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in\Downloads\"/>
    </mc:Choice>
  </mc:AlternateContent>
  <xr:revisionPtr revIDLastSave="80" documentId="11_21BF694DE961720E35B395E056D1C96A9FD1519A" xr6:coauthVersionLast="45" xr6:coauthVersionMax="45" xr10:uidLastSave="{A5321CFC-8636-4CCB-A384-3AC3305F1C20}"/>
  <bookViews>
    <workbookView xWindow="0" yWindow="0" windowWidth="20490" windowHeight="7650" tabRatio="585" firstSheet="4" activeTab="4" xr2:uid="{00000000-000D-0000-FFFF-FFFF00000000}"/>
  </bookViews>
  <sheets>
    <sheet name="1" sheetId="12" r:id="rId1"/>
    <sheet name="2" sheetId="15" r:id="rId2"/>
    <sheet name="3" sheetId="14" r:id="rId3"/>
    <sheet name="4" sheetId="18" r:id="rId4"/>
    <sheet name="allocation table" sheetId="16" r:id="rId5"/>
    <sheet name="9" sheetId="17" state="hidden" r:id="rId6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16" l="1"/>
  <c r="K11" i="16"/>
  <c r="K12" i="16"/>
  <c r="K13" i="16"/>
  <c r="BB10" i="18" l="1"/>
  <c r="BC10" i="14"/>
  <c r="BC10" i="15"/>
  <c r="BC10" i="12" l="1"/>
  <c r="BB7" i="18"/>
  <c r="BB6" i="18"/>
  <c r="BB5" i="18"/>
  <c r="BB4" i="18"/>
  <c r="H13" i="16" s="1"/>
  <c r="A311" i="18"/>
  <c r="B311" i="18" s="1"/>
  <c r="A312" i="18"/>
  <c r="B312" i="18" s="1"/>
  <c r="A313" i="18"/>
  <c r="B313" i="18" s="1"/>
  <c r="A314" i="18"/>
  <c r="B314" i="18" s="1"/>
  <c r="A315" i="18"/>
  <c r="B315" i="18" s="1"/>
  <c r="A316" i="18"/>
  <c r="B316" i="18" s="1"/>
  <c r="A317" i="18"/>
  <c r="B317" i="18" s="1"/>
  <c r="A318" i="18"/>
  <c r="B318" i="18" s="1"/>
  <c r="A319" i="18"/>
  <c r="B319" i="18" s="1"/>
  <c r="A320" i="18"/>
  <c r="B320" i="18" s="1"/>
  <c r="A321" i="18"/>
  <c r="B321" i="18" s="1"/>
  <c r="A322" i="18"/>
  <c r="B322" i="18" s="1"/>
  <c r="A323" i="18"/>
  <c r="B323" i="18" s="1"/>
  <c r="A324" i="18"/>
  <c r="B324" i="18" s="1"/>
  <c r="A325" i="18"/>
  <c r="B325" i="18" s="1"/>
  <c r="A326" i="18"/>
  <c r="B326" i="18" s="1"/>
  <c r="A327" i="18"/>
  <c r="B327" i="18" s="1"/>
  <c r="A328" i="18"/>
  <c r="B328" i="18" s="1"/>
  <c r="A329" i="18"/>
  <c r="B329" i="18" s="1"/>
  <c r="A330" i="18"/>
  <c r="B330" i="18" s="1"/>
  <c r="A331" i="18"/>
  <c r="B331" i="18" s="1"/>
  <c r="A332" i="18"/>
  <c r="B332" i="18" s="1"/>
  <c r="A333" i="18"/>
  <c r="B333" i="18" s="1"/>
  <c r="A334" i="18"/>
  <c r="B334" i="18" s="1"/>
  <c r="A335" i="18"/>
  <c r="B335" i="18" s="1"/>
  <c r="A336" i="18"/>
  <c r="B336" i="18" s="1"/>
  <c r="A337" i="18"/>
  <c r="B337" i="18" s="1"/>
  <c r="A338" i="18"/>
  <c r="B338" i="18" s="1"/>
  <c r="A339" i="18"/>
  <c r="B339" i="18" s="1"/>
  <c r="A340" i="18"/>
  <c r="B340" i="18" s="1"/>
  <c r="A310" i="18"/>
  <c r="G311" i="18"/>
  <c r="H311" i="18" s="1"/>
  <c r="M311" i="18"/>
  <c r="N311" i="18" s="1"/>
  <c r="Q311" i="18"/>
  <c r="S311" i="18"/>
  <c r="T311" i="18" s="1"/>
  <c r="W311" i="18"/>
  <c r="Y311" i="18"/>
  <c r="Z311" i="18" s="1"/>
  <c r="AH311" i="18"/>
  <c r="AO311" i="18"/>
  <c r="G312" i="18"/>
  <c r="H312" i="18" s="1"/>
  <c r="M312" i="18"/>
  <c r="N312" i="18" s="1"/>
  <c r="Q312" i="18"/>
  <c r="S312" i="18"/>
  <c r="T312" i="18" s="1"/>
  <c r="W312" i="18"/>
  <c r="Y312" i="18"/>
  <c r="Z312" i="18" s="1"/>
  <c r="AH312" i="18"/>
  <c r="AO312" i="18"/>
  <c r="G313" i="18"/>
  <c r="H313" i="18" s="1"/>
  <c r="M313" i="18"/>
  <c r="N313" i="18" s="1"/>
  <c r="Q313" i="18"/>
  <c r="S313" i="18"/>
  <c r="T313" i="18" s="1"/>
  <c r="W313" i="18"/>
  <c r="Y313" i="18"/>
  <c r="Z313" i="18" s="1"/>
  <c r="AH313" i="18"/>
  <c r="AO313" i="18"/>
  <c r="G314" i="18"/>
  <c r="H314" i="18" s="1"/>
  <c r="M314" i="18"/>
  <c r="N314" i="18" s="1"/>
  <c r="Q314" i="18"/>
  <c r="S314" i="18"/>
  <c r="T314" i="18" s="1"/>
  <c r="W314" i="18"/>
  <c r="Y314" i="18"/>
  <c r="Z314" i="18" s="1"/>
  <c r="AH314" i="18"/>
  <c r="AO314" i="18"/>
  <c r="G315" i="18"/>
  <c r="H315" i="18" s="1"/>
  <c r="M315" i="18"/>
  <c r="N315" i="18" s="1"/>
  <c r="Q315" i="18"/>
  <c r="S315" i="18"/>
  <c r="T315" i="18" s="1"/>
  <c r="W315" i="18"/>
  <c r="Y315" i="18"/>
  <c r="Z315" i="18" s="1"/>
  <c r="AH315" i="18"/>
  <c r="AO315" i="18"/>
  <c r="G316" i="18"/>
  <c r="H316" i="18" s="1"/>
  <c r="M316" i="18"/>
  <c r="N316" i="18" s="1"/>
  <c r="Q316" i="18"/>
  <c r="S316" i="18"/>
  <c r="T316" i="18" s="1"/>
  <c r="W316" i="18"/>
  <c r="Y316" i="18"/>
  <c r="Z316" i="18" s="1"/>
  <c r="AH316" i="18"/>
  <c r="AO316" i="18"/>
  <c r="G317" i="18"/>
  <c r="H317" i="18" s="1"/>
  <c r="M317" i="18"/>
  <c r="N317" i="18" s="1"/>
  <c r="Q317" i="18"/>
  <c r="S317" i="18"/>
  <c r="T317" i="18" s="1"/>
  <c r="W317" i="18"/>
  <c r="Y317" i="18"/>
  <c r="Z317" i="18" s="1"/>
  <c r="AH317" i="18"/>
  <c r="AO317" i="18"/>
  <c r="G318" i="18"/>
  <c r="H318" i="18" s="1"/>
  <c r="M318" i="18"/>
  <c r="N318" i="18" s="1"/>
  <c r="Q318" i="18"/>
  <c r="S318" i="18"/>
  <c r="T318" i="18" s="1"/>
  <c r="W318" i="18"/>
  <c r="Y318" i="18"/>
  <c r="Z318" i="18" s="1"/>
  <c r="AH318" i="18"/>
  <c r="AO318" i="18"/>
  <c r="G319" i="18"/>
  <c r="H319" i="18" s="1"/>
  <c r="M319" i="18"/>
  <c r="N319" i="18" s="1"/>
  <c r="Q319" i="18"/>
  <c r="S319" i="18"/>
  <c r="T319" i="18" s="1"/>
  <c r="W319" i="18"/>
  <c r="Y319" i="18"/>
  <c r="Z319" i="18" s="1"/>
  <c r="AH319" i="18"/>
  <c r="AO319" i="18"/>
  <c r="G320" i="18"/>
  <c r="H320" i="18" s="1"/>
  <c r="M320" i="18"/>
  <c r="N320" i="18" s="1"/>
  <c r="Q320" i="18"/>
  <c r="S320" i="18"/>
  <c r="T320" i="18" s="1"/>
  <c r="W320" i="18"/>
  <c r="Y320" i="18"/>
  <c r="Z320" i="18" s="1"/>
  <c r="AH320" i="18"/>
  <c r="AO320" i="18"/>
  <c r="G321" i="18"/>
  <c r="H321" i="18" s="1"/>
  <c r="M321" i="18"/>
  <c r="N321" i="18" s="1"/>
  <c r="Q321" i="18"/>
  <c r="S321" i="18"/>
  <c r="T321" i="18" s="1"/>
  <c r="W321" i="18"/>
  <c r="Y321" i="18"/>
  <c r="Z321" i="18" s="1"/>
  <c r="AH321" i="18"/>
  <c r="AO321" i="18"/>
  <c r="G322" i="18"/>
  <c r="H322" i="18" s="1"/>
  <c r="M322" i="18"/>
  <c r="N322" i="18" s="1"/>
  <c r="Q322" i="18"/>
  <c r="S322" i="18"/>
  <c r="T322" i="18" s="1"/>
  <c r="W322" i="18"/>
  <c r="Y322" i="18"/>
  <c r="Z322" i="18" s="1"/>
  <c r="AH322" i="18"/>
  <c r="AO322" i="18"/>
  <c r="G323" i="18"/>
  <c r="H323" i="18" s="1"/>
  <c r="M323" i="18"/>
  <c r="N323" i="18" s="1"/>
  <c r="Q323" i="18"/>
  <c r="S323" i="18"/>
  <c r="T323" i="18" s="1"/>
  <c r="W323" i="18"/>
  <c r="Y323" i="18"/>
  <c r="Z323" i="18" s="1"/>
  <c r="AH323" i="18"/>
  <c r="AO323" i="18"/>
  <c r="G324" i="18"/>
  <c r="H324" i="18" s="1"/>
  <c r="M324" i="18"/>
  <c r="N324" i="18" s="1"/>
  <c r="Q324" i="18"/>
  <c r="S324" i="18"/>
  <c r="T324" i="18" s="1"/>
  <c r="W324" i="18"/>
  <c r="Y324" i="18"/>
  <c r="Z324" i="18" s="1"/>
  <c r="AH324" i="18"/>
  <c r="AO324" i="18"/>
  <c r="G325" i="18"/>
  <c r="H325" i="18" s="1"/>
  <c r="M325" i="18"/>
  <c r="N325" i="18" s="1"/>
  <c r="Q325" i="18"/>
  <c r="S325" i="18"/>
  <c r="T325" i="18" s="1"/>
  <c r="W325" i="18"/>
  <c r="Y325" i="18"/>
  <c r="Z325" i="18" s="1"/>
  <c r="AH325" i="18"/>
  <c r="AO325" i="18"/>
  <c r="G326" i="18"/>
  <c r="H326" i="18" s="1"/>
  <c r="M326" i="18"/>
  <c r="N326" i="18" s="1"/>
  <c r="Q326" i="18"/>
  <c r="S326" i="18"/>
  <c r="T326" i="18" s="1"/>
  <c r="W326" i="18"/>
  <c r="Y326" i="18"/>
  <c r="Z326" i="18" s="1"/>
  <c r="AH326" i="18"/>
  <c r="AO326" i="18"/>
  <c r="G327" i="18"/>
  <c r="H327" i="18" s="1"/>
  <c r="M327" i="18"/>
  <c r="N327" i="18" s="1"/>
  <c r="Q327" i="18"/>
  <c r="S327" i="18"/>
  <c r="T327" i="18" s="1"/>
  <c r="W327" i="18"/>
  <c r="Y327" i="18"/>
  <c r="Z327" i="18" s="1"/>
  <c r="AH327" i="18"/>
  <c r="AO327" i="18"/>
  <c r="G328" i="18"/>
  <c r="H328" i="18" s="1"/>
  <c r="M328" i="18"/>
  <c r="N328" i="18" s="1"/>
  <c r="Q328" i="18"/>
  <c r="S328" i="18"/>
  <c r="T328" i="18" s="1"/>
  <c r="W328" i="18"/>
  <c r="Y328" i="18"/>
  <c r="Z328" i="18" s="1"/>
  <c r="AH328" i="18"/>
  <c r="AO328" i="18"/>
  <c r="G329" i="18"/>
  <c r="H329" i="18" s="1"/>
  <c r="M329" i="18"/>
  <c r="N329" i="18" s="1"/>
  <c r="Q329" i="18"/>
  <c r="S329" i="18"/>
  <c r="T329" i="18" s="1"/>
  <c r="W329" i="18"/>
  <c r="Y329" i="18"/>
  <c r="Z329" i="18" s="1"/>
  <c r="AH329" i="18"/>
  <c r="AO329" i="18"/>
  <c r="G330" i="18"/>
  <c r="H330" i="18" s="1"/>
  <c r="M330" i="18"/>
  <c r="N330" i="18" s="1"/>
  <c r="Q330" i="18"/>
  <c r="S330" i="18"/>
  <c r="T330" i="18" s="1"/>
  <c r="W330" i="18"/>
  <c r="Y330" i="18"/>
  <c r="Z330" i="18" s="1"/>
  <c r="AH330" i="18"/>
  <c r="AO330" i="18"/>
  <c r="G331" i="18"/>
  <c r="H331" i="18" s="1"/>
  <c r="M331" i="18"/>
  <c r="N331" i="18" s="1"/>
  <c r="Q331" i="18"/>
  <c r="S331" i="18"/>
  <c r="T331" i="18" s="1"/>
  <c r="W331" i="18"/>
  <c r="Y331" i="18"/>
  <c r="Z331" i="18" s="1"/>
  <c r="AH331" i="18"/>
  <c r="AO331" i="18"/>
  <c r="G332" i="18"/>
  <c r="H332" i="18" s="1"/>
  <c r="M332" i="18"/>
  <c r="N332" i="18" s="1"/>
  <c r="Q332" i="18"/>
  <c r="S332" i="18"/>
  <c r="T332" i="18" s="1"/>
  <c r="W332" i="18"/>
  <c r="Y332" i="18"/>
  <c r="Z332" i="18" s="1"/>
  <c r="AH332" i="18"/>
  <c r="AO332" i="18"/>
  <c r="G333" i="18"/>
  <c r="H333" i="18" s="1"/>
  <c r="M333" i="18"/>
  <c r="N333" i="18" s="1"/>
  <c r="Q333" i="18"/>
  <c r="S333" i="18"/>
  <c r="T333" i="18" s="1"/>
  <c r="W333" i="18"/>
  <c r="Y333" i="18"/>
  <c r="Z333" i="18" s="1"/>
  <c r="AH333" i="18"/>
  <c r="AO333" i="18"/>
  <c r="G334" i="18"/>
  <c r="H334" i="18" s="1"/>
  <c r="M334" i="18"/>
  <c r="N334" i="18" s="1"/>
  <c r="Q334" i="18"/>
  <c r="S334" i="18"/>
  <c r="T334" i="18" s="1"/>
  <c r="W334" i="18"/>
  <c r="Y334" i="18"/>
  <c r="Z334" i="18" s="1"/>
  <c r="AH334" i="18"/>
  <c r="AO334" i="18"/>
  <c r="G335" i="18"/>
  <c r="H335" i="18" s="1"/>
  <c r="M335" i="18"/>
  <c r="N335" i="18" s="1"/>
  <c r="Q335" i="18"/>
  <c r="S335" i="18"/>
  <c r="T335" i="18" s="1"/>
  <c r="W335" i="18"/>
  <c r="Y335" i="18"/>
  <c r="Z335" i="18" s="1"/>
  <c r="AH335" i="18"/>
  <c r="AO335" i="18"/>
  <c r="G336" i="18"/>
  <c r="H336" i="18" s="1"/>
  <c r="M336" i="18"/>
  <c r="N336" i="18" s="1"/>
  <c r="Q336" i="18"/>
  <c r="S336" i="18"/>
  <c r="T336" i="18" s="1"/>
  <c r="W336" i="18"/>
  <c r="Y336" i="18"/>
  <c r="Z336" i="18" s="1"/>
  <c r="AH336" i="18"/>
  <c r="AO336" i="18"/>
  <c r="G337" i="18"/>
  <c r="H337" i="18" s="1"/>
  <c r="M337" i="18"/>
  <c r="N337" i="18" s="1"/>
  <c r="Q337" i="18"/>
  <c r="S337" i="18"/>
  <c r="T337" i="18" s="1"/>
  <c r="W337" i="18"/>
  <c r="Y337" i="18"/>
  <c r="Z337" i="18" s="1"/>
  <c r="AH337" i="18"/>
  <c r="AO337" i="18"/>
  <c r="G338" i="18"/>
  <c r="H338" i="18" s="1"/>
  <c r="M338" i="18"/>
  <c r="N338" i="18" s="1"/>
  <c r="Q338" i="18"/>
  <c r="S338" i="18"/>
  <c r="T338" i="18" s="1"/>
  <c r="W338" i="18"/>
  <c r="Y338" i="18"/>
  <c r="Z338" i="18" s="1"/>
  <c r="AH338" i="18"/>
  <c r="AO338" i="18"/>
  <c r="G339" i="18"/>
  <c r="H339" i="18" s="1"/>
  <c r="M339" i="18"/>
  <c r="N339" i="18" s="1"/>
  <c r="Q339" i="18"/>
  <c r="S339" i="18"/>
  <c r="T339" i="18" s="1"/>
  <c r="W339" i="18"/>
  <c r="Y339" i="18"/>
  <c r="Z339" i="18" s="1"/>
  <c r="AH339" i="18"/>
  <c r="AO339" i="18"/>
  <c r="G340" i="18"/>
  <c r="H340" i="18" s="1"/>
  <c r="M340" i="18"/>
  <c r="N340" i="18" s="1"/>
  <c r="Q340" i="18"/>
  <c r="S340" i="18"/>
  <c r="T340" i="18" s="1"/>
  <c r="W340" i="18"/>
  <c r="Y340" i="18"/>
  <c r="Z340" i="18" s="1"/>
  <c r="AH340" i="18"/>
  <c r="AO340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67" i="18"/>
  <c r="Y268" i="18"/>
  <c r="Y269" i="18"/>
  <c r="Y270" i="18"/>
  <c r="Y271" i="18"/>
  <c r="Y272" i="18"/>
  <c r="Y273" i="18"/>
  <c r="Y274" i="18"/>
  <c r="Y275" i="18"/>
  <c r="Y276" i="18"/>
  <c r="Y277" i="18"/>
  <c r="Y278" i="18"/>
  <c r="Y279" i="18"/>
  <c r="Y280" i="18"/>
  <c r="Y281" i="18"/>
  <c r="Y282" i="18"/>
  <c r="Y283" i="18"/>
  <c r="Y284" i="18"/>
  <c r="Y285" i="18"/>
  <c r="Y286" i="18"/>
  <c r="Y287" i="18"/>
  <c r="Y288" i="18"/>
  <c r="Y289" i="18"/>
  <c r="Y290" i="18"/>
  <c r="Y291" i="18"/>
  <c r="Y292" i="18"/>
  <c r="Y293" i="18"/>
  <c r="Y294" i="18"/>
  <c r="Y295" i="18"/>
  <c r="Y296" i="18"/>
  <c r="Y297" i="18"/>
  <c r="Y298" i="18"/>
  <c r="Y299" i="18"/>
  <c r="Y300" i="18"/>
  <c r="Y301" i="18"/>
  <c r="Y302" i="18"/>
  <c r="Y303" i="18"/>
  <c r="Y304" i="18"/>
  <c r="Y305" i="18"/>
  <c r="Y306" i="18"/>
  <c r="Y307" i="18"/>
  <c r="Y308" i="18"/>
  <c r="Y309" i="18"/>
  <c r="Y310" i="18"/>
  <c r="Y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236" i="18"/>
  <c r="S237" i="18"/>
  <c r="S238" i="18"/>
  <c r="S239" i="18"/>
  <c r="S240" i="18"/>
  <c r="S241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5" i="18"/>
  <c r="BC7" i="15"/>
  <c r="BE5" i="15" s="1"/>
  <c r="BC6" i="15"/>
  <c r="BC5" i="15"/>
  <c r="BC4" i="15"/>
  <c r="BC7" i="14"/>
  <c r="BC6" i="14"/>
  <c r="BC5" i="14"/>
  <c r="BC4" i="14"/>
  <c r="A157" i="14"/>
  <c r="B313" i="14"/>
  <c r="B314" i="14"/>
  <c r="B315" i="14"/>
  <c r="B316" i="14"/>
  <c r="B317" i="14"/>
  <c r="B321" i="14"/>
  <c r="B322" i="14"/>
  <c r="B323" i="14"/>
  <c r="B324" i="14"/>
  <c r="B325" i="14"/>
  <c r="B329" i="14"/>
  <c r="B330" i="14"/>
  <c r="B332" i="14"/>
  <c r="B333" i="14"/>
  <c r="B337" i="14"/>
  <c r="B338" i="14"/>
  <c r="B339" i="14"/>
  <c r="B340" i="14"/>
  <c r="B345" i="14"/>
  <c r="B346" i="14"/>
  <c r="B348" i="14"/>
  <c r="B349" i="14"/>
  <c r="B353" i="14"/>
  <c r="B354" i="14"/>
  <c r="B355" i="14"/>
  <c r="B356" i="14"/>
  <c r="B357" i="14"/>
  <c r="B361" i="14"/>
  <c r="B362" i="14"/>
  <c r="B363" i="14"/>
  <c r="B364" i="14"/>
  <c r="B365" i="14"/>
  <c r="B369" i="14"/>
  <c r="B370" i="14"/>
  <c r="B371" i="14"/>
  <c r="B372" i="14"/>
  <c r="B373" i="14"/>
  <c r="B377" i="14"/>
  <c r="B378" i="14"/>
  <c r="B380" i="14"/>
  <c r="B381" i="14"/>
  <c r="B385" i="14"/>
  <c r="B386" i="14"/>
  <c r="B387" i="14"/>
  <c r="B388" i="14"/>
  <c r="B389" i="14"/>
  <c r="B393" i="14"/>
  <c r="B394" i="14"/>
  <c r="B395" i="14"/>
  <c r="B396" i="14"/>
  <c r="B401" i="14"/>
  <c r="B402" i="14"/>
  <c r="B403" i="14"/>
  <c r="B404" i="14"/>
  <c r="B405" i="14"/>
  <c r="B409" i="14"/>
  <c r="B410" i="14"/>
  <c r="B411" i="14"/>
  <c r="B412" i="14"/>
  <c r="B413" i="14"/>
  <c r="B417" i="14"/>
  <c r="B418" i="14"/>
  <c r="B419" i="14"/>
  <c r="B420" i="14"/>
  <c r="B421" i="14"/>
  <c r="B425" i="14"/>
  <c r="B426" i="14"/>
  <c r="B428" i="14"/>
  <c r="B429" i="14"/>
  <c r="B433" i="14"/>
  <c r="B434" i="14"/>
  <c r="A96" i="14"/>
  <c r="B331" i="15"/>
  <c r="B336" i="15"/>
  <c r="B338" i="15"/>
  <c r="B339" i="15"/>
  <c r="B346" i="15"/>
  <c r="B347" i="15"/>
  <c r="B354" i="15"/>
  <c r="B332" i="15"/>
  <c r="B337" i="15"/>
  <c r="B355" i="15"/>
  <c r="G331" i="15"/>
  <c r="H331" i="15" s="1"/>
  <c r="M331" i="15"/>
  <c r="N331" i="15" s="1"/>
  <c r="S331" i="15"/>
  <c r="T331" i="15" s="1"/>
  <c r="Y331" i="15"/>
  <c r="Z331" i="15" s="1"/>
  <c r="AC331" i="15"/>
  <c r="G332" i="15"/>
  <c r="H332" i="15" s="1"/>
  <c r="M332" i="15"/>
  <c r="N332" i="15" s="1"/>
  <c r="S332" i="15"/>
  <c r="T332" i="15" s="1"/>
  <c r="Y332" i="15"/>
  <c r="Z332" i="15" s="1"/>
  <c r="AC332" i="15"/>
  <c r="B333" i="15"/>
  <c r="G333" i="15"/>
  <c r="H333" i="15" s="1"/>
  <c r="M333" i="15"/>
  <c r="N333" i="15" s="1"/>
  <c r="S333" i="15"/>
  <c r="T333" i="15" s="1"/>
  <c r="Y333" i="15"/>
  <c r="Z333" i="15" s="1"/>
  <c r="AC333" i="15"/>
  <c r="B334" i="15"/>
  <c r="G334" i="15"/>
  <c r="H334" i="15" s="1"/>
  <c r="M334" i="15"/>
  <c r="N334" i="15" s="1"/>
  <c r="S334" i="15"/>
  <c r="T334" i="15" s="1"/>
  <c r="Y334" i="15"/>
  <c r="Z334" i="15" s="1"/>
  <c r="AC334" i="15"/>
  <c r="B335" i="15"/>
  <c r="G335" i="15"/>
  <c r="H335" i="15" s="1"/>
  <c r="M335" i="15"/>
  <c r="N335" i="15" s="1"/>
  <c r="S335" i="15"/>
  <c r="T335" i="15" s="1"/>
  <c r="Y335" i="15"/>
  <c r="Z335" i="15" s="1"/>
  <c r="AC335" i="15"/>
  <c r="G336" i="15"/>
  <c r="H336" i="15" s="1"/>
  <c r="M336" i="15"/>
  <c r="N336" i="15" s="1"/>
  <c r="S336" i="15"/>
  <c r="T336" i="15" s="1"/>
  <c r="Y336" i="15"/>
  <c r="Z336" i="15" s="1"/>
  <c r="AC336" i="15"/>
  <c r="G337" i="15"/>
  <c r="H337" i="15" s="1"/>
  <c r="M337" i="15"/>
  <c r="N337" i="15" s="1"/>
  <c r="S337" i="15"/>
  <c r="T337" i="15" s="1"/>
  <c r="Y337" i="15"/>
  <c r="Z337" i="15" s="1"/>
  <c r="AC337" i="15"/>
  <c r="G338" i="15"/>
  <c r="H338" i="15" s="1"/>
  <c r="M338" i="15"/>
  <c r="N338" i="15" s="1"/>
  <c r="S338" i="15"/>
  <c r="T338" i="15" s="1"/>
  <c r="Y338" i="15"/>
  <c r="Z338" i="15" s="1"/>
  <c r="AC338" i="15"/>
  <c r="G339" i="15"/>
  <c r="H339" i="15" s="1"/>
  <c r="M339" i="15"/>
  <c r="N339" i="15" s="1"/>
  <c r="S339" i="15"/>
  <c r="T339" i="15" s="1"/>
  <c r="Y339" i="15"/>
  <c r="Z339" i="15" s="1"/>
  <c r="AC339" i="15"/>
  <c r="B340" i="15"/>
  <c r="G340" i="15"/>
  <c r="H340" i="15" s="1"/>
  <c r="M340" i="15"/>
  <c r="N340" i="15" s="1"/>
  <c r="S340" i="15"/>
  <c r="T340" i="15" s="1"/>
  <c r="Y340" i="15"/>
  <c r="Z340" i="15" s="1"/>
  <c r="AC340" i="15"/>
  <c r="B341" i="15"/>
  <c r="G341" i="15"/>
  <c r="H341" i="15" s="1"/>
  <c r="M341" i="15"/>
  <c r="N341" i="15" s="1"/>
  <c r="S341" i="15"/>
  <c r="T341" i="15" s="1"/>
  <c r="Y341" i="15"/>
  <c r="Z341" i="15" s="1"/>
  <c r="AC341" i="15"/>
  <c r="B342" i="15"/>
  <c r="G342" i="15"/>
  <c r="H342" i="15" s="1"/>
  <c r="M342" i="15"/>
  <c r="N342" i="15" s="1"/>
  <c r="S342" i="15"/>
  <c r="T342" i="15" s="1"/>
  <c r="Y342" i="15"/>
  <c r="Z342" i="15" s="1"/>
  <c r="AC342" i="15"/>
  <c r="B343" i="15"/>
  <c r="G343" i="15"/>
  <c r="H343" i="15" s="1"/>
  <c r="M343" i="15"/>
  <c r="N343" i="15" s="1"/>
  <c r="S343" i="15"/>
  <c r="T343" i="15" s="1"/>
  <c r="Y343" i="15"/>
  <c r="Z343" i="15" s="1"/>
  <c r="AC343" i="15"/>
  <c r="B344" i="15"/>
  <c r="G344" i="15"/>
  <c r="H344" i="15" s="1"/>
  <c r="M344" i="15"/>
  <c r="N344" i="15" s="1"/>
  <c r="S344" i="15"/>
  <c r="T344" i="15" s="1"/>
  <c r="Y344" i="15"/>
  <c r="Z344" i="15" s="1"/>
  <c r="AC344" i="15"/>
  <c r="B345" i="15"/>
  <c r="G345" i="15"/>
  <c r="H345" i="15" s="1"/>
  <c r="M345" i="15"/>
  <c r="N345" i="15" s="1"/>
  <c r="S345" i="15"/>
  <c r="T345" i="15" s="1"/>
  <c r="Y345" i="15"/>
  <c r="Z345" i="15" s="1"/>
  <c r="AC345" i="15"/>
  <c r="G346" i="15"/>
  <c r="H346" i="15" s="1"/>
  <c r="M346" i="15"/>
  <c r="N346" i="15" s="1"/>
  <c r="S346" i="15"/>
  <c r="T346" i="15" s="1"/>
  <c r="Y346" i="15"/>
  <c r="Z346" i="15" s="1"/>
  <c r="AC346" i="15"/>
  <c r="G347" i="15"/>
  <c r="H347" i="15" s="1"/>
  <c r="M347" i="15"/>
  <c r="N347" i="15" s="1"/>
  <c r="S347" i="15"/>
  <c r="T347" i="15" s="1"/>
  <c r="Y347" i="15"/>
  <c r="Z347" i="15" s="1"/>
  <c r="AC347" i="15"/>
  <c r="B348" i="15"/>
  <c r="G348" i="15"/>
  <c r="H348" i="15" s="1"/>
  <c r="M348" i="15"/>
  <c r="N348" i="15" s="1"/>
  <c r="S348" i="15"/>
  <c r="T348" i="15" s="1"/>
  <c r="Y348" i="15"/>
  <c r="Z348" i="15" s="1"/>
  <c r="AC348" i="15"/>
  <c r="B349" i="15"/>
  <c r="G349" i="15"/>
  <c r="H349" i="15" s="1"/>
  <c r="M349" i="15"/>
  <c r="N349" i="15" s="1"/>
  <c r="S349" i="15"/>
  <c r="T349" i="15" s="1"/>
  <c r="Y349" i="15"/>
  <c r="Z349" i="15" s="1"/>
  <c r="AC349" i="15"/>
  <c r="B350" i="15"/>
  <c r="G350" i="15"/>
  <c r="H350" i="15" s="1"/>
  <c r="M350" i="15"/>
  <c r="N350" i="15" s="1"/>
  <c r="S350" i="15"/>
  <c r="T350" i="15" s="1"/>
  <c r="Y350" i="15"/>
  <c r="Z350" i="15" s="1"/>
  <c r="AC350" i="15"/>
  <c r="B351" i="15"/>
  <c r="G351" i="15"/>
  <c r="H351" i="15" s="1"/>
  <c r="M351" i="15"/>
  <c r="N351" i="15" s="1"/>
  <c r="S351" i="15"/>
  <c r="T351" i="15" s="1"/>
  <c r="Y351" i="15"/>
  <c r="Z351" i="15" s="1"/>
  <c r="AC351" i="15"/>
  <c r="B352" i="15"/>
  <c r="G352" i="15"/>
  <c r="H352" i="15" s="1"/>
  <c r="M352" i="15"/>
  <c r="N352" i="15" s="1"/>
  <c r="S352" i="15"/>
  <c r="T352" i="15" s="1"/>
  <c r="Y352" i="15"/>
  <c r="Z352" i="15" s="1"/>
  <c r="AC352" i="15"/>
  <c r="B353" i="15"/>
  <c r="G353" i="15"/>
  <c r="H353" i="15" s="1"/>
  <c r="M353" i="15"/>
  <c r="N353" i="15" s="1"/>
  <c r="S353" i="15"/>
  <c r="T353" i="15" s="1"/>
  <c r="Y353" i="15"/>
  <c r="Z353" i="15" s="1"/>
  <c r="AC353" i="15"/>
  <c r="G354" i="15"/>
  <c r="H354" i="15" s="1"/>
  <c r="M354" i="15"/>
  <c r="N354" i="15" s="1"/>
  <c r="S354" i="15"/>
  <c r="T354" i="15" s="1"/>
  <c r="Y354" i="15"/>
  <c r="Z354" i="15" s="1"/>
  <c r="AC354" i="15"/>
  <c r="G355" i="15"/>
  <c r="H355" i="15" s="1"/>
  <c r="M355" i="15"/>
  <c r="N355" i="15" s="1"/>
  <c r="S355" i="15"/>
  <c r="T355" i="15" s="1"/>
  <c r="Y355" i="15"/>
  <c r="Z355" i="15" s="1"/>
  <c r="AC355" i="15"/>
  <c r="BC7" i="12"/>
  <c r="BE5" i="12" s="1"/>
  <c r="BC6" i="12"/>
  <c r="BC5" i="12"/>
  <c r="BC4" i="12"/>
  <c r="B313" i="12"/>
  <c r="B314" i="12"/>
  <c r="B321" i="12"/>
  <c r="B322" i="12"/>
  <c r="B329" i="12"/>
  <c r="B330" i="12"/>
  <c r="B337" i="12"/>
  <c r="B338" i="12"/>
  <c r="B346" i="12"/>
  <c r="B311" i="12"/>
  <c r="G311" i="12"/>
  <c r="H311" i="12" s="1"/>
  <c r="M311" i="12"/>
  <c r="N311" i="12" s="1"/>
  <c r="Q311" i="12"/>
  <c r="S311" i="12"/>
  <c r="T311" i="12" s="1"/>
  <c r="W311" i="12"/>
  <c r="Y311" i="12"/>
  <c r="Z311" i="12" s="1"/>
  <c r="AC311" i="12"/>
  <c r="AH311" i="12"/>
  <c r="AE311" i="12" s="1"/>
  <c r="AF311" i="12" s="1"/>
  <c r="AO311" i="12"/>
  <c r="AL311" i="12" s="1"/>
  <c r="AM311" i="12" s="1"/>
  <c r="B312" i="12"/>
  <c r="G312" i="12"/>
  <c r="H312" i="12" s="1"/>
  <c r="M312" i="12"/>
  <c r="N312" i="12" s="1"/>
  <c r="Q312" i="12"/>
  <c r="S312" i="12"/>
  <c r="T312" i="12" s="1"/>
  <c r="W312" i="12"/>
  <c r="Y312" i="12"/>
  <c r="Z312" i="12" s="1"/>
  <c r="AC312" i="12"/>
  <c r="AH312" i="12"/>
  <c r="AE312" i="12" s="1"/>
  <c r="AF312" i="12" s="1"/>
  <c r="AO312" i="12"/>
  <c r="AL312" i="12" s="1"/>
  <c r="AM312" i="12" s="1"/>
  <c r="G313" i="12"/>
  <c r="H313" i="12" s="1"/>
  <c r="M313" i="12"/>
  <c r="N313" i="12" s="1"/>
  <c r="Q313" i="12"/>
  <c r="S313" i="12"/>
  <c r="T313" i="12" s="1"/>
  <c r="W313" i="12"/>
  <c r="Y313" i="12"/>
  <c r="Z313" i="12" s="1"/>
  <c r="AC313" i="12"/>
  <c r="AH313" i="12"/>
  <c r="AE313" i="12" s="1"/>
  <c r="AF313" i="12" s="1"/>
  <c r="AO313" i="12"/>
  <c r="AL313" i="12" s="1"/>
  <c r="AM313" i="12" s="1"/>
  <c r="G314" i="12"/>
  <c r="H314" i="12" s="1"/>
  <c r="M314" i="12"/>
  <c r="N314" i="12" s="1"/>
  <c r="Q314" i="12"/>
  <c r="S314" i="12"/>
  <c r="T314" i="12" s="1"/>
  <c r="W314" i="12"/>
  <c r="Y314" i="12"/>
  <c r="Z314" i="12" s="1"/>
  <c r="AC314" i="12"/>
  <c r="AH314" i="12"/>
  <c r="AE314" i="12" s="1"/>
  <c r="AF314" i="12" s="1"/>
  <c r="AO314" i="12"/>
  <c r="AL314" i="12" s="1"/>
  <c r="AM314" i="12" s="1"/>
  <c r="B315" i="12"/>
  <c r="G315" i="12"/>
  <c r="H315" i="12" s="1"/>
  <c r="M315" i="12"/>
  <c r="N315" i="12" s="1"/>
  <c r="Q315" i="12"/>
  <c r="S315" i="12"/>
  <c r="T315" i="12" s="1"/>
  <c r="W315" i="12"/>
  <c r="Y315" i="12"/>
  <c r="Z315" i="12" s="1"/>
  <c r="AC315" i="12"/>
  <c r="AH315" i="12"/>
  <c r="AE315" i="12" s="1"/>
  <c r="AF315" i="12" s="1"/>
  <c r="AO315" i="12"/>
  <c r="AL315" i="12" s="1"/>
  <c r="AM315" i="12" s="1"/>
  <c r="B316" i="12"/>
  <c r="G316" i="12"/>
  <c r="H316" i="12" s="1"/>
  <c r="M316" i="12"/>
  <c r="N316" i="12" s="1"/>
  <c r="Q316" i="12"/>
  <c r="S316" i="12"/>
  <c r="T316" i="12" s="1"/>
  <c r="W316" i="12"/>
  <c r="Y316" i="12"/>
  <c r="Z316" i="12" s="1"/>
  <c r="AC316" i="12"/>
  <c r="AH316" i="12"/>
  <c r="AE316" i="12" s="1"/>
  <c r="AF316" i="12" s="1"/>
  <c r="AO316" i="12"/>
  <c r="AL316" i="12" s="1"/>
  <c r="AM316" i="12" s="1"/>
  <c r="B317" i="12"/>
  <c r="G317" i="12"/>
  <c r="H317" i="12" s="1"/>
  <c r="M317" i="12"/>
  <c r="N317" i="12" s="1"/>
  <c r="Q317" i="12"/>
  <c r="S317" i="12"/>
  <c r="T317" i="12" s="1"/>
  <c r="W317" i="12"/>
  <c r="Y317" i="12"/>
  <c r="Z317" i="12" s="1"/>
  <c r="AC317" i="12"/>
  <c r="AH317" i="12"/>
  <c r="AE317" i="12" s="1"/>
  <c r="AF317" i="12" s="1"/>
  <c r="AO317" i="12"/>
  <c r="AL317" i="12" s="1"/>
  <c r="AM317" i="12" s="1"/>
  <c r="B318" i="12"/>
  <c r="G318" i="12"/>
  <c r="H318" i="12" s="1"/>
  <c r="M318" i="12"/>
  <c r="N318" i="12" s="1"/>
  <c r="Q318" i="12"/>
  <c r="S318" i="12"/>
  <c r="T318" i="12" s="1"/>
  <c r="W318" i="12"/>
  <c r="Y318" i="12"/>
  <c r="Z318" i="12" s="1"/>
  <c r="AC318" i="12"/>
  <c r="AH318" i="12"/>
  <c r="AE318" i="12" s="1"/>
  <c r="AF318" i="12" s="1"/>
  <c r="AO318" i="12"/>
  <c r="AL318" i="12" s="1"/>
  <c r="AM318" i="12" s="1"/>
  <c r="B319" i="12"/>
  <c r="G319" i="12"/>
  <c r="H319" i="12" s="1"/>
  <c r="M319" i="12"/>
  <c r="N319" i="12" s="1"/>
  <c r="Q319" i="12"/>
  <c r="S319" i="12"/>
  <c r="T319" i="12" s="1"/>
  <c r="W319" i="12"/>
  <c r="Y319" i="12"/>
  <c r="Z319" i="12" s="1"/>
  <c r="AC319" i="12"/>
  <c r="AH319" i="12"/>
  <c r="AE319" i="12" s="1"/>
  <c r="AF319" i="12" s="1"/>
  <c r="AO319" i="12"/>
  <c r="AL319" i="12" s="1"/>
  <c r="AM319" i="12" s="1"/>
  <c r="B320" i="12"/>
  <c r="G320" i="12"/>
  <c r="H320" i="12" s="1"/>
  <c r="M320" i="12"/>
  <c r="N320" i="12" s="1"/>
  <c r="Q320" i="12"/>
  <c r="S320" i="12"/>
  <c r="T320" i="12" s="1"/>
  <c r="W320" i="12"/>
  <c r="Y320" i="12"/>
  <c r="Z320" i="12" s="1"/>
  <c r="AC320" i="12"/>
  <c r="AH320" i="12"/>
  <c r="AE320" i="12" s="1"/>
  <c r="AF320" i="12" s="1"/>
  <c r="AO320" i="12"/>
  <c r="AL320" i="12" s="1"/>
  <c r="AM320" i="12" s="1"/>
  <c r="G321" i="12"/>
  <c r="H321" i="12" s="1"/>
  <c r="M321" i="12"/>
  <c r="N321" i="12" s="1"/>
  <c r="Q321" i="12"/>
  <c r="S321" i="12"/>
  <c r="T321" i="12" s="1"/>
  <c r="W321" i="12"/>
  <c r="Y321" i="12"/>
  <c r="Z321" i="12" s="1"/>
  <c r="AC321" i="12"/>
  <c r="AH321" i="12"/>
  <c r="AE321" i="12" s="1"/>
  <c r="AF321" i="12" s="1"/>
  <c r="AO321" i="12"/>
  <c r="AL321" i="12" s="1"/>
  <c r="AM321" i="12" s="1"/>
  <c r="G322" i="12"/>
  <c r="H322" i="12" s="1"/>
  <c r="M322" i="12"/>
  <c r="N322" i="12" s="1"/>
  <c r="Q322" i="12"/>
  <c r="S322" i="12"/>
  <c r="T322" i="12" s="1"/>
  <c r="W322" i="12"/>
  <c r="Y322" i="12"/>
  <c r="Z322" i="12" s="1"/>
  <c r="AC322" i="12"/>
  <c r="AH322" i="12"/>
  <c r="AE322" i="12" s="1"/>
  <c r="AF322" i="12" s="1"/>
  <c r="AO322" i="12"/>
  <c r="AL322" i="12" s="1"/>
  <c r="AM322" i="12" s="1"/>
  <c r="B323" i="12"/>
  <c r="G323" i="12"/>
  <c r="H323" i="12" s="1"/>
  <c r="M323" i="12"/>
  <c r="N323" i="12" s="1"/>
  <c r="Q323" i="12"/>
  <c r="S323" i="12"/>
  <c r="T323" i="12" s="1"/>
  <c r="W323" i="12"/>
  <c r="Y323" i="12"/>
  <c r="Z323" i="12" s="1"/>
  <c r="AC323" i="12"/>
  <c r="AH323" i="12"/>
  <c r="AE323" i="12" s="1"/>
  <c r="AF323" i="12" s="1"/>
  <c r="AO323" i="12"/>
  <c r="AL323" i="12" s="1"/>
  <c r="AM323" i="12" s="1"/>
  <c r="B324" i="12"/>
  <c r="G324" i="12"/>
  <c r="H324" i="12" s="1"/>
  <c r="M324" i="12"/>
  <c r="N324" i="12" s="1"/>
  <c r="Q324" i="12"/>
  <c r="S324" i="12"/>
  <c r="T324" i="12" s="1"/>
  <c r="W324" i="12"/>
  <c r="Y324" i="12"/>
  <c r="Z324" i="12" s="1"/>
  <c r="AC324" i="12"/>
  <c r="AH324" i="12"/>
  <c r="AE324" i="12" s="1"/>
  <c r="AF324" i="12" s="1"/>
  <c r="AO324" i="12"/>
  <c r="AL324" i="12" s="1"/>
  <c r="AM324" i="12" s="1"/>
  <c r="B325" i="12"/>
  <c r="G325" i="12"/>
  <c r="H325" i="12" s="1"/>
  <c r="M325" i="12"/>
  <c r="N325" i="12" s="1"/>
  <c r="Q325" i="12"/>
  <c r="S325" i="12"/>
  <c r="T325" i="12" s="1"/>
  <c r="W325" i="12"/>
  <c r="Y325" i="12"/>
  <c r="Z325" i="12" s="1"/>
  <c r="AC325" i="12"/>
  <c r="AH325" i="12"/>
  <c r="AE325" i="12" s="1"/>
  <c r="AF325" i="12" s="1"/>
  <c r="AO325" i="12"/>
  <c r="AL325" i="12" s="1"/>
  <c r="AM325" i="12" s="1"/>
  <c r="B326" i="12"/>
  <c r="G326" i="12"/>
  <c r="H326" i="12" s="1"/>
  <c r="M326" i="12"/>
  <c r="N326" i="12" s="1"/>
  <c r="Q326" i="12"/>
  <c r="S326" i="12"/>
  <c r="T326" i="12" s="1"/>
  <c r="W326" i="12"/>
  <c r="Y326" i="12"/>
  <c r="Z326" i="12" s="1"/>
  <c r="AC326" i="12"/>
  <c r="AH326" i="12"/>
  <c r="AE326" i="12" s="1"/>
  <c r="AF326" i="12" s="1"/>
  <c r="AO326" i="12"/>
  <c r="AL326" i="12" s="1"/>
  <c r="AM326" i="12" s="1"/>
  <c r="B327" i="12"/>
  <c r="G327" i="12"/>
  <c r="H327" i="12" s="1"/>
  <c r="M327" i="12"/>
  <c r="N327" i="12" s="1"/>
  <c r="Q327" i="12"/>
  <c r="S327" i="12"/>
  <c r="T327" i="12" s="1"/>
  <c r="W327" i="12"/>
  <c r="Y327" i="12"/>
  <c r="Z327" i="12" s="1"/>
  <c r="AC327" i="12"/>
  <c r="AH327" i="12"/>
  <c r="AE327" i="12" s="1"/>
  <c r="AF327" i="12" s="1"/>
  <c r="AO327" i="12"/>
  <c r="AL327" i="12" s="1"/>
  <c r="AM327" i="12" s="1"/>
  <c r="B328" i="12"/>
  <c r="G328" i="12"/>
  <c r="H328" i="12" s="1"/>
  <c r="M328" i="12"/>
  <c r="N328" i="12" s="1"/>
  <c r="Q328" i="12"/>
  <c r="S328" i="12"/>
  <c r="T328" i="12" s="1"/>
  <c r="W328" i="12"/>
  <c r="Y328" i="12"/>
  <c r="Z328" i="12" s="1"/>
  <c r="AC328" i="12"/>
  <c r="AH328" i="12"/>
  <c r="AE328" i="12" s="1"/>
  <c r="AF328" i="12" s="1"/>
  <c r="AO328" i="12"/>
  <c r="AL328" i="12" s="1"/>
  <c r="AM328" i="12" s="1"/>
  <c r="G329" i="12"/>
  <c r="H329" i="12" s="1"/>
  <c r="M329" i="12"/>
  <c r="N329" i="12" s="1"/>
  <c r="Q329" i="12"/>
  <c r="S329" i="12"/>
  <c r="T329" i="12" s="1"/>
  <c r="W329" i="12"/>
  <c r="Y329" i="12"/>
  <c r="Z329" i="12" s="1"/>
  <c r="AC329" i="12"/>
  <c r="AH329" i="12"/>
  <c r="AE329" i="12" s="1"/>
  <c r="AF329" i="12" s="1"/>
  <c r="AO329" i="12"/>
  <c r="AL329" i="12" s="1"/>
  <c r="AM329" i="12" s="1"/>
  <c r="G330" i="12"/>
  <c r="H330" i="12" s="1"/>
  <c r="M330" i="12"/>
  <c r="N330" i="12" s="1"/>
  <c r="Q330" i="12"/>
  <c r="S330" i="12"/>
  <c r="T330" i="12" s="1"/>
  <c r="W330" i="12"/>
  <c r="Y330" i="12"/>
  <c r="Z330" i="12" s="1"/>
  <c r="AC330" i="12"/>
  <c r="AH330" i="12"/>
  <c r="AE330" i="12" s="1"/>
  <c r="AF330" i="12" s="1"/>
  <c r="AO330" i="12"/>
  <c r="AL330" i="12" s="1"/>
  <c r="AM330" i="12" s="1"/>
  <c r="B331" i="12"/>
  <c r="G331" i="12"/>
  <c r="H331" i="12" s="1"/>
  <c r="M331" i="12"/>
  <c r="N331" i="12" s="1"/>
  <c r="Q331" i="12"/>
  <c r="S331" i="12"/>
  <c r="T331" i="12" s="1"/>
  <c r="W331" i="12"/>
  <c r="Y331" i="12"/>
  <c r="Z331" i="12" s="1"/>
  <c r="AC331" i="12"/>
  <c r="AH331" i="12"/>
  <c r="AE331" i="12" s="1"/>
  <c r="AF331" i="12" s="1"/>
  <c r="AO331" i="12"/>
  <c r="AL331" i="12" s="1"/>
  <c r="AM331" i="12" s="1"/>
  <c r="B332" i="12"/>
  <c r="G332" i="12"/>
  <c r="H332" i="12" s="1"/>
  <c r="M332" i="12"/>
  <c r="N332" i="12" s="1"/>
  <c r="Q332" i="12"/>
  <c r="S332" i="12"/>
  <c r="T332" i="12" s="1"/>
  <c r="W332" i="12"/>
  <c r="Y332" i="12"/>
  <c r="Z332" i="12" s="1"/>
  <c r="AC332" i="12"/>
  <c r="AH332" i="12"/>
  <c r="AE332" i="12" s="1"/>
  <c r="AF332" i="12" s="1"/>
  <c r="AO332" i="12"/>
  <c r="AL332" i="12" s="1"/>
  <c r="AM332" i="12" s="1"/>
  <c r="B333" i="12"/>
  <c r="G333" i="12"/>
  <c r="H333" i="12" s="1"/>
  <c r="M333" i="12"/>
  <c r="N333" i="12" s="1"/>
  <c r="Q333" i="12"/>
  <c r="S333" i="12"/>
  <c r="T333" i="12" s="1"/>
  <c r="W333" i="12"/>
  <c r="Y333" i="12"/>
  <c r="Z333" i="12" s="1"/>
  <c r="AC333" i="12"/>
  <c r="AH333" i="12"/>
  <c r="AE333" i="12" s="1"/>
  <c r="AF333" i="12" s="1"/>
  <c r="AO333" i="12"/>
  <c r="AL333" i="12" s="1"/>
  <c r="AM333" i="12" s="1"/>
  <c r="B334" i="12"/>
  <c r="G334" i="12"/>
  <c r="H334" i="12" s="1"/>
  <c r="M334" i="12"/>
  <c r="N334" i="12" s="1"/>
  <c r="Q334" i="12"/>
  <c r="S334" i="12"/>
  <c r="T334" i="12" s="1"/>
  <c r="W334" i="12"/>
  <c r="Y334" i="12"/>
  <c r="Z334" i="12" s="1"/>
  <c r="AC334" i="12"/>
  <c r="AH334" i="12"/>
  <c r="AE334" i="12" s="1"/>
  <c r="AF334" i="12" s="1"/>
  <c r="AO334" i="12"/>
  <c r="AL334" i="12" s="1"/>
  <c r="AM334" i="12" s="1"/>
  <c r="B335" i="12"/>
  <c r="G335" i="12"/>
  <c r="H335" i="12" s="1"/>
  <c r="M335" i="12"/>
  <c r="N335" i="12" s="1"/>
  <c r="Q335" i="12"/>
  <c r="S335" i="12"/>
  <c r="T335" i="12" s="1"/>
  <c r="W335" i="12"/>
  <c r="Y335" i="12"/>
  <c r="Z335" i="12" s="1"/>
  <c r="AC335" i="12"/>
  <c r="AH335" i="12"/>
  <c r="AE335" i="12" s="1"/>
  <c r="AF335" i="12" s="1"/>
  <c r="AO335" i="12"/>
  <c r="AL335" i="12" s="1"/>
  <c r="AM335" i="12" s="1"/>
  <c r="B336" i="12"/>
  <c r="G336" i="12"/>
  <c r="H336" i="12" s="1"/>
  <c r="M336" i="12"/>
  <c r="N336" i="12" s="1"/>
  <c r="Q336" i="12"/>
  <c r="S336" i="12"/>
  <c r="T336" i="12" s="1"/>
  <c r="W336" i="12"/>
  <c r="Y336" i="12"/>
  <c r="Z336" i="12" s="1"/>
  <c r="AC336" i="12"/>
  <c r="AH336" i="12"/>
  <c r="AE336" i="12" s="1"/>
  <c r="AF336" i="12" s="1"/>
  <c r="AO336" i="12"/>
  <c r="AL336" i="12" s="1"/>
  <c r="AM336" i="12" s="1"/>
  <c r="G337" i="12"/>
  <c r="H337" i="12" s="1"/>
  <c r="M337" i="12"/>
  <c r="N337" i="12" s="1"/>
  <c r="Q337" i="12"/>
  <c r="S337" i="12"/>
  <c r="T337" i="12" s="1"/>
  <c r="W337" i="12"/>
  <c r="Y337" i="12"/>
  <c r="Z337" i="12" s="1"/>
  <c r="AC337" i="12"/>
  <c r="AH337" i="12"/>
  <c r="AE337" i="12" s="1"/>
  <c r="AF337" i="12" s="1"/>
  <c r="AO337" i="12"/>
  <c r="AL337" i="12" s="1"/>
  <c r="AM337" i="12" s="1"/>
  <c r="G338" i="12"/>
  <c r="H338" i="12" s="1"/>
  <c r="M338" i="12"/>
  <c r="N338" i="12" s="1"/>
  <c r="Q338" i="12"/>
  <c r="S338" i="12"/>
  <c r="T338" i="12" s="1"/>
  <c r="W338" i="12"/>
  <c r="Y338" i="12"/>
  <c r="Z338" i="12" s="1"/>
  <c r="AC338" i="12"/>
  <c r="AH338" i="12"/>
  <c r="AE338" i="12" s="1"/>
  <c r="AF338" i="12" s="1"/>
  <c r="AO338" i="12"/>
  <c r="AL338" i="12" s="1"/>
  <c r="AM338" i="12" s="1"/>
  <c r="B339" i="12"/>
  <c r="G339" i="12"/>
  <c r="H339" i="12" s="1"/>
  <c r="M339" i="12"/>
  <c r="N339" i="12" s="1"/>
  <c r="Q339" i="12"/>
  <c r="S339" i="12"/>
  <c r="T339" i="12" s="1"/>
  <c r="W339" i="12"/>
  <c r="Y339" i="12"/>
  <c r="Z339" i="12" s="1"/>
  <c r="AC339" i="12"/>
  <c r="AH339" i="12"/>
  <c r="AE339" i="12" s="1"/>
  <c r="AF339" i="12" s="1"/>
  <c r="AO339" i="12"/>
  <c r="AL339" i="12" s="1"/>
  <c r="AM339" i="12" s="1"/>
  <c r="B340" i="12"/>
  <c r="G340" i="12"/>
  <c r="H340" i="12" s="1"/>
  <c r="M340" i="12"/>
  <c r="N340" i="12" s="1"/>
  <c r="Q340" i="12"/>
  <c r="S340" i="12"/>
  <c r="T340" i="12" s="1"/>
  <c r="W340" i="12"/>
  <c r="Y340" i="12"/>
  <c r="Z340" i="12" s="1"/>
  <c r="AC340" i="12"/>
  <c r="AH340" i="12"/>
  <c r="AE340" i="12" s="1"/>
  <c r="AF340" i="12" s="1"/>
  <c r="AO340" i="12"/>
  <c r="AL340" i="12" s="1"/>
  <c r="AM340" i="12" s="1"/>
  <c r="B341" i="12"/>
  <c r="G341" i="12"/>
  <c r="H341" i="12" s="1"/>
  <c r="M341" i="12"/>
  <c r="N341" i="12" s="1"/>
  <c r="Q341" i="12"/>
  <c r="S341" i="12"/>
  <c r="T341" i="12" s="1"/>
  <c r="W341" i="12"/>
  <c r="Y341" i="12"/>
  <c r="Z341" i="12" s="1"/>
  <c r="AC341" i="12"/>
  <c r="AH341" i="12"/>
  <c r="AE341" i="12" s="1"/>
  <c r="AF341" i="12" s="1"/>
  <c r="AO341" i="12"/>
  <c r="AL341" i="12" s="1"/>
  <c r="AM341" i="12" s="1"/>
  <c r="B342" i="12"/>
  <c r="G342" i="12"/>
  <c r="H342" i="12" s="1"/>
  <c r="M342" i="12"/>
  <c r="N342" i="12" s="1"/>
  <c r="Q342" i="12"/>
  <c r="S342" i="12"/>
  <c r="T342" i="12" s="1"/>
  <c r="W342" i="12"/>
  <c r="Y342" i="12"/>
  <c r="Z342" i="12" s="1"/>
  <c r="AC342" i="12"/>
  <c r="AH342" i="12"/>
  <c r="AE342" i="12" s="1"/>
  <c r="AF342" i="12" s="1"/>
  <c r="AO342" i="12"/>
  <c r="AL342" i="12" s="1"/>
  <c r="AM342" i="12" s="1"/>
  <c r="B343" i="12"/>
  <c r="G343" i="12"/>
  <c r="H343" i="12" s="1"/>
  <c r="M343" i="12"/>
  <c r="N343" i="12" s="1"/>
  <c r="Q343" i="12"/>
  <c r="S343" i="12"/>
  <c r="T343" i="12" s="1"/>
  <c r="W343" i="12"/>
  <c r="Y343" i="12"/>
  <c r="Z343" i="12" s="1"/>
  <c r="AC343" i="12"/>
  <c r="AH343" i="12"/>
  <c r="AE343" i="12" s="1"/>
  <c r="AF343" i="12" s="1"/>
  <c r="AO343" i="12"/>
  <c r="AL343" i="12" s="1"/>
  <c r="AM343" i="12" s="1"/>
  <c r="B344" i="12"/>
  <c r="G344" i="12"/>
  <c r="H344" i="12" s="1"/>
  <c r="M344" i="12"/>
  <c r="N344" i="12" s="1"/>
  <c r="Q344" i="12"/>
  <c r="S344" i="12"/>
  <c r="T344" i="12" s="1"/>
  <c r="W344" i="12"/>
  <c r="Y344" i="12"/>
  <c r="Z344" i="12" s="1"/>
  <c r="AC344" i="12"/>
  <c r="AH344" i="12"/>
  <c r="AE344" i="12" s="1"/>
  <c r="AF344" i="12" s="1"/>
  <c r="AO344" i="12"/>
  <c r="AL344" i="12" s="1"/>
  <c r="AM344" i="12" s="1"/>
  <c r="B345" i="12"/>
  <c r="G345" i="12"/>
  <c r="H345" i="12" s="1"/>
  <c r="M345" i="12"/>
  <c r="N345" i="12" s="1"/>
  <c r="Q345" i="12"/>
  <c r="S345" i="12"/>
  <c r="T345" i="12" s="1"/>
  <c r="W345" i="12"/>
  <c r="Y345" i="12"/>
  <c r="Z345" i="12" s="1"/>
  <c r="AC345" i="12"/>
  <c r="AH345" i="12"/>
  <c r="AE345" i="12" s="1"/>
  <c r="AF345" i="12" s="1"/>
  <c r="AO345" i="12"/>
  <c r="AL345" i="12" s="1"/>
  <c r="AM345" i="12" s="1"/>
  <c r="G346" i="12"/>
  <c r="H346" i="12" s="1"/>
  <c r="M346" i="12"/>
  <c r="N346" i="12" s="1"/>
  <c r="Q346" i="12"/>
  <c r="S346" i="12"/>
  <c r="T346" i="12" s="1"/>
  <c r="W346" i="12"/>
  <c r="Y346" i="12"/>
  <c r="Z346" i="12" s="1"/>
  <c r="AC346" i="12"/>
  <c r="AH346" i="12"/>
  <c r="AE346" i="12" s="1"/>
  <c r="AF346" i="12" s="1"/>
  <c r="AO346" i="12"/>
  <c r="AL346" i="12" s="1"/>
  <c r="AM346" i="12" s="1"/>
  <c r="B347" i="12"/>
  <c r="G347" i="12"/>
  <c r="H347" i="12" s="1"/>
  <c r="M347" i="12"/>
  <c r="N347" i="12" s="1"/>
  <c r="Q347" i="12"/>
  <c r="S347" i="12"/>
  <c r="T347" i="12" s="1"/>
  <c r="W347" i="12"/>
  <c r="Y347" i="12"/>
  <c r="Z347" i="12" s="1"/>
  <c r="AC347" i="12"/>
  <c r="AH347" i="12"/>
  <c r="AE347" i="12" s="1"/>
  <c r="AF347" i="12" s="1"/>
  <c r="AO347" i="12"/>
  <c r="AL347" i="12" s="1"/>
  <c r="AM347" i="12" s="1"/>
  <c r="B348" i="12"/>
  <c r="G348" i="12"/>
  <c r="H348" i="12" s="1"/>
  <c r="M348" i="12"/>
  <c r="N348" i="12" s="1"/>
  <c r="Q348" i="12"/>
  <c r="S348" i="12"/>
  <c r="T348" i="12" s="1"/>
  <c r="W348" i="12"/>
  <c r="Y348" i="12"/>
  <c r="Z348" i="12" s="1"/>
  <c r="AC348" i="12"/>
  <c r="AH348" i="12"/>
  <c r="AE348" i="12" s="1"/>
  <c r="AF348" i="12" s="1"/>
  <c r="AO348" i="12"/>
  <c r="AL348" i="12" s="1"/>
  <c r="AM348" i="12" s="1"/>
  <c r="B349" i="12"/>
  <c r="G349" i="12"/>
  <c r="H349" i="12" s="1"/>
  <c r="M349" i="12"/>
  <c r="N349" i="12" s="1"/>
  <c r="Q349" i="12"/>
  <c r="S349" i="12"/>
  <c r="T349" i="12" s="1"/>
  <c r="W349" i="12"/>
  <c r="Y349" i="12"/>
  <c r="Z349" i="12" s="1"/>
  <c r="AC349" i="12"/>
  <c r="AH349" i="12"/>
  <c r="AE349" i="12" s="1"/>
  <c r="AF349" i="12" s="1"/>
  <c r="AO349" i="12"/>
  <c r="AL349" i="12" s="1"/>
  <c r="AM349" i="12" s="1"/>
  <c r="B350" i="12"/>
  <c r="G350" i="12"/>
  <c r="H350" i="12" s="1"/>
  <c r="M350" i="12"/>
  <c r="N350" i="12" s="1"/>
  <c r="Q350" i="12"/>
  <c r="S350" i="12"/>
  <c r="T350" i="12" s="1"/>
  <c r="W350" i="12"/>
  <c r="Y350" i="12"/>
  <c r="Z350" i="12" s="1"/>
  <c r="AC350" i="12"/>
  <c r="AH350" i="12"/>
  <c r="AE350" i="12" s="1"/>
  <c r="AF350" i="12" s="1"/>
  <c r="AO350" i="12"/>
  <c r="AL350" i="12" s="1"/>
  <c r="AM350" i="12" s="1"/>
  <c r="B351" i="12"/>
  <c r="G351" i="12"/>
  <c r="H351" i="12" s="1"/>
  <c r="M351" i="12"/>
  <c r="N351" i="12" s="1"/>
  <c r="Q351" i="12"/>
  <c r="S351" i="12"/>
  <c r="T351" i="12" s="1"/>
  <c r="W351" i="12"/>
  <c r="Y351" i="12"/>
  <c r="Z351" i="12" s="1"/>
  <c r="AC351" i="12"/>
  <c r="AH351" i="12"/>
  <c r="AE351" i="12" s="1"/>
  <c r="AF351" i="12" s="1"/>
  <c r="AO351" i="12"/>
  <c r="AL351" i="12" s="1"/>
  <c r="AM351" i="12" s="1"/>
  <c r="B352" i="12"/>
  <c r="G352" i="12"/>
  <c r="H352" i="12" s="1"/>
  <c r="M352" i="12"/>
  <c r="N352" i="12" s="1"/>
  <c r="Q352" i="12"/>
  <c r="S352" i="12"/>
  <c r="T352" i="12" s="1"/>
  <c r="W352" i="12"/>
  <c r="Y352" i="12"/>
  <c r="Z352" i="12" s="1"/>
  <c r="AC352" i="12"/>
  <c r="AH352" i="12"/>
  <c r="AE352" i="12" s="1"/>
  <c r="AF352" i="12" s="1"/>
  <c r="AO352" i="12"/>
  <c r="AL352" i="12" s="1"/>
  <c r="AM352" i="12" s="1"/>
  <c r="B353" i="12"/>
  <c r="G353" i="12"/>
  <c r="H353" i="12" s="1"/>
  <c r="M353" i="12"/>
  <c r="N353" i="12" s="1"/>
  <c r="Q353" i="12"/>
  <c r="S353" i="12"/>
  <c r="T353" i="12" s="1"/>
  <c r="W353" i="12"/>
  <c r="Y353" i="12"/>
  <c r="Z353" i="12" s="1"/>
  <c r="AC353" i="12"/>
  <c r="AH353" i="12"/>
  <c r="AE353" i="12" s="1"/>
  <c r="AF353" i="12" s="1"/>
  <c r="AO353" i="12"/>
  <c r="AL353" i="12" s="1"/>
  <c r="AM353" i="12" s="1"/>
  <c r="B354" i="12"/>
  <c r="G354" i="12"/>
  <c r="H354" i="12" s="1"/>
  <c r="M354" i="12"/>
  <c r="N354" i="12" s="1"/>
  <c r="Q354" i="12"/>
  <c r="S354" i="12"/>
  <c r="T354" i="12" s="1"/>
  <c r="W354" i="12"/>
  <c r="Y354" i="12"/>
  <c r="Z354" i="12" s="1"/>
  <c r="AC354" i="12"/>
  <c r="AH354" i="12"/>
  <c r="AE354" i="12" s="1"/>
  <c r="AF354" i="12" s="1"/>
  <c r="AO354" i="12"/>
  <c r="AL354" i="12" s="1"/>
  <c r="AM354" i="12" s="1"/>
  <c r="B355" i="12"/>
  <c r="G355" i="12"/>
  <c r="H355" i="12" s="1"/>
  <c r="M355" i="12"/>
  <c r="N355" i="12" s="1"/>
  <c r="Q355" i="12"/>
  <c r="S355" i="12"/>
  <c r="T355" i="12" s="1"/>
  <c r="W355" i="12"/>
  <c r="Y355" i="12"/>
  <c r="Z355" i="12" s="1"/>
  <c r="AC355" i="12"/>
  <c r="AH355" i="12"/>
  <c r="AE355" i="12" s="1"/>
  <c r="AF355" i="12" s="1"/>
  <c r="AO355" i="12"/>
  <c r="AL355" i="12" s="1"/>
  <c r="AM355" i="12" s="1"/>
  <c r="B318" i="15"/>
  <c r="B326" i="15"/>
  <c r="B287" i="12"/>
  <c r="B295" i="12"/>
  <c r="B297" i="12"/>
  <c r="B303" i="12"/>
  <c r="B305" i="12"/>
  <c r="G411" i="14"/>
  <c r="H411" i="14" s="1"/>
  <c r="M411" i="14"/>
  <c r="N411" i="14" s="1"/>
  <c r="Q411" i="14"/>
  <c r="S411" i="14"/>
  <c r="T411" i="14" s="1"/>
  <c r="Y411" i="14"/>
  <c r="Z411" i="14" s="1"/>
  <c r="AC411" i="14"/>
  <c r="G412" i="14"/>
  <c r="H412" i="14" s="1"/>
  <c r="M412" i="14"/>
  <c r="N412" i="14" s="1"/>
  <c r="Q412" i="14"/>
  <c r="S412" i="14"/>
  <c r="T412" i="14" s="1"/>
  <c r="Y412" i="14"/>
  <c r="Z412" i="14" s="1"/>
  <c r="AC412" i="14"/>
  <c r="G413" i="14"/>
  <c r="H413" i="14" s="1"/>
  <c r="M413" i="14"/>
  <c r="N413" i="14" s="1"/>
  <c r="Q413" i="14"/>
  <c r="S413" i="14"/>
  <c r="T413" i="14" s="1"/>
  <c r="Y413" i="14"/>
  <c r="Z413" i="14" s="1"/>
  <c r="AC413" i="14"/>
  <c r="B414" i="14"/>
  <c r="G414" i="14"/>
  <c r="H414" i="14" s="1"/>
  <c r="M414" i="14"/>
  <c r="N414" i="14" s="1"/>
  <c r="Q414" i="14"/>
  <c r="S414" i="14"/>
  <c r="T414" i="14" s="1"/>
  <c r="Y414" i="14"/>
  <c r="Z414" i="14" s="1"/>
  <c r="AC414" i="14"/>
  <c r="B415" i="14"/>
  <c r="G415" i="14"/>
  <c r="H415" i="14" s="1"/>
  <c r="M415" i="14"/>
  <c r="N415" i="14" s="1"/>
  <c r="Q415" i="14"/>
  <c r="S415" i="14"/>
  <c r="T415" i="14" s="1"/>
  <c r="Y415" i="14"/>
  <c r="Z415" i="14" s="1"/>
  <c r="AC415" i="14"/>
  <c r="B416" i="14"/>
  <c r="G416" i="14"/>
  <c r="H416" i="14" s="1"/>
  <c r="M416" i="14"/>
  <c r="N416" i="14" s="1"/>
  <c r="Q416" i="14"/>
  <c r="S416" i="14"/>
  <c r="T416" i="14" s="1"/>
  <c r="Y416" i="14"/>
  <c r="Z416" i="14" s="1"/>
  <c r="AC416" i="14"/>
  <c r="G417" i="14"/>
  <c r="H417" i="14" s="1"/>
  <c r="M417" i="14"/>
  <c r="N417" i="14" s="1"/>
  <c r="Q417" i="14"/>
  <c r="S417" i="14"/>
  <c r="T417" i="14" s="1"/>
  <c r="Y417" i="14"/>
  <c r="Z417" i="14" s="1"/>
  <c r="AC417" i="14"/>
  <c r="G418" i="14"/>
  <c r="H418" i="14" s="1"/>
  <c r="M418" i="14"/>
  <c r="N418" i="14" s="1"/>
  <c r="Q418" i="14"/>
  <c r="S418" i="14"/>
  <c r="T418" i="14" s="1"/>
  <c r="Y418" i="14"/>
  <c r="Z418" i="14" s="1"/>
  <c r="AC418" i="14"/>
  <c r="G419" i="14"/>
  <c r="H419" i="14" s="1"/>
  <c r="M419" i="14"/>
  <c r="N419" i="14" s="1"/>
  <c r="Q419" i="14"/>
  <c r="S419" i="14"/>
  <c r="T419" i="14" s="1"/>
  <c r="Y419" i="14"/>
  <c r="Z419" i="14" s="1"/>
  <c r="AC419" i="14"/>
  <c r="G420" i="14"/>
  <c r="H420" i="14" s="1"/>
  <c r="M420" i="14"/>
  <c r="N420" i="14" s="1"/>
  <c r="Q420" i="14"/>
  <c r="S420" i="14"/>
  <c r="T420" i="14" s="1"/>
  <c r="Y420" i="14"/>
  <c r="Z420" i="14" s="1"/>
  <c r="AC420" i="14"/>
  <c r="G421" i="14"/>
  <c r="H421" i="14" s="1"/>
  <c r="M421" i="14"/>
  <c r="N421" i="14" s="1"/>
  <c r="Q421" i="14"/>
  <c r="S421" i="14"/>
  <c r="T421" i="14" s="1"/>
  <c r="Y421" i="14"/>
  <c r="Z421" i="14" s="1"/>
  <c r="AC421" i="14"/>
  <c r="B422" i="14"/>
  <c r="G422" i="14"/>
  <c r="H422" i="14" s="1"/>
  <c r="M422" i="14"/>
  <c r="N422" i="14" s="1"/>
  <c r="Q422" i="14"/>
  <c r="S422" i="14"/>
  <c r="T422" i="14" s="1"/>
  <c r="Y422" i="14"/>
  <c r="Z422" i="14" s="1"/>
  <c r="AC422" i="14"/>
  <c r="B423" i="14"/>
  <c r="G423" i="14"/>
  <c r="H423" i="14" s="1"/>
  <c r="M423" i="14"/>
  <c r="N423" i="14" s="1"/>
  <c r="Q423" i="14"/>
  <c r="S423" i="14"/>
  <c r="T423" i="14" s="1"/>
  <c r="Y423" i="14"/>
  <c r="Z423" i="14" s="1"/>
  <c r="AC423" i="14"/>
  <c r="B424" i="14"/>
  <c r="G424" i="14"/>
  <c r="H424" i="14" s="1"/>
  <c r="M424" i="14"/>
  <c r="N424" i="14" s="1"/>
  <c r="Q424" i="14"/>
  <c r="S424" i="14"/>
  <c r="T424" i="14" s="1"/>
  <c r="Y424" i="14"/>
  <c r="Z424" i="14" s="1"/>
  <c r="AC424" i="14"/>
  <c r="G425" i="14"/>
  <c r="H425" i="14" s="1"/>
  <c r="M425" i="14"/>
  <c r="N425" i="14" s="1"/>
  <c r="Q425" i="14"/>
  <c r="S425" i="14"/>
  <c r="T425" i="14" s="1"/>
  <c r="Y425" i="14"/>
  <c r="Z425" i="14" s="1"/>
  <c r="AC425" i="14"/>
  <c r="G426" i="14"/>
  <c r="H426" i="14" s="1"/>
  <c r="M426" i="14"/>
  <c r="N426" i="14" s="1"/>
  <c r="Q426" i="14"/>
  <c r="S426" i="14"/>
  <c r="T426" i="14" s="1"/>
  <c r="Y426" i="14"/>
  <c r="Z426" i="14" s="1"/>
  <c r="AC426" i="14"/>
  <c r="B427" i="14"/>
  <c r="G427" i="14"/>
  <c r="H427" i="14" s="1"/>
  <c r="M427" i="14"/>
  <c r="N427" i="14" s="1"/>
  <c r="Q427" i="14"/>
  <c r="S427" i="14"/>
  <c r="T427" i="14" s="1"/>
  <c r="Y427" i="14"/>
  <c r="Z427" i="14" s="1"/>
  <c r="AC427" i="14"/>
  <c r="G428" i="14"/>
  <c r="H428" i="14" s="1"/>
  <c r="M428" i="14"/>
  <c r="N428" i="14" s="1"/>
  <c r="Q428" i="14"/>
  <c r="S428" i="14"/>
  <c r="T428" i="14" s="1"/>
  <c r="Y428" i="14"/>
  <c r="Z428" i="14" s="1"/>
  <c r="AC428" i="14"/>
  <c r="G429" i="14"/>
  <c r="H429" i="14" s="1"/>
  <c r="M429" i="14"/>
  <c r="N429" i="14" s="1"/>
  <c r="Q429" i="14"/>
  <c r="S429" i="14"/>
  <c r="T429" i="14" s="1"/>
  <c r="Y429" i="14"/>
  <c r="Z429" i="14" s="1"/>
  <c r="AC429" i="14"/>
  <c r="B430" i="14"/>
  <c r="G430" i="14"/>
  <c r="H430" i="14" s="1"/>
  <c r="M430" i="14"/>
  <c r="N430" i="14" s="1"/>
  <c r="Q430" i="14"/>
  <c r="S430" i="14"/>
  <c r="T430" i="14" s="1"/>
  <c r="Y430" i="14"/>
  <c r="Z430" i="14" s="1"/>
  <c r="AC430" i="14"/>
  <c r="B431" i="14"/>
  <c r="G431" i="14"/>
  <c r="H431" i="14" s="1"/>
  <c r="M431" i="14"/>
  <c r="N431" i="14" s="1"/>
  <c r="Q431" i="14"/>
  <c r="S431" i="14"/>
  <c r="T431" i="14" s="1"/>
  <c r="Y431" i="14"/>
  <c r="Z431" i="14" s="1"/>
  <c r="AC431" i="14"/>
  <c r="B432" i="14"/>
  <c r="G432" i="14"/>
  <c r="H432" i="14" s="1"/>
  <c r="M432" i="14"/>
  <c r="N432" i="14" s="1"/>
  <c r="Q432" i="14"/>
  <c r="S432" i="14"/>
  <c r="T432" i="14" s="1"/>
  <c r="Y432" i="14"/>
  <c r="Z432" i="14" s="1"/>
  <c r="AC432" i="14"/>
  <c r="G433" i="14"/>
  <c r="H433" i="14" s="1"/>
  <c r="M433" i="14"/>
  <c r="N433" i="14" s="1"/>
  <c r="Q433" i="14"/>
  <c r="S433" i="14"/>
  <c r="T433" i="14" s="1"/>
  <c r="Y433" i="14"/>
  <c r="Z433" i="14" s="1"/>
  <c r="AC433" i="14"/>
  <c r="G434" i="14"/>
  <c r="H434" i="14" s="1"/>
  <c r="M434" i="14"/>
  <c r="N434" i="14" s="1"/>
  <c r="Q434" i="14"/>
  <c r="S434" i="14"/>
  <c r="T434" i="14" s="1"/>
  <c r="Y434" i="14"/>
  <c r="Z434" i="14" s="1"/>
  <c r="AC434" i="14"/>
  <c r="B391" i="14"/>
  <c r="G391" i="14"/>
  <c r="H391" i="14" s="1"/>
  <c r="M391" i="14"/>
  <c r="N391" i="14" s="1"/>
  <c r="Q391" i="14"/>
  <c r="S391" i="14"/>
  <c r="T391" i="14" s="1"/>
  <c r="Y391" i="14"/>
  <c r="Z391" i="14" s="1"/>
  <c r="AC391" i="14"/>
  <c r="B392" i="14"/>
  <c r="G392" i="14"/>
  <c r="H392" i="14" s="1"/>
  <c r="M392" i="14"/>
  <c r="N392" i="14" s="1"/>
  <c r="Q392" i="14"/>
  <c r="S392" i="14"/>
  <c r="T392" i="14" s="1"/>
  <c r="Y392" i="14"/>
  <c r="Z392" i="14" s="1"/>
  <c r="AC392" i="14"/>
  <c r="G393" i="14"/>
  <c r="H393" i="14" s="1"/>
  <c r="M393" i="14"/>
  <c r="N393" i="14" s="1"/>
  <c r="Q393" i="14"/>
  <c r="S393" i="14"/>
  <c r="T393" i="14" s="1"/>
  <c r="Y393" i="14"/>
  <c r="Z393" i="14" s="1"/>
  <c r="AC393" i="14"/>
  <c r="G394" i="14"/>
  <c r="H394" i="14" s="1"/>
  <c r="M394" i="14"/>
  <c r="N394" i="14" s="1"/>
  <c r="Q394" i="14"/>
  <c r="S394" i="14"/>
  <c r="T394" i="14" s="1"/>
  <c r="Y394" i="14"/>
  <c r="Z394" i="14" s="1"/>
  <c r="AC394" i="14"/>
  <c r="G395" i="14"/>
  <c r="H395" i="14" s="1"/>
  <c r="M395" i="14"/>
  <c r="N395" i="14" s="1"/>
  <c r="Q395" i="14"/>
  <c r="S395" i="14"/>
  <c r="T395" i="14" s="1"/>
  <c r="Y395" i="14"/>
  <c r="Z395" i="14" s="1"/>
  <c r="AC395" i="14"/>
  <c r="G396" i="14"/>
  <c r="H396" i="14" s="1"/>
  <c r="M396" i="14"/>
  <c r="N396" i="14" s="1"/>
  <c r="Q396" i="14"/>
  <c r="S396" i="14"/>
  <c r="T396" i="14" s="1"/>
  <c r="Y396" i="14"/>
  <c r="Z396" i="14" s="1"/>
  <c r="AC396" i="14"/>
  <c r="B397" i="14"/>
  <c r="G397" i="14"/>
  <c r="H397" i="14" s="1"/>
  <c r="M397" i="14"/>
  <c r="N397" i="14" s="1"/>
  <c r="Q397" i="14"/>
  <c r="S397" i="14"/>
  <c r="T397" i="14" s="1"/>
  <c r="Y397" i="14"/>
  <c r="Z397" i="14" s="1"/>
  <c r="AC397" i="14"/>
  <c r="B398" i="14"/>
  <c r="G398" i="14"/>
  <c r="H398" i="14" s="1"/>
  <c r="M398" i="14"/>
  <c r="N398" i="14" s="1"/>
  <c r="Q398" i="14"/>
  <c r="S398" i="14"/>
  <c r="T398" i="14" s="1"/>
  <c r="Y398" i="14"/>
  <c r="Z398" i="14" s="1"/>
  <c r="AC398" i="14"/>
  <c r="B399" i="14"/>
  <c r="G399" i="14"/>
  <c r="H399" i="14" s="1"/>
  <c r="M399" i="14"/>
  <c r="N399" i="14" s="1"/>
  <c r="Q399" i="14"/>
  <c r="S399" i="14"/>
  <c r="T399" i="14" s="1"/>
  <c r="Y399" i="14"/>
  <c r="Z399" i="14" s="1"/>
  <c r="AC399" i="14"/>
  <c r="B400" i="14"/>
  <c r="G400" i="14"/>
  <c r="H400" i="14" s="1"/>
  <c r="M400" i="14"/>
  <c r="N400" i="14" s="1"/>
  <c r="Q400" i="14"/>
  <c r="S400" i="14"/>
  <c r="T400" i="14" s="1"/>
  <c r="Y400" i="14"/>
  <c r="Z400" i="14" s="1"/>
  <c r="AC400" i="14"/>
  <c r="G401" i="14"/>
  <c r="H401" i="14" s="1"/>
  <c r="M401" i="14"/>
  <c r="N401" i="14" s="1"/>
  <c r="Q401" i="14"/>
  <c r="S401" i="14"/>
  <c r="T401" i="14" s="1"/>
  <c r="Y401" i="14"/>
  <c r="Z401" i="14" s="1"/>
  <c r="AC401" i="14"/>
  <c r="G402" i="14"/>
  <c r="H402" i="14" s="1"/>
  <c r="M402" i="14"/>
  <c r="N402" i="14" s="1"/>
  <c r="Q402" i="14"/>
  <c r="S402" i="14"/>
  <c r="T402" i="14" s="1"/>
  <c r="Y402" i="14"/>
  <c r="Z402" i="14" s="1"/>
  <c r="AC402" i="14"/>
  <c r="G403" i="14"/>
  <c r="H403" i="14" s="1"/>
  <c r="M403" i="14"/>
  <c r="N403" i="14" s="1"/>
  <c r="Q403" i="14"/>
  <c r="S403" i="14"/>
  <c r="T403" i="14" s="1"/>
  <c r="Y403" i="14"/>
  <c r="Z403" i="14" s="1"/>
  <c r="AC403" i="14"/>
  <c r="G404" i="14"/>
  <c r="H404" i="14" s="1"/>
  <c r="M404" i="14"/>
  <c r="N404" i="14" s="1"/>
  <c r="Q404" i="14"/>
  <c r="S404" i="14"/>
  <c r="T404" i="14" s="1"/>
  <c r="Y404" i="14"/>
  <c r="Z404" i="14" s="1"/>
  <c r="AC404" i="14"/>
  <c r="G405" i="14"/>
  <c r="H405" i="14" s="1"/>
  <c r="M405" i="14"/>
  <c r="N405" i="14" s="1"/>
  <c r="Q405" i="14"/>
  <c r="S405" i="14"/>
  <c r="T405" i="14" s="1"/>
  <c r="Y405" i="14"/>
  <c r="Z405" i="14" s="1"/>
  <c r="AC405" i="14"/>
  <c r="B406" i="14"/>
  <c r="G406" i="14"/>
  <c r="H406" i="14" s="1"/>
  <c r="M406" i="14"/>
  <c r="N406" i="14" s="1"/>
  <c r="Q406" i="14"/>
  <c r="S406" i="14"/>
  <c r="T406" i="14" s="1"/>
  <c r="Y406" i="14"/>
  <c r="Z406" i="14" s="1"/>
  <c r="AC406" i="14"/>
  <c r="B407" i="14"/>
  <c r="G407" i="14"/>
  <c r="H407" i="14" s="1"/>
  <c r="M407" i="14"/>
  <c r="N407" i="14" s="1"/>
  <c r="Q407" i="14"/>
  <c r="S407" i="14"/>
  <c r="T407" i="14" s="1"/>
  <c r="Y407" i="14"/>
  <c r="Z407" i="14" s="1"/>
  <c r="AC407" i="14"/>
  <c r="B408" i="14"/>
  <c r="G408" i="14"/>
  <c r="H408" i="14" s="1"/>
  <c r="M408" i="14"/>
  <c r="N408" i="14" s="1"/>
  <c r="Q408" i="14"/>
  <c r="S408" i="14"/>
  <c r="T408" i="14" s="1"/>
  <c r="Y408" i="14"/>
  <c r="Z408" i="14" s="1"/>
  <c r="AC408" i="14"/>
  <c r="G409" i="14"/>
  <c r="H409" i="14" s="1"/>
  <c r="M409" i="14"/>
  <c r="N409" i="14" s="1"/>
  <c r="Q409" i="14"/>
  <c r="S409" i="14"/>
  <c r="T409" i="14" s="1"/>
  <c r="Y409" i="14"/>
  <c r="Z409" i="14" s="1"/>
  <c r="AC409" i="14"/>
  <c r="G410" i="14"/>
  <c r="H410" i="14" s="1"/>
  <c r="M410" i="14"/>
  <c r="N410" i="14" s="1"/>
  <c r="Q410" i="14"/>
  <c r="S410" i="14"/>
  <c r="T410" i="14" s="1"/>
  <c r="Y410" i="14"/>
  <c r="Z410" i="14" s="1"/>
  <c r="AC410" i="14"/>
  <c r="AK444" i="14"/>
  <c r="AJ444" i="14"/>
  <c r="AD444" i="14"/>
  <c r="AC444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Z311" i="14" s="1"/>
  <c r="Y312" i="14"/>
  <c r="Z312" i="14" s="1"/>
  <c r="Y313" i="14"/>
  <c r="Z313" i="14" s="1"/>
  <c r="Y314" i="14"/>
  <c r="Z314" i="14" s="1"/>
  <c r="Y315" i="14"/>
  <c r="Z315" i="14" s="1"/>
  <c r="Y316" i="14"/>
  <c r="Z316" i="14" s="1"/>
  <c r="Y317" i="14"/>
  <c r="Z317" i="14" s="1"/>
  <c r="Y318" i="14"/>
  <c r="Z318" i="14" s="1"/>
  <c r="Y319" i="14"/>
  <c r="Z319" i="14" s="1"/>
  <c r="Y320" i="14"/>
  <c r="Z320" i="14" s="1"/>
  <c r="Y321" i="14"/>
  <c r="Z321" i="14" s="1"/>
  <c r="Y322" i="14"/>
  <c r="Z322" i="14" s="1"/>
  <c r="Y323" i="14"/>
  <c r="Z323" i="14" s="1"/>
  <c r="Y324" i="14"/>
  <c r="Z324" i="14" s="1"/>
  <c r="Y325" i="14"/>
  <c r="Z325" i="14" s="1"/>
  <c r="Y326" i="14"/>
  <c r="Z326" i="14" s="1"/>
  <c r="Y327" i="14"/>
  <c r="Z327" i="14" s="1"/>
  <c r="Y328" i="14"/>
  <c r="Z328" i="14" s="1"/>
  <c r="Y329" i="14"/>
  <c r="Z329" i="14" s="1"/>
  <c r="Y330" i="14"/>
  <c r="Z330" i="14" s="1"/>
  <c r="Y331" i="14"/>
  <c r="Z331" i="14" s="1"/>
  <c r="Y332" i="14"/>
  <c r="Z332" i="14" s="1"/>
  <c r="Y333" i="14"/>
  <c r="Z333" i="14" s="1"/>
  <c r="Y334" i="14"/>
  <c r="Z334" i="14" s="1"/>
  <c r="Y335" i="14"/>
  <c r="Z335" i="14" s="1"/>
  <c r="Y336" i="14"/>
  <c r="Z336" i="14" s="1"/>
  <c r="Y337" i="14"/>
  <c r="Z337" i="14" s="1"/>
  <c r="Y338" i="14"/>
  <c r="Z338" i="14" s="1"/>
  <c r="Y339" i="14"/>
  <c r="Z339" i="14" s="1"/>
  <c r="Y340" i="14"/>
  <c r="Z340" i="14" s="1"/>
  <c r="Y341" i="14"/>
  <c r="Z341" i="14" s="1"/>
  <c r="Y342" i="14"/>
  <c r="Z342" i="14" s="1"/>
  <c r="Y343" i="14"/>
  <c r="Z343" i="14" s="1"/>
  <c r="Y344" i="14"/>
  <c r="Z344" i="14" s="1"/>
  <c r="Y345" i="14"/>
  <c r="Z345" i="14" s="1"/>
  <c r="Y346" i="14"/>
  <c r="Z346" i="14" s="1"/>
  <c r="Y347" i="14"/>
  <c r="Z347" i="14" s="1"/>
  <c r="Y348" i="14"/>
  <c r="Z348" i="14" s="1"/>
  <c r="Y349" i="14"/>
  <c r="Z349" i="14" s="1"/>
  <c r="Y350" i="14"/>
  <c r="Z350" i="14" s="1"/>
  <c r="Y351" i="14"/>
  <c r="Z351" i="14" s="1"/>
  <c r="Y352" i="14"/>
  <c r="Z352" i="14" s="1"/>
  <c r="Y353" i="14"/>
  <c r="Z353" i="14" s="1"/>
  <c r="Y354" i="14"/>
  <c r="Z354" i="14" s="1"/>
  <c r="Y355" i="14"/>
  <c r="Z355" i="14" s="1"/>
  <c r="Y356" i="14"/>
  <c r="Z356" i="14" s="1"/>
  <c r="Y357" i="14"/>
  <c r="Z357" i="14" s="1"/>
  <c r="Y358" i="14"/>
  <c r="Z358" i="14" s="1"/>
  <c r="Y359" i="14"/>
  <c r="Z359" i="14" s="1"/>
  <c r="Y360" i="14"/>
  <c r="Z360" i="14" s="1"/>
  <c r="Y361" i="14"/>
  <c r="Z361" i="14" s="1"/>
  <c r="Y362" i="14"/>
  <c r="Z362" i="14" s="1"/>
  <c r="Y363" i="14"/>
  <c r="Z363" i="14" s="1"/>
  <c r="Y364" i="14"/>
  <c r="Z364" i="14" s="1"/>
  <c r="Y365" i="14"/>
  <c r="Z365" i="14" s="1"/>
  <c r="Y366" i="14"/>
  <c r="Z366" i="14" s="1"/>
  <c r="Y367" i="14"/>
  <c r="Z367" i="14" s="1"/>
  <c r="Y368" i="14"/>
  <c r="Z368" i="14" s="1"/>
  <c r="Y369" i="14"/>
  <c r="Z369" i="14" s="1"/>
  <c r="Y370" i="14"/>
  <c r="Z370" i="14" s="1"/>
  <c r="Y371" i="14"/>
  <c r="Z371" i="14" s="1"/>
  <c r="Y372" i="14"/>
  <c r="Z372" i="14" s="1"/>
  <c r="Y373" i="14"/>
  <c r="Z373" i="14" s="1"/>
  <c r="Y374" i="14"/>
  <c r="Z374" i="14" s="1"/>
  <c r="Y375" i="14"/>
  <c r="Z375" i="14" s="1"/>
  <c r="Y376" i="14"/>
  <c r="Z376" i="14" s="1"/>
  <c r="Y377" i="14"/>
  <c r="Z377" i="14" s="1"/>
  <c r="Y378" i="14"/>
  <c r="Z378" i="14" s="1"/>
  <c r="Y379" i="14"/>
  <c r="Z379" i="14" s="1"/>
  <c r="Y380" i="14"/>
  <c r="Z380" i="14" s="1"/>
  <c r="Y381" i="14"/>
  <c r="Z381" i="14" s="1"/>
  <c r="Y382" i="14"/>
  <c r="Z382" i="14" s="1"/>
  <c r="Y383" i="14"/>
  <c r="Z383" i="14" s="1"/>
  <c r="Y384" i="14"/>
  <c r="Z384" i="14" s="1"/>
  <c r="Y385" i="14"/>
  <c r="Z385" i="14" s="1"/>
  <c r="Y386" i="14"/>
  <c r="Z386" i="14" s="1"/>
  <c r="Y387" i="14"/>
  <c r="Z387" i="14" s="1"/>
  <c r="Y388" i="14"/>
  <c r="Z388" i="14" s="1"/>
  <c r="Y389" i="14"/>
  <c r="Z389" i="14" s="1"/>
  <c r="Y390" i="14"/>
  <c r="Z390" i="14" s="1"/>
  <c r="Y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N311" i="14" s="1"/>
  <c r="M312" i="14"/>
  <c r="N312" i="14" s="1"/>
  <c r="M313" i="14"/>
  <c r="N313" i="14" s="1"/>
  <c r="M314" i="14"/>
  <c r="N314" i="14" s="1"/>
  <c r="M315" i="14"/>
  <c r="N315" i="14" s="1"/>
  <c r="M316" i="14"/>
  <c r="N316" i="14" s="1"/>
  <c r="M317" i="14"/>
  <c r="N317" i="14" s="1"/>
  <c r="M318" i="14"/>
  <c r="N318" i="14" s="1"/>
  <c r="M319" i="14"/>
  <c r="N319" i="14" s="1"/>
  <c r="M320" i="14"/>
  <c r="N320" i="14" s="1"/>
  <c r="M321" i="14"/>
  <c r="N321" i="14" s="1"/>
  <c r="M322" i="14"/>
  <c r="N322" i="14" s="1"/>
  <c r="M323" i="14"/>
  <c r="N323" i="14" s="1"/>
  <c r="M324" i="14"/>
  <c r="N324" i="14" s="1"/>
  <c r="M325" i="14"/>
  <c r="N325" i="14" s="1"/>
  <c r="M326" i="14"/>
  <c r="N326" i="14" s="1"/>
  <c r="M327" i="14"/>
  <c r="N327" i="14" s="1"/>
  <c r="M328" i="14"/>
  <c r="N328" i="14" s="1"/>
  <c r="M329" i="14"/>
  <c r="N329" i="14" s="1"/>
  <c r="M330" i="14"/>
  <c r="N330" i="14" s="1"/>
  <c r="M331" i="14"/>
  <c r="N331" i="14" s="1"/>
  <c r="M332" i="14"/>
  <c r="N332" i="14" s="1"/>
  <c r="M333" i="14"/>
  <c r="N333" i="14" s="1"/>
  <c r="M334" i="14"/>
  <c r="N334" i="14" s="1"/>
  <c r="M335" i="14"/>
  <c r="N335" i="14" s="1"/>
  <c r="M336" i="14"/>
  <c r="N336" i="14" s="1"/>
  <c r="M337" i="14"/>
  <c r="N337" i="14" s="1"/>
  <c r="M338" i="14"/>
  <c r="N338" i="14" s="1"/>
  <c r="M339" i="14"/>
  <c r="N339" i="14" s="1"/>
  <c r="M340" i="14"/>
  <c r="N340" i="14" s="1"/>
  <c r="M341" i="14"/>
  <c r="N341" i="14" s="1"/>
  <c r="M342" i="14"/>
  <c r="N342" i="14" s="1"/>
  <c r="M343" i="14"/>
  <c r="N343" i="14" s="1"/>
  <c r="M344" i="14"/>
  <c r="N344" i="14" s="1"/>
  <c r="M345" i="14"/>
  <c r="N345" i="14" s="1"/>
  <c r="M346" i="14"/>
  <c r="N346" i="14" s="1"/>
  <c r="M347" i="14"/>
  <c r="N347" i="14" s="1"/>
  <c r="M348" i="14"/>
  <c r="N348" i="14" s="1"/>
  <c r="M349" i="14"/>
  <c r="N349" i="14" s="1"/>
  <c r="M350" i="14"/>
  <c r="N350" i="14" s="1"/>
  <c r="M351" i="14"/>
  <c r="N351" i="14" s="1"/>
  <c r="M352" i="14"/>
  <c r="N352" i="14" s="1"/>
  <c r="M353" i="14"/>
  <c r="N353" i="14" s="1"/>
  <c r="M354" i="14"/>
  <c r="N354" i="14" s="1"/>
  <c r="M355" i="14"/>
  <c r="N355" i="14" s="1"/>
  <c r="M356" i="14"/>
  <c r="N356" i="14" s="1"/>
  <c r="M357" i="14"/>
  <c r="N357" i="14" s="1"/>
  <c r="M358" i="14"/>
  <c r="N358" i="14" s="1"/>
  <c r="M359" i="14"/>
  <c r="N359" i="14" s="1"/>
  <c r="M360" i="14"/>
  <c r="N360" i="14" s="1"/>
  <c r="M361" i="14"/>
  <c r="N361" i="14" s="1"/>
  <c r="M362" i="14"/>
  <c r="N362" i="14" s="1"/>
  <c r="M363" i="14"/>
  <c r="N363" i="14" s="1"/>
  <c r="M364" i="14"/>
  <c r="N364" i="14" s="1"/>
  <c r="M365" i="14"/>
  <c r="N365" i="14" s="1"/>
  <c r="M366" i="14"/>
  <c r="N366" i="14" s="1"/>
  <c r="M367" i="14"/>
  <c r="N367" i="14" s="1"/>
  <c r="M368" i="14"/>
  <c r="N368" i="14" s="1"/>
  <c r="M369" i="14"/>
  <c r="N369" i="14" s="1"/>
  <c r="M370" i="14"/>
  <c r="N370" i="14" s="1"/>
  <c r="M371" i="14"/>
  <c r="N371" i="14" s="1"/>
  <c r="M372" i="14"/>
  <c r="N372" i="14" s="1"/>
  <c r="M373" i="14"/>
  <c r="N373" i="14" s="1"/>
  <c r="M374" i="14"/>
  <c r="N374" i="14" s="1"/>
  <c r="M375" i="14"/>
  <c r="N375" i="14" s="1"/>
  <c r="M376" i="14"/>
  <c r="N376" i="14" s="1"/>
  <c r="M377" i="14"/>
  <c r="N377" i="14" s="1"/>
  <c r="M378" i="14"/>
  <c r="N378" i="14" s="1"/>
  <c r="M379" i="14"/>
  <c r="N379" i="14" s="1"/>
  <c r="M380" i="14"/>
  <c r="N380" i="14" s="1"/>
  <c r="M381" i="14"/>
  <c r="N381" i="14" s="1"/>
  <c r="M382" i="14"/>
  <c r="N382" i="14" s="1"/>
  <c r="M383" i="14"/>
  <c r="N383" i="14" s="1"/>
  <c r="M384" i="14"/>
  <c r="N384" i="14" s="1"/>
  <c r="M385" i="14"/>
  <c r="N385" i="14" s="1"/>
  <c r="M386" i="14"/>
  <c r="N386" i="14" s="1"/>
  <c r="M387" i="14"/>
  <c r="N387" i="14" s="1"/>
  <c r="M388" i="14"/>
  <c r="N388" i="14" s="1"/>
  <c r="M389" i="14"/>
  <c r="N389" i="14" s="1"/>
  <c r="M390" i="14"/>
  <c r="N390" i="14" s="1"/>
  <c r="M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T311" i="14" s="1"/>
  <c r="S312" i="14"/>
  <c r="T312" i="14" s="1"/>
  <c r="S313" i="14"/>
  <c r="T313" i="14" s="1"/>
  <c r="S314" i="14"/>
  <c r="T314" i="14" s="1"/>
  <c r="S315" i="14"/>
  <c r="T315" i="14" s="1"/>
  <c r="S316" i="14"/>
  <c r="T316" i="14" s="1"/>
  <c r="S317" i="14"/>
  <c r="T317" i="14" s="1"/>
  <c r="S318" i="14"/>
  <c r="T318" i="14" s="1"/>
  <c r="S319" i="14"/>
  <c r="T319" i="14" s="1"/>
  <c r="S320" i="14"/>
  <c r="T320" i="14" s="1"/>
  <c r="S321" i="14"/>
  <c r="T321" i="14" s="1"/>
  <c r="S322" i="14"/>
  <c r="T322" i="14" s="1"/>
  <c r="S323" i="14"/>
  <c r="T323" i="14" s="1"/>
  <c r="S324" i="14"/>
  <c r="T324" i="14" s="1"/>
  <c r="S325" i="14"/>
  <c r="T325" i="14" s="1"/>
  <c r="S326" i="14"/>
  <c r="T326" i="14" s="1"/>
  <c r="S327" i="14"/>
  <c r="T327" i="14" s="1"/>
  <c r="S328" i="14"/>
  <c r="T328" i="14" s="1"/>
  <c r="S329" i="14"/>
  <c r="T329" i="14" s="1"/>
  <c r="S330" i="14"/>
  <c r="T330" i="14" s="1"/>
  <c r="S331" i="14"/>
  <c r="T331" i="14" s="1"/>
  <c r="S332" i="14"/>
  <c r="T332" i="14" s="1"/>
  <c r="S333" i="14"/>
  <c r="T333" i="14" s="1"/>
  <c r="S334" i="14"/>
  <c r="T334" i="14" s="1"/>
  <c r="S335" i="14"/>
  <c r="T335" i="14" s="1"/>
  <c r="S336" i="14"/>
  <c r="T336" i="14" s="1"/>
  <c r="S337" i="14"/>
  <c r="T337" i="14" s="1"/>
  <c r="S338" i="14"/>
  <c r="T338" i="14" s="1"/>
  <c r="S339" i="14"/>
  <c r="T339" i="14" s="1"/>
  <c r="S340" i="14"/>
  <c r="T340" i="14" s="1"/>
  <c r="S341" i="14"/>
  <c r="T341" i="14" s="1"/>
  <c r="S342" i="14"/>
  <c r="T342" i="14" s="1"/>
  <c r="S343" i="14"/>
  <c r="T343" i="14" s="1"/>
  <c r="S344" i="14"/>
  <c r="T344" i="14" s="1"/>
  <c r="S345" i="14"/>
  <c r="T345" i="14" s="1"/>
  <c r="S346" i="14"/>
  <c r="T346" i="14" s="1"/>
  <c r="S347" i="14"/>
  <c r="T347" i="14" s="1"/>
  <c r="S348" i="14"/>
  <c r="T348" i="14" s="1"/>
  <c r="S349" i="14"/>
  <c r="T349" i="14" s="1"/>
  <c r="S350" i="14"/>
  <c r="T350" i="14" s="1"/>
  <c r="S351" i="14"/>
  <c r="T351" i="14" s="1"/>
  <c r="S352" i="14"/>
  <c r="T352" i="14" s="1"/>
  <c r="S353" i="14"/>
  <c r="T353" i="14" s="1"/>
  <c r="S354" i="14"/>
  <c r="T354" i="14" s="1"/>
  <c r="S355" i="14"/>
  <c r="T355" i="14" s="1"/>
  <c r="S356" i="14"/>
  <c r="T356" i="14" s="1"/>
  <c r="S357" i="14"/>
  <c r="T357" i="14" s="1"/>
  <c r="S358" i="14"/>
  <c r="T358" i="14" s="1"/>
  <c r="S359" i="14"/>
  <c r="T359" i="14" s="1"/>
  <c r="S360" i="14"/>
  <c r="T360" i="14" s="1"/>
  <c r="S361" i="14"/>
  <c r="T361" i="14" s="1"/>
  <c r="S362" i="14"/>
  <c r="T362" i="14" s="1"/>
  <c r="S363" i="14"/>
  <c r="T363" i="14" s="1"/>
  <c r="S364" i="14"/>
  <c r="T364" i="14" s="1"/>
  <c r="S365" i="14"/>
  <c r="T365" i="14" s="1"/>
  <c r="S366" i="14"/>
  <c r="T366" i="14" s="1"/>
  <c r="S367" i="14"/>
  <c r="T367" i="14" s="1"/>
  <c r="S368" i="14"/>
  <c r="T368" i="14" s="1"/>
  <c r="S369" i="14"/>
  <c r="T369" i="14" s="1"/>
  <c r="S370" i="14"/>
  <c r="T370" i="14" s="1"/>
  <c r="S371" i="14"/>
  <c r="T371" i="14" s="1"/>
  <c r="S372" i="14"/>
  <c r="T372" i="14" s="1"/>
  <c r="S373" i="14"/>
  <c r="T373" i="14" s="1"/>
  <c r="S374" i="14"/>
  <c r="T374" i="14" s="1"/>
  <c r="S375" i="14"/>
  <c r="T375" i="14" s="1"/>
  <c r="S376" i="14"/>
  <c r="T376" i="14" s="1"/>
  <c r="S377" i="14"/>
  <c r="T377" i="14" s="1"/>
  <c r="S378" i="14"/>
  <c r="T378" i="14" s="1"/>
  <c r="S379" i="14"/>
  <c r="T379" i="14" s="1"/>
  <c r="S380" i="14"/>
  <c r="T380" i="14" s="1"/>
  <c r="S381" i="14"/>
  <c r="T381" i="14" s="1"/>
  <c r="S382" i="14"/>
  <c r="T382" i="14" s="1"/>
  <c r="S383" i="14"/>
  <c r="T383" i="14" s="1"/>
  <c r="S384" i="14"/>
  <c r="T384" i="14" s="1"/>
  <c r="S385" i="14"/>
  <c r="T385" i="14" s="1"/>
  <c r="S386" i="14"/>
  <c r="T386" i="14" s="1"/>
  <c r="S387" i="14"/>
  <c r="T387" i="14" s="1"/>
  <c r="S388" i="14"/>
  <c r="T388" i="14" s="1"/>
  <c r="S389" i="14"/>
  <c r="T389" i="14" s="1"/>
  <c r="S390" i="14"/>
  <c r="T390" i="14" s="1"/>
  <c r="S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H311" i="14" s="1"/>
  <c r="G312" i="14"/>
  <c r="H312" i="14" s="1"/>
  <c r="G313" i="14"/>
  <c r="H313" i="14" s="1"/>
  <c r="G314" i="14"/>
  <c r="H314" i="14" s="1"/>
  <c r="G315" i="14"/>
  <c r="H315" i="14" s="1"/>
  <c r="G316" i="14"/>
  <c r="H316" i="14" s="1"/>
  <c r="G317" i="14"/>
  <c r="H317" i="14" s="1"/>
  <c r="G318" i="14"/>
  <c r="H318" i="14" s="1"/>
  <c r="G319" i="14"/>
  <c r="H319" i="14" s="1"/>
  <c r="G320" i="14"/>
  <c r="H320" i="14" s="1"/>
  <c r="G321" i="14"/>
  <c r="H321" i="14" s="1"/>
  <c r="G322" i="14"/>
  <c r="H322" i="14" s="1"/>
  <c r="G323" i="14"/>
  <c r="H323" i="14" s="1"/>
  <c r="G324" i="14"/>
  <c r="H324" i="14" s="1"/>
  <c r="G325" i="14"/>
  <c r="H325" i="14" s="1"/>
  <c r="G326" i="14"/>
  <c r="H326" i="14" s="1"/>
  <c r="G327" i="14"/>
  <c r="H327" i="14" s="1"/>
  <c r="G328" i="14"/>
  <c r="H328" i="14" s="1"/>
  <c r="G329" i="14"/>
  <c r="H329" i="14" s="1"/>
  <c r="G330" i="14"/>
  <c r="H330" i="14" s="1"/>
  <c r="G331" i="14"/>
  <c r="H331" i="14" s="1"/>
  <c r="G332" i="14"/>
  <c r="H332" i="14" s="1"/>
  <c r="G333" i="14"/>
  <c r="H333" i="14" s="1"/>
  <c r="G334" i="14"/>
  <c r="H334" i="14" s="1"/>
  <c r="G335" i="14"/>
  <c r="H335" i="14" s="1"/>
  <c r="G336" i="14"/>
  <c r="H336" i="14" s="1"/>
  <c r="G337" i="14"/>
  <c r="H337" i="14" s="1"/>
  <c r="G338" i="14"/>
  <c r="H338" i="14" s="1"/>
  <c r="G339" i="14"/>
  <c r="H339" i="14" s="1"/>
  <c r="G340" i="14"/>
  <c r="H340" i="14" s="1"/>
  <c r="G341" i="14"/>
  <c r="H341" i="14" s="1"/>
  <c r="G342" i="14"/>
  <c r="H342" i="14" s="1"/>
  <c r="G343" i="14"/>
  <c r="H343" i="14" s="1"/>
  <c r="G344" i="14"/>
  <c r="H344" i="14" s="1"/>
  <c r="G345" i="14"/>
  <c r="H345" i="14" s="1"/>
  <c r="G346" i="14"/>
  <c r="H346" i="14" s="1"/>
  <c r="G347" i="14"/>
  <c r="H347" i="14" s="1"/>
  <c r="G348" i="14"/>
  <c r="H348" i="14" s="1"/>
  <c r="G349" i="14"/>
  <c r="H349" i="14" s="1"/>
  <c r="G350" i="14"/>
  <c r="H350" i="14" s="1"/>
  <c r="G351" i="14"/>
  <c r="H351" i="14" s="1"/>
  <c r="G352" i="14"/>
  <c r="H352" i="14" s="1"/>
  <c r="G353" i="14"/>
  <c r="H353" i="14" s="1"/>
  <c r="G354" i="14"/>
  <c r="H354" i="14" s="1"/>
  <c r="G355" i="14"/>
  <c r="H355" i="14" s="1"/>
  <c r="G356" i="14"/>
  <c r="H356" i="14" s="1"/>
  <c r="G357" i="14"/>
  <c r="H357" i="14" s="1"/>
  <c r="G358" i="14"/>
  <c r="H358" i="14" s="1"/>
  <c r="G359" i="14"/>
  <c r="H359" i="14" s="1"/>
  <c r="G360" i="14"/>
  <c r="H360" i="14" s="1"/>
  <c r="G361" i="14"/>
  <c r="H361" i="14" s="1"/>
  <c r="G362" i="14"/>
  <c r="H362" i="14" s="1"/>
  <c r="G363" i="14"/>
  <c r="H363" i="14" s="1"/>
  <c r="G364" i="14"/>
  <c r="H364" i="14" s="1"/>
  <c r="G365" i="14"/>
  <c r="H365" i="14" s="1"/>
  <c r="G366" i="14"/>
  <c r="H366" i="14" s="1"/>
  <c r="G367" i="14"/>
  <c r="H367" i="14" s="1"/>
  <c r="G368" i="14"/>
  <c r="H368" i="14" s="1"/>
  <c r="G369" i="14"/>
  <c r="H369" i="14" s="1"/>
  <c r="G370" i="14"/>
  <c r="H370" i="14" s="1"/>
  <c r="G371" i="14"/>
  <c r="H371" i="14" s="1"/>
  <c r="G372" i="14"/>
  <c r="H372" i="14" s="1"/>
  <c r="G373" i="14"/>
  <c r="H373" i="14" s="1"/>
  <c r="G374" i="14"/>
  <c r="H374" i="14" s="1"/>
  <c r="G375" i="14"/>
  <c r="H375" i="14" s="1"/>
  <c r="G376" i="14"/>
  <c r="H376" i="14" s="1"/>
  <c r="G377" i="14"/>
  <c r="H377" i="14" s="1"/>
  <c r="G378" i="14"/>
  <c r="H378" i="14" s="1"/>
  <c r="G379" i="14"/>
  <c r="H379" i="14" s="1"/>
  <c r="G380" i="14"/>
  <c r="H380" i="14" s="1"/>
  <c r="G381" i="14"/>
  <c r="H381" i="14" s="1"/>
  <c r="G382" i="14"/>
  <c r="H382" i="14" s="1"/>
  <c r="G383" i="14"/>
  <c r="H383" i="14" s="1"/>
  <c r="G384" i="14"/>
  <c r="H384" i="14" s="1"/>
  <c r="G385" i="14"/>
  <c r="H385" i="14" s="1"/>
  <c r="G386" i="14"/>
  <c r="H386" i="14" s="1"/>
  <c r="G387" i="14"/>
  <c r="H387" i="14" s="1"/>
  <c r="G388" i="14"/>
  <c r="H388" i="14" s="1"/>
  <c r="G389" i="14"/>
  <c r="H389" i="14" s="1"/>
  <c r="G390" i="14"/>
  <c r="H390" i="14" s="1"/>
  <c r="G5" i="14"/>
  <c r="Q332" i="14"/>
  <c r="AC332" i="14"/>
  <c r="Q333" i="14"/>
  <c r="AC333" i="14"/>
  <c r="B334" i="14"/>
  <c r="Q334" i="14"/>
  <c r="AC334" i="14"/>
  <c r="B335" i="14"/>
  <c r="Q335" i="14"/>
  <c r="AC335" i="14"/>
  <c r="B336" i="14"/>
  <c r="Q336" i="14"/>
  <c r="AC336" i="14"/>
  <c r="Q337" i="14"/>
  <c r="AC337" i="14"/>
  <c r="Q338" i="14"/>
  <c r="AC338" i="14"/>
  <c r="Q339" i="14"/>
  <c r="AC339" i="14"/>
  <c r="Q340" i="14"/>
  <c r="AC340" i="14"/>
  <c r="B341" i="14"/>
  <c r="Q341" i="14"/>
  <c r="AC341" i="14"/>
  <c r="B342" i="14"/>
  <c r="Q342" i="14"/>
  <c r="AC342" i="14"/>
  <c r="B343" i="14"/>
  <c r="Q343" i="14"/>
  <c r="AC343" i="14"/>
  <c r="B344" i="14"/>
  <c r="Q344" i="14"/>
  <c r="AC344" i="14"/>
  <c r="Q345" i="14"/>
  <c r="AC345" i="14"/>
  <c r="Q346" i="14"/>
  <c r="AC346" i="14"/>
  <c r="B347" i="14"/>
  <c r="Q347" i="14"/>
  <c r="AC347" i="14"/>
  <c r="Q348" i="14"/>
  <c r="AC348" i="14"/>
  <c r="Q349" i="14"/>
  <c r="AC349" i="14"/>
  <c r="B350" i="14"/>
  <c r="Q350" i="14"/>
  <c r="AC350" i="14"/>
  <c r="B351" i="14"/>
  <c r="Q351" i="14"/>
  <c r="AC351" i="14"/>
  <c r="B352" i="14"/>
  <c r="Q352" i="14"/>
  <c r="AC352" i="14"/>
  <c r="Q353" i="14"/>
  <c r="AC353" i="14"/>
  <c r="Q354" i="14"/>
  <c r="AC354" i="14"/>
  <c r="Q355" i="14"/>
  <c r="AC355" i="14"/>
  <c r="Q356" i="14"/>
  <c r="AC356" i="14"/>
  <c r="Q357" i="14"/>
  <c r="AC357" i="14"/>
  <c r="B358" i="14"/>
  <c r="Q358" i="14"/>
  <c r="AC358" i="14"/>
  <c r="B359" i="14"/>
  <c r="Q359" i="14"/>
  <c r="AC359" i="14"/>
  <c r="B360" i="14"/>
  <c r="Q360" i="14"/>
  <c r="AC360" i="14"/>
  <c r="Q361" i="14"/>
  <c r="AC361" i="14"/>
  <c r="Q362" i="14"/>
  <c r="AC362" i="14"/>
  <c r="Q363" i="14"/>
  <c r="AC363" i="14"/>
  <c r="Q364" i="14"/>
  <c r="AC364" i="14"/>
  <c r="Q365" i="14"/>
  <c r="AC365" i="14"/>
  <c r="B366" i="14"/>
  <c r="Q366" i="14"/>
  <c r="AC366" i="14"/>
  <c r="B367" i="14"/>
  <c r="Q367" i="14"/>
  <c r="AC367" i="14"/>
  <c r="B368" i="14"/>
  <c r="Q368" i="14"/>
  <c r="AC368" i="14"/>
  <c r="Q369" i="14"/>
  <c r="AC369" i="14"/>
  <c r="Q370" i="14"/>
  <c r="AC370" i="14"/>
  <c r="Q371" i="14"/>
  <c r="AC371" i="14"/>
  <c r="Q372" i="14"/>
  <c r="AC372" i="14"/>
  <c r="Q373" i="14"/>
  <c r="AC373" i="14"/>
  <c r="B374" i="14"/>
  <c r="Q374" i="14"/>
  <c r="AC374" i="14"/>
  <c r="B375" i="14"/>
  <c r="Q375" i="14"/>
  <c r="AC375" i="14"/>
  <c r="B376" i="14"/>
  <c r="Q376" i="14"/>
  <c r="AC376" i="14"/>
  <c r="Q377" i="14"/>
  <c r="AC377" i="14"/>
  <c r="Q378" i="14"/>
  <c r="AC378" i="14"/>
  <c r="B379" i="14"/>
  <c r="Q379" i="14"/>
  <c r="AC379" i="14"/>
  <c r="Q380" i="14"/>
  <c r="AC380" i="14"/>
  <c r="Q381" i="14"/>
  <c r="AC381" i="14"/>
  <c r="B382" i="14"/>
  <c r="Q382" i="14"/>
  <c r="AC382" i="14"/>
  <c r="B383" i="14"/>
  <c r="Q383" i="14"/>
  <c r="AC383" i="14"/>
  <c r="B384" i="14"/>
  <c r="Q384" i="14"/>
  <c r="AC384" i="14"/>
  <c r="Q385" i="14"/>
  <c r="AC385" i="14"/>
  <c r="Q386" i="14"/>
  <c r="AC386" i="14"/>
  <c r="Q387" i="14"/>
  <c r="AC387" i="14"/>
  <c r="Q388" i="14"/>
  <c r="AC388" i="14"/>
  <c r="Q389" i="14"/>
  <c r="AC389" i="14"/>
  <c r="B390" i="14"/>
  <c r="Q390" i="14"/>
  <c r="AC390" i="14"/>
  <c r="B311" i="14"/>
  <c r="Q311" i="14"/>
  <c r="AC311" i="14"/>
  <c r="B312" i="14"/>
  <c r="Q312" i="14"/>
  <c r="AC312" i="14"/>
  <c r="Q313" i="14"/>
  <c r="AC313" i="14"/>
  <c r="Q314" i="14"/>
  <c r="AC314" i="14"/>
  <c r="Q315" i="14"/>
  <c r="AC315" i="14"/>
  <c r="Q316" i="14"/>
  <c r="AC316" i="14"/>
  <c r="Q317" i="14"/>
  <c r="AC317" i="14"/>
  <c r="B318" i="14"/>
  <c r="Q318" i="14"/>
  <c r="AC318" i="14"/>
  <c r="B319" i="14"/>
  <c r="Q319" i="14"/>
  <c r="AC319" i="14"/>
  <c r="B320" i="14"/>
  <c r="Q320" i="14"/>
  <c r="AC320" i="14"/>
  <c r="Q321" i="14"/>
  <c r="AC321" i="14"/>
  <c r="Q322" i="14"/>
  <c r="AC322" i="14"/>
  <c r="Q323" i="14"/>
  <c r="AC323" i="14"/>
  <c r="Q324" i="14"/>
  <c r="AC324" i="14"/>
  <c r="Q325" i="14"/>
  <c r="AC325" i="14"/>
  <c r="B326" i="14"/>
  <c r="Q326" i="14"/>
  <c r="AC326" i="14"/>
  <c r="B327" i="14"/>
  <c r="Q327" i="14"/>
  <c r="AC327" i="14"/>
  <c r="B328" i="14"/>
  <c r="Q328" i="14"/>
  <c r="AC328" i="14"/>
  <c r="Q329" i="14"/>
  <c r="AC329" i="14"/>
  <c r="Q330" i="14"/>
  <c r="AC330" i="14"/>
  <c r="B331" i="14"/>
  <c r="Q331" i="14"/>
  <c r="AC331" i="14"/>
  <c r="B311" i="15"/>
  <c r="G311" i="15"/>
  <c r="H311" i="15" s="1"/>
  <c r="M311" i="15"/>
  <c r="N311" i="15" s="1"/>
  <c r="S311" i="15"/>
  <c r="T311" i="15" s="1"/>
  <c r="Y311" i="15"/>
  <c r="Z311" i="15" s="1"/>
  <c r="AC311" i="15"/>
  <c r="B312" i="15"/>
  <c r="G312" i="15"/>
  <c r="H312" i="15" s="1"/>
  <c r="M312" i="15"/>
  <c r="N312" i="15" s="1"/>
  <c r="S312" i="15"/>
  <c r="T312" i="15" s="1"/>
  <c r="Y312" i="15"/>
  <c r="Z312" i="15" s="1"/>
  <c r="AC312" i="15"/>
  <c r="B313" i="15"/>
  <c r="G313" i="15"/>
  <c r="H313" i="15" s="1"/>
  <c r="M313" i="15"/>
  <c r="N313" i="15" s="1"/>
  <c r="S313" i="15"/>
  <c r="T313" i="15" s="1"/>
  <c r="Y313" i="15"/>
  <c r="Z313" i="15" s="1"/>
  <c r="AC313" i="15"/>
  <c r="B314" i="15"/>
  <c r="G314" i="15"/>
  <c r="H314" i="15" s="1"/>
  <c r="M314" i="15"/>
  <c r="N314" i="15" s="1"/>
  <c r="S314" i="15"/>
  <c r="T314" i="15" s="1"/>
  <c r="Y314" i="15"/>
  <c r="Z314" i="15" s="1"/>
  <c r="AC314" i="15"/>
  <c r="B315" i="15"/>
  <c r="G315" i="15"/>
  <c r="H315" i="15" s="1"/>
  <c r="M315" i="15"/>
  <c r="N315" i="15" s="1"/>
  <c r="S315" i="15"/>
  <c r="T315" i="15" s="1"/>
  <c r="Y315" i="15"/>
  <c r="Z315" i="15" s="1"/>
  <c r="AC315" i="15"/>
  <c r="B316" i="15"/>
  <c r="G316" i="15"/>
  <c r="H316" i="15" s="1"/>
  <c r="M316" i="15"/>
  <c r="N316" i="15" s="1"/>
  <c r="S316" i="15"/>
  <c r="T316" i="15" s="1"/>
  <c r="Y316" i="15"/>
  <c r="Z316" i="15" s="1"/>
  <c r="AC316" i="15"/>
  <c r="B317" i="15"/>
  <c r="G317" i="15"/>
  <c r="H317" i="15" s="1"/>
  <c r="M317" i="15"/>
  <c r="N317" i="15" s="1"/>
  <c r="S317" i="15"/>
  <c r="T317" i="15" s="1"/>
  <c r="Y317" i="15"/>
  <c r="Z317" i="15" s="1"/>
  <c r="AC317" i="15"/>
  <c r="G318" i="15"/>
  <c r="H318" i="15" s="1"/>
  <c r="M318" i="15"/>
  <c r="N318" i="15" s="1"/>
  <c r="S318" i="15"/>
  <c r="T318" i="15" s="1"/>
  <c r="Y318" i="15"/>
  <c r="Z318" i="15" s="1"/>
  <c r="AC318" i="15"/>
  <c r="B319" i="15"/>
  <c r="G319" i="15"/>
  <c r="H319" i="15" s="1"/>
  <c r="M319" i="15"/>
  <c r="N319" i="15" s="1"/>
  <c r="S319" i="15"/>
  <c r="T319" i="15" s="1"/>
  <c r="Y319" i="15"/>
  <c r="Z319" i="15" s="1"/>
  <c r="AC319" i="15"/>
  <c r="B320" i="15"/>
  <c r="G320" i="15"/>
  <c r="H320" i="15" s="1"/>
  <c r="M320" i="15"/>
  <c r="N320" i="15" s="1"/>
  <c r="S320" i="15"/>
  <c r="T320" i="15" s="1"/>
  <c r="Y320" i="15"/>
  <c r="Z320" i="15" s="1"/>
  <c r="AC320" i="15"/>
  <c r="B321" i="15"/>
  <c r="G321" i="15"/>
  <c r="H321" i="15" s="1"/>
  <c r="M321" i="15"/>
  <c r="N321" i="15" s="1"/>
  <c r="S321" i="15"/>
  <c r="T321" i="15" s="1"/>
  <c r="Y321" i="15"/>
  <c r="Z321" i="15" s="1"/>
  <c r="AC321" i="15"/>
  <c r="B322" i="15"/>
  <c r="G322" i="15"/>
  <c r="H322" i="15" s="1"/>
  <c r="M322" i="15"/>
  <c r="N322" i="15" s="1"/>
  <c r="S322" i="15"/>
  <c r="T322" i="15" s="1"/>
  <c r="Y322" i="15"/>
  <c r="Z322" i="15" s="1"/>
  <c r="AC322" i="15"/>
  <c r="B323" i="15"/>
  <c r="G323" i="15"/>
  <c r="H323" i="15" s="1"/>
  <c r="M323" i="15"/>
  <c r="N323" i="15" s="1"/>
  <c r="S323" i="15"/>
  <c r="T323" i="15" s="1"/>
  <c r="Y323" i="15"/>
  <c r="Z323" i="15" s="1"/>
  <c r="AC323" i="15"/>
  <c r="B324" i="15"/>
  <c r="G324" i="15"/>
  <c r="H324" i="15" s="1"/>
  <c r="M324" i="15"/>
  <c r="N324" i="15" s="1"/>
  <c r="S324" i="15"/>
  <c r="T324" i="15" s="1"/>
  <c r="Y324" i="15"/>
  <c r="Z324" i="15" s="1"/>
  <c r="AC324" i="15"/>
  <c r="B325" i="15"/>
  <c r="G325" i="15"/>
  <c r="H325" i="15" s="1"/>
  <c r="M325" i="15"/>
  <c r="N325" i="15" s="1"/>
  <c r="S325" i="15"/>
  <c r="T325" i="15" s="1"/>
  <c r="Y325" i="15"/>
  <c r="Z325" i="15" s="1"/>
  <c r="AC325" i="15"/>
  <c r="G326" i="15"/>
  <c r="H326" i="15" s="1"/>
  <c r="M326" i="15"/>
  <c r="N326" i="15" s="1"/>
  <c r="S326" i="15"/>
  <c r="T326" i="15" s="1"/>
  <c r="Y326" i="15"/>
  <c r="Z326" i="15" s="1"/>
  <c r="AC326" i="15"/>
  <c r="B327" i="15"/>
  <c r="G327" i="15"/>
  <c r="H327" i="15" s="1"/>
  <c r="M327" i="15"/>
  <c r="N327" i="15" s="1"/>
  <c r="S327" i="15"/>
  <c r="T327" i="15" s="1"/>
  <c r="Y327" i="15"/>
  <c r="Z327" i="15" s="1"/>
  <c r="AC327" i="15"/>
  <c r="B328" i="15"/>
  <c r="G328" i="15"/>
  <c r="H328" i="15" s="1"/>
  <c r="M328" i="15"/>
  <c r="N328" i="15" s="1"/>
  <c r="S328" i="15"/>
  <c r="T328" i="15" s="1"/>
  <c r="Y328" i="15"/>
  <c r="Z328" i="15" s="1"/>
  <c r="AC328" i="15"/>
  <c r="B329" i="15"/>
  <c r="G329" i="15"/>
  <c r="H329" i="15" s="1"/>
  <c r="M329" i="15"/>
  <c r="N329" i="15" s="1"/>
  <c r="S329" i="15"/>
  <c r="T329" i="15" s="1"/>
  <c r="Y329" i="15"/>
  <c r="Z329" i="15" s="1"/>
  <c r="AC329" i="15"/>
  <c r="B330" i="15"/>
  <c r="G330" i="15"/>
  <c r="H330" i="15" s="1"/>
  <c r="M330" i="15"/>
  <c r="N330" i="15" s="1"/>
  <c r="S330" i="15"/>
  <c r="T330" i="15" s="1"/>
  <c r="Y330" i="15"/>
  <c r="Z330" i="15" s="1"/>
  <c r="AC330" i="15"/>
  <c r="AK367" i="15"/>
  <c r="AJ446" i="14" s="1"/>
  <c r="AL367" i="15"/>
  <c r="AK446" i="14" s="1"/>
  <c r="AM367" i="15"/>
  <c r="AL446" i="14" s="1"/>
  <c r="AL356" i="18" s="1"/>
  <c r="AN367" i="15"/>
  <c r="AM446" i="14" s="1"/>
  <c r="AM356" i="18" s="1"/>
  <c r="AL366" i="15"/>
  <c r="AK445" i="14" s="1"/>
  <c r="AM366" i="15"/>
  <c r="AN366" i="15"/>
  <c r="AK366" i="15"/>
  <c r="AD367" i="15"/>
  <c r="AC446" i="14" s="1"/>
  <c r="AE367" i="15"/>
  <c r="AD446" i="14" s="1"/>
  <c r="AF367" i="15"/>
  <c r="AE446" i="14" s="1"/>
  <c r="AE356" i="18" s="1"/>
  <c r="AG367" i="15"/>
  <c r="AF446" i="14" s="1"/>
  <c r="AF356" i="18" s="1"/>
  <c r="AD368" i="15"/>
  <c r="AC447" i="14" s="1"/>
  <c r="AE368" i="15"/>
  <c r="AD447" i="14" s="1"/>
  <c r="AF368" i="15"/>
  <c r="AE447" i="14" s="1"/>
  <c r="AE357" i="18" s="1"/>
  <c r="AG368" i="15"/>
  <c r="AF447" i="14" s="1"/>
  <c r="AF357" i="18" s="1"/>
  <c r="AE366" i="15"/>
  <c r="AF366" i="15"/>
  <c r="AG366" i="15"/>
  <c r="AF445" i="14" s="1"/>
  <c r="AF355" i="18" s="1"/>
  <c r="AD366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147" i="15"/>
  <c r="Y148" i="15"/>
  <c r="Y149" i="15"/>
  <c r="Y150" i="15"/>
  <c r="Y151" i="15"/>
  <c r="Y152" i="15"/>
  <c r="Y153" i="15"/>
  <c r="Y154" i="15"/>
  <c r="Y155" i="15"/>
  <c r="Y156" i="15"/>
  <c r="Y157" i="15"/>
  <c r="Y158" i="15"/>
  <c r="Y159" i="15"/>
  <c r="Y160" i="15"/>
  <c r="Y161" i="15"/>
  <c r="Y162" i="15"/>
  <c r="Y163" i="15"/>
  <c r="Y164" i="15"/>
  <c r="Y165" i="15"/>
  <c r="Y166" i="15"/>
  <c r="Y167" i="15"/>
  <c r="Y168" i="15"/>
  <c r="Y169" i="15"/>
  <c r="Y170" i="15"/>
  <c r="Y171" i="15"/>
  <c r="Y172" i="15"/>
  <c r="Y173" i="15"/>
  <c r="Y174" i="15"/>
  <c r="Y175" i="15"/>
  <c r="Y176" i="15"/>
  <c r="Y177" i="15"/>
  <c r="Y178" i="15"/>
  <c r="Y179" i="15"/>
  <c r="Y180" i="15"/>
  <c r="Y181" i="15"/>
  <c r="Y182" i="15"/>
  <c r="Y183" i="15"/>
  <c r="Y184" i="15"/>
  <c r="Y185" i="15"/>
  <c r="Y186" i="15"/>
  <c r="Y187" i="15"/>
  <c r="Y188" i="15"/>
  <c r="Y189" i="15"/>
  <c r="Y190" i="15"/>
  <c r="Y191" i="15"/>
  <c r="Y192" i="15"/>
  <c r="Y193" i="15"/>
  <c r="Y194" i="15"/>
  <c r="Y195" i="15"/>
  <c r="Y196" i="15"/>
  <c r="Y197" i="15"/>
  <c r="Y198" i="15"/>
  <c r="Y199" i="15"/>
  <c r="Y200" i="15"/>
  <c r="Y201" i="15"/>
  <c r="Y202" i="15"/>
  <c r="Y203" i="15"/>
  <c r="Y204" i="15"/>
  <c r="Y205" i="15"/>
  <c r="Y206" i="15"/>
  <c r="Y207" i="15"/>
  <c r="Y208" i="15"/>
  <c r="Y209" i="15"/>
  <c r="Y210" i="15"/>
  <c r="Y211" i="15"/>
  <c r="Y212" i="15"/>
  <c r="Y213" i="15"/>
  <c r="Y214" i="15"/>
  <c r="Y215" i="15"/>
  <c r="Y216" i="15"/>
  <c r="Y217" i="15"/>
  <c r="Y218" i="15"/>
  <c r="Y219" i="15"/>
  <c r="Y220" i="15"/>
  <c r="Y221" i="15"/>
  <c r="Y222" i="15"/>
  <c r="Y223" i="15"/>
  <c r="Y224" i="15"/>
  <c r="Y225" i="15"/>
  <c r="Y226" i="15"/>
  <c r="Y227" i="15"/>
  <c r="Y228" i="15"/>
  <c r="Y229" i="15"/>
  <c r="Y230" i="15"/>
  <c r="Y231" i="15"/>
  <c r="Y232" i="15"/>
  <c r="Y233" i="15"/>
  <c r="Y234" i="15"/>
  <c r="Y235" i="15"/>
  <c r="Y236" i="15"/>
  <c r="Y237" i="15"/>
  <c r="Y238" i="15"/>
  <c r="Y239" i="15"/>
  <c r="Y240" i="15"/>
  <c r="Y241" i="15"/>
  <c r="Y242" i="15"/>
  <c r="Y243" i="15"/>
  <c r="Y244" i="15"/>
  <c r="Y245" i="15"/>
  <c r="Y246" i="15"/>
  <c r="Y247" i="15"/>
  <c r="Y248" i="15"/>
  <c r="Y249" i="15"/>
  <c r="Y250" i="15"/>
  <c r="Y251" i="15"/>
  <c r="Y252" i="15"/>
  <c r="Y253" i="15"/>
  <c r="Y254" i="15"/>
  <c r="Y255" i="15"/>
  <c r="Y256" i="15"/>
  <c r="Y257" i="15"/>
  <c r="Y258" i="15"/>
  <c r="Y259" i="15"/>
  <c r="Y260" i="15"/>
  <c r="Y261" i="15"/>
  <c r="Y262" i="15"/>
  <c r="Y263" i="15"/>
  <c r="Y264" i="15"/>
  <c r="Y265" i="15"/>
  <c r="Y266" i="15"/>
  <c r="Y267" i="15"/>
  <c r="Y268" i="15"/>
  <c r="Y269" i="15"/>
  <c r="Y270" i="15"/>
  <c r="Y271" i="15"/>
  <c r="Y272" i="15"/>
  <c r="Y273" i="15"/>
  <c r="Y274" i="15"/>
  <c r="Y275" i="15"/>
  <c r="Y276" i="15"/>
  <c r="Y277" i="15"/>
  <c r="Y278" i="15"/>
  <c r="Y279" i="15"/>
  <c r="Y280" i="15"/>
  <c r="Y281" i="15"/>
  <c r="Y282" i="15"/>
  <c r="Y283" i="15"/>
  <c r="Y284" i="15"/>
  <c r="Y285" i="15"/>
  <c r="Y286" i="15"/>
  <c r="Y287" i="15"/>
  <c r="Y288" i="15"/>
  <c r="Y289" i="15"/>
  <c r="Y290" i="15"/>
  <c r="Y291" i="15"/>
  <c r="Y292" i="15"/>
  <c r="Y293" i="15"/>
  <c r="Y294" i="15"/>
  <c r="Y295" i="15"/>
  <c r="Y296" i="15"/>
  <c r="Y297" i="15"/>
  <c r="Y298" i="15"/>
  <c r="Y299" i="15"/>
  <c r="Y300" i="15"/>
  <c r="Y301" i="15"/>
  <c r="Y302" i="15"/>
  <c r="Y303" i="15"/>
  <c r="Y304" i="15"/>
  <c r="Y305" i="15"/>
  <c r="Y306" i="15"/>
  <c r="Y307" i="15"/>
  <c r="Y308" i="15"/>
  <c r="Y309" i="15"/>
  <c r="Y310" i="15"/>
  <c r="Y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5" i="15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N238" i="12" s="1"/>
  <c r="M239" i="12"/>
  <c r="N239" i="12" s="1"/>
  <c r="M240" i="12"/>
  <c r="N240" i="12" s="1"/>
  <c r="M241" i="12"/>
  <c r="N241" i="12" s="1"/>
  <c r="M242" i="12"/>
  <c r="N242" i="12" s="1"/>
  <c r="M243" i="12"/>
  <c r="N243" i="12" s="1"/>
  <c r="M244" i="12"/>
  <c r="N244" i="12" s="1"/>
  <c r="M245" i="12"/>
  <c r="N245" i="12" s="1"/>
  <c r="M246" i="12"/>
  <c r="N246" i="12" s="1"/>
  <c r="M247" i="12"/>
  <c r="N247" i="12" s="1"/>
  <c r="M248" i="12"/>
  <c r="N248" i="12" s="1"/>
  <c r="M249" i="12"/>
  <c r="N249" i="12" s="1"/>
  <c r="M250" i="12"/>
  <c r="N250" i="12" s="1"/>
  <c r="M251" i="12"/>
  <c r="N251" i="12" s="1"/>
  <c r="M252" i="12"/>
  <c r="N252" i="12" s="1"/>
  <c r="M253" i="12"/>
  <c r="N253" i="12" s="1"/>
  <c r="M254" i="12"/>
  <c r="N254" i="12" s="1"/>
  <c r="M255" i="12"/>
  <c r="N255" i="12" s="1"/>
  <c r="M256" i="12"/>
  <c r="N256" i="12" s="1"/>
  <c r="M257" i="12"/>
  <c r="N257" i="12" s="1"/>
  <c r="M258" i="12"/>
  <c r="N258" i="12" s="1"/>
  <c r="M259" i="12"/>
  <c r="N259" i="12" s="1"/>
  <c r="M260" i="12"/>
  <c r="N260" i="12" s="1"/>
  <c r="M261" i="12"/>
  <c r="N261" i="12" s="1"/>
  <c r="M262" i="12"/>
  <c r="N262" i="12" s="1"/>
  <c r="M263" i="12"/>
  <c r="N263" i="12" s="1"/>
  <c r="M264" i="12"/>
  <c r="N264" i="12" s="1"/>
  <c r="M265" i="12"/>
  <c r="N265" i="12" s="1"/>
  <c r="M266" i="12"/>
  <c r="N266" i="12" s="1"/>
  <c r="M267" i="12"/>
  <c r="N267" i="12" s="1"/>
  <c r="M268" i="12"/>
  <c r="N268" i="12" s="1"/>
  <c r="M269" i="12"/>
  <c r="N269" i="12" s="1"/>
  <c r="M270" i="12"/>
  <c r="N270" i="12" s="1"/>
  <c r="M271" i="12"/>
  <c r="N271" i="12" s="1"/>
  <c r="M272" i="12"/>
  <c r="N272" i="12" s="1"/>
  <c r="M273" i="12"/>
  <c r="N273" i="12" s="1"/>
  <c r="M274" i="12"/>
  <c r="N274" i="12" s="1"/>
  <c r="M275" i="12"/>
  <c r="N275" i="12" s="1"/>
  <c r="M276" i="12"/>
  <c r="N276" i="12" s="1"/>
  <c r="M277" i="12"/>
  <c r="N277" i="12" s="1"/>
  <c r="M278" i="12"/>
  <c r="N278" i="12" s="1"/>
  <c r="M279" i="12"/>
  <c r="N279" i="12" s="1"/>
  <c r="M280" i="12"/>
  <c r="N280" i="12" s="1"/>
  <c r="M281" i="12"/>
  <c r="N281" i="12" s="1"/>
  <c r="M282" i="12"/>
  <c r="N282" i="12" s="1"/>
  <c r="M283" i="12"/>
  <c r="N283" i="12" s="1"/>
  <c r="M284" i="12"/>
  <c r="N284" i="12" s="1"/>
  <c r="M285" i="12"/>
  <c r="N285" i="12" s="1"/>
  <c r="M286" i="12"/>
  <c r="N286" i="12" s="1"/>
  <c r="M287" i="12"/>
  <c r="N287" i="12" s="1"/>
  <c r="M288" i="12"/>
  <c r="N288" i="12" s="1"/>
  <c r="M289" i="12"/>
  <c r="N289" i="12" s="1"/>
  <c r="M290" i="12"/>
  <c r="N290" i="12" s="1"/>
  <c r="M291" i="12"/>
  <c r="N291" i="12" s="1"/>
  <c r="M292" i="12"/>
  <c r="N292" i="12" s="1"/>
  <c r="M293" i="12"/>
  <c r="N293" i="12" s="1"/>
  <c r="M294" i="12"/>
  <c r="N294" i="12" s="1"/>
  <c r="M295" i="12"/>
  <c r="N295" i="12" s="1"/>
  <c r="M296" i="12"/>
  <c r="N296" i="12" s="1"/>
  <c r="M297" i="12"/>
  <c r="N297" i="12" s="1"/>
  <c r="M298" i="12"/>
  <c r="N298" i="12" s="1"/>
  <c r="M299" i="12"/>
  <c r="N299" i="12" s="1"/>
  <c r="M300" i="12"/>
  <c r="N300" i="12" s="1"/>
  <c r="M301" i="12"/>
  <c r="N301" i="12" s="1"/>
  <c r="M302" i="12"/>
  <c r="N302" i="12" s="1"/>
  <c r="M303" i="12"/>
  <c r="N303" i="12" s="1"/>
  <c r="M304" i="12"/>
  <c r="N304" i="12" s="1"/>
  <c r="M305" i="12"/>
  <c r="N305" i="12" s="1"/>
  <c r="M306" i="12"/>
  <c r="N306" i="12" s="1"/>
  <c r="M307" i="12"/>
  <c r="N307" i="12" s="1"/>
  <c r="M308" i="12"/>
  <c r="N308" i="12" s="1"/>
  <c r="M309" i="12"/>
  <c r="N309" i="12" s="1"/>
  <c r="M310" i="12"/>
  <c r="N310" i="12" s="1"/>
  <c r="M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Z238" i="12" s="1"/>
  <c r="Y239" i="12"/>
  <c r="Z239" i="12" s="1"/>
  <c r="Y240" i="12"/>
  <c r="Z240" i="12" s="1"/>
  <c r="Y241" i="12"/>
  <c r="Z241" i="12" s="1"/>
  <c r="Y242" i="12"/>
  <c r="Z242" i="12" s="1"/>
  <c r="Y243" i="12"/>
  <c r="Z243" i="12" s="1"/>
  <c r="Y244" i="12"/>
  <c r="Z244" i="12" s="1"/>
  <c r="Y245" i="12"/>
  <c r="Z245" i="12" s="1"/>
  <c r="Y246" i="12"/>
  <c r="Z246" i="12" s="1"/>
  <c r="Y247" i="12"/>
  <c r="Z247" i="12" s="1"/>
  <c r="Y248" i="12"/>
  <c r="Z248" i="12" s="1"/>
  <c r="Y249" i="12"/>
  <c r="Z249" i="12" s="1"/>
  <c r="Y250" i="12"/>
  <c r="Z250" i="12" s="1"/>
  <c r="Y251" i="12"/>
  <c r="Z251" i="12" s="1"/>
  <c r="Y252" i="12"/>
  <c r="Z252" i="12" s="1"/>
  <c r="Y253" i="12"/>
  <c r="Z253" i="12" s="1"/>
  <c r="Y254" i="12"/>
  <c r="Z254" i="12" s="1"/>
  <c r="Y255" i="12"/>
  <c r="Z255" i="12" s="1"/>
  <c r="Y256" i="12"/>
  <c r="Z256" i="12" s="1"/>
  <c r="Y257" i="12"/>
  <c r="Z257" i="12" s="1"/>
  <c r="Y258" i="12"/>
  <c r="Z258" i="12" s="1"/>
  <c r="Y259" i="12"/>
  <c r="Z259" i="12" s="1"/>
  <c r="Y260" i="12"/>
  <c r="Z260" i="12" s="1"/>
  <c r="Y261" i="12"/>
  <c r="Z261" i="12" s="1"/>
  <c r="Y262" i="12"/>
  <c r="Z262" i="12" s="1"/>
  <c r="Y263" i="12"/>
  <c r="Z263" i="12" s="1"/>
  <c r="Y264" i="12"/>
  <c r="Z264" i="12" s="1"/>
  <c r="Y265" i="12"/>
  <c r="Z265" i="12" s="1"/>
  <c r="Y266" i="12"/>
  <c r="Z266" i="12" s="1"/>
  <c r="Y267" i="12"/>
  <c r="Z267" i="12" s="1"/>
  <c r="Y268" i="12"/>
  <c r="Z268" i="12" s="1"/>
  <c r="Y269" i="12"/>
  <c r="Z269" i="12" s="1"/>
  <c r="Y270" i="12"/>
  <c r="Z270" i="12" s="1"/>
  <c r="Y271" i="12"/>
  <c r="Z271" i="12" s="1"/>
  <c r="Y272" i="12"/>
  <c r="Z272" i="12" s="1"/>
  <c r="Y273" i="12"/>
  <c r="Z273" i="12" s="1"/>
  <c r="Y274" i="12"/>
  <c r="Z274" i="12" s="1"/>
  <c r="Y275" i="12"/>
  <c r="Z275" i="12" s="1"/>
  <c r="Y276" i="12"/>
  <c r="Z276" i="12" s="1"/>
  <c r="Y277" i="12"/>
  <c r="Z277" i="12" s="1"/>
  <c r="Y278" i="12"/>
  <c r="Z278" i="12" s="1"/>
  <c r="Y279" i="12"/>
  <c r="Z279" i="12" s="1"/>
  <c r="Y280" i="12"/>
  <c r="Z280" i="12" s="1"/>
  <c r="Y281" i="12"/>
  <c r="Z281" i="12" s="1"/>
  <c r="Y282" i="12"/>
  <c r="Z282" i="12" s="1"/>
  <c r="Y283" i="12"/>
  <c r="Z283" i="12" s="1"/>
  <c r="Y284" i="12"/>
  <c r="Z284" i="12" s="1"/>
  <c r="Y285" i="12"/>
  <c r="Z285" i="12" s="1"/>
  <c r="Y286" i="12"/>
  <c r="Z286" i="12" s="1"/>
  <c r="Y287" i="12"/>
  <c r="Z287" i="12" s="1"/>
  <c r="Y288" i="12"/>
  <c r="Z288" i="12" s="1"/>
  <c r="Y289" i="12"/>
  <c r="Z289" i="12" s="1"/>
  <c r="Y290" i="12"/>
  <c r="Z290" i="12" s="1"/>
  <c r="Y291" i="12"/>
  <c r="Z291" i="12" s="1"/>
  <c r="Y292" i="12"/>
  <c r="Z292" i="12" s="1"/>
  <c r="Y293" i="12"/>
  <c r="Z293" i="12" s="1"/>
  <c r="Y294" i="12"/>
  <c r="Z294" i="12" s="1"/>
  <c r="Y295" i="12"/>
  <c r="Z295" i="12" s="1"/>
  <c r="Y296" i="12"/>
  <c r="Z296" i="12" s="1"/>
  <c r="Y297" i="12"/>
  <c r="Z297" i="12" s="1"/>
  <c r="Y298" i="12"/>
  <c r="Z298" i="12" s="1"/>
  <c r="Y299" i="12"/>
  <c r="Z299" i="12" s="1"/>
  <c r="Y300" i="12"/>
  <c r="Z300" i="12" s="1"/>
  <c r="Y301" i="12"/>
  <c r="Z301" i="12" s="1"/>
  <c r="Y302" i="12"/>
  <c r="Z302" i="12" s="1"/>
  <c r="Y303" i="12"/>
  <c r="Z303" i="12" s="1"/>
  <c r="Y304" i="12"/>
  <c r="Z304" i="12" s="1"/>
  <c r="Y305" i="12"/>
  <c r="Z305" i="12" s="1"/>
  <c r="Y306" i="12"/>
  <c r="Z306" i="12" s="1"/>
  <c r="Y307" i="12"/>
  <c r="Z307" i="12" s="1"/>
  <c r="Y308" i="12"/>
  <c r="Z308" i="12" s="1"/>
  <c r="Y309" i="12"/>
  <c r="Z309" i="12" s="1"/>
  <c r="Y310" i="12"/>
  <c r="Z310" i="12" s="1"/>
  <c r="Y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T238" i="12" s="1"/>
  <c r="S239" i="12"/>
  <c r="T239" i="12" s="1"/>
  <c r="S240" i="12"/>
  <c r="T240" i="12" s="1"/>
  <c r="S241" i="12"/>
  <c r="T241" i="12" s="1"/>
  <c r="S242" i="12"/>
  <c r="T242" i="12" s="1"/>
  <c r="S243" i="12"/>
  <c r="T243" i="12" s="1"/>
  <c r="S244" i="12"/>
  <c r="T244" i="12" s="1"/>
  <c r="S245" i="12"/>
  <c r="T245" i="12" s="1"/>
  <c r="S246" i="12"/>
  <c r="T246" i="12" s="1"/>
  <c r="S247" i="12"/>
  <c r="T247" i="12" s="1"/>
  <c r="S248" i="12"/>
  <c r="T248" i="12" s="1"/>
  <c r="S249" i="12"/>
  <c r="T249" i="12" s="1"/>
  <c r="S250" i="12"/>
  <c r="T250" i="12" s="1"/>
  <c r="S251" i="12"/>
  <c r="T251" i="12" s="1"/>
  <c r="S252" i="12"/>
  <c r="T252" i="12" s="1"/>
  <c r="S253" i="12"/>
  <c r="T253" i="12" s="1"/>
  <c r="S254" i="12"/>
  <c r="T254" i="12" s="1"/>
  <c r="S255" i="12"/>
  <c r="T255" i="12" s="1"/>
  <c r="S256" i="12"/>
  <c r="T256" i="12" s="1"/>
  <c r="S257" i="12"/>
  <c r="T257" i="12" s="1"/>
  <c r="S258" i="12"/>
  <c r="T258" i="12" s="1"/>
  <c r="S259" i="12"/>
  <c r="T259" i="12" s="1"/>
  <c r="S260" i="12"/>
  <c r="T260" i="12" s="1"/>
  <c r="S261" i="12"/>
  <c r="T261" i="12" s="1"/>
  <c r="S262" i="12"/>
  <c r="T262" i="12" s="1"/>
  <c r="S263" i="12"/>
  <c r="T263" i="12" s="1"/>
  <c r="S264" i="12"/>
  <c r="T264" i="12" s="1"/>
  <c r="S265" i="12"/>
  <c r="T265" i="12" s="1"/>
  <c r="S266" i="12"/>
  <c r="T266" i="12" s="1"/>
  <c r="S267" i="12"/>
  <c r="T267" i="12" s="1"/>
  <c r="S268" i="12"/>
  <c r="T268" i="12" s="1"/>
  <c r="S269" i="12"/>
  <c r="T269" i="12" s="1"/>
  <c r="S270" i="12"/>
  <c r="T270" i="12" s="1"/>
  <c r="S271" i="12"/>
  <c r="T271" i="12" s="1"/>
  <c r="S272" i="12"/>
  <c r="T272" i="12" s="1"/>
  <c r="S273" i="12"/>
  <c r="T273" i="12" s="1"/>
  <c r="S274" i="12"/>
  <c r="T274" i="12" s="1"/>
  <c r="S275" i="12"/>
  <c r="T275" i="12" s="1"/>
  <c r="S276" i="12"/>
  <c r="T276" i="12" s="1"/>
  <c r="S277" i="12"/>
  <c r="T277" i="12" s="1"/>
  <c r="S278" i="12"/>
  <c r="T278" i="12" s="1"/>
  <c r="S279" i="12"/>
  <c r="T279" i="12" s="1"/>
  <c r="S280" i="12"/>
  <c r="T280" i="12" s="1"/>
  <c r="S281" i="12"/>
  <c r="T281" i="12" s="1"/>
  <c r="S282" i="12"/>
  <c r="T282" i="12" s="1"/>
  <c r="S283" i="12"/>
  <c r="T283" i="12" s="1"/>
  <c r="S284" i="12"/>
  <c r="T284" i="12" s="1"/>
  <c r="S285" i="12"/>
  <c r="T285" i="12" s="1"/>
  <c r="S286" i="12"/>
  <c r="T286" i="12" s="1"/>
  <c r="S287" i="12"/>
  <c r="T287" i="12" s="1"/>
  <c r="S288" i="12"/>
  <c r="T288" i="12" s="1"/>
  <c r="S289" i="12"/>
  <c r="T289" i="12" s="1"/>
  <c r="S290" i="12"/>
  <c r="T290" i="12" s="1"/>
  <c r="S291" i="12"/>
  <c r="T291" i="12" s="1"/>
  <c r="S292" i="12"/>
  <c r="T292" i="12" s="1"/>
  <c r="S293" i="12"/>
  <c r="T293" i="12" s="1"/>
  <c r="S294" i="12"/>
  <c r="T294" i="12" s="1"/>
  <c r="S295" i="12"/>
  <c r="T295" i="12" s="1"/>
  <c r="S296" i="12"/>
  <c r="T296" i="12" s="1"/>
  <c r="S297" i="12"/>
  <c r="T297" i="12" s="1"/>
  <c r="S298" i="12"/>
  <c r="T298" i="12" s="1"/>
  <c r="S299" i="12"/>
  <c r="T299" i="12" s="1"/>
  <c r="S300" i="12"/>
  <c r="T300" i="12" s="1"/>
  <c r="S301" i="12"/>
  <c r="T301" i="12" s="1"/>
  <c r="S302" i="12"/>
  <c r="T302" i="12" s="1"/>
  <c r="S303" i="12"/>
  <c r="T303" i="12" s="1"/>
  <c r="S304" i="12"/>
  <c r="T304" i="12" s="1"/>
  <c r="S305" i="12"/>
  <c r="T305" i="12" s="1"/>
  <c r="S306" i="12"/>
  <c r="T306" i="12" s="1"/>
  <c r="S307" i="12"/>
  <c r="T307" i="12" s="1"/>
  <c r="S308" i="12"/>
  <c r="T308" i="12" s="1"/>
  <c r="S309" i="12"/>
  <c r="T309" i="12" s="1"/>
  <c r="S310" i="12"/>
  <c r="T310" i="12" s="1"/>
  <c r="S5" i="12"/>
  <c r="B306" i="12"/>
  <c r="G306" i="12"/>
  <c r="H306" i="12" s="1"/>
  <c r="Q306" i="12"/>
  <c r="W306" i="12"/>
  <c r="AC306" i="12"/>
  <c r="AH306" i="12"/>
  <c r="AE306" i="12" s="1"/>
  <c r="AF306" i="12" s="1"/>
  <c r="AO306" i="12"/>
  <c r="AL306" i="12" s="1"/>
  <c r="AM306" i="12" s="1"/>
  <c r="B307" i="12"/>
  <c r="G307" i="12"/>
  <c r="H307" i="12" s="1"/>
  <c r="Q307" i="12"/>
  <c r="W307" i="12"/>
  <c r="AC307" i="12"/>
  <c r="AH307" i="12"/>
  <c r="AE307" i="12" s="1"/>
  <c r="AF307" i="12" s="1"/>
  <c r="AO307" i="12"/>
  <c r="AL307" i="12" s="1"/>
  <c r="AM307" i="12" s="1"/>
  <c r="B308" i="12"/>
  <c r="G308" i="12"/>
  <c r="H308" i="12" s="1"/>
  <c r="Q308" i="12"/>
  <c r="W308" i="12"/>
  <c r="AC308" i="12"/>
  <c r="AH308" i="12"/>
  <c r="AE308" i="12" s="1"/>
  <c r="AF308" i="12" s="1"/>
  <c r="AO308" i="12"/>
  <c r="AL308" i="12" s="1"/>
  <c r="AM308" i="12" s="1"/>
  <c r="B309" i="12"/>
  <c r="G309" i="12"/>
  <c r="H309" i="12" s="1"/>
  <c r="Q309" i="12"/>
  <c r="W309" i="12"/>
  <c r="AC309" i="12"/>
  <c r="AH309" i="12"/>
  <c r="AE309" i="12" s="1"/>
  <c r="AF309" i="12" s="1"/>
  <c r="AO309" i="12"/>
  <c r="AL309" i="12" s="1"/>
  <c r="AM309" i="12" s="1"/>
  <c r="B310" i="12"/>
  <c r="G310" i="12"/>
  <c r="H310" i="12" s="1"/>
  <c r="Q310" i="12"/>
  <c r="W310" i="12"/>
  <c r="AC310" i="12"/>
  <c r="AH310" i="12"/>
  <c r="AE310" i="12" s="1"/>
  <c r="AF310" i="12" s="1"/>
  <c r="AO310" i="12"/>
  <c r="AL310" i="12" s="1"/>
  <c r="AM310" i="12" s="1"/>
  <c r="B283" i="12"/>
  <c r="B284" i="12"/>
  <c r="B286" i="12"/>
  <c r="B289" i="12"/>
  <c r="B291" i="12"/>
  <c r="B292" i="12"/>
  <c r="B294" i="12"/>
  <c r="B299" i="12"/>
  <c r="B302" i="12"/>
  <c r="B282" i="12"/>
  <c r="B290" i="12"/>
  <c r="B298" i="12"/>
  <c r="G282" i="12"/>
  <c r="H282" i="12" s="1"/>
  <c r="Q282" i="12"/>
  <c r="W282" i="12"/>
  <c r="AC282" i="12"/>
  <c r="AH282" i="12"/>
  <c r="AE282" i="12" s="1"/>
  <c r="AF282" i="12" s="1"/>
  <c r="AO282" i="12"/>
  <c r="AL282" i="12" s="1"/>
  <c r="AM282" i="12" s="1"/>
  <c r="G283" i="12"/>
  <c r="H283" i="12" s="1"/>
  <c r="Q283" i="12"/>
  <c r="W283" i="12"/>
  <c r="AC283" i="12"/>
  <c r="AH283" i="12"/>
  <c r="AE283" i="12" s="1"/>
  <c r="AF283" i="12" s="1"/>
  <c r="AO283" i="12"/>
  <c r="AL283" i="12" s="1"/>
  <c r="AM283" i="12" s="1"/>
  <c r="G284" i="12"/>
  <c r="H284" i="12" s="1"/>
  <c r="Q284" i="12"/>
  <c r="W284" i="12"/>
  <c r="AC284" i="12"/>
  <c r="AH284" i="12"/>
  <c r="AE284" i="12" s="1"/>
  <c r="AF284" i="12" s="1"/>
  <c r="AO284" i="12"/>
  <c r="AL284" i="12" s="1"/>
  <c r="AM284" i="12" s="1"/>
  <c r="B285" i="12"/>
  <c r="G285" i="12"/>
  <c r="H285" i="12" s="1"/>
  <c r="Q285" i="12"/>
  <c r="W285" i="12"/>
  <c r="AC285" i="12"/>
  <c r="AH285" i="12"/>
  <c r="AE285" i="12" s="1"/>
  <c r="AF285" i="12" s="1"/>
  <c r="AO285" i="12"/>
  <c r="AL285" i="12" s="1"/>
  <c r="AM285" i="12" s="1"/>
  <c r="G286" i="12"/>
  <c r="H286" i="12" s="1"/>
  <c r="Q286" i="12"/>
  <c r="W286" i="12"/>
  <c r="AC286" i="12"/>
  <c r="AH286" i="12"/>
  <c r="AE286" i="12" s="1"/>
  <c r="AF286" i="12" s="1"/>
  <c r="AO286" i="12"/>
  <c r="AL286" i="12" s="1"/>
  <c r="AM286" i="12" s="1"/>
  <c r="G287" i="12"/>
  <c r="H287" i="12" s="1"/>
  <c r="Q287" i="12"/>
  <c r="W287" i="12"/>
  <c r="AC287" i="12"/>
  <c r="AH287" i="12"/>
  <c r="AE287" i="12" s="1"/>
  <c r="AF287" i="12" s="1"/>
  <c r="AO287" i="12"/>
  <c r="AL287" i="12" s="1"/>
  <c r="AM287" i="12" s="1"/>
  <c r="B288" i="12"/>
  <c r="G288" i="12"/>
  <c r="H288" i="12" s="1"/>
  <c r="Q288" i="12"/>
  <c r="W288" i="12"/>
  <c r="AC288" i="12"/>
  <c r="AH288" i="12"/>
  <c r="AE288" i="12" s="1"/>
  <c r="AF288" i="12" s="1"/>
  <c r="AO288" i="12"/>
  <c r="AL288" i="12" s="1"/>
  <c r="AM288" i="12" s="1"/>
  <c r="G289" i="12"/>
  <c r="H289" i="12" s="1"/>
  <c r="Q289" i="12"/>
  <c r="W289" i="12"/>
  <c r="AC289" i="12"/>
  <c r="AH289" i="12"/>
  <c r="AE289" i="12" s="1"/>
  <c r="AF289" i="12" s="1"/>
  <c r="AO289" i="12"/>
  <c r="AL289" i="12" s="1"/>
  <c r="AM289" i="12" s="1"/>
  <c r="G290" i="12"/>
  <c r="H290" i="12" s="1"/>
  <c r="Q290" i="12"/>
  <c r="W290" i="12"/>
  <c r="AC290" i="12"/>
  <c r="AH290" i="12"/>
  <c r="AE290" i="12" s="1"/>
  <c r="AF290" i="12" s="1"/>
  <c r="AO290" i="12"/>
  <c r="AL290" i="12" s="1"/>
  <c r="AM290" i="12" s="1"/>
  <c r="G291" i="12"/>
  <c r="H291" i="12" s="1"/>
  <c r="Q291" i="12"/>
  <c r="W291" i="12"/>
  <c r="AC291" i="12"/>
  <c r="AH291" i="12"/>
  <c r="AE291" i="12" s="1"/>
  <c r="AF291" i="12" s="1"/>
  <c r="AO291" i="12"/>
  <c r="AL291" i="12" s="1"/>
  <c r="AM291" i="12" s="1"/>
  <c r="G292" i="12"/>
  <c r="H292" i="12" s="1"/>
  <c r="Q292" i="12"/>
  <c r="W292" i="12"/>
  <c r="AC292" i="12"/>
  <c r="AH292" i="12"/>
  <c r="AE292" i="12" s="1"/>
  <c r="AF292" i="12" s="1"/>
  <c r="AO292" i="12"/>
  <c r="AL292" i="12" s="1"/>
  <c r="AM292" i="12" s="1"/>
  <c r="B293" i="12"/>
  <c r="G293" i="12"/>
  <c r="H293" i="12" s="1"/>
  <c r="Q293" i="12"/>
  <c r="W293" i="12"/>
  <c r="AC293" i="12"/>
  <c r="AH293" i="12"/>
  <c r="AE293" i="12" s="1"/>
  <c r="AF293" i="12" s="1"/>
  <c r="AO293" i="12"/>
  <c r="AL293" i="12" s="1"/>
  <c r="AM293" i="12" s="1"/>
  <c r="G294" i="12"/>
  <c r="H294" i="12" s="1"/>
  <c r="Q294" i="12"/>
  <c r="W294" i="12"/>
  <c r="AC294" i="12"/>
  <c r="AH294" i="12"/>
  <c r="AE294" i="12" s="1"/>
  <c r="AF294" i="12" s="1"/>
  <c r="AO294" i="12"/>
  <c r="AL294" i="12" s="1"/>
  <c r="AM294" i="12" s="1"/>
  <c r="G295" i="12"/>
  <c r="H295" i="12" s="1"/>
  <c r="Q295" i="12"/>
  <c r="W295" i="12"/>
  <c r="AC295" i="12"/>
  <c r="AH295" i="12"/>
  <c r="AE295" i="12" s="1"/>
  <c r="AF295" i="12" s="1"/>
  <c r="AO295" i="12"/>
  <c r="AL295" i="12" s="1"/>
  <c r="AM295" i="12" s="1"/>
  <c r="B296" i="12"/>
  <c r="G296" i="12"/>
  <c r="H296" i="12" s="1"/>
  <c r="Q296" i="12"/>
  <c r="W296" i="12"/>
  <c r="AC296" i="12"/>
  <c r="AH296" i="12"/>
  <c r="AE296" i="12" s="1"/>
  <c r="AF296" i="12" s="1"/>
  <c r="AO296" i="12"/>
  <c r="AL296" i="12" s="1"/>
  <c r="AM296" i="12" s="1"/>
  <c r="G297" i="12"/>
  <c r="H297" i="12" s="1"/>
  <c r="Q297" i="12"/>
  <c r="W297" i="12"/>
  <c r="AC297" i="12"/>
  <c r="AH297" i="12"/>
  <c r="AE297" i="12" s="1"/>
  <c r="AF297" i="12" s="1"/>
  <c r="AO297" i="12"/>
  <c r="AL297" i="12" s="1"/>
  <c r="AM297" i="12" s="1"/>
  <c r="G298" i="12"/>
  <c r="H298" i="12" s="1"/>
  <c r="Q298" i="12"/>
  <c r="W298" i="12"/>
  <c r="AC298" i="12"/>
  <c r="AH298" i="12"/>
  <c r="AE298" i="12" s="1"/>
  <c r="AF298" i="12" s="1"/>
  <c r="AO298" i="12"/>
  <c r="AL298" i="12" s="1"/>
  <c r="AM298" i="12" s="1"/>
  <c r="G299" i="12"/>
  <c r="H299" i="12" s="1"/>
  <c r="Q299" i="12"/>
  <c r="W299" i="12"/>
  <c r="AC299" i="12"/>
  <c r="AH299" i="12"/>
  <c r="AE299" i="12" s="1"/>
  <c r="AF299" i="12" s="1"/>
  <c r="AO299" i="12"/>
  <c r="AL299" i="12" s="1"/>
  <c r="AM299" i="12" s="1"/>
  <c r="B300" i="12"/>
  <c r="G300" i="12"/>
  <c r="H300" i="12" s="1"/>
  <c r="Q300" i="12"/>
  <c r="W300" i="12"/>
  <c r="AC300" i="12"/>
  <c r="AH300" i="12"/>
  <c r="AE300" i="12" s="1"/>
  <c r="AF300" i="12" s="1"/>
  <c r="AO300" i="12"/>
  <c r="AL300" i="12" s="1"/>
  <c r="AM300" i="12" s="1"/>
  <c r="B301" i="12"/>
  <c r="G301" i="12"/>
  <c r="H301" i="12" s="1"/>
  <c r="Q301" i="12"/>
  <c r="W301" i="12"/>
  <c r="AC301" i="12"/>
  <c r="AH301" i="12"/>
  <c r="AE301" i="12" s="1"/>
  <c r="AF301" i="12" s="1"/>
  <c r="AO301" i="12"/>
  <c r="AL301" i="12" s="1"/>
  <c r="AM301" i="12" s="1"/>
  <c r="G302" i="12"/>
  <c r="H302" i="12" s="1"/>
  <c r="Q302" i="12"/>
  <c r="W302" i="12"/>
  <c r="AC302" i="12"/>
  <c r="AH302" i="12"/>
  <c r="AE302" i="12" s="1"/>
  <c r="AF302" i="12" s="1"/>
  <c r="AO302" i="12"/>
  <c r="AL302" i="12" s="1"/>
  <c r="AM302" i="12" s="1"/>
  <c r="G303" i="12"/>
  <c r="H303" i="12" s="1"/>
  <c r="Q303" i="12"/>
  <c r="W303" i="12"/>
  <c r="AC303" i="12"/>
  <c r="AH303" i="12"/>
  <c r="AE303" i="12" s="1"/>
  <c r="AF303" i="12" s="1"/>
  <c r="AO303" i="12"/>
  <c r="AL303" i="12" s="1"/>
  <c r="AM303" i="12" s="1"/>
  <c r="B304" i="12"/>
  <c r="G304" i="12"/>
  <c r="H304" i="12" s="1"/>
  <c r="Q304" i="12"/>
  <c r="W304" i="12"/>
  <c r="AC304" i="12"/>
  <c r="AH304" i="12"/>
  <c r="AE304" i="12" s="1"/>
  <c r="AF304" i="12" s="1"/>
  <c r="AO304" i="12"/>
  <c r="AL304" i="12" s="1"/>
  <c r="AM304" i="12" s="1"/>
  <c r="G305" i="12"/>
  <c r="H305" i="12" s="1"/>
  <c r="Q305" i="12"/>
  <c r="W305" i="12"/>
  <c r="AC305" i="12"/>
  <c r="AH305" i="12"/>
  <c r="AE305" i="12" s="1"/>
  <c r="AF305" i="12" s="1"/>
  <c r="AO305" i="12"/>
  <c r="AL305" i="12" s="1"/>
  <c r="AM305" i="12" s="1"/>
  <c r="B280" i="12"/>
  <c r="B281" i="12"/>
  <c r="B275" i="12"/>
  <c r="B276" i="12"/>
  <c r="B279" i="12"/>
  <c r="B274" i="12"/>
  <c r="G274" i="12"/>
  <c r="H274" i="12" s="1"/>
  <c r="Q274" i="12"/>
  <c r="W274" i="12"/>
  <c r="AC274" i="12"/>
  <c r="AH274" i="12"/>
  <c r="AE274" i="12" s="1"/>
  <c r="AF274" i="12" s="1"/>
  <c r="AO274" i="12"/>
  <c r="AL274" i="12" s="1"/>
  <c r="AM274" i="12" s="1"/>
  <c r="G275" i="12"/>
  <c r="H275" i="12" s="1"/>
  <c r="Q275" i="12"/>
  <c r="W275" i="12"/>
  <c r="AC275" i="12"/>
  <c r="AH275" i="12"/>
  <c r="AE275" i="12" s="1"/>
  <c r="AF275" i="12" s="1"/>
  <c r="AO275" i="12"/>
  <c r="AL275" i="12" s="1"/>
  <c r="AM275" i="12" s="1"/>
  <c r="G276" i="12"/>
  <c r="H276" i="12" s="1"/>
  <c r="Q276" i="12"/>
  <c r="W276" i="12"/>
  <c r="AC276" i="12"/>
  <c r="AH276" i="12"/>
  <c r="AE276" i="12" s="1"/>
  <c r="AF276" i="12" s="1"/>
  <c r="AO276" i="12"/>
  <c r="AL276" i="12" s="1"/>
  <c r="AM276" i="12" s="1"/>
  <c r="B277" i="12"/>
  <c r="G277" i="12"/>
  <c r="H277" i="12" s="1"/>
  <c r="Q277" i="12"/>
  <c r="W277" i="12"/>
  <c r="AC277" i="12"/>
  <c r="AH277" i="12"/>
  <c r="AE277" i="12" s="1"/>
  <c r="AF277" i="12" s="1"/>
  <c r="AO277" i="12"/>
  <c r="AL277" i="12" s="1"/>
  <c r="AM277" i="12" s="1"/>
  <c r="B278" i="12"/>
  <c r="G278" i="12"/>
  <c r="H278" i="12" s="1"/>
  <c r="Q278" i="12"/>
  <c r="W278" i="12"/>
  <c r="AC278" i="12"/>
  <c r="AH278" i="12"/>
  <c r="AE278" i="12" s="1"/>
  <c r="AF278" i="12" s="1"/>
  <c r="AO278" i="12"/>
  <c r="AL278" i="12" s="1"/>
  <c r="AM278" i="12" s="1"/>
  <c r="G279" i="12"/>
  <c r="H279" i="12" s="1"/>
  <c r="Q279" i="12"/>
  <c r="W279" i="12"/>
  <c r="AC279" i="12"/>
  <c r="AH279" i="12"/>
  <c r="AE279" i="12" s="1"/>
  <c r="AF279" i="12" s="1"/>
  <c r="AO279" i="12"/>
  <c r="AL279" i="12" s="1"/>
  <c r="AM279" i="12" s="1"/>
  <c r="G280" i="12"/>
  <c r="H280" i="12" s="1"/>
  <c r="Q280" i="12"/>
  <c r="W280" i="12"/>
  <c r="AC280" i="12"/>
  <c r="AH280" i="12"/>
  <c r="AE280" i="12" s="1"/>
  <c r="AF280" i="12" s="1"/>
  <c r="AO280" i="12"/>
  <c r="AL280" i="12" s="1"/>
  <c r="AM280" i="12" s="1"/>
  <c r="G281" i="12"/>
  <c r="H281" i="12" s="1"/>
  <c r="Q281" i="12"/>
  <c r="W281" i="12"/>
  <c r="AC281" i="12"/>
  <c r="AH281" i="12"/>
  <c r="AE281" i="12" s="1"/>
  <c r="AF281" i="12" s="1"/>
  <c r="AO281" i="12"/>
  <c r="AL281" i="12" s="1"/>
  <c r="AM281" i="12" s="1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H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H246" i="12" s="1"/>
  <c r="G247" i="12"/>
  <c r="H247" i="12" s="1"/>
  <c r="G248" i="12"/>
  <c r="H248" i="12" s="1"/>
  <c r="G249" i="12"/>
  <c r="H249" i="12" s="1"/>
  <c r="G250" i="12"/>
  <c r="H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6" i="12"/>
  <c r="H256" i="12" s="1"/>
  <c r="G257" i="12"/>
  <c r="H257" i="12" s="1"/>
  <c r="G258" i="12"/>
  <c r="H258" i="12" s="1"/>
  <c r="G259" i="12"/>
  <c r="H259" i="12" s="1"/>
  <c r="G260" i="12"/>
  <c r="H260" i="12" s="1"/>
  <c r="G261" i="12"/>
  <c r="H261" i="12" s="1"/>
  <c r="G262" i="12"/>
  <c r="H262" i="12" s="1"/>
  <c r="G263" i="12"/>
  <c r="H263" i="12" s="1"/>
  <c r="G264" i="12"/>
  <c r="H264" i="12" s="1"/>
  <c r="G265" i="12"/>
  <c r="H265" i="12" s="1"/>
  <c r="G266" i="12"/>
  <c r="H266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H273" i="12" s="1"/>
  <c r="G5" i="12"/>
  <c r="Q252" i="12"/>
  <c r="W252" i="12"/>
  <c r="AC252" i="12"/>
  <c r="AH252" i="12"/>
  <c r="AE252" i="12" s="1"/>
  <c r="AF252" i="12" s="1"/>
  <c r="AO252" i="12"/>
  <c r="AL252" i="12" s="1"/>
  <c r="AM252" i="12" s="1"/>
  <c r="Q253" i="12"/>
  <c r="W253" i="12"/>
  <c r="AC253" i="12"/>
  <c r="AH253" i="12"/>
  <c r="AE253" i="12" s="1"/>
  <c r="AF253" i="12" s="1"/>
  <c r="AO253" i="12"/>
  <c r="AL253" i="12" s="1"/>
  <c r="AM253" i="12" s="1"/>
  <c r="Q254" i="12"/>
  <c r="W254" i="12"/>
  <c r="AC254" i="12"/>
  <c r="AH254" i="12"/>
  <c r="AE254" i="12" s="1"/>
  <c r="AF254" i="12" s="1"/>
  <c r="AO254" i="12"/>
  <c r="AL254" i="12" s="1"/>
  <c r="AM254" i="12" s="1"/>
  <c r="Q255" i="12"/>
  <c r="W255" i="12"/>
  <c r="AC255" i="12"/>
  <c r="AH255" i="12"/>
  <c r="AE255" i="12" s="1"/>
  <c r="AF255" i="12" s="1"/>
  <c r="AO255" i="12"/>
  <c r="AL255" i="12" s="1"/>
  <c r="AM255" i="12" s="1"/>
  <c r="Q256" i="12"/>
  <c r="W256" i="12"/>
  <c r="AC256" i="12"/>
  <c r="AH256" i="12"/>
  <c r="AE256" i="12" s="1"/>
  <c r="AF256" i="12" s="1"/>
  <c r="AO256" i="12"/>
  <c r="AL256" i="12" s="1"/>
  <c r="AM256" i="12" s="1"/>
  <c r="Q257" i="12"/>
  <c r="W257" i="12"/>
  <c r="AC257" i="12"/>
  <c r="AH257" i="12"/>
  <c r="AE257" i="12" s="1"/>
  <c r="AF257" i="12" s="1"/>
  <c r="AO257" i="12"/>
  <c r="AL257" i="12" s="1"/>
  <c r="AM257" i="12" s="1"/>
  <c r="Q258" i="12"/>
  <c r="W258" i="12"/>
  <c r="AC258" i="12"/>
  <c r="AH258" i="12"/>
  <c r="AE258" i="12" s="1"/>
  <c r="AF258" i="12" s="1"/>
  <c r="AO258" i="12"/>
  <c r="AL258" i="12" s="1"/>
  <c r="AM258" i="12" s="1"/>
  <c r="Q259" i="12"/>
  <c r="W259" i="12"/>
  <c r="AC259" i="12"/>
  <c r="AH259" i="12"/>
  <c r="AE259" i="12" s="1"/>
  <c r="AF259" i="12" s="1"/>
  <c r="AO259" i="12"/>
  <c r="AL259" i="12" s="1"/>
  <c r="AM259" i="12" s="1"/>
  <c r="Q260" i="12"/>
  <c r="W260" i="12"/>
  <c r="AC260" i="12"/>
  <c r="AH260" i="12"/>
  <c r="AE260" i="12" s="1"/>
  <c r="AF260" i="12" s="1"/>
  <c r="AO260" i="12"/>
  <c r="AL260" i="12" s="1"/>
  <c r="AM260" i="12" s="1"/>
  <c r="Q261" i="12"/>
  <c r="W261" i="12"/>
  <c r="AC261" i="12"/>
  <c r="AH261" i="12"/>
  <c r="AE261" i="12" s="1"/>
  <c r="AF261" i="12" s="1"/>
  <c r="AO261" i="12"/>
  <c r="AL261" i="12" s="1"/>
  <c r="AM261" i="12" s="1"/>
  <c r="Q262" i="12"/>
  <c r="W262" i="12"/>
  <c r="AC262" i="12"/>
  <c r="AH262" i="12"/>
  <c r="AE262" i="12" s="1"/>
  <c r="AF262" i="12" s="1"/>
  <c r="AO262" i="12"/>
  <c r="AL262" i="12" s="1"/>
  <c r="AM262" i="12" s="1"/>
  <c r="Q263" i="12"/>
  <c r="W263" i="12"/>
  <c r="AC263" i="12"/>
  <c r="AH263" i="12"/>
  <c r="AE263" i="12" s="1"/>
  <c r="AF263" i="12" s="1"/>
  <c r="AO263" i="12"/>
  <c r="AL263" i="12" s="1"/>
  <c r="AM263" i="12" s="1"/>
  <c r="Q264" i="12"/>
  <c r="W264" i="12"/>
  <c r="AC264" i="12"/>
  <c r="AH264" i="12"/>
  <c r="AE264" i="12" s="1"/>
  <c r="AF264" i="12" s="1"/>
  <c r="AO264" i="12"/>
  <c r="AL264" i="12" s="1"/>
  <c r="AM264" i="12" s="1"/>
  <c r="Q265" i="12"/>
  <c r="W265" i="12"/>
  <c r="AC265" i="12"/>
  <c r="AH265" i="12"/>
  <c r="AE265" i="12" s="1"/>
  <c r="AF265" i="12" s="1"/>
  <c r="AO265" i="12"/>
  <c r="AL265" i="12" s="1"/>
  <c r="AM265" i="12" s="1"/>
  <c r="Q266" i="12"/>
  <c r="W266" i="12"/>
  <c r="AC266" i="12"/>
  <c r="AH266" i="12"/>
  <c r="AE266" i="12" s="1"/>
  <c r="AF266" i="12" s="1"/>
  <c r="AO266" i="12"/>
  <c r="AL266" i="12" s="1"/>
  <c r="AM266" i="12" s="1"/>
  <c r="Q267" i="12"/>
  <c r="W267" i="12"/>
  <c r="AC267" i="12"/>
  <c r="AH267" i="12"/>
  <c r="AE267" i="12" s="1"/>
  <c r="AF267" i="12" s="1"/>
  <c r="AO267" i="12"/>
  <c r="AL267" i="12" s="1"/>
  <c r="AM267" i="12" s="1"/>
  <c r="Q268" i="12"/>
  <c r="W268" i="12"/>
  <c r="AC268" i="12"/>
  <c r="AH268" i="12"/>
  <c r="AE268" i="12" s="1"/>
  <c r="AF268" i="12" s="1"/>
  <c r="AO268" i="12"/>
  <c r="AL268" i="12" s="1"/>
  <c r="AM268" i="12" s="1"/>
  <c r="Q269" i="12"/>
  <c r="W269" i="12"/>
  <c r="AC269" i="12"/>
  <c r="AH269" i="12"/>
  <c r="AE269" i="12" s="1"/>
  <c r="AF269" i="12" s="1"/>
  <c r="AO269" i="12"/>
  <c r="AL269" i="12" s="1"/>
  <c r="AM269" i="12" s="1"/>
  <c r="Q270" i="12"/>
  <c r="W270" i="12"/>
  <c r="AC270" i="12"/>
  <c r="AH270" i="12"/>
  <c r="AE270" i="12" s="1"/>
  <c r="AF270" i="12" s="1"/>
  <c r="AO270" i="12"/>
  <c r="AL270" i="12" s="1"/>
  <c r="AM270" i="12" s="1"/>
  <c r="Q271" i="12"/>
  <c r="W271" i="12"/>
  <c r="AC271" i="12"/>
  <c r="AH271" i="12"/>
  <c r="AE271" i="12" s="1"/>
  <c r="AF271" i="12" s="1"/>
  <c r="AO271" i="12"/>
  <c r="AL271" i="12" s="1"/>
  <c r="AM271" i="12" s="1"/>
  <c r="Q272" i="12"/>
  <c r="W272" i="12"/>
  <c r="AC272" i="12"/>
  <c r="AH272" i="12"/>
  <c r="AE272" i="12" s="1"/>
  <c r="AF272" i="12" s="1"/>
  <c r="AO272" i="12"/>
  <c r="AL272" i="12" s="1"/>
  <c r="AM272" i="12" s="1"/>
  <c r="Q273" i="12"/>
  <c r="W273" i="12"/>
  <c r="AC273" i="12"/>
  <c r="AH273" i="12"/>
  <c r="AE273" i="12" s="1"/>
  <c r="AF273" i="12" s="1"/>
  <c r="AO273" i="12"/>
  <c r="AL273" i="12" s="1"/>
  <c r="AM273" i="12" s="1"/>
  <c r="Q247" i="12"/>
  <c r="W247" i="12"/>
  <c r="AC247" i="12"/>
  <c r="AH247" i="12"/>
  <c r="AE247" i="12" s="1"/>
  <c r="AF247" i="12" s="1"/>
  <c r="AO247" i="12"/>
  <c r="AL247" i="12" s="1"/>
  <c r="AM247" i="12" s="1"/>
  <c r="Q248" i="12"/>
  <c r="W248" i="12"/>
  <c r="AC248" i="12"/>
  <c r="AH248" i="12"/>
  <c r="AE248" i="12" s="1"/>
  <c r="AF248" i="12" s="1"/>
  <c r="AO248" i="12"/>
  <c r="AL248" i="12" s="1"/>
  <c r="AM248" i="12" s="1"/>
  <c r="Q249" i="12"/>
  <c r="W249" i="12"/>
  <c r="AC249" i="12"/>
  <c r="AH249" i="12"/>
  <c r="AE249" i="12" s="1"/>
  <c r="AF249" i="12" s="1"/>
  <c r="AO249" i="12"/>
  <c r="AL249" i="12" s="1"/>
  <c r="AM249" i="12" s="1"/>
  <c r="Q250" i="12"/>
  <c r="W250" i="12"/>
  <c r="AC250" i="12"/>
  <c r="AH250" i="12"/>
  <c r="AE250" i="12" s="1"/>
  <c r="AF250" i="12" s="1"/>
  <c r="AO250" i="12"/>
  <c r="AL250" i="12" s="1"/>
  <c r="AM250" i="12" s="1"/>
  <c r="Q251" i="12"/>
  <c r="W251" i="12"/>
  <c r="AC251" i="12"/>
  <c r="AH251" i="12"/>
  <c r="AE251" i="12" s="1"/>
  <c r="AF251" i="12" s="1"/>
  <c r="AO251" i="12"/>
  <c r="AL251" i="12" s="1"/>
  <c r="AM251" i="12" s="1"/>
  <c r="Q238" i="12"/>
  <c r="W238" i="12"/>
  <c r="AC238" i="12"/>
  <c r="AH238" i="12"/>
  <c r="AE238" i="12" s="1"/>
  <c r="AF238" i="12" s="1"/>
  <c r="AO238" i="12"/>
  <c r="AL238" i="12" s="1"/>
  <c r="AM238" i="12" s="1"/>
  <c r="Q239" i="12"/>
  <c r="W239" i="12"/>
  <c r="AC239" i="12"/>
  <c r="AH239" i="12"/>
  <c r="AE239" i="12" s="1"/>
  <c r="AF239" i="12" s="1"/>
  <c r="AO239" i="12"/>
  <c r="AL239" i="12" s="1"/>
  <c r="AM239" i="12" s="1"/>
  <c r="Q240" i="12"/>
  <c r="W240" i="12"/>
  <c r="AC240" i="12"/>
  <c r="AH240" i="12"/>
  <c r="AE240" i="12" s="1"/>
  <c r="AF240" i="12" s="1"/>
  <c r="AO240" i="12"/>
  <c r="AL240" i="12" s="1"/>
  <c r="AM240" i="12" s="1"/>
  <c r="Q241" i="12"/>
  <c r="W241" i="12"/>
  <c r="AC241" i="12"/>
  <c r="AH241" i="12"/>
  <c r="AE241" i="12" s="1"/>
  <c r="AF241" i="12" s="1"/>
  <c r="AO241" i="12"/>
  <c r="AL241" i="12" s="1"/>
  <c r="AM241" i="12" s="1"/>
  <c r="Q242" i="12"/>
  <c r="W242" i="12"/>
  <c r="AC242" i="12"/>
  <c r="AH242" i="12"/>
  <c r="AE242" i="12" s="1"/>
  <c r="AF242" i="12" s="1"/>
  <c r="AO242" i="12"/>
  <c r="AL242" i="12" s="1"/>
  <c r="AM242" i="12" s="1"/>
  <c r="Q243" i="12"/>
  <c r="W243" i="12"/>
  <c r="AC243" i="12"/>
  <c r="AH243" i="12"/>
  <c r="AE243" i="12" s="1"/>
  <c r="AF243" i="12" s="1"/>
  <c r="AO243" i="12"/>
  <c r="AL243" i="12" s="1"/>
  <c r="AM243" i="12" s="1"/>
  <c r="Q244" i="12"/>
  <c r="W244" i="12"/>
  <c r="AC244" i="12"/>
  <c r="AH244" i="12"/>
  <c r="AE244" i="12" s="1"/>
  <c r="AF244" i="12" s="1"/>
  <c r="AO244" i="12"/>
  <c r="AL244" i="12" s="1"/>
  <c r="AM244" i="12" s="1"/>
  <c r="Q245" i="12"/>
  <c r="W245" i="12"/>
  <c r="AC245" i="12"/>
  <c r="AH245" i="12"/>
  <c r="AE245" i="12" s="1"/>
  <c r="AF245" i="12" s="1"/>
  <c r="AO245" i="12"/>
  <c r="AL245" i="12" s="1"/>
  <c r="AM245" i="12" s="1"/>
  <c r="Q246" i="12"/>
  <c r="W246" i="12"/>
  <c r="AC246" i="12"/>
  <c r="AH246" i="12"/>
  <c r="AE246" i="12" s="1"/>
  <c r="AF246" i="12" s="1"/>
  <c r="AO246" i="12"/>
  <c r="AL246" i="12" s="1"/>
  <c r="AM246" i="12" s="1"/>
  <c r="AJ445" i="14" l="1"/>
  <c r="AO431" i="14" s="1"/>
  <c r="AO6" i="15"/>
  <c r="AL6" i="15" s="1"/>
  <c r="AO7" i="15"/>
  <c r="AL7" i="15" s="1"/>
  <c r="AO8" i="15"/>
  <c r="AL8" i="15" s="1"/>
  <c r="AO9" i="15"/>
  <c r="AL9" i="15" s="1"/>
  <c r="AO10" i="15"/>
  <c r="AL10" i="15" s="1"/>
  <c r="AO11" i="15"/>
  <c r="AL11" i="15" s="1"/>
  <c r="AO12" i="15"/>
  <c r="AL12" i="15" s="1"/>
  <c r="AO13" i="15"/>
  <c r="AL13" i="15" s="1"/>
  <c r="AO14" i="15"/>
  <c r="AL14" i="15" s="1"/>
  <c r="AO15" i="15"/>
  <c r="AL15" i="15" s="1"/>
  <c r="AO16" i="15"/>
  <c r="AL16" i="15" s="1"/>
  <c r="AO17" i="15"/>
  <c r="AL17" i="15" s="1"/>
  <c r="AO18" i="15"/>
  <c r="AL18" i="15" s="1"/>
  <c r="AO19" i="15"/>
  <c r="AL19" i="15" s="1"/>
  <c r="AO20" i="15"/>
  <c r="AL20" i="15" s="1"/>
  <c r="AO21" i="15"/>
  <c r="AL21" i="15" s="1"/>
  <c r="AO22" i="15"/>
  <c r="AL22" i="15" s="1"/>
  <c r="AO23" i="15"/>
  <c r="AL23" i="15" s="1"/>
  <c r="AO24" i="15"/>
  <c r="AL24" i="15" s="1"/>
  <c r="AO25" i="15"/>
  <c r="AL25" i="15" s="1"/>
  <c r="AO26" i="15"/>
  <c r="AL26" i="15" s="1"/>
  <c r="AO27" i="15"/>
  <c r="AL27" i="15" s="1"/>
  <c r="AO28" i="15"/>
  <c r="AL28" i="15" s="1"/>
  <c r="AO29" i="15"/>
  <c r="AL29" i="15" s="1"/>
  <c r="AO30" i="15"/>
  <c r="AL30" i="15" s="1"/>
  <c r="AO31" i="15"/>
  <c r="AL31" i="15" s="1"/>
  <c r="AO32" i="15"/>
  <c r="AL32" i="15" s="1"/>
  <c r="AO33" i="15"/>
  <c r="AL33" i="15" s="1"/>
  <c r="AO34" i="15"/>
  <c r="AL34" i="15" s="1"/>
  <c r="AO35" i="15"/>
  <c r="AL35" i="15" s="1"/>
  <c r="AO36" i="15"/>
  <c r="AL36" i="15" s="1"/>
  <c r="AO37" i="15"/>
  <c r="AL37" i="15" s="1"/>
  <c r="AO38" i="15"/>
  <c r="AL38" i="15" s="1"/>
  <c r="AO39" i="15"/>
  <c r="AL39" i="15" s="1"/>
  <c r="AO40" i="15"/>
  <c r="AL40" i="15" s="1"/>
  <c r="AO41" i="15"/>
  <c r="AL41" i="15" s="1"/>
  <c r="AO42" i="15"/>
  <c r="AL42" i="15" s="1"/>
  <c r="AO43" i="15"/>
  <c r="AL43" i="15" s="1"/>
  <c r="AO44" i="15"/>
  <c r="AL44" i="15" s="1"/>
  <c r="AO45" i="15"/>
  <c r="AL45" i="15" s="1"/>
  <c r="AO46" i="15"/>
  <c r="AL46" i="15" s="1"/>
  <c r="AO47" i="15"/>
  <c r="AL47" i="15" s="1"/>
  <c r="AO48" i="15"/>
  <c r="AL48" i="15" s="1"/>
  <c r="AO49" i="15"/>
  <c r="AL49" i="15" s="1"/>
  <c r="AO50" i="15"/>
  <c r="AL50" i="15" s="1"/>
  <c r="AO51" i="15"/>
  <c r="AL51" i="15" s="1"/>
  <c r="AO52" i="15"/>
  <c r="AL52" i="15" s="1"/>
  <c r="AO53" i="15"/>
  <c r="AL53" i="15" s="1"/>
  <c r="AO54" i="15"/>
  <c r="AL54" i="15" s="1"/>
  <c r="AO55" i="15"/>
  <c r="AL55" i="15" s="1"/>
  <c r="AO56" i="15"/>
  <c r="AL56" i="15" s="1"/>
  <c r="AO57" i="15"/>
  <c r="AL57" i="15" s="1"/>
  <c r="AO58" i="15"/>
  <c r="AL58" i="15" s="1"/>
  <c r="AO59" i="15"/>
  <c r="AL59" i="15" s="1"/>
  <c r="AO60" i="15"/>
  <c r="AL60" i="15" s="1"/>
  <c r="AO61" i="15"/>
  <c r="AL61" i="15" s="1"/>
  <c r="AO62" i="15"/>
  <c r="AL62" i="15" s="1"/>
  <c r="AO63" i="15"/>
  <c r="AL63" i="15" s="1"/>
  <c r="AO64" i="15"/>
  <c r="AL64" i="15" s="1"/>
  <c r="AO65" i="15"/>
  <c r="AL65" i="15" s="1"/>
  <c r="AO66" i="15"/>
  <c r="AL66" i="15" s="1"/>
  <c r="AO67" i="15"/>
  <c r="AL67" i="15" s="1"/>
  <c r="AO68" i="15"/>
  <c r="AL68" i="15" s="1"/>
  <c r="AO69" i="15"/>
  <c r="AL69" i="15" s="1"/>
  <c r="AO70" i="15"/>
  <c r="AL70" i="15" s="1"/>
  <c r="AO71" i="15"/>
  <c r="AL71" i="15" s="1"/>
  <c r="AO72" i="15"/>
  <c r="AL72" i="15" s="1"/>
  <c r="AO73" i="15"/>
  <c r="AL73" i="15" s="1"/>
  <c r="AO74" i="15"/>
  <c r="AL74" i="15" s="1"/>
  <c r="AO75" i="15"/>
  <c r="AL75" i="15" s="1"/>
  <c r="AO76" i="15"/>
  <c r="AL76" i="15" s="1"/>
  <c r="AO77" i="15"/>
  <c r="AL77" i="15" s="1"/>
  <c r="AO78" i="15"/>
  <c r="AL78" i="15" s="1"/>
  <c r="AO79" i="15"/>
  <c r="AL79" i="15" s="1"/>
  <c r="AO80" i="15"/>
  <c r="AL80" i="15" s="1"/>
  <c r="AO81" i="15"/>
  <c r="AL81" i="15" s="1"/>
  <c r="AO82" i="15"/>
  <c r="AL82" i="15" s="1"/>
  <c r="AO83" i="15"/>
  <c r="AL83" i="15" s="1"/>
  <c r="AO84" i="15"/>
  <c r="AL84" i="15" s="1"/>
  <c r="AO85" i="15"/>
  <c r="AL85" i="15" s="1"/>
  <c r="AO86" i="15"/>
  <c r="AL86" i="15" s="1"/>
  <c r="AO87" i="15"/>
  <c r="AL87" i="15" s="1"/>
  <c r="AO88" i="15"/>
  <c r="AL88" i="15" s="1"/>
  <c r="AO89" i="15"/>
  <c r="AL89" i="15" s="1"/>
  <c r="AO90" i="15"/>
  <c r="AL90" i="15" s="1"/>
  <c r="AO91" i="15"/>
  <c r="AL91" i="15" s="1"/>
  <c r="AO92" i="15"/>
  <c r="AL92" i="15" s="1"/>
  <c r="AO93" i="15"/>
  <c r="AL93" i="15" s="1"/>
  <c r="AO94" i="15"/>
  <c r="AL94" i="15" s="1"/>
  <c r="AO95" i="15"/>
  <c r="AL95" i="15" s="1"/>
  <c r="AO96" i="15"/>
  <c r="AL96" i="15" s="1"/>
  <c r="AO97" i="15"/>
  <c r="AL97" i="15" s="1"/>
  <c r="AO98" i="15"/>
  <c r="AL98" i="15" s="1"/>
  <c r="AO99" i="15"/>
  <c r="AL99" i="15" s="1"/>
  <c r="AO100" i="15"/>
  <c r="AL100" i="15" s="1"/>
  <c r="AO101" i="15"/>
  <c r="AL101" i="15" s="1"/>
  <c r="AO102" i="15"/>
  <c r="AL102" i="15" s="1"/>
  <c r="AO103" i="15"/>
  <c r="AL103" i="15" s="1"/>
  <c r="AO104" i="15"/>
  <c r="AL104" i="15" s="1"/>
  <c r="AO105" i="15"/>
  <c r="AL105" i="15" s="1"/>
  <c r="AO106" i="15"/>
  <c r="AL106" i="15" s="1"/>
  <c r="AO107" i="15"/>
  <c r="AL107" i="15" s="1"/>
  <c r="AO108" i="15"/>
  <c r="AL108" i="15" s="1"/>
  <c r="AO109" i="15"/>
  <c r="AL109" i="15" s="1"/>
  <c r="AO110" i="15"/>
  <c r="AL110" i="15" s="1"/>
  <c r="AO111" i="15"/>
  <c r="AL111" i="15" s="1"/>
  <c r="AO112" i="15"/>
  <c r="AL112" i="15" s="1"/>
  <c r="AO113" i="15"/>
  <c r="AL113" i="15" s="1"/>
  <c r="AO114" i="15"/>
  <c r="AL114" i="15" s="1"/>
  <c r="AO115" i="15"/>
  <c r="AL115" i="15" s="1"/>
  <c r="AO116" i="15"/>
  <c r="AL116" i="15" s="1"/>
  <c r="AO117" i="15"/>
  <c r="AL117" i="15" s="1"/>
  <c r="AO118" i="15"/>
  <c r="AL118" i="15" s="1"/>
  <c r="AO119" i="15"/>
  <c r="AL119" i="15" s="1"/>
  <c r="AO120" i="15"/>
  <c r="AL120" i="15" s="1"/>
  <c r="AO121" i="15"/>
  <c r="AL121" i="15" s="1"/>
  <c r="AO122" i="15"/>
  <c r="AL122" i="15" s="1"/>
  <c r="AO123" i="15"/>
  <c r="AL123" i="15" s="1"/>
  <c r="AO124" i="15"/>
  <c r="AL124" i="15" s="1"/>
  <c r="AO125" i="15"/>
  <c r="AL125" i="15" s="1"/>
  <c r="AO126" i="15"/>
  <c r="AL126" i="15" s="1"/>
  <c r="AO127" i="15"/>
  <c r="AL127" i="15" s="1"/>
  <c r="AO128" i="15"/>
  <c r="AL128" i="15" s="1"/>
  <c r="AO129" i="15"/>
  <c r="AL129" i="15" s="1"/>
  <c r="AO130" i="15"/>
  <c r="AL130" i="15" s="1"/>
  <c r="AO131" i="15"/>
  <c r="AL131" i="15" s="1"/>
  <c r="AO132" i="15"/>
  <c r="AL132" i="15" s="1"/>
  <c r="AO133" i="15"/>
  <c r="AL133" i="15" s="1"/>
  <c r="AO134" i="15"/>
  <c r="AL134" i="15" s="1"/>
  <c r="AO135" i="15"/>
  <c r="AL135" i="15" s="1"/>
  <c r="AO136" i="15"/>
  <c r="AL136" i="15" s="1"/>
  <c r="AO137" i="15"/>
  <c r="AL137" i="15" s="1"/>
  <c r="AO138" i="15"/>
  <c r="AL138" i="15" s="1"/>
  <c r="AO139" i="15"/>
  <c r="AL139" i="15" s="1"/>
  <c r="AO140" i="15"/>
  <c r="AL140" i="15" s="1"/>
  <c r="AO141" i="15"/>
  <c r="AL141" i="15" s="1"/>
  <c r="AO142" i="15"/>
  <c r="AL142" i="15" s="1"/>
  <c r="AO143" i="15"/>
  <c r="AL143" i="15" s="1"/>
  <c r="AO144" i="15"/>
  <c r="AL144" i="15" s="1"/>
  <c r="AO145" i="15"/>
  <c r="AL145" i="15" s="1"/>
  <c r="AO146" i="15"/>
  <c r="AL146" i="15" s="1"/>
  <c r="AO147" i="15"/>
  <c r="AL147" i="15" s="1"/>
  <c r="AO148" i="15"/>
  <c r="AL148" i="15" s="1"/>
  <c r="AO149" i="15"/>
  <c r="AL149" i="15" s="1"/>
  <c r="AO150" i="15"/>
  <c r="AL150" i="15" s="1"/>
  <c r="AO151" i="15"/>
  <c r="AL151" i="15" s="1"/>
  <c r="AO152" i="15"/>
  <c r="AL152" i="15" s="1"/>
  <c r="AO153" i="15"/>
  <c r="AL153" i="15" s="1"/>
  <c r="AO154" i="15"/>
  <c r="AL154" i="15" s="1"/>
  <c r="AO155" i="15"/>
  <c r="AL155" i="15" s="1"/>
  <c r="AO156" i="15"/>
  <c r="AL156" i="15" s="1"/>
  <c r="AO157" i="15"/>
  <c r="AL157" i="15" s="1"/>
  <c r="AO158" i="15"/>
  <c r="AL158" i="15" s="1"/>
  <c r="AO159" i="15"/>
  <c r="AL159" i="15" s="1"/>
  <c r="AO160" i="15"/>
  <c r="AL160" i="15" s="1"/>
  <c r="AO161" i="15"/>
  <c r="AL161" i="15" s="1"/>
  <c r="AO162" i="15"/>
  <c r="AL162" i="15" s="1"/>
  <c r="AO163" i="15"/>
  <c r="AL163" i="15" s="1"/>
  <c r="AO164" i="15"/>
  <c r="AL164" i="15" s="1"/>
  <c r="AO165" i="15"/>
  <c r="AL165" i="15" s="1"/>
  <c r="AO166" i="15"/>
  <c r="AL166" i="15" s="1"/>
  <c r="AO167" i="15"/>
  <c r="AL167" i="15" s="1"/>
  <c r="AO168" i="15"/>
  <c r="AL168" i="15" s="1"/>
  <c r="AO169" i="15"/>
  <c r="AL169" i="15" s="1"/>
  <c r="AO170" i="15"/>
  <c r="AL170" i="15" s="1"/>
  <c r="AO171" i="15"/>
  <c r="AL171" i="15" s="1"/>
  <c r="AO172" i="15"/>
  <c r="AL172" i="15" s="1"/>
  <c r="AO173" i="15"/>
  <c r="AL173" i="15" s="1"/>
  <c r="AO174" i="15"/>
  <c r="AL174" i="15" s="1"/>
  <c r="AO175" i="15"/>
  <c r="AL175" i="15" s="1"/>
  <c r="AO176" i="15"/>
  <c r="AL176" i="15" s="1"/>
  <c r="AO177" i="15"/>
  <c r="AL177" i="15" s="1"/>
  <c r="AO178" i="15"/>
  <c r="AL178" i="15" s="1"/>
  <c r="AO179" i="15"/>
  <c r="AL179" i="15" s="1"/>
  <c r="AO180" i="15"/>
  <c r="AL180" i="15" s="1"/>
  <c r="AO181" i="15"/>
  <c r="AL181" i="15" s="1"/>
  <c r="AO182" i="15"/>
  <c r="AL182" i="15" s="1"/>
  <c r="AO183" i="15"/>
  <c r="AL183" i="15" s="1"/>
  <c r="AO184" i="15"/>
  <c r="AL184" i="15" s="1"/>
  <c r="AO185" i="15"/>
  <c r="AL185" i="15" s="1"/>
  <c r="AO186" i="15"/>
  <c r="AL186" i="15" s="1"/>
  <c r="AO187" i="15"/>
  <c r="AL187" i="15" s="1"/>
  <c r="AO188" i="15"/>
  <c r="AL188" i="15" s="1"/>
  <c r="AO189" i="15"/>
  <c r="AL189" i="15" s="1"/>
  <c r="AO190" i="15"/>
  <c r="AL190" i="15" s="1"/>
  <c r="AO191" i="15"/>
  <c r="AL191" i="15" s="1"/>
  <c r="AO192" i="15"/>
  <c r="AL192" i="15" s="1"/>
  <c r="AO193" i="15"/>
  <c r="AL193" i="15" s="1"/>
  <c r="AO194" i="15"/>
  <c r="AL194" i="15" s="1"/>
  <c r="AO195" i="15"/>
  <c r="AL195" i="15" s="1"/>
  <c r="AO196" i="15"/>
  <c r="AL196" i="15" s="1"/>
  <c r="AO197" i="15"/>
  <c r="AL197" i="15" s="1"/>
  <c r="AO198" i="15"/>
  <c r="AL198" i="15" s="1"/>
  <c r="AO199" i="15"/>
  <c r="AL199" i="15" s="1"/>
  <c r="AO200" i="15"/>
  <c r="AL200" i="15" s="1"/>
  <c r="AO201" i="15"/>
  <c r="AL201" i="15" s="1"/>
  <c r="AO202" i="15"/>
  <c r="AL202" i="15" s="1"/>
  <c r="AO203" i="15"/>
  <c r="AL203" i="15" s="1"/>
  <c r="AO204" i="15"/>
  <c r="AL204" i="15" s="1"/>
  <c r="AO205" i="15"/>
  <c r="AL205" i="15" s="1"/>
  <c r="AO206" i="15"/>
  <c r="AL206" i="15" s="1"/>
  <c r="AO207" i="15"/>
  <c r="AL207" i="15" s="1"/>
  <c r="AO208" i="15"/>
  <c r="AL208" i="15" s="1"/>
  <c r="AO209" i="15"/>
  <c r="AL209" i="15" s="1"/>
  <c r="AO210" i="15"/>
  <c r="AL210" i="15" s="1"/>
  <c r="AO211" i="15"/>
  <c r="AL211" i="15" s="1"/>
  <c r="AO212" i="15"/>
  <c r="AL212" i="15" s="1"/>
  <c r="AO213" i="15"/>
  <c r="AL213" i="15" s="1"/>
  <c r="AO214" i="15"/>
  <c r="AL214" i="15" s="1"/>
  <c r="AO215" i="15"/>
  <c r="AL215" i="15" s="1"/>
  <c r="AO216" i="15"/>
  <c r="AL216" i="15" s="1"/>
  <c r="AO217" i="15"/>
  <c r="AL217" i="15" s="1"/>
  <c r="AO218" i="15"/>
  <c r="AL218" i="15" s="1"/>
  <c r="AO219" i="15"/>
  <c r="AL219" i="15" s="1"/>
  <c r="AO220" i="15"/>
  <c r="AL220" i="15" s="1"/>
  <c r="AO221" i="15"/>
  <c r="AL221" i="15" s="1"/>
  <c r="AO222" i="15"/>
  <c r="AL222" i="15" s="1"/>
  <c r="AO223" i="15"/>
  <c r="AL223" i="15" s="1"/>
  <c r="AO224" i="15"/>
  <c r="AL224" i="15" s="1"/>
  <c r="AO225" i="15"/>
  <c r="AL225" i="15" s="1"/>
  <c r="AO226" i="15"/>
  <c r="AL226" i="15" s="1"/>
  <c r="AO227" i="15"/>
  <c r="AL227" i="15" s="1"/>
  <c r="AO228" i="15"/>
  <c r="AL228" i="15" s="1"/>
  <c r="AO229" i="15"/>
  <c r="AL229" i="15" s="1"/>
  <c r="AO230" i="15"/>
  <c r="AL230" i="15" s="1"/>
  <c r="AO231" i="15"/>
  <c r="AL231" i="15" s="1"/>
  <c r="AO232" i="15"/>
  <c r="AL232" i="15" s="1"/>
  <c r="AO233" i="15"/>
  <c r="AL233" i="15" s="1"/>
  <c r="AO234" i="15"/>
  <c r="AL234" i="15" s="1"/>
  <c r="AO235" i="15"/>
  <c r="AL235" i="15" s="1"/>
  <c r="AO236" i="15"/>
  <c r="AL236" i="15" s="1"/>
  <c r="AO237" i="15"/>
  <c r="AL237" i="15" s="1"/>
  <c r="AO238" i="15"/>
  <c r="AL238" i="15" s="1"/>
  <c r="AO239" i="15"/>
  <c r="AL239" i="15" s="1"/>
  <c r="AO240" i="15"/>
  <c r="AL240" i="15" s="1"/>
  <c r="AO241" i="15"/>
  <c r="AL241" i="15" s="1"/>
  <c r="AO242" i="15"/>
  <c r="AL242" i="15" s="1"/>
  <c r="AO243" i="15"/>
  <c r="AL243" i="15" s="1"/>
  <c r="AO244" i="15"/>
  <c r="AL244" i="15" s="1"/>
  <c r="AO245" i="15"/>
  <c r="AL245" i="15" s="1"/>
  <c r="AO246" i="15"/>
  <c r="AL246" i="15" s="1"/>
  <c r="AO247" i="15"/>
  <c r="AL247" i="15" s="1"/>
  <c r="AO248" i="15"/>
  <c r="AL248" i="15" s="1"/>
  <c r="AO249" i="15"/>
  <c r="AL249" i="15" s="1"/>
  <c r="AO250" i="15"/>
  <c r="AL250" i="15" s="1"/>
  <c r="AO251" i="15"/>
  <c r="AL251" i="15" s="1"/>
  <c r="AO252" i="15"/>
  <c r="AL252" i="15" s="1"/>
  <c r="AO253" i="15"/>
  <c r="AL253" i="15" s="1"/>
  <c r="AO254" i="15"/>
  <c r="AL254" i="15" s="1"/>
  <c r="AO255" i="15"/>
  <c r="AL255" i="15" s="1"/>
  <c r="AO256" i="15"/>
  <c r="AL256" i="15" s="1"/>
  <c r="AO257" i="15"/>
  <c r="AL257" i="15" s="1"/>
  <c r="AO258" i="15"/>
  <c r="AL258" i="15" s="1"/>
  <c r="AO259" i="15"/>
  <c r="AL259" i="15" s="1"/>
  <c r="AO260" i="15"/>
  <c r="AL260" i="15" s="1"/>
  <c r="AO261" i="15"/>
  <c r="AL261" i="15" s="1"/>
  <c r="AO262" i="15"/>
  <c r="AL262" i="15" s="1"/>
  <c r="AO263" i="15"/>
  <c r="AL263" i="15" s="1"/>
  <c r="AO264" i="15"/>
  <c r="AL264" i="15" s="1"/>
  <c r="AO265" i="15"/>
  <c r="AL265" i="15" s="1"/>
  <c r="AO266" i="15"/>
  <c r="AL266" i="15" s="1"/>
  <c r="AO267" i="15"/>
  <c r="AL267" i="15" s="1"/>
  <c r="AO268" i="15"/>
  <c r="AL268" i="15" s="1"/>
  <c r="AO269" i="15"/>
  <c r="AL269" i="15" s="1"/>
  <c r="AO270" i="15"/>
  <c r="AL270" i="15" s="1"/>
  <c r="AO271" i="15"/>
  <c r="AL271" i="15" s="1"/>
  <c r="AO272" i="15"/>
  <c r="AL272" i="15" s="1"/>
  <c r="AO273" i="15"/>
  <c r="AL273" i="15" s="1"/>
  <c r="AO274" i="15"/>
  <c r="AL274" i="15" s="1"/>
  <c r="AO275" i="15"/>
  <c r="AL275" i="15" s="1"/>
  <c r="AO276" i="15"/>
  <c r="AL276" i="15" s="1"/>
  <c r="AO277" i="15"/>
  <c r="AL277" i="15" s="1"/>
  <c r="AO278" i="15"/>
  <c r="AL278" i="15" s="1"/>
  <c r="AO279" i="15"/>
  <c r="AL279" i="15" s="1"/>
  <c r="AO280" i="15"/>
  <c r="AL280" i="15" s="1"/>
  <c r="AO281" i="15"/>
  <c r="AL281" i="15" s="1"/>
  <c r="AO282" i="15"/>
  <c r="AL282" i="15" s="1"/>
  <c r="AO283" i="15"/>
  <c r="AL283" i="15" s="1"/>
  <c r="AO284" i="15"/>
  <c r="AL284" i="15" s="1"/>
  <c r="AO285" i="15"/>
  <c r="AL285" i="15" s="1"/>
  <c r="AO286" i="15"/>
  <c r="AL286" i="15" s="1"/>
  <c r="AO287" i="15"/>
  <c r="AL287" i="15" s="1"/>
  <c r="AO288" i="15"/>
  <c r="AL288" i="15" s="1"/>
  <c r="AO289" i="15"/>
  <c r="AL289" i="15" s="1"/>
  <c r="AO290" i="15"/>
  <c r="AL290" i="15" s="1"/>
  <c r="AO291" i="15"/>
  <c r="AL291" i="15" s="1"/>
  <c r="AO292" i="15"/>
  <c r="AL292" i="15" s="1"/>
  <c r="AO293" i="15"/>
  <c r="AL293" i="15" s="1"/>
  <c r="AO294" i="15"/>
  <c r="AL294" i="15" s="1"/>
  <c r="AO295" i="15"/>
  <c r="AL295" i="15" s="1"/>
  <c r="AO296" i="15"/>
  <c r="AL296" i="15" s="1"/>
  <c r="AO297" i="15"/>
  <c r="AL297" i="15" s="1"/>
  <c r="AO298" i="15"/>
  <c r="AL298" i="15" s="1"/>
  <c r="AO299" i="15"/>
  <c r="AL299" i="15" s="1"/>
  <c r="AO300" i="15"/>
  <c r="AL300" i="15" s="1"/>
  <c r="AO301" i="15"/>
  <c r="AL301" i="15" s="1"/>
  <c r="AO302" i="15"/>
  <c r="AL302" i="15" s="1"/>
  <c r="AO303" i="15"/>
  <c r="AL303" i="15" s="1"/>
  <c r="AO304" i="15"/>
  <c r="AL304" i="15" s="1"/>
  <c r="AO305" i="15"/>
  <c r="AL305" i="15" s="1"/>
  <c r="AO306" i="15"/>
  <c r="AL306" i="15" s="1"/>
  <c r="AO307" i="15"/>
  <c r="AL307" i="15" s="1"/>
  <c r="AO308" i="15"/>
  <c r="AL308" i="15" s="1"/>
  <c r="AO309" i="15"/>
  <c r="AL309" i="15" s="1"/>
  <c r="AO310" i="15"/>
  <c r="AL310" i="15" s="1"/>
  <c r="AO311" i="15"/>
  <c r="AL311" i="15" s="1"/>
  <c r="AM311" i="15" s="1"/>
  <c r="AO312" i="15"/>
  <c r="AL312" i="15" s="1"/>
  <c r="AO313" i="15"/>
  <c r="AL313" i="15" s="1"/>
  <c r="AO314" i="15"/>
  <c r="AL314" i="15" s="1"/>
  <c r="AM314" i="15" s="1"/>
  <c r="AO315" i="15"/>
  <c r="AL315" i="15" s="1"/>
  <c r="AO316" i="15"/>
  <c r="AL316" i="15" s="1"/>
  <c r="AO317" i="15"/>
  <c r="AL317" i="15" s="1"/>
  <c r="AO318" i="15"/>
  <c r="AL318" i="15" s="1"/>
  <c r="AO319" i="15"/>
  <c r="AL319" i="15" s="1"/>
  <c r="AO320" i="15"/>
  <c r="AL320" i="15" s="1"/>
  <c r="AO321" i="15"/>
  <c r="AL321" i="15" s="1"/>
  <c r="AO322" i="15"/>
  <c r="AL322" i="15" s="1"/>
  <c r="AO323" i="15"/>
  <c r="AL323" i="15" s="1"/>
  <c r="AO324" i="15"/>
  <c r="AL324" i="15" s="1"/>
  <c r="AO325" i="15"/>
  <c r="AL325" i="15" s="1"/>
  <c r="AO326" i="15"/>
  <c r="AL326" i="15" s="1"/>
  <c r="AO327" i="15"/>
  <c r="AL327" i="15" s="1"/>
  <c r="AO328" i="15"/>
  <c r="AL328" i="15" s="1"/>
  <c r="AM328" i="15" s="1"/>
  <c r="AO329" i="15"/>
  <c r="AL329" i="15" s="1"/>
  <c r="AO330" i="15"/>
  <c r="AL330" i="15" s="1"/>
  <c r="AO331" i="15"/>
  <c r="AL331" i="15" s="1"/>
  <c r="AO332" i="15"/>
  <c r="AL332" i="15" s="1"/>
  <c r="AO333" i="15"/>
  <c r="AL333" i="15" s="1"/>
  <c r="AO334" i="15"/>
  <c r="AL334" i="15" s="1"/>
  <c r="AO335" i="15"/>
  <c r="AL335" i="15" s="1"/>
  <c r="AO336" i="15"/>
  <c r="AL336" i="15" s="1"/>
  <c r="AO337" i="15"/>
  <c r="AL337" i="15" s="1"/>
  <c r="AO338" i="15"/>
  <c r="AL338" i="15" s="1"/>
  <c r="AO339" i="15"/>
  <c r="AL339" i="15" s="1"/>
  <c r="AO340" i="15"/>
  <c r="AL340" i="15" s="1"/>
  <c r="AO341" i="15"/>
  <c r="AL341" i="15" s="1"/>
  <c r="AO342" i="15"/>
  <c r="AL342" i="15" s="1"/>
  <c r="AO343" i="15"/>
  <c r="AL343" i="15" s="1"/>
  <c r="AO344" i="15"/>
  <c r="AL344" i="15" s="1"/>
  <c r="AO345" i="15"/>
  <c r="AL345" i="15" s="1"/>
  <c r="AO346" i="15"/>
  <c r="AL346" i="15" s="1"/>
  <c r="AO347" i="15"/>
  <c r="AL347" i="15" s="1"/>
  <c r="AO348" i="15"/>
  <c r="AL348" i="15" s="1"/>
  <c r="AO349" i="15"/>
  <c r="AL349" i="15" s="1"/>
  <c r="AO350" i="15"/>
  <c r="AL350" i="15" s="1"/>
  <c r="AO351" i="15"/>
  <c r="AL351" i="15" s="1"/>
  <c r="AO352" i="15"/>
  <c r="AL352" i="15" s="1"/>
  <c r="AO353" i="15"/>
  <c r="AL353" i="15" s="1"/>
  <c r="AO354" i="15"/>
  <c r="AL354" i="15" s="1"/>
  <c r="AO355" i="15"/>
  <c r="AL355" i="15" s="1"/>
  <c r="AO5" i="15"/>
  <c r="AL5" i="15" s="1"/>
  <c r="AL339" i="18"/>
  <c r="AM339" i="18" s="1"/>
  <c r="AE339" i="18"/>
  <c r="AF339" i="18" s="1"/>
  <c r="AL338" i="18"/>
  <c r="AM338" i="18" s="1"/>
  <c r="AE338" i="18"/>
  <c r="AF338" i="18" s="1"/>
  <c r="AE333" i="18"/>
  <c r="AF333" i="18" s="1"/>
  <c r="AE331" i="18"/>
  <c r="AF331" i="18" s="1"/>
  <c r="AE330" i="18"/>
  <c r="AF330" i="18" s="1"/>
  <c r="BE6" i="15"/>
  <c r="BE7" i="15" s="1"/>
  <c r="BE8" i="15" s="1"/>
  <c r="BE9" i="15" s="1"/>
  <c r="BE10" i="15" s="1"/>
  <c r="BE11" i="15" s="1"/>
  <c r="BE12" i="15" s="1"/>
  <c r="BE13" i="15" s="1"/>
  <c r="BE14" i="15" s="1"/>
  <c r="BE15" i="15" s="1"/>
  <c r="BE16" i="15" s="1"/>
  <c r="BE17" i="15" s="1"/>
  <c r="BE18" i="15" s="1"/>
  <c r="BE19" i="15" s="1"/>
  <c r="BE20" i="15" s="1"/>
  <c r="BE21" i="15" s="1"/>
  <c r="BE22" i="15" s="1"/>
  <c r="BE23" i="15" s="1"/>
  <c r="BE24" i="15" s="1"/>
  <c r="BE25" i="15" s="1"/>
  <c r="BE26" i="15" s="1"/>
  <c r="BE27" i="15" s="1"/>
  <c r="BE28" i="15" s="1"/>
  <c r="BE29" i="15" s="1"/>
  <c r="BE30" i="15" s="1"/>
  <c r="BE31" i="15" s="1"/>
  <c r="BE32" i="15" s="1"/>
  <c r="BE33" i="15" s="1"/>
  <c r="BE34" i="15" s="1"/>
  <c r="BE35" i="15" s="1"/>
  <c r="BE36" i="15" s="1"/>
  <c r="BE37" i="15" s="1"/>
  <c r="BE38" i="15" s="1"/>
  <c r="BE39" i="15" s="1"/>
  <c r="BE40" i="15" s="1"/>
  <c r="BE41" i="15" s="1"/>
  <c r="BE42" i="15" s="1"/>
  <c r="BE43" i="15" s="1"/>
  <c r="BE44" i="15" s="1"/>
  <c r="BE45" i="15" s="1"/>
  <c r="BE46" i="15" s="1"/>
  <c r="BE47" i="15" s="1"/>
  <c r="BE48" i="15" s="1"/>
  <c r="BE49" i="15" s="1"/>
  <c r="BE50" i="15" s="1"/>
  <c r="BE51" i="15" s="1"/>
  <c r="BE52" i="15" s="1"/>
  <c r="BE53" i="15" s="1"/>
  <c r="BE54" i="15" s="1"/>
  <c r="BE55" i="15" s="1"/>
  <c r="BE56" i="15" s="1"/>
  <c r="BE57" i="15" s="1"/>
  <c r="BE58" i="15" s="1"/>
  <c r="BE59" i="15" s="1"/>
  <c r="BE60" i="15" s="1"/>
  <c r="BE61" i="15" s="1"/>
  <c r="BE62" i="15" s="1"/>
  <c r="BE63" i="15" s="1"/>
  <c r="BE64" i="15" s="1"/>
  <c r="BE65" i="15" s="1"/>
  <c r="BE66" i="15" s="1"/>
  <c r="BE67" i="15" s="1"/>
  <c r="BE68" i="15" s="1"/>
  <c r="BE69" i="15" s="1"/>
  <c r="BE70" i="15" s="1"/>
  <c r="BE71" i="15" s="1"/>
  <c r="BE72" i="15" s="1"/>
  <c r="BE73" i="15" s="1"/>
  <c r="BE74" i="15" s="1"/>
  <c r="BE75" i="15" s="1"/>
  <c r="BE76" i="15" s="1"/>
  <c r="BE77" i="15" s="1"/>
  <c r="BE78" i="15" s="1"/>
  <c r="BE79" i="15" s="1"/>
  <c r="BE80" i="15" s="1"/>
  <c r="BE81" i="15" s="1"/>
  <c r="BE82" i="15" s="1"/>
  <c r="BE83" i="15" s="1"/>
  <c r="BE84" i="15" s="1"/>
  <c r="BE85" i="15" s="1"/>
  <c r="BE86" i="15" s="1"/>
  <c r="BE87" i="15" s="1"/>
  <c r="BE88" i="15" s="1"/>
  <c r="BE89" i="15" s="1"/>
  <c r="BE90" i="15" s="1"/>
  <c r="BE91" i="15" s="1"/>
  <c r="BE92" i="15" s="1"/>
  <c r="BE93" i="15" s="1"/>
  <c r="BE94" i="15" s="1"/>
  <c r="BE95" i="15" s="1"/>
  <c r="BE96" i="15" s="1"/>
  <c r="BE97" i="15" s="1"/>
  <c r="BE98" i="15" s="1"/>
  <c r="BE99" i="15" s="1"/>
  <c r="BE100" i="15" s="1"/>
  <c r="BE6" i="12"/>
  <c r="BE7" i="12" s="1"/>
  <c r="BE8" i="12" s="1"/>
  <c r="BE9" i="12" s="1"/>
  <c r="BE10" i="12" s="1"/>
  <c r="BE11" i="12" s="1"/>
  <c r="BE12" i="12" s="1"/>
  <c r="BE13" i="12" s="1"/>
  <c r="BE14" i="12" s="1"/>
  <c r="BE15" i="12" s="1"/>
  <c r="BE16" i="12" s="1"/>
  <c r="BE17" i="12" s="1"/>
  <c r="BE18" i="12" s="1"/>
  <c r="BE19" i="12" s="1"/>
  <c r="BE20" i="12" s="1"/>
  <c r="BE21" i="12" s="1"/>
  <c r="BE22" i="12" s="1"/>
  <c r="BE23" i="12" s="1"/>
  <c r="BE24" i="12" s="1"/>
  <c r="BE25" i="12" s="1"/>
  <c r="BE26" i="12" s="1"/>
  <c r="BE27" i="12" s="1"/>
  <c r="BE28" i="12" s="1"/>
  <c r="BE29" i="12" s="1"/>
  <c r="BE30" i="12" s="1"/>
  <c r="BE31" i="12" s="1"/>
  <c r="BE32" i="12" s="1"/>
  <c r="BE33" i="12" s="1"/>
  <c r="BE34" i="12" s="1"/>
  <c r="BE35" i="12" s="1"/>
  <c r="BE36" i="12" s="1"/>
  <c r="BE37" i="12" s="1"/>
  <c r="BE38" i="12" s="1"/>
  <c r="BE39" i="12" s="1"/>
  <c r="BE40" i="12" s="1"/>
  <c r="BE41" i="12" s="1"/>
  <c r="BE42" i="12" s="1"/>
  <c r="BE43" i="12" s="1"/>
  <c r="BE44" i="12" s="1"/>
  <c r="BE45" i="12" s="1"/>
  <c r="BE46" i="12" s="1"/>
  <c r="BE47" i="12" s="1"/>
  <c r="BE48" i="12" s="1"/>
  <c r="BE49" i="12" s="1"/>
  <c r="BE50" i="12" s="1"/>
  <c r="BE51" i="12" s="1"/>
  <c r="BE52" i="12" s="1"/>
  <c r="AH6" i="15"/>
  <c r="AE6" i="15" s="1"/>
  <c r="AH7" i="15"/>
  <c r="AE7" i="15" s="1"/>
  <c r="AH8" i="15"/>
  <c r="AE8" i="15" s="1"/>
  <c r="AH9" i="15"/>
  <c r="AE9" i="15" s="1"/>
  <c r="AH10" i="15"/>
  <c r="AE10" i="15" s="1"/>
  <c r="AH11" i="15"/>
  <c r="AE11" i="15" s="1"/>
  <c r="AH12" i="15"/>
  <c r="AE12" i="15" s="1"/>
  <c r="AH13" i="15"/>
  <c r="AE13" i="15" s="1"/>
  <c r="AH14" i="15"/>
  <c r="AE14" i="15" s="1"/>
  <c r="AH15" i="15"/>
  <c r="AE15" i="15" s="1"/>
  <c r="AH16" i="15"/>
  <c r="AE16" i="15" s="1"/>
  <c r="AH17" i="15"/>
  <c r="AE17" i="15" s="1"/>
  <c r="AH18" i="15"/>
  <c r="AE18" i="15" s="1"/>
  <c r="AH19" i="15"/>
  <c r="AE19" i="15" s="1"/>
  <c r="AH20" i="15"/>
  <c r="AE20" i="15" s="1"/>
  <c r="AH21" i="15"/>
  <c r="AE21" i="15" s="1"/>
  <c r="AH22" i="15"/>
  <c r="AE22" i="15" s="1"/>
  <c r="AH23" i="15"/>
  <c r="AE23" i="15" s="1"/>
  <c r="AH24" i="15"/>
  <c r="AE24" i="15" s="1"/>
  <c r="AH25" i="15"/>
  <c r="AE25" i="15" s="1"/>
  <c r="AH26" i="15"/>
  <c r="AE26" i="15" s="1"/>
  <c r="AH27" i="15"/>
  <c r="AE27" i="15" s="1"/>
  <c r="AH28" i="15"/>
  <c r="AE28" i="15" s="1"/>
  <c r="AH29" i="15"/>
  <c r="AE29" i="15" s="1"/>
  <c r="AH30" i="15"/>
  <c r="AE30" i="15" s="1"/>
  <c r="AH31" i="15"/>
  <c r="AE31" i="15" s="1"/>
  <c r="AH32" i="15"/>
  <c r="AE32" i="15" s="1"/>
  <c r="AH33" i="15"/>
  <c r="AE33" i="15" s="1"/>
  <c r="AH34" i="15"/>
  <c r="AE34" i="15" s="1"/>
  <c r="AH35" i="15"/>
  <c r="AE35" i="15" s="1"/>
  <c r="AH36" i="15"/>
  <c r="AE36" i="15" s="1"/>
  <c r="AH37" i="15"/>
  <c r="AE37" i="15" s="1"/>
  <c r="AH38" i="15"/>
  <c r="AE38" i="15" s="1"/>
  <c r="AH39" i="15"/>
  <c r="AE39" i="15" s="1"/>
  <c r="AH40" i="15"/>
  <c r="AE40" i="15" s="1"/>
  <c r="AH41" i="15"/>
  <c r="AE41" i="15" s="1"/>
  <c r="AH42" i="15"/>
  <c r="AE42" i="15" s="1"/>
  <c r="AH43" i="15"/>
  <c r="AE43" i="15" s="1"/>
  <c r="AH44" i="15"/>
  <c r="AE44" i="15" s="1"/>
  <c r="AH45" i="15"/>
  <c r="AE45" i="15" s="1"/>
  <c r="AH46" i="15"/>
  <c r="AE46" i="15" s="1"/>
  <c r="AH47" i="15"/>
  <c r="AE47" i="15" s="1"/>
  <c r="AH48" i="15"/>
  <c r="AE48" i="15" s="1"/>
  <c r="AH49" i="15"/>
  <c r="AE49" i="15" s="1"/>
  <c r="AH50" i="15"/>
  <c r="AE50" i="15" s="1"/>
  <c r="AH51" i="15"/>
  <c r="AE51" i="15" s="1"/>
  <c r="AH52" i="15"/>
  <c r="AE52" i="15" s="1"/>
  <c r="AH53" i="15"/>
  <c r="AE53" i="15" s="1"/>
  <c r="AH54" i="15"/>
  <c r="AE54" i="15" s="1"/>
  <c r="AH55" i="15"/>
  <c r="AE55" i="15" s="1"/>
  <c r="AH56" i="15"/>
  <c r="AE56" i="15" s="1"/>
  <c r="AH57" i="15"/>
  <c r="AE57" i="15" s="1"/>
  <c r="AH58" i="15"/>
  <c r="AE58" i="15" s="1"/>
  <c r="AH59" i="15"/>
  <c r="AE59" i="15" s="1"/>
  <c r="AH60" i="15"/>
  <c r="AE60" i="15" s="1"/>
  <c r="AH61" i="15"/>
  <c r="AE61" i="15" s="1"/>
  <c r="AH62" i="15"/>
  <c r="AE62" i="15" s="1"/>
  <c r="AH63" i="15"/>
  <c r="AE63" i="15" s="1"/>
  <c r="AH64" i="15"/>
  <c r="AE64" i="15" s="1"/>
  <c r="AH65" i="15"/>
  <c r="AE65" i="15" s="1"/>
  <c r="AH66" i="15"/>
  <c r="AE66" i="15" s="1"/>
  <c r="AH67" i="15"/>
  <c r="AE67" i="15" s="1"/>
  <c r="AH68" i="15"/>
  <c r="AE68" i="15" s="1"/>
  <c r="AH69" i="15"/>
  <c r="AE69" i="15" s="1"/>
  <c r="AH70" i="15"/>
  <c r="AE70" i="15" s="1"/>
  <c r="AH71" i="15"/>
  <c r="AE71" i="15" s="1"/>
  <c r="AH72" i="15"/>
  <c r="AE72" i="15" s="1"/>
  <c r="AH73" i="15"/>
  <c r="AE73" i="15" s="1"/>
  <c r="AH74" i="15"/>
  <c r="AE74" i="15" s="1"/>
  <c r="AH75" i="15"/>
  <c r="AE75" i="15" s="1"/>
  <c r="AH76" i="15"/>
  <c r="AE76" i="15" s="1"/>
  <c r="AH77" i="15"/>
  <c r="AE77" i="15" s="1"/>
  <c r="AH78" i="15"/>
  <c r="AE78" i="15" s="1"/>
  <c r="AH79" i="15"/>
  <c r="AE79" i="15" s="1"/>
  <c r="AH80" i="15"/>
  <c r="AE80" i="15" s="1"/>
  <c r="AH81" i="15"/>
  <c r="AE81" i="15" s="1"/>
  <c r="AH82" i="15"/>
  <c r="AE82" i="15" s="1"/>
  <c r="AH83" i="15"/>
  <c r="AE83" i="15" s="1"/>
  <c r="AH84" i="15"/>
  <c r="AE84" i="15" s="1"/>
  <c r="AH85" i="15"/>
  <c r="AE85" i="15" s="1"/>
  <c r="AH86" i="15"/>
  <c r="AE86" i="15" s="1"/>
  <c r="AH87" i="15"/>
  <c r="AE87" i="15" s="1"/>
  <c r="AH88" i="15"/>
  <c r="AE88" i="15" s="1"/>
  <c r="AH89" i="15"/>
  <c r="AE89" i="15" s="1"/>
  <c r="AH90" i="15"/>
  <c r="AE90" i="15" s="1"/>
  <c r="AH91" i="15"/>
  <c r="AE91" i="15" s="1"/>
  <c r="AH92" i="15"/>
  <c r="AE92" i="15" s="1"/>
  <c r="AH93" i="15"/>
  <c r="AE93" i="15" s="1"/>
  <c r="AH94" i="15"/>
  <c r="AE94" i="15" s="1"/>
  <c r="AH95" i="15"/>
  <c r="AE95" i="15" s="1"/>
  <c r="AH96" i="15"/>
  <c r="AE96" i="15" s="1"/>
  <c r="AH97" i="15"/>
  <c r="AE97" i="15" s="1"/>
  <c r="AH98" i="15"/>
  <c r="AE98" i="15" s="1"/>
  <c r="AH99" i="15"/>
  <c r="AE99" i="15" s="1"/>
  <c r="AH100" i="15"/>
  <c r="AE100" i="15" s="1"/>
  <c r="AH101" i="15"/>
  <c r="AE101" i="15" s="1"/>
  <c r="AH102" i="15"/>
  <c r="AE102" i="15" s="1"/>
  <c r="AH103" i="15"/>
  <c r="AE103" i="15" s="1"/>
  <c r="AH104" i="15"/>
  <c r="AE104" i="15" s="1"/>
  <c r="AH105" i="15"/>
  <c r="AE105" i="15" s="1"/>
  <c r="AH106" i="15"/>
  <c r="AE106" i="15" s="1"/>
  <c r="AH107" i="15"/>
  <c r="AE107" i="15" s="1"/>
  <c r="AH108" i="15"/>
  <c r="AE108" i="15" s="1"/>
  <c r="AH109" i="15"/>
  <c r="AE109" i="15" s="1"/>
  <c r="AH110" i="15"/>
  <c r="AE110" i="15" s="1"/>
  <c r="AH111" i="15"/>
  <c r="AE111" i="15" s="1"/>
  <c r="AH112" i="15"/>
  <c r="AE112" i="15" s="1"/>
  <c r="AH113" i="15"/>
  <c r="AE113" i="15" s="1"/>
  <c r="AH114" i="15"/>
  <c r="AE114" i="15" s="1"/>
  <c r="AH115" i="15"/>
  <c r="AE115" i="15" s="1"/>
  <c r="AH116" i="15"/>
  <c r="AE116" i="15" s="1"/>
  <c r="AH117" i="15"/>
  <c r="AE117" i="15" s="1"/>
  <c r="AH118" i="15"/>
  <c r="AE118" i="15" s="1"/>
  <c r="AH119" i="15"/>
  <c r="AE119" i="15" s="1"/>
  <c r="AH120" i="15"/>
  <c r="AE120" i="15" s="1"/>
  <c r="AH121" i="15"/>
  <c r="AE121" i="15" s="1"/>
  <c r="AH122" i="15"/>
  <c r="AE122" i="15" s="1"/>
  <c r="AH123" i="15"/>
  <c r="AE123" i="15" s="1"/>
  <c r="AH124" i="15"/>
  <c r="AE124" i="15" s="1"/>
  <c r="AH125" i="15"/>
  <c r="AE125" i="15" s="1"/>
  <c r="AH126" i="15"/>
  <c r="AE126" i="15" s="1"/>
  <c r="AH127" i="15"/>
  <c r="AE127" i="15" s="1"/>
  <c r="AH128" i="15"/>
  <c r="AE128" i="15" s="1"/>
  <c r="AH129" i="15"/>
  <c r="AE129" i="15" s="1"/>
  <c r="AH130" i="15"/>
  <c r="AE130" i="15" s="1"/>
  <c r="AH131" i="15"/>
  <c r="AE131" i="15" s="1"/>
  <c r="AH132" i="15"/>
  <c r="AE132" i="15" s="1"/>
  <c r="AH133" i="15"/>
  <c r="AE133" i="15" s="1"/>
  <c r="AH134" i="15"/>
  <c r="AE134" i="15" s="1"/>
  <c r="AH135" i="15"/>
  <c r="AE135" i="15" s="1"/>
  <c r="AH136" i="15"/>
  <c r="AE136" i="15" s="1"/>
  <c r="AH137" i="15"/>
  <c r="AE137" i="15" s="1"/>
  <c r="AH138" i="15"/>
  <c r="AE138" i="15" s="1"/>
  <c r="AH139" i="15"/>
  <c r="AE139" i="15" s="1"/>
  <c r="AH140" i="15"/>
  <c r="AE140" i="15" s="1"/>
  <c r="AH141" i="15"/>
  <c r="AE141" i="15" s="1"/>
  <c r="AH142" i="15"/>
  <c r="AE142" i="15" s="1"/>
  <c r="AH143" i="15"/>
  <c r="AE143" i="15" s="1"/>
  <c r="AH144" i="15"/>
  <c r="AE144" i="15" s="1"/>
  <c r="AH145" i="15"/>
  <c r="AE145" i="15" s="1"/>
  <c r="AH146" i="15"/>
  <c r="AE146" i="15" s="1"/>
  <c r="AH147" i="15"/>
  <c r="AE147" i="15" s="1"/>
  <c r="AH148" i="15"/>
  <c r="AE148" i="15" s="1"/>
  <c r="AH149" i="15"/>
  <c r="AE149" i="15" s="1"/>
  <c r="AH150" i="15"/>
  <c r="AE150" i="15" s="1"/>
  <c r="AH151" i="15"/>
  <c r="AE151" i="15" s="1"/>
  <c r="AH152" i="15"/>
  <c r="AE152" i="15" s="1"/>
  <c r="AH153" i="15"/>
  <c r="AE153" i="15" s="1"/>
  <c r="AH154" i="15"/>
  <c r="AE154" i="15" s="1"/>
  <c r="AH155" i="15"/>
  <c r="AE155" i="15" s="1"/>
  <c r="AH156" i="15"/>
  <c r="AE156" i="15" s="1"/>
  <c r="AH157" i="15"/>
  <c r="AE157" i="15" s="1"/>
  <c r="AH158" i="15"/>
  <c r="AE158" i="15" s="1"/>
  <c r="AH159" i="15"/>
  <c r="AE159" i="15" s="1"/>
  <c r="AH160" i="15"/>
  <c r="AE160" i="15" s="1"/>
  <c r="AH161" i="15"/>
  <c r="AE161" i="15" s="1"/>
  <c r="AH162" i="15"/>
  <c r="AE162" i="15" s="1"/>
  <c r="AH163" i="15"/>
  <c r="AE163" i="15" s="1"/>
  <c r="AH164" i="15"/>
  <c r="AE164" i="15" s="1"/>
  <c r="AH165" i="15"/>
  <c r="AE165" i="15" s="1"/>
  <c r="AH166" i="15"/>
  <c r="AE166" i="15" s="1"/>
  <c r="AH167" i="15"/>
  <c r="AE167" i="15" s="1"/>
  <c r="AH168" i="15"/>
  <c r="AE168" i="15" s="1"/>
  <c r="AH169" i="15"/>
  <c r="AE169" i="15" s="1"/>
  <c r="AH170" i="15"/>
  <c r="AE170" i="15" s="1"/>
  <c r="AH171" i="15"/>
  <c r="AE171" i="15" s="1"/>
  <c r="AH172" i="15"/>
  <c r="AE172" i="15" s="1"/>
  <c r="AH173" i="15"/>
  <c r="AE173" i="15" s="1"/>
  <c r="AH174" i="15"/>
  <c r="AE174" i="15" s="1"/>
  <c r="AH175" i="15"/>
  <c r="AE175" i="15" s="1"/>
  <c r="AH176" i="15"/>
  <c r="AE176" i="15" s="1"/>
  <c r="AH177" i="15"/>
  <c r="AE177" i="15" s="1"/>
  <c r="AH178" i="15"/>
  <c r="AE178" i="15" s="1"/>
  <c r="AH179" i="15"/>
  <c r="AE179" i="15" s="1"/>
  <c r="AH180" i="15"/>
  <c r="AE180" i="15" s="1"/>
  <c r="AH181" i="15"/>
  <c r="AE181" i="15" s="1"/>
  <c r="AH182" i="15"/>
  <c r="AE182" i="15" s="1"/>
  <c r="AH183" i="15"/>
  <c r="AE183" i="15" s="1"/>
  <c r="AH184" i="15"/>
  <c r="AE184" i="15" s="1"/>
  <c r="AH185" i="15"/>
  <c r="AE185" i="15" s="1"/>
  <c r="AH186" i="15"/>
  <c r="AE186" i="15" s="1"/>
  <c r="AH187" i="15"/>
  <c r="AE187" i="15" s="1"/>
  <c r="AH188" i="15"/>
  <c r="AE188" i="15" s="1"/>
  <c r="AH189" i="15"/>
  <c r="AE189" i="15" s="1"/>
  <c r="AH190" i="15"/>
  <c r="AE190" i="15" s="1"/>
  <c r="AH191" i="15"/>
  <c r="AE191" i="15" s="1"/>
  <c r="AH192" i="15"/>
  <c r="AE192" i="15" s="1"/>
  <c r="AH193" i="15"/>
  <c r="AE193" i="15" s="1"/>
  <c r="AH194" i="15"/>
  <c r="AE194" i="15" s="1"/>
  <c r="AH195" i="15"/>
  <c r="AE195" i="15" s="1"/>
  <c r="AH196" i="15"/>
  <c r="AE196" i="15" s="1"/>
  <c r="AH197" i="15"/>
  <c r="AE197" i="15" s="1"/>
  <c r="AH198" i="15"/>
  <c r="AE198" i="15" s="1"/>
  <c r="AH199" i="15"/>
  <c r="AE199" i="15" s="1"/>
  <c r="AH200" i="15"/>
  <c r="AE200" i="15" s="1"/>
  <c r="AH201" i="15"/>
  <c r="AE201" i="15" s="1"/>
  <c r="AH202" i="15"/>
  <c r="AE202" i="15" s="1"/>
  <c r="AH203" i="15"/>
  <c r="AE203" i="15" s="1"/>
  <c r="AH204" i="15"/>
  <c r="AE204" i="15" s="1"/>
  <c r="AH205" i="15"/>
  <c r="AE205" i="15" s="1"/>
  <c r="AH206" i="15"/>
  <c r="AE206" i="15" s="1"/>
  <c r="AH207" i="15"/>
  <c r="AE207" i="15" s="1"/>
  <c r="AH208" i="15"/>
  <c r="AE208" i="15" s="1"/>
  <c r="AH209" i="15"/>
  <c r="AE209" i="15" s="1"/>
  <c r="AH210" i="15"/>
  <c r="AE210" i="15" s="1"/>
  <c r="AH211" i="15"/>
  <c r="AE211" i="15" s="1"/>
  <c r="AH212" i="15"/>
  <c r="AE212" i="15" s="1"/>
  <c r="AH213" i="15"/>
  <c r="AE213" i="15" s="1"/>
  <c r="AH214" i="15"/>
  <c r="AE214" i="15" s="1"/>
  <c r="AH215" i="15"/>
  <c r="AE215" i="15" s="1"/>
  <c r="AH216" i="15"/>
  <c r="AE216" i="15" s="1"/>
  <c r="AH217" i="15"/>
  <c r="AE217" i="15" s="1"/>
  <c r="AH218" i="15"/>
  <c r="AE218" i="15" s="1"/>
  <c r="AH219" i="15"/>
  <c r="AE219" i="15" s="1"/>
  <c r="AH220" i="15"/>
  <c r="AE220" i="15" s="1"/>
  <c r="AH221" i="15"/>
  <c r="AE221" i="15" s="1"/>
  <c r="AH222" i="15"/>
  <c r="AE222" i="15" s="1"/>
  <c r="AH223" i="15"/>
  <c r="AE223" i="15" s="1"/>
  <c r="AH224" i="15"/>
  <c r="AE224" i="15" s="1"/>
  <c r="AH225" i="15"/>
  <c r="AE225" i="15" s="1"/>
  <c r="AH226" i="15"/>
  <c r="AE226" i="15" s="1"/>
  <c r="AH227" i="15"/>
  <c r="AE227" i="15" s="1"/>
  <c r="AH228" i="15"/>
  <c r="AE228" i="15" s="1"/>
  <c r="AH229" i="15"/>
  <c r="AE229" i="15" s="1"/>
  <c r="AH230" i="15"/>
  <c r="AE230" i="15" s="1"/>
  <c r="AH231" i="15"/>
  <c r="AE231" i="15" s="1"/>
  <c r="AH232" i="15"/>
  <c r="AE232" i="15" s="1"/>
  <c r="AH233" i="15"/>
  <c r="AE233" i="15" s="1"/>
  <c r="AH234" i="15"/>
  <c r="AE234" i="15" s="1"/>
  <c r="AH235" i="15"/>
  <c r="AE235" i="15" s="1"/>
  <c r="AH236" i="15"/>
  <c r="AE236" i="15" s="1"/>
  <c r="AH237" i="15"/>
  <c r="AE237" i="15" s="1"/>
  <c r="AH238" i="15"/>
  <c r="AE238" i="15" s="1"/>
  <c r="AH239" i="15"/>
  <c r="AE239" i="15" s="1"/>
  <c r="AH240" i="15"/>
  <c r="AE240" i="15" s="1"/>
  <c r="AH241" i="15"/>
  <c r="AE241" i="15" s="1"/>
  <c r="AH242" i="15"/>
  <c r="AE242" i="15" s="1"/>
  <c r="AH243" i="15"/>
  <c r="AE243" i="15" s="1"/>
  <c r="AH244" i="15"/>
  <c r="AE244" i="15" s="1"/>
  <c r="AH245" i="15"/>
  <c r="AE245" i="15" s="1"/>
  <c r="AH246" i="15"/>
  <c r="AE246" i="15" s="1"/>
  <c r="AH247" i="15"/>
  <c r="AE247" i="15" s="1"/>
  <c r="AH248" i="15"/>
  <c r="AE248" i="15" s="1"/>
  <c r="AH249" i="15"/>
  <c r="AE249" i="15" s="1"/>
  <c r="AH250" i="15"/>
  <c r="AE250" i="15" s="1"/>
  <c r="AH251" i="15"/>
  <c r="AE251" i="15" s="1"/>
  <c r="AH252" i="15"/>
  <c r="AE252" i="15" s="1"/>
  <c r="AH253" i="15"/>
  <c r="AE253" i="15" s="1"/>
  <c r="AH254" i="15"/>
  <c r="AE254" i="15" s="1"/>
  <c r="AH255" i="15"/>
  <c r="AE255" i="15" s="1"/>
  <c r="AH256" i="15"/>
  <c r="AE256" i="15" s="1"/>
  <c r="AH257" i="15"/>
  <c r="AE257" i="15" s="1"/>
  <c r="AH258" i="15"/>
  <c r="AE258" i="15" s="1"/>
  <c r="AH259" i="15"/>
  <c r="AE259" i="15" s="1"/>
  <c r="AH260" i="15"/>
  <c r="AE260" i="15" s="1"/>
  <c r="AH261" i="15"/>
  <c r="AE261" i="15" s="1"/>
  <c r="AH262" i="15"/>
  <c r="AE262" i="15" s="1"/>
  <c r="AH263" i="15"/>
  <c r="AE263" i="15" s="1"/>
  <c r="AH264" i="15"/>
  <c r="AE264" i="15" s="1"/>
  <c r="AH265" i="15"/>
  <c r="AE265" i="15" s="1"/>
  <c r="AH266" i="15"/>
  <c r="AE266" i="15" s="1"/>
  <c r="AH267" i="15"/>
  <c r="AE267" i="15" s="1"/>
  <c r="AH268" i="15"/>
  <c r="AE268" i="15" s="1"/>
  <c r="AH269" i="15"/>
  <c r="AE269" i="15" s="1"/>
  <c r="AH270" i="15"/>
  <c r="AE270" i="15" s="1"/>
  <c r="AH271" i="15"/>
  <c r="AE271" i="15" s="1"/>
  <c r="AH272" i="15"/>
  <c r="AE272" i="15" s="1"/>
  <c r="AH273" i="15"/>
  <c r="AE273" i="15" s="1"/>
  <c r="AH274" i="15"/>
  <c r="AE274" i="15" s="1"/>
  <c r="AH275" i="15"/>
  <c r="AE275" i="15" s="1"/>
  <c r="AH276" i="15"/>
  <c r="AE276" i="15" s="1"/>
  <c r="AH277" i="15"/>
  <c r="AE277" i="15" s="1"/>
  <c r="AH278" i="15"/>
  <c r="AE278" i="15" s="1"/>
  <c r="AH279" i="15"/>
  <c r="AE279" i="15" s="1"/>
  <c r="AH280" i="15"/>
  <c r="AE280" i="15" s="1"/>
  <c r="AH281" i="15"/>
  <c r="AE281" i="15" s="1"/>
  <c r="AH282" i="15"/>
  <c r="AE282" i="15" s="1"/>
  <c r="AH283" i="15"/>
  <c r="AE283" i="15" s="1"/>
  <c r="AH284" i="15"/>
  <c r="AE284" i="15" s="1"/>
  <c r="AH285" i="15"/>
  <c r="AE285" i="15" s="1"/>
  <c r="AH286" i="15"/>
  <c r="AE286" i="15" s="1"/>
  <c r="AH287" i="15"/>
  <c r="AE287" i="15" s="1"/>
  <c r="AH288" i="15"/>
  <c r="AE288" i="15" s="1"/>
  <c r="AH289" i="15"/>
  <c r="AE289" i="15" s="1"/>
  <c r="AH290" i="15"/>
  <c r="AE290" i="15" s="1"/>
  <c r="AH291" i="15"/>
  <c r="AE291" i="15" s="1"/>
  <c r="AH292" i="15"/>
  <c r="AE292" i="15" s="1"/>
  <c r="AH293" i="15"/>
  <c r="AE293" i="15" s="1"/>
  <c r="AH294" i="15"/>
  <c r="AE294" i="15" s="1"/>
  <c r="AH295" i="15"/>
  <c r="AE295" i="15" s="1"/>
  <c r="AH296" i="15"/>
  <c r="AE296" i="15" s="1"/>
  <c r="AH297" i="15"/>
  <c r="AE297" i="15" s="1"/>
  <c r="AH298" i="15"/>
  <c r="AE298" i="15" s="1"/>
  <c r="AH299" i="15"/>
  <c r="AE299" i="15" s="1"/>
  <c r="AH300" i="15"/>
  <c r="AE300" i="15" s="1"/>
  <c r="AH301" i="15"/>
  <c r="AE301" i="15" s="1"/>
  <c r="AH302" i="15"/>
  <c r="AE302" i="15" s="1"/>
  <c r="AH303" i="15"/>
  <c r="AE303" i="15" s="1"/>
  <c r="AH304" i="15"/>
  <c r="AE304" i="15" s="1"/>
  <c r="AH305" i="15"/>
  <c r="AE305" i="15" s="1"/>
  <c r="AH306" i="15"/>
  <c r="AE306" i="15" s="1"/>
  <c r="AH307" i="15"/>
  <c r="AE307" i="15" s="1"/>
  <c r="AH308" i="15"/>
  <c r="AE308" i="15" s="1"/>
  <c r="AH309" i="15"/>
  <c r="AE309" i="15" s="1"/>
  <c r="AH310" i="15"/>
  <c r="AE310" i="15" s="1"/>
  <c r="AH311" i="15"/>
  <c r="AE311" i="15" s="1"/>
  <c r="AH312" i="15"/>
  <c r="AE312" i="15" s="1"/>
  <c r="AF312" i="15" s="1"/>
  <c r="AH313" i="15"/>
  <c r="AE313" i="15" s="1"/>
  <c r="AH314" i="15"/>
  <c r="AE314" i="15" s="1"/>
  <c r="AH315" i="15"/>
  <c r="AE315" i="15" s="1"/>
  <c r="AF315" i="15" s="1"/>
  <c r="AH316" i="15"/>
  <c r="AE316" i="15" s="1"/>
  <c r="AH317" i="15"/>
  <c r="AE317" i="15" s="1"/>
  <c r="AH318" i="15"/>
  <c r="AE318" i="15" s="1"/>
  <c r="AH319" i="15"/>
  <c r="AE319" i="15" s="1"/>
  <c r="AH320" i="15"/>
  <c r="AE320" i="15" s="1"/>
  <c r="AF320" i="15" s="1"/>
  <c r="AH321" i="15"/>
  <c r="AE321" i="15" s="1"/>
  <c r="AF321" i="15" s="1"/>
  <c r="AH322" i="15"/>
  <c r="AE322" i="15" s="1"/>
  <c r="AH323" i="15"/>
  <c r="AE323" i="15" s="1"/>
  <c r="AF323" i="15" s="1"/>
  <c r="AH324" i="15"/>
  <c r="AE324" i="15" s="1"/>
  <c r="AH325" i="15"/>
  <c r="AE325" i="15" s="1"/>
  <c r="AH326" i="15"/>
  <c r="AE326" i="15" s="1"/>
  <c r="AH327" i="15"/>
  <c r="AE327" i="15" s="1"/>
  <c r="AH328" i="15"/>
  <c r="AE328" i="15" s="1"/>
  <c r="AF328" i="15" s="1"/>
  <c r="AQ328" i="15" s="1"/>
  <c r="AH329" i="15"/>
  <c r="AE329" i="15" s="1"/>
  <c r="AF329" i="15" s="1"/>
  <c r="AH330" i="15"/>
  <c r="AE330" i="15" s="1"/>
  <c r="AH331" i="15"/>
  <c r="AE331" i="15" s="1"/>
  <c r="AF331" i="15" s="1"/>
  <c r="AH332" i="15"/>
  <c r="AE332" i="15" s="1"/>
  <c r="AH333" i="15"/>
  <c r="AE333" i="15" s="1"/>
  <c r="AH334" i="15"/>
  <c r="AE334" i="15" s="1"/>
  <c r="AH335" i="15"/>
  <c r="AE335" i="15" s="1"/>
  <c r="AH336" i="15"/>
  <c r="AE336" i="15" s="1"/>
  <c r="AF336" i="15" s="1"/>
  <c r="AH337" i="15"/>
  <c r="AE337" i="15" s="1"/>
  <c r="AF337" i="15" s="1"/>
  <c r="AH338" i="15"/>
  <c r="AE338" i="15" s="1"/>
  <c r="AH339" i="15"/>
  <c r="AE339" i="15" s="1"/>
  <c r="AF339" i="15" s="1"/>
  <c r="AH340" i="15"/>
  <c r="AE340" i="15" s="1"/>
  <c r="AF340" i="15" s="1"/>
  <c r="AH341" i="15"/>
  <c r="AE341" i="15" s="1"/>
  <c r="AH342" i="15"/>
  <c r="AE342" i="15" s="1"/>
  <c r="AH343" i="15"/>
  <c r="AE343" i="15" s="1"/>
  <c r="AH344" i="15"/>
  <c r="AE344" i="15" s="1"/>
  <c r="AF344" i="15" s="1"/>
  <c r="AH345" i="15"/>
  <c r="AE345" i="15" s="1"/>
  <c r="AF345" i="15" s="1"/>
  <c r="AH346" i="15"/>
  <c r="AE346" i="15" s="1"/>
  <c r="AH347" i="15"/>
  <c r="AE347" i="15" s="1"/>
  <c r="AF347" i="15" s="1"/>
  <c r="AH348" i="15"/>
  <c r="AE348" i="15" s="1"/>
  <c r="AF348" i="15" s="1"/>
  <c r="AH349" i="15"/>
  <c r="AE349" i="15" s="1"/>
  <c r="AH350" i="15"/>
  <c r="AE350" i="15" s="1"/>
  <c r="AH351" i="15"/>
  <c r="AE351" i="15" s="1"/>
  <c r="AH352" i="15"/>
  <c r="AE352" i="15" s="1"/>
  <c r="AF352" i="15" s="1"/>
  <c r="AH353" i="15"/>
  <c r="AE353" i="15" s="1"/>
  <c r="AH354" i="15"/>
  <c r="AE354" i="15" s="1"/>
  <c r="AH355" i="15"/>
  <c r="AE355" i="15" s="1"/>
  <c r="AF355" i="15" s="1"/>
  <c r="AH5" i="15"/>
  <c r="AE5" i="15" s="1"/>
  <c r="AC445" i="14"/>
  <c r="AH384" i="14"/>
  <c r="Y442" i="14"/>
  <c r="G442" i="14"/>
  <c r="S442" i="14"/>
  <c r="M442" i="14"/>
  <c r="S440" i="14"/>
  <c r="S441" i="14"/>
  <c r="G440" i="14"/>
  <c r="G441" i="14"/>
  <c r="Y440" i="14"/>
  <c r="Y441" i="14"/>
  <c r="M440" i="14"/>
  <c r="M441" i="14"/>
  <c r="AL319" i="18"/>
  <c r="AM319" i="18" s="1"/>
  <c r="S352" i="18"/>
  <c r="AE332" i="18"/>
  <c r="AF332" i="18" s="1"/>
  <c r="G352" i="18"/>
  <c r="Y351" i="18"/>
  <c r="Y350" i="18"/>
  <c r="G351" i="18"/>
  <c r="M352" i="18"/>
  <c r="M351" i="18"/>
  <c r="M350" i="18"/>
  <c r="Y352" i="18"/>
  <c r="S350" i="18"/>
  <c r="S351" i="18"/>
  <c r="G350" i="18"/>
  <c r="AQ338" i="18"/>
  <c r="AQ339" i="18"/>
  <c r="AL334" i="18"/>
  <c r="AM334" i="18" s="1"/>
  <c r="AL329" i="18"/>
  <c r="AM329" i="18" s="1"/>
  <c r="AE321" i="18"/>
  <c r="AF321" i="18" s="1"/>
  <c r="AL318" i="18"/>
  <c r="AM318" i="18" s="1"/>
  <c r="AE312" i="18"/>
  <c r="AF312" i="18" s="1"/>
  <c r="AE320" i="18"/>
  <c r="AF320" i="18" s="1"/>
  <c r="AE334" i="18"/>
  <c r="AF334" i="18" s="1"/>
  <c r="AE336" i="18"/>
  <c r="AF336" i="18" s="1"/>
  <c r="AL330" i="18"/>
  <c r="AM330" i="18" s="1"/>
  <c r="AQ330" i="18" s="1"/>
  <c r="AE317" i="18"/>
  <c r="AF317" i="18" s="1"/>
  <c r="AE318" i="18"/>
  <c r="AF318" i="18" s="1"/>
  <c r="AE328" i="18"/>
  <c r="AF328" i="18" s="1"/>
  <c r="AE340" i="18"/>
  <c r="AF340" i="18" s="1"/>
  <c r="AL337" i="18"/>
  <c r="AM337" i="18" s="1"/>
  <c r="AE327" i="18"/>
  <c r="AF327" i="18" s="1"/>
  <c r="AL340" i="18"/>
  <c r="AM340" i="18" s="1"/>
  <c r="AL336" i="18"/>
  <c r="AM336" i="18" s="1"/>
  <c r="AE325" i="18"/>
  <c r="AF325" i="18" s="1"/>
  <c r="AE323" i="18"/>
  <c r="AF323" i="18" s="1"/>
  <c r="AL314" i="18"/>
  <c r="AM314" i="18" s="1"/>
  <c r="AL322" i="18"/>
  <c r="AM322" i="18" s="1"/>
  <c r="AL323" i="18"/>
  <c r="AM323" i="18" s="1"/>
  <c r="AL328" i="18"/>
  <c r="AM328" i="18" s="1"/>
  <c r="AL331" i="18"/>
  <c r="AM331" i="18" s="1"/>
  <c r="AQ331" i="18" s="1"/>
  <c r="AL315" i="18"/>
  <c r="AM315" i="18" s="1"/>
  <c r="AL317" i="18"/>
  <c r="AM317" i="18" s="1"/>
  <c r="AL325" i="18"/>
  <c r="AM325" i="18" s="1"/>
  <c r="AL333" i="18"/>
  <c r="AM333" i="18" s="1"/>
  <c r="AQ333" i="18" s="1"/>
  <c r="AE335" i="18"/>
  <c r="AF335" i="18" s="1"/>
  <c r="AE316" i="18"/>
  <c r="AF316" i="18" s="1"/>
  <c r="AE314" i="18"/>
  <c r="AF314" i="18" s="1"/>
  <c r="AL320" i="18"/>
  <c r="AM320" i="18" s="1"/>
  <c r="AE319" i="18"/>
  <c r="AF319" i="18" s="1"/>
  <c r="AE313" i="18"/>
  <c r="AF313" i="18" s="1"/>
  <c r="AL326" i="18"/>
  <c r="AM326" i="18" s="1"/>
  <c r="AL321" i="18"/>
  <c r="AM321" i="18" s="1"/>
  <c r="AL316" i="18"/>
  <c r="AM316" i="18" s="1"/>
  <c r="AQ316" i="18" s="1"/>
  <c r="AE311" i="18"/>
  <c r="AF311" i="18" s="1"/>
  <c r="AE315" i="18"/>
  <c r="AF315" i="18" s="1"/>
  <c r="AL312" i="18"/>
  <c r="AM312" i="18" s="1"/>
  <c r="AL313" i="18"/>
  <c r="AM313" i="18" s="1"/>
  <c r="AM313" i="15"/>
  <c r="AM316" i="15"/>
  <c r="S363" i="15"/>
  <c r="Y361" i="15"/>
  <c r="G362" i="15"/>
  <c r="M363" i="15"/>
  <c r="G363" i="15"/>
  <c r="Y362" i="15"/>
  <c r="M361" i="15"/>
  <c r="Y363" i="15"/>
  <c r="M362" i="15"/>
  <c r="S361" i="15"/>
  <c r="S362" i="15"/>
  <c r="G361" i="15"/>
  <c r="S363" i="12"/>
  <c r="AH346" i="14"/>
  <c r="AH364" i="14"/>
  <c r="AH324" i="14"/>
  <c r="AH357" i="14"/>
  <c r="AH315" i="14"/>
  <c r="AH320" i="14"/>
  <c r="AE445" i="14"/>
  <c r="AE355" i="18" s="1"/>
  <c r="AF318" i="15"/>
  <c r="AF335" i="15"/>
  <c r="AF343" i="15"/>
  <c r="AD445" i="14"/>
  <c r="AF333" i="15"/>
  <c r="AF341" i="15"/>
  <c r="AF334" i="15"/>
  <c r="AF338" i="15"/>
  <c r="AF342" i="15"/>
  <c r="AF346" i="15"/>
  <c r="AM329" i="15"/>
  <c r="AF322" i="15"/>
  <c r="AM315" i="15"/>
  <c r="AM352" i="15"/>
  <c r="AF351" i="15"/>
  <c r="Y361" i="12"/>
  <c r="AM330" i="15"/>
  <c r="AQ320" i="12"/>
  <c r="AM445" i="14"/>
  <c r="AM355" i="18" s="1"/>
  <c r="AM334" i="15"/>
  <c r="AM338" i="15"/>
  <c r="AM342" i="15"/>
  <c r="AM346" i="15"/>
  <c r="AM331" i="15"/>
  <c r="AM335" i="15"/>
  <c r="AM339" i="15"/>
  <c r="AM343" i="15"/>
  <c r="AM347" i="15"/>
  <c r="AF324" i="15"/>
  <c r="AM317" i="15"/>
  <c r="AL445" i="14"/>
  <c r="AL355" i="18" s="1"/>
  <c r="AM355" i="15"/>
  <c r="AF354" i="15"/>
  <c r="AM351" i="15"/>
  <c r="AF350" i="15"/>
  <c r="AF349" i="15"/>
  <c r="AM336" i="15"/>
  <c r="AM332" i="15"/>
  <c r="G363" i="12"/>
  <c r="Y362" i="12"/>
  <c r="M363" i="12"/>
  <c r="AH382" i="14"/>
  <c r="AE382" i="14" s="1"/>
  <c r="AF382" i="14" s="1"/>
  <c r="AF325" i="15"/>
  <c r="AM344" i="15"/>
  <c r="AM340" i="15"/>
  <c r="AM337" i="15"/>
  <c r="AM333" i="15"/>
  <c r="AF332" i="15"/>
  <c r="AM354" i="15"/>
  <c r="AF353" i="15"/>
  <c r="AM350" i="15"/>
  <c r="AM348" i="15"/>
  <c r="AM345" i="15"/>
  <c r="AM341" i="15"/>
  <c r="AM326" i="15"/>
  <c r="AF319" i="15"/>
  <c r="AM312" i="15"/>
  <c r="AM349" i="15"/>
  <c r="G362" i="12"/>
  <c r="AM327" i="15"/>
  <c r="AM353" i="15"/>
  <c r="M361" i="12"/>
  <c r="Y363" i="12"/>
  <c r="M362" i="12"/>
  <c r="AQ315" i="12"/>
  <c r="S361" i="12"/>
  <c r="S362" i="12"/>
  <c r="G361" i="12"/>
  <c r="AQ332" i="12"/>
  <c r="AQ354" i="12"/>
  <c r="AQ319" i="12"/>
  <c r="AQ355" i="12"/>
  <c r="AQ311" i="12"/>
  <c r="AQ353" i="12"/>
  <c r="AQ346" i="12"/>
  <c r="AQ339" i="12"/>
  <c r="AQ312" i="12"/>
  <c r="AQ350" i="12"/>
  <c r="AQ326" i="12"/>
  <c r="AQ348" i="12"/>
  <c r="AQ340" i="12"/>
  <c r="AQ335" i="12"/>
  <c r="AQ323" i="12"/>
  <c r="AQ352" i="12"/>
  <c r="AQ342" i="12"/>
  <c r="AO332" i="14"/>
  <c r="AL332" i="14" s="1"/>
  <c r="AM332" i="14" s="1"/>
  <c r="AH326" i="14"/>
  <c r="AE326" i="14" s="1"/>
  <c r="AF326" i="14" s="1"/>
  <c r="AQ349" i="12"/>
  <c r="AQ345" i="12"/>
  <c r="AH401" i="14"/>
  <c r="AH328" i="14"/>
  <c r="AE328" i="14" s="1"/>
  <c r="AF328" i="14" s="1"/>
  <c r="AO346" i="14"/>
  <c r="AO357" i="14"/>
  <c r="AL357" i="14" s="1"/>
  <c r="AM357" i="14" s="1"/>
  <c r="AO364" i="14"/>
  <c r="AL364" i="14" s="1"/>
  <c r="AM364" i="14" s="1"/>
  <c r="AO367" i="14"/>
  <c r="AL367" i="14" s="1"/>
  <c r="AM367" i="14" s="1"/>
  <c r="AO388" i="14"/>
  <c r="AL388" i="14" s="1"/>
  <c r="AM388" i="14" s="1"/>
  <c r="AO315" i="14"/>
  <c r="AL315" i="14" s="1"/>
  <c r="AM315" i="14" s="1"/>
  <c r="AO390" i="14"/>
  <c r="AL390" i="14" s="1"/>
  <c r="AM390" i="14" s="1"/>
  <c r="AO330" i="14"/>
  <c r="AO343" i="14"/>
  <c r="AO348" i="14"/>
  <c r="AL348" i="14" s="1"/>
  <c r="AM348" i="14" s="1"/>
  <c r="AO366" i="14"/>
  <c r="AL366" i="14" s="1"/>
  <c r="AM366" i="14" s="1"/>
  <c r="AO317" i="14"/>
  <c r="AO345" i="14"/>
  <c r="AL345" i="14" s="1"/>
  <c r="AM345" i="14" s="1"/>
  <c r="AO363" i="14"/>
  <c r="AL363" i="14" s="1"/>
  <c r="AM363" i="14" s="1"/>
  <c r="AO379" i="14"/>
  <c r="AO329" i="14"/>
  <c r="AL329" i="14" s="1"/>
  <c r="AM329" i="14" s="1"/>
  <c r="AO338" i="14"/>
  <c r="AO347" i="14"/>
  <c r="AL347" i="14" s="1"/>
  <c r="AM347" i="14" s="1"/>
  <c r="AO358" i="14"/>
  <c r="AO365" i="14"/>
  <c r="AL365" i="14" s="1"/>
  <c r="AM365" i="14" s="1"/>
  <c r="AO368" i="14"/>
  <c r="AL368" i="14" s="1"/>
  <c r="AM368" i="14" s="1"/>
  <c r="AO316" i="14"/>
  <c r="AL316" i="14" s="1"/>
  <c r="AM316" i="14" s="1"/>
  <c r="AO360" i="14"/>
  <c r="AL360" i="14" s="1"/>
  <c r="AM360" i="14" s="1"/>
  <c r="AO378" i="14"/>
  <c r="AL378" i="14" s="1"/>
  <c r="AM378" i="14" s="1"/>
  <c r="AH367" i="14"/>
  <c r="AE367" i="14" s="1"/>
  <c r="AF367" i="14" s="1"/>
  <c r="AO355" i="14"/>
  <c r="AL355" i="14" s="1"/>
  <c r="AM355" i="14" s="1"/>
  <c r="AQ351" i="12"/>
  <c r="AQ344" i="12"/>
  <c r="AO318" i="14"/>
  <c r="AL318" i="14" s="1"/>
  <c r="AM318" i="14" s="1"/>
  <c r="AH335" i="14"/>
  <c r="AE335" i="14" s="1"/>
  <c r="AF335" i="14" s="1"/>
  <c r="AH337" i="14"/>
  <c r="AE337" i="14" s="1"/>
  <c r="AF337" i="14" s="1"/>
  <c r="AH390" i="14"/>
  <c r="AE390" i="14" s="1"/>
  <c r="AF390" i="14" s="1"/>
  <c r="AH330" i="14"/>
  <c r="AH332" i="14"/>
  <c r="AH339" i="14"/>
  <c r="AE339" i="14" s="1"/>
  <c r="AF339" i="14" s="1"/>
  <c r="AH341" i="14"/>
  <c r="AE341" i="14" s="1"/>
  <c r="AF341" i="14" s="1"/>
  <c r="AH343" i="14"/>
  <c r="AH348" i="14"/>
  <c r="AE348" i="14" s="1"/>
  <c r="AF348" i="14" s="1"/>
  <c r="AH366" i="14"/>
  <c r="AH369" i="14"/>
  <c r="AE369" i="14" s="1"/>
  <c r="AF369" i="14" s="1"/>
  <c r="AH371" i="14"/>
  <c r="AH373" i="14"/>
  <c r="AE373" i="14" s="1"/>
  <c r="AF373" i="14" s="1"/>
  <c r="AH375" i="14"/>
  <c r="AH377" i="14"/>
  <c r="AE377" i="14" s="1"/>
  <c r="AF377" i="14" s="1"/>
  <c r="AH317" i="14"/>
  <c r="AH345" i="14"/>
  <c r="AH350" i="14"/>
  <c r="AE350" i="14" s="1"/>
  <c r="AF350" i="14" s="1"/>
  <c r="AH352" i="14"/>
  <c r="AH354" i="14"/>
  <c r="AH361" i="14"/>
  <c r="AE361" i="14" s="1"/>
  <c r="AF361" i="14" s="1"/>
  <c r="AH363" i="14"/>
  <c r="AE363" i="14" s="1"/>
  <c r="AF363" i="14" s="1"/>
  <c r="AH379" i="14"/>
  <c r="AE379" i="14" s="1"/>
  <c r="AF379" i="14" s="1"/>
  <c r="AH312" i="14"/>
  <c r="AH334" i="14"/>
  <c r="AE334" i="14" s="1"/>
  <c r="AF334" i="14" s="1"/>
  <c r="AH356" i="14"/>
  <c r="AE356" i="14" s="1"/>
  <c r="AF356" i="14" s="1"/>
  <c r="AH381" i="14"/>
  <c r="AH383" i="14"/>
  <c r="AE383" i="14" s="1"/>
  <c r="AF383" i="14" s="1"/>
  <c r="AH385" i="14"/>
  <c r="AE385" i="14" s="1"/>
  <c r="AF385" i="14" s="1"/>
  <c r="AH387" i="14"/>
  <c r="AE387" i="14" s="1"/>
  <c r="AF387" i="14" s="1"/>
  <c r="AH314" i="14"/>
  <c r="AE314" i="14" s="1"/>
  <c r="AF314" i="14" s="1"/>
  <c r="AH319" i="14"/>
  <c r="AE319" i="14" s="1"/>
  <c r="AF319" i="14" s="1"/>
  <c r="AH321" i="14"/>
  <c r="AE321" i="14" s="1"/>
  <c r="AF321" i="14" s="1"/>
  <c r="AH323" i="14"/>
  <c r="AE323" i="14" s="1"/>
  <c r="AF323" i="14" s="1"/>
  <c r="AH325" i="14"/>
  <c r="AE325" i="14" s="1"/>
  <c r="AF325" i="14" s="1"/>
  <c r="AH327" i="14"/>
  <c r="AH329" i="14"/>
  <c r="AE329" i="14" s="1"/>
  <c r="AF329" i="14" s="1"/>
  <c r="AH336" i="14"/>
  <c r="AE336" i="14" s="1"/>
  <c r="AF336" i="14" s="1"/>
  <c r="AH338" i="14"/>
  <c r="AE338" i="14" s="1"/>
  <c r="AF338" i="14" s="1"/>
  <c r="AH347" i="14"/>
  <c r="AE347" i="14" s="1"/>
  <c r="AF347" i="14" s="1"/>
  <c r="AH358" i="14"/>
  <c r="AH365" i="14"/>
  <c r="AE365" i="14" s="1"/>
  <c r="AF365" i="14" s="1"/>
  <c r="AH368" i="14"/>
  <c r="AE368" i="14" s="1"/>
  <c r="AF368" i="14" s="1"/>
  <c r="AH389" i="14"/>
  <c r="AE389" i="14" s="1"/>
  <c r="AF389" i="14" s="1"/>
  <c r="AH316" i="14"/>
  <c r="AE316" i="14" s="1"/>
  <c r="AF316" i="14" s="1"/>
  <c r="AH409" i="14"/>
  <c r="AE409" i="14" s="1"/>
  <c r="AF409" i="14" s="1"/>
  <c r="AH333" i="14"/>
  <c r="AE333" i="14" s="1"/>
  <c r="AF333" i="14" s="1"/>
  <c r="AH340" i="14"/>
  <c r="AH342" i="14"/>
  <c r="AE342" i="14" s="1"/>
  <c r="AF342" i="14" s="1"/>
  <c r="AH360" i="14"/>
  <c r="AE360" i="14" s="1"/>
  <c r="AF360" i="14" s="1"/>
  <c r="AH370" i="14"/>
  <c r="AH372" i="14"/>
  <c r="AE372" i="14" s="1"/>
  <c r="AF372" i="14" s="1"/>
  <c r="AH374" i="14"/>
  <c r="AE374" i="14" s="1"/>
  <c r="AF374" i="14" s="1"/>
  <c r="AH376" i="14"/>
  <c r="AE376" i="14" s="1"/>
  <c r="AF376" i="14" s="1"/>
  <c r="AH378" i="14"/>
  <c r="AE378" i="14" s="1"/>
  <c r="AF378" i="14" s="1"/>
  <c r="AH331" i="14"/>
  <c r="AE331" i="14" s="1"/>
  <c r="AF331" i="14" s="1"/>
  <c r="AH344" i="14"/>
  <c r="AE344" i="14" s="1"/>
  <c r="AF344" i="14" s="1"/>
  <c r="AH349" i="14"/>
  <c r="AE349" i="14" s="1"/>
  <c r="AF349" i="14" s="1"/>
  <c r="AH351" i="14"/>
  <c r="AE351" i="14" s="1"/>
  <c r="AF351" i="14" s="1"/>
  <c r="AH353" i="14"/>
  <c r="AH355" i="14"/>
  <c r="AE355" i="14" s="1"/>
  <c r="AF355" i="14" s="1"/>
  <c r="AH362" i="14"/>
  <c r="AE362" i="14" s="1"/>
  <c r="AF362" i="14" s="1"/>
  <c r="AH311" i="14"/>
  <c r="AE311" i="14" s="1"/>
  <c r="AF311" i="14" s="1"/>
  <c r="AH318" i="14"/>
  <c r="AE318" i="14" s="1"/>
  <c r="AF318" i="14" s="1"/>
  <c r="AH406" i="14"/>
  <c r="AE406" i="14" s="1"/>
  <c r="AF406" i="14" s="1"/>
  <c r="AH405" i="14"/>
  <c r="AQ347" i="12"/>
  <c r="AF330" i="15"/>
  <c r="AF327" i="15"/>
  <c r="AF326" i="15"/>
  <c r="AQ343" i="12"/>
  <c r="AQ337" i="12"/>
  <c r="AQ318" i="12"/>
  <c r="AQ333" i="12"/>
  <c r="AQ336" i="12"/>
  <c r="AQ327" i="12"/>
  <c r="AQ341" i="12"/>
  <c r="AM325" i="15"/>
  <c r="AM324" i="15"/>
  <c r="AM323" i="15"/>
  <c r="AM322" i="15"/>
  <c r="AM321" i="15"/>
  <c r="AM320" i="15"/>
  <c r="AM319" i="15"/>
  <c r="AM318" i="15"/>
  <c r="AF317" i="15"/>
  <c r="AF316" i="15"/>
  <c r="AQ316" i="15" s="1"/>
  <c r="AF314" i="15"/>
  <c r="AQ314" i="15" s="1"/>
  <c r="AF313" i="15"/>
  <c r="AF311" i="15"/>
  <c r="AQ311" i="15" s="1"/>
  <c r="AQ331" i="12"/>
  <c r="AQ338" i="12"/>
  <c r="AQ330" i="12"/>
  <c r="AQ329" i="12"/>
  <c r="AQ328" i="12"/>
  <c r="AQ314" i="12"/>
  <c r="AQ334" i="12"/>
  <c r="AQ325" i="12"/>
  <c r="AQ317" i="12"/>
  <c r="AQ324" i="12"/>
  <c r="AQ322" i="12"/>
  <c r="AQ316" i="12"/>
  <c r="AQ321" i="12"/>
  <c r="AQ313" i="12"/>
  <c r="AO382" i="14"/>
  <c r="AL382" i="14" s="1"/>
  <c r="AM382" i="14" s="1"/>
  <c r="AO380" i="14"/>
  <c r="AO350" i="14"/>
  <c r="AL350" i="14" s="1"/>
  <c r="AM350" i="14" s="1"/>
  <c r="AO349" i="14"/>
  <c r="AL349" i="14" s="1"/>
  <c r="AM349" i="14" s="1"/>
  <c r="AO342" i="14"/>
  <c r="AO340" i="14"/>
  <c r="AO339" i="14"/>
  <c r="AL339" i="14" s="1"/>
  <c r="AM339" i="14" s="1"/>
  <c r="AO407" i="14"/>
  <c r="AH402" i="14"/>
  <c r="AE402" i="14" s="1"/>
  <c r="AF402" i="14" s="1"/>
  <c r="AO401" i="14"/>
  <c r="AH393" i="14"/>
  <c r="AO393" i="14"/>
  <c r="AO331" i="14"/>
  <c r="AL331" i="14" s="1"/>
  <c r="AM331" i="14" s="1"/>
  <c r="AO320" i="14"/>
  <c r="AL320" i="14" s="1"/>
  <c r="AM320" i="14" s="1"/>
  <c r="AO319" i="14"/>
  <c r="AL319" i="14" s="1"/>
  <c r="AM319" i="14" s="1"/>
  <c r="AO381" i="14"/>
  <c r="AL381" i="14" s="1"/>
  <c r="AM381" i="14" s="1"/>
  <c r="AO370" i="14"/>
  <c r="AO369" i="14"/>
  <c r="AO359" i="14"/>
  <c r="AL359" i="14" s="1"/>
  <c r="AM359" i="14" s="1"/>
  <c r="AO352" i="14"/>
  <c r="AL352" i="14" s="1"/>
  <c r="AM352" i="14" s="1"/>
  <c r="AO351" i="14"/>
  <c r="AL351" i="14" s="1"/>
  <c r="AM351" i="14" s="1"/>
  <c r="AO341" i="14"/>
  <c r="AL341" i="14" s="1"/>
  <c r="AM341" i="14" s="1"/>
  <c r="AO334" i="14"/>
  <c r="AL334" i="14" s="1"/>
  <c r="AM334" i="14" s="1"/>
  <c r="AO333" i="14"/>
  <c r="AO400" i="14"/>
  <c r="AL400" i="14" s="1"/>
  <c r="AM400" i="14" s="1"/>
  <c r="AO389" i="14"/>
  <c r="AL389" i="14" s="1"/>
  <c r="AM389" i="14" s="1"/>
  <c r="AO387" i="14"/>
  <c r="AL387" i="14" s="1"/>
  <c r="AM387" i="14" s="1"/>
  <c r="AO386" i="14"/>
  <c r="AL386" i="14" s="1"/>
  <c r="AM386" i="14" s="1"/>
  <c r="AO384" i="14"/>
  <c r="AL384" i="14" s="1"/>
  <c r="AM384" i="14" s="1"/>
  <c r="AO383" i="14"/>
  <c r="AL383" i="14" s="1"/>
  <c r="AM383" i="14" s="1"/>
  <c r="AH414" i="14"/>
  <c r="AE414" i="14" s="1"/>
  <c r="AF414" i="14" s="1"/>
  <c r="AH418" i="14"/>
  <c r="AE418" i="14" s="1"/>
  <c r="AF418" i="14" s="1"/>
  <c r="AH422" i="14"/>
  <c r="AE422" i="14" s="1"/>
  <c r="AF422" i="14" s="1"/>
  <c r="AH413" i="14"/>
  <c r="AE413" i="14" s="1"/>
  <c r="AF413" i="14" s="1"/>
  <c r="AH417" i="14"/>
  <c r="AE417" i="14" s="1"/>
  <c r="AF417" i="14" s="1"/>
  <c r="AH421" i="14"/>
  <c r="AE421" i="14" s="1"/>
  <c r="AF421" i="14" s="1"/>
  <c r="AH425" i="14"/>
  <c r="AH411" i="14"/>
  <c r="AE411" i="14" s="1"/>
  <c r="AF411" i="14" s="1"/>
  <c r="AH420" i="14"/>
  <c r="AH423" i="14"/>
  <c r="AE423" i="14" s="1"/>
  <c r="AF423" i="14" s="1"/>
  <c r="AH427" i="14"/>
  <c r="AE427" i="14" s="1"/>
  <c r="AF427" i="14" s="1"/>
  <c r="AH431" i="14"/>
  <c r="AE431" i="14" s="1"/>
  <c r="AF431" i="14" s="1"/>
  <c r="AH412" i="14"/>
  <c r="AE412" i="14" s="1"/>
  <c r="AF412" i="14" s="1"/>
  <c r="AH415" i="14"/>
  <c r="AE415" i="14" s="1"/>
  <c r="AF415" i="14" s="1"/>
  <c r="AH419" i="14"/>
  <c r="AE419" i="14" s="1"/>
  <c r="AF419" i="14" s="1"/>
  <c r="AH424" i="14"/>
  <c r="AE424" i="14" s="1"/>
  <c r="AF424" i="14" s="1"/>
  <c r="AH426" i="14"/>
  <c r="AH434" i="14"/>
  <c r="AE434" i="14" s="1"/>
  <c r="AF434" i="14" s="1"/>
  <c r="AH430" i="14"/>
  <c r="AE430" i="14" s="1"/>
  <c r="AF430" i="14" s="1"/>
  <c r="AH428" i="14"/>
  <c r="AH432" i="14"/>
  <c r="AH416" i="14"/>
  <c r="AE416" i="14" s="1"/>
  <c r="AF416" i="14" s="1"/>
  <c r="AH429" i="14"/>
  <c r="AE429" i="14" s="1"/>
  <c r="AF429" i="14" s="1"/>
  <c r="AH394" i="14"/>
  <c r="AE394" i="14" s="1"/>
  <c r="AF394" i="14" s="1"/>
  <c r="AH399" i="14"/>
  <c r="AH391" i="14"/>
  <c r="AE391" i="14" s="1"/>
  <c r="AF391" i="14" s="1"/>
  <c r="AH403" i="14"/>
  <c r="AH407" i="14"/>
  <c r="AE407" i="14" s="1"/>
  <c r="AF407" i="14" s="1"/>
  <c r="AH433" i="14"/>
  <c r="AE433" i="14" s="1"/>
  <c r="AF433" i="14" s="1"/>
  <c r="AH392" i="14"/>
  <c r="AH404" i="14"/>
  <c r="AE404" i="14" s="1"/>
  <c r="AF404" i="14" s="1"/>
  <c r="AH408" i="14"/>
  <c r="AH400" i="14"/>
  <c r="AE400" i="14" s="1"/>
  <c r="AF400" i="14" s="1"/>
  <c r="AO392" i="14"/>
  <c r="AL392" i="14" s="1"/>
  <c r="AM392" i="14" s="1"/>
  <c r="AO408" i="14"/>
  <c r="AL408" i="14" s="1"/>
  <c r="AM408" i="14" s="1"/>
  <c r="AO402" i="14"/>
  <c r="AL402" i="14" s="1"/>
  <c r="AM402" i="14" s="1"/>
  <c r="AO322" i="14"/>
  <c r="AL322" i="14" s="1"/>
  <c r="AM322" i="14" s="1"/>
  <c r="AO321" i="14"/>
  <c r="AL321" i="14" s="1"/>
  <c r="AM321" i="14" s="1"/>
  <c r="AE384" i="14"/>
  <c r="AF384" i="14" s="1"/>
  <c r="AO374" i="14"/>
  <c r="AL374" i="14" s="1"/>
  <c r="AM374" i="14" s="1"/>
  <c r="AO373" i="14"/>
  <c r="AL373" i="14" s="1"/>
  <c r="AM373" i="14" s="1"/>
  <c r="AO372" i="14"/>
  <c r="AL372" i="14" s="1"/>
  <c r="AM372" i="14" s="1"/>
  <c r="AO371" i="14"/>
  <c r="AO362" i="14"/>
  <c r="AL362" i="14" s="1"/>
  <c r="AM362" i="14" s="1"/>
  <c r="AO344" i="14"/>
  <c r="AL344" i="14" s="1"/>
  <c r="AM344" i="14" s="1"/>
  <c r="AO336" i="14"/>
  <c r="AL336" i="14" s="1"/>
  <c r="AM336" i="14" s="1"/>
  <c r="AO335" i="14"/>
  <c r="AO406" i="14"/>
  <c r="AL406" i="14" s="1"/>
  <c r="AM406" i="14" s="1"/>
  <c r="AO399" i="14"/>
  <c r="AL399" i="14" s="1"/>
  <c r="AM399" i="14" s="1"/>
  <c r="AH398" i="14"/>
  <c r="AE398" i="14" s="1"/>
  <c r="AF398" i="14" s="1"/>
  <c r="AO324" i="14"/>
  <c r="AL324" i="14" s="1"/>
  <c r="AM324" i="14" s="1"/>
  <c r="AO323" i="14"/>
  <c r="AL323" i="14" s="1"/>
  <c r="AM323" i="14" s="1"/>
  <c r="AO312" i="14"/>
  <c r="AL312" i="14" s="1"/>
  <c r="AM312" i="14" s="1"/>
  <c r="AO311" i="14"/>
  <c r="AL311" i="14" s="1"/>
  <c r="AM311" i="14" s="1"/>
  <c r="AO385" i="14"/>
  <c r="AO376" i="14"/>
  <c r="AL376" i="14" s="1"/>
  <c r="AM376" i="14" s="1"/>
  <c r="AO375" i="14"/>
  <c r="AL375" i="14" s="1"/>
  <c r="AM375" i="14" s="1"/>
  <c r="AO361" i="14"/>
  <c r="AO354" i="14"/>
  <c r="AL354" i="14" s="1"/>
  <c r="AM354" i="14" s="1"/>
  <c r="AO353" i="14"/>
  <c r="AL353" i="14" s="1"/>
  <c r="AM353" i="14" s="1"/>
  <c r="AO414" i="14"/>
  <c r="AO413" i="14"/>
  <c r="AO417" i="14"/>
  <c r="AL417" i="14" s="1"/>
  <c r="AM417" i="14" s="1"/>
  <c r="AO421" i="14"/>
  <c r="AL421" i="14" s="1"/>
  <c r="AM421" i="14" s="1"/>
  <c r="AO416" i="14"/>
  <c r="AL416" i="14" s="1"/>
  <c r="AM416" i="14" s="1"/>
  <c r="AO419" i="14"/>
  <c r="AL419" i="14" s="1"/>
  <c r="AM419" i="14" s="1"/>
  <c r="AO418" i="14"/>
  <c r="AL418" i="14" s="1"/>
  <c r="AM418" i="14" s="1"/>
  <c r="AO420" i="14"/>
  <c r="AL420" i="14" s="1"/>
  <c r="AM420" i="14" s="1"/>
  <c r="AO422" i="14"/>
  <c r="AL422" i="14" s="1"/>
  <c r="AM422" i="14" s="1"/>
  <c r="AO411" i="14"/>
  <c r="AL411" i="14" s="1"/>
  <c r="AM411" i="14" s="1"/>
  <c r="AO412" i="14"/>
  <c r="AL412" i="14" s="1"/>
  <c r="AM412" i="14" s="1"/>
  <c r="AO415" i="14"/>
  <c r="AL415" i="14" s="1"/>
  <c r="AM415" i="14" s="1"/>
  <c r="AO426" i="14"/>
  <c r="AO424" i="14"/>
  <c r="AL424" i="14" s="1"/>
  <c r="AM424" i="14" s="1"/>
  <c r="AL431" i="14"/>
  <c r="AM431" i="14" s="1"/>
  <c r="AO432" i="14"/>
  <c r="AL432" i="14" s="1"/>
  <c r="AM432" i="14" s="1"/>
  <c r="AO425" i="14"/>
  <c r="AL425" i="14" s="1"/>
  <c r="AM425" i="14" s="1"/>
  <c r="AO433" i="14"/>
  <c r="AL433" i="14" s="1"/>
  <c r="AM433" i="14" s="1"/>
  <c r="AO423" i="14"/>
  <c r="AL423" i="14" s="1"/>
  <c r="AM423" i="14" s="1"/>
  <c r="AO434" i="14"/>
  <c r="AL434" i="14" s="1"/>
  <c r="AM434" i="14" s="1"/>
  <c r="AO398" i="14"/>
  <c r="AL398" i="14" s="1"/>
  <c r="AM398" i="14" s="1"/>
  <c r="AO429" i="14"/>
  <c r="AL429" i="14" s="1"/>
  <c r="AM429" i="14" s="1"/>
  <c r="AO394" i="14"/>
  <c r="AL394" i="14" s="1"/>
  <c r="AM394" i="14" s="1"/>
  <c r="AO410" i="14"/>
  <c r="AO428" i="14"/>
  <c r="AL428" i="14" s="1"/>
  <c r="AM428" i="14" s="1"/>
  <c r="AO430" i="14"/>
  <c r="AO391" i="14"/>
  <c r="AO395" i="14"/>
  <c r="AO405" i="14"/>
  <c r="AO397" i="14"/>
  <c r="AL397" i="14" s="1"/>
  <c r="AM397" i="14" s="1"/>
  <c r="AO326" i="14"/>
  <c r="AL326" i="14" s="1"/>
  <c r="AM326" i="14" s="1"/>
  <c r="AO325" i="14"/>
  <c r="AL325" i="14" s="1"/>
  <c r="AM325" i="14" s="1"/>
  <c r="AO337" i="14"/>
  <c r="AL337" i="14" s="1"/>
  <c r="AM337" i="14" s="1"/>
  <c r="AH410" i="14"/>
  <c r="AE410" i="14" s="1"/>
  <c r="AF410" i="14" s="1"/>
  <c r="AO404" i="14"/>
  <c r="AL404" i="14" s="1"/>
  <c r="AM404" i="14" s="1"/>
  <c r="AH397" i="14"/>
  <c r="AE397" i="14" s="1"/>
  <c r="AF397" i="14" s="1"/>
  <c r="AO396" i="14"/>
  <c r="AL396" i="14" s="1"/>
  <c r="AM396" i="14" s="1"/>
  <c r="AO328" i="14"/>
  <c r="AL328" i="14" s="1"/>
  <c r="AM328" i="14" s="1"/>
  <c r="AO327" i="14"/>
  <c r="AL327" i="14" s="1"/>
  <c r="AM327" i="14" s="1"/>
  <c r="AO314" i="14"/>
  <c r="AL314" i="14" s="1"/>
  <c r="AM314" i="14" s="1"/>
  <c r="AO313" i="14"/>
  <c r="AL313" i="14" s="1"/>
  <c r="AM313" i="14" s="1"/>
  <c r="AO377" i="14"/>
  <c r="AL377" i="14" s="1"/>
  <c r="AM377" i="14" s="1"/>
  <c r="AO356" i="14"/>
  <c r="AO409" i="14"/>
  <c r="AL409" i="14" s="1"/>
  <c r="AM409" i="14" s="1"/>
  <c r="AO403" i="14"/>
  <c r="AL403" i="14" s="1"/>
  <c r="AM403" i="14" s="1"/>
  <c r="AH396" i="14"/>
  <c r="AE396" i="14" s="1"/>
  <c r="AF396" i="14" s="1"/>
  <c r="AH395" i="14"/>
  <c r="AE395" i="14" s="1"/>
  <c r="AF395" i="14" s="1"/>
  <c r="AO427" i="14"/>
  <c r="AL427" i="14" s="1"/>
  <c r="AM427" i="14" s="1"/>
  <c r="AQ308" i="12"/>
  <c r="AQ309" i="12"/>
  <c r="AQ307" i="12"/>
  <c r="AQ310" i="12"/>
  <c r="AQ306" i="12"/>
  <c r="AQ300" i="12"/>
  <c r="AQ297" i="12"/>
  <c r="AQ298" i="12"/>
  <c r="AQ282" i="12"/>
  <c r="AQ292" i="12"/>
  <c r="AQ304" i="12"/>
  <c r="AQ291" i="12"/>
  <c r="AQ302" i="12"/>
  <c r="AQ283" i="12"/>
  <c r="AQ285" i="12"/>
  <c r="AQ303" i="12"/>
  <c r="AQ295" i="12"/>
  <c r="AQ293" i="12"/>
  <c r="AQ305" i="12"/>
  <c r="AQ301" i="12"/>
  <c r="AQ289" i="12"/>
  <c r="AQ288" i="12"/>
  <c r="AQ296" i="12"/>
  <c r="AQ284" i="12"/>
  <c r="AQ286" i="12"/>
  <c r="AQ299" i="12"/>
  <c r="AQ294" i="12"/>
  <c r="AQ290" i="12"/>
  <c r="AQ287" i="12"/>
  <c r="AQ276" i="12"/>
  <c r="AQ274" i="12"/>
  <c r="AQ281" i="12"/>
  <c r="AQ279" i="12"/>
  <c r="AQ277" i="12"/>
  <c r="AQ275" i="12"/>
  <c r="AQ280" i="12"/>
  <c r="AQ278" i="12"/>
  <c r="AQ254" i="12"/>
  <c r="AQ262" i="12"/>
  <c r="AQ270" i="12"/>
  <c r="AQ264" i="12"/>
  <c r="AQ252" i="12"/>
  <c r="AQ267" i="12"/>
  <c r="AQ258" i="12"/>
  <c r="AQ260" i="12"/>
  <c r="AQ259" i="12"/>
  <c r="AQ261" i="12"/>
  <c r="AQ256" i="12"/>
  <c r="AQ253" i="12"/>
  <c r="AQ272" i="12"/>
  <c r="AQ265" i="12"/>
  <c r="AQ257" i="12"/>
  <c r="AQ263" i="12"/>
  <c r="AQ273" i="12"/>
  <c r="AQ266" i="12"/>
  <c r="AQ268" i="12"/>
  <c r="AQ271" i="12"/>
  <c r="AQ269" i="12"/>
  <c r="AQ255" i="12"/>
  <c r="AQ240" i="12"/>
  <c r="AQ250" i="12"/>
  <c r="AQ244" i="12"/>
  <c r="AQ249" i="12"/>
  <c r="AQ248" i="12"/>
  <c r="AQ245" i="12"/>
  <c r="AQ243" i="12"/>
  <c r="AQ241" i="12"/>
  <c r="AQ239" i="12"/>
  <c r="AQ246" i="12"/>
  <c r="AQ242" i="12"/>
  <c r="AQ238" i="12"/>
  <c r="AQ247" i="12"/>
  <c r="AQ251" i="12"/>
  <c r="AL335" i="18" l="1"/>
  <c r="AM335" i="18" s="1"/>
  <c r="AL327" i="18"/>
  <c r="AM327" i="18" s="1"/>
  <c r="AL332" i="18"/>
  <c r="AM332" i="18" s="1"/>
  <c r="AL311" i="18"/>
  <c r="AM311" i="18" s="1"/>
  <c r="AL324" i="18"/>
  <c r="AM324" i="18" s="1"/>
  <c r="AH322" i="14"/>
  <c r="AE322" i="14" s="1"/>
  <c r="AF322" i="14" s="1"/>
  <c r="AH313" i="14"/>
  <c r="AE313" i="14" s="1"/>
  <c r="AF313" i="14" s="1"/>
  <c r="AE337" i="18"/>
  <c r="AF337" i="18" s="1"/>
  <c r="AE322" i="18"/>
  <c r="AF322" i="18" s="1"/>
  <c r="AE326" i="18"/>
  <c r="AF326" i="18" s="1"/>
  <c r="AE329" i="18"/>
  <c r="AF329" i="18" s="1"/>
  <c r="AE324" i="18"/>
  <c r="AF324" i="18" s="1"/>
  <c r="AE320" i="14"/>
  <c r="AF320" i="14" s="1"/>
  <c r="AE315" i="14"/>
  <c r="AF315" i="14" s="1"/>
  <c r="AE357" i="14"/>
  <c r="AF357" i="14" s="1"/>
  <c r="AQ327" i="18"/>
  <c r="AQ337" i="18"/>
  <c r="AQ348" i="15"/>
  <c r="AQ328" i="14"/>
  <c r="BE53" i="12"/>
  <c r="BE54" i="12" s="1"/>
  <c r="BE55" i="12" s="1"/>
  <c r="BE56" i="12" s="1"/>
  <c r="BE57" i="12" s="1"/>
  <c r="BE58" i="12" s="1"/>
  <c r="BE59" i="12" s="1"/>
  <c r="BE60" i="12" s="1"/>
  <c r="BE61" i="12" s="1"/>
  <c r="BE62" i="12" s="1"/>
  <c r="BF5" i="15" a="1"/>
  <c r="AQ319" i="15"/>
  <c r="AQ313" i="15"/>
  <c r="AQ332" i="18"/>
  <c r="AQ336" i="18"/>
  <c r="AQ323" i="18"/>
  <c r="AQ319" i="18"/>
  <c r="AQ321" i="18"/>
  <c r="AQ335" i="18"/>
  <c r="AQ313" i="18"/>
  <c r="AQ320" i="18"/>
  <c r="AQ326" i="18"/>
  <c r="AQ312" i="18"/>
  <c r="AQ312" i="15"/>
  <c r="AQ318" i="18"/>
  <c r="AQ311" i="18"/>
  <c r="AQ329" i="14"/>
  <c r="AQ314" i="18"/>
  <c r="AQ317" i="18"/>
  <c r="AQ324" i="18"/>
  <c r="AQ322" i="18"/>
  <c r="AQ329" i="18"/>
  <c r="AQ325" i="18"/>
  <c r="AQ334" i="18"/>
  <c r="AQ315" i="18"/>
  <c r="AQ328" i="18"/>
  <c r="AQ340" i="18"/>
  <c r="AQ350" i="14"/>
  <c r="AQ343" i="15"/>
  <c r="AQ327" i="15"/>
  <c r="AQ373" i="14"/>
  <c r="AQ349" i="15"/>
  <c r="AQ355" i="14"/>
  <c r="AQ325" i="15"/>
  <c r="AQ317" i="15"/>
  <c r="AQ333" i="15"/>
  <c r="AL430" i="14"/>
  <c r="AM430" i="14" s="1"/>
  <c r="AQ430" i="14" s="1"/>
  <c r="AL413" i="14"/>
  <c r="AM413" i="14" s="1"/>
  <c r="AQ413" i="14" s="1"/>
  <c r="AL385" i="14"/>
  <c r="AM385" i="14" s="1"/>
  <c r="AQ385" i="14" s="1"/>
  <c r="AL335" i="14"/>
  <c r="AM335" i="14" s="1"/>
  <c r="AQ335" i="14" s="1"/>
  <c r="AQ339" i="15"/>
  <c r="AE364" i="14"/>
  <c r="AF364" i="14" s="1"/>
  <c r="AQ364" i="14" s="1"/>
  <c r="AL330" i="14"/>
  <c r="AM330" i="14" s="1"/>
  <c r="AE330" i="14"/>
  <c r="AF330" i="14" s="1"/>
  <c r="AE346" i="14"/>
  <c r="AF346" i="14" s="1"/>
  <c r="AL410" i="14"/>
  <c r="AM410" i="14" s="1"/>
  <c r="AQ410" i="14" s="1"/>
  <c r="AL342" i="14"/>
  <c r="AM342" i="14" s="1"/>
  <c r="AQ342" i="14" s="1"/>
  <c r="AQ326" i="15"/>
  <c r="AL369" i="14"/>
  <c r="AM369" i="14" s="1"/>
  <c r="AQ369" i="14" s="1"/>
  <c r="AL356" i="14"/>
  <c r="AM356" i="14" s="1"/>
  <c r="AQ356" i="14" s="1"/>
  <c r="AL405" i="14"/>
  <c r="AM405" i="14" s="1"/>
  <c r="AL426" i="14"/>
  <c r="AM426" i="14" s="1"/>
  <c r="AL361" i="14"/>
  <c r="AM361" i="14" s="1"/>
  <c r="AQ361" i="14" s="1"/>
  <c r="AL317" i="14"/>
  <c r="AM317" i="14" s="1"/>
  <c r="AL333" i="14"/>
  <c r="AM333" i="14" s="1"/>
  <c r="AQ333" i="14" s="1"/>
  <c r="AL358" i="14"/>
  <c r="AM358" i="14" s="1"/>
  <c r="AQ367" i="14"/>
  <c r="AQ345" i="15"/>
  <c r="AQ336" i="15"/>
  <c r="AQ338" i="15"/>
  <c r="AE343" i="14"/>
  <c r="AF343" i="14" s="1"/>
  <c r="AE408" i="14"/>
  <c r="AF408" i="14" s="1"/>
  <c r="AQ408" i="14" s="1"/>
  <c r="AE425" i="14"/>
  <c r="AF425" i="14" s="1"/>
  <c r="AQ425" i="14" s="1"/>
  <c r="AQ330" i="15"/>
  <c r="AE353" i="14"/>
  <c r="AF353" i="14" s="1"/>
  <c r="AQ353" i="14" s="1"/>
  <c r="AQ322" i="15"/>
  <c r="AE366" i="14"/>
  <c r="AF366" i="14" s="1"/>
  <c r="AQ366" i="14" s="1"/>
  <c r="AQ337" i="15"/>
  <c r="AE392" i="14"/>
  <c r="AF392" i="14" s="1"/>
  <c r="AQ392" i="14" s="1"/>
  <c r="AQ347" i="14"/>
  <c r="AL343" i="14"/>
  <c r="AM343" i="14" s="1"/>
  <c r="AE432" i="14"/>
  <c r="AF432" i="14" s="1"/>
  <c r="AQ432" i="14" s="1"/>
  <c r="AE370" i="14"/>
  <c r="AF370" i="14" s="1"/>
  <c r="AE358" i="14"/>
  <c r="AF358" i="14" s="1"/>
  <c r="AE352" i="14"/>
  <c r="AF352" i="14" s="1"/>
  <c r="AQ352" i="14" s="1"/>
  <c r="AE317" i="14"/>
  <c r="AF317" i="14" s="1"/>
  <c r="AE428" i="14"/>
  <c r="AF428" i="14" s="1"/>
  <c r="AQ428" i="14" s="1"/>
  <c r="AE393" i="14"/>
  <c r="AF393" i="14" s="1"/>
  <c r="AE426" i="14"/>
  <c r="AF426" i="14" s="1"/>
  <c r="AE327" i="14"/>
  <c r="AF327" i="14" s="1"/>
  <c r="AQ327" i="14" s="1"/>
  <c r="AE345" i="14"/>
  <c r="AF345" i="14" s="1"/>
  <c r="AQ345" i="14" s="1"/>
  <c r="AE375" i="14"/>
  <c r="AF375" i="14" s="1"/>
  <c r="AQ375" i="14" s="1"/>
  <c r="AE403" i="14"/>
  <c r="AF403" i="14" s="1"/>
  <c r="AQ403" i="14" s="1"/>
  <c r="AE399" i="14"/>
  <c r="AF399" i="14" s="1"/>
  <c r="AQ399" i="14" s="1"/>
  <c r="AE420" i="14"/>
  <c r="AF420" i="14" s="1"/>
  <c r="AQ420" i="14" s="1"/>
  <c r="AE405" i="14"/>
  <c r="AF405" i="14" s="1"/>
  <c r="AE340" i="14"/>
  <c r="AF340" i="14" s="1"/>
  <c r="AE381" i="14"/>
  <c r="AF381" i="14" s="1"/>
  <c r="AQ381" i="14" s="1"/>
  <c r="AE312" i="14"/>
  <c r="AF312" i="14" s="1"/>
  <c r="AQ312" i="14" s="1"/>
  <c r="AQ372" i="14"/>
  <c r="AL346" i="14"/>
  <c r="AM346" i="14" s="1"/>
  <c r="AQ352" i="15"/>
  <c r="AQ365" i="14"/>
  <c r="AE324" i="14"/>
  <c r="AF324" i="14" s="1"/>
  <c r="AQ324" i="14" s="1"/>
  <c r="AQ351" i="15"/>
  <c r="AQ320" i="15"/>
  <c r="AQ329" i="15"/>
  <c r="AQ318" i="15"/>
  <c r="AQ387" i="14"/>
  <c r="AQ321" i="15"/>
  <c r="AQ378" i="14"/>
  <c r="AQ316" i="14"/>
  <c r="AQ354" i="15"/>
  <c r="AQ315" i="15"/>
  <c r="AQ323" i="15"/>
  <c r="AQ341" i="15"/>
  <c r="AQ332" i="15"/>
  <c r="AQ342" i="15"/>
  <c r="AQ402" i="14"/>
  <c r="AQ336" i="14"/>
  <c r="AQ324" i="15"/>
  <c r="AL379" i="14"/>
  <c r="AM379" i="14" s="1"/>
  <c r="AQ379" i="14" s="1"/>
  <c r="AE354" i="14"/>
  <c r="AF354" i="14" s="1"/>
  <c r="AQ354" i="14" s="1"/>
  <c r="AH359" i="14"/>
  <c r="AE359" i="14" s="1"/>
  <c r="AF359" i="14" s="1"/>
  <c r="AQ359" i="14" s="1"/>
  <c r="AQ335" i="15"/>
  <c r="AL395" i="14"/>
  <c r="AM395" i="14" s="1"/>
  <c r="AQ395" i="14" s="1"/>
  <c r="AL401" i="14"/>
  <c r="AM401" i="14" s="1"/>
  <c r="AL380" i="14"/>
  <c r="AM380" i="14" s="1"/>
  <c r="AQ353" i="15"/>
  <c r="AQ355" i="15"/>
  <c r="AQ331" i="15"/>
  <c r="AL391" i="14"/>
  <c r="AM391" i="14" s="1"/>
  <c r="AQ391" i="14" s="1"/>
  <c r="AL371" i="14"/>
  <c r="AM371" i="14" s="1"/>
  <c r="AQ346" i="15"/>
  <c r="AH386" i="14"/>
  <c r="AE386" i="14" s="1"/>
  <c r="AF386" i="14" s="1"/>
  <c r="AQ386" i="14" s="1"/>
  <c r="AL407" i="14"/>
  <c r="AM407" i="14" s="1"/>
  <c r="AQ407" i="14" s="1"/>
  <c r="AL338" i="14"/>
  <c r="AM338" i="14" s="1"/>
  <c r="AQ338" i="14" s="1"/>
  <c r="AQ340" i="15"/>
  <c r="AH388" i="14"/>
  <c r="AE388" i="14" s="1"/>
  <c r="AF388" i="14" s="1"/>
  <c r="AQ388" i="14" s="1"/>
  <c r="AL393" i="14"/>
  <c r="AM393" i="14" s="1"/>
  <c r="AL414" i="14"/>
  <c r="AM414" i="14" s="1"/>
  <c r="AQ414" i="14" s="1"/>
  <c r="AL370" i="14"/>
  <c r="AM370" i="14" s="1"/>
  <c r="AL340" i="14"/>
  <c r="AM340" i="14" s="1"/>
  <c r="AE371" i="14"/>
  <c r="AF371" i="14" s="1"/>
  <c r="AE332" i="14"/>
  <c r="AF332" i="14" s="1"/>
  <c r="AQ332" i="14" s="1"/>
  <c r="AH380" i="14"/>
  <c r="AE380" i="14" s="1"/>
  <c r="AF380" i="14" s="1"/>
  <c r="AE401" i="14"/>
  <c r="AF401" i="14" s="1"/>
  <c r="AQ350" i="15"/>
  <c r="AQ344" i="15"/>
  <c r="AQ347" i="15"/>
  <c r="AQ334" i="15"/>
  <c r="AQ409" i="14"/>
  <c r="AQ318" i="14"/>
  <c r="AQ360" i="14"/>
  <c r="AQ363" i="14"/>
  <c r="AQ389" i="14"/>
  <c r="AQ357" i="14"/>
  <c r="AQ376" i="14"/>
  <c r="AQ351" i="14"/>
  <c r="AQ390" i="14"/>
  <c r="AQ368" i="14"/>
  <c r="AQ322" i="14"/>
  <c r="AQ331" i="14"/>
  <c r="AQ362" i="14"/>
  <c r="AQ319" i="14"/>
  <c r="AQ429" i="14"/>
  <c r="AQ427" i="14"/>
  <c r="AQ404" i="14"/>
  <c r="AQ383" i="14"/>
  <c r="AQ398" i="14"/>
  <c r="AQ415" i="14"/>
  <c r="AQ421" i="14"/>
  <c r="AQ326" i="14"/>
  <c r="AQ344" i="14"/>
  <c r="AQ433" i="14"/>
  <c r="AQ419" i="14"/>
  <c r="AQ321" i="14"/>
  <c r="AQ325" i="14"/>
  <c r="AQ396" i="14"/>
  <c r="AQ334" i="14"/>
  <c r="AQ400" i="14"/>
  <c r="AQ382" i="14"/>
  <c r="AQ424" i="14"/>
  <c r="AQ323" i="14"/>
  <c r="AQ349" i="14"/>
  <c r="AQ341" i="14"/>
  <c r="AQ411" i="14"/>
  <c r="AQ434" i="14"/>
  <c r="AQ422" i="14"/>
  <c r="AQ337" i="14"/>
  <c r="AQ397" i="14"/>
  <c r="AQ394" i="14"/>
  <c r="AQ311" i="14"/>
  <c r="AQ406" i="14"/>
  <c r="AQ315" i="14"/>
  <c r="AQ320" i="14"/>
  <c r="AQ384" i="14"/>
  <c r="AQ431" i="14"/>
  <c r="AQ416" i="14"/>
  <c r="AQ377" i="14"/>
  <c r="AQ412" i="14"/>
  <c r="AQ417" i="14"/>
  <c r="AQ423" i="14"/>
  <c r="AQ418" i="14"/>
  <c r="AQ339" i="14"/>
  <c r="AQ374" i="14"/>
  <c r="AQ313" i="14"/>
  <c r="AQ348" i="14"/>
  <c r="AQ314" i="14"/>
  <c r="BE4" i="14"/>
  <c r="H12" i="16"/>
  <c r="AO310" i="14"/>
  <c r="AL310" i="14" s="1"/>
  <c r="AM310" i="14" s="1"/>
  <c r="AO309" i="14"/>
  <c r="AL309" i="14" s="1"/>
  <c r="AM309" i="14" s="1"/>
  <c r="AO308" i="14"/>
  <c r="AL308" i="14" s="1"/>
  <c r="AM308" i="14" s="1"/>
  <c r="AO301" i="14"/>
  <c r="AL301" i="14" s="1"/>
  <c r="AM301" i="14" s="1"/>
  <c r="AO302" i="14"/>
  <c r="AL302" i="14" s="1"/>
  <c r="AM302" i="14" s="1"/>
  <c r="AO303" i="14"/>
  <c r="AL303" i="14" s="1"/>
  <c r="AM303" i="14" s="1"/>
  <c r="AO304" i="14"/>
  <c r="AL304" i="14" s="1"/>
  <c r="AM304" i="14" s="1"/>
  <c r="AO305" i="14"/>
  <c r="AL305" i="14" s="1"/>
  <c r="AM305" i="14" s="1"/>
  <c r="AO306" i="14"/>
  <c r="AL306" i="14" s="1"/>
  <c r="AM306" i="14" s="1"/>
  <c r="AO307" i="14"/>
  <c r="AL307" i="14" s="1"/>
  <c r="AM307" i="14" s="1"/>
  <c r="AO6" i="14"/>
  <c r="AL6" i="14" s="1"/>
  <c r="AO7" i="14"/>
  <c r="AL7" i="14" s="1"/>
  <c r="AO8" i="14"/>
  <c r="AL8" i="14" s="1"/>
  <c r="AO9" i="14"/>
  <c r="AL9" i="14" s="1"/>
  <c r="AO10" i="14"/>
  <c r="AL10" i="14" s="1"/>
  <c r="AO11" i="14"/>
  <c r="AL11" i="14" s="1"/>
  <c r="AO12" i="14"/>
  <c r="AL12" i="14" s="1"/>
  <c r="AO13" i="14"/>
  <c r="AL13" i="14" s="1"/>
  <c r="AO14" i="14"/>
  <c r="AL14" i="14" s="1"/>
  <c r="AO15" i="14"/>
  <c r="AL15" i="14" s="1"/>
  <c r="AO16" i="14"/>
  <c r="AL16" i="14" s="1"/>
  <c r="AO17" i="14"/>
  <c r="AL17" i="14" s="1"/>
  <c r="AO18" i="14"/>
  <c r="AL18" i="14" s="1"/>
  <c r="AO19" i="14"/>
  <c r="AL19" i="14" s="1"/>
  <c r="AO20" i="14"/>
  <c r="AL20" i="14" s="1"/>
  <c r="AO21" i="14"/>
  <c r="AL21" i="14" s="1"/>
  <c r="AO22" i="14"/>
  <c r="AL22" i="14" s="1"/>
  <c r="AO23" i="14"/>
  <c r="AL23" i="14" s="1"/>
  <c r="AO24" i="14"/>
  <c r="AL24" i="14" s="1"/>
  <c r="AO25" i="14"/>
  <c r="AL25" i="14" s="1"/>
  <c r="AO26" i="14"/>
  <c r="AL26" i="14" s="1"/>
  <c r="AO27" i="14"/>
  <c r="AL27" i="14" s="1"/>
  <c r="AO28" i="14"/>
  <c r="AL28" i="14" s="1"/>
  <c r="AO29" i="14"/>
  <c r="AL29" i="14" s="1"/>
  <c r="AO30" i="14"/>
  <c r="AL30" i="14" s="1"/>
  <c r="AO31" i="14"/>
  <c r="AL31" i="14" s="1"/>
  <c r="AO32" i="14"/>
  <c r="AL32" i="14" s="1"/>
  <c r="AO33" i="14"/>
  <c r="AL33" i="14" s="1"/>
  <c r="AO34" i="14"/>
  <c r="AL34" i="14" s="1"/>
  <c r="AO35" i="14"/>
  <c r="AL35" i="14" s="1"/>
  <c r="AO36" i="14"/>
  <c r="AL36" i="14" s="1"/>
  <c r="AO37" i="14"/>
  <c r="AL37" i="14" s="1"/>
  <c r="AO38" i="14"/>
  <c r="AL38" i="14" s="1"/>
  <c r="AO39" i="14"/>
  <c r="AL39" i="14" s="1"/>
  <c r="AO40" i="14"/>
  <c r="AL40" i="14" s="1"/>
  <c r="AO41" i="14"/>
  <c r="AL41" i="14" s="1"/>
  <c r="AO42" i="14"/>
  <c r="AL42" i="14" s="1"/>
  <c r="AO43" i="14"/>
  <c r="AL43" i="14" s="1"/>
  <c r="AO44" i="14"/>
  <c r="AL44" i="14" s="1"/>
  <c r="AO45" i="14"/>
  <c r="AL45" i="14" s="1"/>
  <c r="AO46" i="14"/>
  <c r="AL46" i="14" s="1"/>
  <c r="AO47" i="14"/>
  <c r="AL47" i="14" s="1"/>
  <c r="AO48" i="14"/>
  <c r="AL48" i="14" s="1"/>
  <c r="AO49" i="14"/>
  <c r="AL49" i="14" s="1"/>
  <c r="AO50" i="14"/>
  <c r="AL50" i="14" s="1"/>
  <c r="AO51" i="14"/>
  <c r="AL51" i="14" s="1"/>
  <c r="AO52" i="14"/>
  <c r="AL52" i="14" s="1"/>
  <c r="AO53" i="14"/>
  <c r="AL53" i="14" s="1"/>
  <c r="AO54" i="14"/>
  <c r="AL54" i="14" s="1"/>
  <c r="AO55" i="14"/>
  <c r="AL55" i="14" s="1"/>
  <c r="AO56" i="14"/>
  <c r="AL56" i="14" s="1"/>
  <c r="AO57" i="14"/>
  <c r="AL57" i="14" s="1"/>
  <c r="AO58" i="14"/>
  <c r="AL58" i="14" s="1"/>
  <c r="AO59" i="14"/>
  <c r="AL59" i="14" s="1"/>
  <c r="AO60" i="14"/>
  <c r="AL60" i="14" s="1"/>
  <c r="AO61" i="14"/>
  <c r="AL61" i="14" s="1"/>
  <c r="AO62" i="14"/>
  <c r="AL62" i="14" s="1"/>
  <c r="AO63" i="14"/>
  <c r="AL63" i="14" s="1"/>
  <c r="AO64" i="14"/>
  <c r="AL64" i="14" s="1"/>
  <c r="AO65" i="14"/>
  <c r="AL65" i="14" s="1"/>
  <c r="AO66" i="14"/>
  <c r="AL66" i="14" s="1"/>
  <c r="AO67" i="14"/>
  <c r="AL67" i="14" s="1"/>
  <c r="AO68" i="14"/>
  <c r="AL68" i="14" s="1"/>
  <c r="AO69" i="14"/>
  <c r="AL69" i="14" s="1"/>
  <c r="AO70" i="14"/>
  <c r="AL70" i="14" s="1"/>
  <c r="AO71" i="14"/>
  <c r="AL71" i="14" s="1"/>
  <c r="AO72" i="14"/>
  <c r="AL72" i="14" s="1"/>
  <c r="AO73" i="14"/>
  <c r="AL73" i="14" s="1"/>
  <c r="AO74" i="14"/>
  <c r="AL74" i="14" s="1"/>
  <c r="AO75" i="14"/>
  <c r="AL75" i="14" s="1"/>
  <c r="AO76" i="14"/>
  <c r="AL76" i="14" s="1"/>
  <c r="AO77" i="14"/>
  <c r="AL77" i="14" s="1"/>
  <c r="AO78" i="14"/>
  <c r="AL78" i="14" s="1"/>
  <c r="AO79" i="14"/>
  <c r="AL79" i="14" s="1"/>
  <c r="AO80" i="14"/>
  <c r="AL80" i="14" s="1"/>
  <c r="AO81" i="14"/>
  <c r="AL81" i="14" s="1"/>
  <c r="AO82" i="14"/>
  <c r="AL82" i="14" s="1"/>
  <c r="AO83" i="14"/>
  <c r="AL83" i="14" s="1"/>
  <c r="AO84" i="14"/>
  <c r="AL84" i="14" s="1"/>
  <c r="AO85" i="14"/>
  <c r="AL85" i="14" s="1"/>
  <c r="AO86" i="14"/>
  <c r="AL86" i="14" s="1"/>
  <c r="AO87" i="14"/>
  <c r="AL87" i="14" s="1"/>
  <c r="AO88" i="14"/>
  <c r="AL88" i="14" s="1"/>
  <c r="AO89" i="14"/>
  <c r="AL89" i="14" s="1"/>
  <c r="AO90" i="14"/>
  <c r="AL90" i="14" s="1"/>
  <c r="AO91" i="14"/>
  <c r="AL91" i="14" s="1"/>
  <c r="AO92" i="14"/>
  <c r="AL92" i="14" s="1"/>
  <c r="AO93" i="14"/>
  <c r="AL93" i="14" s="1"/>
  <c r="AO94" i="14"/>
  <c r="AL94" i="14" s="1"/>
  <c r="AO95" i="14"/>
  <c r="AL95" i="14" s="1"/>
  <c r="AO96" i="14"/>
  <c r="AL96" i="14" s="1"/>
  <c r="AO97" i="14"/>
  <c r="AL97" i="14" s="1"/>
  <c r="AO98" i="14"/>
  <c r="AL98" i="14" s="1"/>
  <c r="AO99" i="14"/>
  <c r="AL99" i="14" s="1"/>
  <c r="AO100" i="14"/>
  <c r="AL100" i="14" s="1"/>
  <c r="AO101" i="14"/>
  <c r="AL101" i="14" s="1"/>
  <c r="AO102" i="14"/>
  <c r="AL102" i="14" s="1"/>
  <c r="AO103" i="14"/>
  <c r="AL103" i="14" s="1"/>
  <c r="AO104" i="14"/>
  <c r="AL104" i="14" s="1"/>
  <c r="AO105" i="14"/>
  <c r="AL105" i="14" s="1"/>
  <c r="AO106" i="14"/>
  <c r="AL106" i="14" s="1"/>
  <c r="AO107" i="14"/>
  <c r="AL107" i="14" s="1"/>
  <c r="AO108" i="14"/>
  <c r="AL108" i="14" s="1"/>
  <c r="AO109" i="14"/>
  <c r="AL109" i="14" s="1"/>
  <c r="AO110" i="14"/>
  <c r="AL110" i="14" s="1"/>
  <c r="AO111" i="14"/>
  <c r="AL111" i="14" s="1"/>
  <c r="AO112" i="14"/>
  <c r="AL112" i="14" s="1"/>
  <c r="AO113" i="14"/>
  <c r="AL113" i="14" s="1"/>
  <c r="AO114" i="14"/>
  <c r="AL114" i="14" s="1"/>
  <c r="AO115" i="14"/>
  <c r="AL115" i="14" s="1"/>
  <c r="AO116" i="14"/>
  <c r="AL116" i="14" s="1"/>
  <c r="AO117" i="14"/>
  <c r="AL117" i="14" s="1"/>
  <c r="AO118" i="14"/>
  <c r="AL118" i="14" s="1"/>
  <c r="AO119" i="14"/>
  <c r="AL119" i="14" s="1"/>
  <c r="AO120" i="14"/>
  <c r="AL120" i="14" s="1"/>
  <c r="AO121" i="14"/>
  <c r="AL121" i="14" s="1"/>
  <c r="AO122" i="14"/>
  <c r="AL122" i="14" s="1"/>
  <c r="AO123" i="14"/>
  <c r="AL123" i="14" s="1"/>
  <c r="AO124" i="14"/>
  <c r="AL124" i="14" s="1"/>
  <c r="AO125" i="14"/>
  <c r="AL125" i="14" s="1"/>
  <c r="AO126" i="14"/>
  <c r="AL126" i="14" s="1"/>
  <c r="AO127" i="14"/>
  <c r="AL127" i="14" s="1"/>
  <c r="AO128" i="14"/>
  <c r="AL128" i="14" s="1"/>
  <c r="AO129" i="14"/>
  <c r="AL129" i="14" s="1"/>
  <c r="AO130" i="14"/>
  <c r="AL130" i="14" s="1"/>
  <c r="AO131" i="14"/>
  <c r="AL131" i="14" s="1"/>
  <c r="AO132" i="14"/>
  <c r="AL132" i="14" s="1"/>
  <c r="AO133" i="14"/>
  <c r="AL133" i="14" s="1"/>
  <c r="AO134" i="14"/>
  <c r="AL134" i="14" s="1"/>
  <c r="AO135" i="14"/>
  <c r="AL135" i="14" s="1"/>
  <c r="AO136" i="14"/>
  <c r="AL136" i="14" s="1"/>
  <c r="AO137" i="14"/>
  <c r="AL137" i="14" s="1"/>
  <c r="AO138" i="14"/>
  <c r="AL138" i="14" s="1"/>
  <c r="AO139" i="14"/>
  <c r="AL139" i="14" s="1"/>
  <c r="AO140" i="14"/>
  <c r="AL140" i="14" s="1"/>
  <c r="AO141" i="14"/>
  <c r="AL141" i="14" s="1"/>
  <c r="AO142" i="14"/>
  <c r="AL142" i="14" s="1"/>
  <c r="AO143" i="14"/>
  <c r="AL143" i="14" s="1"/>
  <c r="AO144" i="14"/>
  <c r="AL144" i="14" s="1"/>
  <c r="AO145" i="14"/>
  <c r="AL145" i="14" s="1"/>
  <c r="AO146" i="14"/>
  <c r="AL146" i="14" s="1"/>
  <c r="AO147" i="14"/>
  <c r="AL147" i="14" s="1"/>
  <c r="AO148" i="14"/>
  <c r="AL148" i="14" s="1"/>
  <c r="AO149" i="14"/>
  <c r="AL149" i="14" s="1"/>
  <c r="AO150" i="14"/>
  <c r="AL150" i="14" s="1"/>
  <c r="AO151" i="14"/>
  <c r="AL151" i="14" s="1"/>
  <c r="AO152" i="14"/>
  <c r="AL152" i="14" s="1"/>
  <c r="AO153" i="14"/>
  <c r="AL153" i="14" s="1"/>
  <c r="AO154" i="14"/>
  <c r="AL154" i="14" s="1"/>
  <c r="AO155" i="14"/>
  <c r="AL155" i="14" s="1"/>
  <c r="AO156" i="14"/>
  <c r="AL156" i="14" s="1"/>
  <c r="AO157" i="14"/>
  <c r="AL157" i="14" s="1"/>
  <c r="AO158" i="14"/>
  <c r="AL158" i="14" s="1"/>
  <c r="AO159" i="14"/>
  <c r="AL159" i="14" s="1"/>
  <c r="AO160" i="14"/>
  <c r="AL160" i="14" s="1"/>
  <c r="AO161" i="14"/>
  <c r="AL161" i="14" s="1"/>
  <c r="AO162" i="14"/>
  <c r="AL162" i="14" s="1"/>
  <c r="AO163" i="14"/>
  <c r="AL163" i="14" s="1"/>
  <c r="AO164" i="14"/>
  <c r="AL164" i="14" s="1"/>
  <c r="AO165" i="14"/>
  <c r="AL165" i="14" s="1"/>
  <c r="AO166" i="14"/>
  <c r="AL166" i="14" s="1"/>
  <c r="AO167" i="14"/>
  <c r="AL167" i="14" s="1"/>
  <c r="AO168" i="14"/>
  <c r="AL168" i="14" s="1"/>
  <c r="AO169" i="14"/>
  <c r="AL169" i="14" s="1"/>
  <c r="AO170" i="14"/>
  <c r="AL170" i="14" s="1"/>
  <c r="AO171" i="14"/>
  <c r="AL171" i="14" s="1"/>
  <c r="AO172" i="14"/>
  <c r="AL172" i="14" s="1"/>
  <c r="AO173" i="14"/>
  <c r="AL173" i="14" s="1"/>
  <c r="AO174" i="14"/>
  <c r="AL174" i="14" s="1"/>
  <c r="AO175" i="14"/>
  <c r="AL175" i="14" s="1"/>
  <c r="AO176" i="14"/>
  <c r="AL176" i="14" s="1"/>
  <c r="AO177" i="14"/>
  <c r="AL177" i="14" s="1"/>
  <c r="AO178" i="14"/>
  <c r="AL178" i="14" s="1"/>
  <c r="AO179" i="14"/>
  <c r="AL179" i="14" s="1"/>
  <c r="AO180" i="14"/>
  <c r="AL180" i="14" s="1"/>
  <c r="AO181" i="14"/>
  <c r="AL181" i="14" s="1"/>
  <c r="AO182" i="14"/>
  <c r="AL182" i="14" s="1"/>
  <c r="AO183" i="14"/>
  <c r="AL183" i="14" s="1"/>
  <c r="AO184" i="14"/>
  <c r="AL184" i="14" s="1"/>
  <c r="AO185" i="14"/>
  <c r="AL185" i="14" s="1"/>
  <c r="AO186" i="14"/>
  <c r="AL186" i="14" s="1"/>
  <c r="AO187" i="14"/>
  <c r="AL187" i="14" s="1"/>
  <c r="AO188" i="14"/>
  <c r="AL188" i="14" s="1"/>
  <c r="AO189" i="14"/>
  <c r="AL189" i="14" s="1"/>
  <c r="AO190" i="14"/>
  <c r="AL190" i="14" s="1"/>
  <c r="AO191" i="14"/>
  <c r="AL191" i="14" s="1"/>
  <c r="AO192" i="14"/>
  <c r="AL192" i="14" s="1"/>
  <c r="AO193" i="14"/>
  <c r="AL193" i="14" s="1"/>
  <c r="AO194" i="14"/>
  <c r="AL194" i="14" s="1"/>
  <c r="AO195" i="14"/>
  <c r="AL195" i="14" s="1"/>
  <c r="AO196" i="14"/>
  <c r="AL196" i="14" s="1"/>
  <c r="AO197" i="14"/>
  <c r="AL197" i="14" s="1"/>
  <c r="AO198" i="14"/>
  <c r="AL198" i="14" s="1"/>
  <c r="AO199" i="14"/>
  <c r="AL199" i="14" s="1"/>
  <c r="AO200" i="14"/>
  <c r="AL200" i="14" s="1"/>
  <c r="AO201" i="14"/>
  <c r="AL201" i="14" s="1"/>
  <c r="AO202" i="14"/>
  <c r="AL202" i="14" s="1"/>
  <c r="AO203" i="14"/>
  <c r="AL203" i="14" s="1"/>
  <c r="AO204" i="14"/>
  <c r="AL204" i="14" s="1"/>
  <c r="AO205" i="14"/>
  <c r="AL205" i="14" s="1"/>
  <c r="AO206" i="14"/>
  <c r="AL206" i="14" s="1"/>
  <c r="AO207" i="14"/>
  <c r="AL207" i="14" s="1"/>
  <c r="AO208" i="14"/>
  <c r="AL208" i="14" s="1"/>
  <c r="AO209" i="14"/>
  <c r="AL209" i="14" s="1"/>
  <c r="AO210" i="14"/>
  <c r="AL210" i="14" s="1"/>
  <c r="AO211" i="14"/>
  <c r="AL211" i="14" s="1"/>
  <c r="AO212" i="14"/>
  <c r="AL212" i="14" s="1"/>
  <c r="AO213" i="14"/>
  <c r="AL213" i="14" s="1"/>
  <c r="AO214" i="14"/>
  <c r="AL214" i="14" s="1"/>
  <c r="AO215" i="14"/>
  <c r="AL215" i="14" s="1"/>
  <c r="AO216" i="14"/>
  <c r="AL216" i="14" s="1"/>
  <c r="AO217" i="14"/>
  <c r="AL217" i="14" s="1"/>
  <c r="AO218" i="14"/>
  <c r="AL218" i="14" s="1"/>
  <c r="AO219" i="14"/>
  <c r="AL219" i="14" s="1"/>
  <c r="AO220" i="14"/>
  <c r="AL220" i="14" s="1"/>
  <c r="AO221" i="14"/>
  <c r="AL221" i="14" s="1"/>
  <c r="AO222" i="14"/>
  <c r="AL222" i="14" s="1"/>
  <c r="AO223" i="14"/>
  <c r="AL223" i="14" s="1"/>
  <c r="AO224" i="14"/>
  <c r="AL224" i="14" s="1"/>
  <c r="AO225" i="14"/>
  <c r="AL225" i="14" s="1"/>
  <c r="AO226" i="14"/>
  <c r="AL226" i="14" s="1"/>
  <c r="AO227" i="14"/>
  <c r="AL227" i="14" s="1"/>
  <c r="AO228" i="14"/>
  <c r="AL228" i="14" s="1"/>
  <c r="AO229" i="14"/>
  <c r="AL229" i="14" s="1"/>
  <c r="AO230" i="14"/>
  <c r="AL230" i="14" s="1"/>
  <c r="AO231" i="14"/>
  <c r="AL231" i="14" s="1"/>
  <c r="AO232" i="14"/>
  <c r="AL232" i="14" s="1"/>
  <c r="AO233" i="14"/>
  <c r="AL233" i="14" s="1"/>
  <c r="AO234" i="14"/>
  <c r="AL234" i="14" s="1"/>
  <c r="AO235" i="14"/>
  <c r="AL235" i="14" s="1"/>
  <c r="AO236" i="14"/>
  <c r="AL236" i="14" s="1"/>
  <c r="AO237" i="14"/>
  <c r="AL237" i="14" s="1"/>
  <c r="AO238" i="14"/>
  <c r="AL238" i="14" s="1"/>
  <c r="AO239" i="14"/>
  <c r="AL239" i="14" s="1"/>
  <c r="AO240" i="14"/>
  <c r="AL240" i="14" s="1"/>
  <c r="AO241" i="14"/>
  <c r="AL241" i="14" s="1"/>
  <c r="AM241" i="14" s="1"/>
  <c r="AO242" i="14"/>
  <c r="AL242" i="14" s="1"/>
  <c r="AM242" i="14" s="1"/>
  <c r="AO243" i="14"/>
  <c r="AL243" i="14" s="1"/>
  <c r="AM243" i="14" s="1"/>
  <c r="AO244" i="14"/>
  <c r="AL244" i="14" s="1"/>
  <c r="AM244" i="14" s="1"/>
  <c r="AO245" i="14"/>
  <c r="AL245" i="14" s="1"/>
  <c r="AM245" i="14" s="1"/>
  <c r="AO246" i="14"/>
  <c r="AL246" i="14" s="1"/>
  <c r="AM246" i="14" s="1"/>
  <c r="AO247" i="14"/>
  <c r="AL247" i="14" s="1"/>
  <c r="AM247" i="14" s="1"/>
  <c r="AO248" i="14"/>
  <c r="AL248" i="14" s="1"/>
  <c r="AM248" i="14" s="1"/>
  <c r="AO249" i="14"/>
  <c r="AL249" i="14" s="1"/>
  <c r="AM249" i="14" s="1"/>
  <c r="AO250" i="14"/>
  <c r="AL250" i="14" s="1"/>
  <c r="AM250" i="14" s="1"/>
  <c r="AO251" i="14"/>
  <c r="AL251" i="14" s="1"/>
  <c r="AM251" i="14" s="1"/>
  <c r="AO252" i="14"/>
  <c r="AL252" i="14" s="1"/>
  <c r="AM252" i="14" s="1"/>
  <c r="AO253" i="14"/>
  <c r="AL253" i="14" s="1"/>
  <c r="AM253" i="14" s="1"/>
  <c r="AO254" i="14"/>
  <c r="AL254" i="14" s="1"/>
  <c r="AM254" i="14" s="1"/>
  <c r="AO255" i="14"/>
  <c r="AL255" i="14" s="1"/>
  <c r="AM255" i="14" s="1"/>
  <c r="AO256" i="14"/>
  <c r="AL256" i="14" s="1"/>
  <c r="AM256" i="14" s="1"/>
  <c r="AO257" i="14"/>
  <c r="AL257" i="14" s="1"/>
  <c r="AM257" i="14" s="1"/>
  <c r="AO258" i="14"/>
  <c r="AL258" i="14" s="1"/>
  <c r="AM258" i="14" s="1"/>
  <c r="AO259" i="14"/>
  <c r="AL259" i="14" s="1"/>
  <c r="AM259" i="14" s="1"/>
  <c r="AO260" i="14"/>
  <c r="AL260" i="14" s="1"/>
  <c r="AM260" i="14" s="1"/>
  <c r="AO261" i="14"/>
  <c r="AL261" i="14" s="1"/>
  <c r="AM261" i="14" s="1"/>
  <c r="AO262" i="14"/>
  <c r="AL262" i="14" s="1"/>
  <c r="AM262" i="14" s="1"/>
  <c r="AO263" i="14"/>
  <c r="AL263" i="14" s="1"/>
  <c r="AM263" i="14" s="1"/>
  <c r="AO264" i="14"/>
  <c r="AL264" i="14" s="1"/>
  <c r="AM264" i="14" s="1"/>
  <c r="AO265" i="14"/>
  <c r="AL265" i="14" s="1"/>
  <c r="AM265" i="14" s="1"/>
  <c r="AO266" i="14"/>
  <c r="AL266" i="14" s="1"/>
  <c r="AM266" i="14" s="1"/>
  <c r="AO267" i="14"/>
  <c r="AL267" i="14" s="1"/>
  <c r="AM267" i="14" s="1"/>
  <c r="AO268" i="14"/>
  <c r="AL268" i="14" s="1"/>
  <c r="AM268" i="14" s="1"/>
  <c r="AO269" i="14"/>
  <c r="AL269" i="14" s="1"/>
  <c r="AM269" i="14" s="1"/>
  <c r="AO270" i="14"/>
  <c r="AL270" i="14" s="1"/>
  <c r="AM270" i="14" s="1"/>
  <c r="AO271" i="14"/>
  <c r="AL271" i="14" s="1"/>
  <c r="AM271" i="14" s="1"/>
  <c r="AO272" i="14"/>
  <c r="AL272" i="14" s="1"/>
  <c r="AM272" i="14" s="1"/>
  <c r="AO273" i="14"/>
  <c r="AL273" i="14" s="1"/>
  <c r="AM273" i="14" s="1"/>
  <c r="AO274" i="14"/>
  <c r="AL274" i="14" s="1"/>
  <c r="AM274" i="14" s="1"/>
  <c r="AO275" i="14"/>
  <c r="AL275" i="14" s="1"/>
  <c r="AM275" i="14" s="1"/>
  <c r="AO276" i="14"/>
  <c r="AL276" i="14" s="1"/>
  <c r="AM276" i="14" s="1"/>
  <c r="AO277" i="14"/>
  <c r="AL277" i="14" s="1"/>
  <c r="AM277" i="14" s="1"/>
  <c r="AO278" i="14"/>
  <c r="AL278" i="14" s="1"/>
  <c r="AM278" i="14" s="1"/>
  <c r="AO279" i="14"/>
  <c r="AL279" i="14" s="1"/>
  <c r="AM279" i="14" s="1"/>
  <c r="AO280" i="14"/>
  <c r="AL280" i="14" s="1"/>
  <c r="AM280" i="14" s="1"/>
  <c r="AO281" i="14"/>
  <c r="AL281" i="14" s="1"/>
  <c r="AM281" i="14" s="1"/>
  <c r="AO282" i="14"/>
  <c r="AL282" i="14" s="1"/>
  <c r="AM282" i="14" s="1"/>
  <c r="AO283" i="14"/>
  <c r="AL283" i="14" s="1"/>
  <c r="AM283" i="14" s="1"/>
  <c r="AO284" i="14"/>
  <c r="AL284" i="14" s="1"/>
  <c r="AM284" i="14" s="1"/>
  <c r="AO285" i="14"/>
  <c r="AL285" i="14" s="1"/>
  <c r="AM285" i="14" s="1"/>
  <c r="AO286" i="14"/>
  <c r="AL286" i="14" s="1"/>
  <c r="AM286" i="14" s="1"/>
  <c r="AO287" i="14"/>
  <c r="AL287" i="14" s="1"/>
  <c r="AM287" i="14" s="1"/>
  <c r="AO288" i="14"/>
  <c r="AL288" i="14" s="1"/>
  <c r="AM288" i="14" s="1"/>
  <c r="AO289" i="14"/>
  <c r="AL289" i="14" s="1"/>
  <c r="AM289" i="14" s="1"/>
  <c r="AO290" i="14"/>
  <c r="AL290" i="14" s="1"/>
  <c r="AM290" i="14" s="1"/>
  <c r="AO291" i="14"/>
  <c r="AL291" i="14" s="1"/>
  <c r="AM291" i="14" s="1"/>
  <c r="AO292" i="14"/>
  <c r="AL292" i="14" s="1"/>
  <c r="AM292" i="14" s="1"/>
  <c r="AO293" i="14"/>
  <c r="AL293" i="14" s="1"/>
  <c r="AM293" i="14" s="1"/>
  <c r="AO294" i="14"/>
  <c r="AL294" i="14" s="1"/>
  <c r="AM294" i="14" s="1"/>
  <c r="AO295" i="14"/>
  <c r="AL295" i="14" s="1"/>
  <c r="AM295" i="14" s="1"/>
  <c r="AO296" i="14"/>
  <c r="AL296" i="14" s="1"/>
  <c r="AM296" i="14" s="1"/>
  <c r="AO297" i="14"/>
  <c r="AL297" i="14" s="1"/>
  <c r="AM297" i="14" s="1"/>
  <c r="AO298" i="14"/>
  <c r="AL298" i="14" s="1"/>
  <c r="AM298" i="14" s="1"/>
  <c r="AO299" i="14"/>
  <c r="AL299" i="14" s="1"/>
  <c r="AM299" i="14" s="1"/>
  <c r="AO300" i="14"/>
  <c r="AL300" i="14" s="1"/>
  <c r="AM300" i="14" s="1"/>
  <c r="AO5" i="14"/>
  <c r="AL5" i="14" s="1"/>
  <c r="AH6" i="14"/>
  <c r="AE6" i="14" s="1"/>
  <c r="AH7" i="14"/>
  <c r="AE7" i="14" s="1"/>
  <c r="AH8" i="14"/>
  <c r="AE8" i="14" s="1"/>
  <c r="AH9" i="14"/>
  <c r="AE9" i="14" s="1"/>
  <c r="AH10" i="14"/>
  <c r="AE10" i="14" s="1"/>
  <c r="AH11" i="14"/>
  <c r="AE11" i="14" s="1"/>
  <c r="AH12" i="14"/>
  <c r="AE12" i="14" s="1"/>
  <c r="AH13" i="14"/>
  <c r="AE13" i="14" s="1"/>
  <c r="AH14" i="14"/>
  <c r="AE14" i="14" s="1"/>
  <c r="AH15" i="14"/>
  <c r="AE15" i="14" s="1"/>
  <c r="AH16" i="14"/>
  <c r="AE16" i="14" s="1"/>
  <c r="AH17" i="14"/>
  <c r="AE17" i="14" s="1"/>
  <c r="AH18" i="14"/>
  <c r="AE18" i="14" s="1"/>
  <c r="AH19" i="14"/>
  <c r="AE19" i="14" s="1"/>
  <c r="AH20" i="14"/>
  <c r="AE20" i="14" s="1"/>
  <c r="AH21" i="14"/>
  <c r="AE21" i="14" s="1"/>
  <c r="AH22" i="14"/>
  <c r="AE22" i="14" s="1"/>
  <c r="AH23" i="14"/>
  <c r="AE23" i="14" s="1"/>
  <c r="AH24" i="14"/>
  <c r="AE24" i="14" s="1"/>
  <c r="AH25" i="14"/>
  <c r="AE25" i="14" s="1"/>
  <c r="AH26" i="14"/>
  <c r="AE26" i="14" s="1"/>
  <c r="AH27" i="14"/>
  <c r="AE27" i="14" s="1"/>
  <c r="AH28" i="14"/>
  <c r="AE28" i="14" s="1"/>
  <c r="AH29" i="14"/>
  <c r="AE29" i="14" s="1"/>
  <c r="AH30" i="14"/>
  <c r="AE30" i="14" s="1"/>
  <c r="AH31" i="14"/>
  <c r="AE31" i="14" s="1"/>
  <c r="AH32" i="14"/>
  <c r="AE32" i="14" s="1"/>
  <c r="AH33" i="14"/>
  <c r="AE33" i="14" s="1"/>
  <c r="AH34" i="14"/>
  <c r="AE34" i="14" s="1"/>
  <c r="AH35" i="14"/>
  <c r="AE35" i="14" s="1"/>
  <c r="AH36" i="14"/>
  <c r="AE36" i="14" s="1"/>
  <c r="AH37" i="14"/>
  <c r="AE37" i="14" s="1"/>
  <c r="AH38" i="14"/>
  <c r="AE38" i="14" s="1"/>
  <c r="AH39" i="14"/>
  <c r="AE39" i="14" s="1"/>
  <c r="AH40" i="14"/>
  <c r="AE40" i="14" s="1"/>
  <c r="AH41" i="14"/>
  <c r="AE41" i="14" s="1"/>
  <c r="AH42" i="14"/>
  <c r="AE42" i="14" s="1"/>
  <c r="AH43" i="14"/>
  <c r="AE43" i="14" s="1"/>
  <c r="AH44" i="14"/>
  <c r="AE44" i="14" s="1"/>
  <c r="AH45" i="14"/>
  <c r="AE45" i="14" s="1"/>
  <c r="AH46" i="14"/>
  <c r="AE46" i="14" s="1"/>
  <c r="AH47" i="14"/>
  <c r="AE47" i="14" s="1"/>
  <c r="AH48" i="14"/>
  <c r="AE48" i="14" s="1"/>
  <c r="AH49" i="14"/>
  <c r="AE49" i="14" s="1"/>
  <c r="AH50" i="14"/>
  <c r="AE50" i="14" s="1"/>
  <c r="AH51" i="14"/>
  <c r="AE51" i="14" s="1"/>
  <c r="AH52" i="14"/>
  <c r="AE52" i="14" s="1"/>
  <c r="AH53" i="14"/>
  <c r="AE53" i="14" s="1"/>
  <c r="AH54" i="14"/>
  <c r="AE54" i="14" s="1"/>
  <c r="AH55" i="14"/>
  <c r="AE55" i="14" s="1"/>
  <c r="AH56" i="14"/>
  <c r="AE56" i="14" s="1"/>
  <c r="AH57" i="14"/>
  <c r="AE57" i="14" s="1"/>
  <c r="AH58" i="14"/>
  <c r="AE58" i="14" s="1"/>
  <c r="AH59" i="14"/>
  <c r="AE59" i="14" s="1"/>
  <c r="AH60" i="14"/>
  <c r="AE60" i="14" s="1"/>
  <c r="AH61" i="14"/>
  <c r="AE61" i="14" s="1"/>
  <c r="AH62" i="14"/>
  <c r="AE62" i="14" s="1"/>
  <c r="AH63" i="14"/>
  <c r="AE63" i="14" s="1"/>
  <c r="AH64" i="14"/>
  <c r="AE64" i="14" s="1"/>
  <c r="AH65" i="14"/>
  <c r="AE65" i="14" s="1"/>
  <c r="AH66" i="14"/>
  <c r="AE66" i="14" s="1"/>
  <c r="AH67" i="14"/>
  <c r="AE67" i="14" s="1"/>
  <c r="AH68" i="14"/>
  <c r="AE68" i="14" s="1"/>
  <c r="AH69" i="14"/>
  <c r="AE69" i="14" s="1"/>
  <c r="AH70" i="14"/>
  <c r="AE70" i="14" s="1"/>
  <c r="AH71" i="14"/>
  <c r="AE71" i="14" s="1"/>
  <c r="AH72" i="14"/>
  <c r="AE72" i="14" s="1"/>
  <c r="AH73" i="14"/>
  <c r="AE73" i="14" s="1"/>
  <c r="AH74" i="14"/>
  <c r="AE74" i="14" s="1"/>
  <c r="AH75" i="14"/>
  <c r="AE75" i="14" s="1"/>
  <c r="AH76" i="14"/>
  <c r="AE76" i="14" s="1"/>
  <c r="AH77" i="14"/>
  <c r="AE77" i="14" s="1"/>
  <c r="AH78" i="14"/>
  <c r="AE78" i="14" s="1"/>
  <c r="AH79" i="14"/>
  <c r="AE79" i="14" s="1"/>
  <c r="AH80" i="14"/>
  <c r="AE80" i="14" s="1"/>
  <c r="AH81" i="14"/>
  <c r="AE81" i="14" s="1"/>
  <c r="AH82" i="14"/>
  <c r="AE82" i="14" s="1"/>
  <c r="AH83" i="14"/>
  <c r="AE83" i="14" s="1"/>
  <c r="AH84" i="14"/>
  <c r="AE84" i="14" s="1"/>
  <c r="AH85" i="14"/>
  <c r="AE85" i="14" s="1"/>
  <c r="AH86" i="14"/>
  <c r="AE86" i="14" s="1"/>
  <c r="AH87" i="14"/>
  <c r="AE87" i="14" s="1"/>
  <c r="AH88" i="14"/>
  <c r="AE88" i="14" s="1"/>
  <c r="AH89" i="14"/>
  <c r="AE89" i="14" s="1"/>
  <c r="AH90" i="14"/>
  <c r="AE90" i="14" s="1"/>
  <c r="AH91" i="14"/>
  <c r="AE91" i="14" s="1"/>
  <c r="AH92" i="14"/>
  <c r="AE92" i="14" s="1"/>
  <c r="AH93" i="14"/>
  <c r="AE93" i="14" s="1"/>
  <c r="AH94" i="14"/>
  <c r="AE94" i="14" s="1"/>
  <c r="AH95" i="14"/>
  <c r="AE95" i="14" s="1"/>
  <c r="AH96" i="14"/>
  <c r="AE96" i="14" s="1"/>
  <c r="AH97" i="14"/>
  <c r="AE97" i="14" s="1"/>
  <c r="AH98" i="14"/>
  <c r="AE98" i="14" s="1"/>
  <c r="AH99" i="14"/>
  <c r="AE99" i="14" s="1"/>
  <c r="AH100" i="14"/>
  <c r="AE100" i="14" s="1"/>
  <c r="AH101" i="14"/>
  <c r="AE101" i="14" s="1"/>
  <c r="AH102" i="14"/>
  <c r="AE102" i="14" s="1"/>
  <c r="AH103" i="14"/>
  <c r="AE103" i="14" s="1"/>
  <c r="AH104" i="14"/>
  <c r="AE104" i="14" s="1"/>
  <c r="AH105" i="14"/>
  <c r="AE105" i="14" s="1"/>
  <c r="AH106" i="14"/>
  <c r="AE106" i="14" s="1"/>
  <c r="AH107" i="14"/>
  <c r="AE107" i="14" s="1"/>
  <c r="AH108" i="14"/>
  <c r="AE108" i="14" s="1"/>
  <c r="AH109" i="14"/>
  <c r="AE109" i="14" s="1"/>
  <c r="AH110" i="14"/>
  <c r="AE110" i="14" s="1"/>
  <c r="AH111" i="14"/>
  <c r="AE111" i="14" s="1"/>
  <c r="AH112" i="14"/>
  <c r="AE112" i="14" s="1"/>
  <c r="AH113" i="14"/>
  <c r="AE113" i="14" s="1"/>
  <c r="AH114" i="14"/>
  <c r="AE114" i="14" s="1"/>
  <c r="AH115" i="14"/>
  <c r="AE115" i="14" s="1"/>
  <c r="AH116" i="14"/>
  <c r="AE116" i="14" s="1"/>
  <c r="AH117" i="14"/>
  <c r="AE117" i="14" s="1"/>
  <c r="AH118" i="14"/>
  <c r="AE118" i="14" s="1"/>
  <c r="AH119" i="14"/>
  <c r="AE119" i="14" s="1"/>
  <c r="AH120" i="14"/>
  <c r="AE120" i="14" s="1"/>
  <c r="AH121" i="14"/>
  <c r="AE121" i="14" s="1"/>
  <c r="AH122" i="14"/>
  <c r="AE122" i="14" s="1"/>
  <c r="AH123" i="14"/>
  <c r="AE123" i="14" s="1"/>
  <c r="AH124" i="14"/>
  <c r="AE124" i="14" s="1"/>
  <c r="AH125" i="14"/>
  <c r="AE125" i="14" s="1"/>
  <c r="AH126" i="14"/>
  <c r="AE126" i="14" s="1"/>
  <c r="AH127" i="14"/>
  <c r="AE127" i="14" s="1"/>
  <c r="AH128" i="14"/>
  <c r="AE128" i="14" s="1"/>
  <c r="AH129" i="14"/>
  <c r="AE129" i="14" s="1"/>
  <c r="AH130" i="14"/>
  <c r="AE130" i="14" s="1"/>
  <c r="AH131" i="14"/>
  <c r="AE131" i="14" s="1"/>
  <c r="AH132" i="14"/>
  <c r="AE132" i="14" s="1"/>
  <c r="AH133" i="14"/>
  <c r="AE133" i="14" s="1"/>
  <c r="AH134" i="14"/>
  <c r="AE134" i="14" s="1"/>
  <c r="AH135" i="14"/>
  <c r="AE135" i="14" s="1"/>
  <c r="AH136" i="14"/>
  <c r="AE136" i="14" s="1"/>
  <c r="AH137" i="14"/>
  <c r="AE137" i="14" s="1"/>
  <c r="AH138" i="14"/>
  <c r="AE138" i="14" s="1"/>
  <c r="AH139" i="14"/>
  <c r="AE139" i="14" s="1"/>
  <c r="AH140" i="14"/>
  <c r="AE140" i="14" s="1"/>
  <c r="AH141" i="14"/>
  <c r="AE141" i="14" s="1"/>
  <c r="AH142" i="14"/>
  <c r="AE142" i="14" s="1"/>
  <c r="AH143" i="14"/>
  <c r="AE143" i="14" s="1"/>
  <c r="AH144" i="14"/>
  <c r="AE144" i="14" s="1"/>
  <c r="AH145" i="14"/>
  <c r="AE145" i="14" s="1"/>
  <c r="AH146" i="14"/>
  <c r="AE146" i="14" s="1"/>
  <c r="AH147" i="14"/>
  <c r="AE147" i="14" s="1"/>
  <c r="AH148" i="14"/>
  <c r="AE148" i="14" s="1"/>
  <c r="AH149" i="14"/>
  <c r="AE149" i="14" s="1"/>
  <c r="AH150" i="14"/>
  <c r="AE150" i="14" s="1"/>
  <c r="AH151" i="14"/>
  <c r="AE151" i="14" s="1"/>
  <c r="AH152" i="14"/>
  <c r="AE152" i="14" s="1"/>
  <c r="AH153" i="14"/>
  <c r="AE153" i="14" s="1"/>
  <c r="AH154" i="14"/>
  <c r="AE154" i="14" s="1"/>
  <c r="AH155" i="14"/>
  <c r="AE155" i="14" s="1"/>
  <c r="AH156" i="14"/>
  <c r="AE156" i="14" s="1"/>
  <c r="AH157" i="14"/>
  <c r="AE157" i="14" s="1"/>
  <c r="AH158" i="14"/>
  <c r="AE158" i="14" s="1"/>
  <c r="AH159" i="14"/>
  <c r="AE159" i="14" s="1"/>
  <c r="AH160" i="14"/>
  <c r="AE160" i="14" s="1"/>
  <c r="AH161" i="14"/>
  <c r="AE161" i="14" s="1"/>
  <c r="AH162" i="14"/>
  <c r="AE162" i="14" s="1"/>
  <c r="AH163" i="14"/>
  <c r="AE163" i="14" s="1"/>
  <c r="AH164" i="14"/>
  <c r="AE164" i="14" s="1"/>
  <c r="AH165" i="14"/>
  <c r="AE165" i="14" s="1"/>
  <c r="AH166" i="14"/>
  <c r="AE166" i="14" s="1"/>
  <c r="AH167" i="14"/>
  <c r="AE167" i="14" s="1"/>
  <c r="AH168" i="14"/>
  <c r="AE168" i="14" s="1"/>
  <c r="AH169" i="14"/>
  <c r="AE169" i="14" s="1"/>
  <c r="AH170" i="14"/>
  <c r="AE170" i="14" s="1"/>
  <c r="AH171" i="14"/>
  <c r="AE171" i="14" s="1"/>
  <c r="AH172" i="14"/>
  <c r="AE172" i="14" s="1"/>
  <c r="AH173" i="14"/>
  <c r="AE173" i="14" s="1"/>
  <c r="AH174" i="14"/>
  <c r="AE174" i="14" s="1"/>
  <c r="AH175" i="14"/>
  <c r="AE175" i="14" s="1"/>
  <c r="AH176" i="14"/>
  <c r="AE176" i="14" s="1"/>
  <c r="AH177" i="14"/>
  <c r="AE177" i="14" s="1"/>
  <c r="AH178" i="14"/>
  <c r="AE178" i="14" s="1"/>
  <c r="AH179" i="14"/>
  <c r="AE179" i="14" s="1"/>
  <c r="AH180" i="14"/>
  <c r="AE180" i="14" s="1"/>
  <c r="AH181" i="14"/>
  <c r="AE181" i="14" s="1"/>
  <c r="AH182" i="14"/>
  <c r="AE182" i="14" s="1"/>
  <c r="AH183" i="14"/>
  <c r="AE183" i="14" s="1"/>
  <c r="AH184" i="14"/>
  <c r="AE184" i="14" s="1"/>
  <c r="AH185" i="14"/>
  <c r="AE185" i="14" s="1"/>
  <c r="AH186" i="14"/>
  <c r="AE186" i="14" s="1"/>
  <c r="AH187" i="14"/>
  <c r="AE187" i="14" s="1"/>
  <c r="AH188" i="14"/>
  <c r="AE188" i="14" s="1"/>
  <c r="AH189" i="14"/>
  <c r="AE189" i="14" s="1"/>
  <c r="AH190" i="14"/>
  <c r="AE190" i="14" s="1"/>
  <c r="AH191" i="14"/>
  <c r="AE191" i="14" s="1"/>
  <c r="AH192" i="14"/>
  <c r="AE192" i="14" s="1"/>
  <c r="AH193" i="14"/>
  <c r="AE193" i="14" s="1"/>
  <c r="AH194" i="14"/>
  <c r="AE194" i="14" s="1"/>
  <c r="AH195" i="14"/>
  <c r="AE195" i="14" s="1"/>
  <c r="AH196" i="14"/>
  <c r="AE196" i="14" s="1"/>
  <c r="AH197" i="14"/>
  <c r="AE197" i="14" s="1"/>
  <c r="AH198" i="14"/>
  <c r="AE198" i="14" s="1"/>
  <c r="AH199" i="14"/>
  <c r="AE199" i="14" s="1"/>
  <c r="AH200" i="14"/>
  <c r="AE200" i="14" s="1"/>
  <c r="AH201" i="14"/>
  <c r="AE201" i="14" s="1"/>
  <c r="AH202" i="14"/>
  <c r="AE202" i="14" s="1"/>
  <c r="AH203" i="14"/>
  <c r="AE203" i="14" s="1"/>
  <c r="AH204" i="14"/>
  <c r="AE204" i="14" s="1"/>
  <c r="AH205" i="14"/>
  <c r="AE205" i="14" s="1"/>
  <c r="AH206" i="14"/>
  <c r="AE206" i="14" s="1"/>
  <c r="AH207" i="14"/>
  <c r="AE207" i="14" s="1"/>
  <c r="AH208" i="14"/>
  <c r="AE208" i="14" s="1"/>
  <c r="AH209" i="14"/>
  <c r="AE209" i="14" s="1"/>
  <c r="AH210" i="14"/>
  <c r="AE210" i="14" s="1"/>
  <c r="AH211" i="14"/>
  <c r="AE211" i="14" s="1"/>
  <c r="AH212" i="14"/>
  <c r="AE212" i="14" s="1"/>
  <c r="AH213" i="14"/>
  <c r="AE213" i="14" s="1"/>
  <c r="AH214" i="14"/>
  <c r="AE214" i="14" s="1"/>
  <c r="AH215" i="14"/>
  <c r="AE215" i="14" s="1"/>
  <c r="AH216" i="14"/>
  <c r="AE216" i="14" s="1"/>
  <c r="AH217" i="14"/>
  <c r="AE217" i="14" s="1"/>
  <c r="AH218" i="14"/>
  <c r="AE218" i="14" s="1"/>
  <c r="AH219" i="14"/>
  <c r="AE219" i="14" s="1"/>
  <c r="AH220" i="14"/>
  <c r="AE220" i="14" s="1"/>
  <c r="AH221" i="14"/>
  <c r="AE221" i="14" s="1"/>
  <c r="AH222" i="14"/>
  <c r="AE222" i="14" s="1"/>
  <c r="AH223" i="14"/>
  <c r="AE223" i="14" s="1"/>
  <c r="AH224" i="14"/>
  <c r="AE224" i="14" s="1"/>
  <c r="AH225" i="14"/>
  <c r="AE225" i="14" s="1"/>
  <c r="AH226" i="14"/>
  <c r="AE226" i="14" s="1"/>
  <c r="AH227" i="14"/>
  <c r="AE227" i="14" s="1"/>
  <c r="AH228" i="14"/>
  <c r="AE228" i="14" s="1"/>
  <c r="AH229" i="14"/>
  <c r="AE229" i="14" s="1"/>
  <c r="AH230" i="14"/>
  <c r="AE230" i="14" s="1"/>
  <c r="AH231" i="14"/>
  <c r="AE231" i="14" s="1"/>
  <c r="AH232" i="14"/>
  <c r="AE232" i="14" s="1"/>
  <c r="AH233" i="14"/>
  <c r="AE233" i="14" s="1"/>
  <c r="AH234" i="14"/>
  <c r="AE234" i="14" s="1"/>
  <c r="AH235" i="14"/>
  <c r="AE235" i="14" s="1"/>
  <c r="AH236" i="14"/>
  <c r="AE236" i="14" s="1"/>
  <c r="AH237" i="14"/>
  <c r="AE237" i="14" s="1"/>
  <c r="AH238" i="14"/>
  <c r="AE238" i="14" s="1"/>
  <c r="AH239" i="14"/>
  <c r="AE239" i="14" s="1"/>
  <c r="AH240" i="14"/>
  <c r="AE240" i="14" s="1"/>
  <c r="AH241" i="14"/>
  <c r="AE241" i="14" s="1"/>
  <c r="AF241" i="14" s="1"/>
  <c r="AH242" i="14"/>
  <c r="AE242" i="14" s="1"/>
  <c r="AF242" i="14" s="1"/>
  <c r="AH243" i="14"/>
  <c r="AE243" i="14" s="1"/>
  <c r="AF243" i="14" s="1"/>
  <c r="AH244" i="14"/>
  <c r="AE244" i="14" s="1"/>
  <c r="AF244" i="14" s="1"/>
  <c r="AH245" i="14"/>
  <c r="AE245" i="14" s="1"/>
  <c r="AF245" i="14" s="1"/>
  <c r="AH246" i="14"/>
  <c r="AE246" i="14" s="1"/>
  <c r="AF246" i="14" s="1"/>
  <c r="AH247" i="14"/>
  <c r="AE247" i="14" s="1"/>
  <c r="AF247" i="14" s="1"/>
  <c r="AH248" i="14"/>
  <c r="AE248" i="14" s="1"/>
  <c r="AF248" i="14" s="1"/>
  <c r="AH249" i="14"/>
  <c r="AE249" i="14" s="1"/>
  <c r="AF249" i="14" s="1"/>
  <c r="AH250" i="14"/>
  <c r="AE250" i="14" s="1"/>
  <c r="AF250" i="14" s="1"/>
  <c r="AH251" i="14"/>
  <c r="AE251" i="14" s="1"/>
  <c r="AF251" i="14" s="1"/>
  <c r="AH252" i="14"/>
  <c r="AE252" i="14" s="1"/>
  <c r="AF252" i="14" s="1"/>
  <c r="AH253" i="14"/>
  <c r="AE253" i="14" s="1"/>
  <c r="AF253" i="14" s="1"/>
  <c r="AH254" i="14"/>
  <c r="AE254" i="14" s="1"/>
  <c r="AF254" i="14" s="1"/>
  <c r="AH255" i="14"/>
  <c r="AE255" i="14" s="1"/>
  <c r="AF255" i="14" s="1"/>
  <c r="AH256" i="14"/>
  <c r="AE256" i="14" s="1"/>
  <c r="AF256" i="14" s="1"/>
  <c r="AH257" i="14"/>
  <c r="AE257" i="14" s="1"/>
  <c r="AF257" i="14" s="1"/>
  <c r="AH258" i="14"/>
  <c r="AE258" i="14" s="1"/>
  <c r="AF258" i="14" s="1"/>
  <c r="AH259" i="14"/>
  <c r="AE259" i="14" s="1"/>
  <c r="AF259" i="14" s="1"/>
  <c r="AH260" i="14"/>
  <c r="AE260" i="14" s="1"/>
  <c r="AF260" i="14" s="1"/>
  <c r="AH261" i="14"/>
  <c r="AE261" i="14" s="1"/>
  <c r="AF261" i="14" s="1"/>
  <c r="AH262" i="14"/>
  <c r="AE262" i="14" s="1"/>
  <c r="AF262" i="14" s="1"/>
  <c r="AH263" i="14"/>
  <c r="AE263" i="14" s="1"/>
  <c r="AF263" i="14" s="1"/>
  <c r="AH264" i="14"/>
  <c r="AE264" i="14" s="1"/>
  <c r="AF264" i="14" s="1"/>
  <c r="AH265" i="14"/>
  <c r="AE265" i="14" s="1"/>
  <c r="AF265" i="14" s="1"/>
  <c r="AH266" i="14"/>
  <c r="AE266" i="14" s="1"/>
  <c r="AF266" i="14" s="1"/>
  <c r="AH267" i="14"/>
  <c r="AE267" i="14" s="1"/>
  <c r="AF267" i="14" s="1"/>
  <c r="AH268" i="14"/>
  <c r="AE268" i="14" s="1"/>
  <c r="AF268" i="14" s="1"/>
  <c r="AH269" i="14"/>
  <c r="AE269" i="14" s="1"/>
  <c r="AF269" i="14" s="1"/>
  <c r="AH270" i="14"/>
  <c r="AE270" i="14" s="1"/>
  <c r="AF270" i="14" s="1"/>
  <c r="AH271" i="14"/>
  <c r="AE271" i="14" s="1"/>
  <c r="AF271" i="14" s="1"/>
  <c r="AH272" i="14"/>
  <c r="AE272" i="14" s="1"/>
  <c r="AF272" i="14" s="1"/>
  <c r="AH273" i="14"/>
  <c r="AE273" i="14" s="1"/>
  <c r="AF273" i="14" s="1"/>
  <c r="AH274" i="14"/>
  <c r="AE274" i="14" s="1"/>
  <c r="AF274" i="14" s="1"/>
  <c r="AH275" i="14"/>
  <c r="AE275" i="14" s="1"/>
  <c r="AF275" i="14" s="1"/>
  <c r="AH276" i="14"/>
  <c r="AE276" i="14" s="1"/>
  <c r="AF276" i="14" s="1"/>
  <c r="AH277" i="14"/>
  <c r="AE277" i="14" s="1"/>
  <c r="AF277" i="14" s="1"/>
  <c r="AH278" i="14"/>
  <c r="AE278" i="14" s="1"/>
  <c r="AF278" i="14" s="1"/>
  <c r="AH279" i="14"/>
  <c r="AE279" i="14" s="1"/>
  <c r="AF279" i="14" s="1"/>
  <c r="AH280" i="14"/>
  <c r="AE280" i="14" s="1"/>
  <c r="AF280" i="14" s="1"/>
  <c r="AH281" i="14"/>
  <c r="AE281" i="14" s="1"/>
  <c r="AF281" i="14" s="1"/>
  <c r="AH282" i="14"/>
  <c r="AE282" i="14" s="1"/>
  <c r="AF282" i="14" s="1"/>
  <c r="AH283" i="14"/>
  <c r="AE283" i="14" s="1"/>
  <c r="AF283" i="14" s="1"/>
  <c r="AH284" i="14"/>
  <c r="AE284" i="14" s="1"/>
  <c r="AF284" i="14" s="1"/>
  <c r="AH285" i="14"/>
  <c r="AE285" i="14" s="1"/>
  <c r="AF285" i="14" s="1"/>
  <c r="AH286" i="14"/>
  <c r="AE286" i="14" s="1"/>
  <c r="AF286" i="14" s="1"/>
  <c r="AH287" i="14"/>
  <c r="AE287" i="14" s="1"/>
  <c r="AF287" i="14" s="1"/>
  <c r="AH288" i="14"/>
  <c r="AE288" i="14" s="1"/>
  <c r="AF288" i="14" s="1"/>
  <c r="AH289" i="14"/>
  <c r="AE289" i="14" s="1"/>
  <c r="AF289" i="14" s="1"/>
  <c r="AH290" i="14"/>
  <c r="AE290" i="14" s="1"/>
  <c r="AF290" i="14" s="1"/>
  <c r="AH291" i="14"/>
  <c r="AE291" i="14" s="1"/>
  <c r="AF291" i="14" s="1"/>
  <c r="AH292" i="14"/>
  <c r="AE292" i="14" s="1"/>
  <c r="AF292" i="14" s="1"/>
  <c r="AH293" i="14"/>
  <c r="AE293" i="14" s="1"/>
  <c r="AF293" i="14" s="1"/>
  <c r="AH294" i="14"/>
  <c r="AE294" i="14" s="1"/>
  <c r="AF294" i="14" s="1"/>
  <c r="AH295" i="14"/>
  <c r="AE295" i="14" s="1"/>
  <c r="AF295" i="14" s="1"/>
  <c r="AH296" i="14"/>
  <c r="AE296" i="14" s="1"/>
  <c r="AF296" i="14" s="1"/>
  <c r="AH297" i="14"/>
  <c r="AE297" i="14" s="1"/>
  <c r="AF297" i="14" s="1"/>
  <c r="AH298" i="14"/>
  <c r="AE298" i="14" s="1"/>
  <c r="AF298" i="14" s="1"/>
  <c r="AH299" i="14"/>
  <c r="AE299" i="14" s="1"/>
  <c r="AF299" i="14" s="1"/>
  <c r="AH300" i="14"/>
  <c r="AE300" i="14" s="1"/>
  <c r="AF300" i="14" s="1"/>
  <c r="AH301" i="14"/>
  <c r="AE301" i="14" s="1"/>
  <c r="AF301" i="14" s="1"/>
  <c r="AH302" i="14"/>
  <c r="AE302" i="14" s="1"/>
  <c r="AF302" i="14" s="1"/>
  <c r="AH303" i="14"/>
  <c r="AE303" i="14" s="1"/>
  <c r="AF303" i="14" s="1"/>
  <c r="AH304" i="14"/>
  <c r="AE304" i="14" s="1"/>
  <c r="AF304" i="14" s="1"/>
  <c r="AH305" i="14"/>
  <c r="AE305" i="14" s="1"/>
  <c r="AF305" i="14" s="1"/>
  <c r="AH306" i="14"/>
  <c r="AE306" i="14" s="1"/>
  <c r="AF306" i="14" s="1"/>
  <c r="AH307" i="14"/>
  <c r="AE307" i="14" s="1"/>
  <c r="AF307" i="14" s="1"/>
  <c r="AH308" i="14"/>
  <c r="AE308" i="14" s="1"/>
  <c r="AF308" i="14" s="1"/>
  <c r="AH309" i="14"/>
  <c r="AE309" i="14" s="1"/>
  <c r="AF309" i="14" s="1"/>
  <c r="AH310" i="14"/>
  <c r="AE310" i="14" s="1"/>
  <c r="AF310" i="14" s="1"/>
  <c r="AH5" i="14"/>
  <c r="AE5" i="14" s="1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B241" i="14"/>
  <c r="Q241" i="14"/>
  <c r="AC241" i="14"/>
  <c r="B242" i="14"/>
  <c r="Q242" i="14"/>
  <c r="AC242" i="14"/>
  <c r="B243" i="14"/>
  <c r="Q243" i="14"/>
  <c r="AC243" i="14"/>
  <c r="B244" i="14"/>
  <c r="Q244" i="14"/>
  <c r="AC244" i="14"/>
  <c r="B245" i="14"/>
  <c r="Q245" i="14"/>
  <c r="AC245" i="14"/>
  <c r="B246" i="14"/>
  <c r="Q246" i="14"/>
  <c r="AC246" i="14"/>
  <c r="B247" i="14"/>
  <c r="Q247" i="14"/>
  <c r="AC247" i="14"/>
  <c r="B248" i="14"/>
  <c r="Q248" i="14"/>
  <c r="AC248" i="14"/>
  <c r="B249" i="14"/>
  <c r="Q249" i="14"/>
  <c r="AC249" i="14"/>
  <c r="B250" i="14"/>
  <c r="Q250" i="14"/>
  <c r="AC250" i="14"/>
  <c r="B251" i="14"/>
  <c r="Q251" i="14"/>
  <c r="AC251" i="14"/>
  <c r="B252" i="14"/>
  <c r="Q252" i="14"/>
  <c r="AC252" i="14"/>
  <c r="B253" i="14"/>
  <c r="Q253" i="14"/>
  <c r="AC253" i="14"/>
  <c r="B254" i="14"/>
  <c r="Q254" i="14"/>
  <c r="AC254" i="14"/>
  <c r="B255" i="14"/>
  <c r="Q255" i="14"/>
  <c r="AC255" i="14"/>
  <c r="B256" i="14"/>
  <c r="Q256" i="14"/>
  <c r="AC256" i="14"/>
  <c r="B257" i="14"/>
  <c r="Q257" i="14"/>
  <c r="AC257" i="14"/>
  <c r="B258" i="14"/>
  <c r="Q258" i="14"/>
  <c r="AC258" i="14"/>
  <c r="B259" i="14"/>
  <c r="Q259" i="14"/>
  <c r="AC259" i="14"/>
  <c r="B260" i="14"/>
  <c r="Q260" i="14"/>
  <c r="AC260" i="14"/>
  <c r="B261" i="14"/>
  <c r="Q261" i="14"/>
  <c r="AC261" i="14"/>
  <c r="B262" i="14"/>
  <c r="Q262" i="14"/>
  <c r="AC262" i="14"/>
  <c r="B263" i="14"/>
  <c r="Q263" i="14"/>
  <c r="AC263" i="14"/>
  <c r="B264" i="14"/>
  <c r="Q264" i="14"/>
  <c r="AC264" i="14"/>
  <c r="B265" i="14"/>
  <c r="Q265" i="14"/>
  <c r="AC265" i="14"/>
  <c r="B266" i="14"/>
  <c r="Q266" i="14"/>
  <c r="AC266" i="14"/>
  <c r="B267" i="14"/>
  <c r="Q267" i="14"/>
  <c r="AC267" i="14"/>
  <c r="B268" i="14"/>
  <c r="Q268" i="14"/>
  <c r="AC268" i="14"/>
  <c r="B269" i="14"/>
  <c r="Q269" i="14"/>
  <c r="AC269" i="14"/>
  <c r="B270" i="14"/>
  <c r="Q270" i="14"/>
  <c r="AC270" i="14"/>
  <c r="B271" i="14"/>
  <c r="Q271" i="14"/>
  <c r="AC271" i="14"/>
  <c r="B272" i="14"/>
  <c r="Q272" i="14"/>
  <c r="AC272" i="14"/>
  <c r="B273" i="14"/>
  <c r="Q273" i="14"/>
  <c r="AC273" i="14"/>
  <c r="B274" i="14"/>
  <c r="Q274" i="14"/>
  <c r="AC274" i="14"/>
  <c r="B275" i="14"/>
  <c r="Q275" i="14"/>
  <c r="AC275" i="14"/>
  <c r="B276" i="14"/>
  <c r="Q276" i="14"/>
  <c r="AC276" i="14"/>
  <c r="B277" i="14"/>
  <c r="Q277" i="14"/>
  <c r="AC277" i="14"/>
  <c r="B278" i="14"/>
  <c r="Q278" i="14"/>
  <c r="AC278" i="14"/>
  <c r="B279" i="14"/>
  <c r="Q279" i="14"/>
  <c r="AC279" i="14"/>
  <c r="B280" i="14"/>
  <c r="Q280" i="14"/>
  <c r="AC280" i="14"/>
  <c r="B281" i="14"/>
  <c r="Q281" i="14"/>
  <c r="AC281" i="14"/>
  <c r="B282" i="14"/>
  <c r="Q282" i="14"/>
  <c r="AC282" i="14"/>
  <c r="B283" i="14"/>
  <c r="Q283" i="14"/>
  <c r="AC283" i="14"/>
  <c r="B284" i="14"/>
  <c r="Q284" i="14"/>
  <c r="AC284" i="14"/>
  <c r="B285" i="14"/>
  <c r="Q285" i="14"/>
  <c r="AC285" i="14"/>
  <c r="B286" i="14"/>
  <c r="Q286" i="14"/>
  <c r="AC286" i="14"/>
  <c r="B287" i="14"/>
  <c r="Q287" i="14"/>
  <c r="AC287" i="14"/>
  <c r="B288" i="14"/>
  <c r="Q288" i="14"/>
  <c r="AC288" i="14"/>
  <c r="B289" i="14"/>
  <c r="Q289" i="14"/>
  <c r="AC289" i="14"/>
  <c r="B290" i="14"/>
  <c r="Q290" i="14"/>
  <c r="AC290" i="14"/>
  <c r="B291" i="14"/>
  <c r="Q291" i="14"/>
  <c r="AC291" i="14"/>
  <c r="B292" i="14"/>
  <c r="Q292" i="14"/>
  <c r="AC292" i="14"/>
  <c r="B293" i="14"/>
  <c r="Q293" i="14"/>
  <c r="AC293" i="14"/>
  <c r="B294" i="14"/>
  <c r="Q294" i="14"/>
  <c r="AC294" i="14"/>
  <c r="B295" i="14"/>
  <c r="Q295" i="14"/>
  <c r="AC295" i="14"/>
  <c r="B296" i="14"/>
  <c r="Q296" i="14"/>
  <c r="AC296" i="14"/>
  <c r="B297" i="14"/>
  <c r="Q297" i="14"/>
  <c r="AC297" i="14"/>
  <c r="B298" i="14"/>
  <c r="Q298" i="14"/>
  <c r="AC298" i="14"/>
  <c r="B299" i="14"/>
  <c r="Q299" i="14"/>
  <c r="AC299" i="14"/>
  <c r="B300" i="14"/>
  <c r="Q300" i="14"/>
  <c r="AC300" i="14"/>
  <c r="B301" i="14"/>
  <c r="Q301" i="14"/>
  <c r="AC301" i="14"/>
  <c r="B302" i="14"/>
  <c r="Q302" i="14"/>
  <c r="AC302" i="14"/>
  <c r="B303" i="14"/>
  <c r="Q303" i="14"/>
  <c r="AC303" i="14"/>
  <c r="B304" i="14"/>
  <c r="Q304" i="14"/>
  <c r="AC304" i="14"/>
  <c r="B305" i="14"/>
  <c r="Q305" i="14"/>
  <c r="AC305" i="14"/>
  <c r="B306" i="14"/>
  <c r="Q306" i="14"/>
  <c r="AC306" i="14"/>
  <c r="B307" i="14"/>
  <c r="Q307" i="14"/>
  <c r="AC307" i="14"/>
  <c r="B308" i="14"/>
  <c r="Q308" i="14"/>
  <c r="AC308" i="14"/>
  <c r="B309" i="14"/>
  <c r="Q309" i="14"/>
  <c r="AC309" i="14"/>
  <c r="B310" i="14"/>
  <c r="Q310" i="14"/>
  <c r="AC310" i="14"/>
  <c r="H11" i="16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2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F302" i="15"/>
  <c r="AF303" i="15"/>
  <c r="AF304" i="15"/>
  <c r="AF305" i="15"/>
  <c r="AF306" i="15"/>
  <c r="AF307" i="15"/>
  <c r="AF308" i="15"/>
  <c r="AF309" i="15"/>
  <c r="AF310" i="15"/>
  <c r="Z241" i="15"/>
  <c r="Z242" i="15"/>
  <c r="Z243" i="15"/>
  <c r="Z244" i="15"/>
  <c r="Z245" i="15"/>
  <c r="Z246" i="15"/>
  <c r="Z247" i="15"/>
  <c r="Z248" i="15"/>
  <c r="Z249" i="15"/>
  <c r="Z250" i="15"/>
  <c r="Z251" i="15"/>
  <c r="Z252" i="15"/>
  <c r="Z253" i="15"/>
  <c r="Z254" i="15"/>
  <c r="Z255" i="15"/>
  <c r="Z256" i="15"/>
  <c r="Z257" i="15"/>
  <c r="Z258" i="15"/>
  <c r="Z259" i="15"/>
  <c r="Z260" i="15"/>
  <c r="Z261" i="15"/>
  <c r="Z262" i="15"/>
  <c r="Z263" i="15"/>
  <c r="Z264" i="15"/>
  <c r="Z265" i="15"/>
  <c r="Z266" i="15"/>
  <c r="Z267" i="15"/>
  <c r="Z268" i="15"/>
  <c r="Z269" i="15"/>
  <c r="Z270" i="15"/>
  <c r="Z271" i="15"/>
  <c r="Z272" i="15"/>
  <c r="Z273" i="15"/>
  <c r="Z274" i="15"/>
  <c r="Z275" i="15"/>
  <c r="Z276" i="15"/>
  <c r="Z277" i="15"/>
  <c r="Z278" i="15"/>
  <c r="Z279" i="15"/>
  <c r="Z280" i="15"/>
  <c r="Z281" i="15"/>
  <c r="Z282" i="15"/>
  <c r="Z283" i="15"/>
  <c r="Z284" i="15"/>
  <c r="Z285" i="15"/>
  <c r="Z286" i="15"/>
  <c r="Z287" i="15"/>
  <c r="Z288" i="15"/>
  <c r="Z289" i="15"/>
  <c r="Z290" i="15"/>
  <c r="Z291" i="15"/>
  <c r="Z292" i="15"/>
  <c r="Z293" i="15"/>
  <c r="Z294" i="15"/>
  <c r="Z295" i="15"/>
  <c r="Z296" i="15"/>
  <c r="Z297" i="15"/>
  <c r="Z298" i="15"/>
  <c r="Z299" i="15"/>
  <c r="Z300" i="15"/>
  <c r="Z301" i="15"/>
  <c r="Z302" i="15"/>
  <c r="Z303" i="15"/>
  <c r="Z304" i="15"/>
  <c r="Z305" i="15"/>
  <c r="Z306" i="15"/>
  <c r="Z307" i="15"/>
  <c r="Z308" i="15"/>
  <c r="Z309" i="15"/>
  <c r="Z31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B305" i="15"/>
  <c r="B241" i="15"/>
  <c r="AC241" i="15"/>
  <c r="B242" i="15"/>
  <c r="AC242" i="15"/>
  <c r="B243" i="15"/>
  <c r="AC243" i="15"/>
  <c r="B244" i="15"/>
  <c r="AC244" i="15"/>
  <c r="B245" i="15"/>
  <c r="AC245" i="15"/>
  <c r="B246" i="15"/>
  <c r="AC246" i="15"/>
  <c r="B247" i="15"/>
  <c r="AC247" i="15"/>
  <c r="B248" i="15"/>
  <c r="AC248" i="15"/>
  <c r="B249" i="15"/>
  <c r="AC249" i="15"/>
  <c r="B250" i="15"/>
  <c r="AC250" i="15"/>
  <c r="B251" i="15"/>
  <c r="AC251" i="15"/>
  <c r="B252" i="15"/>
  <c r="AC252" i="15"/>
  <c r="B253" i="15"/>
  <c r="AC253" i="15"/>
  <c r="B254" i="15"/>
  <c r="AC254" i="15"/>
  <c r="B255" i="15"/>
  <c r="AC255" i="15"/>
  <c r="B256" i="15"/>
  <c r="AC256" i="15"/>
  <c r="B257" i="15"/>
  <c r="AC257" i="15"/>
  <c r="B258" i="15"/>
  <c r="AC258" i="15"/>
  <c r="B259" i="15"/>
  <c r="AC259" i="15"/>
  <c r="B260" i="15"/>
  <c r="AC260" i="15"/>
  <c r="B261" i="15"/>
  <c r="AC261" i="15"/>
  <c r="B262" i="15"/>
  <c r="AC262" i="15"/>
  <c r="B263" i="15"/>
  <c r="AC263" i="15"/>
  <c r="B264" i="15"/>
  <c r="AC264" i="15"/>
  <c r="B265" i="15"/>
  <c r="AC265" i="15"/>
  <c r="B266" i="15"/>
  <c r="AC266" i="15"/>
  <c r="B267" i="15"/>
  <c r="AC267" i="15"/>
  <c r="B268" i="15"/>
  <c r="AC268" i="15"/>
  <c r="B269" i="15"/>
  <c r="AC269" i="15"/>
  <c r="B270" i="15"/>
  <c r="AC270" i="15"/>
  <c r="B271" i="15"/>
  <c r="AC271" i="15"/>
  <c r="B272" i="15"/>
  <c r="AC272" i="15"/>
  <c r="B273" i="15"/>
  <c r="AC273" i="15"/>
  <c r="B274" i="15"/>
  <c r="AC274" i="15"/>
  <c r="B275" i="15"/>
  <c r="AC275" i="15"/>
  <c r="B276" i="15"/>
  <c r="AC276" i="15"/>
  <c r="B277" i="15"/>
  <c r="AC277" i="15"/>
  <c r="B278" i="15"/>
  <c r="AC278" i="15"/>
  <c r="B279" i="15"/>
  <c r="AC279" i="15"/>
  <c r="B280" i="15"/>
  <c r="AC280" i="15"/>
  <c r="B281" i="15"/>
  <c r="AC281" i="15"/>
  <c r="B282" i="15"/>
  <c r="AC282" i="15"/>
  <c r="B283" i="15"/>
  <c r="AC283" i="15"/>
  <c r="B284" i="15"/>
  <c r="AC284" i="15"/>
  <c r="B285" i="15"/>
  <c r="AC285" i="15"/>
  <c r="B286" i="15"/>
  <c r="AC286" i="15"/>
  <c r="B287" i="15"/>
  <c r="AC287" i="15"/>
  <c r="B288" i="15"/>
  <c r="AC288" i="15"/>
  <c r="B289" i="15"/>
  <c r="AC289" i="15"/>
  <c r="B290" i="15"/>
  <c r="AC290" i="15"/>
  <c r="B291" i="15"/>
  <c r="AC291" i="15"/>
  <c r="B292" i="15"/>
  <c r="AC292" i="15"/>
  <c r="B293" i="15"/>
  <c r="AC293" i="15"/>
  <c r="B294" i="15"/>
  <c r="AC294" i="15"/>
  <c r="B295" i="15"/>
  <c r="AC295" i="15"/>
  <c r="B296" i="15"/>
  <c r="AC296" i="15"/>
  <c r="B297" i="15"/>
  <c r="AC297" i="15"/>
  <c r="B298" i="15"/>
  <c r="AC298" i="15"/>
  <c r="B299" i="15"/>
  <c r="AC299" i="15"/>
  <c r="B300" i="15"/>
  <c r="AC300" i="15"/>
  <c r="B301" i="15"/>
  <c r="AC301" i="15"/>
  <c r="B302" i="15"/>
  <c r="AC302" i="15"/>
  <c r="B303" i="15"/>
  <c r="AC303" i="15"/>
  <c r="B304" i="15"/>
  <c r="AC304" i="15"/>
  <c r="AC305" i="15"/>
  <c r="B306" i="15"/>
  <c r="AC306" i="15"/>
  <c r="B307" i="15"/>
  <c r="AC307" i="15"/>
  <c r="B308" i="15"/>
  <c r="AC308" i="15"/>
  <c r="B309" i="15"/>
  <c r="AC309" i="15"/>
  <c r="B310" i="15"/>
  <c r="AC310" i="15"/>
  <c r="AO15" i="12"/>
  <c r="AL15" i="12" s="1"/>
  <c r="AO14" i="12"/>
  <c r="AL14" i="12" s="1"/>
  <c r="AO13" i="12"/>
  <c r="AL13" i="12" s="1"/>
  <c r="AO12" i="12"/>
  <c r="AL12" i="12" s="1"/>
  <c r="AO11" i="12"/>
  <c r="AL11" i="12" s="1"/>
  <c r="AO10" i="12"/>
  <c r="AL10" i="12" s="1"/>
  <c r="AO9" i="12"/>
  <c r="AL9" i="12" s="1"/>
  <c r="AO8" i="12"/>
  <c r="AL8" i="12" s="1"/>
  <c r="AO7" i="12"/>
  <c r="AL7" i="12" s="1"/>
  <c r="AO6" i="12"/>
  <c r="AL6" i="12" s="1"/>
  <c r="AO5" i="12"/>
  <c r="AL5" i="12" s="1"/>
  <c r="AO16" i="12"/>
  <c r="AL16" i="12" s="1"/>
  <c r="AO17" i="12"/>
  <c r="AL17" i="12" s="1"/>
  <c r="AO18" i="12"/>
  <c r="AL18" i="12" s="1"/>
  <c r="AO19" i="12"/>
  <c r="AL19" i="12" s="1"/>
  <c r="AO20" i="12"/>
  <c r="AL20" i="12" s="1"/>
  <c r="AO21" i="12"/>
  <c r="AL21" i="12" s="1"/>
  <c r="AO22" i="12"/>
  <c r="AL22" i="12" s="1"/>
  <c r="AO23" i="12"/>
  <c r="AL23" i="12" s="1"/>
  <c r="AO24" i="12"/>
  <c r="AL24" i="12" s="1"/>
  <c r="AO25" i="12"/>
  <c r="AL25" i="12" s="1"/>
  <c r="AO26" i="12"/>
  <c r="AL26" i="12" s="1"/>
  <c r="AO27" i="12"/>
  <c r="AL27" i="12" s="1"/>
  <c r="AO28" i="12"/>
  <c r="AL28" i="12" s="1"/>
  <c r="AO29" i="12"/>
  <c r="AL29" i="12" s="1"/>
  <c r="AO30" i="12"/>
  <c r="AL30" i="12" s="1"/>
  <c r="AO31" i="12"/>
  <c r="AL31" i="12" s="1"/>
  <c r="AO32" i="12"/>
  <c r="AL32" i="12" s="1"/>
  <c r="AO33" i="12"/>
  <c r="AL33" i="12" s="1"/>
  <c r="AO34" i="12"/>
  <c r="AL34" i="12" s="1"/>
  <c r="AO35" i="12"/>
  <c r="AL35" i="12" s="1"/>
  <c r="AO36" i="12"/>
  <c r="AL36" i="12" s="1"/>
  <c r="AO37" i="12"/>
  <c r="AL37" i="12" s="1"/>
  <c r="AO38" i="12"/>
  <c r="AL38" i="12" s="1"/>
  <c r="AO39" i="12"/>
  <c r="AL39" i="12" s="1"/>
  <c r="AO40" i="12"/>
  <c r="AL40" i="12" s="1"/>
  <c r="AO41" i="12"/>
  <c r="AL41" i="12" s="1"/>
  <c r="AO42" i="12"/>
  <c r="AL42" i="12" s="1"/>
  <c r="AO43" i="12"/>
  <c r="AL43" i="12" s="1"/>
  <c r="AO44" i="12"/>
  <c r="AL44" i="12" s="1"/>
  <c r="AO45" i="12"/>
  <c r="AL45" i="12" s="1"/>
  <c r="AO46" i="12"/>
  <c r="AL46" i="12" s="1"/>
  <c r="AO47" i="12"/>
  <c r="AL47" i="12" s="1"/>
  <c r="AO48" i="12"/>
  <c r="AL48" i="12" s="1"/>
  <c r="AO49" i="12"/>
  <c r="AL49" i="12" s="1"/>
  <c r="AO50" i="12"/>
  <c r="AL50" i="12" s="1"/>
  <c r="AO51" i="12"/>
  <c r="AL51" i="12" s="1"/>
  <c r="AO52" i="12"/>
  <c r="AL52" i="12" s="1"/>
  <c r="AO53" i="12"/>
  <c r="AL53" i="12" s="1"/>
  <c r="AO54" i="12"/>
  <c r="AL54" i="12" s="1"/>
  <c r="AO55" i="12"/>
  <c r="AL55" i="12" s="1"/>
  <c r="AO56" i="12"/>
  <c r="AL56" i="12" s="1"/>
  <c r="AO57" i="12"/>
  <c r="AL57" i="12" s="1"/>
  <c r="AO58" i="12"/>
  <c r="AL58" i="12" s="1"/>
  <c r="AO59" i="12"/>
  <c r="AL59" i="12" s="1"/>
  <c r="AO60" i="12"/>
  <c r="AL60" i="12" s="1"/>
  <c r="AO61" i="12"/>
  <c r="AL61" i="12" s="1"/>
  <c r="AO62" i="12"/>
  <c r="AL62" i="12" s="1"/>
  <c r="AO63" i="12"/>
  <c r="AL63" i="12" s="1"/>
  <c r="AO64" i="12"/>
  <c r="AL64" i="12" s="1"/>
  <c r="AO65" i="12"/>
  <c r="AL65" i="12" s="1"/>
  <c r="AO66" i="12"/>
  <c r="AL66" i="12" s="1"/>
  <c r="AO67" i="12"/>
  <c r="AL67" i="12" s="1"/>
  <c r="AO68" i="12"/>
  <c r="AL68" i="12" s="1"/>
  <c r="AO69" i="12"/>
  <c r="AL69" i="12" s="1"/>
  <c r="AO70" i="12"/>
  <c r="AL70" i="12" s="1"/>
  <c r="AO71" i="12"/>
  <c r="AL71" i="12" s="1"/>
  <c r="AO72" i="12"/>
  <c r="AL72" i="12" s="1"/>
  <c r="AO73" i="12"/>
  <c r="AL73" i="12" s="1"/>
  <c r="AO74" i="12"/>
  <c r="AL74" i="12" s="1"/>
  <c r="AO75" i="12"/>
  <c r="AL75" i="12" s="1"/>
  <c r="AO76" i="12"/>
  <c r="AL76" i="12" s="1"/>
  <c r="AO77" i="12"/>
  <c r="AL77" i="12" s="1"/>
  <c r="AO78" i="12"/>
  <c r="AL78" i="12" s="1"/>
  <c r="AO79" i="12"/>
  <c r="AL79" i="12" s="1"/>
  <c r="AO80" i="12"/>
  <c r="AL80" i="12" s="1"/>
  <c r="AO81" i="12"/>
  <c r="AL81" i="12" s="1"/>
  <c r="AO82" i="12"/>
  <c r="AL82" i="12" s="1"/>
  <c r="AO83" i="12"/>
  <c r="AL83" i="12" s="1"/>
  <c r="AO84" i="12"/>
  <c r="AL84" i="12" s="1"/>
  <c r="AO85" i="12"/>
  <c r="AL85" i="12" s="1"/>
  <c r="AO86" i="12"/>
  <c r="AL86" i="12" s="1"/>
  <c r="AO87" i="12"/>
  <c r="AL87" i="12" s="1"/>
  <c r="AO88" i="12"/>
  <c r="AL88" i="12" s="1"/>
  <c r="AO89" i="12"/>
  <c r="AL89" i="12" s="1"/>
  <c r="AO90" i="12"/>
  <c r="AL90" i="12" s="1"/>
  <c r="AO91" i="12"/>
  <c r="AL91" i="12" s="1"/>
  <c r="AO92" i="12"/>
  <c r="AL92" i="12" s="1"/>
  <c r="AO93" i="12"/>
  <c r="AL93" i="12" s="1"/>
  <c r="AO94" i="12"/>
  <c r="AL94" i="12" s="1"/>
  <c r="AO95" i="12"/>
  <c r="AL95" i="12" s="1"/>
  <c r="AO96" i="12"/>
  <c r="AL96" i="12" s="1"/>
  <c r="AO97" i="12"/>
  <c r="AL97" i="12" s="1"/>
  <c r="AO98" i="12"/>
  <c r="AL98" i="12" s="1"/>
  <c r="AO99" i="12"/>
  <c r="AL99" i="12" s="1"/>
  <c r="AO100" i="12"/>
  <c r="AL100" i="12" s="1"/>
  <c r="AO101" i="12"/>
  <c r="AL101" i="12" s="1"/>
  <c r="AO102" i="12"/>
  <c r="AL102" i="12" s="1"/>
  <c r="AO103" i="12"/>
  <c r="AL103" i="12" s="1"/>
  <c r="AO104" i="12"/>
  <c r="AL104" i="12" s="1"/>
  <c r="AO105" i="12"/>
  <c r="AL105" i="12" s="1"/>
  <c r="AO106" i="12"/>
  <c r="AL106" i="12" s="1"/>
  <c r="AO107" i="12"/>
  <c r="AL107" i="12" s="1"/>
  <c r="AO108" i="12"/>
  <c r="AL108" i="12" s="1"/>
  <c r="AO109" i="12"/>
  <c r="AL109" i="12" s="1"/>
  <c r="AO110" i="12"/>
  <c r="AL110" i="12" s="1"/>
  <c r="AO111" i="12"/>
  <c r="AL111" i="12" s="1"/>
  <c r="AO112" i="12"/>
  <c r="AL112" i="12" s="1"/>
  <c r="AO113" i="12"/>
  <c r="AL113" i="12" s="1"/>
  <c r="AO114" i="12"/>
  <c r="AL114" i="12" s="1"/>
  <c r="AO115" i="12"/>
  <c r="AL115" i="12" s="1"/>
  <c r="AO116" i="12"/>
  <c r="AL116" i="12" s="1"/>
  <c r="AO117" i="12"/>
  <c r="AL117" i="12" s="1"/>
  <c r="AO118" i="12"/>
  <c r="AL118" i="12" s="1"/>
  <c r="AO119" i="12"/>
  <c r="AL119" i="12" s="1"/>
  <c r="AO120" i="12"/>
  <c r="AL120" i="12" s="1"/>
  <c r="AO121" i="12"/>
  <c r="AL121" i="12" s="1"/>
  <c r="AO122" i="12"/>
  <c r="AL122" i="12" s="1"/>
  <c r="AO123" i="12"/>
  <c r="AL123" i="12" s="1"/>
  <c r="AO124" i="12"/>
  <c r="AL124" i="12" s="1"/>
  <c r="AO125" i="12"/>
  <c r="AL125" i="12" s="1"/>
  <c r="AO126" i="12"/>
  <c r="AL126" i="12" s="1"/>
  <c r="AO127" i="12"/>
  <c r="AL127" i="12" s="1"/>
  <c r="AO128" i="12"/>
  <c r="AL128" i="12" s="1"/>
  <c r="AO129" i="12"/>
  <c r="AL129" i="12" s="1"/>
  <c r="AO130" i="12"/>
  <c r="AL130" i="12" s="1"/>
  <c r="AO131" i="12"/>
  <c r="AL131" i="12" s="1"/>
  <c r="AO132" i="12"/>
  <c r="AL132" i="12" s="1"/>
  <c r="AO133" i="12"/>
  <c r="AL133" i="12" s="1"/>
  <c r="AO134" i="12"/>
  <c r="AL134" i="12" s="1"/>
  <c r="AO135" i="12"/>
  <c r="AL135" i="12" s="1"/>
  <c r="AO136" i="12"/>
  <c r="AL136" i="12" s="1"/>
  <c r="AO137" i="12"/>
  <c r="AL137" i="12" s="1"/>
  <c r="AO138" i="12"/>
  <c r="AL138" i="12" s="1"/>
  <c r="AO139" i="12"/>
  <c r="AL139" i="12" s="1"/>
  <c r="AO140" i="12"/>
  <c r="AL140" i="12" s="1"/>
  <c r="AO141" i="12"/>
  <c r="AL141" i="12" s="1"/>
  <c r="AO142" i="12"/>
  <c r="AL142" i="12" s="1"/>
  <c r="AO143" i="12"/>
  <c r="AL143" i="12" s="1"/>
  <c r="AO144" i="12"/>
  <c r="AL144" i="12" s="1"/>
  <c r="AO145" i="12"/>
  <c r="AL145" i="12" s="1"/>
  <c r="AO146" i="12"/>
  <c r="AL146" i="12" s="1"/>
  <c r="AO147" i="12"/>
  <c r="AL147" i="12" s="1"/>
  <c r="AO148" i="12"/>
  <c r="AL148" i="12" s="1"/>
  <c r="AO149" i="12"/>
  <c r="AL149" i="12" s="1"/>
  <c r="AO150" i="12"/>
  <c r="AL150" i="12" s="1"/>
  <c r="AO151" i="12"/>
  <c r="AL151" i="12" s="1"/>
  <c r="AO152" i="12"/>
  <c r="AL152" i="12" s="1"/>
  <c r="AO153" i="12"/>
  <c r="AL153" i="12" s="1"/>
  <c r="AO154" i="12"/>
  <c r="AL154" i="12" s="1"/>
  <c r="AO155" i="12"/>
  <c r="AL155" i="12" s="1"/>
  <c r="AO156" i="12"/>
  <c r="AL156" i="12" s="1"/>
  <c r="AO157" i="12"/>
  <c r="AL157" i="12" s="1"/>
  <c r="AO158" i="12"/>
  <c r="AL158" i="12" s="1"/>
  <c r="AO159" i="12"/>
  <c r="AL159" i="12" s="1"/>
  <c r="AO160" i="12"/>
  <c r="AL160" i="12" s="1"/>
  <c r="AO161" i="12"/>
  <c r="AL161" i="12" s="1"/>
  <c r="AO162" i="12"/>
  <c r="AL162" i="12" s="1"/>
  <c r="AO163" i="12"/>
  <c r="AL163" i="12" s="1"/>
  <c r="AO164" i="12"/>
  <c r="AL164" i="12" s="1"/>
  <c r="AO165" i="12"/>
  <c r="AL165" i="12" s="1"/>
  <c r="AO166" i="12"/>
  <c r="AL166" i="12" s="1"/>
  <c r="AO167" i="12"/>
  <c r="AL167" i="12" s="1"/>
  <c r="AO168" i="12"/>
  <c r="AL168" i="12" s="1"/>
  <c r="AO169" i="12"/>
  <c r="AL169" i="12" s="1"/>
  <c r="AO170" i="12"/>
  <c r="AL170" i="12" s="1"/>
  <c r="AO171" i="12"/>
  <c r="AL171" i="12" s="1"/>
  <c r="AO172" i="12"/>
  <c r="AL172" i="12" s="1"/>
  <c r="AO173" i="12"/>
  <c r="AL173" i="12" s="1"/>
  <c r="AO174" i="12"/>
  <c r="AL174" i="12" s="1"/>
  <c r="AO175" i="12"/>
  <c r="AL175" i="12" s="1"/>
  <c r="AO176" i="12"/>
  <c r="AL176" i="12" s="1"/>
  <c r="AO177" i="12"/>
  <c r="AL177" i="12" s="1"/>
  <c r="AO178" i="12"/>
  <c r="AL178" i="12" s="1"/>
  <c r="AO179" i="12"/>
  <c r="AL179" i="12" s="1"/>
  <c r="AO180" i="12"/>
  <c r="AL180" i="12" s="1"/>
  <c r="AO181" i="12"/>
  <c r="AL181" i="12" s="1"/>
  <c r="AO182" i="12"/>
  <c r="AL182" i="12" s="1"/>
  <c r="AO183" i="12"/>
  <c r="AL183" i="12" s="1"/>
  <c r="AO184" i="12"/>
  <c r="AL184" i="12" s="1"/>
  <c r="AO185" i="12"/>
  <c r="AL185" i="12" s="1"/>
  <c r="AO186" i="12"/>
  <c r="AL186" i="12" s="1"/>
  <c r="AO187" i="12"/>
  <c r="AL187" i="12" s="1"/>
  <c r="AO188" i="12"/>
  <c r="AL188" i="12" s="1"/>
  <c r="AO189" i="12"/>
  <c r="AL189" i="12" s="1"/>
  <c r="AO190" i="12"/>
  <c r="AL190" i="12" s="1"/>
  <c r="AO191" i="12"/>
  <c r="AL191" i="12" s="1"/>
  <c r="AO192" i="12"/>
  <c r="AL192" i="12" s="1"/>
  <c r="AO193" i="12"/>
  <c r="AL193" i="12" s="1"/>
  <c r="AO194" i="12"/>
  <c r="AL194" i="12" s="1"/>
  <c r="AO195" i="12"/>
  <c r="AL195" i="12" s="1"/>
  <c r="AO196" i="12"/>
  <c r="AL196" i="12" s="1"/>
  <c r="AO197" i="12"/>
  <c r="AL197" i="12" s="1"/>
  <c r="AO198" i="12"/>
  <c r="AL198" i="12" s="1"/>
  <c r="AO199" i="12"/>
  <c r="AL199" i="12" s="1"/>
  <c r="AO200" i="12"/>
  <c r="AL200" i="12" s="1"/>
  <c r="AO201" i="12"/>
  <c r="AL201" i="12" s="1"/>
  <c r="AO202" i="12"/>
  <c r="AL202" i="12" s="1"/>
  <c r="AO203" i="12"/>
  <c r="AL203" i="12" s="1"/>
  <c r="AO204" i="12"/>
  <c r="AL204" i="12" s="1"/>
  <c r="AO205" i="12"/>
  <c r="AL205" i="12" s="1"/>
  <c r="AO206" i="12"/>
  <c r="AL206" i="12" s="1"/>
  <c r="AO207" i="12"/>
  <c r="AL207" i="12" s="1"/>
  <c r="AO208" i="12"/>
  <c r="AL208" i="12" s="1"/>
  <c r="AO209" i="12"/>
  <c r="AL209" i="12" s="1"/>
  <c r="AO210" i="12"/>
  <c r="AL210" i="12" s="1"/>
  <c r="AO211" i="12"/>
  <c r="AL211" i="12" s="1"/>
  <c r="AO212" i="12"/>
  <c r="AL212" i="12" s="1"/>
  <c r="AO213" i="12"/>
  <c r="AL213" i="12" s="1"/>
  <c r="AO214" i="12"/>
  <c r="AL214" i="12" s="1"/>
  <c r="AO215" i="12"/>
  <c r="AL215" i="12" s="1"/>
  <c r="AO216" i="12"/>
  <c r="AL216" i="12" s="1"/>
  <c r="AO217" i="12"/>
  <c r="AL217" i="12" s="1"/>
  <c r="AO218" i="12"/>
  <c r="AL218" i="12" s="1"/>
  <c r="AO219" i="12"/>
  <c r="AL219" i="12" s="1"/>
  <c r="AO220" i="12"/>
  <c r="AL220" i="12" s="1"/>
  <c r="AO221" i="12"/>
  <c r="AL221" i="12" s="1"/>
  <c r="AO222" i="12"/>
  <c r="AL222" i="12" s="1"/>
  <c r="AO223" i="12"/>
  <c r="AL223" i="12" s="1"/>
  <c r="AO224" i="12"/>
  <c r="AL224" i="12" s="1"/>
  <c r="AO225" i="12"/>
  <c r="AL225" i="12" s="1"/>
  <c r="AO226" i="12"/>
  <c r="AL226" i="12" s="1"/>
  <c r="AO227" i="12"/>
  <c r="AL227" i="12" s="1"/>
  <c r="AO228" i="12"/>
  <c r="AL228" i="12" s="1"/>
  <c r="AO229" i="12"/>
  <c r="AL229" i="12" s="1"/>
  <c r="AO230" i="12"/>
  <c r="AL230" i="12" s="1"/>
  <c r="AO231" i="12"/>
  <c r="AL231" i="12" s="1"/>
  <c r="AO232" i="12"/>
  <c r="AL232" i="12" s="1"/>
  <c r="AO233" i="12"/>
  <c r="AL233" i="12" s="1"/>
  <c r="AO234" i="12"/>
  <c r="AL234" i="12" s="1"/>
  <c r="AO235" i="12"/>
  <c r="AL235" i="12" s="1"/>
  <c r="AO236" i="12"/>
  <c r="AL236" i="12" s="1"/>
  <c r="AO237" i="12"/>
  <c r="AL237" i="12" s="1"/>
  <c r="AH6" i="12"/>
  <c r="AE6" i="12" s="1"/>
  <c r="AH7" i="12"/>
  <c r="AE7" i="12" s="1"/>
  <c r="AH8" i="12"/>
  <c r="AE8" i="12" s="1"/>
  <c r="AH9" i="12"/>
  <c r="AE9" i="12" s="1"/>
  <c r="AH10" i="12"/>
  <c r="AE10" i="12" s="1"/>
  <c r="AH11" i="12"/>
  <c r="AE11" i="12" s="1"/>
  <c r="AH12" i="12"/>
  <c r="AE12" i="12" s="1"/>
  <c r="AH13" i="12"/>
  <c r="AE13" i="12" s="1"/>
  <c r="AH14" i="12"/>
  <c r="AE14" i="12" s="1"/>
  <c r="AH15" i="12"/>
  <c r="AE15" i="12" s="1"/>
  <c r="AH16" i="12"/>
  <c r="AE16" i="12" s="1"/>
  <c r="AH17" i="12"/>
  <c r="AE17" i="12" s="1"/>
  <c r="AH18" i="12"/>
  <c r="AE18" i="12" s="1"/>
  <c r="AH19" i="12"/>
  <c r="AE19" i="12" s="1"/>
  <c r="AH20" i="12"/>
  <c r="AE20" i="12" s="1"/>
  <c r="AH21" i="12"/>
  <c r="AE21" i="12" s="1"/>
  <c r="AH22" i="12"/>
  <c r="AE22" i="12" s="1"/>
  <c r="AH23" i="12"/>
  <c r="AE23" i="12" s="1"/>
  <c r="AH24" i="12"/>
  <c r="AE24" i="12" s="1"/>
  <c r="AH25" i="12"/>
  <c r="AE25" i="12" s="1"/>
  <c r="AH26" i="12"/>
  <c r="AE26" i="12" s="1"/>
  <c r="AH27" i="12"/>
  <c r="AE27" i="12" s="1"/>
  <c r="AH28" i="12"/>
  <c r="AE28" i="12" s="1"/>
  <c r="AH29" i="12"/>
  <c r="AE29" i="12" s="1"/>
  <c r="AH30" i="12"/>
  <c r="AE30" i="12" s="1"/>
  <c r="AH31" i="12"/>
  <c r="AE31" i="12" s="1"/>
  <c r="AH32" i="12"/>
  <c r="AE32" i="12" s="1"/>
  <c r="AH33" i="12"/>
  <c r="AE33" i="12" s="1"/>
  <c r="AH34" i="12"/>
  <c r="AE34" i="12" s="1"/>
  <c r="AH35" i="12"/>
  <c r="AE35" i="12" s="1"/>
  <c r="AH36" i="12"/>
  <c r="AE36" i="12" s="1"/>
  <c r="AH37" i="12"/>
  <c r="AE37" i="12" s="1"/>
  <c r="AH38" i="12"/>
  <c r="AE38" i="12" s="1"/>
  <c r="AH39" i="12"/>
  <c r="AE39" i="12" s="1"/>
  <c r="AH40" i="12"/>
  <c r="AE40" i="12" s="1"/>
  <c r="AH41" i="12"/>
  <c r="AE41" i="12" s="1"/>
  <c r="AH42" i="12"/>
  <c r="AE42" i="12" s="1"/>
  <c r="AH43" i="12"/>
  <c r="AE43" i="12" s="1"/>
  <c r="AH44" i="12"/>
  <c r="AE44" i="12" s="1"/>
  <c r="AH45" i="12"/>
  <c r="AE45" i="12" s="1"/>
  <c r="AH46" i="12"/>
  <c r="AE46" i="12" s="1"/>
  <c r="AH47" i="12"/>
  <c r="AE47" i="12" s="1"/>
  <c r="AH48" i="12"/>
  <c r="AE48" i="12" s="1"/>
  <c r="AH49" i="12"/>
  <c r="AE49" i="12" s="1"/>
  <c r="AH50" i="12"/>
  <c r="AE50" i="12" s="1"/>
  <c r="AH51" i="12"/>
  <c r="AE51" i="12" s="1"/>
  <c r="AH52" i="12"/>
  <c r="AE52" i="12" s="1"/>
  <c r="AH53" i="12"/>
  <c r="AE53" i="12" s="1"/>
  <c r="AH54" i="12"/>
  <c r="AE54" i="12" s="1"/>
  <c r="AH55" i="12"/>
  <c r="AE55" i="12" s="1"/>
  <c r="AH56" i="12"/>
  <c r="AE56" i="12" s="1"/>
  <c r="AH57" i="12"/>
  <c r="AE57" i="12" s="1"/>
  <c r="AH58" i="12"/>
  <c r="AE58" i="12" s="1"/>
  <c r="AH59" i="12"/>
  <c r="AE59" i="12" s="1"/>
  <c r="AH60" i="12"/>
  <c r="AE60" i="12" s="1"/>
  <c r="AH61" i="12"/>
  <c r="AE61" i="12" s="1"/>
  <c r="AH62" i="12"/>
  <c r="AE62" i="12" s="1"/>
  <c r="AH63" i="12"/>
  <c r="AE63" i="12" s="1"/>
  <c r="AH64" i="12"/>
  <c r="AE64" i="12" s="1"/>
  <c r="AH65" i="12"/>
  <c r="AE65" i="12" s="1"/>
  <c r="AH66" i="12"/>
  <c r="AE66" i="12" s="1"/>
  <c r="AH67" i="12"/>
  <c r="AE67" i="12" s="1"/>
  <c r="AH68" i="12"/>
  <c r="AE68" i="12" s="1"/>
  <c r="AH69" i="12"/>
  <c r="AE69" i="12" s="1"/>
  <c r="AH70" i="12"/>
  <c r="AE70" i="12" s="1"/>
  <c r="AH71" i="12"/>
  <c r="AE71" i="12" s="1"/>
  <c r="AH72" i="12"/>
  <c r="AE72" i="12" s="1"/>
  <c r="AH73" i="12"/>
  <c r="AE73" i="12" s="1"/>
  <c r="AH74" i="12"/>
  <c r="AE74" i="12" s="1"/>
  <c r="AH75" i="12"/>
  <c r="AE75" i="12" s="1"/>
  <c r="AH76" i="12"/>
  <c r="AE76" i="12" s="1"/>
  <c r="AH77" i="12"/>
  <c r="AE77" i="12" s="1"/>
  <c r="AH78" i="12"/>
  <c r="AE78" i="12" s="1"/>
  <c r="AH79" i="12"/>
  <c r="AE79" i="12" s="1"/>
  <c r="AH80" i="12"/>
  <c r="AE80" i="12" s="1"/>
  <c r="AH81" i="12"/>
  <c r="AE81" i="12" s="1"/>
  <c r="AH82" i="12"/>
  <c r="AE82" i="12" s="1"/>
  <c r="AH83" i="12"/>
  <c r="AE83" i="12" s="1"/>
  <c r="AH84" i="12"/>
  <c r="AE84" i="12" s="1"/>
  <c r="AH85" i="12"/>
  <c r="AE85" i="12" s="1"/>
  <c r="AH86" i="12"/>
  <c r="AE86" i="12" s="1"/>
  <c r="AH87" i="12"/>
  <c r="AE87" i="12" s="1"/>
  <c r="AH88" i="12"/>
  <c r="AE88" i="12" s="1"/>
  <c r="AH89" i="12"/>
  <c r="AE89" i="12" s="1"/>
  <c r="AH90" i="12"/>
  <c r="AE90" i="12" s="1"/>
  <c r="AH91" i="12"/>
  <c r="AE91" i="12" s="1"/>
  <c r="AH92" i="12"/>
  <c r="AE92" i="12" s="1"/>
  <c r="AH93" i="12"/>
  <c r="AE93" i="12" s="1"/>
  <c r="AH94" i="12"/>
  <c r="AE94" i="12" s="1"/>
  <c r="AH95" i="12"/>
  <c r="AE95" i="12" s="1"/>
  <c r="AH96" i="12"/>
  <c r="AE96" i="12" s="1"/>
  <c r="AH97" i="12"/>
  <c r="AE97" i="12" s="1"/>
  <c r="AH98" i="12"/>
  <c r="AE98" i="12" s="1"/>
  <c r="AH99" i="12"/>
  <c r="AE99" i="12" s="1"/>
  <c r="AH100" i="12"/>
  <c r="AE100" i="12" s="1"/>
  <c r="AH101" i="12"/>
  <c r="AE101" i="12" s="1"/>
  <c r="AH102" i="12"/>
  <c r="AE102" i="12" s="1"/>
  <c r="AH103" i="12"/>
  <c r="AE103" i="12" s="1"/>
  <c r="AH104" i="12"/>
  <c r="AE104" i="12" s="1"/>
  <c r="AH105" i="12"/>
  <c r="AE105" i="12" s="1"/>
  <c r="AH106" i="12"/>
  <c r="AE106" i="12" s="1"/>
  <c r="AH107" i="12"/>
  <c r="AE107" i="12" s="1"/>
  <c r="AH108" i="12"/>
  <c r="AE108" i="12" s="1"/>
  <c r="AH109" i="12"/>
  <c r="AE109" i="12" s="1"/>
  <c r="AH110" i="12"/>
  <c r="AE110" i="12" s="1"/>
  <c r="AH111" i="12"/>
  <c r="AE111" i="12" s="1"/>
  <c r="AH112" i="12"/>
  <c r="AE112" i="12" s="1"/>
  <c r="AH113" i="12"/>
  <c r="AE113" i="12" s="1"/>
  <c r="AH114" i="12"/>
  <c r="AE114" i="12" s="1"/>
  <c r="AH115" i="12"/>
  <c r="AE115" i="12" s="1"/>
  <c r="AH116" i="12"/>
  <c r="AE116" i="12" s="1"/>
  <c r="AH117" i="12"/>
  <c r="AE117" i="12" s="1"/>
  <c r="AH118" i="12"/>
  <c r="AE118" i="12" s="1"/>
  <c r="AH119" i="12"/>
  <c r="AE119" i="12" s="1"/>
  <c r="AH120" i="12"/>
  <c r="AE120" i="12" s="1"/>
  <c r="AH121" i="12"/>
  <c r="AE121" i="12" s="1"/>
  <c r="AH122" i="12"/>
  <c r="AE122" i="12" s="1"/>
  <c r="AH123" i="12"/>
  <c r="AE123" i="12" s="1"/>
  <c r="AH124" i="12"/>
  <c r="AE124" i="12" s="1"/>
  <c r="AH125" i="12"/>
  <c r="AE125" i="12" s="1"/>
  <c r="AH126" i="12"/>
  <c r="AE126" i="12" s="1"/>
  <c r="AH127" i="12"/>
  <c r="AE127" i="12" s="1"/>
  <c r="AH128" i="12"/>
  <c r="AE128" i="12" s="1"/>
  <c r="AH129" i="12"/>
  <c r="AE129" i="12" s="1"/>
  <c r="AH130" i="12"/>
  <c r="AE130" i="12" s="1"/>
  <c r="AH131" i="12"/>
  <c r="AE131" i="12" s="1"/>
  <c r="AH132" i="12"/>
  <c r="AE132" i="12" s="1"/>
  <c r="AH133" i="12"/>
  <c r="AE133" i="12" s="1"/>
  <c r="AH134" i="12"/>
  <c r="AE134" i="12" s="1"/>
  <c r="AH135" i="12"/>
  <c r="AE135" i="12" s="1"/>
  <c r="AH136" i="12"/>
  <c r="AE136" i="12" s="1"/>
  <c r="AH137" i="12"/>
  <c r="AE137" i="12" s="1"/>
  <c r="AH138" i="12"/>
  <c r="AE138" i="12" s="1"/>
  <c r="AH139" i="12"/>
  <c r="AE139" i="12" s="1"/>
  <c r="AH140" i="12"/>
  <c r="AE140" i="12" s="1"/>
  <c r="AH141" i="12"/>
  <c r="AE141" i="12" s="1"/>
  <c r="AH142" i="12"/>
  <c r="AE142" i="12" s="1"/>
  <c r="AH143" i="12"/>
  <c r="AE143" i="12" s="1"/>
  <c r="AH144" i="12"/>
  <c r="AE144" i="12" s="1"/>
  <c r="AH145" i="12"/>
  <c r="AE145" i="12" s="1"/>
  <c r="AH146" i="12"/>
  <c r="AE146" i="12" s="1"/>
  <c r="AH147" i="12"/>
  <c r="AE147" i="12" s="1"/>
  <c r="AH148" i="12"/>
  <c r="AE148" i="12" s="1"/>
  <c r="AH149" i="12"/>
  <c r="AE149" i="12" s="1"/>
  <c r="AH150" i="12"/>
  <c r="AE150" i="12" s="1"/>
  <c r="AH151" i="12"/>
  <c r="AE151" i="12" s="1"/>
  <c r="AH152" i="12"/>
  <c r="AE152" i="12" s="1"/>
  <c r="AH153" i="12"/>
  <c r="AE153" i="12" s="1"/>
  <c r="AH154" i="12"/>
  <c r="AE154" i="12" s="1"/>
  <c r="AH155" i="12"/>
  <c r="AE155" i="12" s="1"/>
  <c r="AH156" i="12"/>
  <c r="AE156" i="12" s="1"/>
  <c r="AH157" i="12"/>
  <c r="AE157" i="12" s="1"/>
  <c r="AH158" i="12"/>
  <c r="AE158" i="12" s="1"/>
  <c r="AH159" i="12"/>
  <c r="AE159" i="12" s="1"/>
  <c r="AH160" i="12"/>
  <c r="AE160" i="12" s="1"/>
  <c r="AH161" i="12"/>
  <c r="AE161" i="12" s="1"/>
  <c r="AH162" i="12"/>
  <c r="AE162" i="12" s="1"/>
  <c r="AH163" i="12"/>
  <c r="AE163" i="12" s="1"/>
  <c r="AH164" i="12"/>
  <c r="AE164" i="12" s="1"/>
  <c r="AH165" i="12"/>
  <c r="AE165" i="12" s="1"/>
  <c r="AH166" i="12"/>
  <c r="AE166" i="12" s="1"/>
  <c r="AH167" i="12"/>
  <c r="AE167" i="12" s="1"/>
  <c r="AH168" i="12"/>
  <c r="AE168" i="12" s="1"/>
  <c r="AH169" i="12"/>
  <c r="AE169" i="12" s="1"/>
  <c r="AH170" i="12"/>
  <c r="AE170" i="12" s="1"/>
  <c r="AH171" i="12"/>
  <c r="AE171" i="12" s="1"/>
  <c r="AH172" i="12"/>
  <c r="AE172" i="12" s="1"/>
  <c r="AH173" i="12"/>
  <c r="AE173" i="12" s="1"/>
  <c r="AH174" i="12"/>
  <c r="AE174" i="12" s="1"/>
  <c r="AH175" i="12"/>
  <c r="AE175" i="12" s="1"/>
  <c r="AH176" i="12"/>
  <c r="AE176" i="12" s="1"/>
  <c r="AH177" i="12"/>
  <c r="AE177" i="12" s="1"/>
  <c r="AH178" i="12"/>
  <c r="AE178" i="12" s="1"/>
  <c r="AH179" i="12"/>
  <c r="AE179" i="12" s="1"/>
  <c r="AH180" i="12"/>
  <c r="AE180" i="12" s="1"/>
  <c r="AH181" i="12"/>
  <c r="AE181" i="12" s="1"/>
  <c r="AH182" i="12"/>
  <c r="AE182" i="12" s="1"/>
  <c r="AH183" i="12"/>
  <c r="AE183" i="12" s="1"/>
  <c r="AH184" i="12"/>
  <c r="AE184" i="12" s="1"/>
  <c r="AH185" i="12"/>
  <c r="AE185" i="12" s="1"/>
  <c r="AH186" i="12"/>
  <c r="AE186" i="12" s="1"/>
  <c r="AH187" i="12"/>
  <c r="AE187" i="12" s="1"/>
  <c r="AH188" i="12"/>
  <c r="AE188" i="12" s="1"/>
  <c r="AH189" i="12"/>
  <c r="AE189" i="12" s="1"/>
  <c r="AH190" i="12"/>
  <c r="AE190" i="12" s="1"/>
  <c r="AH191" i="12"/>
  <c r="AE191" i="12" s="1"/>
  <c r="AH192" i="12"/>
  <c r="AE192" i="12" s="1"/>
  <c r="AH193" i="12"/>
  <c r="AE193" i="12" s="1"/>
  <c r="AH194" i="12"/>
  <c r="AE194" i="12" s="1"/>
  <c r="AH195" i="12"/>
  <c r="AE195" i="12" s="1"/>
  <c r="AH196" i="12"/>
  <c r="AE196" i="12" s="1"/>
  <c r="AH197" i="12"/>
  <c r="AE197" i="12" s="1"/>
  <c r="AH198" i="12"/>
  <c r="AE198" i="12" s="1"/>
  <c r="AH199" i="12"/>
  <c r="AE199" i="12" s="1"/>
  <c r="AH200" i="12"/>
  <c r="AE200" i="12" s="1"/>
  <c r="AH201" i="12"/>
  <c r="AE201" i="12" s="1"/>
  <c r="AH202" i="12"/>
  <c r="AE202" i="12" s="1"/>
  <c r="AH203" i="12"/>
  <c r="AE203" i="12" s="1"/>
  <c r="AH204" i="12"/>
  <c r="AE204" i="12" s="1"/>
  <c r="AH205" i="12"/>
  <c r="AE205" i="12" s="1"/>
  <c r="AH206" i="12"/>
  <c r="AE206" i="12" s="1"/>
  <c r="AH207" i="12"/>
  <c r="AE207" i="12" s="1"/>
  <c r="AH208" i="12"/>
  <c r="AE208" i="12" s="1"/>
  <c r="AH209" i="12"/>
  <c r="AE209" i="12" s="1"/>
  <c r="AH210" i="12"/>
  <c r="AE210" i="12" s="1"/>
  <c r="AH211" i="12"/>
  <c r="AE211" i="12" s="1"/>
  <c r="AH212" i="12"/>
  <c r="AE212" i="12" s="1"/>
  <c r="AH213" i="12"/>
  <c r="AE213" i="12" s="1"/>
  <c r="AH214" i="12"/>
  <c r="AE214" i="12" s="1"/>
  <c r="AH215" i="12"/>
  <c r="AE215" i="12" s="1"/>
  <c r="AH216" i="12"/>
  <c r="AE216" i="12" s="1"/>
  <c r="AH217" i="12"/>
  <c r="AE217" i="12" s="1"/>
  <c r="AH218" i="12"/>
  <c r="AE218" i="12" s="1"/>
  <c r="AH219" i="12"/>
  <c r="AE219" i="12" s="1"/>
  <c r="AH220" i="12"/>
  <c r="AE220" i="12" s="1"/>
  <c r="AH221" i="12"/>
  <c r="AE221" i="12" s="1"/>
  <c r="AH222" i="12"/>
  <c r="AE222" i="12" s="1"/>
  <c r="AH223" i="12"/>
  <c r="AE223" i="12" s="1"/>
  <c r="AH224" i="12"/>
  <c r="AE224" i="12" s="1"/>
  <c r="AH225" i="12"/>
  <c r="AE225" i="12" s="1"/>
  <c r="AH226" i="12"/>
  <c r="AE226" i="12" s="1"/>
  <c r="AH227" i="12"/>
  <c r="AE227" i="12" s="1"/>
  <c r="AH228" i="12"/>
  <c r="AE228" i="12" s="1"/>
  <c r="AH229" i="12"/>
  <c r="AE229" i="12" s="1"/>
  <c r="AH230" i="12"/>
  <c r="AE230" i="12" s="1"/>
  <c r="AH231" i="12"/>
  <c r="AE231" i="12" s="1"/>
  <c r="AH232" i="12"/>
  <c r="AE232" i="12" s="1"/>
  <c r="AH233" i="12"/>
  <c r="AE233" i="12" s="1"/>
  <c r="AH234" i="12"/>
  <c r="AE234" i="12" s="1"/>
  <c r="AH235" i="12"/>
  <c r="AE235" i="12" s="1"/>
  <c r="AH236" i="12"/>
  <c r="AE236" i="12" s="1"/>
  <c r="AH237" i="12"/>
  <c r="AE237" i="12" s="1"/>
  <c r="AH5" i="12"/>
  <c r="AE5" i="12" s="1"/>
  <c r="I12" i="16" l="1"/>
  <c r="I11" i="16"/>
  <c r="BE5" i="14"/>
  <c r="BE6" i="14" s="1"/>
  <c r="BE7" i="14" s="1"/>
  <c r="BE8" i="14" s="1"/>
  <c r="BE9" i="14" s="1"/>
  <c r="BE10" i="14" s="1"/>
  <c r="BE11" i="14" s="1"/>
  <c r="BE12" i="14" s="1"/>
  <c r="BE13" i="14" s="1"/>
  <c r="BE14" i="14" s="1"/>
  <c r="BE15" i="14" s="1"/>
  <c r="BE16" i="14" s="1"/>
  <c r="BE17" i="14" s="1"/>
  <c r="BE18" i="14" s="1"/>
  <c r="BE19" i="14" s="1"/>
  <c r="BE20" i="14" s="1"/>
  <c r="BE21" i="14" s="1"/>
  <c r="BE22" i="14" s="1"/>
  <c r="BE23" i="14" s="1"/>
  <c r="BE24" i="14" s="1"/>
  <c r="BE25" i="14" s="1"/>
  <c r="BE26" i="14" s="1"/>
  <c r="BE27" i="14" s="1"/>
  <c r="BE28" i="14" s="1"/>
  <c r="BE29" i="14" s="1"/>
  <c r="BE30" i="14" s="1"/>
  <c r="BE31" i="14" s="1"/>
  <c r="BE32" i="14" s="1"/>
  <c r="BE33" i="14" s="1"/>
  <c r="BE34" i="14" s="1"/>
  <c r="BE35" i="14" s="1"/>
  <c r="BE36" i="14" s="1"/>
  <c r="BE37" i="14" s="1"/>
  <c r="BE38" i="14" s="1"/>
  <c r="BE39" i="14" s="1"/>
  <c r="BE40" i="14" s="1"/>
  <c r="BE41" i="14" s="1"/>
  <c r="BE42" i="14" s="1"/>
  <c r="BE43" i="14" s="1"/>
  <c r="BE44" i="14" s="1"/>
  <c r="BE45" i="14" s="1"/>
  <c r="BF5" i="12" a="1"/>
  <c r="BF47" i="12" s="1"/>
  <c r="BF9" i="15"/>
  <c r="BF17" i="15"/>
  <c r="BF25" i="15"/>
  <c r="BF33" i="15"/>
  <c r="BF41" i="15"/>
  <c r="BF49" i="15"/>
  <c r="BF57" i="15"/>
  <c r="BF65" i="15"/>
  <c r="BF73" i="15"/>
  <c r="BF81" i="15"/>
  <c r="BF89" i="15"/>
  <c r="BF97" i="15"/>
  <c r="BF28" i="15"/>
  <c r="BF44" i="15"/>
  <c r="BF60" i="15"/>
  <c r="BF76" i="15"/>
  <c r="BF100" i="15"/>
  <c r="BF14" i="15"/>
  <c r="BF38" i="15"/>
  <c r="BF54" i="15"/>
  <c r="BF78" i="15"/>
  <c r="BF55" i="15"/>
  <c r="BF48" i="15"/>
  <c r="BF10" i="15"/>
  <c r="BF18" i="15"/>
  <c r="BF26" i="15"/>
  <c r="BF34" i="15"/>
  <c r="BF42" i="15"/>
  <c r="BF50" i="15"/>
  <c r="BF58" i="15"/>
  <c r="BF66" i="15"/>
  <c r="BF74" i="15"/>
  <c r="BF82" i="15"/>
  <c r="BF90" i="15"/>
  <c r="BF98" i="15"/>
  <c r="BF20" i="15"/>
  <c r="BF52" i="15"/>
  <c r="BF84" i="15"/>
  <c r="BF6" i="15"/>
  <c r="BF30" i="15"/>
  <c r="BF62" i="15"/>
  <c r="BF94" i="15"/>
  <c r="BF15" i="15"/>
  <c r="BF47" i="15"/>
  <c r="BF79" i="15"/>
  <c r="BF56" i="15"/>
  <c r="BF96" i="15"/>
  <c r="BF11" i="15"/>
  <c r="BF19" i="15"/>
  <c r="BF27" i="15"/>
  <c r="BF35" i="15"/>
  <c r="BF43" i="15"/>
  <c r="BF51" i="15"/>
  <c r="BF59" i="15"/>
  <c r="BF67" i="15"/>
  <c r="BF75" i="15"/>
  <c r="BF83" i="15"/>
  <c r="BF91" i="15"/>
  <c r="BF99" i="15"/>
  <c r="BF12" i="15"/>
  <c r="BF36" i="15"/>
  <c r="BF68" i="15"/>
  <c r="BF92" i="15"/>
  <c r="BF70" i="15"/>
  <c r="BF23" i="15"/>
  <c r="BF39" i="15"/>
  <c r="BF71" i="15"/>
  <c r="BF95" i="15"/>
  <c r="BF64" i="15"/>
  <c r="BF88" i="15"/>
  <c r="BF5" i="15"/>
  <c r="BF13" i="15"/>
  <c r="BF21" i="15"/>
  <c r="BF29" i="15"/>
  <c r="BF37" i="15"/>
  <c r="BF45" i="15"/>
  <c r="BF53" i="15"/>
  <c r="BF61" i="15"/>
  <c r="BF69" i="15"/>
  <c r="BF77" i="15"/>
  <c r="BF85" i="15"/>
  <c r="BF93" i="15"/>
  <c r="BF22" i="15"/>
  <c r="BF46" i="15"/>
  <c r="BF86" i="15"/>
  <c r="BF7" i="15"/>
  <c r="BF31" i="15"/>
  <c r="BF63" i="15"/>
  <c r="BF87" i="15"/>
  <c r="BF72" i="15"/>
  <c r="BF8" i="15"/>
  <c r="BF16" i="15"/>
  <c r="BF24" i="15"/>
  <c r="BF32" i="15"/>
  <c r="BF40" i="15"/>
  <c r="BF80" i="15"/>
  <c r="AE441" i="14"/>
  <c r="AE440" i="14"/>
  <c r="AE442" i="14"/>
  <c r="AL442" i="14"/>
  <c r="AL441" i="14"/>
  <c r="AL440" i="14"/>
  <c r="AQ405" i="14"/>
  <c r="AQ330" i="14"/>
  <c r="AQ317" i="14"/>
  <c r="AQ346" i="14"/>
  <c r="AQ343" i="14"/>
  <c r="AQ358" i="14"/>
  <c r="AQ426" i="14"/>
  <c r="AQ370" i="14"/>
  <c r="AQ340" i="14"/>
  <c r="AQ380" i="14"/>
  <c r="AQ393" i="14"/>
  <c r="AL363" i="15"/>
  <c r="AL362" i="15"/>
  <c r="AL361" i="15"/>
  <c r="AE363" i="15"/>
  <c r="AE362" i="15"/>
  <c r="AE361" i="15"/>
  <c r="AQ401" i="14"/>
  <c r="AQ371" i="14"/>
  <c r="AL363" i="12"/>
  <c r="AL362" i="12"/>
  <c r="AL361" i="12"/>
  <c r="AE363" i="12"/>
  <c r="AE362" i="12"/>
  <c r="AE361" i="12"/>
  <c r="AQ258" i="14"/>
  <c r="AQ294" i="14"/>
  <c r="AQ300" i="14"/>
  <c r="AQ260" i="14"/>
  <c r="AQ280" i="14"/>
  <c r="AQ302" i="14"/>
  <c r="AQ244" i="14"/>
  <c r="AQ270" i="14"/>
  <c r="AQ262" i="14"/>
  <c r="AQ254" i="14"/>
  <c r="AQ298" i="14"/>
  <c r="AQ288" i="14"/>
  <c r="AQ266" i="14"/>
  <c r="AQ305" i="14"/>
  <c r="AQ264" i="14"/>
  <c r="AQ252" i="14"/>
  <c r="AQ281" i="14"/>
  <c r="AQ301" i="14"/>
  <c r="AQ269" i="14"/>
  <c r="AQ290" i="14"/>
  <c r="AQ284" i="14"/>
  <c r="AQ272" i="14"/>
  <c r="AQ295" i="14"/>
  <c r="AQ310" i="14"/>
  <c r="AQ296" i="14"/>
  <c r="AQ309" i="14"/>
  <c r="AQ308" i="14"/>
  <c r="AQ303" i="14"/>
  <c r="AQ292" i="14"/>
  <c r="AQ307" i="14"/>
  <c r="AQ299" i="14"/>
  <c r="AQ306" i="14"/>
  <c r="AQ304" i="14"/>
  <c r="AQ293" i="14"/>
  <c r="AQ287" i="14"/>
  <c r="AQ271" i="14"/>
  <c r="AQ297" i="14"/>
  <c r="AQ289" i="14"/>
  <c r="AQ275" i="14"/>
  <c r="AQ257" i="14"/>
  <c r="AQ291" i="14"/>
  <c r="AQ273" i="14"/>
  <c r="AQ267" i="14"/>
  <c r="AQ286" i="14"/>
  <c r="AQ256" i="14"/>
  <c r="AQ285" i="14"/>
  <c r="AQ276" i="14"/>
  <c r="AQ277" i="14"/>
  <c r="AQ265" i="14"/>
  <c r="AQ248" i="14"/>
  <c r="AQ274" i="14"/>
  <c r="AQ253" i="14"/>
  <c r="AQ279" i="14"/>
  <c r="AQ283" i="14"/>
  <c r="AQ282" i="14"/>
  <c r="AQ246" i="14"/>
  <c r="AQ278" i="14"/>
  <c r="AQ261" i="14"/>
  <c r="AQ259" i="14"/>
  <c r="AQ251" i="14"/>
  <c r="AQ242" i="14"/>
  <c r="AQ249" i="14"/>
  <c r="AQ241" i="14"/>
  <c r="AQ245" i="14"/>
  <c r="AQ268" i="14"/>
  <c r="AQ255" i="14"/>
  <c r="AQ263" i="14"/>
  <c r="AQ250" i="14"/>
  <c r="AQ247" i="14"/>
  <c r="AQ243" i="14"/>
  <c r="AQ299" i="15"/>
  <c r="AQ273" i="15"/>
  <c r="AQ267" i="15"/>
  <c r="AQ305" i="15"/>
  <c r="AQ297" i="15"/>
  <c r="AQ307" i="15"/>
  <c r="AQ242" i="15"/>
  <c r="AQ246" i="15"/>
  <c r="AQ286" i="15"/>
  <c r="AQ296" i="15"/>
  <c r="AQ292" i="15"/>
  <c r="AQ284" i="15"/>
  <c r="AQ260" i="15"/>
  <c r="AQ252" i="15"/>
  <c r="AQ254" i="15"/>
  <c r="AQ294" i="15"/>
  <c r="AQ261" i="15"/>
  <c r="AQ289" i="15"/>
  <c r="AQ277" i="15"/>
  <c r="AQ264" i="15"/>
  <c r="AQ263" i="15"/>
  <c r="AQ250" i="15"/>
  <c r="AQ288" i="15"/>
  <c r="AQ266" i="15"/>
  <c r="AQ302" i="15"/>
  <c r="AQ301" i="15"/>
  <c r="AQ275" i="15"/>
  <c r="AQ258" i="15"/>
  <c r="AQ281" i="15"/>
  <c r="AQ257" i="15"/>
  <c r="AQ249" i="15"/>
  <c r="AQ259" i="15"/>
  <c r="AQ269" i="15"/>
  <c r="AQ290" i="15"/>
  <c r="AQ285" i="15"/>
  <c r="AQ244" i="15"/>
  <c r="AQ283" i="15"/>
  <c r="AQ308" i="15"/>
  <c r="AQ293" i="15"/>
  <c r="AQ300" i="15"/>
  <c r="AQ298" i="15"/>
  <c r="AQ278" i="15"/>
  <c r="AQ310" i="15"/>
  <c r="AQ309" i="15"/>
  <c r="AQ304" i="15"/>
  <c r="AQ306" i="15"/>
  <c r="AQ303" i="15"/>
  <c r="AQ291" i="15"/>
  <c r="AQ287" i="15"/>
  <c r="AQ262" i="15"/>
  <c r="AQ280" i="15"/>
  <c r="AQ295" i="15"/>
  <c r="AQ276" i="15"/>
  <c r="AQ272" i="15"/>
  <c r="AQ271" i="15"/>
  <c r="AQ241" i="15"/>
  <c r="AQ274" i="15"/>
  <c r="AQ270" i="15"/>
  <c r="AQ268" i="15"/>
  <c r="AQ282" i="15"/>
  <c r="AQ279" i="15"/>
  <c r="AQ255" i="15"/>
  <c r="AQ247" i="15"/>
  <c r="AQ243" i="15"/>
  <c r="AQ245" i="15"/>
  <c r="AQ265" i="15"/>
  <c r="AQ251" i="15"/>
  <c r="AQ256" i="15"/>
  <c r="AQ248" i="15"/>
  <c r="AQ253" i="15"/>
  <c r="J11" i="16" l="1"/>
  <c r="L11" i="16"/>
  <c r="J12" i="16"/>
  <c r="L12" i="16"/>
  <c r="M11" i="16"/>
  <c r="N11" i="16" s="1"/>
  <c r="M12" i="16"/>
  <c r="N12" i="16" s="1"/>
  <c r="BF4" i="14" a="1"/>
  <c r="BF17" i="12"/>
  <c r="BF43" i="12"/>
  <c r="BF51" i="12"/>
  <c r="BF18" i="12"/>
  <c r="BF19" i="12"/>
  <c r="BF60" i="12"/>
  <c r="BF14" i="12"/>
  <c r="BF46" i="12"/>
  <c r="BF21" i="12"/>
  <c r="BF41" i="12"/>
  <c r="BF16" i="12"/>
  <c r="BF57" i="12"/>
  <c r="BF26" i="12"/>
  <c r="BF42" i="12"/>
  <c r="BF8" i="12"/>
  <c r="BF38" i="12"/>
  <c r="BF36" i="12"/>
  <c r="BF54" i="12"/>
  <c r="BF5" i="12"/>
  <c r="BF13" i="12"/>
  <c r="BF39" i="12"/>
  <c r="BF53" i="12"/>
  <c r="BF6" i="12"/>
  <c r="BF29" i="12"/>
  <c r="BF37" i="12"/>
  <c r="BF61" i="12"/>
  <c r="BF30" i="12"/>
  <c r="BF31" i="12"/>
  <c r="BF12" i="12"/>
  <c r="BF55" i="12"/>
  <c r="BF25" i="12"/>
  <c r="BF62" i="12"/>
  <c r="BF7" i="12"/>
  <c r="BF15" i="12"/>
  <c r="BF23" i="12"/>
  <c r="BF35" i="12"/>
  <c r="BF56" i="12"/>
  <c r="BF59" i="12"/>
  <c r="BF45" i="12"/>
  <c r="BF9" i="12"/>
  <c r="BF34" i="12"/>
  <c r="BF50" i="12"/>
  <c r="BF11" i="12"/>
  <c r="BF48" i="12"/>
  <c r="BF27" i="12"/>
  <c r="BF10" i="12"/>
  <c r="BF28" i="12"/>
  <c r="BF33" i="12"/>
  <c r="BF52" i="12"/>
  <c r="BF44" i="12"/>
  <c r="BF24" i="12"/>
  <c r="BF32" i="12"/>
  <c r="BF40" i="12"/>
  <c r="BF58" i="12"/>
  <c r="BF49" i="12"/>
  <c r="BF20" i="12"/>
  <c r="BF22" i="12"/>
  <c r="BD4" i="18"/>
  <c r="AX6" i="18"/>
  <c r="AX7" i="18" s="1"/>
  <c r="AX8" i="18" s="1"/>
  <c r="AX9" i="18" s="1"/>
  <c r="AX10" i="18" s="1"/>
  <c r="AX11" i="18" s="1"/>
  <c r="AX12" i="18" s="1"/>
  <c r="AX13" i="18" s="1"/>
  <c r="AX14" i="18" s="1"/>
  <c r="AX15" i="18" s="1"/>
  <c r="AX16" i="18" s="1"/>
  <c r="AX17" i="18" s="1"/>
  <c r="AX18" i="18" s="1"/>
  <c r="AX19" i="18" s="1"/>
  <c r="AX20" i="18" s="1"/>
  <c r="AX21" i="18" s="1"/>
  <c r="AX22" i="18" s="1"/>
  <c r="AX23" i="18" s="1"/>
  <c r="AX24" i="18" s="1"/>
  <c r="AX25" i="18" s="1"/>
  <c r="AX26" i="18" s="1"/>
  <c r="AX27" i="18" s="1"/>
  <c r="AX28" i="18" s="1"/>
  <c r="AX29" i="18" s="1"/>
  <c r="AX30" i="18" s="1"/>
  <c r="AX31" i="18" s="1"/>
  <c r="AX32" i="18" s="1"/>
  <c r="AX33" i="18" s="1"/>
  <c r="AX34" i="18" s="1"/>
  <c r="AX35" i="18" s="1"/>
  <c r="AX36" i="18" s="1"/>
  <c r="AX37" i="18" s="1"/>
  <c r="AX38" i="18" s="1"/>
  <c r="AX39" i="18" s="1"/>
  <c r="AX40" i="18" s="1"/>
  <c r="AX41" i="18" s="1"/>
  <c r="AX42" i="18" s="1"/>
  <c r="AX43" i="18" s="1"/>
  <c r="AX44" i="18" s="1"/>
  <c r="AX45" i="18" s="1"/>
  <c r="AX46" i="18" s="1"/>
  <c r="AX47" i="18" s="1"/>
  <c r="AX48" i="18" s="1"/>
  <c r="AX49" i="18" s="1"/>
  <c r="AX50" i="18" s="1"/>
  <c r="AX51" i="18" s="1"/>
  <c r="AX52" i="18" s="1"/>
  <c r="AX53" i="18" s="1"/>
  <c r="AX54" i="18" s="1"/>
  <c r="AX55" i="18" s="1"/>
  <c r="AX56" i="18" s="1"/>
  <c r="AX57" i="18" s="1"/>
  <c r="AX58" i="18" s="1"/>
  <c r="AX59" i="18" s="1"/>
  <c r="AX60" i="18" s="1"/>
  <c r="AX61" i="18" s="1"/>
  <c r="AX62" i="18" s="1"/>
  <c r="AX63" i="18" s="1"/>
  <c r="AX64" i="18" s="1"/>
  <c r="AX65" i="18" s="1"/>
  <c r="AX66" i="18" s="1"/>
  <c r="AX67" i="18" s="1"/>
  <c r="AX68" i="18" s="1"/>
  <c r="AX69" i="18" s="1"/>
  <c r="AX70" i="18" s="1"/>
  <c r="AX71" i="18" s="1"/>
  <c r="AX72" i="18" s="1"/>
  <c r="AX73" i="18" s="1"/>
  <c r="AX74" i="18" s="1"/>
  <c r="AX75" i="18" s="1"/>
  <c r="AX76" i="18" s="1"/>
  <c r="AX77" i="18" s="1"/>
  <c r="AX78" i="18" s="1"/>
  <c r="AX79" i="18" s="1"/>
  <c r="AX80" i="18" s="1"/>
  <c r="AX81" i="18" s="1"/>
  <c r="AX82" i="18" s="1"/>
  <c r="AX83" i="18" s="1"/>
  <c r="AX84" i="18" s="1"/>
  <c r="AX85" i="18" s="1"/>
  <c r="AX86" i="18" s="1"/>
  <c r="AX87" i="18" s="1"/>
  <c r="AX88" i="18" s="1"/>
  <c r="AX89" i="18" s="1"/>
  <c r="AX90" i="18" s="1"/>
  <c r="AX91" i="18" s="1"/>
  <c r="AX92" i="18" s="1"/>
  <c r="AX93" i="18" s="1"/>
  <c r="AX94" i="18" s="1"/>
  <c r="AX95" i="18" s="1"/>
  <c r="AX96" i="18" s="1"/>
  <c r="AX97" i="18" s="1"/>
  <c r="AX98" i="18" s="1"/>
  <c r="AX99" i="18" s="1"/>
  <c r="AX100" i="18" s="1"/>
  <c r="AX101" i="18" s="1"/>
  <c r="AX102" i="18" s="1"/>
  <c r="AX103" i="18" s="1"/>
  <c r="AX104" i="18" s="1"/>
  <c r="AX105" i="18" s="1"/>
  <c r="AX106" i="18" s="1"/>
  <c r="AX107" i="18" s="1"/>
  <c r="AX108" i="18" s="1"/>
  <c r="AX109" i="18" s="1"/>
  <c r="AX110" i="18" s="1"/>
  <c r="AX111" i="18" s="1"/>
  <c r="AX112" i="18" s="1"/>
  <c r="AX113" i="18" s="1"/>
  <c r="AX114" i="18" s="1"/>
  <c r="AX115" i="18" s="1"/>
  <c r="AX116" i="18" s="1"/>
  <c r="AX117" i="18" s="1"/>
  <c r="AX118" i="18" s="1"/>
  <c r="AX119" i="18" s="1"/>
  <c r="AX120" i="18" s="1"/>
  <c r="AX121" i="18" s="1"/>
  <c r="AX122" i="18" s="1"/>
  <c r="AX123" i="18" s="1"/>
  <c r="AX124" i="18" s="1"/>
  <c r="AX125" i="18" s="1"/>
  <c r="AX126" i="18" s="1"/>
  <c r="AX127" i="18" s="1"/>
  <c r="AX128" i="18" s="1"/>
  <c r="AX129" i="18" s="1"/>
  <c r="AX130" i="18" s="1"/>
  <c r="AX131" i="18" s="1"/>
  <c r="AX132" i="18" s="1"/>
  <c r="AX133" i="18" s="1"/>
  <c r="AX134" i="18" s="1"/>
  <c r="AX135" i="18" s="1"/>
  <c r="AX136" i="18" s="1"/>
  <c r="AX137" i="18" s="1"/>
  <c r="AX138" i="18" s="1"/>
  <c r="AX139" i="18" s="1"/>
  <c r="AX140" i="18" s="1"/>
  <c r="AX141" i="18" s="1"/>
  <c r="AX142" i="18" s="1"/>
  <c r="AX143" i="18" s="1"/>
  <c r="AX144" i="18" s="1"/>
  <c r="AX145" i="18" s="1"/>
  <c r="AX146" i="18" s="1"/>
  <c r="AX147" i="18" s="1"/>
  <c r="AX148" i="18" s="1"/>
  <c r="AX149" i="18" s="1"/>
  <c r="AX150" i="18" s="1"/>
  <c r="AX151" i="18" s="1"/>
  <c r="AX152" i="18" s="1"/>
  <c r="AX153" i="18" s="1"/>
  <c r="AX154" i="18" s="1"/>
  <c r="AX155" i="18" s="1"/>
  <c r="AX156" i="18" s="1"/>
  <c r="AX157" i="18" s="1"/>
  <c r="AX158" i="18" s="1"/>
  <c r="AX159" i="18" s="1"/>
  <c r="AX160" i="18" s="1"/>
  <c r="AX161" i="18" s="1"/>
  <c r="AX162" i="18" s="1"/>
  <c r="AX163" i="18" s="1"/>
  <c r="AX164" i="18" s="1"/>
  <c r="AX165" i="18" s="1"/>
  <c r="AX166" i="18" s="1"/>
  <c r="AX167" i="18" s="1"/>
  <c r="AX168" i="18" s="1"/>
  <c r="AX169" i="18" s="1"/>
  <c r="AX170" i="18" s="1"/>
  <c r="AX171" i="18" s="1"/>
  <c r="AX172" i="18" s="1"/>
  <c r="AX173" i="18" s="1"/>
  <c r="AX174" i="18" s="1"/>
  <c r="AX175" i="18" s="1"/>
  <c r="AX176" i="18" s="1"/>
  <c r="AX177" i="18" s="1"/>
  <c r="AX178" i="18" s="1"/>
  <c r="AX179" i="18" s="1"/>
  <c r="AX180" i="18" s="1"/>
  <c r="AX181" i="18" s="1"/>
  <c r="AX182" i="18" s="1"/>
  <c r="AX183" i="18" s="1"/>
  <c r="AX184" i="18" s="1"/>
  <c r="AX185" i="18" s="1"/>
  <c r="AX186" i="18" s="1"/>
  <c r="AX187" i="18" s="1"/>
  <c r="AX188" i="18" s="1"/>
  <c r="AX189" i="18" s="1"/>
  <c r="AX190" i="18" s="1"/>
  <c r="AX191" i="18" s="1"/>
  <c r="AX192" i="18" s="1"/>
  <c r="AX193" i="18" s="1"/>
  <c r="AX194" i="18" s="1"/>
  <c r="AX195" i="18" s="1"/>
  <c r="AX196" i="18" s="1"/>
  <c r="AX197" i="18" s="1"/>
  <c r="AX198" i="18" s="1"/>
  <c r="AX199" i="18" s="1"/>
  <c r="AX200" i="18" s="1"/>
  <c r="AX201" i="18" s="1"/>
  <c r="AX202" i="18" s="1"/>
  <c r="AX203" i="18" s="1"/>
  <c r="AX204" i="18" s="1"/>
  <c r="AX205" i="18" s="1"/>
  <c r="AX206" i="18" s="1"/>
  <c r="AX207" i="18" s="1"/>
  <c r="AX208" i="18" s="1"/>
  <c r="AX209" i="18" s="1"/>
  <c r="AX210" i="18" s="1"/>
  <c r="AX211" i="18" s="1"/>
  <c r="AX212" i="18" s="1"/>
  <c r="AX213" i="18" s="1"/>
  <c r="AX214" i="18" s="1"/>
  <c r="AX215" i="18" s="1"/>
  <c r="AX216" i="18" s="1"/>
  <c r="AX217" i="18" s="1"/>
  <c r="AX218" i="18" s="1"/>
  <c r="AX219" i="18" s="1"/>
  <c r="AX220" i="18" s="1"/>
  <c r="AX221" i="18" s="1"/>
  <c r="AX222" i="18" s="1"/>
  <c r="AX223" i="18" s="1"/>
  <c r="AX224" i="18" s="1"/>
  <c r="AX225" i="18" s="1"/>
  <c r="AX226" i="18" s="1"/>
  <c r="AX227" i="18" s="1"/>
  <c r="AX228" i="18" s="1"/>
  <c r="AX229" i="18" s="1"/>
  <c r="AX230" i="18" s="1"/>
  <c r="AX231" i="18" s="1"/>
  <c r="AX232" i="18" s="1"/>
  <c r="AX233" i="18" s="1"/>
  <c r="AX234" i="18" s="1"/>
  <c r="AX235" i="18" s="1"/>
  <c r="AX236" i="18" s="1"/>
  <c r="AX237" i="18" s="1"/>
  <c r="AX238" i="18" s="1"/>
  <c r="AX239" i="18" s="1"/>
  <c r="AX240" i="18" s="1"/>
  <c r="AX241" i="18" s="1"/>
  <c r="AX242" i="18" s="1"/>
  <c r="AX243" i="18" s="1"/>
  <c r="AX244" i="18" s="1"/>
  <c r="AX245" i="18" s="1"/>
  <c r="AX246" i="18" s="1"/>
  <c r="AX247" i="18" s="1"/>
  <c r="AX248" i="18" s="1"/>
  <c r="AX249" i="18" s="1"/>
  <c r="AX250" i="18" s="1"/>
  <c r="AX251" i="18" s="1"/>
  <c r="AX252" i="18" s="1"/>
  <c r="AX253" i="18" s="1"/>
  <c r="AX254" i="18" s="1"/>
  <c r="AX255" i="18" s="1"/>
  <c r="AX256" i="18" s="1"/>
  <c r="AX257" i="18" s="1"/>
  <c r="AX258" i="18" s="1"/>
  <c r="AX259" i="18" s="1"/>
  <c r="AX260" i="18" s="1"/>
  <c r="AX261" i="18" s="1"/>
  <c r="AX262" i="18" s="1"/>
  <c r="AX263" i="18" s="1"/>
  <c r="AX264" i="18" s="1"/>
  <c r="AX265" i="18" s="1"/>
  <c r="AX266" i="18" s="1"/>
  <c r="AX267" i="18" s="1"/>
  <c r="AX268" i="18" s="1"/>
  <c r="AX269" i="18" s="1"/>
  <c r="AX270" i="18" s="1"/>
  <c r="AX271" i="18" s="1"/>
  <c r="AX272" i="18" s="1"/>
  <c r="AX273" i="18" s="1"/>
  <c r="AX274" i="18" s="1"/>
  <c r="AX275" i="18" s="1"/>
  <c r="AX276" i="18" s="1"/>
  <c r="AX277" i="18" s="1"/>
  <c r="AX278" i="18" s="1"/>
  <c r="AX279" i="18" s="1"/>
  <c r="AX280" i="18" s="1"/>
  <c r="AX281" i="18" s="1"/>
  <c r="AX282" i="18" s="1"/>
  <c r="AX283" i="18" s="1"/>
  <c r="AX284" i="18" s="1"/>
  <c r="AX285" i="18" s="1"/>
  <c r="AX286" i="18" s="1"/>
  <c r="AX287" i="18" s="1"/>
  <c r="AX288" i="18" s="1"/>
  <c r="AX289" i="18" s="1"/>
  <c r="AX290" i="18" s="1"/>
  <c r="AX291" i="18" s="1"/>
  <c r="AX292" i="18" s="1"/>
  <c r="AX293" i="18" s="1"/>
  <c r="AX294" i="18" s="1"/>
  <c r="AX295" i="18" s="1"/>
  <c r="AX296" i="18" s="1"/>
  <c r="AX297" i="18" s="1"/>
  <c r="AX298" i="18" s="1"/>
  <c r="AX299" i="18" s="1"/>
  <c r="AX300" i="18" s="1"/>
  <c r="AX301" i="18" s="1"/>
  <c r="AX302" i="18" s="1"/>
  <c r="AX303" i="18" s="1"/>
  <c r="AX304" i="18" s="1"/>
  <c r="AX305" i="18" s="1"/>
  <c r="AX306" i="18" s="1"/>
  <c r="AX307" i="18" s="1"/>
  <c r="AX308" i="18" s="1"/>
  <c r="AX309" i="18" s="1"/>
  <c r="AX310" i="18" s="1"/>
  <c r="AX311" i="18" s="1"/>
  <c r="AX312" i="18" s="1"/>
  <c r="AX313" i="18" s="1"/>
  <c r="AX314" i="18" s="1"/>
  <c r="AX315" i="18" s="1"/>
  <c r="AX316" i="18" s="1"/>
  <c r="AX317" i="18" s="1"/>
  <c r="AX318" i="18" s="1"/>
  <c r="AX319" i="18" s="1"/>
  <c r="AX320" i="18" s="1"/>
  <c r="AX321" i="18" s="1"/>
  <c r="AX322" i="18" s="1"/>
  <c r="AX323" i="18" s="1"/>
  <c r="AX324" i="18" s="1"/>
  <c r="AX325" i="18" s="1"/>
  <c r="AX326" i="18" s="1"/>
  <c r="AX327" i="18" s="1"/>
  <c r="AX328" i="18" s="1"/>
  <c r="AX329" i="18" s="1"/>
  <c r="AX330" i="18" s="1"/>
  <c r="AX331" i="18" s="1"/>
  <c r="AX332" i="18" s="1"/>
  <c r="AX333" i="18" s="1"/>
  <c r="AX334" i="18" s="1"/>
  <c r="AX335" i="18" s="1"/>
  <c r="AX336" i="18" s="1"/>
  <c r="AX337" i="18" s="1"/>
  <c r="AX338" i="18" s="1"/>
  <c r="AX339" i="18" s="1"/>
  <c r="AX340" i="18" s="1"/>
  <c r="AX341" i="18" s="1"/>
  <c r="AX342" i="18" s="1"/>
  <c r="AX343" i="18" s="1"/>
  <c r="AX344" i="18" s="1"/>
  <c r="AX345" i="18" s="1"/>
  <c r="AX346" i="18" s="1"/>
  <c r="AX347" i="18" s="1"/>
  <c r="AX348" i="18" s="1"/>
  <c r="AX349" i="18" s="1"/>
  <c r="AX350" i="18" s="1"/>
  <c r="AX351" i="18" s="1"/>
  <c r="AX352" i="18" s="1"/>
  <c r="AX353" i="18" s="1"/>
  <c r="AX354" i="18" s="1"/>
  <c r="AX355" i="18" s="1"/>
  <c r="AX356" i="18" s="1"/>
  <c r="AX357" i="18" s="1"/>
  <c r="AX358" i="18" s="1"/>
  <c r="AX359" i="18" s="1"/>
  <c r="AX360" i="18" s="1"/>
  <c r="AX361" i="18" s="1"/>
  <c r="AX362" i="18" s="1"/>
  <c r="AX363" i="18" s="1"/>
  <c r="AX364" i="18" s="1"/>
  <c r="AX365" i="18" s="1"/>
  <c r="AX366" i="18" s="1"/>
  <c r="AX367" i="18" s="1"/>
  <c r="AX368" i="18" s="1"/>
  <c r="AX369" i="18" s="1"/>
  <c r="AX370" i="18" s="1"/>
  <c r="AX371" i="18" s="1"/>
  <c r="AX372" i="18" s="1"/>
  <c r="AX373" i="18" s="1"/>
  <c r="AX374" i="18" s="1"/>
  <c r="AX375" i="18" s="1"/>
  <c r="AX376" i="18" s="1"/>
  <c r="AX377" i="18" s="1"/>
  <c r="AX378" i="18" s="1"/>
  <c r="AX379" i="18" s="1"/>
  <c r="AX380" i="18" s="1"/>
  <c r="AX381" i="18" s="1"/>
  <c r="AX382" i="18" s="1"/>
  <c r="AX383" i="18" s="1"/>
  <c r="AX384" i="18" s="1"/>
  <c r="AX385" i="18" s="1"/>
  <c r="AX386" i="18" s="1"/>
  <c r="AX387" i="18" s="1"/>
  <c r="AX388" i="18" s="1"/>
  <c r="AX389" i="18" s="1"/>
  <c r="AX390" i="18" s="1"/>
  <c r="AX391" i="18" s="1"/>
  <c r="AX392" i="18" s="1"/>
  <c r="AX393" i="18" s="1"/>
  <c r="AX394" i="18" s="1"/>
  <c r="AX395" i="18" s="1"/>
  <c r="AX396" i="18" s="1"/>
  <c r="AX397" i="18" s="1"/>
  <c r="AX398" i="18" s="1"/>
  <c r="AX399" i="18" s="1"/>
  <c r="AX400" i="18" s="1"/>
  <c r="AX401" i="18" s="1"/>
  <c r="AX402" i="18" s="1"/>
  <c r="AX403" i="18" s="1"/>
  <c r="AX404" i="18" s="1"/>
  <c r="AX405" i="18" s="1"/>
  <c r="AX406" i="18" s="1"/>
  <c r="AX407" i="18" s="1"/>
  <c r="AX408" i="18" s="1"/>
  <c r="AX409" i="18" s="1"/>
  <c r="AX410" i="18" s="1"/>
  <c r="AX411" i="18" s="1"/>
  <c r="AX412" i="18" s="1"/>
  <c r="AX413" i="18" s="1"/>
  <c r="AX414" i="18" s="1"/>
  <c r="AX415" i="18" s="1"/>
  <c r="AX416" i="18" s="1"/>
  <c r="AX417" i="18" s="1"/>
  <c r="AX418" i="18" s="1"/>
  <c r="AX419" i="18" s="1"/>
  <c r="AX420" i="18" s="1"/>
  <c r="AX421" i="18" s="1"/>
  <c r="AX422" i="18" s="1"/>
  <c r="AX423" i="18" s="1"/>
  <c r="AX424" i="18" s="1"/>
  <c r="AX425" i="18" s="1"/>
  <c r="AX426" i="18" s="1"/>
  <c r="AX427" i="18" s="1"/>
  <c r="AX428" i="18" s="1"/>
  <c r="AX429" i="18" s="1"/>
  <c r="AX430" i="18" s="1"/>
  <c r="AX431" i="18" s="1"/>
  <c r="AX432" i="18" s="1"/>
  <c r="AX433" i="18" s="1"/>
  <c r="AX434" i="18" s="1"/>
  <c r="AX435" i="18" s="1"/>
  <c r="AX436" i="18" s="1"/>
  <c r="AX437" i="18" s="1"/>
  <c r="AX438" i="18" s="1"/>
  <c r="AX439" i="18" s="1"/>
  <c r="AX440" i="18" s="1"/>
  <c r="AX441" i="18" s="1"/>
  <c r="AX442" i="18" s="1"/>
  <c r="AX443" i="18" s="1"/>
  <c r="AX444" i="18" s="1"/>
  <c r="AX445" i="18" s="1"/>
  <c r="AX446" i="18" s="1"/>
  <c r="AX447" i="18" s="1"/>
  <c r="AX448" i="18" s="1"/>
  <c r="AX449" i="18" s="1"/>
  <c r="AX450" i="18" s="1"/>
  <c r="AX451" i="18" s="1"/>
  <c r="AX452" i="18" s="1"/>
  <c r="AX453" i="18" s="1"/>
  <c r="AX454" i="18" s="1"/>
  <c r="AX455" i="18" s="1"/>
  <c r="AX456" i="18" s="1"/>
  <c r="AX457" i="18" s="1"/>
  <c r="AX458" i="18" s="1"/>
  <c r="AX459" i="18" s="1"/>
  <c r="AX460" i="18" s="1"/>
  <c r="AX461" i="18" s="1"/>
  <c r="AX462" i="18" s="1"/>
  <c r="AX463" i="18" s="1"/>
  <c r="AX464" i="18" s="1"/>
  <c r="AX465" i="18" s="1"/>
  <c r="AX466" i="18" s="1"/>
  <c r="AX467" i="18" s="1"/>
  <c r="AX468" i="18" s="1"/>
  <c r="AX469" i="18" s="1"/>
  <c r="AX470" i="18" s="1"/>
  <c r="AX471" i="18" s="1"/>
  <c r="AX472" i="18" s="1"/>
  <c r="AX473" i="18" s="1"/>
  <c r="AX474" i="18" s="1"/>
  <c r="AX475" i="18" s="1"/>
  <c r="AX476" i="18" s="1"/>
  <c r="AX477" i="18" s="1"/>
  <c r="AX478" i="18" s="1"/>
  <c r="AX479" i="18" s="1"/>
  <c r="AX480" i="18" s="1"/>
  <c r="AX481" i="18" s="1"/>
  <c r="AX482" i="18" s="1"/>
  <c r="AX483" i="18" s="1"/>
  <c r="AX484" i="18" s="1"/>
  <c r="AX485" i="18" s="1"/>
  <c r="AX486" i="18" s="1"/>
  <c r="AX487" i="18" s="1"/>
  <c r="AX488" i="18" s="1"/>
  <c r="AX489" i="18" s="1"/>
  <c r="AX490" i="18" s="1"/>
  <c r="AX491" i="18" s="1"/>
  <c r="AX492" i="18" s="1"/>
  <c r="AX493" i="18" s="1"/>
  <c r="AX494" i="18" s="1"/>
  <c r="AX495" i="18" s="1"/>
  <c r="AX496" i="18" s="1"/>
  <c r="AX497" i="18" s="1"/>
  <c r="AX498" i="18" s="1"/>
  <c r="AX499" i="18" s="1"/>
  <c r="AX500" i="18" s="1"/>
  <c r="AX501" i="18" s="1"/>
  <c r="AX502" i="18" s="1"/>
  <c r="AX503" i="18" s="1"/>
  <c r="AX504" i="18" s="1"/>
  <c r="AX505" i="18" s="1"/>
  <c r="AX506" i="18" s="1"/>
  <c r="AX507" i="18" s="1"/>
  <c r="AX508" i="18" s="1"/>
  <c r="AX509" i="18" s="1"/>
  <c r="AX510" i="18" s="1"/>
  <c r="AX511" i="18" s="1"/>
  <c r="AX512" i="18" s="1"/>
  <c r="AX513" i="18" s="1"/>
  <c r="AX514" i="18" s="1"/>
  <c r="AX515" i="18" s="1"/>
  <c r="AX516" i="18" s="1"/>
  <c r="AX517" i="18" s="1"/>
  <c r="AX518" i="18" s="1"/>
  <c r="AX519" i="18" s="1"/>
  <c r="AX520" i="18" s="1"/>
  <c r="AX521" i="18" s="1"/>
  <c r="AX522" i="18" s="1"/>
  <c r="AX523" i="18" s="1"/>
  <c r="AX524" i="18" s="1"/>
  <c r="AX525" i="18" s="1"/>
  <c r="AX526" i="18" s="1"/>
  <c r="AX527" i="18" s="1"/>
  <c r="AX528" i="18" s="1"/>
  <c r="AX529" i="18" s="1"/>
  <c r="AX530" i="18" s="1"/>
  <c r="AX531" i="18" s="1"/>
  <c r="AX532" i="18" s="1"/>
  <c r="AX533" i="18" s="1"/>
  <c r="AX534" i="18" s="1"/>
  <c r="AX535" i="18" s="1"/>
  <c r="AX536" i="18" s="1"/>
  <c r="AX537" i="18" s="1"/>
  <c r="AX538" i="18" s="1"/>
  <c r="AX539" i="18" s="1"/>
  <c r="AX540" i="18" s="1"/>
  <c r="AX541" i="18" s="1"/>
  <c r="AX542" i="18" s="1"/>
  <c r="AX543" i="18" s="1"/>
  <c r="AX544" i="18" s="1"/>
  <c r="AX545" i="18" s="1"/>
  <c r="AX546" i="18" s="1"/>
  <c r="AX547" i="18" s="1"/>
  <c r="AX548" i="18" s="1"/>
  <c r="AX549" i="18" s="1"/>
  <c r="AX550" i="18" s="1"/>
  <c r="AX551" i="18" s="1"/>
  <c r="AX552" i="18" s="1"/>
  <c r="AX553" i="18" s="1"/>
  <c r="AX554" i="18" s="1"/>
  <c r="AX555" i="18" s="1"/>
  <c r="AX556" i="18" s="1"/>
  <c r="AX557" i="18" s="1"/>
  <c r="AX558" i="18" s="1"/>
  <c r="AX559" i="18" s="1"/>
  <c r="AX560" i="18" s="1"/>
  <c r="AX561" i="18" s="1"/>
  <c r="AX562" i="18" s="1"/>
  <c r="AX563" i="18" s="1"/>
  <c r="AX564" i="18" s="1"/>
  <c r="AX565" i="18" s="1"/>
  <c r="AX566" i="18" s="1"/>
  <c r="AX567" i="18" s="1"/>
  <c r="AX568" i="18" s="1"/>
  <c r="AX569" i="18" s="1"/>
  <c r="AX570" i="18" s="1"/>
  <c r="AX571" i="18" s="1"/>
  <c r="AX572" i="18" s="1"/>
  <c r="AX573" i="18" s="1"/>
  <c r="AX574" i="18" s="1"/>
  <c r="AX575" i="18" s="1"/>
  <c r="AX576" i="18" s="1"/>
  <c r="AX577" i="18" s="1"/>
  <c r="AX578" i="18" s="1"/>
  <c r="AX579" i="18" s="1"/>
  <c r="AX580" i="18" s="1"/>
  <c r="AX581" i="18" s="1"/>
  <c r="AX582" i="18" s="1"/>
  <c r="AX583" i="18" s="1"/>
  <c r="AX584" i="18" s="1"/>
  <c r="AX585" i="18" s="1"/>
  <c r="AX586" i="18" s="1"/>
  <c r="AX587" i="18" s="1"/>
  <c r="AX588" i="18" s="1"/>
  <c r="AX589" i="18" s="1"/>
  <c r="AX590" i="18" s="1"/>
  <c r="AX591" i="18" s="1"/>
  <c r="AX592" i="18" s="1"/>
  <c r="AX593" i="18" s="1"/>
  <c r="AX594" i="18" s="1"/>
  <c r="AX595" i="18" s="1"/>
  <c r="AX596" i="18" s="1"/>
  <c r="AX597" i="18" s="1"/>
  <c r="AX598" i="18" s="1"/>
  <c r="AX599" i="18" s="1"/>
  <c r="AX600" i="18" s="1"/>
  <c r="AX601" i="18" s="1"/>
  <c r="AX602" i="18" s="1"/>
  <c r="AX603" i="18" s="1"/>
  <c r="AX604" i="18" s="1"/>
  <c r="AX605" i="18" s="1"/>
  <c r="AX606" i="18" s="1"/>
  <c r="AX607" i="18" s="1"/>
  <c r="AX608" i="18" s="1"/>
  <c r="AX609" i="18" s="1"/>
  <c r="AX610" i="18" s="1"/>
  <c r="AX611" i="18" s="1"/>
  <c r="AX612" i="18" s="1"/>
  <c r="AX613" i="18" s="1"/>
  <c r="AX614" i="18" s="1"/>
  <c r="AX615" i="18" s="1"/>
  <c r="AX616" i="18" s="1"/>
  <c r="AX617" i="18" s="1"/>
  <c r="AX618" i="18" s="1"/>
  <c r="AX619" i="18" s="1"/>
  <c r="AX620" i="18" s="1"/>
  <c r="AX621" i="18" s="1"/>
  <c r="AX622" i="18" s="1"/>
  <c r="AX623" i="18" s="1"/>
  <c r="AX624" i="18" s="1"/>
  <c r="AX625" i="18" s="1"/>
  <c r="AX626" i="18" s="1"/>
  <c r="AX627" i="18" s="1"/>
  <c r="AX628" i="18" s="1"/>
  <c r="AX629" i="18" s="1"/>
  <c r="AX630" i="18" s="1"/>
  <c r="AX631" i="18" s="1"/>
  <c r="AX632" i="18" s="1"/>
  <c r="AX633" i="18" s="1"/>
  <c r="AX634" i="18" s="1"/>
  <c r="AX635" i="18" s="1"/>
  <c r="AX636" i="18" s="1"/>
  <c r="AX637" i="18" s="1"/>
  <c r="AX638" i="18" s="1"/>
  <c r="AX639" i="18" s="1"/>
  <c r="AX640" i="18" s="1"/>
  <c r="AX641" i="18" s="1"/>
  <c r="AX642" i="18" s="1"/>
  <c r="AX643" i="18" s="1"/>
  <c r="AX644" i="18" s="1"/>
  <c r="AX645" i="18" s="1"/>
  <c r="AX646" i="18" s="1"/>
  <c r="AX647" i="18" s="1"/>
  <c r="AX648" i="18" s="1"/>
  <c r="AX649" i="18" s="1"/>
  <c r="AX650" i="18" s="1"/>
  <c r="AX651" i="18" s="1"/>
  <c r="AX652" i="18" s="1"/>
  <c r="AX653" i="18" s="1"/>
  <c r="AX654" i="18" s="1"/>
  <c r="AX655" i="18" s="1"/>
  <c r="AX656" i="18" s="1"/>
  <c r="AX657" i="18" s="1"/>
  <c r="AX658" i="18" s="1"/>
  <c r="AX659" i="18" s="1"/>
  <c r="AX660" i="18" s="1"/>
  <c r="AX661" i="18" s="1"/>
  <c r="AX662" i="18" s="1"/>
  <c r="AX663" i="18" s="1"/>
  <c r="AX664" i="18" s="1"/>
  <c r="AX665" i="18" s="1"/>
  <c r="AX666" i="18" s="1"/>
  <c r="AX667" i="18" s="1"/>
  <c r="AX668" i="18" s="1"/>
  <c r="AX669" i="18" s="1"/>
  <c r="AX670" i="18" s="1"/>
  <c r="AX671" i="18" s="1"/>
  <c r="AX672" i="18" s="1"/>
  <c r="AX673" i="18" s="1"/>
  <c r="AX674" i="18" s="1"/>
  <c r="AX675" i="18" s="1"/>
  <c r="AX676" i="18" s="1"/>
  <c r="AX677" i="18" s="1"/>
  <c r="AX678" i="18" s="1"/>
  <c r="AX679" i="18" s="1"/>
  <c r="AX680" i="18" s="1"/>
  <c r="AX681" i="18" s="1"/>
  <c r="AX682" i="18" s="1"/>
  <c r="AX683" i="18" s="1"/>
  <c r="AX684" i="18" s="1"/>
  <c r="AX685" i="18" s="1"/>
  <c r="AX686" i="18" s="1"/>
  <c r="AX687" i="18" s="1"/>
  <c r="AX688" i="18" s="1"/>
  <c r="AX689" i="18" s="1"/>
  <c r="AX690" i="18" s="1"/>
  <c r="AX691" i="18" s="1"/>
  <c r="AX692" i="18" s="1"/>
  <c r="AX693" i="18" s="1"/>
  <c r="AX694" i="18" s="1"/>
  <c r="AX695" i="18" s="1"/>
  <c r="AX696" i="18" s="1"/>
  <c r="AX697" i="18" s="1"/>
  <c r="AX698" i="18" s="1"/>
  <c r="AX699" i="18" s="1"/>
  <c r="AX700" i="18" s="1"/>
  <c r="AX701" i="18" s="1"/>
  <c r="AX702" i="18" s="1"/>
  <c r="AX703" i="18" s="1"/>
  <c r="AX704" i="18" s="1"/>
  <c r="AX705" i="18" s="1"/>
  <c r="AX706" i="18" s="1"/>
  <c r="AX707" i="18" s="1"/>
  <c r="AX708" i="18" s="1"/>
  <c r="AX709" i="18" s="1"/>
  <c r="AX710" i="18" s="1"/>
  <c r="AX711" i="18" s="1"/>
  <c r="AX712" i="18" s="1"/>
  <c r="AX713" i="18" s="1"/>
  <c r="AX714" i="18" s="1"/>
  <c r="AX715" i="18" s="1"/>
  <c r="AX716" i="18" s="1"/>
  <c r="AX717" i="18" s="1"/>
  <c r="AX718" i="18" s="1"/>
  <c r="AX719" i="18" s="1"/>
  <c r="AX720" i="18" s="1"/>
  <c r="AX721" i="18" s="1"/>
  <c r="AX722" i="18" s="1"/>
  <c r="AX723" i="18" s="1"/>
  <c r="AX724" i="18" s="1"/>
  <c r="AX725" i="18" s="1"/>
  <c r="AX726" i="18" s="1"/>
  <c r="AX727" i="18" s="1"/>
  <c r="AX728" i="18" s="1"/>
  <c r="AX729" i="18" s="1"/>
  <c r="AX730" i="18" s="1"/>
  <c r="AX731" i="18" s="1"/>
  <c r="AX732" i="18" s="1"/>
  <c r="AX733" i="18" s="1"/>
  <c r="AX734" i="18" s="1"/>
  <c r="AX735" i="18" s="1"/>
  <c r="AX736" i="18" s="1"/>
  <c r="AX737" i="18" s="1"/>
  <c r="AX738" i="18" s="1"/>
  <c r="AX739" i="18" s="1"/>
  <c r="AX740" i="18" s="1"/>
  <c r="AX741" i="18" s="1"/>
  <c r="AX742" i="18" s="1"/>
  <c r="AX743" i="18" s="1"/>
  <c r="AX744" i="18" s="1"/>
  <c r="AX745" i="18" s="1"/>
  <c r="AX746" i="18" s="1"/>
  <c r="AX747" i="18" s="1"/>
  <c r="AX748" i="18" s="1"/>
  <c r="AX749" i="18" s="1"/>
  <c r="AX750" i="18" s="1"/>
  <c r="AX751" i="18" s="1"/>
  <c r="AX752" i="18" s="1"/>
  <c r="AX753" i="18" s="1"/>
  <c r="AX754" i="18" s="1"/>
  <c r="AX755" i="18" s="1"/>
  <c r="AX756" i="18" s="1"/>
  <c r="AX757" i="18" s="1"/>
  <c r="AX758" i="18" s="1"/>
  <c r="AX759" i="18" s="1"/>
  <c r="AX760" i="18" s="1"/>
  <c r="AX761" i="18" s="1"/>
  <c r="AX762" i="18" s="1"/>
  <c r="AX763" i="18" s="1"/>
  <c r="AX764" i="18" s="1"/>
  <c r="AX765" i="18" s="1"/>
  <c r="AX766" i="18" s="1"/>
  <c r="AX767" i="18" s="1"/>
  <c r="AX768" i="18" s="1"/>
  <c r="AX769" i="18" s="1"/>
  <c r="AX770" i="18" s="1"/>
  <c r="AX771" i="18" s="1"/>
  <c r="AX772" i="18" s="1"/>
  <c r="AX773" i="18" s="1"/>
  <c r="AX774" i="18" s="1"/>
  <c r="AX775" i="18" s="1"/>
  <c r="AX776" i="18" s="1"/>
  <c r="AX777" i="18" s="1"/>
  <c r="AX778" i="18" s="1"/>
  <c r="AX779" i="18" s="1"/>
  <c r="AX780" i="18" s="1"/>
  <c r="AX781" i="18" s="1"/>
  <c r="AX782" i="18" s="1"/>
  <c r="AX783" i="18" s="1"/>
  <c r="AX784" i="18" s="1"/>
  <c r="AX785" i="18" s="1"/>
  <c r="AX786" i="18" s="1"/>
  <c r="AX787" i="18" s="1"/>
  <c r="AX788" i="18" s="1"/>
  <c r="AX789" i="18" s="1"/>
  <c r="AX790" i="18" s="1"/>
  <c r="AX791" i="18" s="1"/>
  <c r="AX792" i="18" s="1"/>
  <c r="AX793" i="18" s="1"/>
  <c r="AX794" i="18" s="1"/>
  <c r="AX795" i="18" s="1"/>
  <c r="AX796" i="18" s="1"/>
  <c r="AX797" i="18" s="1"/>
  <c r="AX798" i="18" s="1"/>
  <c r="AX799" i="18" s="1"/>
  <c r="AX800" i="18" s="1"/>
  <c r="AX801" i="18" s="1"/>
  <c r="AX802" i="18" s="1"/>
  <c r="AX803" i="18" s="1"/>
  <c r="AX804" i="18" s="1"/>
  <c r="AX805" i="18" s="1"/>
  <c r="AX806" i="18" s="1"/>
  <c r="AX807" i="18" s="1"/>
  <c r="AX808" i="18" s="1"/>
  <c r="AX809" i="18" s="1"/>
  <c r="AX810" i="18" s="1"/>
  <c r="AX811" i="18" s="1"/>
  <c r="AX812" i="18" s="1"/>
  <c r="AX813" i="18" s="1"/>
  <c r="AX814" i="18" s="1"/>
  <c r="AX815" i="18" s="1"/>
  <c r="AX816" i="18" s="1"/>
  <c r="AX817" i="18" s="1"/>
  <c r="AX818" i="18" s="1"/>
  <c r="AX819" i="18" s="1"/>
  <c r="AX820" i="18" s="1"/>
  <c r="AX821" i="18" s="1"/>
  <c r="AX822" i="18" s="1"/>
  <c r="AX823" i="18" s="1"/>
  <c r="AX824" i="18" s="1"/>
  <c r="AX825" i="18" s="1"/>
  <c r="AX826" i="18" s="1"/>
  <c r="AX827" i="18" s="1"/>
  <c r="AX828" i="18" s="1"/>
  <c r="AX829" i="18" s="1"/>
  <c r="AX830" i="18" s="1"/>
  <c r="AX831" i="18" s="1"/>
  <c r="AX832" i="18" s="1"/>
  <c r="AX833" i="18" s="1"/>
  <c r="AX834" i="18" s="1"/>
  <c r="AX835" i="18" s="1"/>
  <c r="AX836" i="18" s="1"/>
  <c r="AX837" i="18" s="1"/>
  <c r="AX838" i="18" s="1"/>
  <c r="AX839" i="18" s="1"/>
  <c r="AX840" i="18" s="1"/>
  <c r="AX841" i="18" s="1"/>
  <c r="AX842" i="18" s="1"/>
  <c r="AX843" i="18" s="1"/>
  <c r="AX844" i="18" s="1"/>
  <c r="AX845" i="18" s="1"/>
  <c r="AX846" i="18" s="1"/>
  <c r="AX847" i="18" s="1"/>
  <c r="AX848" i="18" s="1"/>
  <c r="AX849" i="18" s="1"/>
  <c r="AX850" i="18" s="1"/>
  <c r="AX851" i="18" s="1"/>
  <c r="AX852" i="18" s="1"/>
  <c r="AX853" i="18" s="1"/>
  <c r="AX854" i="18" s="1"/>
  <c r="AX855" i="18" s="1"/>
  <c r="AX856" i="18" s="1"/>
  <c r="AX857" i="18" s="1"/>
  <c r="AX858" i="18" s="1"/>
  <c r="AX859" i="18" s="1"/>
  <c r="AX860" i="18" s="1"/>
  <c r="AX861" i="18" s="1"/>
  <c r="AX862" i="18" s="1"/>
  <c r="AX863" i="18" s="1"/>
  <c r="AX864" i="18" s="1"/>
  <c r="AX865" i="18" s="1"/>
  <c r="AX866" i="18" s="1"/>
  <c r="AX867" i="18" s="1"/>
  <c r="AX868" i="18" s="1"/>
  <c r="AX869" i="18" s="1"/>
  <c r="AX870" i="18" s="1"/>
  <c r="AX871" i="18" s="1"/>
  <c r="AX872" i="18" s="1"/>
  <c r="AX873" i="18" s="1"/>
  <c r="AX874" i="18" s="1"/>
  <c r="AX875" i="18" s="1"/>
  <c r="AX876" i="18" s="1"/>
  <c r="AX877" i="18" s="1"/>
  <c r="AX878" i="18" s="1"/>
  <c r="AX879" i="18" s="1"/>
  <c r="AX880" i="18" s="1"/>
  <c r="AX881" i="18" s="1"/>
  <c r="AX882" i="18" s="1"/>
  <c r="AX883" i="18" s="1"/>
  <c r="AX884" i="18" s="1"/>
  <c r="AX885" i="18" s="1"/>
  <c r="AX886" i="18" s="1"/>
  <c r="AX887" i="18" s="1"/>
  <c r="AX888" i="18" s="1"/>
  <c r="AX889" i="18" s="1"/>
  <c r="AX890" i="18" s="1"/>
  <c r="AX891" i="18" s="1"/>
  <c r="AX892" i="18" s="1"/>
  <c r="AX893" i="18" s="1"/>
  <c r="AX894" i="18" s="1"/>
  <c r="AX895" i="18" s="1"/>
  <c r="AX896" i="18" s="1"/>
  <c r="AX897" i="18" s="1"/>
  <c r="AX898" i="18" s="1"/>
  <c r="AX899" i="18" s="1"/>
  <c r="AX900" i="18" s="1"/>
  <c r="AX901" i="18" s="1"/>
  <c r="AX902" i="18" s="1"/>
  <c r="AX903" i="18" s="1"/>
  <c r="AX904" i="18" s="1"/>
  <c r="AX905" i="18" s="1"/>
  <c r="AX906" i="18" s="1"/>
  <c r="AX907" i="18" s="1"/>
  <c r="AX908" i="18" s="1"/>
  <c r="AX909" i="18" s="1"/>
  <c r="AX910" i="18" s="1"/>
  <c r="AX911" i="18" s="1"/>
  <c r="AX912" i="18" s="1"/>
  <c r="AX913" i="18" s="1"/>
  <c r="AX914" i="18" s="1"/>
  <c r="AX915" i="18" s="1"/>
  <c r="AX916" i="18" s="1"/>
  <c r="AX917" i="18" s="1"/>
  <c r="AX918" i="18" s="1"/>
  <c r="AX919" i="18" s="1"/>
  <c r="AX920" i="18" s="1"/>
  <c r="AX921" i="18" s="1"/>
  <c r="AX922" i="18" s="1"/>
  <c r="AX923" i="18" s="1"/>
  <c r="AX924" i="18" s="1"/>
  <c r="AX925" i="18" s="1"/>
  <c r="AX926" i="18" s="1"/>
  <c r="AX927" i="18" s="1"/>
  <c r="AX928" i="18" s="1"/>
  <c r="AX929" i="18" s="1"/>
  <c r="AX930" i="18" s="1"/>
  <c r="AX931" i="18" s="1"/>
  <c r="AX932" i="18" s="1"/>
  <c r="AX933" i="18" s="1"/>
  <c r="AX934" i="18" s="1"/>
  <c r="AX935" i="18" s="1"/>
  <c r="AX936" i="18" s="1"/>
  <c r="AX937" i="18" s="1"/>
  <c r="AX938" i="18" s="1"/>
  <c r="AX939" i="18" s="1"/>
  <c r="AX940" i="18" s="1"/>
  <c r="AX941" i="18" s="1"/>
  <c r="AX942" i="18" s="1"/>
  <c r="AX943" i="18" s="1"/>
  <c r="AX944" i="18" s="1"/>
  <c r="AX945" i="18" s="1"/>
  <c r="AX946" i="18" s="1"/>
  <c r="AX947" i="18" s="1"/>
  <c r="AX948" i="18" s="1"/>
  <c r="AX949" i="18" s="1"/>
  <c r="AX950" i="18" s="1"/>
  <c r="AX951" i="18" s="1"/>
  <c r="AX952" i="18" s="1"/>
  <c r="AX953" i="18" s="1"/>
  <c r="AX954" i="18" s="1"/>
  <c r="AX955" i="18" s="1"/>
  <c r="AX956" i="18" s="1"/>
  <c r="AX957" i="18" s="1"/>
  <c r="AX958" i="18" s="1"/>
  <c r="AX959" i="18" s="1"/>
  <c r="AX960" i="18" s="1"/>
  <c r="AX961" i="18" s="1"/>
  <c r="AX962" i="18" s="1"/>
  <c r="AX963" i="18" s="1"/>
  <c r="AX964" i="18" s="1"/>
  <c r="AX965" i="18" s="1"/>
  <c r="AX966" i="18" s="1"/>
  <c r="AX967" i="18" s="1"/>
  <c r="AX968" i="18" s="1"/>
  <c r="AX969" i="18" s="1"/>
  <c r="AX970" i="18" s="1"/>
  <c r="AX971" i="18" s="1"/>
  <c r="AX972" i="18" s="1"/>
  <c r="AX973" i="18" s="1"/>
  <c r="AX974" i="18" s="1"/>
  <c r="AX975" i="18" s="1"/>
  <c r="AX976" i="18" s="1"/>
  <c r="AX977" i="18" s="1"/>
  <c r="AX978" i="18" s="1"/>
  <c r="AX979" i="18" s="1"/>
  <c r="AX980" i="18" s="1"/>
  <c r="AX981" i="18" s="1"/>
  <c r="AX982" i="18" s="1"/>
  <c r="AX983" i="18" s="1"/>
  <c r="AX984" i="18" s="1"/>
  <c r="AX985" i="18" s="1"/>
  <c r="AX986" i="18" s="1"/>
  <c r="AX987" i="18" s="1"/>
  <c r="AX988" i="18" s="1"/>
  <c r="AX989" i="18" s="1"/>
  <c r="AX990" i="18" s="1"/>
  <c r="AX991" i="18" s="1"/>
  <c r="AX992" i="18" s="1"/>
  <c r="AX993" i="18" s="1"/>
  <c r="AX994" i="18" s="1"/>
  <c r="AX995" i="18" s="1"/>
  <c r="AX996" i="18" s="1"/>
  <c r="AX997" i="18" s="1"/>
  <c r="AX998" i="18" s="1"/>
  <c r="AX999" i="18" s="1"/>
  <c r="AX1000" i="18" s="1"/>
  <c r="AX1001" i="18" s="1"/>
  <c r="AX1002" i="18" s="1"/>
  <c r="AX1003" i="18" s="1"/>
  <c r="AX1004" i="18" s="1"/>
  <c r="AX1005" i="18" s="1"/>
  <c r="AX1006" i="18" s="1"/>
  <c r="AX1007" i="18" s="1"/>
  <c r="AX1008" i="18" s="1"/>
  <c r="AX1009" i="18" s="1"/>
  <c r="AX1010" i="18" s="1"/>
  <c r="AX1011" i="18" s="1"/>
  <c r="AX1012" i="18" s="1"/>
  <c r="AX1013" i="18" s="1"/>
  <c r="AX1014" i="18" s="1"/>
  <c r="AX1015" i="18" s="1"/>
  <c r="AX1016" i="18" s="1"/>
  <c r="AX1017" i="18" s="1"/>
  <c r="AX1018" i="18" s="1"/>
  <c r="AX1019" i="18" s="1"/>
  <c r="AX1020" i="18" s="1"/>
  <c r="AX1021" i="18" s="1"/>
  <c r="AX1022" i="18" s="1"/>
  <c r="AX1023" i="18" s="1"/>
  <c r="AX1024" i="18" s="1"/>
  <c r="AX1025" i="18" s="1"/>
  <c r="AX1026" i="18" s="1"/>
  <c r="AX1027" i="18" s="1"/>
  <c r="AX1028" i="18" s="1"/>
  <c r="AX1029" i="18" s="1"/>
  <c r="AX1030" i="18" s="1"/>
  <c r="AX1031" i="18" s="1"/>
  <c r="AX1032" i="18" s="1"/>
  <c r="AX1033" i="18" s="1"/>
  <c r="AX1034" i="18" s="1"/>
  <c r="AX1035" i="18" s="1"/>
  <c r="AX1036" i="18" s="1"/>
  <c r="AX1037" i="18" s="1"/>
  <c r="AX1038" i="18" s="1"/>
  <c r="AX1039" i="18" s="1"/>
  <c r="AX1040" i="18" s="1"/>
  <c r="AX1041" i="18" s="1"/>
  <c r="AX1042" i="18" s="1"/>
  <c r="AX1043" i="18" s="1"/>
  <c r="AX1044" i="18" s="1"/>
  <c r="AX1045" i="18" s="1"/>
  <c r="AX1046" i="18" s="1"/>
  <c r="AX1047" i="18" s="1"/>
  <c r="AX1048" i="18" s="1"/>
  <c r="AX1049" i="18" s="1"/>
  <c r="AX1050" i="18" s="1"/>
  <c r="AX1051" i="18" s="1"/>
  <c r="AX1052" i="18" s="1"/>
  <c r="AX1053" i="18" s="1"/>
  <c r="AX1054" i="18" s="1"/>
  <c r="AX1055" i="18" s="1"/>
  <c r="AX1056" i="18" s="1"/>
  <c r="AX1057" i="18" s="1"/>
  <c r="AX1058" i="18" s="1"/>
  <c r="AX1059" i="18" s="1"/>
  <c r="AX1060" i="18" s="1"/>
  <c r="AX1061" i="18" s="1"/>
  <c r="AX1062" i="18" s="1"/>
  <c r="AX1063" i="18" s="1"/>
  <c r="AX1064" i="18" s="1"/>
  <c r="AX1065" i="18" s="1"/>
  <c r="AX1066" i="18" s="1"/>
  <c r="AX1067" i="18" s="1"/>
  <c r="AX1068" i="18" s="1"/>
  <c r="AX1069" i="18" s="1"/>
  <c r="AX1070" i="18" s="1"/>
  <c r="AX1071" i="18" s="1"/>
  <c r="AX1072" i="18" s="1"/>
  <c r="AX1073" i="18" s="1"/>
  <c r="AX1074" i="18" s="1"/>
  <c r="AX1075" i="18" s="1"/>
  <c r="AX1076" i="18" s="1"/>
  <c r="AX1077" i="18" s="1"/>
  <c r="AX1078" i="18" s="1"/>
  <c r="AX1079" i="18" s="1"/>
  <c r="AX1080" i="18" s="1"/>
  <c r="AX1081" i="18" s="1"/>
  <c r="AX1082" i="18" s="1"/>
  <c r="AX1083" i="18" s="1"/>
  <c r="AX1084" i="18" s="1"/>
  <c r="AX1085" i="18" s="1"/>
  <c r="AX1086" i="18" s="1"/>
  <c r="AX1087" i="18" s="1"/>
  <c r="AX1088" i="18" s="1"/>
  <c r="AX1089" i="18" s="1"/>
  <c r="AX1090" i="18" s="1"/>
  <c r="AX1091" i="18" s="1"/>
  <c r="AX1092" i="18" s="1"/>
  <c r="AX1093" i="18" s="1"/>
  <c r="AX1094" i="18" s="1"/>
  <c r="AX1095" i="18" s="1"/>
  <c r="AX1096" i="18" s="1"/>
  <c r="AX1097" i="18" s="1"/>
  <c r="AX1098" i="18" s="1"/>
  <c r="AX1099" i="18" s="1"/>
  <c r="AX1100" i="18" s="1"/>
  <c r="AX1101" i="18" s="1"/>
  <c r="AX1102" i="18" s="1"/>
  <c r="AX1103" i="18" s="1"/>
  <c r="AX1104" i="18" s="1"/>
  <c r="AX1105" i="18" s="1"/>
  <c r="AX1106" i="18" s="1"/>
  <c r="AX1107" i="18" s="1"/>
  <c r="AX1108" i="18" s="1"/>
  <c r="AX1109" i="18" s="1"/>
  <c r="AX1110" i="18" s="1"/>
  <c r="AX1111" i="18" s="1"/>
  <c r="AX1112" i="18" s="1"/>
  <c r="AX1113" i="18" s="1"/>
  <c r="AX1114" i="18" s="1"/>
  <c r="AX1115" i="18" s="1"/>
  <c r="AX1116" i="18" s="1"/>
  <c r="AX1117" i="18" s="1"/>
  <c r="AX1118" i="18" s="1"/>
  <c r="AX1119" i="18" s="1"/>
  <c r="AX1120" i="18" s="1"/>
  <c r="AX1121" i="18" s="1"/>
  <c r="AX1122" i="18" s="1"/>
  <c r="AX1123" i="18" s="1"/>
  <c r="AX1124" i="18" s="1"/>
  <c r="AX1125" i="18" s="1"/>
  <c r="AX1126" i="18" s="1"/>
  <c r="AX1127" i="18" s="1"/>
  <c r="AX1128" i="18" s="1"/>
  <c r="AX1129" i="18" s="1"/>
  <c r="AX1130" i="18" s="1"/>
  <c r="AX1131" i="18" s="1"/>
  <c r="AX1132" i="18" s="1"/>
  <c r="AX1133" i="18" s="1"/>
  <c r="AX1134" i="18" s="1"/>
  <c r="AX1135" i="18" s="1"/>
  <c r="AX1136" i="18" s="1"/>
  <c r="AX1137" i="18" s="1"/>
  <c r="AX1138" i="18" s="1"/>
  <c r="AX1139" i="18" s="1"/>
  <c r="AX1140" i="18" s="1"/>
  <c r="AX1141" i="18" s="1"/>
  <c r="AX1142" i="18" s="1"/>
  <c r="AX1143" i="18" s="1"/>
  <c r="AX1144" i="18" s="1"/>
  <c r="AX1145" i="18" s="1"/>
  <c r="AX1146" i="18" s="1"/>
  <c r="AX1147" i="18" s="1"/>
  <c r="AX1148" i="18" s="1"/>
  <c r="AX1149" i="18" s="1"/>
  <c r="AX1150" i="18" s="1"/>
  <c r="AX1151" i="18" s="1"/>
  <c r="AX1152" i="18" s="1"/>
  <c r="AX1153" i="18" s="1"/>
  <c r="AX1154" i="18" s="1"/>
  <c r="AX1155" i="18" s="1"/>
  <c r="AX1156" i="18" s="1"/>
  <c r="AX1157" i="18" s="1"/>
  <c r="AX1158" i="18" s="1"/>
  <c r="AX1159" i="18" s="1"/>
  <c r="AX1160" i="18" s="1"/>
  <c r="AX1161" i="18" s="1"/>
  <c r="AX1162" i="18" s="1"/>
  <c r="AX1163" i="18" s="1"/>
  <c r="AX1164" i="18" s="1"/>
  <c r="AX1165" i="18" s="1"/>
  <c r="AX1166" i="18" s="1"/>
  <c r="AX1167" i="18" s="1"/>
  <c r="AX1168" i="18" s="1"/>
  <c r="AX1169" i="18" s="1"/>
  <c r="AX1170" i="18" s="1"/>
  <c r="AX1171" i="18" s="1"/>
  <c r="AX1172" i="18" s="1"/>
  <c r="AX1173" i="18" s="1"/>
  <c r="AX1174" i="18" s="1"/>
  <c r="AX1175" i="18" s="1"/>
  <c r="AX1176" i="18" s="1"/>
  <c r="AX1177" i="18" s="1"/>
  <c r="AX1178" i="18" s="1"/>
  <c r="AX1179" i="18" s="1"/>
  <c r="AX1180" i="18" s="1"/>
  <c r="AX1181" i="18" s="1"/>
  <c r="AX1182" i="18" s="1"/>
  <c r="AX1183" i="18" s="1"/>
  <c r="AX1184" i="18" s="1"/>
  <c r="AX1185" i="18" s="1"/>
  <c r="AX1186" i="18" s="1"/>
  <c r="AX1187" i="18" s="1"/>
  <c r="AX1188" i="18" s="1"/>
  <c r="AX1189" i="18" s="1"/>
  <c r="AX1190" i="18" s="1"/>
  <c r="AX1191" i="18" s="1"/>
  <c r="AX1192" i="18" s="1"/>
  <c r="AX1193" i="18" s="1"/>
  <c r="AX1194" i="18" s="1"/>
  <c r="AX1195" i="18" s="1"/>
  <c r="AX1196" i="18" s="1"/>
  <c r="AX1197" i="18" s="1"/>
  <c r="AX1198" i="18" s="1"/>
  <c r="AX1199" i="18" s="1"/>
  <c r="AX1200" i="18" s="1"/>
  <c r="AX1201" i="18" s="1"/>
  <c r="AX1202" i="18" s="1"/>
  <c r="AX1203" i="18" s="1"/>
  <c r="AX1204" i="18" s="1"/>
  <c r="AX1205" i="18" s="1"/>
  <c r="AX1206" i="18" s="1"/>
  <c r="AX1207" i="18" s="1"/>
  <c r="AX1208" i="18" s="1"/>
  <c r="AX1209" i="18" s="1"/>
  <c r="AX1210" i="18" s="1"/>
  <c r="AX1211" i="18" s="1"/>
  <c r="AX1212" i="18" s="1"/>
  <c r="AX1213" i="18" s="1"/>
  <c r="AX1214" i="18" s="1"/>
  <c r="AX1215" i="18" s="1"/>
  <c r="AX1216" i="18" s="1"/>
  <c r="AX1217" i="18" s="1"/>
  <c r="AX1218" i="18" s="1"/>
  <c r="AX1219" i="18" s="1"/>
  <c r="AX1220" i="18" s="1"/>
  <c r="AX1221" i="18" s="1"/>
  <c r="AX1222" i="18" s="1"/>
  <c r="AX1223" i="18" s="1"/>
  <c r="AX1224" i="18" s="1"/>
  <c r="AX1225" i="18" s="1"/>
  <c r="AX1226" i="18" s="1"/>
  <c r="AX1227" i="18" s="1"/>
  <c r="AX1228" i="18" s="1"/>
  <c r="AX1229" i="18" s="1"/>
  <c r="AX1230" i="18" s="1"/>
  <c r="AX1231" i="18" s="1"/>
  <c r="AX1232" i="18" s="1"/>
  <c r="AX1233" i="18" s="1"/>
  <c r="AX1234" i="18" s="1"/>
  <c r="AX1235" i="18" s="1"/>
  <c r="AX1236" i="18" s="1"/>
  <c r="AX1237" i="18" s="1"/>
  <c r="AX1238" i="18" s="1"/>
  <c r="AX1239" i="18" s="1"/>
  <c r="AX1240" i="18" s="1"/>
  <c r="AX1241" i="18" s="1"/>
  <c r="AX1242" i="18" s="1"/>
  <c r="AX1243" i="18" s="1"/>
  <c r="AX1244" i="18" s="1"/>
  <c r="AX1245" i="18" s="1"/>
  <c r="AX1246" i="18" s="1"/>
  <c r="AX1247" i="18" s="1"/>
  <c r="AX1248" i="18" s="1"/>
  <c r="AX1249" i="18" s="1"/>
  <c r="AX1250" i="18" s="1"/>
  <c r="AX1251" i="18" s="1"/>
  <c r="AX1252" i="18" s="1"/>
  <c r="AX1253" i="18" s="1"/>
  <c r="AX1254" i="18" s="1"/>
  <c r="AX1255" i="18" s="1"/>
  <c r="AX1256" i="18" s="1"/>
  <c r="AX1257" i="18" s="1"/>
  <c r="AX1258" i="18" s="1"/>
  <c r="AX1259" i="18" s="1"/>
  <c r="AX1260" i="18" s="1"/>
  <c r="AX1261" i="18" s="1"/>
  <c r="AX1262" i="18" s="1"/>
  <c r="AX1263" i="18" s="1"/>
  <c r="AX1264" i="18" s="1"/>
  <c r="AX1265" i="18" s="1"/>
  <c r="AX1266" i="18" s="1"/>
  <c r="AX1267" i="18" s="1"/>
  <c r="AX1268" i="18" s="1"/>
  <c r="AX1269" i="18" s="1"/>
  <c r="AX1270" i="18" s="1"/>
  <c r="AX1271" i="18" s="1"/>
  <c r="AX1272" i="18" s="1"/>
  <c r="AX1273" i="18" s="1"/>
  <c r="AX1274" i="18" s="1"/>
  <c r="AX1275" i="18" s="1"/>
  <c r="AX1276" i="18" s="1"/>
  <c r="AX1277" i="18" s="1"/>
  <c r="AX1278" i="18" s="1"/>
  <c r="AX1279" i="18" s="1"/>
  <c r="AX1280" i="18" s="1"/>
  <c r="AX1281" i="18" s="1"/>
  <c r="AX1282" i="18" s="1"/>
  <c r="AX1283" i="18" s="1"/>
  <c r="AX1284" i="18" s="1"/>
  <c r="AX1285" i="18" s="1"/>
  <c r="AX1286" i="18" s="1"/>
  <c r="AX1287" i="18" s="1"/>
  <c r="AX1288" i="18" s="1"/>
  <c r="AX1289" i="18" s="1"/>
  <c r="AX1290" i="18" s="1"/>
  <c r="AX1291" i="18" s="1"/>
  <c r="AX1292" i="18" s="1"/>
  <c r="AX1293" i="18" s="1"/>
  <c r="AX1294" i="18" s="1"/>
  <c r="AX1295" i="18" s="1"/>
  <c r="AX1296" i="18" s="1"/>
  <c r="AX1297" i="18" s="1"/>
  <c r="AX1298" i="18" s="1"/>
  <c r="AX1299" i="18" s="1"/>
  <c r="AX1300" i="18" s="1"/>
  <c r="AX1301" i="18" s="1"/>
  <c r="AX1302" i="18" s="1"/>
  <c r="AX1303" i="18" s="1"/>
  <c r="AX1304" i="18" s="1"/>
  <c r="AX1305" i="18" s="1"/>
  <c r="AX1306" i="18" s="1"/>
  <c r="AX1307" i="18" s="1"/>
  <c r="AX1308" i="18" s="1"/>
  <c r="AX1309" i="18" s="1"/>
  <c r="AX1310" i="18" s="1"/>
  <c r="AX1311" i="18" s="1"/>
  <c r="AX1312" i="18" s="1"/>
  <c r="AX1313" i="18" s="1"/>
  <c r="AX1314" i="18" s="1"/>
  <c r="AX1315" i="18" s="1"/>
  <c r="AX1316" i="18" s="1"/>
  <c r="AX1317" i="18" s="1"/>
  <c r="AX1318" i="18" s="1"/>
  <c r="AX1319" i="18" s="1"/>
  <c r="AX1320" i="18" s="1"/>
  <c r="AX1321" i="18" s="1"/>
  <c r="AX1322" i="18" s="1"/>
  <c r="AX1323" i="18" s="1"/>
  <c r="AX1324" i="18" s="1"/>
  <c r="AX1325" i="18" s="1"/>
  <c r="AX1326" i="18" s="1"/>
  <c r="AX1327" i="18" s="1"/>
  <c r="AX1328" i="18" s="1"/>
  <c r="AX1329" i="18" s="1"/>
  <c r="AX1330" i="18" s="1"/>
  <c r="AX1331" i="18" s="1"/>
  <c r="AX1332" i="18" s="1"/>
  <c r="AX1333" i="18" s="1"/>
  <c r="AX1334" i="18" s="1"/>
  <c r="AX1335" i="18" s="1"/>
  <c r="AX1336" i="18" s="1"/>
  <c r="AX1337" i="18" s="1"/>
  <c r="AX1338" i="18" s="1"/>
  <c r="AX1339" i="18" s="1"/>
  <c r="AX1340" i="18" s="1"/>
  <c r="AX1341" i="18" s="1"/>
  <c r="AX1342" i="18" s="1"/>
  <c r="AX1343" i="18" s="1"/>
  <c r="AX1344" i="18" s="1"/>
  <c r="AX1345" i="18" s="1"/>
  <c r="AX1346" i="18" s="1"/>
  <c r="AX1347" i="18" s="1"/>
  <c r="AX1348" i="18" s="1"/>
  <c r="AX1349" i="18" s="1"/>
  <c r="AX1350" i="18" s="1"/>
  <c r="AX1351" i="18" s="1"/>
  <c r="AX1352" i="18" s="1"/>
  <c r="AX1353" i="18" s="1"/>
  <c r="AX1354" i="18" s="1"/>
  <c r="AX1355" i="18" s="1"/>
  <c r="AX1356" i="18" s="1"/>
  <c r="AX1357" i="18" s="1"/>
  <c r="AX1358" i="18" s="1"/>
  <c r="AX1359" i="18" s="1"/>
  <c r="AX1360" i="18" s="1"/>
  <c r="AX1361" i="18" s="1"/>
  <c r="AX1362" i="18" s="1"/>
  <c r="AX1363" i="18" s="1"/>
  <c r="AX1364" i="18" s="1"/>
  <c r="AX1365" i="18" s="1"/>
  <c r="AX1366" i="18" s="1"/>
  <c r="AX1367" i="18" s="1"/>
  <c r="AX1368" i="18" s="1"/>
  <c r="AX1369" i="18" s="1"/>
  <c r="AX1370" i="18" s="1"/>
  <c r="AX1371" i="18" s="1"/>
  <c r="AX1372" i="18" s="1"/>
  <c r="AX1373" i="18" s="1"/>
  <c r="AX1374" i="18" s="1"/>
  <c r="AX1375" i="18" s="1"/>
  <c r="AX1376" i="18" s="1"/>
  <c r="AX1377" i="18" s="1"/>
  <c r="AX1378" i="18" s="1"/>
  <c r="AX1379" i="18" s="1"/>
  <c r="AX1380" i="18" s="1"/>
  <c r="AX1381" i="18" s="1"/>
  <c r="AX1382" i="18" s="1"/>
  <c r="AX1383" i="18" s="1"/>
  <c r="AX1384" i="18" s="1"/>
  <c r="AX1385" i="18" s="1"/>
  <c r="AX1386" i="18" s="1"/>
  <c r="AX1387" i="18" s="1"/>
  <c r="AX1388" i="18" s="1"/>
  <c r="AX1389" i="18" s="1"/>
  <c r="AX1390" i="18" s="1"/>
  <c r="AX1391" i="18" s="1"/>
  <c r="AX1392" i="18" s="1"/>
  <c r="AX1393" i="18" s="1"/>
  <c r="AX1394" i="18" s="1"/>
  <c r="AX1395" i="18" s="1"/>
  <c r="AX1396" i="18" s="1"/>
  <c r="AX1397" i="18" s="1"/>
  <c r="AX1398" i="18" s="1"/>
  <c r="AX1399" i="18" s="1"/>
  <c r="AX1400" i="18" s="1"/>
  <c r="AX1401" i="18" s="1"/>
  <c r="AX1402" i="18" s="1"/>
  <c r="AX1403" i="18" s="1"/>
  <c r="AX1404" i="18" s="1"/>
  <c r="AX1405" i="18" s="1"/>
  <c r="AX1406" i="18" s="1"/>
  <c r="AX1407" i="18" s="1"/>
  <c r="AX1408" i="18" s="1"/>
  <c r="AX1409" i="18" s="1"/>
  <c r="AX1410" i="18" s="1"/>
  <c r="AX1411" i="18" s="1"/>
  <c r="AX1412" i="18" s="1"/>
  <c r="AX1413" i="18" s="1"/>
  <c r="AX1414" i="18" s="1"/>
  <c r="AX1415" i="18" s="1"/>
  <c r="AX1416" i="18" s="1"/>
  <c r="AX1417" i="18" s="1"/>
  <c r="AX1418" i="18" s="1"/>
  <c r="AX1419" i="18" s="1"/>
  <c r="AX1420" i="18" s="1"/>
  <c r="AX1421" i="18" s="1"/>
  <c r="AX1422" i="18" s="1"/>
  <c r="AX1423" i="18" s="1"/>
  <c r="AX1424" i="18" s="1"/>
  <c r="AX1425" i="18" s="1"/>
  <c r="AX1426" i="18" s="1"/>
  <c r="AX1427" i="18" s="1"/>
  <c r="AX1428" i="18" s="1"/>
  <c r="AX1429" i="18" s="1"/>
  <c r="AX1430" i="18" s="1"/>
  <c r="AX1431" i="18" s="1"/>
  <c r="AX1432" i="18" s="1"/>
  <c r="AX1433" i="18" s="1"/>
  <c r="AX1434" i="18" s="1"/>
  <c r="AX1435" i="18" s="1"/>
  <c r="AX1436" i="18" s="1"/>
  <c r="AX1437" i="18" s="1"/>
  <c r="AX1438" i="18" s="1"/>
  <c r="AX1439" i="18" s="1"/>
  <c r="AX1440" i="18" s="1"/>
  <c r="AX1441" i="18" s="1"/>
  <c r="AX1442" i="18" s="1"/>
  <c r="AX1443" i="18" s="1"/>
  <c r="AX1444" i="18" s="1"/>
  <c r="AX1445" i="18" s="1"/>
  <c r="AX1446" i="18" s="1"/>
  <c r="AX1447" i="18" s="1"/>
  <c r="AX1448" i="18" s="1"/>
  <c r="AX1449" i="18" s="1"/>
  <c r="AX1450" i="18" s="1"/>
  <c r="AX1451" i="18" s="1"/>
  <c r="AX1452" i="18" s="1"/>
  <c r="AX1453" i="18" s="1"/>
  <c r="AX1454" i="18" s="1"/>
  <c r="AX1455" i="18" s="1"/>
  <c r="AX1456" i="18" s="1"/>
  <c r="AX1457" i="18" s="1"/>
  <c r="AX1458" i="18" s="1"/>
  <c r="AX1459" i="18" s="1"/>
  <c r="AX1460" i="18" s="1"/>
  <c r="AX1461" i="18" s="1"/>
  <c r="AX1462" i="18" s="1"/>
  <c r="AX1463" i="18" s="1"/>
  <c r="AX1464" i="18" s="1"/>
  <c r="AX1465" i="18" s="1"/>
  <c r="AX1466" i="18" s="1"/>
  <c r="AX1467" i="18" s="1"/>
  <c r="AX1468" i="18" s="1"/>
  <c r="AX1469" i="18" s="1"/>
  <c r="AX1470" i="18" s="1"/>
  <c r="AX1471" i="18" s="1"/>
  <c r="AX1472" i="18" s="1"/>
  <c r="AX1473" i="18" s="1"/>
  <c r="AX1474" i="18" s="1"/>
  <c r="AX1475" i="18" s="1"/>
  <c r="AX1476" i="18" s="1"/>
  <c r="AX1477" i="18" s="1"/>
  <c r="AX1478" i="18" s="1"/>
  <c r="AX1479" i="18" s="1"/>
  <c r="AX1480" i="18" s="1"/>
  <c r="AX1481" i="18" s="1"/>
  <c r="AX1482" i="18" s="1"/>
  <c r="AX1483" i="18" s="1"/>
  <c r="AX1484" i="18" s="1"/>
  <c r="AX1485" i="18" s="1"/>
  <c r="AX1486" i="18" s="1"/>
  <c r="AX1487" i="18" s="1"/>
  <c r="AX1488" i="18" s="1"/>
  <c r="AX1489" i="18" s="1"/>
  <c r="AX1490" i="18" s="1"/>
  <c r="AX1491" i="18" s="1"/>
  <c r="AX1492" i="18" s="1"/>
  <c r="AX1493" i="18" s="1"/>
  <c r="AX1494" i="18" s="1"/>
  <c r="AX1495" i="18" s="1"/>
  <c r="AX1496" i="18" s="1"/>
  <c r="AX1497" i="18" s="1"/>
  <c r="AX1498" i="18" s="1"/>
  <c r="AX1499" i="18" s="1"/>
  <c r="AX1500" i="18" s="1"/>
  <c r="AX1501" i="18" s="1"/>
  <c r="AX1502" i="18" s="1"/>
  <c r="AX1503" i="18" s="1"/>
  <c r="AX1504" i="18" s="1"/>
  <c r="AX1505" i="18" s="1"/>
  <c r="AX1506" i="18" s="1"/>
  <c r="AX1507" i="18" s="1"/>
  <c r="AX1508" i="18" s="1"/>
  <c r="AX1509" i="18" s="1"/>
  <c r="AX1510" i="18" s="1"/>
  <c r="AX1511" i="18" s="1"/>
  <c r="AX1512" i="18" s="1"/>
  <c r="AX1513" i="18" s="1"/>
  <c r="AX1514" i="18" s="1"/>
  <c r="AX1515" i="18" s="1"/>
  <c r="AX1516" i="18" s="1"/>
  <c r="AX1517" i="18" s="1"/>
  <c r="AX1518" i="18" s="1"/>
  <c r="AX1519" i="18" s="1"/>
  <c r="AX1520" i="18" s="1"/>
  <c r="AX1521" i="18" s="1"/>
  <c r="AX1522" i="18" s="1"/>
  <c r="AX1523" i="18" s="1"/>
  <c r="AX1524" i="18" s="1"/>
  <c r="AX1525" i="18" s="1"/>
  <c r="AX1526" i="18" s="1"/>
  <c r="AX1527" i="18" s="1"/>
  <c r="AX1528" i="18" s="1"/>
  <c r="AX1529" i="18" s="1"/>
  <c r="AX1530" i="18" s="1"/>
  <c r="AX1531" i="18" s="1"/>
  <c r="AX1532" i="18" s="1"/>
  <c r="AX1533" i="18" s="1"/>
  <c r="AX1534" i="18" s="1"/>
  <c r="AX1535" i="18" s="1"/>
  <c r="AX1536" i="18" s="1"/>
  <c r="AX1537" i="18" s="1"/>
  <c r="AX1538" i="18" s="1"/>
  <c r="AX1539" i="18" s="1"/>
  <c r="AX1540" i="18" s="1"/>
  <c r="AX1541" i="18" s="1"/>
  <c r="AX1542" i="18" s="1"/>
  <c r="AX1543" i="18" s="1"/>
  <c r="AX1544" i="18" s="1"/>
  <c r="AX1545" i="18" s="1"/>
  <c r="AX1546" i="18" s="1"/>
  <c r="AX1547" i="18" s="1"/>
  <c r="AX1548" i="18" s="1"/>
  <c r="AX1549" i="18" s="1"/>
  <c r="AX1550" i="18" s="1"/>
  <c r="AX1551" i="18" s="1"/>
  <c r="AX1552" i="18" s="1"/>
  <c r="AX1553" i="18" s="1"/>
  <c r="AX1554" i="18" s="1"/>
  <c r="AX1555" i="18" s="1"/>
  <c r="AX1556" i="18" s="1"/>
  <c r="AX1557" i="18" s="1"/>
  <c r="AX1558" i="18" s="1"/>
  <c r="AX1559" i="18" s="1"/>
  <c r="AX1560" i="18" s="1"/>
  <c r="AX1561" i="18" s="1"/>
  <c r="AX1562" i="18" s="1"/>
  <c r="AX1563" i="18" s="1"/>
  <c r="AX1564" i="18" s="1"/>
  <c r="AX1565" i="18" s="1"/>
  <c r="AX1566" i="18" s="1"/>
  <c r="AX1567" i="18" s="1"/>
  <c r="AX1568" i="18" s="1"/>
  <c r="AX1569" i="18" s="1"/>
  <c r="AX1570" i="18" s="1"/>
  <c r="AX1571" i="18" s="1"/>
  <c r="AX1572" i="18" s="1"/>
  <c r="AX1573" i="18" s="1"/>
  <c r="AX1574" i="18" s="1"/>
  <c r="AX1575" i="18" s="1"/>
  <c r="AX1576" i="18" s="1"/>
  <c r="AX1577" i="18" s="1"/>
  <c r="AX1578" i="18" s="1"/>
  <c r="AX1579" i="18" s="1"/>
  <c r="AX1580" i="18" s="1"/>
  <c r="AX1581" i="18" s="1"/>
  <c r="AX1582" i="18" s="1"/>
  <c r="AX1583" i="18" s="1"/>
  <c r="AX1584" i="18" s="1"/>
  <c r="AX1585" i="18" s="1"/>
  <c r="AX1586" i="18" s="1"/>
  <c r="AX1587" i="18" s="1"/>
  <c r="AX1588" i="18" s="1"/>
  <c r="AX1589" i="18" s="1"/>
  <c r="AX1590" i="18" s="1"/>
  <c r="AX1591" i="18" s="1"/>
  <c r="AX1592" i="18" s="1"/>
  <c r="AX1593" i="18" s="1"/>
  <c r="AX1594" i="18" s="1"/>
  <c r="AX1595" i="18" s="1"/>
  <c r="AX1596" i="18" s="1"/>
  <c r="AX1597" i="18" s="1"/>
  <c r="AX1598" i="18" s="1"/>
  <c r="AX1599" i="18" s="1"/>
  <c r="AX1600" i="18" s="1"/>
  <c r="AX1601" i="18" s="1"/>
  <c r="AX1602" i="18" s="1"/>
  <c r="AX1603" i="18" s="1"/>
  <c r="AX1604" i="18" s="1"/>
  <c r="AX1605" i="18" s="1"/>
  <c r="AX1606" i="18" s="1"/>
  <c r="AX1607" i="18" s="1"/>
  <c r="AX1608" i="18" s="1"/>
  <c r="AX1609" i="18" s="1"/>
  <c r="AX1610" i="18" s="1"/>
  <c r="AX1611" i="18" s="1"/>
  <c r="AX1612" i="18" s="1"/>
  <c r="AX1613" i="18" s="1"/>
  <c r="AX1614" i="18" s="1"/>
  <c r="AX1615" i="18" s="1"/>
  <c r="AX1616" i="18" s="1"/>
  <c r="AX1617" i="18" s="1"/>
  <c r="AX1618" i="18" s="1"/>
  <c r="AX1619" i="18" s="1"/>
  <c r="AX1620" i="18" s="1"/>
  <c r="AX1621" i="18" s="1"/>
  <c r="AX1622" i="18" s="1"/>
  <c r="AX1623" i="18" s="1"/>
  <c r="AX1624" i="18" s="1"/>
  <c r="AX1625" i="18" s="1"/>
  <c r="AX1626" i="18" s="1"/>
  <c r="AX1627" i="18" s="1"/>
  <c r="AX1628" i="18" s="1"/>
  <c r="AX1629" i="18" s="1"/>
  <c r="AX1630" i="18" s="1"/>
  <c r="AX1631" i="18" s="1"/>
  <c r="AX1632" i="18" s="1"/>
  <c r="AX1633" i="18" s="1"/>
  <c r="AX1634" i="18" s="1"/>
  <c r="AX1635" i="18" s="1"/>
  <c r="AX1636" i="18" s="1"/>
  <c r="AX1637" i="18" s="1"/>
  <c r="AX1638" i="18" s="1"/>
  <c r="AX1639" i="18" s="1"/>
  <c r="AX1640" i="18" s="1"/>
  <c r="AX1641" i="18" s="1"/>
  <c r="AX1642" i="18" s="1"/>
  <c r="AX1643" i="18" s="1"/>
  <c r="AX1644" i="18" s="1"/>
  <c r="AX1645" i="18" s="1"/>
  <c r="AX1646" i="18" s="1"/>
  <c r="AX1647" i="18" s="1"/>
  <c r="AX1648" i="18" s="1"/>
  <c r="AX1649" i="18" s="1"/>
  <c r="AX1650" i="18" s="1"/>
  <c r="AX1651" i="18" s="1"/>
  <c r="AX1652" i="18" s="1"/>
  <c r="AX1653" i="18" s="1"/>
  <c r="AX1654" i="18" s="1"/>
  <c r="AX1655" i="18" s="1"/>
  <c r="AX1656" i="18" s="1"/>
  <c r="AX1657" i="18" s="1"/>
  <c r="AX1658" i="18" s="1"/>
  <c r="AX1659" i="18" s="1"/>
  <c r="AX1660" i="18" s="1"/>
  <c r="AX1661" i="18" s="1"/>
  <c r="AX1662" i="18" s="1"/>
  <c r="AX1663" i="18" s="1"/>
  <c r="AX1664" i="18" s="1"/>
  <c r="AX1665" i="18" s="1"/>
  <c r="AX1666" i="18" s="1"/>
  <c r="AX1667" i="18" s="1"/>
  <c r="AX1668" i="18" s="1"/>
  <c r="AX1669" i="18" s="1"/>
  <c r="AX1670" i="18" s="1"/>
  <c r="AX1671" i="18" s="1"/>
  <c r="AX1672" i="18" s="1"/>
  <c r="AX1673" i="18" s="1"/>
  <c r="AX1674" i="18" s="1"/>
  <c r="AX1675" i="18" s="1"/>
  <c r="AX1676" i="18" s="1"/>
  <c r="AX1677" i="18" s="1"/>
  <c r="AX1678" i="18" s="1"/>
  <c r="AX1679" i="18" s="1"/>
  <c r="AX1680" i="18" s="1"/>
  <c r="AX1681" i="18" s="1"/>
  <c r="AX1682" i="18" s="1"/>
  <c r="AX1683" i="18" s="1"/>
  <c r="AX1684" i="18" s="1"/>
  <c r="AX1685" i="18" s="1"/>
  <c r="AX1686" i="18" s="1"/>
  <c r="AX1687" i="18" s="1"/>
  <c r="AX1688" i="18" s="1"/>
  <c r="AX1689" i="18" s="1"/>
  <c r="AX1690" i="18" s="1"/>
  <c r="AX1691" i="18" s="1"/>
  <c r="AX1692" i="18" s="1"/>
  <c r="AX1693" i="18" s="1"/>
  <c r="AX1694" i="18" s="1"/>
  <c r="AX1695" i="18" s="1"/>
  <c r="AX1696" i="18" s="1"/>
  <c r="AX1697" i="18" s="1"/>
  <c r="AX1698" i="18" s="1"/>
  <c r="AX1699" i="18" s="1"/>
  <c r="AX1700" i="18" s="1"/>
  <c r="AX1701" i="18" s="1"/>
  <c r="AX1702" i="18" s="1"/>
  <c r="AX1703" i="18" s="1"/>
  <c r="AX1704" i="18" s="1"/>
  <c r="AX1705" i="18" s="1"/>
  <c r="AX1706" i="18" s="1"/>
  <c r="AX1707" i="18" s="1"/>
  <c r="AX1708" i="18" s="1"/>
  <c r="AX1709" i="18" s="1"/>
  <c r="AX1710" i="18" s="1"/>
  <c r="AX1711" i="18" s="1"/>
  <c r="AX1712" i="18" s="1"/>
  <c r="AX1713" i="18" s="1"/>
  <c r="AX1714" i="18" s="1"/>
  <c r="AX1715" i="18" s="1"/>
  <c r="AX1716" i="18" s="1"/>
  <c r="AX1717" i="18" s="1"/>
  <c r="AX1718" i="18" s="1"/>
  <c r="AX1719" i="18" s="1"/>
  <c r="AX1720" i="18" s="1"/>
  <c r="AX1721" i="18" s="1"/>
  <c r="AX1722" i="18" s="1"/>
  <c r="AX1723" i="18" s="1"/>
  <c r="AX1724" i="18" s="1"/>
  <c r="AX1725" i="18" s="1"/>
  <c r="AX1726" i="18" s="1"/>
  <c r="AX1727" i="18" s="1"/>
  <c r="AX1728" i="18" s="1"/>
  <c r="AX1729" i="18" s="1"/>
  <c r="AX1730" i="18" s="1"/>
  <c r="AX1731" i="18" s="1"/>
  <c r="AX1732" i="18" s="1"/>
  <c r="AX1733" i="18" s="1"/>
  <c r="AX1734" i="18" s="1"/>
  <c r="AX1735" i="18" s="1"/>
  <c r="AX1736" i="18" s="1"/>
  <c r="AX1737" i="18" s="1"/>
  <c r="AX1738" i="18" s="1"/>
  <c r="AX1739" i="18" s="1"/>
  <c r="AX1740" i="18" s="1"/>
  <c r="AX1741" i="18" s="1"/>
  <c r="AX1742" i="18" s="1"/>
  <c r="AX1743" i="18" s="1"/>
  <c r="AX1744" i="18" s="1"/>
  <c r="AX1745" i="18" s="1"/>
  <c r="AX1746" i="18" s="1"/>
  <c r="AX1747" i="18" s="1"/>
  <c r="AX1748" i="18" s="1"/>
  <c r="AX1749" i="18" s="1"/>
  <c r="AX1750" i="18" s="1"/>
  <c r="AX1751" i="18" s="1"/>
  <c r="AX1752" i="18" s="1"/>
  <c r="AX1753" i="18" s="1"/>
  <c r="AX1754" i="18" s="1"/>
  <c r="AX1755" i="18" s="1"/>
  <c r="AX1756" i="18" s="1"/>
  <c r="AX1757" i="18" s="1"/>
  <c r="AX1758" i="18" s="1"/>
  <c r="AX1759" i="18" s="1"/>
  <c r="AX1760" i="18" s="1"/>
  <c r="AX1761" i="18" s="1"/>
  <c r="AX1762" i="18" s="1"/>
  <c r="AX1763" i="18" s="1"/>
  <c r="AX1764" i="18" s="1"/>
  <c r="AX1765" i="18" s="1"/>
  <c r="AX1766" i="18" s="1"/>
  <c r="AX1767" i="18" s="1"/>
  <c r="AX1768" i="18" s="1"/>
  <c r="AX1769" i="18" s="1"/>
  <c r="AX1770" i="18" s="1"/>
  <c r="AX1771" i="18" s="1"/>
  <c r="AX1772" i="18" s="1"/>
  <c r="AX1773" i="18" s="1"/>
  <c r="AX1774" i="18" s="1"/>
  <c r="AX1775" i="18" s="1"/>
  <c r="AX1776" i="18" s="1"/>
  <c r="AX1777" i="18" s="1"/>
  <c r="AX1778" i="18" s="1"/>
  <c r="AX1779" i="18" s="1"/>
  <c r="AX1780" i="18" s="1"/>
  <c r="AX1781" i="18" s="1"/>
  <c r="AX1782" i="18" s="1"/>
  <c r="AX1783" i="18" s="1"/>
  <c r="AX1784" i="18" s="1"/>
  <c r="AX1785" i="18" s="1"/>
  <c r="AX1786" i="18" s="1"/>
  <c r="AX1787" i="18" s="1"/>
  <c r="AX1788" i="18" s="1"/>
  <c r="AX1789" i="18" s="1"/>
  <c r="AX1790" i="18" s="1"/>
  <c r="AX1791" i="18" s="1"/>
  <c r="AX1792" i="18" s="1"/>
  <c r="AX1793" i="18" s="1"/>
  <c r="AX1794" i="18" s="1"/>
  <c r="AX1795" i="18" s="1"/>
  <c r="AX1796" i="18" s="1"/>
  <c r="AX1797" i="18" s="1"/>
  <c r="AX1798" i="18" s="1"/>
  <c r="AX1799" i="18" s="1"/>
  <c r="AX1800" i="18" s="1"/>
  <c r="AX1801" i="18" s="1"/>
  <c r="AX1802" i="18" s="1"/>
  <c r="AX1803" i="18" s="1"/>
  <c r="AX1804" i="18" s="1"/>
  <c r="AX1805" i="18" s="1"/>
  <c r="AX1806" i="18" s="1"/>
  <c r="AX1807" i="18" s="1"/>
  <c r="AX1808" i="18" s="1"/>
  <c r="AX1809" i="18" s="1"/>
  <c r="AX1810" i="18" s="1"/>
  <c r="AX1811" i="18" s="1"/>
  <c r="AX1812" i="18" s="1"/>
  <c r="AX1813" i="18" s="1"/>
  <c r="AX1814" i="18" s="1"/>
  <c r="AX1815" i="18" s="1"/>
  <c r="AX1816" i="18" s="1"/>
  <c r="AX1817" i="18" s="1"/>
  <c r="AX1818" i="18" s="1"/>
  <c r="AX1819" i="18" s="1"/>
  <c r="AX1820" i="18" s="1"/>
  <c r="AX1821" i="18" s="1"/>
  <c r="AX1822" i="18" s="1"/>
  <c r="AX1823" i="18" s="1"/>
  <c r="AX1824" i="18" s="1"/>
  <c r="AX1825" i="18" s="1"/>
  <c r="AX1826" i="18" s="1"/>
  <c r="AX1827" i="18" s="1"/>
  <c r="AX1828" i="18" s="1"/>
  <c r="AX1829" i="18" s="1"/>
  <c r="AX1830" i="18" s="1"/>
  <c r="AX1831" i="18" s="1"/>
  <c r="AX1832" i="18" s="1"/>
  <c r="AX1833" i="18" s="1"/>
  <c r="AX1834" i="18" s="1"/>
  <c r="AX1835" i="18" s="1"/>
  <c r="AX1836" i="18" s="1"/>
  <c r="AX1837" i="18" s="1"/>
  <c r="AX1838" i="18" s="1"/>
  <c r="AX1839" i="18" s="1"/>
  <c r="AX1840" i="18" s="1"/>
  <c r="AX1841" i="18" s="1"/>
  <c r="AX1842" i="18" s="1"/>
  <c r="AX1843" i="18" s="1"/>
  <c r="AX1844" i="18" s="1"/>
  <c r="AX1845" i="18" s="1"/>
  <c r="AX1846" i="18" s="1"/>
  <c r="AX1847" i="18" s="1"/>
  <c r="AX1848" i="18" s="1"/>
  <c r="AX1849" i="18" s="1"/>
  <c r="AX1850" i="18" s="1"/>
  <c r="AX1851" i="18" s="1"/>
  <c r="AX1852" i="18" s="1"/>
  <c r="AX1853" i="18" s="1"/>
  <c r="AX1854" i="18" s="1"/>
  <c r="AX1855" i="18" s="1"/>
  <c r="AX1856" i="18" s="1"/>
  <c r="AX1857" i="18" s="1"/>
  <c r="AX1858" i="18" s="1"/>
  <c r="AX1859" i="18" s="1"/>
  <c r="AX1860" i="18" s="1"/>
  <c r="AX1861" i="18" s="1"/>
  <c r="AX1862" i="18" s="1"/>
  <c r="AX1863" i="18" s="1"/>
  <c r="AX1864" i="18" s="1"/>
  <c r="AX1865" i="18" s="1"/>
  <c r="AX1866" i="18" s="1"/>
  <c r="AX1867" i="18" s="1"/>
  <c r="AX1868" i="18" s="1"/>
  <c r="AX1869" i="18" s="1"/>
  <c r="AX1870" i="18" s="1"/>
  <c r="AX1871" i="18" s="1"/>
  <c r="AX1872" i="18" s="1"/>
  <c r="AX1873" i="18" s="1"/>
  <c r="AX1874" i="18" s="1"/>
  <c r="AX1875" i="18" s="1"/>
  <c r="AX1876" i="18" s="1"/>
  <c r="AX1877" i="18" s="1"/>
  <c r="AX1878" i="18" s="1"/>
  <c r="AX1879" i="18" s="1"/>
  <c r="AX1880" i="18" s="1"/>
  <c r="AX1881" i="18" s="1"/>
  <c r="AX1882" i="18" s="1"/>
  <c r="AX1883" i="18" s="1"/>
  <c r="AX1884" i="18" s="1"/>
  <c r="AX1885" i="18" s="1"/>
  <c r="AX1886" i="18" s="1"/>
  <c r="AX1887" i="18" s="1"/>
  <c r="AX1888" i="18" s="1"/>
  <c r="AX1889" i="18" s="1"/>
  <c r="AX1890" i="18" s="1"/>
  <c r="AX1891" i="18" s="1"/>
  <c r="AX1892" i="18" s="1"/>
  <c r="AX1893" i="18" s="1"/>
  <c r="AX1894" i="18" s="1"/>
  <c r="AX1895" i="18" s="1"/>
  <c r="AX1896" i="18" s="1"/>
  <c r="AX1897" i="18" s="1"/>
  <c r="AX1898" i="18" s="1"/>
  <c r="AX1899" i="18" s="1"/>
  <c r="AX1900" i="18" s="1"/>
  <c r="AX1901" i="18" s="1"/>
  <c r="AX1902" i="18" s="1"/>
  <c r="AX1903" i="18" s="1"/>
  <c r="AX1904" i="18" s="1"/>
  <c r="AX1905" i="18" s="1"/>
  <c r="AX1906" i="18" s="1"/>
  <c r="AX1907" i="18" s="1"/>
  <c r="AX1908" i="18" s="1"/>
  <c r="AX1909" i="18" s="1"/>
  <c r="AX1910" i="18" s="1"/>
  <c r="AX1911" i="18" s="1"/>
  <c r="AX1912" i="18" s="1"/>
  <c r="AX1913" i="18" s="1"/>
  <c r="AX1914" i="18" s="1"/>
  <c r="AX1915" i="18" s="1"/>
  <c r="AX1916" i="18" s="1"/>
  <c r="AX1917" i="18" s="1"/>
  <c r="AX1918" i="18" s="1"/>
  <c r="AX1919" i="18" s="1"/>
  <c r="AX1920" i="18" s="1"/>
  <c r="AX1921" i="18" s="1"/>
  <c r="AX1922" i="18" s="1"/>
  <c r="AX1923" i="18" s="1"/>
  <c r="AX1924" i="18" s="1"/>
  <c r="AX1925" i="18" s="1"/>
  <c r="AX1926" i="18" s="1"/>
  <c r="AX1927" i="18" s="1"/>
  <c r="AX1928" i="18" s="1"/>
  <c r="AX1929" i="18" s="1"/>
  <c r="AX1930" i="18" s="1"/>
  <c r="AX1931" i="18" s="1"/>
  <c r="AX1932" i="18" s="1"/>
  <c r="AX1933" i="18" s="1"/>
  <c r="AX1934" i="18" s="1"/>
  <c r="AX1935" i="18" s="1"/>
  <c r="AX1936" i="18" s="1"/>
  <c r="AX1937" i="18" s="1"/>
  <c r="AX1938" i="18" s="1"/>
  <c r="AX1939" i="18" s="1"/>
  <c r="AX1940" i="18" s="1"/>
  <c r="AX1941" i="18" s="1"/>
  <c r="AX1942" i="18" s="1"/>
  <c r="AX1943" i="18" s="1"/>
  <c r="AX1944" i="18" s="1"/>
  <c r="AX1945" i="18" s="1"/>
  <c r="AX1946" i="18" s="1"/>
  <c r="AX1947" i="18" s="1"/>
  <c r="AX1948" i="18" s="1"/>
  <c r="AX1949" i="18" s="1"/>
  <c r="AX1950" i="18" s="1"/>
  <c r="AX1951" i="18" s="1"/>
  <c r="AX1952" i="18" s="1"/>
  <c r="AX1953" i="18" s="1"/>
  <c r="AX1954" i="18" s="1"/>
  <c r="AX1955" i="18" s="1"/>
  <c r="AX1956" i="18" s="1"/>
  <c r="AX1957" i="18" s="1"/>
  <c r="AX1958" i="18" s="1"/>
  <c r="AX1959" i="18" s="1"/>
  <c r="AX1960" i="18" s="1"/>
  <c r="AX1961" i="18" s="1"/>
  <c r="AX1962" i="18" s="1"/>
  <c r="AX1963" i="18" s="1"/>
  <c r="AX1964" i="18" s="1"/>
  <c r="AX1965" i="18" s="1"/>
  <c r="AX1966" i="18" s="1"/>
  <c r="AX1967" i="18" s="1"/>
  <c r="AX1968" i="18" s="1"/>
  <c r="AX1969" i="18" s="1"/>
  <c r="AX1970" i="18" s="1"/>
  <c r="AX1971" i="18" s="1"/>
  <c r="AX1972" i="18" s="1"/>
  <c r="AX1973" i="18" s="1"/>
  <c r="AX1974" i="18" s="1"/>
  <c r="AX1975" i="18" s="1"/>
  <c r="AX1976" i="18" s="1"/>
  <c r="AX1977" i="18" s="1"/>
  <c r="AX1978" i="18" s="1"/>
  <c r="AX1979" i="18" s="1"/>
  <c r="AX1980" i="18" s="1"/>
  <c r="AX1981" i="18" s="1"/>
  <c r="AX1982" i="18" s="1"/>
  <c r="AX1983" i="18" s="1"/>
  <c r="AX1984" i="18" s="1"/>
  <c r="AX1985" i="18" s="1"/>
  <c r="AX1986" i="18" s="1"/>
  <c r="AX1987" i="18" s="1"/>
  <c r="AX1988" i="18" s="1"/>
  <c r="AX1989" i="18" s="1"/>
  <c r="AX1990" i="18" s="1"/>
  <c r="AX1991" i="18" s="1"/>
  <c r="AX1992" i="18" s="1"/>
  <c r="AX1993" i="18" s="1"/>
  <c r="AX1994" i="18" s="1"/>
  <c r="AX1995" i="18" s="1"/>
  <c r="AX1996" i="18" s="1"/>
  <c r="AX1997" i="18" s="1"/>
  <c r="AX1998" i="18" s="1"/>
  <c r="AX1999" i="18" s="1"/>
  <c r="AX2000" i="18" s="1"/>
  <c r="AX2001" i="18" s="1"/>
  <c r="AX2002" i="18" s="1"/>
  <c r="AX2003" i="18" s="1"/>
  <c r="AX2004" i="18" s="1"/>
  <c r="BD5" i="18" l="1"/>
  <c r="BD6" i="18" s="1"/>
  <c r="BD7" i="18" s="1"/>
  <c r="BD8" i="18" s="1"/>
  <c r="BD9" i="18" s="1"/>
  <c r="BD10" i="18" s="1"/>
  <c r="BD11" i="18" s="1"/>
  <c r="BD12" i="18" s="1"/>
  <c r="BD13" i="18" s="1"/>
  <c r="BD14" i="18" s="1"/>
  <c r="BD15" i="18" s="1"/>
  <c r="BD16" i="18" s="1"/>
  <c r="BD17" i="18" s="1"/>
  <c r="BD18" i="18" s="1"/>
  <c r="BD19" i="18" s="1"/>
  <c r="BD20" i="18" s="1"/>
  <c r="BD21" i="18" s="1"/>
  <c r="BD22" i="18" s="1"/>
  <c r="BD23" i="18" s="1"/>
  <c r="BD24" i="18" s="1"/>
  <c r="BD25" i="18" s="1"/>
  <c r="BD26" i="18" s="1"/>
  <c r="BD27" i="18" s="1"/>
  <c r="BD28" i="18" s="1"/>
  <c r="BD29" i="18" s="1"/>
  <c r="BD30" i="18" s="1"/>
  <c r="BD31" i="18" s="1"/>
  <c r="BD32" i="18" s="1"/>
  <c r="BD33" i="18" s="1"/>
  <c r="BD34" i="18" s="1"/>
  <c r="BD35" i="18" s="1"/>
  <c r="BD36" i="18" s="1"/>
  <c r="BD37" i="18" s="1"/>
  <c r="BD38" i="18" s="1"/>
  <c r="BD39" i="18" s="1"/>
  <c r="BD40" i="18" s="1"/>
  <c r="BD41" i="18" s="1"/>
  <c r="BD42" i="18" s="1"/>
  <c r="BD43" i="18" s="1"/>
  <c r="BD44" i="18" s="1"/>
  <c r="BD45" i="18" s="1"/>
  <c r="BD46" i="18" s="1"/>
  <c r="BD47" i="18" s="1"/>
  <c r="BD48" i="18" s="1"/>
  <c r="BD49" i="18" s="1"/>
  <c r="BD50" i="18" s="1"/>
  <c r="BD51" i="18" s="1"/>
  <c r="BD52" i="18" s="1"/>
  <c r="BD53" i="18" s="1"/>
  <c r="BD54" i="18" s="1"/>
  <c r="BD55" i="18" s="1"/>
  <c r="BD56" i="18" s="1"/>
  <c r="BD57" i="18" s="1"/>
  <c r="BD58" i="18" s="1"/>
  <c r="BD59" i="18" s="1"/>
  <c r="BD60" i="18" s="1"/>
  <c r="BD61" i="18" s="1"/>
  <c r="BD62" i="18" s="1"/>
  <c r="BD63" i="18" s="1"/>
  <c r="BD64" i="18" s="1"/>
  <c r="BD65" i="18" s="1"/>
  <c r="BD66" i="18" s="1"/>
  <c r="BD67" i="18" s="1"/>
  <c r="BF4" i="14"/>
  <c r="BF12" i="14"/>
  <c r="BF20" i="14"/>
  <c r="BF28" i="14"/>
  <c r="BF36" i="14"/>
  <c r="BF44" i="14"/>
  <c r="BF5" i="14"/>
  <c r="BF13" i="14"/>
  <c r="BF21" i="14"/>
  <c r="BF29" i="14"/>
  <c r="BF37" i="14"/>
  <c r="BF45" i="14"/>
  <c r="BF6" i="14"/>
  <c r="BF14" i="14"/>
  <c r="BF22" i="14"/>
  <c r="BF30" i="14"/>
  <c r="BF38" i="14"/>
  <c r="BF15" i="14"/>
  <c r="BF23" i="14"/>
  <c r="BF31" i="14"/>
  <c r="BF39" i="14"/>
  <c r="BF8" i="14"/>
  <c r="BF16" i="14"/>
  <c r="BF24" i="14"/>
  <c r="BF32" i="14"/>
  <c r="BF40" i="14"/>
  <c r="BF9" i="14"/>
  <c r="BF17" i="14"/>
  <c r="BF25" i="14"/>
  <c r="BF41" i="14"/>
  <c r="BF10" i="14"/>
  <c r="BF26" i="14"/>
  <c r="BF42" i="14"/>
  <c r="BF11" i="14"/>
  <c r="BF19" i="14"/>
  <c r="BF27" i="14"/>
  <c r="BF35" i="14"/>
  <c r="BF43" i="14"/>
  <c r="BF7" i="14"/>
  <c r="BF33" i="14"/>
  <c r="BF18" i="14"/>
  <c r="BF34" i="14"/>
  <c r="B241" i="18"/>
  <c r="H241" i="18"/>
  <c r="N241" i="18"/>
  <c r="Q241" i="18"/>
  <c r="T241" i="18"/>
  <c r="W241" i="18"/>
  <c r="Z241" i="18"/>
  <c r="AH241" i="18"/>
  <c r="AE241" i="18" s="1"/>
  <c r="AF241" i="18" s="1"/>
  <c r="AO241" i="18"/>
  <c r="AL241" i="18" s="1"/>
  <c r="AM241" i="18" s="1"/>
  <c r="B242" i="18"/>
  <c r="H242" i="18"/>
  <c r="N242" i="18"/>
  <c r="Q242" i="18"/>
  <c r="T242" i="18"/>
  <c r="W242" i="18"/>
  <c r="Z242" i="18"/>
  <c r="AH242" i="18"/>
  <c r="AE242" i="18" s="1"/>
  <c r="AF242" i="18" s="1"/>
  <c r="AO242" i="18"/>
  <c r="AL242" i="18" s="1"/>
  <c r="AM242" i="18" s="1"/>
  <c r="B243" i="18"/>
  <c r="H243" i="18"/>
  <c r="N243" i="18"/>
  <c r="Q243" i="18"/>
  <c r="T243" i="18"/>
  <c r="W243" i="18"/>
  <c r="Z243" i="18"/>
  <c r="AH243" i="18"/>
  <c r="AE243" i="18" s="1"/>
  <c r="AF243" i="18" s="1"/>
  <c r="AO243" i="18"/>
  <c r="AL243" i="18" s="1"/>
  <c r="AM243" i="18" s="1"/>
  <c r="B244" i="18"/>
  <c r="H244" i="18"/>
  <c r="N244" i="18"/>
  <c r="Q244" i="18"/>
  <c r="T244" i="18"/>
  <c r="W244" i="18"/>
  <c r="Z244" i="18"/>
  <c r="AH244" i="18"/>
  <c r="AE244" i="18" s="1"/>
  <c r="AF244" i="18" s="1"/>
  <c r="AO244" i="18"/>
  <c r="AL244" i="18" s="1"/>
  <c r="AM244" i="18" s="1"/>
  <c r="B245" i="18"/>
  <c r="H245" i="18"/>
  <c r="N245" i="18"/>
  <c r="Q245" i="18"/>
  <c r="T245" i="18"/>
  <c r="W245" i="18"/>
  <c r="Z245" i="18"/>
  <c r="AH245" i="18"/>
  <c r="AE245" i="18" s="1"/>
  <c r="AF245" i="18" s="1"/>
  <c r="AO245" i="18"/>
  <c r="AL245" i="18" s="1"/>
  <c r="AM245" i="18" s="1"/>
  <c r="B246" i="18"/>
  <c r="H246" i="18"/>
  <c r="N246" i="18"/>
  <c r="Q246" i="18"/>
  <c r="T246" i="18"/>
  <c r="W246" i="18"/>
  <c r="Z246" i="18"/>
  <c r="AH246" i="18"/>
  <c r="AE246" i="18" s="1"/>
  <c r="AF246" i="18" s="1"/>
  <c r="AO246" i="18"/>
  <c r="AL246" i="18" s="1"/>
  <c r="AM246" i="18" s="1"/>
  <c r="B247" i="18"/>
  <c r="H247" i="18"/>
  <c r="N247" i="18"/>
  <c r="Q247" i="18"/>
  <c r="T247" i="18"/>
  <c r="W247" i="18"/>
  <c r="Z247" i="18"/>
  <c r="AH247" i="18"/>
  <c r="AE247" i="18" s="1"/>
  <c r="AF247" i="18" s="1"/>
  <c r="AO247" i="18"/>
  <c r="AL247" i="18" s="1"/>
  <c r="AM247" i="18" s="1"/>
  <c r="B248" i="18"/>
  <c r="H248" i="18"/>
  <c r="N248" i="18"/>
  <c r="Q248" i="18"/>
  <c r="T248" i="18"/>
  <c r="W248" i="18"/>
  <c r="Z248" i="18"/>
  <c r="AH248" i="18"/>
  <c r="AE248" i="18" s="1"/>
  <c r="AF248" i="18" s="1"/>
  <c r="AO248" i="18"/>
  <c r="AL248" i="18" s="1"/>
  <c r="AM248" i="18" s="1"/>
  <c r="B249" i="18"/>
  <c r="H249" i="18"/>
  <c r="N249" i="18"/>
  <c r="Q249" i="18"/>
  <c r="T249" i="18"/>
  <c r="W249" i="18"/>
  <c r="Z249" i="18"/>
  <c r="AH249" i="18"/>
  <c r="AE249" i="18" s="1"/>
  <c r="AF249" i="18" s="1"/>
  <c r="AO249" i="18"/>
  <c r="AL249" i="18" s="1"/>
  <c r="AM249" i="18" s="1"/>
  <c r="B250" i="18"/>
  <c r="H250" i="18"/>
  <c r="N250" i="18"/>
  <c r="Q250" i="18"/>
  <c r="T250" i="18"/>
  <c r="W250" i="18"/>
  <c r="Z250" i="18"/>
  <c r="AH250" i="18"/>
  <c r="AE250" i="18" s="1"/>
  <c r="AF250" i="18" s="1"/>
  <c r="AO250" i="18"/>
  <c r="AL250" i="18" s="1"/>
  <c r="AM250" i="18" s="1"/>
  <c r="B251" i="18"/>
  <c r="H251" i="18"/>
  <c r="N251" i="18"/>
  <c r="Q251" i="18"/>
  <c r="T251" i="18"/>
  <c r="W251" i="18"/>
  <c r="Z251" i="18"/>
  <c r="AH251" i="18"/>
  <c r="AE251" i="18" s="1"/>
  <c r="AF251" i="18" s="1"/>
  <c r="AO251" i="18"/>
  <c r="AL251" i="18" s="1"/>
  <c r="AM251" i="18" s="1"/>
  <c r="B252" i="18"/>
  <c r="H252" i="18"/>
  <c r="N252" i="18"/>
  <c r="Q252" i="18"/>
  <c r="T252" i="18"/>
  <c r="W252" i="18"/>
  <c r="Z252" i="18"/>
  <c r="AH252" i="18"/>
  <c r="AE252" i="18" s="1"/>
  <c r="AF252" i="18" s="1"/>
  <c r="AO252" i="18"/>
  <c r="AL252" i="18" s="1"/>
  <c r="AM252" i="18" s="1"/>
  <c r="B253" i="18"/>
  <c r="H253" i="18"/>
  <c r="N253" i="18"/>
  <c r="Q253" i="18"/>
  <c r="T253" i="18"/>
  <c r="W253" i="18"/>
  <c r="Z253" i="18"/>
  <c r="AH253" i="18"/>
  <c r="AE253" i="18" s="1"/>
  <c r="AF253" i="18" s="1"/>
  <c r="AO253" i="18"/>
  <c r="AL253" i="18" s="1"/>
  <c r="AM253" i="18" s="1"/>
  <c r="B254" i="18"/>
  <c r="H254" i="18"/>
  <c r="N254" i="18"/>
  <c r="Q254" i="18"/>
  <c r="T254" i="18"/>
  <c r="W254" i="18"/>
  <c r="Z254" i="18"/>
  <c r="AH254" i="18"/>
  <c r="AE254" i="18" s="1"/>
  <c r="AF254" i="18" s="1"/>
  <c r="AO254" i="18"/>
  <c r="AL254" i="18" s="1"/>
  <c r="AM254" i="18" s="1"/>
  <c r="B255" i="18"/>
  <c r="H255" i="18"/>
  <c r="N255" i="18"/>
  <c r="Q255" i="18"/>
  <c r="T255" i="18"/>
  <c r="W255" i="18"/>
  <c r="Z255" i="18"/>
  <c r="AH255" i="18"/>
  <c r="AE255" i="18" s="1"/>
  <c r="AF255" i="18" s="1"/>
  <c r="AO255" i="18"/>
  <c r="AL255" i="18" s="1"/>
  <c r="AM255" i="18" s="1"/>
  <c r="B256" i="18"/>
  <c r="H256" i="18"/>
  <c r="N256" i="18"/>
  <c r="Q256" i="18"/>
  <c r="T256" i="18"/>
  <c r="W256" i="18"/>
  <c r="Z256" i="18"/>
  <c r="AH256" i="18"/>
  <c r="AE256" i="18" s="1"/>
  <c r="AF256" i="18" s="1"/>
  <c r="AO256" i="18"/>
  <c r="AL256" i="18" s="1"/>
  <c r="AM256" i="18" s="1"/>
  <c r="B257" i="18"/>
  <c r="H257" i="18"/>
  <c r="N257" i="18"/>
  <c r="Q257" i="18"/>
  <c r="T257" i="18"/>
  <c r="W257" i="18"/>
  <c r="Z257" i="18"/>
  <c r="AH257" i="18"/>
  <c r="AE257" i="18" s="1"/>
  <c r="AF257" i="18" s="1"/>
  <c r="AO257" i="18"/>
  <c r="AL257" i="18" s="1"/>
  <c r="AM257" i="18" s="1"/>
  <c r="B258" i="18"/>
  <c r="H258" i="18"/>
  <c r="N258" i="18"/>
  <c r="Q258" i="18"/>
  <c r="T258" i="18"/>
  <c r="W258" i="18"/>
  <c r="Z258" i="18"/>
  <c r="AH258" i="18"/>
  <c r="AE258" i="18" s="1"/>
  <c r="AF258" i="18" s="1"/>
  <c r="AO258" i="18"/>
  <c r="AL258" i="18" s="1"/>
  <c r="AM258" i="18" s="1"/>
  <c r="B259" i="18"/>
  <c r="H259" i="18"/>
  <c r="N259" i="18"/>
  <c r="Q259" i="18"/>
  <c r="T259" i="18"/>
  <c r="W259" i="18"/>
  <c r="Z259" i="18"/>
  <c r="AH259" i="18"/>
  <c r="AE259" i="18" s="1"/>
  <c r="AF259" i="18" s="1"/>
  <c r="AO259" i="18"/>
  <c r="AL259" i="18" s="1"/>
  <c r="AM259" i="18" s="1"/>
  <c r="B260" i="18"/>
  <c r="H260" i="18"/>
  <c r="N260" i="18"/>
  <c r="Q260" i="18"/>
  <c r="T260" i="18"/>
  <c r="W260" i="18"/>
  <c r="Z260" i="18"/>
  <c r="AH260" i="18"/>
  <c r="AE260" i="18" s="1"/>
  <c r="AF260" i="18" s="1"/>
  <c r="AO260" i="18"/>
  <c r="AL260" i="18" s="1"/>
  <c r="AM260" i="18" s="1"/>
  <c r="B261" i="18"/>
  <c r="H261" i="18"/>
  <c r="N261" i="18"/>
  <c r="Q261" i="18"/>
  <c r="T261" i="18"/>
  <c r="W261" i="18"/>
  <c r="Z261" i="18"/>
  <c r="AH261" i="18"/>
  <c r="AE261" i="18" s="1"/>
  <c r="AF261" i="18" s="1"/>
  <c r="AO261" i="18"/>
  <c r="AL261" i="18" s="1"/>
  <c r="AM261" i="18" s="1"/>
  <c r="B262" i="18"/>
  <c r="H262" i="18"/>
  <c r="N262" i="18"/>
  <c r="Q262" i="18"/>
  <c r="T262" i="18"/>
  <c r="W262" i="18"/>
  <c r="Z262" i="18"/>
  <c r="AH262" i="18"/>
  <c r="AE262" i="18" s="1"/>
  <c r="AF262" i="18" s="1"/>
  <c r="AO262" i="18"/>
  <c r="AL262" i="18" s="1"/>
  <c r="AM262" i="18" s="1"/>
  <c r="B263" i="18"/>
  <c r="H263" i="18"/>
  <c r="N263" i="18"/>
  <c r="Q263" i="18"/>
  <c r="T263" i="18"/>
  <c r="W263" i="18"/>
  <c r="Z263" i="18"/>
  <c r="AH263" i="18"/>
  <c r="AE263" i="18" s="1"/>
  <c r="AF263" i="18" s="1"/>
  <c r="AO263" i="18"/>
  <c r="AL263" i="18" s="1"/>
  <c r="AM263" i="18" s="1"/>
  <c r="B264" i="18"/>
  <c r="H264" i="18"/>
  <c r="N264" i="18"/>
  <c r="Q264" i="18"/>
  <c r="T264" i="18"/>
  <c r="W264" i="18"/>
  <c r="Z264" i="18"/>
  <c r="AH264" i="18"/>
  <c r="AE264" i="18" s="1"/>
  <c r="AF264" i="18" s="1"/>
  <c r="AO264" i="18"/>
  <c r="AL264" i="18" s="1"/>
  <c r="AM264" i="18" s="1"/>
  <c r="B265" i="18"/>
  <c r="H265" i="18"/>
  <c r="N265" i="18"/>
  <c r="Q265" i="18"/>
  <c r="T265" i="18"/>
  <c r="W265" i="18"/>
  <c r="Z265" i="18"/>
  <c r="AH265" i="18"/>
  <c r="AE265" i="18" s="1"/>
  <c r="AF265" i="18" s="1"/>
  <c r="AO265" i="18"/>
  <c r="AL265" i="18" s="1"/>
  <c r="AM265" i="18" s="1"/>
  <c r="B266" i="18"/>
  <c r="H266" i="18"/>
  <c r="N266" i="18"/>
  <c r="Q266" i="18"/>
  <c r="T266" i="18"/>
  <c r="W266" i="18"/>
  <c r="Z266" i="18"/>
  <c r="AH266" i="18"/>
  <c r="AE266" i="18" s="1"/>
  <c r="AF266" i="18" s="1"/>
  <c r="AO266" i="18"/>
  <c r="AL266" i="18" s="1"/>
  <c r="AM266" i="18" s="1"/>
  <c r="B267" i="18"/>
  <c r="H267" i="18"/>
  <c r="N267" i="18"/>
  <c r="Q267" i="18"/>
  <c r="T267" i="18"/>
  <c r="W267" i="18"/>
  <c r="Z267" i="18"/>
  <c r="AH267" i="18"/>
  <c r="AE267" i="18" s="1"/>
  <c r="AF267" i="18" s="1"/>
  <c r="AO267" i="18"/>
  <c r="AL267" i="18" s="1"/>
  <c r="AM267" i="18" s="1"/>
  <c r="B268" i="18"/>
  <c r="H268" i="18"/>
  <c r="N268" i="18"/>
  <c r="Q268" i="18"/>
  <c r="T268" i="18"/>
  <c r="W268" i="18"/>
  <c r="Z268" i="18"/>
  <c r="AH268" i="18"/>
  <c r="AE268" i="18" s="1"/>
  <c r="AF268" i="18" s="1"/>
  <c r="AO268" i="18"/>
  <c r="AL268" i="18" s="1"/>
  <c r="AM268" i="18" s="1"/>
  <c r="B269" i="18"/>
  <c r="H269" i="18"/>
  <c r="N269" i="18"/>
  <c r="Q269" i="18"/>
  <c r="T269" i="18"/>
  <c r="W269" i="18"/>
  <c r="Z269" i="18"/>
  <c r="AH269" i="18"/>
  <c r="AE269" i="18" s="1"/>
  <c r="AF269" i="18" s="1"/>
  <c r="AO269" i="18"/>
  <c r="AL269" i="18" s="1"/>
  <c r="AM269" i="18" s="1"/>
  <c r="B270" i="18"/>
  <c r="H270" i="18"/>
  <c r="N270" i="18"/>
  <c r="Q270" i="18"/>
  <c r="T270" i="18"/>
  <c r="W270" i="18"/>
  <c r="Z270" i="18"/>
  <c r="AH270" i="18"/>
  <c r="AE270" i="18" s="1"/>
  <c r="AF270" i="18" s="1"/>
  <c r="AO270" i="18"/>
  <c r="AL270" i="18" s="1"/>
  <c r="AM270" i="18" s="1"/>
  <c r="B271" i="18"/>
  <c r="H271" i="18"/>
  <c r="N271" i="18"/>
  <c r="Q271" i="18"/>
  <c r="T271" i="18"/>
  <c r="W271" i="18"/>
  <c r="Z271" i="18"/>
  <c r="AH271" i="18"/>
  <c r="AE271" i="18" s="1"/>
  <c r="AF271" i="18" s="1"/>
  <c r="AO271" i="18"/>
  <c r="AL271" i="18" s="1"/>
  <c r="AM271" i="18" s="1"/>
  <c r="B272" i="18"/>
  <c r="H272" i="18"/>
  <c r="N272" i="18"/>
  <c r="Q272" i="18"/>
  <c r="T272" i="18"/>
  <c r="W272" i="18"/>
  <c r="Z272" i="18"/>
  <c r="AH272" i="18"/>
  <c r="AE272" i="18" s="1"/>
  <c r="AF272" i="18" s="1"/>
  <c r="AO272" i="18"/>
  <c r="AL272" i="18" s="1"/>
  <c r="AM272" i="18" s="1"/>
  <c r="B273" i="18"/>
  <c r="H273" i="18"/>
  <c r="N273" i="18"/>
  <c r="Q273" i="18"/>
  <c r="T273" i="18"/>
  <c r="W273" i="18"/>
  <c r="Z273" i="18"/>
  <c r="AH273" i="18"/>
  <c r="AE273" i="18" s="1"/>
  <c r="AF273" i="18" s="1"/>
  <c r="AO273" i="18"/>
  <c r="AL273" i="18" s="1"/>
  <c r="AM273" i="18" s="1"/>
  <c r="B274" i="18"/>
  <c r="H274" i="18"/>
  <c r="N274" i="18"/>
  <c r="Q274" i="18"/>
  <c r="T274" i="18"/>
  <c r="W274" i="18"/>
  <c r="Z274" i="18"/>
  <c r="AH274" i="18"/>
  <c r="AE274" i="18" s="1"/>
  <c r="AF274" i="18" s="1"/>
  <c r="AO274" i="18"/>
  <c r="AL274" i="18" s="1"/>
  <c r="AM274" i="18" s="1"/>
  <c r="B275" i="18"/>
  <c r="H275" i="18"/>
  <c r="N275" i="18"/>
  <c r="Q275" i="18"/>
  <c r="T275" i="18"/>
  <c r="W275" i="18"/>
  <c r="Z275" i="18"/>
  <c r="AH275" i="18"/>
  <c r="AE275" i="18" s="1"/>
  <c r="AF275" i="18" s="1"/>
  <c r="AO275" i="18"/>
  <c r="AL275" i="18" s="1"/>
  <c r="AM275" i="18" s="1"/>
  <c r="B276" i="18"/>
  <c r="H276" i="18"/>
  <c r="N276" i="18"/>
  <c r="Q276" i="18"/>
  <c r="T276" i="18"/>
  <c r="W276" i="18"/>
  <c r="Z276" i="18"/>
  <c r="AH276" i="18"/>
  <c r="AE276" i="18" s="1"/>
  <c r="AF276" i="18" s="1"/>
  <c r="AO276" i="18"/>
  <c r="AL276" i="18" s="1"/>
  <c r="AM276" i="18" s="1"/>
  <c r="B277" i="18"/>
  <c r="H277" i="18"/>
  <c r="N277" i="18"/>
  <c r="Q277" i="18"/>
  <c r="T277" i="18"/>
  <c r="W277" i="18"/>
  <c r="Z277" i="18"/>
  <c r="AH277" i="18"/>
  <c r="AE277" i="18" s="1"/>
  <c r="AF277" i="18" s="1"/>
  <c r="AO277" i="18"/>
  <c r="AL277" i="18" s="1"/>
  <c r="AM277" i="18" s="1"/>
  <c r="B278" i="18"/>
  <c r="H278" i="18"/>
  <c r="N278" i="18"/>
  <c r="Q278" i="18"/>
  <c r="T278" i="18"/>
  <c r="W278" i="18"/>
  <c r="Z278" i="18"/>
  <c r="AH278" i="18"/>
  <c r="AE278" i="18" s="1"/>
  <c r="AF278" i="18" s="1"/>
  <c r="AO278" i="18"/>
  <c r="AL278" i="18" s="1"/>
  <c r="AM278" i="18" s="1"/>
  <c r="B279" i="18"/>
  <c r="H279" i="18"/>
  <c r="N279" i="18"/>
  <c r="Q279" i="18"/>
  <c r="T279" i="18"/>
  <c r="W279" i="18"/>
  <c r="Z279" i="18"/>
  <c r="AH279" i="18"/>
  <c r="AE279" i="18" s="1"/>
  <c r="AF279" i="18" s="1"/>
  <c r="AO279" i="18"/>
  <c r="AL279" i="18" s="1"/>
  <c r="AM279" i="18" s="1"/>
  <c r="B280" i="18"/>
  <c r="H280" i="18"/>
  <c r="N280" i="18"/>
  <c r="Q280" i="18"/>
  <c r="T280" i="18"/>
  <c r="W280" i="18"/>
  <c r="Z280" i="18"/>
  <c r="AH280" i="18"/>
  <c r="AE280" i="18" s="1"/>
  <c r="AF280" i="18" s="1"/>
  <c r="AO280" i="18"/>
  <c r="AL280" i="18" s="1"/>
  <c r="AM280" i="18" s="1"/>
  <c r="B281" i="18"/>
  <c r="H281" i="18"/>
  <c r="N281" i="18"/>
  <c r="Q281" i="18"/>
  <c r="T281" i="18"/>
  <c r="W281" i="18"/>
  <c r="Z281" i="18"/>
  <c r="AH281" i="18"/>
  <c r="AE281" i="18" s="1"/>
  <c r="AF281" i="18" s="1"/>
  <c r="AO281" i="18"/>
  <c r="AL281" i="18" s="1"/>
  <c r="AM281" i="18" s="1"/>
  <c r="B282" i="18"/>
  <c r="H282" i="18"/>
  <c r="N282" i="18"/>
  <c r="Q282" i="18"/>
  <c r="T282" i="18"/>
  <c r="W282" i="18"/>
  <c r="Z282" i="18"/>
  <c r="AH282" i="18"/>
  <c r="AE282" i="18" s="1"/>
  <c r="AF282" i="18" s="1"/>
  <c r="AO282" i="18"/>
  <c r="AL282" i="18" s="1"/>
  <c r="AM282" i="18" s="1"/>
  <c r="B283" i="18"/>
  <c r="H283" i="18"/>
  <c r="N283" i="18"/>
  <c r="Q283" i="18"/>
  <c r="T283" i="18"/>
  <c r="W283" i="18"/>
  <c r="Z283" i="18"/>
  <c r="AH283" i="18"/>
  <c r="AE283" i="18" s="1"/>
  <c r="AF283" i="18" s="1"/>
  <c r="AO283" i="18"/>
  <c r="AL283" i="18" s="1"/>
  <c r="AM283" i="18" s="1"/>
  <c r="B284" i="18"/>
  <c r="H284" i="18"/>
  <c r="N284" i="18"/>
  <c r="Q284" i="18"/>
  <c r="T284" i="18"/>
  <c r="W284" i="18"/>
  <c r="Z284" i="18"/>
  <c r="AH284" i="18"/>
  <c r="AE284" i="18" s="1"/>
  <c r="AF284" i="18" s="1"/>
  <c r="AO284" i="18"/>
  <c r="AL284" i="18" s="1"/>
  <c r="AM284" i="18" s="1"/>
  <c r="B285" i="18"/>
  <c r="H285" i="18"/>
  <c r="N285" i="18"/>
  <c r="Q285" i="18"/>
  <c r="T285" i="18"/>
  <c r="W285" i="18"/>
  <c r="Z285" i="18"/>
  <c r="AH285" i="18"/>
  <c r="AE285" i="18" s="1"/>
  <c r="AF285" i="18" s="1"/>
  <c r="AO285" i="18"/>
  <c r="AL285" i="18" s="1"/>
  <c r="AM285" i="18" s="1"/>
  <c r="B286" i="18"/>
  <c r="H286" i="18"/>
  <c r="N286" i="18"/>
  <c r="Q286" i="18"/>
  <c r="T286" i="18"/>
  <c r="W286" i="18"/>
  <c r="Z286" i="18"/>
  <c r="AH286" i="18"/>
  <c r="AE286" i="18" s="1"/>
  <c r="AF286" i="18" s="1"/>
  <c r="AO286" i="18"/>
  <c r="AL286" i="18" s="1"/>
  <c r="AM286" i="18" s="1"/>
  <c r="B287" i="18"/>
  <c r="H287" i="18"/>
  <c r="N287" i="18"/>
  <c r="Q287" i="18"/>
  <c r="T287" i="18"/>
  <c r="W287" i="18"/>
  <c r="Z287" i="18"/>
  <c r="AH287" i="18"/>
  <c r="AE287" i="18" s="1"/>
  <c r="AF287" i="18" s="1"/>
  <c r="AO287" i="18"/>
  <c r="AL287" i="18" s="1"/>
  <c r="AM287" i="18" s="1"/>
  <c r="B288" i="18"/>
  <c r="H288" i="18"/>
  <c r="N288" i="18"/>
  <c r="Q288" i="18"/>
  <c r="T288" i="18"/>
  <c r="W288" i="18"/>
  <c r="Z288" i="18"/>
  <c r="AH288" i="18"/>
  <c r="AE288" i="18" s="1"/>
  <c r="AF288" i="18" s="1"/>
  <c r="AO288" i="18"/>
  <c r="AL288" i="18" s="1"/>
  <c r="AM288" i="18" s="1"/>
  <c r="B289" i="18"/>
  <c r="H289" i="18"/>
  <c r="N289" i="18"/>
  <c r="Q289" i="18"/>
  <c r="T289" i="18"/>
  <c r="W289" i="18"/>
  <c r="Z289" i="18"/>
  <c r="AH289" i="18"/>
  <c r="AE289" i="18" s="1"/>
  <c r="AF289" i="18" s="1"/>
  <c r="AO289" i="18"/>
  <c r="AL289" i="18" s="1"/>
  <c r="AM289" i="18" s="1"/>
  <c r="B290" i="18"/>
  <c r="H290" i="18"/>
  <c r="N290" i="18"/>
  <c r="Q290" i="18"/>
  <c r="T290" i="18"/>
  <c r="W290" i="18"/>
  <c r="Z290" i="18"/>
  <c r="AH290" i="18"/>
  <c r="AE290" i="18" s="1"/>
  <c r="AF290" i="18" s="1"/>
  <c r="AO290" i="18"/>
  <c r="AL290" i="18" s="1"/>
  <c r="AM290" i="18" s="1"/>
  <c r="B291" i="18"/>
  <c r="H291" i="18"/>
  <c r="N291" i="18"/>
  <c r="Q291" i="18"/>
  <c r="T291" i="18"/>
  <c r="W291" i="18"/>
  <c r="Z291" i="18"/>
  <c r="AH291" i="18"/>
  <c r="AE291" i="18" s="1"/>
  <c r="AF291" i="18" s="1"/>
  <c r="AO291" i="18"/>
  <c r="AL291" i="18" s="1"/>
  <c r="AM291" i="18" s="1"/>
  <c r="B292" i="18"/>
  <c r="H292" i="18"/>
  <c r="N292" i="18"/>
  <c r="Q292" i="18"/>
  <c r="T292" i="18"/>
  <c r="W292" i="18"/>
  <c r="Z292" i="18"/>
  <c r="AH292" i="18"/>
  <c r="AE292" i="18" s="1"/>
  <c r="AF292" i="18" s="1"/>
  <c r="AO292" i="18"/>
  <c r="AL292" i="18" s="1"/>
  <c r="AM292" i="18" s="1"/>
  <c r="B293" i="18"/>
  <c r="H293" i="18"/>
  <c r="N293" i="18"/>
  <c r="Q293" i="18"/>
  <c r="T293" i="18"/>
  <c r="W293" i="18"/>
  <c r="Z293" i="18"/>
  <c r="AH293" i="18"/>
  <c r="AE293" i="18" s="1"/>
  <c r="AF293" i="18" s="1"/>
  <c r="AO293" i="18"/>
  <c r="AL293" i="18" s="1"/>
  <c r="AM293" i="18" s="1"/>
  <c r="B294" i="18"/>
  <c r="H294" i="18"/>
  <c r="N294" i="18"/>
  <c r="Q294" i="18"/>
  <c r="T294" i="18"/>
  <c r="W294" i="18"/>
  <c r="Z294" i="18"/>
  <c r="AH294" i="18"/>
  <c r="AE294" i="18" s="1"/>
  <c r="AF294" i="18" s="1"/>
  <c r="AO294" i="18"/>
  <c r="AL294" i="18" s="1"/>
  <c r="AM294" i="18" s="1"/>
  <c r="B295" i="18"/>
  <c r="H295" i="18"/>
  <c r="N295" i="18"/>
  <c r="Q295" i="18"/>
  <c r="T295" i="18"/>
  <c r="W295" i="18"/>
  <c r="Z295" i="18"/>
  <c r="AH295" i="18"/>
  <c r="AE295" i="18" s="1"/>
  <c r="AF295" i="18" s="1"/>
  <c r="AO295" i="18"/>
  <c r="AL295" i="18" s="1"/>
  <c r="AM295" i="18" s="1"/>
  <c r="B296" i="18"/>
  <c r="H296" i="18"/>
  <c r="N296" i="18"/>
  <c r="Q296" i="18"/>
  <c r="T296" i="18"/>
  <c r="W296" i="18"/>
  <c r="Z296" i="18"/>
  <c r="AH296" i="18"/>
  <c r="AE296" i="18" s="1"/>
  <c r="AF296" i="18" s="1"/>
  <c r="AO296" i="18"/>
  <c r="AL296" i="18" s="1"/>
  <c r="AM296" i="18" s="1"/>
  <c r="B297" i="18"/>
  <c r="H297" i="18"/>
  <c r="N297" i="18"/>
  <c r="Q297" i="18"/>
  <c r="T297" i="18"/>
  <c r="W297" i="18"/>
  <c r="Z297" i="18"/>
  <c r="AH297" i="18"/>
  <c r="AE297" i="18" s="1"/>
  <c r="AF297" i="18" s="1"/>
  <c r="AO297" i="18"/>
  <c r="AL297" i="18" s="1"/>
  <c r="AM297" i="18" s="1"/>
  <c r="B298" i="18"/>
  <c r="H298" i="18"/>
  <c r="N298" i="18"/>
  <c r="Q298" i="18"/>
  <c r="T298" i="18"/>
  <c r="W298" i="18"/>
  <c r="Z298" i="18"/>
  <c r="AH298" i="18"/>
  <c r="AE298" i="18" s="1"/>
  <c r="AF298" i="18" s="1"/>
  <c r="AO298" i="18"/>
  <c r="AL298" i="18" s="1"/>
  <c r="AM298" i="18" s="1"/>
  <c r="B299" i="18"/>
  <c r="H299" i="18"/>
  <c r="N299" i="18"/>
  <c r="Q299" i="18"/>
  <c r="T299" i="18"/>
  <c r="W299" i="18"/>
  <c r="Z299" i="18"/>
  <c r="AH299" i="18"/>
  <c r="AE299" i="18" s="1"/>
  <c r="AF299" i="18" s="1"/>
  <c r="AO299" i="18"/>
  <c r="AL299" i="18" s="1"/>
  <c r="AM299" i="18" s="1"/>
  <c r="B300" i="18"/>
  <c r="H300" i="18"/>
  <c r="N300" i="18"/>
  <c r="Q300" i="18"/>
  <c r="T300" i="18"/>
  <c r="W300" i="18"/>
  <c r="Z300" i="18"/>
  <c r="AH300" i="18"/>
  <c r="AE300" i="18" s="1"/>
  <c r="AF300" i="18" s="1"/>
  <c r="AO300" i="18"/>
  <c r="AL300" i="18" s="1"/>
  <c r="AM300" i="18" s="1"/>
  <c r="B301" i="18"/>
  <c r="H301" i="18"/>
  <c r="N301" i="18"/>
  <c r="Q301" i="18"/>
  <c r="T301" i="18"/>
  <c r="W301" i="18"/>
  <c r="Z301" i="18"/>
  <c r="AH301" i="18"/>
  <c r="AE301" i="18" s="1"/>
  <c r="AF301" i="18" s="1"/>
  <c r="AO301" i="18"/>
  <c r="AL301" i="18" s="1"/>
  <c r="AM301" i="18" s="1"/>
  <c r="B302" i="18"/>
  <c r="H302" i="18"/>
  <c r="N302" i="18"/>
  <c r="Q302" i="18"/>
  <c r="T302" i="18"/>
  <c r="W302" i="18"/>
  <c r="Z302" i="18"/>
  <c r="AH302" i="18"/>
  <c r="AE302" i="18" s="1"/>
  <c r="AF302" i="18" s="1"/>
  <c r="AO302" i="18"/>
  <c r="AL302" i="18" s="1"/>
  <c r="AM302" i="18" s="1"/>
  <c r="B303" i="18"/>
  <c r="H303" i="18"/>
  <c r="N303" i="18"/>
  <c r="Q303" i="18"/>
  <c r="T303" i="18"/>
  <c r="W303" i="18"/>
  <c r="Z303" i="18"/>
  <c r="AH303" i="18"/>
  <c r="AE303" i="18" s="1"/>
  <c r="AF303" i="18" s="1"/>
  <c r="AO303" i="18"/>
  <c r="AL303" i="18" s="1"/>
  <c r="AM303" i="18" s="1"/>
  <c r="B304" i="18"/>
  <c r="H304" i="18"/>
  <c r="N304" i="18"/>
  <c r="Q304" i="18"/>
  <c r="T304" i="18"/>
  <c r="W304" i="18"/>
  <c r="Z304" i="18"/>
  <c r="AH304" i="18"/>
  <c r="AE304" i="18" s="1"/>
  <c r="AF304" i="18" s="1"/>
  <c r="AO304" i="18"/>
  <c r="AL304" i="18" s="1"/>
  <c r="AM304" i="18" s="1"/>
  <c r="B305" i="18"/>
  <c r="H305" i="18"/>
  <c r="N305" i="18"/>
  <c r="Q305" i="18"/>
  <c r="T305" i="18"/>
  <c r="W305" i="18"/>
  <c r="Z305" i="18"/>
  <c r="AH305" i="18"/>
  <c r="AE305" i="18" s="1"/>
  <c r="AF305" i="18" s="1"/>
  <c r="AO305" i="18"/>
  <c r="AL305" i="18" s="1"/>
  <c r="AM305" i="18" s="1"/>
  <c r="B306" i="18"/>
  <c r="H306" i="18"/>
  <c r="N306" i="18"/>
  <c r="Q306" i="18"/>
  <c r="T306" i="18"/>
  <c r="W306" i="18"/>
  <c r="Z306" i="18"/>
  <c r="AH306" i="18"/>
  <c r="AE306" i="18" s="1"/>
  <c r="AF306" i="18" s="1"/>
  <c r="AO306" i="18"/>
  <c r="AL306" i="18" s="1"/>
  <c r="AM306" i="18" s="1"/>
  <c r="B307" i="18"/>
  <c r="H307" i="18"/>
  <c r="N307" i="18"/>
  <c r="Q307" i="18"/>
  <c r="T307" i="18"/>
  <c r="W307" i="18"/>
  <c r="Z307" i="18"/>
  <c r="AH307" i="18"/>
  <c r="AE307" i="18" s="1"/>
  <c r="AF307" i="18" s="1"/>
  <c r="AO307" i="18"/>
  <c r="AL307" i="18" s="1"/>
  <c r="AM307" i="18" s="1"/>
  <c r="B308" i="18"/>
  <c r="H308" i="18"/>
  <c r="N308" i="18"/>
  <c r="Q308" i="18"/>
  <c r="T308" i="18"/>
  <c r="W308" i="18"/>
  <c r="Z308" i="18"/>
  <c r="AH308" i="18"/>
  <c r="AE308" i="18" s="1"/>
  <c r="AF308" i="18" s="1"/>
  <c r="AO308" i="18"/>
  <c r="AL308" i="18" s="1"/>
  <c r="AM308" i="18" s="1"/>
  <c r="B309" i="18"/>
  <c r="H309" i="18"/>
  <c r="N309" i="18"/>
  <c r="Q309" i="18"/>
  <c r="T309" i="18"/>
  <c r="W309" i="18"/>
  <c r="Z309" i="18"/>
  <c r="AH309" i="18"/>
  <c r="AE309" i="18" s="1"/>
  <c r="AF309" i="18" s="1"/>
  <c r="AO309" i="18"/>
  <c r="AL309" i="18" s="1"/>
  <c r="AM309" i="18" s="1"/>
  <c r="B310" i="18"/>
  <c r="H310" i="18"/>
  <c r="N310" i="18"/>
  <c r="Q310" i="18"/>
  <c r="T310" i="18"/>
  <c r="W310" i="18"/>
  <c r="Z310" i="18"/>
  <c r="AH310" i="18"/>
  <c r="AE310" i="18" s="1"/>
  <c r="AF310" i="18" s="1"/>
  <c r="AO310" i="18"/>
  <c r="AL310" i="18" s="1"/>
  <c r="AM310" i="18" s="1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88" i="18"/>
  <c r="Z89" i="18"/>
  <c r="Z90" i="18"/>
  <c r="Z91" i="18"/>
  <c r="Z92" i="18"/>
  <c r="Z93" i="18"/>
  <c r="Z94" i="18"/>
  <c r="Z95" i="18"/>
  <c r="Z96" i="18"/>
  <c r="Z97" i="18"/>
  <c r="Z98" i="18"/>
  <c r="Z99" i="18"/>
  <c r="Z100" i="18"/>
  <c r="Z101" i="18"/>
  <c r="Z102" i="18"/>
  <c r="Z103" i="18"/>
  <c r="Z104" i="18"/>
  <c r="Z105" i="18"/>
  <c r="Z106" i="18"/>
  <c r="Z107" i="18"/>
  <c r="Z108" i="18"/>
  <c r="Z109" i="18"/>
  <c r="Z110" i="18"/>
  <c r="Z111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147" i="18"/>
  <c r="Z148" i="18"/>
  <c r="Z149" i="18"/>
  <c r="Z150" i="18"/>
  <c r="Z151" i="18"/>
  <c r="Z152" i="18"/>
  <c r="Z153" i="18"/>
  <c r="Z154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69" i="18"/>
  <c r="Z170" i="18"/>
  <c r="Z171" i="18"/>
  <c r="Z172" i="18"/>
  <c r="Z173" i="18"/>
  <c r="Z174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3" i="18"/>
  <c r="Z194" i="18"/>
  <c r="Z195" i="18"/>
  <c r="Z196" i="18"/>
  <c r="Z197" i="18"/>
  <c r="Z198" i="18"/>
  <c r="Z199" i="18"/>
  <c r="Z200" i="18"/>
  <c r="Z201" i="18"/>
  <c r="Z202" i="18"/>
  <c r="Z203" i="18"/>
  <c r="Z204" i="18"/>
  <c r="Z205" i="18"/>
  <c r="Z206" i="18"/>
  <c r="Z207" i="18"/>
  <c r="Z208" i="18"/>
  <c r="Z209" i="18"/>
  <c r="Z210" i="18"/>
  <c r="Z211" i="18"/>
  <c r="Z212" i="18"/>
  <c r="Z213" i="18"/>
  <c r="Z214" i="18"/>
  <c r="Z215" i="18"/>
  <c r="Z216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T6" i="18"/>
  <c r="T7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AO6" i="18"/>
  <c r="AL6" i="18" s="1"/>
  <c r="AM6" i="18" s="1"/>
  <c r="AO7" i="18"/>
  <c r="AL7" i="18" s="1"/>
  <c r="AM7" i="18" s="1"/>
  <c r="AO8" i="18"/>
  <c r="AL8" i="18" s="1"/>
  <c r="AM8" i="18" s="1"/>
  <c r="AO9" i="18"/>
  <c r="AL9" i="18" s="1"/>
  <c r="AM9" i="18" s="1"/>
  <c r="AO10" i="18"/>
  <c r="AL10" i="18" s="1"/>
  <c r="AM10" i="18" s="1"/>
  <c r="AO11" i="18"/>
  <c r="AL11" i="18" s="1"/>
  <c r="AM11" i="18" s="1"/>
  <c r="AO12" i="18"/>
  <c r="AL12" i="18" s="1"/>
  <c r="AM12" i="18" s="1"/>
  <c r="AO13" i="18"/>
  <c r="AL13" i="18" s="1"/>
  <c r="AM13" i="18" s="1"/>
  <c r="AO14" i="18"/>
  <c r="AL14" i="18" s="1"/>
  <c r="AM14" i="18" s="1"/>
  <c r="AO15" i="18"/>
  <c r="AL15" i="18" s="1"/>
  <c r="AM15" i="18" s="1"/>
  <c r="AO16" i="18"/>
  <c r="AL16" i="18" s="1"/>
  <c r="AM16" i="18" s="1"/>
  <c r="AO17" i="18"/>
  <c r="AL17" i="18" s="1"/>
  <c r="AM17" i="18" s="1"/>
  <c r="AO18" i="18"/>
  <c r="AL18" i="18" s="1"/>
  <c r="AM18" i="18" s="1"/>
  <c r="AO19" i="18"/>
  <c r="AL19" i="18" s="1"/>
  <c r="AM19" i="18" s="1"/>
  <c r="AO20" i="18"/>
  <c r="AL20" i="18" s="1"/>
  <c r="AM20" i="18" s="1"/>
  <c r="AO21" i="18"/>
  <c r="AL21" i="18" s="1"/>
  <c r="AM21" i="18" s="1"/>
  <c r="AO22" i="18"/>
  <c r="AL22" i="18" s="1"/>
  <c r="AM22" i="18" s="1"/>
  <c r="AO23" i="18"/>
  <c r="AL23" i="18" s="1"/>
  <c r="AM23" i="18" s="1"/>
  <c r="AO24" i="18"/>
  <c r="AL24" i="18" s="1"/>
  <c r="AM24" i="18" s="1"/>
  <c r="AO25" i="18"/>
  <c r="AL25" i="18" s="1"/>
  <c r="AM25" i="18" s="1"/>
  <c r="AO26" i="18"/>
  <c r="AL26" i="18" s="1"/>
  <c r="AM26" i="18" s="1"/>
  <c r="AO27" i="18"/>
  <c r="AL27" i="18" s="1"/>
  <c r="AM27" i="18" s="1"/>
  <c r="AO28" i="18"/>
  <c r="AL28" i="18" s="1"/>
  <c r="AM28" i="18" s="1"/>
  <c r="AO29" i="18"/>
  <c r="AL29" i="18" s="1"/>
  <c r="AM29" i="18" s="1"/>
  <c r="AO30" i="18"/>
  <c r="AL30" i="18" s="1"/>
  <c r="AM30" i="18" s="1"/>
  <c r="AO31" i="18"/>
  <c r="AL31" i="18" s="1"/>
  <c r="AM31" i="18" s="1"/>
  <c r="AO32" i="18"/>
  <c r="AL32" i="18" s="1"/>
  <c r="AM32" i="18" s="1"/>
  <c r="AO33" i="18"/>
  <c r="AL33" i="18" s="1"/>
  <c r="AM33" i="18" s="1"/>
  <c r="AO34" i="18"/>
  <c r="AL34" i="18" s="1"/>
  <c r="AM34" i="18" s="1"/>
  <c r="AO35" i="18"/>
  <c r="AL35" i="18" s="1"/>
  <c r="AM35" i="18" s="1"/>
  <c r="AO36" i="18"/>
  <c r="AL36" i="18" s="1"/>
  <c r="AM36" i="18" s="1"/>
  <c r="AO37" i="18"/>
  <c r="AL37" i="18" s="1"/>
  <c r="AM37" i="18" s="1"/>
  <c r="AO38" i="18"/>
  <c r="AL38" i="18" s="1"/>
  <c r="AM38" i="18" s="1"/>
  <c r="AO39" i="18"/>
  <c r="AL39" i="18" s="1"/>
  <c r="AM39" i="18" s="1"/>
  <c r="AO40" i="18"/>
  <c r="AL40" i="18" s="1"/>
  <c r="AM40" i="18" s="1"/>
  <c r="AO41" i="18"/>
  <c r="AL41" i="18" s="1"/>
  <c r="AM41" i="18" s="1"/>
  <c r="AO42" i="18"/>
  <c r="AL42" i="18" s="1"/>
  <c r="AM42" i="18" s="1"/>
  <c r="AO43" i="18"/>
  <c r="AL43" i="18" s="1"/>
  <c r="AM43" i="18" s="1"/>
  <c r="AO44" i="18"/>
  <c r="AL44" i="18" s="1"/>
  <c r="AM44" i="18" s="1"/>
  <c r="AO45" i="18"/>
  <c r="AL45" i="18" s="1"/>
  <c r="AM45" i="18" s="1"/>
  <c r="AO46" i="18"/>
  <c r="AL46" i="18" s="1"/>
  <c r="AM46" i="18" s="1"/>
  <c r="AO47" i="18"/>
  <c r="AL47" i="18" s="1"/>
  <c r="AM47" i="18" s="1"/>
  <c r="AO48" i="18"/>
  <c r="AL48" i="18" s="1"/>
  <c r="AM48" i="18" s="1"/>
  <c r="AO49" i="18"/>
  <c r="AL49" i="18" s="1"/>
  <c r="AM49" i="18" s="1"/>
  <c r="AO50" i="18"/>
  <c r="AL50" i="18" s="1"/>
  <c r="AM50" i="18" s="1"/>
  <c r="AO51" i="18"/>
  <c r="AL51" i="18" s="1"/>
  <c r="AM51" i="18" s="1"/>
  <c r="AO52" i="18"/>
  <c r="AL52" i="18" s="1"/>
  <c r="AM52" i="18" s="1"/>
  <c r="AO53" i="18"/>
  <c r="AL53" i="18" s="1"/>
  <c r="AM53" i="18" s="1"/>
  <c r="AO54" i="18"/>
  <c r="AL54" i="18" s="1"/>
  <c r="AM54" i="18" s="1"/>
  <c r="AO55" i="18"/>
  <c r="AL55" i="18" s="1"/>
  <c r="AM55" i="18" s="1"/>
  <c r="AO56" i="18"/>
  <c r="AL56" i="18" s="1"/>
  <c r="AM56" i="18" s="1"/>
  <c r="AO57" i="18"/>
  <c r="AL57" i="18" s="1"/>
  <c r="AM57" i="18" s="1"/>
  <c r="AO58" i="18"/>
  <c r="AL58" i="18" s="1"/>
  <c r="AM58" i="18" s="1"/>
  <c r="AO59" i="18"/>
  <c r="AL59" i="18" s="1"/>
  <c r="AM59" i="18" s="1"/>
  <c r="AO60" i="18"/>
  <c r="AL60" i="18" s="1"/>
  <c r="AM60" i="18" s="1"/>
  <c r="AO61" i="18"/>
  <c r="AL61" i="18" s="1"/>
  <c r="AM61" i="18" s="1"/>
  <c r="AO62" i="18"/>
  <c r="AL62" i="18" s="1"/>
  <c r="AM62" i="18" s="1"/>
  <c r="AO63" i="18"/>
  <c r="AL63" i="18" s="1"/>
  <c r="AM63" i="18" s="1"/>
  <c r="AO64" i="18"/>
  <c r="AL64" i="18" s="1"/>
  <c r="AM64" i="18" s="1"/>
  <c r="AO65" i="18"/>
  <c r="AL65" i="18" s="1"/>
  <c r="AM65" i="18" s="1"/>
  <c r="AO66" i="18"/>
  <c r="AL66" i="18" s="1"/>
  <c r="AM66" i="18" s="1"/>
  <c r="AO67" i="18"/>
  <c r="AL67" i="18" s="1"/>
  <c r="AM67" i="18" s="1"/>
  <c r="AO68" i="18"/>
  <c r="AL68" i="18" s="1"/>
  <c r="AM68" i="18" s="1"/>
  <c r="AO69" i="18"/>
  <c r="AL69" i="18" s="1"/>
  <c r="AM69" i="18" s="1"/>
  <c r="AO70" i="18"/>
  <c r="AL70" i="18" s="1"/>
  <c r="AM70" i="18" s="1"/>
  <c r="AO71" i="18"/>
  <c r="AL71" i="18" s="1"/>
  <c r="AM71" i="18" s="1"/>
  <c r="AO72" i="18"/>
  <c r="AL72" i="18" s="1"/>
  <c r="AM72" i="18" s="1"/>
  <c r="AO73" i="18"/>
  <c r="AL73" i="18" s="1"/>
  <c r="AM73" i="18" s="1"/>
  <c r="AO74" i="18"/>
  <c r="AL74" i="18" s="1"/>
  <c r="AM74" i="18" s="1"/>
  <c r="AO75" i="18"/>
  <c r="AL75" i="18" s="1"/>
  <c r="AM75" i="18" s="1"/>
  <c r="AO76" i="18"/>
  <c r="AL76" i="18" s="1"/>
  <c r="AM76" i="18" s="1"/>
  <c r="AO77" i="18"/>
  <c r="AL77" i="18" s="1"/>
  <c r="AM77" i="18" s="1"/>
  <c r="AO78" i="18"/>
  <c r="AL78" i="18" s="1"/>
  <c r="AM78" i="18" s="1"/>
  <c r="AO79" i="18"/>
  <c r="AL79" i="18" s="1"/>
  <c r="AM79" i="18" s="1"/>
  <c r="AO80" i="18"/>
  <c r="AL80" i="18" s="1"/>
  <c r="AM80" i="18" s="1"/>
  <c r="AO81" i="18"/>
  <c r="AL81" i="18" s="1"/>
  <c r="AM81" i="18" s="1"/>
  <c r="AO82" i="18"/>
  <c r="AL82" i="18" s="1"/>
  <c r="AM82" i="18" s="1"/>
  <c r="AO83" i="18"/>
  <c r="AL83" i="18" s="1"/>
  <c r="AM83" i="18" s="1"/>
  <c r="AO84" i="18"/>
  <c r="AL84" i="18" s="1"/>
  <c r="AM84" i="18" s="1"/>
  <c r="AO85" i="18"/>
  <c r="AL85" i="18" s="1"/>
  <c r="AM85" i="18" s="1"/>
  <c r="AO86" i="18"/>
  <c r="AL86" i="18" s="1"/>
  <c r="AM86" i="18" s="1"/>
  <c r="AO87" i="18"/>
  <c r="AL87" i="18" s="1"/>
  <c r="AM87" i="18" s="1"/>
  <c r="AO88" i="18"/>
  <c r="AL88" i="18" s="1"/>
  <c r="AM88" i="18" s="1"/>
  <c r="AO89" i="18"/>
  <c r="AL89" i="18" s="1"/>
  <c r="AM89" i="18" s="1"/>
  <c r="AO90" i="18"/>
  <c r="AL90" i="18" s="1"/>
  <c r="AM90" i="18" s="1"/>
  <c r="AO91" i="18"/>
  <c r="AL91" i="18" s="1"/>
  <c r="AM91" i="18" s="1"/>
  <c r="AO92" i="18"/>
  <c r="AL92" i="18" s="1"/>
  <c r="AM92" i="18" s="1"/>
  <c r="AO93" i="18"/>
  <c r="AL93" i="18" s="1"/>
  <c r="AM93" i="18" s="1"/>
  <c r="AO94" i="18"/>
  <c r="AL94" i="18" s="1"/>
  <c r="AM94" i="18" s="1"/>
  <c r="AO95" i="18"/>
  <c r="AL95" i="18" s="1"/>
  <c r="AM95" i="18" s="1"/>
  <c r="AO96" i="18"/>
  <c r="AL96" i="18" s="1"/>
  <c r="AM96" i="18" s="1"/>
  <c r="AO97" i="18"/>
  <c r="AL97" i="18" s="1"/>
  <c r="AM97" i="18" s="1"/>
  <c r="AO98" i="18"/>
  <c r="AL98" i="18" s="1"/>
  <c r="AM98" i="18" s="1"/>
  <c r="AO99" i="18"/>
  <c r="AL99" i="18" s="1"/>
  <c r="AM99" i="18" s="1"/>
  <c r="AO100" i="18"/>
  <c r="AL100" i="18" s="1"/>
  <c r="AM100" i="18" s="1"/>
  <c r="AO101" i="18"/>
  <c r="AL101" i="18" s="1"/>
  <c r="AM101" i="18" s="1"/>
  <c r="AO102" i="18"/>
  <c r="AL102" i="18" s="1"/>
  <c r="AM102" i="18" s="1"/>
  <c r="AO103" i="18"/>
  <c r="AL103" i="18" s="1"/>
  <c r="AM103" i="18" s="1"/>
  <c r="AO104" i="18"/>
  <c r="AL104" i="18" s="1"/>
  <c r="AM104" i="18" s="1"/>
  <c r="AO105" i="18"/>
  <c r="AL105" i="18" s="1"/>
  <c r="AM105" i="18" s="1"/>
  <c r="AO106" i="18"/>
  <c r="AL106" i="18" s="1"/>
  <c r="AM106" i="18" s="1"/>
  <c r="AO107" i="18"/>
  <c r="AL107" i="18" s="1"/>
  <c r="AM107" i="18" s="1"/>
  <c r="AO108" i="18"/>
  <c r="AL108" i="18" s="1"/>
  <c r="AM108" i="18" s="1"/>
  <c r="AO109" i="18"/>
  <c r="AL109" i="18" s="1"/>
  <c r="AM109" i="18" s="1"/>
  <c r="AO110" i="18"/>
  <c r="AL110" i="18" s="1"/>
  <c r="AM110" i="18" s="1"/>
  <c r="AO111" i="18"/>
  <c r="AL111" i="18" s="1"/>
  <c r="AM111" i="18" s="1"/>
  <c r="AO112" i="18"/>
  <c r="AL112" i="18" s="1"/>
  <c r="AM112" i="18" s="1"/>
  <c r="AO113" i="18"/>
  <c r="AL113" i="18" s="1"/>
  <c r="AM113" i="18" s="1"/>
  <c r="AO114" i="18"/>
  <c r="AL114" i="18" s="1"/>
  <c r="AM114" i="18" s="1"/>
  <c r="AO115" i="18"/>
  <c r="AL115" i="18" s="1"/>
  <c r="AM115" i="18" s="1"/>
  <c r="AO116" i="18"/>
  <c r="AL116" i="18" s="1"/>
  <c r="AM116" i="18" s="1"/>
  <c r="AO117" i="18"/>
  <c r="AL117" i="18" s="1"/>
  <c r="AM117" i="18" s="1"/>
  <c r="AO118" i="18"/>
  <c r="AL118" i="18" s="1"/>
  <c r="AM118" i="18" s="1"/>
  <c r="AO119" i="18"/>
  <c r="AL119" i="18" s="1"/>
  <c r="AM119" i="18" s="1"/>
  <c r="AO120" i="18"/>
  <c r="AL120" i="18" s="1"/>
  <c r="AM120" i="18" s="1"/>
  <c r="AO121" i="18"/>
  <c r="AL121" i="18" s="1"/>
  <c r="AM121" i="18" s="1"/>
  <c r="AO122" i="18"/>
  <c r="AL122" i="18" s="1"/>
  <c r="AM122" i="18" s="1"/>
  <c r="AO123" i="18"/>
  <c r="AL123" i="18" s="1"/>
  <c r="AM123" i="18" s="1"/>
  <c r="AO124" i="18"/>
  <c r="AL124" i="18" s="1"/>
  <c r="AM124" i="18" s="1"/>
  <c r="AO125" i="18"/>
  <c r="AL125" i="18" s="1"/>
  <c r="AM125" i="18" s="1"/>
  <c r="AO126" i="18"/>
  <c r="AL126" i="18" s="1"/>
  <c r="AM126" i="18" s="1"/>
  <c r="AO127" i="18"/>
  <c r="AL127" i="18" s="1"/>
  <c r="AM127" i="18" s="1"/>
  <c r="AO128" i="18"/>
  <c r="AL128" i="18" s="1"/>
  <c r="AM128" i="18" s="1"/>
  <c r="AO129" i="18"/>
  <c r="AL129" i="18" s="1"/>
  <c r="AM129" i="18" s="1"/>
  <c r="AO130" i="18"/>
  <c r="AL130" i="18" s="1"/>
  <c r="AM130" i="18" s="1"/>
  <c r="AO131" i="18"/>
  <c r="AL131" i="18" s="1"/>
  <c r="AM131" i="18" s="1"/>
  <c r="AO132" i="18"/>
  <c r="AL132" i="18" s="1"/>
  <c r="AM132" i="18" s="1"/>
  <c r="AO133" i="18"/>
  <c r="AL133" i="18" s="1"/>
  <c r="AM133" i="18" s="1"/>
  <c r="AO134" i="18"/>
  <c r="AL134" i="18" s="1"/>
  <c r="AM134" i="18" s="1"/>
  <c r="AO135" i="18"/>
  <c r="AL135" i="18" s="1"/>
  <c r="AM135" i="18" s="1"/>
  <c r="AO136" i="18"/>
  <c r="AL136" i="18" s="1"/>
  <c r="AM136" i="18" s="1"/>
  <c r="AO137" i="18"/>
  <c r="AL137" i="18" s="1"/>
  <c r="AM137" i="18" s="1"/>
  <c r="AO138" i="18"/>
  <c r="AL138" i="18" s="1"/>
  <c r="AM138" i="18" s="1"/>
  <c r="AO139" i="18"/>
  <c r="AL139" i="18" s="1"/>
  <c r="AM139" i="18" s="1"/>
  <c r="AO140" i="18"/>
  <c r="AL140" i="18" s="1"/>
  <c r="AM140" i="18" s="1"/>
  <c r="AO141" i="18"/>
  <c r="AL141" i="18" s="1"/>
  <c r="AM141" i="18" s="1"/>
  <c r="AO142" i="18"/>
  <c r="AL142" i="18" s="1"/>
  <c r="AM142" i="18" s="1"/>
  <c r="AO143" i="18"/>
  <c r="AL143" i="18" s="1"/>
  <c r="AM143" i="18" s="1"/>
  <c r="AO144" i="18"/>
  <c r="AL144" i="18" s="1"/>
  <c r="AM144" i="18" s="1"/>
  <c r="AO145" i="18"/>
  <c r="AL145" i="18" s="1"/>
  <c r="AM145" i="18" s="1"/>
  <c r="AO146" i="18"/>
  <c r="AL146" i="18" s="1"/>
  <c r="AM146" i="18" s="1"/>
  <c r="AO147" i="18"/>
  <c r="AL147" i="18" s="1"/>
  <c r="AM147" i="18" s="1"/>
  <c r="AO148" i="18"/>
  <c r="AL148" i="18" s="1"/>
  <c r="AM148" i="18" s="1"/>
  <c r="AO149" i="18"/>
  <c r="AL149" i="18" s="1"/>
  <c r="AM149" i="18" s="1"/>
  <c r="AO150" i="18"/>
  <c r="AL150" i="18" s="1"/>
  <c r="AM150" i="18" s="1"/>
  <c r="AO151" i="18"/>
  <c r="AL151" i="18" s="1"/>
  <c r="AM151" i="18" s="1"/>
  <c r="AO152" i="18"/>
  <c r="AL152" i="18" s="1"/>
  <c r="AM152" i="18" s="1"/>
  <c r="AO153" i="18"/>
  <c r="AL153" i="18" s="1"/>
  <c r="AM153" i="18" s="1"/>
  <c r="AO154" i="18"/>
  <c r="AL154" i="18" s="1"/>
  <c r="AM154" i="18" s="1"/>
  <c r="AO155" i="18"/>
  <c r="AL155" i="18" s="1"/>
  <c r="AM155" i="18" s="1"/>
  <c r="AO156" i="18"/>
  <c r="AL156" i="18" s="1"/>
  <c r="AM156" i="18" s="1"/>
  <c r="AO157" i="18"/>
  <c r="AL157" i="18" s="1"/>
  <c r="AM157" i="18" s="1"/>
  <c r="AO158" i="18"/>
  <c r="AL158" i="18" s="1"/>
  <c r="AM158" i="18" s="1"/>
  <c r="AO159" i="18"/>
  <c r="AL159" i="18" s="1"/>
  <c r="AM159" i="18" s="1"/>
  <c r="AO160" i="18"/>
  <c r="AL160" i="18" s="1"/>
  <c r="AM160" i="18" s="1"/>
  <c r="AO161" i="18"/>
  <c r="AL161" i="18" s="1"/>
  <c r="AM161" i="18" s="1"/>
  <c r="AO162" i="18"/>
  <c r="AL162" i="18" s="1"/>
  <c r="AM162" i="18" s="1"/>
  <c r="AO163" i="18"/>
  <c r="AL163" i="18" s="1"/>
  <c r="AM163" i="18" s="1"/>
  <c r="AO164" i="18"/>
  <c r="AL164" i="18" s="1"/>
  <c r="AM164" i="18" s="1"/>
  <c r="AO165" i="18"/>
  <c r="AL165" i="18" s="1"/>
  <c r="AM165" i="18" s="1"/>
  <c r="AO166" i="18"/>
  <c r="AL166" i="18" s="1"/>
  <c r="AM166" i="18" s="1"/>
  <c r="AO167" i="18"/>
  <c r="AL167" i="18" s="1"/>
  <c r="AM167" i="18" s="1"/>
  <c r="AO168" i="18"/>
  <c r="AL168" i="18" s="1"/>
  <c r="AM168" i="18" s="1"/>
  <c r="AO169" i="18"/>
  <c r="AL169" i="18" s="1"/>
  <c r="AM169" i="18" s="1"/>
  <c r="AO170" i="18"/>
  <c r="AL170" i="18" s="1"/>
  <c r="AM170" i="18" s="1"/>
  <c r="AO171" i="18"/>
  <c r="AL171" i="18" s="1"/>
  <c r="AM171" i="18" s="1"/>
  <c r="AO172" i="18"/>
  <c r="AL172" i="18" s="1"/>
  <c r="AM172" i="18" s="1"/>
  <c r="AO173" i="18"/>
  <c r="AL173" i="18" s="1"/>
  <c r="AM173" i="18" s="1"/>
  <c r="AO174" i="18"/>
  <c r="AL174" i="18" s="1"/>
  <c r="AM174" i="18" s="1"/>
  <c r="AO175" i="18"/>
  <c r="AL175" i="18" s="1"/>
  <c r="AM175" i="18" s="1"/>
  <c r="AO176" i="18"/>
  <c r="AL176" i="18" s="1"/>
  <c r="AM176" i="18" s="1"/>
  <c r="AO177" i="18"/>
  <c r="AL177" i="18" s="1"/>
  <c r="AM177" i="18" s="1"/>
  <c r="AO178" i="18"/>
  <c r="AL178" i="18" s="1"/>
  <c r="AM178" i="18" s="1"/>
  <c r="AO179" i="18"/>
  <c r="AL179" i="18" s="1"/>
  <c r="AM179" i="18" s="1"/>
  <c r="AO180" i="18"/>
  <c r="AL180" i="18" s="1"/>
  <c r="AM180" i="18" s="1"/>
  <c r="AO181" i="18"/>
  <c r="AL181" i="18" s="1"/>
  <c r="AM181" i="18" s="1"/>
  <c r="AO182" i="18"/>
  <c r="AL182" i="18" s="1"/>
  <c r="AM182" i="18" s="1"/>
  <c r="AO183" i="18"/>
  <c r="AL183" i="18" s="1"/>
  <c r="AM183" i="18" s="1"/>
  <c r="AO184" i="18"/>
  <c r="AL184" i="18" s="1"/>
  <c r="AM184" i="18" s="1"/>
  <c r="AO185" i="18"/>
  <c r="AL185" i="18" s="1"/>
  <c r="AM185" i="18" s="1"/>
  <c r="AO186" i="18"/>
  <c r="AL186" i="18" s="1"/>
  <c r="AM186" i="18" s="1"/>
  <c r="AO187" i="18"/>
  <c r="AL187" i="18" s="1"/>
  <c r="AM187" i="18" s="1"/>
  <c r="AO188" i="18"/>
  <c r="AL188" i="18" s="1"/>
  <c r="AM188" i="18" s="1"/>
  <c r="AO189" i="18"/>
  <c r="AL189" i="18" s="1"/>
  <c r="AM189" i="18" s="1"/>
  <c r="AO190" i="18"/>
  <c r="AL190" i="18" s="1"/>
  <c r="AM190" i="18" s="1"/>
  <c r="AO191" i="18"/>
  <c r="AL191" i="18" s="1"/>
  <c r="AM191" i="18" s="1"/>
  <c r="AO192" i="18"/>
  <c r="AL192" i="18" s="1"/>
  <c r="AM192" i="18" s="1"/>
  <c r="AO193" i="18"/>
  <c r="AL193" i="18" s="1"/>
  <c r="AM193" i="18" s="1"/>
  <c r="AO194" i="18"/>
  <c r="AL194" i="18" s="1"/>
  <c r="AM194" i="18" s="1"/>
  <c r="AO195" i="18"/>
  <c r="AL195" i="18" s="1"/>
  <c r="AM195" i="18" s="1"/>
  <c r="AO196" i="18"/>
  <c r="AL196" i="18" s="1"/>
  <c r="AM196" i="18" s="1"/>
  <c r="AO197" i="18"/>
  <c r="AL197" i="18" s="1"/>
  <c r="AM197" i="18" s="1"/>
  <c r="AO198" i="18"/>
  <c r="AL198" i="18" s="1"/>
  <c r="AM198" i="18" s="1"/>
  <c r="AO199" i="18"/>
  <c r="AL199" i="18" s="1"/>
  <c r="AM199" i="18" s="1"/>
  <c r="AO200" i="18"/>
  <c r="AL200" i="18" s="1"/>
  <c r="AM200" i="18" s="1"/>
  <c r="AO201" i="18"/>
  <c r="AL201" i="18" s="1"/>
  <c r="AM201" i="18" s="1"/>
  <c r="AO202" i="18"/>
  <c r="AL202" i="18" s="1"/>
  <c r="AM202" i="18" s="1"/>
  <c r="AO203" i="18"/>
  <c r="AL203" i="18" s="1"/>
  <c r="AM203" i="18" s="1"/>
  <c r="AO204" i="18"/>
  <c r="AL204" i="18" s="1"/>
  <c r="AM204" i="18" s="1"/>
  <c r="AO205" i="18"/>
  <c r="AL205" i="18" s="1"/>
  <c r="AM205" i="18" s="1"/>
  <c r="AO206" i="18"/>
  <c r="AL206" i="18" s="1"/>
  <c r="AM206" i="18" s="1"/>
  <c r="AO207" i="18"/>
  <c r="AL207" i="18" s="1"/>
  <c r="AM207" i="18" s="1"/>
  <c r="AO208" i="18"/>
  <c r="AL208" i="18" s="1"/>
  <c r="AM208" i="18" s="1"/>
  <c r="AO209" i="18"/>
  <c r="AL209" i="18" s="1"/>
  <c r="AM209" i="18" s="1"/>
  <c r="AO210" i="18"/>
  <c r="AL210" i="18" s="1"/>
  <c r="AM210" i="18" s="1"/>
  <c r="AO211" i="18"/>
  <c r="AL211" i="18" s="1"/>
  <c r="AM211" i="18" s="1"/>
  <c r="AO212" i="18"/>
  <c r="AL212" i="18" s="1"/>
  <c r="AM212" i="18" s="1"/>
  <c r="AO213" i="18"/>
  <c r="AL213" i="18" s="1"/>
  <c r="AM213" i="18" s="1"/>
  <c r="AO214" i="18"/>
  <c r="AL214" i="18" s="1"/>
  <c r="AM214" i="18" s="1"/>
  <c r="AO215" i="18"/>
  <c r="AL215" i="18" s="1"/>
  <c r="AM215" i="18" s="1"/>
  <c r="AO216" i="18"/>
  <c r="AL216" i="18" s="1"/>
  <c r="AM216" i="18" s="1"/>
  <c r="AO217" i="18"/>
  <c r="AL217" i="18" s="1"/>
  <c r="AM217" i="18" s="1"/>
  <c r="AO218" i="18"/>
  <c r="AL218" i="18" s="1"/>
  <c r="AM218" i="18" s="1"/>
  <c r="AO219" i="18"/>
  <c r="AL219" i="18" s="1"/>
  <c r="AM219" i="18" s="1"/>
  <c r="AO220" i="18"/>
  <c r="AL220" i="18" s="1"/>
  <c r="AM220" i="18" s="1"/>
  <c r="AO221" i="18"/>
  <c r="AL221" i="18" s="1"/>
  <c r="AM221" i="18" s="1"/>
  <c r="AO222" i="18"/>
  <c r="AL222" i="18" s="1"/>
  <c r="AM222" i="18" s="1"/>
  <c r="AO223" i="18"/>
  <c r="AL223" i="18" s="1"/>
  <c r="AM223" i="18" s="1"/>
  <c r="AO224" i="18"/>
  <c r="AL224" i="18" s="1"/>
  <c r="AM224" i="18" s="1"/>
  <c r="AO225" i="18"/>
  <c r="AL225" i="18" s="1"/>
  <c r="AM225" i="18" s="1"/>
  <c r="AO226" i="18"/>
  <c r="AL226" i="18" s="1"/>
  <c r="AM226" i="18" s="1"/>
  <c r="AO227" i="18"/>
  <c r="AL227" i="18" s="1"/>
  <c r="AM227" i="18" s="1"/>
  <c r="AO228" i="18"/>
  <c r="AL228" i="18" s="1"/>
  <c r="AM228" i="18" s="1"/>
  <c r="AO229" i="18"/>
  <c r="AL229" i="18" s="1"/>
  <c r="AM229" i="18" s="1"/>
  <c r="AO230" i="18"/>
  <c r="AL230" i="18" s="1"/>
  <c r="AM230" i="18" s="1"/>
  <c r="AO231" i="18"/>
  <c r="AL231" i="18" s="1"/>
  <c r="AM231" i="18" s="1"/>
  <c r="AO232" i="18"/>
  <c r="AL232" i="18" s="1"/>
  <c r="AM232" i="18" s="1"/>
  <c r="AO233" i="18"/>
  <c r="AL233" i="18" s="1"/>
  <c r="AM233" i="18" s="1"/>
  <c r="AO234" i="18"/>
  <c r="AL234" i="18" s="1"/>
  <c r="AM234" i="18" s="1"/>
  <c r="AO235" i="18"/>
  <c r="AL235" i="18" s="1"/>
  <c r="AM235" i="18" s="1"/>
  <c r="AO236" i="18"/>
  <c r="AL236" i="18" s="1"/>
  <c r="AM236" i="18" s="1"/>
  <c r="AO237" i="18"/>
  <c r="AL237" i="18" s="1"/>
  <c r="AM237" i="18" s="1"/>
  <c r="AO238" i="18"/>
  <c r="AL238" i="18" s="1"/>
  <c r="AM238" i="18" s="1"/>
  <c r="AO239" i="18"/>
  <c r="AL239" i="18" s="1"/>
  <c r="AM239" i="18" s="1"/>
  <c r="AO240" i="18"/>
  <c r="AL240" i="18" s="1"/>
  <c r="AM240" i="18" s="1"/>
  <c r="AO5" i="18"/>
  <c r="AL5" i="18" s="1"/>
  <c r="AH6" i="18"/>
  <c r="AE6" i="18" s="1"/>
  <c r="AF6" i="18" s="1"/>
  <c r="AH7" i="18"/>
  <c r="AE7" i="18" s="1"/>
  <c r="AF7" i="18" s="1"/>
  <c r="AH8" i="18"/>
  <c r="AE8" i="18" s="1"/>
  <c r="AF8" i="18" s="1"/>
  <c r="AH9" i="18"/>
  <c r="AE9" i="18" s="1"/>
  <c r="AF9" i="18" s="1"/>
  <c r="AH10" i="18"/>
  <c r="AE10" i="18" s="1"/>
  <c r="AF10" i="18" s="1"/>
  <c r="AH11" i="18"/>
  <c r="AE11" i="18" s="1"/>
  <c r="AF11" i="18" s="1"/>
  <c r="AH12" i="18"/>
  <c r="AE12" i="18" s="1"/>
  <c r="AF12" i="18" s="1"/>
  <c r="AH13" i="18"/>
  <c r="AE13" i="18" s="1"/>
  <c r="AF13" i="18" s="1"/>
  <c r="AH14" i="18"/>
  <c r="AE14" i="18" s="1"/>
  <c r="AF14" i="18" s="1"/>
  <c r="AH15" i="18"/>
  <c r="AE15" i="18" s="1"/>
  <c r="AF15" i="18" s="1"/>
  <c r="AH16" i="18"/>
  <c r="AE16" i="18" s="1"/>
  <c r="AF16" i="18" s="1"/>
  <c r="AH17" i="18"/>
  <c r="AE17" i="18" s="1"/>
  <c r="AF17" i="18" s="1"/>
  <c r="AH18" i="18"/>
  <c r="AE18" i="18" s="1"/>
  <c r="AF18" i="18" s="1"/>
  <c r="AH19" i="18"/>
  <c r="AE19" i="18" s="1"/>
  <c r="AF19" i="18" s="1"/>
  <c r="AH20" i="18"/>
  <c r="AE20" i="18" s="1"/>
  <c r="AF20" i="18" s="1"/>
  <c r="AH21" i="18"/>
  <c r="AE21" i="18" s="1"/>
  <c r="AF21" i="18" s="1"/>
  <c r="AH22" i="18"/>
  <c r="AE22" i="18" s="1"/>
  <c r="AF22" i="18" s="1"/>
  <c r="AH23" i="18"/>
  <c r="AE23" i="18" s="1"/>
  <c r="AF23" i="18" s="1"/>
  <c r="AH24" i="18"/>
  <c r="AE24" i="18" s="1"/>
  <c r="AF24" i="18" s="1"/>
  <c r="AH25" i="18"/>
  <c r="AE25" i="18" s="1"/>
  <c r="AF25" i="18" s="1"/>
  <c r="AH26" i="18"/>
  <c r="AE26" i="18" s="1"/>
  <c r="AF26" i="18" s="1"/>
  <c r="AH27" i="18"/>
  <c r="AE27" i="18" s="1"/>
  <c r="AF27" i="18" s="1"/>
  <c r="AH28" i="18"/>
  <c r="AE28" i="18" s="1"/>
  <c r="AF28" i="18" s="1"/>
  <c r="AH29" i="18"/>
  <c r="AE29" i="18" s="1"/>
  <c r="AF29" i="18" s="1"/>
  <c r="AH30" i="18"/>
  <c r="AE30" i="18" s="1"/>
  <c r="AF30" i="18" s="1"/>
  <c r="AH31" i="18"/>
  <c r="AE31" i="18" s="1"/>
  <c r="AF31" i="18" s="1"/>
  <c r="AH32" i="18"/>
  <c r="AE32" i="18" s="1"/>
  <c r="AF32" i="18" s="1"/>
  <c r="AH33" i="18"/>
  <c r="AE33" i="18" s="1"/>
  <c r="AF33" i="18" s="1"/>
  <c r="AH34" i="18"/>
  <c r="AE34" i="18" s="1"/>
  <c r="AF34" i="18" s="1"/>
  <c r="AH35" i="18"/>
  <c r="AE35" i="18" s="1"/>
  <c r="AF35" i="18" s="1"/>
  <c r="AH36" i="18"/>
  <c r="AE36" i="18" s="1"/>
  <c r="AF36" i="18" s="1"/>
  <c r="AH37" i="18"/>
  <c r="AE37" i="18" s="1"/>
  <c r="AF37" i="18" s="1"/>
  <c r="AH38" i="18"/>
  <c r="AE38" i="18" s="1"/>
  <c r="AF38" i="18" s="1"/>
  <c r="AH39" i="18"/>
  <c r="AE39" i="18" s="1"/>
  <c r="AF39" i="18" s="1"/>
  <c r="AH40" i="18"/>
  <c r="AE40" i="18" s="1"/>
  <c r="AF40" i="18" s="1"/>
  <c r="AH41" i="18"/>
  <c r="AE41" i="18" s="1"/>
  <c r="AF41" i="18" s="1"/>
  <c r="AH42" i="18"/>
  <c r="AE42" i="18" s="1"/>
  <c r="AF42" i="18" s="1"/>
  <c r="AH43" i="18"/>
  <c r="AE43" i="18" s="1"/>
  <c r="AF43" i="18" s="1"/>
  <c r="AH44" i="18"/>
  <c r="AE44" i="18" s="1"/>
  <c r="AF44" i="18" s="1"/>
  <c r="AH45" i="18"/>
  <c r="AE45" i="18" s="1"/>
  <c r="AF45" i="18" s="1"/>
  <c r="AH46" i="18"/>
  <c r="AE46" i="18" s="1"/>
  <c r="AF46" i="18" s="1"/>
  <c r="AH47" i="18"/>
  <c r="AE47" i="18" s="1"/>
  <c r="AF47" i="18" s="1"/>
  <c r="AH48" i="18"/>
  <c r="AE48" i="18" s="1"/>
  <c r="AF48" i="18" s="1"/>
  <c r="AH49" i="18"/>
  <c r="AE49" i="18" s="1"/>
  <c r="AF49" i="18" s="1"/>
  <c r="AH50" i="18"/>
  <c r="AE50" i="18" s="1"/>
  <c r="AF50" i="18" s="1"/>
  <c r="AH51" i="18"/>
  <c r="AE51" i="18" s="1"/>
  <c r="AF51" i="18" s="1"/>
  <c r="AH52" i="18"/>
  <c r="AE52" i="18" s="1"/>
  <c r="AF52" i="18" s="1"/>
  <c r="AH53" i="18"/>
  <c r="AE53" i="18" s="1"/>
  <c r="AF53" i="18" s="1"/>
  <c r="AH54" i="18"/>
  <c r="AE54" i="18" s="1"/>
  <c r="AF54" i="18" s="1"/>
  <c r="AH55" i="18"/>
  <c r="AE55" i="18" s="1"/>
  <c r="AF55" i="18" s="1"/>
  <c r="AH56" i="18"/>
  <c r="AE56" i="18" s="1"/>
  <c r="AF56" i="18" s="1"/>
  <c r="AH57" i="18"/>
  <c r="AE57" i="18" s="1"/>
  <c r="AF57" i="18" s="1"/>
  <c r="AH58" i="18"/>
  <c r="AE58" i="18" s="1"/>
  <c r="AF58" i="18" s="1"/>
  <c r="AH59" i="18"/>
  <c r="AE59" i="18" s="1"/>
  <c r="AF59" i="18" s="1"/>
  <c r="AH60" i="18"/>
  <c r="AE60" i="18" s="1"/>
  <c r="AF60" i="18" s="1"/>
  <c r="AH61" i="18"/>
  <c r="AE61" i="18" s="1"/>
  <c r="AF61" i="18" s="1"/>
  <c r="AH62" i="18"/>
  <c r="AE62" i="18" s="1"/>
  <c r="AF62" i="18" s="1"/>
  <c r="AH63" i="18"/>
  <c r="AE63" i="18" s="1"/>
  <c r="AF63" i="18" s="1"/>
  <c r="AH64" i="18"/>
  <c r="AE64" i="18" s="1"/>
  <c r="AF64" i="18" s="1"/>
  <c r="AH65" i="18"/>
  <c r="AE65" i="18" s="1"/>
  <c r="AF65" i="18" s="1"/>
  <c r="AH66" i="18"/>
  <c r="AE66" i="18" s="1"/>
  <c r="AF66" i="18" s="1"/>
  <c r="AH67" i="18"/>
  <c r="AE67" i="18" s="1"/>
  <c r="AF67" i="18" s="1"/>
  <c r="AH68" i="18"/>
  <c r="AE68" i="18" s="1"/>
  <c r="AF68" i="18" s="1"/>
  <c r="AH69" i="18"/>
  <c r="AE69" i="18" s="1"/>
  <c r="AF69" i="18" s="1"/>
  <c r="AH70" i="18"/>
  <c r="AE70" i="18" s="1"/>
  <c r="AF70" i="18" s="1"/>
  <c r="AH71" i="18"/>
  <c r="AE71" i="18" s="1"/>
  <c r="AF71" i="18" s="1"/>
  <c r="AH72" i="18"/>
  <c r="AE72" i="18" s="1"/>
  <c r="AF72" i="18" s="1"/>
  <c r="AH73" i="18"/>
  <c r="AE73" i="18" s="1"/>
  <c r="AF73" i="18" s="1"/>
  <c r="AH74" i="18"/>
  <c r="AE74" i="18" s="1"/>
  <c r="AF74" i="18" s="1"/>
  <c r="AH75" i="18"/>
  <c r="AE75" i="18" s="1"/>
  <c r="AF75" i="18" s="1"/>
  <c r="AH76" i="18"/>
  <c r="AE76" i="18" s="1"/>
  <c r="AF76" i="18" s="1"/>
  <c r="AH77" i="18"/>
  <c r="AE77" i="18" s="1"/>
  <c r="AF77" i="18" s="1"/>
  <c r="AH78" i="18"/>
  <c r="AE78" i="18" s="1"/>
  <c r="AF78" i="18" s="1"/>
  <c r="AH79" i="18"/>
  <c r="AE79" i="18" s="1"/>
  <c r="AF79" i="18" s="1"/>
  <c r="AH80" i="18"/>
  <c r="AE80" i="18" s="1"/>
  <c r="AF80" i="18" s="1"/>
  <c r="AH81" i="18"/>
  <c r="AE81" i="18" s="1"/>
  <c r="AF81" i="18" s="1"/>
  <c r="AH82" i="18"/>
  <c r="AE82" i="18" s="1"/>
  <c r="AF82" i="18" s="1"/>
  <c r="AH83" i="18"/>
  <c r="AE83" i="18" s="1"/>
  <c r="AF83" i="18" s="1"/>
  <c r="AH84" i="18"/>
  <c r="AE84" i="18" s="1"/>
  <c r="AF84" i="18" s="1"/>
  <c r="AH85" i="18"/>
  <c r="AE85" i="18" s="1"/>
  <c r="AF85" i="18" s="1"/>
  <c r="AH86" i="18"/>
  <c r="AE86" i="18" s="1"/>
  <c r="AF86" i="18" s="1"/>
  <c r="AH87" i="18"/>
  <c r="AE87" i="18" s="1"/>
  <c r="AF87" i="18" s="1"/>
  <c r="AH88" i="18"/>
  <c r="AE88" i="18" s="1"/>
  <c r="AF88" i="18" s="1"/>
  <c r="AH89" i="18"/>
  <c r="AE89" i="18" s="1"/>
  <c r="AF89" i="18" s="1"/>
  <c r="AH90" i="18"/>
  <c r="AE90" i="18" s="1"/>
  <c r="AF90" i="18" s="1"/>
  <c r="AH91" i="18"/>
  <c r="AE91" i="18" s="1"/>
  <c r="AF91" i="18" s="1"/>
  <c r="AH92" i="18"/>
  <c r="AE92" i="18" s="1"/>
  <c r="AF92" i="18" s="1"/>
  <c r="AH93" i="18"/>
  <c r="AE93" i="18" s="1"/>
  <c r="AF93" i="18" s="1"/>
  <c r="AH94" i="18"/>
  <c r="AE94" i="18" s="1"/>
  <c r="AF94" i="18" s="1"/>
  <c r="AH95" i="18"/>
  <c r="AE95" i="18" s="1"/>
  <c r="AF95" i="18" s="1"/>
  <c r="AH96" i="18"/>
  <c r="AE96" i="18" s="1"/>
  <c r="AF96" i="18" s="1"/>
  <c r="AH97" i="18"/>
  <c r="AE97" i="18" s="1"/>
  <c r="AF97" i="18" s="1"/>
  <c r="AH98" i="18"/>
  <c r="AE98" i="18" s="1"/>
  <c r="AF98" i="18" s="1"/>
  <c r="AH99" i="18"/>
  <c r="AE99" i="18" s="1"/>
  <c r="AF99" i="18" s="1"/>
  <c r="AH100" i="18"/>
  <c r="AE100" i="18" s="1"/>
  <c r="AF100" i="18" s="1"/>
  <c r="AH101" i="18"/>
  <c r="AE101" i="18" s="1"/>
  <c r="AF101" i="18" s="1"/>
  <c r="AH102" i="18"/>
  <c r="AE102" i="18" s="1"/>
  <c r="AF102" i="18" s="1"/>
  <c r="AH103" i="18"/>
  <c r="AE103" i="18" s="1"/>
  <c r="AF103" i="18" s="1"/>
  <c r="AH104" i="18"/>
  <c r="AE104" i="18" s="1"/>
  <c r="AF104" i="18" s="1"/>
  <c r="AH105" i="18"/>
  <c r="AE105" i="18" s="1"/>
  <c r="AF105" i="18" s="1"/>
  <c r="AH106" i="18"/>
  <c r="AE106" i="18" s="1"/>
  <c r="AF106" i="18" s="1"/>
  <c r="AH107" i="18"/>
  <c r="AE107" i="18" s="1"/>
  <c r="AF107" i="18" s="1"/>
  <c r="AH108" i="18"/>
  <c r="AE108" i="18" s="1"/>
  <c r="AF108" i="18" s="1"/>
  <c r="AH109" i="18"/>
  <c r="AE109" i="18" s="1"/>
  <c r="AF109" i="18" s="1"/>
  <c r="AH110" i="18"/>
  <c r="AE110" i="18" s="1"/>
  <c r="AF110" i="18" s="1"/>
  <c r="AH111" i="18"/>
  <c r="AE111" i="18" s="1"/>
  <c r="AF111" i="18" s="1"/>
  <c r="AH112" i="18"/>
  <c r="AE112" i="18" s="1"/>
  <c r="AF112" i="18" s="1"/>
  <c r="AH113" i="18"/>
  <c r="AE113" i="18" s="1"/>
  <c r="AF113" i="18" s="1"/>
  <c r="AH114" i="18"/>
  <c r="AE114" i="18" s="1"/>
  <c r="AF114" i="18" s="1"/>
  <c r="AH115" i="18"/>
  <c r="AE115" i="18" s="1"/>
  <c r="AF115" i="18" s="1"/>
  <c r="AH116" i="18"/>
  <c r="AE116" i="18" s="1"/>
  <c r="AF116" i="18" s="1"/>
  <c r="AH117" i="18"/>
  <c r="AE117" i="18" s="1"/>
  <c r="AF117" i="18" s="1"/>
  <c r="AH118" i="18"/>
  <c r="AE118" i="18" s="1"/>
  <c r="AF118" i="18" s="1"/>
  <c r="AH119" i="18"/>
  <c r="AE119" i="18" s="1"/>
  <c r="AF119" i="18" s="1"/>
  <c r="AH120" i="18"/>
  <c r="AE120" i="18" s="1"/>
  <c r="AF120" i="18" s="1"/>
  <c r="AH121" i="18"/>
  <c r="AE121" i="18" s="1"/>
  <c r="AF121" i="18" s="1"/>
  <c r="AH122" i="18"/>
  <c r="AE122" i="18" s="1"/>
  <c r="AF122" i="18" s="1"/>
  <c r="AH123" i="18"/>
  <c r="AE123" i="18" s="1"/>
  <c r="AF123" i="18" s="1"/>
  <c r="AH124" i="18"/>
  <c r="AE124" i="18" s="1"/>
  <c r="AF124" i="18" s="1"/>
  <c r="AH125" i="18"/>
  <c r="AE125" i="18" s="1"/>
  <c r="AF125" i="18" s="1"/>
  <c r="AH126" i="18"/>
  <c r="AE126" i="18" s="1"/>
  <c r="AF126" i="18" s="1"/>
  <c r="AH127" i="18"/>
  <c r="AE127" i="18" s="1"/>
  <c r="AF127" i="18" s="1"/>
  <c r="AH128" i="18"/>
  <c r="AE128" i="18" s="1"/>
  <c r="AF128" i="18" s="1"/>
  <c r="AH129" i="18"/>
  <c r="AE129" i="18" s="1"/>
  <c r="AF129" i="18" s="1"/>
  <c r="AH130" i="18"/>
  <c r="AE130" i="18" s="1"/>
  <c r="AF130" i="18" s="1"/>
  <c r="AH131" i="18"/>
  <c r="AE131" i="18" s="1"/>
  <c r="AF131" i="18" s="1"/>
  <c r="AH132" i="18"/>
  <c r="AE132" i="18" s="1"/>
  <c r="AF132" i="18" s="1"/>
  <c r="AH133" i="18"/>
  <c r="AE133" i="18" s="1"/>
  <c r="AF133" i="18" s="1"/>
  <c r="AH134" i="18"/>
  <c r="AE134" i="18" s="1"/>
  <c r="AF134" i="18" s="1"/>
  <c r="AH135" i="18"/>
  <c r="AE135" i="18" s="1"/>
  <c r="AF135" i="18" s="1"/>
  <c r="AH136" i="18"/>
  <c r="AE136" i="18" s="1"/>
  <c r="AF136" i="18" s="1"/>
  <c r="AH137" i="18"/>
  <c r="AE137" i="18" s="1"/>
  <c r="AF137" i="18" s="1"/>
  <c r="AH138" i="18"/>
  <c r="AE138" i="18" s="1"/>
  <c r="AF138" i="18" s="1"/>
  <c r="AH139" i="18"/>
  <c r="AE139" i="18" s="1"/>
  <c r="AF139" i="18" s="1"/>
  <c r="AH140" i="18"/>
  <c r="AE140" i="18" s="1"/>
  <c r="AF140" i="18" s="1"/>
  <c r="AH141" i="18"/>
  <c r="AE141" i="18" s="1"/>
  <c r="AF141" i="18" s="1"/>
  <c r="AH142" i="18"/>
  <c r="AE142" i="18" s="1"/>
  <c r="AF142" i="18" s="1"/>
  <c r="AH143" i="18"/>
  <c r="AE143" i="18" s="1"/>
  <c r="AF143" i="18" s="1"/>
  <c r="AH144" i="18"/>
  <c r="AE144" i="18" s="1"/>
  <c r="AF144" i="18" s="1"/>
  <c r="AH145" i="18"/>
  <c r="AE145" i="18" s="1"/>
  <c r="AF145" i="18" s="1"/>
  <c r="AH146" i="18"/>
  <c r="AE146" i="18" s="1"/>
  <c r="AF146" i="18" s="1"/>
  <c r="AH147" i="18"/>
  <c r="AE147" i="18" s="1"/>
  <c r="AF147" i="18" s="1"/>
  <c r="AH148" i="18"/>
  <c r="AE148" i="18" s="1"/>
  <c r="AF148" i="18" s="1"/>
  <c r="AH149" i="18"/>
  <c r="AE149" i="18" s="1"/>
  <c r="AF149" i="18" s="1"/>
  <c r="AH150" i="18"/>
  <c r="AE150" i="18" s="1"/>
  <c r="AF150" i="18" s="1"/>
  <c r="AH151" i="18"/>
  <c r="AE151" i="18" s="1"/>
  <c r="AF151" i="18" s="1"/>
  <c r="AH152" i="18"/>
  <c r="AE152" i="18" s="1"/>
  <c r="AF152" i="18" s="1"/>
  <c r="AH153" i="18"/>
  <c r="AE153" i="18" s="1"/>
  <c r="AF153" i="18" s="1"/>
  <c r="AH154" i="18"/>
  <c r="AE154" i="18" s="1"/>
  <c r="AF154" i="18" s="1"/>
  <c r="AH155" i="18"/>
  <c r="AE155" i="18" s="1"/>
  <c r="AF155" i="18" s="1"/>
  <c r="AH156" i="18"/>
  <c r="AE156" i="18" s="1"/>
  <c r="AF156" i="18" s="1"/>
  <c r="AH157" i="18"/>
  <c r="AE157" i="18" s="1"/>
  <c r="AF157" i="18" s="1"/>
  <c r="AH158" i="18"/>
  <c r="AE158" i="18" s="1"/>
  <c r="AF158" i="18" s="1"/>
  <c r="AH159" i="18"/>
  <c r="AE159" i="18" s="1"/>
  <c r="AF159" i="18" s="1"/>
  <c r="AH160" i="18"/>
  <c r="AE160" i="18" s="1"/>
  <c r="AF160" i="18" s="1"/>
  <c r="AH161" i="18"/>
  <c r="AE161" i="18" s="1"/>
  <c r="AF161" i="18" s="1"/>
  <c r="AH162" i="18"/>
  <c r="AE162" i="18" s="1"/>
  <c r="AF162" i="18" s="1"/>
  <c r="AH163" i="18"/>
  <c r="AE163" i="18" s="1"/>
  <c r="AF163" i="18" s="1"/>
  <c r="AH164" i="18"/>
  <c r="AE164" i="18" s="1"/>
  <c r="AF164" i="18" s="1"/>
  <c r="AH165" i="18"/>
  <c r="AE165" i="18" s="1"/>
  <c r="AF165" i="18" s="1"/>
  <c r="AH166" i="18"/>
  <c r="AE166" i="18" s="1"/>
  <c r="AF166" i="18" s="1"/>
  <c r="AH167" i="18"/>
  <c r="AE167" i="18" s="1"/>
  <c r="AF167" i="18" s="1"/>
  <c r="AH168" i="18"/>
  <c r="AE168" i="18" s="1"/>
  <c r="AF168" i="18" s="1"/>
  <c r="AH169" i="18"/>
  <c r="AE169" i="18" s="1"/>
  <c r="AF169" i="18" s="1"/>
  <c r="AH170" i="18"/>
  <c r="AE170" i="18" s="1"/>
  <c r="AF170" i="18" s="1"/>
  <c r="AH171" i="18"/>
  <c r="AE171" i="18" s="1"/>
  <c r="AF171" i="18" s="1"/>
  <c r="AH172" i="18"/>
  <c r="AE172" i="18" s="1"/>
  <c r="AF172" i="18" s="1"/>
  <c r="AH173" i="18"/>
  <c r="AE173" i="18" s="1"/>
  <c r="AF173" i="18" s="1"/>
  <c r="AH174" i="18"/>
  <c r="AE174" i="18" s="1"/>
  <c r="AF174" i="18" s="1"/>
  <c r="AH175" i="18"/>
  <c r="AE175" i="18" s="1"/>
  <c r="AF175" i="18" s="1"/>
  <c r="AH176" i="18"/>
  <c r="AE176" i="18" s="1"/>
  <c r="AF176" i="18" s="1"/>
  <c r="AH177" i="18"/>
  <c r="AE177" i="18" s="1"/>
  <c r="AF177" i="18" s="1"/>
  <c r="AH178" i="18"/>
  <c r="AE178" i="18" s="1"/>
  <c r="AF178" i="18" s="1"/>
  <c r="AH179" i="18"/>
  <c r="AE179" i="18" s="1"/>
  <c r="AF179" i="18" s="1"/>
  <c r="AH180" i="18"/>
  <c r="AE180" i="18" s="1"/>
  <c r="AF180" i="18" s="1"/>
  <c r="AH181" i="18"/>
  <c r="AE181" i="18" s="1"/>
  <c r="AF181" i="18" s="1"/>
  <c r="AH182" i="18"/>
  <c r="AE182" i="18" s="1"/>
  <c r="AF182" i="18" s="1"/>
  <c r="AH183" i="18"/>
  <c r="AE183" i="18" s="1"/>
  <c r="AF183" i="18" s="1"/>
  <c r="AH184" i="18"/>
  <c r="AE184" i="18" s="1"/>
  <c r="AF184" i="18" s="1"/>
  <c r="AH185" i="18"/>
  <c r="AE185" i="18" s="1"/>
  <c r="AF185" i="18" s="1"/>
  <c r="AH186" i="18"/>
  <c r="AE186" i="18" s="1"/>
  <c r="AF186" i="18" s="1"/>
  <c r="AH187" i="18"/>
  <c r="AE187" i="18" s="1"/>
  <c r="AF187" i="18" s="1"/>
  <c r="AH188" i="18"/>
  <c r="AE188" i="18" s="1"/>
  <c r="AF188" i="18" s="1"/>
  <c r="AH189" i="18"/>
  <c r="AE189" i="18" s="1"/>
  <c r="AF189" i="18" s="1"/>
  <c r="AH190" i="18"/>
  <c r="AE190" i="18" s="1"/>
  <c r="AF190" i="18" s="1"/>
  <c r="AH191" i="18"/>
  <c r="AE191" i="18" s="1"/>
  <c r="AF191" i="18" s="1"/>
  <c r="AH192" i="18"/>
  <c r="AE192" i="18" s="1"/>
  <c r="AF192" i="18" s="1"/>
  <c r="AH193" i="18"/>
  <c r="AE193" i="18" s="1"/>
  <c r="AF193" i="18" s="1"/>
  <c r="AH194" i="18"/>
  <c r="AE194" i="18" s="1"/>
  <c r="AF194" i="18" s="1"/>
  <c r="AH195" i="18"/>
  <c r="AE195" i="18" s="1"/>
  <c r="AF195" i="18" s="1"/>
  <c r="AH196" i="18"/>
  <c r="AE196" i="18" s="1"/>
  <c r="AF196" i="18" s="1"/>
  <c r="AH197" i="18"/>
  <c r="AE197" i="18" s="1"/>
  <c r="AF197" i="18" s="1"/>
  <c r="AH198" i="18"/>
  <c r="AE198" i="18" s="1"/>
  <c r="AF198" i="18" s="1"/>
  <c r="AH199" i="18"/>
  <c r="AE199" i="18" s="1"/>
  <c r="AF199" i="18" s="1"/>
  <c r="AH200" i="18"/>
  <c r="AE200" i="18" s="1"/>
  <c r="AF200" i="18" s="1"/>
  <c r="AH201" i="18"/>
  <c r="AE201" i="18" s="1"/>
  <c r="AF201" i="18" s="1"/>
  <c r="AH202" i="18"/>
  <c r="AE202" i="18" s="1"/>
  <c r="AF202" i="18" s="1"/>
  <c r="AH203" i="18"/>
  <c r="AE203" i="18" s="1"/>
  <c r="AF203" i="18" s="1"/>
  <c r="AH204" i="18"/>
  <c r="AE204" i="18" s="1"/>
  <c r="AF204" i="18" s="1"/>
  <c r="AH205" i="18"/>
  <c r="AE205" i="18" s="1"/>
  <c r="AF205" i="18" s="1"/>
  <c r="AH206" i="18"/>
  <c r="AE206" i="18" s="1"/>
  <c r="AF206" i="18" s="1"/>
  <c r="AH207" i="18"/>
  <c r="AE207" i="18" s="1"/>
  <c r="AF207" i="18" s="1"/>
  <c r="AH208" i="18"/>
  <c r="AE208" i="18" s="1"/>
  <c r="AF208" i="18" s="1"/>
  <c r="AH209" i="18"/>
  <c r="AE209" i="18" s="1"/>
  <c r="AF209" i="18" s="1"/>
  <c r="AH210" i="18"/>
  <c r="AE210" i="18" s="1"/>
  <c r="AF210" i="18" s="1"/>
  <c r="AH211" i="18"/>
  <c r="AE211" i="18" s="1"/>
  <c r="AF211" i="18" s="1"/>
  <c r="AH212" i="18"/>
  <c r="AE212" i="18" s="1"/>
  <c r="AF212" i="18" s="1"/>
  <c r="AH213" i="18"/>
  <c r="AE213" i="18" s="1"/>
  <c r="AF213" i="18" s="1"/>
  <c r="AH214" i="18"/>
  <c r="AE214" i="18" s="1"/>
  <c r="AF214" i="18" s="1"/>
  <c r="AH215" i="18"/>
  <c r="AE215" i="18" s="1"/>
  <c r="AF215" i="18" s="1"/>
  <c r="AH216" i="18"/>
  <c r="AE216" i="18" s="1"/>
  <c r="AF216" i="18" s="1"/>
  <c r="AH217" i="18"/>
  <c r="AE217" i="18" s="1"/>
  <c r="AF217" i="18" s="1"/>
  <c r="AH218" i="18"/>
  <c r="AE218" i="18" s="1"/>
  <c r="AF218" i="18" s="1"/>
  <c r="AH219" i="18"/>
  <c r="AE219" i="18" s="1"/>
  <c r="AF219" i="18" s="1"/>
  <c r="AH220" i="18"/>
  <c r="AE220" i="18" s="1"/>
  <c r="AF220" i="18" s="1"/>
  <c r="AH221" i="18"/>
  <c r="AE221" i="18" s="1"/>
  <c r="AF221" i="18" s="1"/>
  <c r="AH222" i="18"/>
  <c r="AE222" i="18" s="1"/>
  <c r="AF222" i="18" s="1"/>
  <c r="AH223" i="18"/>
  <c r="AE223" i="18" s="1"/>
  <c r="AF223" i="18" s="1"/>
  <c r="AH224" i="18"/>
  <c r="AE224" i="18" s="1"/>
  <c r="AF224" i="18" s="1"/>
  <c r="AH225" i="18"/>
  <c r="AE225" i="18" s="1"/>
  <c r="AF225" i="18" s="1"/>
  <c r="AH226" i="18"/>
  <c r="AE226" i="18" s="1"/>
  <c r="AF226" i="18" s="1"/>
  <c r="AH227" i="18"/>
  <c r="AE227" i="18" s="1"/>
  <c r="AF227" i="18" s="1"/>
  <c r="AH228" i="18"/>
  <c r="AE228" i="18" s="1"/>
  <c r="AF228" i="18" s="1"/>
  <c r="AH229" i="18"/>
  <c r="AE229" i="18" s="1"/>
  <c r="AF229" i="18" s="1"/>
  <c r="AH230" i="18"/>
  <c r="AE230" i="18" s="1"/>
  <c r="AF230" i="18" s="1"/>
  <c r="AH231" i="18"/>
  <c r="AE231" i="18" s="1"/>
  <c r="AF231" i="18" s="1"/>
  <c r="AH232" i="18"/>
  <c r="AE232" i="18" s="1"/>
  <c r="AF232" i="18" s="1"/>
  <c r="AH233" i="18"/>
  <c r="AE233" i="18" s="1"/>
  <c r="AF233" i="18" s="1"/>
  <c r="AH234" i="18"/>
  <c r="AE234" i="18" s="1"/>
  <c r="AF234" i="18" s="1"/>
  <c r="AH235" i="18"/>
  <c r="AE235" i="18" s="1"/>
  <c r="AF235" i="18" s="1"/>
  <c r="AH236" i="18"/>
  <c r="AE236" i="18" s="1"/>
  <c r="AF236" i="18" s="1"/>
  <c r="AH237" i="18"/>
  <c r="AE237" i="18" s="1"/>
  <c r="AF237" i="18" s="1"/>
  <c r="AH238" i="18"/>
  <c r="AE238" i="18" s="1"/>
  <c r="AF238" i="18" s="1"/>
  <c r="AH239" i="18"/>
  <c r="AE239" i="18" s="1"/>
  <c r="AF239" i="18" s="1"/>
  <c r="AH240" i="18"/>
  <c r="AE240" i="18" s="1"/>
  <c r="AF240" i="18" s="1"/>
  <c r="AH5" i="18"/>
  <c r="AE5" i="18" s="1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6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8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200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Q6" i="18"/>
  <c r="B6" i="18"/>
  <c r="B5" i="18"/>
  <c r="H1" i="18"/>
  <c r="E1" i="18"/>
  <c r="BC7" i="17"/>
  <c r="BC6" i="17"/>
  <c r="BC5" i="17"/>
  <c r="BC4" i="17"/>
  <c r="AL6" i="17"/>
  <c r="AL7" i="17"/>
  <c r="AL8" i="17"/>
  <c r="AL9" i="17"/>
  <c r="AL10" i="17"/>
  <c r="AL11" i="17"/>
  <c r="AL12" i="17"/>
  <c r="AL13" i="17"/>
  <c r="AL14" i="17"/>
  <c r="AL15" i="17"/>
  <c r="AL16" i="17"/>
  <c r="AL17" i="17"/>
  <c r="AL18" i="17"/>
  <c r="AL19" i="17"/>
  <c r="AL20" i="17"/>
  <c r="AL21" i="17"/>
  <c r="AL22" i="17"/>
  <c r="AL23" i="17"/>
  <c r="AL24" i="17"/>
  <c r="AL25" i="17"/>
  <c r="AL26" i="17"/>
  <c r="AL27" i="17"/>
  <c r="AL28" i="17"/>
  <c r="AL29" i="17"/>
  <c r="AL30" i="17"/>
  <c r="AL31" i="17"/>
  <c r="AL32" i="17"/>
  <c r="AL33" i="17"/>
  <c r="AL34" i="17"/>
  <c r="AL35" i="17"/>
  <c r="AL36" i="17"/>
  <c r="AL37" i="17"/>
  <c r="AL38" i="17"/>
  <c r="AL39" i="17"/>
  <c r="AL40" i="17"/>
  <c r="AL41" i="17"/>
  <c r="AL42" i="17"/>
  <c r="AL43" i="17"/>
  <c r="AL44" i="17"/>
  <c r="AL45" i="17"/>
  <c r="AL46" i="17"/>
  <c r="AL47" i="17"/>
  <c r="AL48" i="17"/>
  <c r="AL49" i="17"/>
  <c r="AL50" i="17"/>
  <c r="AL51" i="17"/>
  <c r="AL52" i="17"/>
  <c r="AL53" i="17"/>
  <c r="AL54" i="17"/>
  <c r="AL55" i="17"/>
  <c r="AL56" i="17"/>
  <c r="AL57" i="17"/>
  <c r="AL58" i="17"/>
  <c r="AL59" i="17"/>
  <c r="AL60" i="17"/>
  <c r="AL61" i="17"/>
  <c r="AL62" i="17"/>
  <c r="AL63" i="17"/>
  <c r="AL64" i="17"/>
  <c r="AL65" i="17"/>
  <c r="AL66" i="17"/>
  <c r="AL67" i="17"/>
  <c r="AL68" i="17"/>
  <c r="AL69" i="17"/>
  <c r="AL70" i="17"/>
  <c r="AL71" i="17"/>
  <c r="AL72" i="17"/>
  <c r="AL73" i="17"/>
  <c r="AL74" i="17"/>
  <c r="AL75" i="17"/>
  <c r="AL76" i="17"/>
  <c r="AL77" i="17"/>
  <c r="AL78" i="17"/>
  <c r="AL79" i="17"/>
  <c r="AL80" i="17"/>
  <c r="AL81" i="17"/>
  <c r="AL82" i="17"/>
  <c r="AL83" i="17"/>
  <c r="AL84" i="17"/>
  <c r="AL85" i="17"/>
  <c r="AL86" i="17"/>
  <c r="AL87" i="17"/>
  <c r="AL88" i="17"/>
  <c r="AL89" i="17"/>
  <c r="AL90" i="17"/>
  <c r="AL91" i="17"/>
  <c r="AL92" i="17"/>
  <c r="AL93" i="17"/>
  <c r="AL94" i="17"/>
  <c r="AL95" i="17"/>
  <c r="AL96" i="17"/>
  <c r="AL97" i="17"/>
  <c r="AL98" i="17"/>
  <c r="AL99" i="17"/>
  <c r="AL100" i="17"/>
  <c r="AL101" i="17"/>
  <c r="AL102" i="17"/>
  <c r="AL103" i="17"/>
  <c r="AL104" i="17"/>
  <c r="AL105" i="17"/>
  <c r="AL106" i="17"/>
  <c r="AL107" i="17"/>
  <c r="AL108" i="17"/>
  <c r="AL109" i="17"/>
  <c r="AL110" i="17"/>
  <c r="AL111" i="17"/>
  <c r="AL112" i="17"/>
  <c r="AL113" i="17"/>
  <c r="AL114" i="17"/>
  <c r="AL115" i="17"/>
  <c r="AL116" i="17"/>
  <c r="AL117" i="17"/>
  <c r="AL118" i="17"/>
  <c r="AL119" i="17"/>
  <c r="AL120" i="17"/>
  <c r="AL121" i="17"/>
  <c r="AL122" i="17"/>
  <c r="AL123" i="17"/>
  <c r="AL124" i="17"/>
  <c r="AL125" i="17"/>
  <c r="AL126" i="17"/>
  <c r="AL127" i="17"/>
  <c r="AL128" i="17"/>
  <c r="AL129" i="17"/>
  <c r="AL130" i="17"/>
  <c r="AL131" i="17"/>
  <c r="AL132" i="17"/>
  <c r="AL133" i="17"/>
  <c r="AL134" i="17"/>
  <c r="AL135" i="17"/>
  <c r="AL136" i="17"/>
  <c r="AL137" i="17"/>
  <c r="AL138" i="17"/>
  <c r="AL139" i="17"/>
  <c r="AL140" i="17"/>
  <c r="AL141" i="17"/>
  <c r="AL142" i="17"/>
  <c r="AL143" i="17"/>
  <c r="AL144" i="17"/>
  <c r="AL145" i="17"/>
  <c r="AL146" i="17"/>
  <c r="AL147" i="17"/>
  <c r="AL148" i="17"/>
  <c r="AL149" i="17"/>
  <c r="AL150" i="17"/>
  <c r="AL151" i="17"/>
  <c r="AL152" i="17"/>
  <c r="AL153" i="17"/>
  <c r="AL154" i="17"/>
  <c r="AL155" i="17"/>
  <c r="AL156" i="17"/>
  <c r="AL157" i="17"/>
  <c r="AL158" i="17"/>
  <c r="AL159" i="17"/>
  <c r="AL160" i="17"/>
  <c r="AL161" i="17"/>
  <c r="AL162" i="17"/>
  <c r="AL163" i="17"/>
  <c r="AL164" i="17"/>
  <c r="AL165" i="17"/>
  <c r="AL166" i="17"/>
  <c r="AL167" i="17"/>
  <c r="AL168" i="17"/>
  <c r="AL169" i="17"/>
  <c r="AL170" i="17"/>
  <c r="AL171" i="17"/>
  <c r="AL172" i="17"/>
  <c r="AL173" i="17"/>
  <c r="AL174" i="17"/>
  <c r="AL175" i="17"/>
  <c r="AL176" i="17"/>
  <c r="AL177" i="17"/>
  <c r="AL178" i="17"/>
  <c r="AL179" i="17"/>
  <c r="AL180" i="17"/>
  <c r="AL181" i="17"/>
  <c r="AL182" i="17"/>
  <c r="AL183" i="17"/>
  <c r="AL184" i="17"/>
  <c r="AL185" i="17"/>
  <c r="AL186" i="17"/>
  <c r="AL187" i="17"/>
  <c r="AL188" i="17"/>
  <c r="AL189" i="17"/>
  <c r="AL190" i="17"/>
  <c r="AL191" i="17"/>
  <c r="AL192" i="17"/>
  <c r="AL193" i="17"/>
  <c r="AL194" i="17"/>
  <c r="AL195" i="17"/>
  <c r="AL196" i="17"/>
  <c r="AL197" i="17"/>
  <c r="AL198" i="17"/>
  <c r="AL199" i="17"/>
  <c r="AL200" i="17"/>
  <c r="AL201" i="17"/>
  <c r="AL202" i="17"/>
  <c r="AL203" i="17"/>
  <c r="AL204" i="17"/>
  <c r="AL205" i="17"/>
  <c r="AL206" i="17"/>
  <c r="AL207" i="17"/>
  <c r="AL208" i="17"/>
  <c r="AL209" i="17"/>
  <c r="AL210" i="17"/>
  <c r="AL211" i="17"/>
  <c r="AL212" i="17"/>
  <c r="AL213" i="17"/>
  <c r="AL214" i="17"/>
  <c r="AL215" i="17"/>
  <c r="AL216" i="17"/>
  <c r="AL217" i="17"/>
  <c r="AL218" i="17"/>
  <c r="AL219" i="17"/>
  <c r="AL220" i="17"/>
  <c r="AL221" i="17"/>
  <c r="AL222" i="17"/>
  <c r="AL223" i="17"/>
  <c r="AL224" i="17"/>
  <c r="AL225" i="17"/>
  <c r="AL226" i="17"/>
  <c r="AL227" i="17"/>
  <c r="AL228" i="17"/>
  <c r="AL229" i="17"/>
  <c r="AL230" i="17"/>
  <c r="AL231" i="17"/>
  <c r="AL232" i="17"/>
  <c r="AL233" i="17"/>
  <c r="AL234" i="17"/>
  <c r="AL235" i="17"/>
  <c r="AL236" i="17"/>
  <c r="AL237" i="17"/>
  <c r="AL238" i="17"/>
  <c r="AL239" i="17"/>
  <c r="AL240" i="17"/>
  <c r="AL5" i="17"/>
  <c r="AE6" i="17"/>
  <c r="AE7" i="17"/>
  <c r="AE8" i="17"/>
  <c r="AE9" i="17"/>
  <c r="AE10" i="17"/>
  <c r="AE11" i="17"/>
  <c r="AE12" i="17"/>
  <c r="AE13" i="17"/>
  <c r="AE14" i="17"/>
  <c r="AE15" i="17"/>
  <c r="AE16" i="17"/>
  <c r="AE17" i="17"/>
  <c r="AE18" i="17"/>
  <c r="AE19" i="17"/>
  <c r="AE20" i="17"/>
  <c r="AE21" i="17"/>
  <c r="AE22" i="17"/>
  <c r="AE23" i="17"/>
  <c r="AE24" i="17"/>
  <c r="AE25" i="17"/>
  <c r="AE26" i="17"/>
  <c r="AE27" i="17"/>
  <c r="AE28" i="17"/>
  <c r="AE29" i="17"/>
  <c r="AE30" i="17"/>
  <c r="AE31" i="17"/>
  <c r="AE32" i="17"/>
  <c r="AE33" i="17"/>
  <c r="AE34" i="17"/>
  <c r="AE35" i="17"/>
  <c r="AE36" i="17"/>
  <c r="AE37" i="17"/>
  <c r="AE38" i="17"/>
  <c r="AE39" i="17"/>
  <c r="AE40" i="17"/>
  <c r="AE41" i="17"/>
  <c r="AE42" i="17"/>
  <c r="AE43" i="17"/>
  <c r="AE44" i="17"/>
  <c r="AE45" i="17"/>
  <c r="AE46" i="17"/>
  <c r="AE47" i="17"/>
  <c r="AE48" i="17"/>
  <c r="AE49" i="17"/>
  <c r="AE50" i="17"/>
  <c r="AE51" i="17"/>
  <c r="AE52" i="17"/>
  <c r="AE53" i="17"/>
  <c r="AE54" i="17"/>
  <c r="AE55" i="17"/>
  <c r="AE56" i="17"/>
  <c r="AE57" i="17"/>
  <c r="AE58" i="17"/>
  <c r="AE59" i="17"/>
  <c r="AE60" i="17"/>
  <c r="AE61" i="17"/>
  <c r="AE62" i="17"/>
  <c r="AE63" i="17"/>
  <c r="AE64" i="17"/>
  <c r="AE65" i="17"/>
  <c r="AE66" i="17"/>
  <c r="AE67" i="17"/>
  <c r="AE68" i="17"/>
  <c r="AE69" i="17"/>
  <c r="AE70" i="17"/>
  <c r="AE71" i="17"/>
  <c r="AE72" i="17"/>
  <c r="AE73" i="17"/>
  <c r="AE74" i="17"/>
  <c r="AE75" i="17"/>
  <c r="AE76" i="17"/>
  <c r="AE77" i="17"/>
  <c r="AE78" i="17"/>
  <c r="AE79" i="17"/>
  <c r="AE80" i="17"/>
  <c r="AE81" i="17"/>
  <c r="AE82" i="17"/>
  <c r="AE83" i="17"/>
  <c r="AE84" i="17"/>
  <c r="AE85" i="17"/>
  <c r="AE86" i="17"/>
  <c r="AE87" i="17"/>
  <c r="AE88" i="17"/>
  <c r="AE89" i="17"/>
  <c r="AE90" i="17"/>
  <c r="AE91" i="17"/>
  <c r="AE92" i="17"/>
  <c r="AE93" i="17"/>
  <c r="AE94" i="17"/>
  <c r="AE95" i="17"/>
  <c r="AE96" i="17"/>
  <c r="AE97" i="17"/>
  <c r="AE98" i="17"/>
  <c r="AE99" i="17"/>
  <c r="AE100" i="17"/>
  <c r="AE101" i="17"/>
  <c r="AE102" i="17"/>
  <c r="AE103" i="17"/>
  <c r="AE104" i="17"/>
  <c r="AE105" i="17"/>
  <c r="AE106" i="17"/>
  <c r="AE107" i="17"/>
  <c r="AE108" i="17"/>
  <c r="AE109" i="17"/>
  <c r="AE110" i="17"/>
  <c r="AE111" i="17"/>
  <c r="AE112" i="17"/>
  <c r="AE113" i="17"/>
  <c r="AE114" i="17"/>
  <c r="AE115" i="17"/>
  <c r="AE116" i="17"/>
  <c r="AE117" i="17"/>
  <c r="AE118" i="17"/>
  <c r="AE119" i="17"/>
  <c r="AE120" i="17"/>
  <c r="AE121" i="17"/>
  <c r="AE122" i="17"/>
  <c r="AE123" i="17"/>
  <c r="AE124" i="17"/>
  <c r="AE125" i="17"/>
  <c r="AE126" i="17"/>
  <c r="AE127" i="17"/>
  <c r="AE128" i="17"/>
  <c r="AE129" i="17"/>
  <c r="AE130" i="17"/>
  <c r="AE131" i="17"/>
  <c r="AE132" i="17"/>
  <c r="AE133" i="17"/>
  <c r="AE134" i="17"/>
  <c r="AE135" i="17"/>
  <c r="AE136" i="17"/>
  <c r="AE137" i="17"/>
  <c r="AE138" i="17"/>
  <c r="AE139" i="17"/>
  <c r="AE140" i="17"/>
  <c r="AE141" i="17"/>
  <c r="AE142" i="17"/>
  <c r="AE143" i="17"/>
  <c r="AE144" i="17"/>
  <c r="AE145" i="17"/>
  <c r="AE146" i="17"/>
  <c r="AE147" i="17"/>
  <c r="AE148" i="17"/>
  <c r="AE149" i="17"/>
  <c r="AE150" i="17"/>
  <c r="AE151" i="17"/>
  <c r="AE152" i="17"/>
  <c r="AE153" i="17"/>
  <c r="AE154" i="17"/>
  <c r="AE155" i="17"/>
  <c r="AE156" i="17"/>
  <c r="AE157" i="17"/>
  <c r="AE158" i="17"/>
  <c r="AE159" i="17"/>
  <c r="AE160" i="17"/>
  <c r="AE161" i="17"/>
  <c r="AE162" i="17"/>
  <c r="AE163" i="17"/>
  <c r="AE164" i="17"/>
  <c r="AE165" i="17"/>
  <c r="AE166" i="17"/>
  <c r="AE167" i="17"/>
  <c r="AE168" i="17"/>
  <c r="AE169" i="17"/>
  <c r="AE170" i="17"/>
  <c r="AE171" i="17"/>
  <c r="AE172" i="17"/>
  <c r="AE173" i="17"/>
  <c r="AE174" i="17"/>
  <c r="AE175" i="17"/>
  <c r="AE176" i="17"/>
  <c r="AE177" i="17"/>
  <c r="AE178" i="17"/>
  <c r="AE179" i="17"/>
  <c r="AE180" i="17"/>
  <c r="AE181" i="17"/>
  <c r="AE182" i="17"/>
  <c r="AE183" i="17"/>
  <c r="AE184" i="17"/>
  <c r="AE185" i="17"/>
  <c r="AE186" i="17"/>
  <c r="AE187" i="17"/>
  <c r="AE188" i="17"/>
  <c r="AE189" i="17"/>
  <c r="AE190" i="17"/>
  <c r="AE191" i="17"/>
  <c r="AE192" i="17"/>
  <c r="AE193" i="17"/>
  <c r="AE194" i="17"/>
  <c r="AE195" i="17"/>
  <c r="AE196" i="17"/>
  <c r="AE197" i="17"/>
  <c r="AE198" i="17"/>
  <c r="AE199" i="17"/>
  <c r="AE200" i="17"/>
  <c r="AE201" i="17"/>
  <c r="AE202" i="17"/>
  <c r="AE203" i="17"/>
  <c r="AE204" i="17"/>
  <c r="AE205" i="17"/>
  <c r="AE206" i="17"/>
  <c r="AE207" i="17"/>
  <c r="AE208" i="17"/>
  <c r="AE209" i="17"/>
  <c r="AE210" i="17"/>
  <c r="AE211" i="17"/>
  <c r="AE212" i="17"/>
  <c r="AE213" i="17"/>
  <c r="AE214" i="17"/>
  <c r="AE215" i="17"/>
  <c r="AE216" i="17"/>
  <c r="AE217" i="17"/>
  <c r="AE218" i="17"/>
  <c r="AE219" i="17"/>
  <c r="AE220" i="17"/>
  <c r="AE221" i="17"/>
  <c r="AE222" i="17"/>
  <c r="AE223" i="17"/>
  <c r="AE224" i="17"/>
  <c r="AE225" i="17"/>
  <c r="AE226" i="17"/>
  <c r="AE227" i="17"/>
  <c r="AE228" i="17"/>
  <c r="AE229" i="17"/>
  <c r="AE230" i="17"/>
  <c r="AE231" i="17"/>
  <c r="AE232" i="17"/>
  <c r="AE233" i="17"/>
  <c r="AE234" i="17"/>
  <c r="AE235" i="17"/>
  <c r="AE236" i="17"/>
  <c r="AE237" i="17"/>
  <c r="AE238" i="17"/>
  <c r="AE239" i="17"/>
  <c r="AE240" i="17"/>
  <c r="AE5" i="17"/>
  <c r="I13" i="16" l="1"/>
  <c r="BE4" i="18" a="1"/>
  <c r="AL352" i="18"/>
  <c r="AL351" i="18"/>
  <c r="AL350" i="18"/>
  <c r="AE350" i="18"/>
  <c r="AE352" i="18"/>
  <c r="AE351" i="18"/>
  <c r="AQ289" i="18"/>
  <c r="AQ307" i="18"/>
  <c r="AQ293" i="18"/>
  <c r="AQ263" i="18"/>
  <c r="AQ278" i="18"/>
  <c r="AQ267" i="18"/>
  <c r="AQ277" i="18"/>
  <c r="AQ273" i="18"/>
  <c r="AQ247" i="18"/>
  <c r="AQ272" i="18"/>
  <c r="AQ244" i="18"/>
  <c r="AQ297" i="18"/>
  <c r="AQ241" i="18"/>
  <c r="AQ264" i="18"/>
  <c r="AQ308" i="18"/>
  <c r="AQ304" i="18"/>
  <c r="AQ296" i="18"/>
  <c r="AQ270" i="18"/>
  <c r="AQ246" i="18"/>
  <c r="AQ266" i="18"/>
  <c r="AQ284" i="18"/>
  <c r="AQ283" i="18"/>
  <c r="AQ269" i="18"/>
  <c r="AQ252" i="18"/>
  <c r="AQ299" i="18"/>
  <c r="AQ291" i="18"/>
  <c r="AQ288" i="18"/>
  <c r="AQ300" i="18"/>
  <c r="AQ292" i="18"/>
  <c r="AQ287" i="18"/>
  <c r="AQ259" i="18"/>
  <c r="AQ298" i="18"/>
  <c r="AQ275" i="18"/>
  <c r="AQ254" i="18"/>
  <c r="AQ253" i="18"/>
  <c r="AQ303" i="18"/>
  <c r="AQ301" i="18"/>
  <c r="AQ302" i="18"/>
  <c r="AQ294" i="18"/>
  <c r="AQ306" i="18"/>
  <c r="AQ310" i="18"/>
  <c r="AQ290" i="18"/>
  <c r="AQ271" i="18"/>
  <c r="AQ305" i="18"/>
  <c r="AQ285" i="18"/>
  <c r="AQ280" i="18"/>
  <c r="AQ309" i="18"/>
  <c r="AQ268" i="18"/>
  <c r="AQ295" i="18"/>
  <c r="AQ282" i="18"/>
  <c r="AQ286" i="18"/>
  <c r="AQ279" i="18"/>
  <c r="AQ276" i="18"/>
  <c r="AQ274" i="18"/>
  <c r="AQ281" i="18"/>
  <c r="AQ262" i="18"/>
  <c r="AQ265" i="18"/>
  <c r="AQ258" i="18"/>
  <c r="AQ260" i="18"/>
  <c r="AQ249" i="18"/>
  <c r="AQ261" i="18"/>
  <c r="AQ256" i="18"/>
  <c r="AQ250" i="18"/>
  <c r="AQ257" i="18"/>
  <c r="AQ255" i="18"/>
  <c r="AQ242" i="18"/>
  <c r="AQ243" i="18"/>
  <c r="AQ251" i="18"/>
  <c r="AQ248" i="18"/>
  <c r="AQ245" i="18"/>
  <c r="Z5" i="18"/>
  <c r="T8" i="18"/>
  <c r="AQ8" i="18" s="1"/>
  <c r="AQ42" i="18"/>
  <c r="AQ137" i="18"/>
  <c r="AQ198" i="18"/>
  <c r="AQ171" i="18"/>
  <c r="AQ121" i="18"/>
  <c r="AQ162" i="18"/>
  <c r="AQ101" i="18"/>
  <c r="AQ6" i="18"/>
  <c r="AQ139" i="18"/>
  <c r="AQ118" i="18"/>
  <c r="AQ45" i="18"/>
  <c r="AQ197" i="18"/>
  <c r="AQ68" i="18"/>
  <c r="AQ100" i="18"/>
  <c r="AQ173" i="18"/>
  <c r="AQ26" i="18"/>
  <c r="AQ147" i="18"/>
  <c r="AQ169" i="18"/>
  <c r="AQ36" i="18"/>
  <c r="AQ61" i="18"/>
  <c r="AQ109" i="18"/>
  <c r="AQ28" i="18"/>
  <c r="AQ44" i="18"/>
  <c r="AQ74" i="18"/>
  <c r="AQ116" i="18"/>
  <c r="AQ221" i="18"/>
  <c r="C5" i="18"/>
  <c r="AR5" i="18" s="1"/>
  <c r="AQ13" i="18"/>
  <c r="AQ20" i="18"/>
  <c r="AQ48" i="18"/>
  <c r="AQ110" i="18"/>
  <c r="AQ142" i="18"/>
  <c r="AQ180" i="18"/>
  <c r="AQ207" i="18"/>
  <c r="AQ12" i="18"/>
  <c r="AQ93" i="18"/>
  <c r="AQ182" i="18"/>
  <c r="AQ194" i="18"/>
  <c r="AQ225" i="18"/>
  <c r="AQ21" i="18"/>
  <c r="AQ72" i="18"/>
  <c r="AQ32" i="18"/>
  <c r="AQ57" i="18"/>
  <c r="AQ60" i="18"/>
  <c r="AQ82" i="18"/>
  <c r="AQ97" i="18"/>
  <c r="AQ102" i="18"/>
  <c r="AQ128" i="18"/>
  <c r="AQ131" i="18"/>
  <c r="AQ132" i="18"/>
  <c r="AQ106" i="18"/>
  <c r="AQ163" i="18"/>
  <c r="AQ177" i="18"/>
  <c r="AQ218" i="18"/>
  <c r="AQ25" i="18"/>
  <c r="AQ29" i="18"/>
  <c r="AQ63" i="18"/>
  <c r="AQ130" i="18"/>
  <c r="AQ229" i="18"/>
  <c r="AQ232" i="18"/>
  <c r="AQ33" i="18"/>
  <c r="AQ85" i="18"/>
  <c r="AQ126" i="18"/>
  <c r="AQ155" i="18"/>
  <c r="AQ164" i="18"/>
  <c r="AQ170" i="18"/>
  <c r="AQ233" i="18"/>
  <c r="AQ138" i="18"/>
  <c r="AQ220" i="18"/>
  <c r="AQ238" i="18"/>
  <c r="AQ39" i="18"/>
  <c r="AQ40" i="18"/>
  <c r="AQ53" i="18"/>
  <c r="AQ96" i="18"/>
  <c r="AQ114" i="18"/>
  <c r="AQ127" i="18"/>
  <c r="AQ136" i="18"/>
  <c r="AQ141" i="18"/>
  <c r="AQ190" i="18"/>
  <c r="AQ236" i="18"/>
  <c r="AQ43" i="18"/>
  <c r="AQ62" i="18"/>
  <c r="AQ146" i="18"/>
  <c r="AQ240" i="18"/>
  <c r="AQ17" i="18"/>
  <c r="AQ7" i="18"/>
  <c r="AQ11" i="18"/>
  <c r="AQ23" i="18"/>
  <c r="AQ55" i="18"/>
  <c r="AQ66" i="18"/>
  <c r="AQ9" i="18"/>
  <c r="AQ15" i="18"/>
  <c r="AQ41" i="18"/>
  <c r="AM5" i="18"/>
  <c r="AQ19" i="18"/>
  <c r="AQ31" i="18"/>
  <c r="AQ54" i="18"/>
  <c r="AQ64" i="18"/>
  <c r="AQ92" i="18"/>
  <c r="AQ46" i="18"/>
  <c r="AQ27" i="18"/>
  <c r="AQ86" i="18"/>
  <c r="AQ10" i="18"/>
  <c r="AQ22" i="18"/>
  <c r="AQ34" i="18"/>
  <c r="AQ56" i="18"/>
  <c r="AQ77" i="18"/>
  <c r="AQ14" i="18"/>
  <c r="AQ76" i="18"/>
  <c r="AQ16" i="18"/>
  <c r="AQ30" i="18"/>
  <c r="AQ35" i="18"/>
  <c r="AQ38" i="18"/>
  <c r="AQ50" i="18"/>
  <c r="AQ51" i="18"/>
  <c r="AQ52" i="18"/>
  <c r="AQ83" i="18"/>
  <c r="AQ37" i="18"/>
  <c r="AF5" i="18"/>
  <c r="BF5" i="17"/>
  <c r="BC10" i="17"/>
  <c r="H5" i="18"/>
  <c r="AQ18" i="18"/>
  <c r="AQ24" i="18"/>
  <c r="AQ49" i="18"/>
  <c r="AQ59" i="18"/>
  <c r="AQ65" i="18"/>
  <c r="AQ69" i="18"/>
  <c r="AQ73" i="18"/>
  <c r="AQ98" i="18"/>
  <c r="AQ120" i="18"/>
  <c r="T5" i="18"/>
  <c r="AQ78" i="18"/>
  <c r="AQ84" i="18"/>
  <c r="AQ90" i="18"/>
  <c r="AQ91" i="18"/>
  <c r="AQ148" i="18"/>
  <c r="AQ47" i="18"/>
  <c r="AQ58" i="18"/>
  <c r="AQ70" i="18"/>
  <c r="AQ94" i="18"/>
  <c r="AQ105" i="18"/>
  <c r="AQ112" i="18"/>
  <c r="AQ79" i="18"/>
  <c r="AQ80" i="18"/>
  <c r="AQ89" i="18"/>
  <c r="AQ95" i="18"/>
  <c r="AQ104" i="18"/>
  <c r="AQ115" i="18"/>
  <c r="AQ133" i="18"/>
  <c r="AQ143" i="18"/>
  <c r="N5" i="18"/>
  <c r="AQ67" i="18"/>
  <c r="AQ71" i="18"/>
  <c r="AQ75" i="18"/>
  <c r="AQ81" i="18"/>
  <c r="AQ103" i="18"/>
  <c r="AQ134" i="18"/>
  <c r="AQ154" i="18"/>
  <c r="AQ87" i="18"/>
  <c r="AQ88" i="18"/>
  <c r="AQ108" i="18"/>
  <c r="AQ122" i="18"/>
  <c r="AQ124" i="18"/>
  <c r="AQ178" i="18"/>
  <c r="AQ111" i="18"/>
  <c r="AQ158" i="18"/>
  <c r="AQ166" i="18"/>
  <c r="AQ174" i="18"/>
  <c r="AQ107" i="18"/>
  <c r="AQ113" i="18"/>
  <c r="AQ140" i="18"/>
  <c r="AQ157" i="18"/>
  <c r="AQ160" i="18"/>
  <c r="AQ117" i="18"/>
  <c r="AQ125" i="18"/>
  <c r="AQ150" i="18"/>
  <c r="AQ156" i="18"/>
  <c r="AQ119" i="18"/>
  <c r="AQ123" i="18"/>
  <c r="AQ129" i="18"/>
  <c r="AQ135" i="18"/>
  <c r="AQ149" i="18"/>
  <c r="AQ151" i="18"/>
  <c r="AQ99" i="18"/>
  <c r="AQ188" i="18"/>
  <c r="AQ176" i="18"/>
  <c r="AQ186" i="18"/>
  <c r="AQ159" i="18"/>
  <c r="AQ167" i="18"/>
  <c r="AQ192" i="18"/>
  <c r="AQ203" i="18"/>
  <c r="AQ209" i="18"/>
  <c r="AQ193" i="18"/>
  <c r="AQ144" i="18"/>
  <c r="AQ145" i="18"/>
  <c r="AQ152" i="18"/>
  <c r="AQ153" i="18"/>
  <c r="AQ161" i="18"/>
  <c r="AQ165" i="18"/>
  <c r="AQ175" i="18"/>
  <c r="AQ184" i="18"/>
  <c r="AQ185" i="18"/>
  <c r="AQ195" i="18"/>
  <c r="AQ227" i="18"/>
  <c r="AQ168" i="18"/>
  <c r="AQ181" i="18"/>
  <c r="AQ206" i="18"/>
  <c r="AQ196" i="18"/>
  <c r="AQ201" i="18"/>
  <c r="AQ202" i="18"/>
  <c r="AQ205" i="18"/>
  <c r="AQ189" i="18"/>
  <c r="AQ172" i="18"/>
  <c r="AQ210" i="18"/>
  <c r="AQ223" i="18"/>
  <c r="AQ235" i="18"/>
  <c r="AQ213" i="18"/>
  <c r="AQ224" i="18"/>
  <c r="AQ237" i="18"/>
  <c r="AQ214" i="18"/>
  <c r="AQ228" i="18"/>
  <c r="AQ179" i="18"/>
  <c r="AQ183" i="18"/>
  <c r="AQ187" i="18"/>
  <c r="AQ191" i="18"/>
  <c r="AQ199" i="18"/>
  <c r="AQ200" i="18"/>
  <c r="AQ217" i="18"/>
  <c r="AQ231" i="18"/>
  <c r="AQ239" i="18"/>
  <c r="AQ211" i="18"/>
  <c r="AQ215" i="18"/>
  <c r="AQ219" i="18"/>
  <c r="AQ234" i="18"/>
  <c r="AQ204" i="18"/>
  <c r="AQ208" i="18"/>
  <c r="AQ212" i="18"/>
  <c r="AQ216" i="18"/>
  <c r="AQ222" i="18"/>
  <c r="AQ226" i="18"/>
  <c r="AQ230" i="18"/>
  <c r="C249" i="17"/>
  <c r="AE244" i="17"/>
  <c r="AE243" i="17"/>
  <c r="AE242" i="17"/>
  <c r="AM240" i="17"/>
  <c r="AF240" i="17"/>
  <c r="Y240" i="17"/>
  <c r="Z240" i="17" s="1"/>
  <c r="S240" i="17"/>
  <c r="T240" i="17" s="1"/>
  <c r="M240" i="17"/>
  <c r="N240" i="17" s="1"/>
  <c r="G240" i="17"/>
  <c r="H240" i="17" s="1"/>
  <c r="A240" i="17"/>
  <c r="B240" i="17" s="1"/>
  <c r="AM239" i="17"/>
  <c r="AF239" i="17"/>
  <c r="Y239" i="17"/>
  <c r="Z239" i="17" s="1"/>
  <c r="S239" i="17"/>
  <c r="T239" i="17" s="1"/>
  <c r="M239" i="17"/>
  <c r="N239" i="17" s="1"/>
  <c r="G239" i="17"/>
  <c r="H239" i="17" s="1"/>
  <c r="A239" i="17"/>
  <c r="B239" i="17" s="1"/>
  <c r="AM238" i="17"/>
  <c r="AF238" i="17"/>
  <c r="Y238" i="17"/>
  <c r="Z238" i="17" s="1"/>
  <c r="S238" i="17"/>
  <c r="T238" i="17" s="1"/>
  <c r="M238" i="17"/>
  <c r="N238" i="17" s="1"/>
  <c r="G238" i="17"/>
  <c r="H238" i="17" s="1"/>
  <c r="A238" i="17"/>
  <c r="B238" i="17" s="1"/>
  <c r="AM237" i="17"/>
  <c r="AF237" i="17"/>
  <c r="Y237" i="17"/>
  <c r="Z237" i="17" s="1"/>
  <c r="S237" i="17"/>
  <c r="T237" i="17" s="1"/>
  <c r="M237" i="17"/>
  <c r="N237" i="17" s="1"/>
  <c r="G237" i="17"/>
  <c r="H237" i="17" s="1"/>
  <c r="A237" i="17"/>
  <c r="B237" i="17" s="1"/>
  <c r="AM236" i="17"/>
  <c r="AF236" i="17"/>
  <c r="Y236" i="17"/>
  <c r="Z236" i="17" s="1"/>
  <c r="S236" i="17"/>
  <c r="T236" i="17" s="1"/>
  <c r="M236" i="17"/>
  <c r="N236" i="17" s="1"/>
  <c r="G236" i="17"/>
  <c r="H236" i="17" s="1"/>
  <c r="A236" i="17"/>
  <c r="B236" i="17" s="1"/>
  <c r="AM235" i="17"/>
  <c r="AF235" i="17"/>
  <c r="Y235" i="17"/>
  <c r="Z235" i="17" s="1"/>
  <c r="S235" i="17"/>
  <c r="T235" i="17" s="1"/>
  <c r="M235" i="17"/>
  <c r="N235" i="17" s="1"/>
  <c r="G235" i="17"/>
  <c r="H235" i="17" s="1"/>
  <c r="A235" i="17"/>
  <c r="B235" i="17" s="1"/>
  <c r="AM234" i="17"/>
  <c r="AF234" i="17"/>
  <c r="Y234" i="17"/>
  <c r="Z234" i="17" s="1"/>
  <c r="S234" i="17"/>
  <c r="T234" i="17" s="1"/>
  <c r="M234" i="17"/>
  <c r="N234" i="17" s="1"/>
  <c r="G234" i="17"/>
  <c r="H234" i="17" s="1"/>
  <c r="A234" i="17"/>
  <c r="B234" i="17" s="1"/>
  <c r="AM233" i="17"/>
  <c r="AF233" i="17"/>
  <c r="Y233" i="17"/>
  <c r="Z233" i="17" s="1"/>
  <c r="S233" i="17"/>
  <c r="T233" i="17" s="1"/>
  <c r="M233" i="17"/>
  <c r="N233" i="17" s="1"/>
  <c r="G233" i="17"/>
  <c r="H233" i="17" s="1"/>
  <c r="A233" i="17"/>
  <c r="B233" i="17" s="1"/>
  <c r="AM232" i="17"/>
  <c r="AF232" i="17"/>
  <c r="Y232" i="17"/>
  <c r="Z232" i="17" s="1"/>
  <c r="S232" i="17"/>
  <c r="T232" i="17" s="1"/>
  <c r="M232" i="17"/>
  <c r="N232" i="17" s="1"/>
  <c r="G232" i="17"/>
  <c r="H232" i="17" s="1"/>
  <c r="A232" i="17"/>
  <c r="B232" i="17" s="1"/>
  <c r="AM231" i="17"/>
  <c r="AF231" i="17"/>
  <c r="Y231" i="17"/>
  <c r="Z231" i="17" s="1"/>
  <c r="S231" i="17"/>
  <c r="T231" i="17" s="1"/>
  <c r="M231" i="17"/>
  <c r="N231" i="17" s="1"/>
  <c r="G231" i="17"/>
  <c r="H231" i="17" s="1"/>
  <c r="A231" i="17"/>
  <c r="B231" i="17" s="1"/>
  <c r="AM230" i="17"/>
  <c r="AF230" i="17"/>
  <c r="Y230" i="17"/>
  <c r="Z230" i="17" s="1"/>
  <c r="S230" i="17"/>
  <c r="T230" i="17" s="1"/>
  <c r="M230" i="17"/>
  <c r="N230" i="17" s="1"/>
  <c r="G230" i="17"/>
  <c r="H230" i="17" s="1"/>
  <c r="A230" i="17"/>
  <c r="B230" i="17" s="1"/>
  <c r="AM229" i="17"/>
  <c r="AF229" i="17"/>
  <c r="Y229" i="17"/>
  <c r="Z229" i="17" s="1"/>
  <c r="S229" i="17"/>
  <c r="T229" i="17" s="1"/>
  <c r="M229" i="17"/>
  <c r="N229" i="17" s="1"/>
  <c r="G229" i="17"/>
  <c r="H229" i="17" s="1"/>
  <c r="A229" i="17"/>
  <c r="B229" i="17" s="1"/>
  <c r="AM228" i="17"/>
  <c r="AF228" i="17"/>
  <c r="Y228" i="17"/>
  <c r="Z228" i="17" s="1"/>
  <c r="S228" i="17"/>
  <c r="T228" i="17" s="1"/>
  <c r="M228" i="17"/>
  <c r="N228" i="17" s="1"/>
  <c r="G228" i="17"/>
  <c r="H228" i="17" s="1"/>
  <c r="A228" i="17"/>
  <c r="B228" i="17" s="1"/>
  <c r="AM227" i="17"/>
  <c r="AF227" i="17"/>
  <c r="Y227" i="17"/>
  <c r="Z227" i="17" s="1"/>
  <c r="S227" i="17"/>
  <c r="T227" i="17" s="1"/>
  <c r="M227" i="17"/>
  <c r="N227" i="17" s="1"/>
  <c r="G227" i="17"/>
  <c r="H227" i="17" s="1"/>
  <c r="A227" i="17"/>
  <c r="B227" i="17" s="1"/>
  <c r="AM226" i="17"/>
  <c r="AF226" i="17"/>
  <c r="Y226" i="17"/>
  <c r="Z226" i="17" s="1"/>
  <c r="S226" i="17"/>
  <c r="T226" i="17" s="1"/>
  <c r="M226" i="17"/>
  <c r="N226" i="17" s="1"/>
  <c r="G226" i="17"/>
  <c r="H226" i="17" s="1"/>
  <c r="A226" i="17"/>
  <c r="B226" i="17" s="1"/>
  <c r="AM225" i="17"/>
  <c r="AF225" i="17"/>
  <c r="Y225" i="17"/>
  <c r="Z225" i="17" s="1"/>
  <c r="S225" i="17"/>
  <c r="T225" i="17" s="1"/>
  <c r="M225" i="17"/>
  <c r="N225" i="17" s="1"/>
  <c r="G225" i="17"/>
  <c r="H225" i="17" s="1"/>
  <c r="A225" i="17"/>
  <c r="B225" i="17" s="1"/>
  <c r="AM224" i="17"/>
  <c r="AF224" i="17"/>
  <c r="Y224" i="17"/>
  <c r="Z224" i="17" s="1"/>
  <c r="S224" i="17"/>
  <c r="T224" i="17" s="1"/>
  <c r="M224" i="17"/>
  <c r="N224" i="17" s="1"/>
  <c r="G224" i="17"/>
  <c r="H224" i="17" s="1"/>
  <c r="A224" i="17"/>
  <c r="B224" i="17" s="1"/>
  <c r="AM223" i="17"/>
  <c r="AF223" i="17"/>
  <c r="Y223" i="17"/>
  <c r="Z223" i="17" s="1"/>
  <c r="S223" i="17"/>
  <c r="T223" i="17" s="1"/>
  <c r="M223" i="17"/>
  <c r="N223" i="17" s="1"/>
  <c r="G223" i="17"/>
  <c r="H223" i="17" s="1"/>
  <c r="A223" i="17"/>
  <c r="B223" i="17" s="1"/>
  <c r="AM222" i="17"/>
  <c r="AF222" i="17"/>
  <c r="Y222" i="17"/>
  <c r="Z222" i="17" s="1"/>
  <c r="S222" i="17"/>
  <c r="T222" i="17" s="1"/>
  <c r="M222" i="17"/>
  <c r="N222" i="17" s="1"/>
  <c r="G222" i="17"/>
  <c r="H222" i="17" s="1"/>
  <c r="A222" i="17"/>
  <c r="B222" i="17" s="1"/>
  <c r="AM221" i="17"/>
  <c r="AF221" i="17"/>
  <c r="Y221" i="17"/>
  <c r="Z221" i="17" s="1"/>
  <c r="S221" i="17"/>
  <c r="T221" i="17" s="1"/>
  <c r="M221" i="17"/>
  <c r="N221" i="17" s="1"/>
  <c r="G221" i="17"/>
  <c r="H221" i="17" s="1"/>
  <c r="A221" i="17"/>
  <c r="B221" i="17" s="1"/>
  <c r="AM220" i="17"/>
  <c r="AF220" i="17"/>
  <c r="Y220" i="17"/>
  <c r="Z220" i="17" s="1"/>
  <c r="S220" i="17"/>
  <c r="T220" i="17" s="1"/>
  <c r="M220" i="17"/>
  <c r="N220" i="17" s="1"/>
  <c r="G220" i="17"/>
  <c r="H220" i="17" s="1"/>
  <c r="A220" i="17"/>
  <c r="B220" i="17" s="1"/>
  <c r="AM219" i="17"/>
  <c r="AF219" i="17"/>
  <c r="Y219" i="17"/>
  <c r="Z219" i="17" s="1"/>
  <c r="S219" i="17"/>
  <c r="T219" i="17" s="1"/>
  <c r="M219" i="17"/>
  <c r="N219" i="17" s="1"/>
  <c r="G219" i="17"/>
  <c r="H219" i="17" s="1"/>
  <c r="A219" i="17"/>
  <c r="B219" i="17" s="1"/>
  <c r="AM218" i="17"/>
  <c r="AF218" i="17"/>
  <c r="Y218" i="17"/>
  <c r="Z218" i="17" s="1"/>
  <c r="S218" i="17"/>
  <c r="T218" i="17" s="1"/>
  <c r="M218" i="17"/>
  <c r="N218" i="17" s="1"/>
  <c r="G218" i="17"/>
  <c r="H218" i="17" s="1"/>
  <c r="A218" i="17"/>
  <c r="B218" i="17" s="1"/>
  <c r="AM217" i="17"/>
  <c r="AF217" i="17"/>
  <c r="Y217" i="17"/>
  <c r="Z217" i="17" s="1"/>
  <c r="S217" i="17"/>
  <c r="T217" i="17" s="1"/>
  <c r="M217" i="17"/>
  <c r="N217" i="17" s="1"/>
  <c r="G217" i="17"/>
  <c r="H217" i="17" s="1"/>
  <c r="A217" i="17"/>
  <c r="B217" i="17" s="1"/>
  <c r="AM216" i="17"/>
  <c r="AF216" i="17"/>
  <c r="Y216" i="17"/>
  <c r="Z216" i="17" s="1"/>
  <c r="S216" i="17"/>
  <c r="T216" i="17" s="1"/>
  <c r="M216" i="17"/>
  <c r="N216" i="17" s="1"/>
  <c r="G216" i="17"/>
  <c r="H216" i="17" s="1"/>
  <c r="A216" i="17"/>
  <c r="B216" i="17" s="1"/>
  <c r="AM215" i="17"/>
  <c r="AF215" i="17"/>
  <c r="Y215" i="17"/>
  <c r="Z215" i="17" s="1"/>
  <c r="S215" i="17"/>
  <c r="T215" i="17" s="1"/>
  <c r="M215" i="17"/>
  <c r="N215" i="17" s="1"/>
  <c r="G215" i="17"/>
  <c r="H215" i="17" s="1"/>
  <c r="A215" i="17"/>
  <c r="B215" i="17" s="1"/>
  <c r="AM214" i="17"/>
  <c r="AF214" i="17"/>
  <c r="Y214" i="17"/>
  <c r="Z214" i="17" s="1"/>
  <c r="S214" i="17"/>
  <c r="T214" i="17" s="1"/>
  <c r="M214" i="17"/>
  <c r="N214" i="17" s="1"/>
  <c r="G214" i="17"/>
  <c r="H214" i="17" s="1"/>
  <c r="A214" i="17"/>
  <c r="B214" i="17" s="1"/>
  <c r="AM213" i="17"/>
  <c r="AF213" i="17"/>
  <c r="Y213" i="17"/>
  <c r="Z213" i="17" s="1"/>
  <c r="S213" i="17"/>
  <c r="T213" i="17" s="1"/>
  <c r="M213" i="17"/>
  <c r="N213" i="17" s="1"/>
  <c r="G213" i="17"/>
  <c r="H213" i="17" s="1"/>
  <c r="A213" i="17"/>
  <c r="B213" i="17" s="1"/>
  <c r="AM212" i="17"/>
  <c r="AF212" i="17"/>
  <c r="Y212" i="17"/>
  <c r="Z212" i="17" s="1"/>
  <c r="S212" i="17"/>
  <c r="T212" i="17" s="1"/>
  <c r="M212" i="17"/>
  <c r="N212" i="17" s="1"/>
  <c r="G212" i="17"/>
  <c r="H212" i="17" s="1"/>
  <c r="A212" i="17"/>
  <c r="B212" i="17" s="1"/>
  <c r="AM211" i="17"/>
  <c r="AF211" i="17"/>
  <c r="Y211" i="17"/>
  <c r="Z211" i="17" s="1"/>
  <c r="S211" i="17"/>
  <c r="T211" i="17" s="1"/>
  <c r="M211" i="17"/>
  <c r="N211" i="17" s="1"/>
  <c r="G211" i="17"/>
  <c r="H211" i="17" s="1"/>
  <c r="A211" i="17"/>
  <c r="B211" i="17" s="1"/>
  <c r="AM210" i="17"/>
  <c r="AF210" i="17"/>
  <c r="Y210" i="17"/>
  <c r="Z210" i="17" s="1"/>
  <c r="S210" i="17"/>
  <c r="T210" i="17" s="1"/>
  <c r="M210" i="17"/>
  <c r="N210" i="17" s="1"/>
  <c r="G210" i="17"/>
  <c r="H210" i="17" s="1"/>
  <c r="A210" i="17"/>
  <c r="B210" i="17" s="1"/>
  <c r="AM209" i="17"/>
  <c r="AF209" i="17"/>
  <c r="Y209" i="17"/>
  <c r="Z209" i="17" s="1"/>
  <c r="S209" i="17"/>
  <c r="T209" i="17" s="1"/>
  <c r="M209" i="17"/>
  <c r="N209" i="17" s="1"/>
  <c r="G209" i="17"/>
  <c r="H209" i="17" s="1"/>
  <c r="A209" i="17"/>
  <c r="B209" i="17" s="1"/>
  <c r="AM208" i="17"/>
  <c r="AF208" i="17"/>
  <c r="Y208" i="17"/>
  <c r="Z208" i="17" s="1"/>
  <c r="S208" i="17"/>
  <c r="T208" i="17" s="1"/>
  <c r="M208" i="17"/>
  <c r="N208" i="17" s="1"/>
  <c r="G208" i="17"/>
  <c r="H208" i="17" s="1"/>
  <c r="A208" i="17"/>
  <c r="B208" i="17" s="1"/>
  <c r="AM207" i="17"/>
  <c r="AF207" i="17"/>
  <c r="Y207" i="17"/>
  <c r="Z207" i="17" s="1"/>
  <c r="S207" i="17"/>
  <c r="T207" i="17" s="1"/>
  <c r="M207" i="17"/>
  <c r="N207" i="17" s="1"/>
  <c r="G207" i="17"/>
  <c r="H207" i="17" s="1"/>
  <c r="A207" i="17"/>
  <c r="B207" i="17" s="1"/>
  <c r="AM206" i="17"/>
  <c r="AF206" i="17"/>
  <c r="Y206" i="17"/>
  <c r="Z206" i="17" s="1"/>
  <c r="S206" i="17"/>
  <c r="T206" i="17" s="1"/>
  <c r="M206" i="17"/>
  <c r="N206" i="17" s="1"/>
  <c r="G206" i="17"/>
  <c r="H206" i="17" s="1"/>
  <c r="A206" i="17"/>
  <c r="B206" i="17" s="1"/>
  <c r="AM205" i="17"/>
  <c r="AF205" i="17"/>
  <c r="Y205" i="17"/>
  <c r="Z205" i="17" s="1"/>
  <c r="S205" i="17"/>
  <c r="T205" i="17" s="1"/>
  <c r="M205" i="17"/>
  <c r="N205" i="17" s="1"/>
  <c r="G205" i="17"/>
  <c r="H205" i="17" s="1"/>
  <c r="A205" i="17"/>
  <c r="B205" i="17" s="1"/>
  <c r="AM204" i="17"/>
  <c r="AF204" i="17"/>
  <c r="Y204" i="17"/>
  <c r="Z204" i="17" s="1"/>
  <c r="S204" i="17"/>
  <c r="T204" i="17" s="1"/>
  <c r="M204" i="17"/>
  <c r="N204" i="17" s="1"/>
  <c r="G204" i="17"/>
  <c r="H204" i="17" s="1"/>
  <c r="A204" i="17"/>
  <c r="B204" i="17" s="1"/>
  <c r="AM203" i="17"/>
  <c r="AF203" i="17"/>
  <c r="Y203" i="17"/>
  <c r="Z203" i="17" s="1"/>
  <c r="S203" i="17"/>
  <c r="T203" i="17" s="1"/>
  <c r="M203" i="17"/>
  <c r="N203" i="17" s="1"/>
  <c r="G203" i="17"/>
  <c r="H203" i="17" s="1"/>
  <c r="A203" i="17"/>
  <c r="B203" i="17" s="1"/>
  <c r="AM202" i="17"/>
  <c r="AF202" i="17"/>
  <c r="Y202" i="17"/>
  <c r="Z202" i="17" s="1"/>
  <c r="S202" i="17"/>
  <c r="T202" i="17" s="1"/>
  <c r="M202" i="17"/>
  <c r="N202" i="17" s="1"/>
  <c r="G202" i="17"/>
  <c r="H202" i="17" s="1"/>
  <c r="A202" i="17"/>
  <c r="B202" i="17" s="1"/>
  <c r="AM201" i="17"/>
  <c r="AF201" i="17"/>
  <c r="Y201" i="17"/>
  <c r="Z201" i="17" s="1"/>
  <c r="S201" i="17"/>
  <c r="T201" i="17" s="1"/>
  <c r="M201" i="17"/>
  <c r="N201" i="17" s="1"/>
  <c r="G201" i="17"/>
  <c r="H201" i="17" s="1"/>
  <c r="A201" i="17"/>
  <c r="B201" i="17" s="1"/>
  <c r="AM200" i="17"/>
  <c r="AF200" i="17"/>
  <c r="Y200" i="17"/>
  <c r="Z200" i="17" s="1"/>
  <c r="S200" i="17"/>
  <c r="T200" i="17" s="1"/>
  <c r="M200" i="17"/>
  <c r="N200" i="17" s="1"/>
  <c r="G200" i="17"/>
  <c r="H200" i="17" s="1"/>
  <c r="A200" i="17"/>
  <c r="B200" i="17" s="1"/>
  <c r="AM199" i="17"/>
  <c r="AF199" i="17"/>
  <c r="Y199" i="17"/>
  <c r="Z199" i="17" s="1"/>
  <c r="S199" i="17"/>
  <c r="T199" i="17" s="1"/>
  <c r="M199" i="17"/>
  <c r="N199" i="17" s="1"/>
  <c r="G199" i="17"/>
  <c r="H199" i="17" s="1"/>
  <c r="A199" i="17"/>
  <c r="B199" i="17" s="1"/>
  <c r="AM198" i="17"/>
  <c r="AF198" i="17"/>
  <c r="Y198" i="17"/>
  <c r="Z198" i="17" s="1"/>
  <c r="S198" i="17"/>
  <c r="T198" i="17" s="1"/>
  <c r="M198" i="17"/>
  <c r="N198" i="17" s="1"/>
  <c r="G198" i="17"/>
  <c r="H198" i="17" s="1"/>
  <c r="A198" i="17"/>
  <c r="B198" i="17" s="1"/>
  <c r="AM197" i="17"/>
  <c r="AF197" i="17"/>
  <c r="Y197" i="17"/>
  <c r="Z197" i="17" s="1"/>
  <c r="S197" i="17"/>
  <c r="T197" i="17" s="1"/>
  <c r="M197" i="17"/>
  <c r="N197" i="17" s="1"/>
  <c r="G197" i="17"/>
  <c r="H197" i="17" s="1"/>
  <c r="A197" i="17"/>
  <c r="B197" i="17" s="1"/>
  <c r="AM196" i="17"/>
  <c r="AF196" i="17"/>
  <c r="Y196" i="17"/>
  <c r="Z196" i="17" s="1"/>
  <c r="S196" i="17"/>
  <c r="T196" i="17" s="1"/>
  <c r="M196" i="17"/>
  <c r="N196" i="17" s="1"/>
  <c r="G196" i="17"/>
  <c r="H196" i="17" s="1"/>
  <c r="A196" i="17"/>
  <c r="B196" i="17" s="1"/>
  <c r="AM195" i="17"/>
  <c r="AF195" i="17"/>
  <c r="Y195" i="17"/>
  <c r="Z195" i="17" s="1"/>
  <c r="S195" i="17"/>
  <c r="T195" i="17" s="1"/>
  <c r="M195" i="17"/>
  <c r="N195" i="17" s="1"/>
  <c r="G195" i="17"/>
  <c r="H195" i="17" s="1"/>
  <c r="A195" i="17"/>
  <c r="B195" i="17" s="1"/>
  <c r="AM194" i="17"/>
  <c r="AF194" i="17"/>
  <c r="Y194" i="17"/>
  <c r="Z194" i="17" s="1"/>
  <c r="S194" i="17"/>
  <c r="T194" i="17" s="1"/>
  <c r="M194" i="17"/>
  <c r="N194" i="17" s="1"/>
  <c r="G194" i="17"/>
  <c r="H194" i="17" s="1"/>
  <c r="A194" i="17"/>
  <c r="B194" i="17" s="1"/>
  <c r="AM193" i="17"/>
  <c r="AF193" i="17"/>
  <c r="Y193" i="17"/>
  <c r="Z193" i="17" s="1"/>
  <c r="S193" i="17"/>
  <c r="T193" i="17" s="1"/>
  <c r="M193" i="17"/>
  <c r="N193" i="17" s="1"/>
  <c r="G193" i="17"/>
  <c r="H193" i="17" s="1"/>
  <c r="A193" i="17"/>
  <c r="B193" i="17" s="1"/>
  <c r="AM192" i="17"/>
  <c r="AF192" i="17"/>
  <c r="Y192" i="17"/>
  <c r="Z192" i="17" s="1"/>
  <c r="S192" i="17"/>
  <c r="T192" i="17" s="1"/>
  <c r="M192" i="17"/>
  <c r="N192" i="17" s="1"/>
  <c r="G192" i="17"/>
  <c r="H192" i="17" s="1"/>
  <c r="A192" i="17"/>
  <c r="B192" i="17" s="1"/>
  <c r="AM191" i="17"/>
  <c r="AF191" i="17"/>
  <c r="Y191" i="17"/>
  <c r="Z191" i="17" s="1"/>
  <c r="S191" i="17"/>
  <c r="T191" i="17" s="1"/>
  <c r="M191" i="17"/>
  <c r="N191" i="17" s="1"/>
  <c r="G191" i="17"/>
  <c r="H191" i="17" s="1"/>
  <c r="A191" i="17"/>
  <c r="B191" i="17" s="1"/>
  <c r="AM190" i="17"/>
  <c r="AF190" i="17"/>
  <c r="Y190" i="17"/>
  <c r="Z190" i="17" s="1"/>
  <c r="S190" i="17"/>
  <c r="T190" i="17" s="1"/>
  <c r="M190" i="17"/>
  <c r="N190" i="17" s="1"/>
  <c r="G190" i="17"/>
  <c r="H190" i="17" s="1"/>
  <c r="A190" i="17"/>
  <c r="B190" i="17" s="1"/>
  <c r="AM189" i="17"/>
  <c r="AF189" i="17"/>
  <c r="Y189" i="17"/>
  <c r="Z189" i="17" s="1"/>
  <c r="S189" i="17"/>
  <c r="T189" i="17" s="1"/>
  <c r="M189" i="17"/>
  <c r="N189" i="17" s="1"/>
  <c r="G189" i="17"/>
  <c r="H189" i="17" s="1"/>
  <c r="A189" i="17"/>
  <c r="B189" i="17" s="1"/>
  <c r="AM188" i="17"/>
  <c r="AF188" i="17"/>
  <c r="Y188" i="17"/>
  <c r="Z188" i="17" s="1"/>
  <c r="S188" i="17"/>
  <c r="T188" i="17" s="1"/>
  <c r="M188" i="17"/>
  <c r="N188" i="17" s="1"/>
  <c r="G188" i="17"/>
  <c r="H188" i="17" s="1"/>
  <c r="A188" i="17"/>
  <c r="B188" i="17" s="1"/>
  <c r="AM187" i="17"/>
  <c r="AF187" i="17"/>
  <c r="Y187" i="17"/>
  <c r="Z187" i="17" s="1"/>
  <c r="S187" i="17"/>
  <c r="T187" i="17" s="1"/>
  <c r="M187" i="17"/>
  <c r="N187" i="17" s="1"/>
  <c r="G187" i="17"/>
  <c r="H187" i="17" s="1"/>
  <c r="A187" i="17"/>
  <c r="B187" i="17" s="1"/>
  <c r="AM186" i="17"/>
  <c r="AF186" i="17"/>
  <c r="Y186" i="17"/>
  <c r="Z186" i="17" s="1"/>
  <c r="S186" i="17"/>
  <c r="T186" i="17" s="1"/>
  <c r="M186" i="17"/>
  <c r="N186" i="17" s="1"/>
  <c r="G186" i="17"/>
  <c r="H186" i="17" s="1"/>
  <c r="A186" i="17"/>
  <c r="B186" i="17" s="1"/>
  <c r="AM185" i="17"/>
  <c r="AF185" i="17"/>
  <c r="Y185" i="17"/>
  <c r="Z185" i="17" s="1"/>
  <c r="S185" i="17"/>
  <c r="T185" i="17" s="1"/>
  <c r="M185" i="17"/>
  <c r="N185" i="17" s="1"/>
  <c r="G185" i="17"/>
  <c r="H185" i="17" s="1"/>
  <c r="A185" i="17"/>
  <c r="B185" i="17" s="1"/>
  <c r="AM184" i="17"/>
  <c r="AF184" i="17"/>
  <c r="Y184" i="17"/>
  <c r="Z184" i="17" s="1"/>
  <c r="S184" i="17"/>
  <c r="T184" i="17" s="1"/>
  <c r="M184" i="17"/>
  <c r="N184" i="17" s="1"/>
  <c r="G184" i="17"/>
  <c r="H184" i="17" s="1"/>
  <c r="A184" i="17"/>
  <c r="B184" i="17" s="1"/>
  <c r="AM183" i="17"/>
  <c r="AF183" i="17"/>
  <c r="Y183" i="17"/>
  <c r="Z183" i="17" s="1"/>
  <c r="S183" i="17"/>
  <c r="T183" i="17" s="1"/>
  <c r="M183" i="17"/>
  <c r="N183" i="17" s="1"/>
  <c r="G183" i="17"/>
  <c r="H183" i="17" s="1"/>
  <c r="A183" i="17"/>
  <c r="B183" i="17" s="1"/>
  <c r="AM182" i="17"/>
  <c r="AF182" i="17"/>
  <c r="Y182" i="17"/>
  <c r="Z182" i="17" s="1"/>
  <c r="S182" i="17"/>
  <c r="T182" i="17" s="1"/>
  <c r="M182" i="17"/>
  <c r="N182" i="17" s="1"/>
  <c r="G182" i="17"/>
  <c r="H182" i="17" s="1"/>
  <c r="A182" i="17"/>
  <c r="B182" i="17" s="1"/>
  <c r="AM181" i="17"/>
  <c r="AF181" i="17"/>
  <c r="Y181" i="17"/>
  <c r="Z181" i="17" s="1"/>
  <c r="S181" i="17"/>
  <c r="T181" i="17" s="1"/>
  <c r="M181" i="17"/>
  <c r="N181" i="17" s="1"/>
  <c r="G181" i="17"/>
  <c r="H181" i="17" s="1"/>
  <c r="A181" i="17"/>
  <c r="B181" i="17" s="1"/>
  <c r="AM180" i="17"/>
  <c r="AF180" i="17"/>
  <c r="Y180" i="17"/>
  <c r="Z180" i="17" s="1"/>
  <c r="S180" i="17"/>
  <c r="T180" i="17" s="1"/>
  <c r="M180" i="17"/>
  <c r="N180" i="17" s="1"/>
  <c r="G180" i="17"/>
  <c r="H180" i="17" s="1"/>
  <c r="A180" i="17"/>
  <c r="B180" i="17" s="1"/>
  <c r="AM179" i="17"/>
  <c r="AF179" i="17"/>
  <c r="Y179" i="17"/>
  <c r="Z179" i="17" s="1"/>
  <c r="S179" i="17"/>
  <c r="T179" i="17" s="1"/>
  <c r="M179" i="17"/>
  <c r="N179" i="17" s="1"/>
  <c r="G179" i="17"/>
  <c r="H179" i="17" s="1"/>
  <c r="A179" i="17"/>
  <c r="B179" i="17" s="1"/>
  <c r="AM178" i="17"/>
  <c r="AF178" i="17"/>
  <c r="Y178" i="17"/>
  <c r="Z178" i="17" s="1"/>
  <c r="S178" i="17"/>
  <c r="T178" i="17" s="1"/>
  <c r="M178" i="17"/>
  <c r="N178" i="17" s="1"/>
  <c r="G178" i="17"/>
  <c r="H178" i="17" s="1"/>
  <c r="A178" i="17"/>
  <c r="B178" i="17" s="1"/>
  <c r="AM177" i="17"/>
  <c r="AF177" i="17"/>
  <c r="Y177" i="17"/>
  <c r="Z177" i="17" s="1"/>
  <c r="S177" i="17"/>
  <c r="T177" i="17" s="1"/>
  <c r="M177" i="17"/>
  <c r="N177" i="17" s="1"/>
  <c r="G177" i="17"/>
  <c r="H177" i="17" s="1"/>
  <c r="A177" i="17"/>
  <c r="B177" i="17" s="1"/>
  <c r="AM176" i="17"/>
  <c r="AF176" i="17"/>
  <c r="Y176" i="17"/>
  <c r="Z176" i="17" s="1"/>
  <c r="S176" i="17"/>
  <c r="T176" i="17" s="1"/>
  <c r="M176" i="17"/>
  <c r="N176" i="17" s="1"/>
  <c r="G176" i="17"/>
  <c r="H176" i="17" s="1"/>
  <c r="A176" i="17"/>
  <c r="B176" i="17" s="1"/>
  <c r="AM175" i="17"/>
  <c r="AF175" i="17"/>
  <c r="Y175" i="17"/>
  <c r="Z175" i="17" s="1"/>
  <c r="S175" i="17"/>
  <c r="T175" i="17" s="1"/>
  <c r="M175" i="17"/>
  <c r="N175" i="17" s="1"/>
  <c r="G175" i="17"/>
  <c r="H175" i="17" s="1"/>
  <c r="A175" i="17"/>
  <c r="B175" i="17" s="1"/>
  <c r="AM174" i="17"/>
  <c r="AF174" i="17"/>
  <c r="Y174" i="17"/>
  <c r="Z174" i="17" s="1"/>
  <c r="S174" i="17"/>
  <c r="T174" i="17" s="1"/>
  <c r="M174" i="17"/>
  <c r="N174" i="17" s="1"/>
  <c r="G174" i="17"/>
  <c r="H174" i="17" s="1"/>
  <c r="A174" i="17"/>
  <c r="B174" i="17" s="1"/>
  <c r="AM173" i="17"/>
  <c r="AF173" i="17"/>
  <c r="Y173" i="17"/>
  <c r="Z173" i="17" s="1"/>
  <c r="S173" i="17"/>
  <c r="T173" i="17" s="1"/>
  <c r="M173" i="17"/>
  <c r="N173" i="17" s="1"/>
  <c r="G173" i="17"/>
  <c r="H173" i="17" s="1"/>
  <c r="A173" i="17"/>
  <c r="B173" i="17" s="1"/>
  <c r="AM172" i="17"/>
  <c r="AF172" i="17"/>
  <c r="Y172" i="17"/>
  <c r="Z172" i="17" s="1"/>
  <c r="S172" i="17"/>
  <c r="T172" i="17" s="1"/>
  <c r="M172" i="17"/>
  <c r="N172" i="17" s="1"/>
  <c r="G172" i="17"/>
  <c r="H172" i="17" s="1"/>
  <c r="A172" i="17"/>
  <c r="B172" i="17" s="1"/>
  <c r="AM171" i="17"/>
  <c r="AF171" i="17"/>
  <c r="Y171" i="17"/>
  <c r="Z171" i="17" s="1"/>
  <c r="S171" i="17"/>
  <c r="T171" i="17" s="1"/>
  <c r="M171" i="17"/>
  <c r="N171" i="17" s="1"/>
  <c r="G171" i="17"/>
  <c r="H171" i="17" s="1"/>
  <c r="A171" i="17"/>
  <c r="B171" i="17" s="1"/>
  <c r="AM170" i="17"/>
  <c r="AF170" i="17"/>
  <c r="Y170" i="17"/>
  <c r="Z170" i="17" s="1"/>
  <c r="S170" i="17"/>
  <c r="T170" i="17" s="1"/>
  <c r="M170" i="17"/>
  <c r="N170" i="17" s="1"/>
  <c r="G170" i="17"/>
  <c r="H170" i="17" s="1"/>
  <c r="A170" i="17"/>
  <c r="B170" i="17" s="1"/>
  <c r="AM169" i="17"/>
  <c r="AF169" i="17"/>
  <c r="Y169" i="17"/>
  <c r="Z169" i="17" s="1"/>
  <c r="S169" i="17"/>
  <c r="T169" i="17" s="1"/>
  <c r="M169" i="17"/>
  <c r="N169" i="17" s="1"/>
  <c r="G169" i="17"/>
  <c r="H169" i="17" s="1"/>
  <c r="A169" i="17"/>
  <c r="B169" i="17" s="1"/>
  <c r="AM168" i="17"/>
  <c r="AF168" i="17"/>
  <c r="Y168" i="17"/>
  <c r="Z168" i="17" s="1"/>
  <c r="S168" i="17"/>
  <c r="T168" i="17" s="1"/>
  <c r="M168" i="17"/>
  <c r="N168" i="17" s="1"/>
  <c r="G168" i="17"/>
  <c r="H168" i="17" s="1"/>
  <c r="A168" i="17"/>
  <c r="B168" i="17" s="1"/>
  <c r="AM167" i="17"/>
  <c r="AF167" i="17"/>
  <c r="Y167" i="17"/>
  <c r="Z167" i="17" s="1"/>
  <c r="S167" i="17"/>
  <c r="T167" i="17" s="1"/>
  <c r="M167" i="17"/>
  <c r="N167" i="17" s="1"/>
  <c r="G167" i="17"/>
  <c r="H167" i="17" s="1"/>
  <c r="A167" i="17"/>
  <c r="B167" i="17" s="1"/>
  <c r="AM166" i="17"/>
  <c r="AF166" i="17"/>
  <c r="Y166" i="17"/>
  <c r="Z166" i="17" s="1"/>
  <c r="S166" i="17"/>
  <c r="T166" i="17" s="1"/>
  <c r="M166" i="17"/>
  <c r="N166" i="17" s="1"/>
  <c r="G166" i="17"/>
  <c r="H166" i="17" s="1"/>
  <c r="A166" i="17"/>
  <c r="B166" i="17" s="1"/>
  <c r="AM165" i="17"/>
  <c r="AF165" i="17"/>
  <c r="Y165" i="17"/>
  <c r="Z165" i="17" s="1"/>
  <c r="S165" i="17"/>
  <c r="T165" i="17" s="1"/>
  <c r="M165" i="17"/>
  <c r="N165" i="17" s="1"/>
  <c r="G165" i="17"/>
  <c r="H165" i="17" s="1"/>
  <c r="A165" i="17"/>
  <c r="B165" i="17" s="1"/>
  <c r="AM164" i="17"/>
  <c r="AF164" i="17"/>
  <c r="Y164" i="17"/>
  <c r="Z164" i="17" s="1"/>
  <c r="S164" i="17"/>
  <c r="T164" i="17" s="1"/>
  <c r="M164" i="17"/>
  <c r="N164" i="17" s="1"/>
  <c r="G164" i="17"/>
  <c r="H164" i="17" s="1"/>
  <c r="A164" i="17"/>
  <c r="B164" i="17" s="1"/>
  <c r="AM163" i="17"/>
  <c r="AF163" i="17"/>
  <c r="Y163" i="17"/>
  <c r="Z163" i="17" s="1"/>
  <c r="S163" i="17"/>
  <c r="T163" i="17" s="1"/>
  <c r="M163" i="17"/>
  <c r="N163" i="17" s="1"/>
  <c r="G163" i="17"/>
  <c r="H163" i="17" s="1"/>
  <c r="A163" i="17"/>
  <c r="B163" i="17" s="1"/>
  <c r="AM162" i="17"/>
  <c r="AF162" i="17"/>
  <c r="Y162" i="17"/>
  <c r="Z162" i="17" s="1"/>
  <c r="S162" i="17"/>
  <c r="T162" i="17" s="1"/>
  <c r="M162" i="17"/>
  <c r="N162" i="17" s="1"/>
  <c r="G162" i="17"/>
  <c r="H162" i="17" s="1"/>
  <c r="A162" i="17"/>
  <c r="B162" i="17" s="1"/>
  <c r="AM161" i="17"/>
  <c r="AF161" i="17"/>
  <c r="Y161" i="17"/>
  <c r="Z161" i="17" s="1"/>
  <c r="S161" i="17"/>
  <c r="T161" i="17" s="1"/>
  <c r="M161" i="17"/>
  <c r="N161" i="17" s="1"/>
  <c r="G161" i="17"/>
  <c r="H161" i="17" s="1"/>
  <c r="A161" i="17"/>
  <c r="B161" i="17" s="1"/>
  <c r="AM160" i="17"/>
  <c r="AF160" i="17"/>
  <c r="Y160" i="17"/>
  <c r="Z160" i="17" s="1"/>
  <c r="S160" i="17"/>
  <c r="T160" i="17" s="1"/>
  <c r="M160" i="17"/>
  <c r="N160" i="17" s="1"/>
  <c r="G160" i="17"/>
  <c r="H160" i="17" s="1"/>
  <c r="A160" i="17"/>
  <c r="B160" i="17" s="1"/>
  <c r="AM159" i="17"/>
  <c r="AF159" i="17"/>
  <c r="Y159" i="17"/>
  <c r="Z159" i="17" s="1"/>
  <c r="S159" i="17"/>
  <c r="T159" i="17" s="1"/>
  <c r="M159" i="17"/>
  <c r="N159" i="17" s="1"/>
  <c r="G159" i="17"/>
  <c r="H159" i="17" s="1"/>
  <c r="A159" i="17"/>
  <c r="B159" i="17" s="1"/>
  <c r="AM158" i="17"/>
  <c r="AF158" i="17"/>
  <c r="Y158" i="17"/>
  <c r="Z158" i="17" s="1"/>
  <c r="S158" i="17"/>
  <c r="T158" i="17" s="1"/>
  <c r="M158" i="17"/>
  <c r="N158" i="17" s="1"/>
  <c r="G158" i="17"/>
  <c r="H158" i="17" s="1"/>
  <c r="A158" i="17"/>
  <c r="B158" i="17" s="1"/>
  <c r="AM157" i="17"/>
  <c r="AF157" i="17"/>
  <c r="Y157" i="17"/>
  <c r="Z157" i="17" s="1"/>
  <c r="S157" i="17"/>
  <c r="T157" i="17" s="1"/>
  <c r="M157" i="17"/>
  <c r="N157" i="17" s="1"/>
  <c r="G157" i="17"/>
  <c r="H157" i="17" s="1"/>
  <c r="A157" i="17"/>
  <c r="B157" i="17" s="1"/>
  <c r="AM156" i="17"/>
  <c r="AF156" i="17"/>
  <c r="Y156" i="17"/>
  <c r="Z156" i="17" s="1"/>
  <c r="S156" i="17"/>
  <c r="T156" i="17" s="1"/>
  <c r="M156" i="17"/>
  <c r="N156" i="17" s="1"/>
  <c r="G156" i="17"/>
  <c r="H156" i="17" s="1"/>
  <c r="A156" i="17"/>
  <c r="B156" i="17" s="1"/>
  <c r="AM155" i="17"/>
  <c r="AF155" i="17"/>
  <c r="Y155" i="17"/>
  <c r="Z155" i="17" s="1"/>
  <c r="S155" i="17"/>
  <c r="T155" i="17" s="1"/>
  <c r="M155" i="17"/>
  <c r="N155" i="17" s="1"/>
  <c r="G155" i="17"/>
  <c r="H155" i="17" s="1"/>
  <c r="A155" i="17"/>
  <c r="B155" i="17" s="1"/>
  <c r="AM154" i="17"/>
  <c r="AF154" i="17"/>
  <c r="Y154" i="17"/>
  <c r="Z154" i="17" s="1"/>
  <c r="S154" i="17"/>
  <c r="T154" i="17" s="1"/>
  <c r="M154" i="17"/>
  <c r="N154" i="17" s="1"/>
  <c r="G154" i="17"/>
  <c r="H154" i="17" s="1"/>
  <c r="A154" i="17"/>
  <c r="B154" i="17" s="1"/>
  <c r="AM153" i="17"/>
  <c r="AF153" i="17"/>
  <c r="Y153" i="17"/>
  <c r="Z153" i="17" s="1"/>
  <c r="S153" i="17"/>
  <c r="T153" i="17" s="1"/>
  <c r="M153" i="17"/>
  <c r="N153" i="17" s="1"/>
  <c r="G153" i="17"/>
  <c r="H153" i="17" s="1"/>
  <c r="A153" i="17"/>
  <c r="B153" i="17" s="1"/>
  <c r="AM152" i="17"/>
  <c r="AF152" i="17"/>
  <c r="Y152" i="17"/>
  <c r="Z152" i="17" s="1"/>
  <c r="S152" i="17"/>
  <c r="T152" i="17" s="1"/>
  <c r="M152" i="17"/>
  <c r="N152" i="17" s="1"/>
  <c r="G152" i="17"/>
  <c r="H152" i="17" s="1"/>
  <c r="A152" i="17"/>
  <c r="B152" i="17" s="1"/>
  <c r="AM151" i="17"/>
  <c r="AF151" i="17"/>
  <c r="Y151" i="17"/>
  <c r="Z151" i="17" s="1"/>
  <c r="S151" i="17"/>
  <c r="T151" i="17" s="1"/>
  <c r="M151" i="17"/>
  <c r="N151" i="17" s="1"/>
  <c r="G151" i="17"/>
  <c r="H151" i="17" s="1"/>
  <c r="A151" i="17"/>
  <c r="B151" i="17" s="1"/>
  <c r="AM150" i="17"/>
  <c r="AF150" i="17"/>
  <c r="Y150" i="17"/>
  <c r="Z150" i="17" s="1"/>
  <c r="S150" i="17"/>
  <c r="T150" i="17" s="1"/>
  <c r="M150" i="17"/>
  <c r="N150" i="17" s="1"/>
  <c r="G150" i="17"/>
  <c r="H150" i="17" s="1"/>
  <c r="A150" i="17"/>
  <c r="B150" i="17" s="1"/>
  <c r="AM149" i="17"/>
  <c r="AF149" i="17"/>
  <c r="Y149" i="17"/>
  <c r="Z149" i="17" s="1"/>
  <c r="S149" i="17"/>
  <c r="T149" i="17" s="1"/>
  <c r="M149" i="17"/>
  <c r="N149" i="17" s="1"/>
  <c r="G149" i="17"/>
  <c r="H149" i="17" s="1"/>
  <c r="A149" i="17"/>
  <c r="B149" i="17" s="1"/>
  <c r="AM148" i="17"/>
  <c r="AF148" i="17"/>
  <c r="Y148" i="17"/>
  <c r="Z148" i="17" s="1"/>
  <c r="S148" i="17"/>
  <c r="T148" i="17" s="1"/>
  <c r="M148" i="17"/>
  <c r="N148" i="17" s="1"/>
  <c r="G148" i="17"/>
  <c r="H148" i="17" s="1"/>
  <c r="A148" i="17"/>
  <c r="B148" i="17" s="1"/>
  <c r="AM147" i="17"/>
  <c r="AF147" i="17"/>
  <c r="Y147" i="17"/>
  <c r="Z147" i="17" s="1"/>
  <c r="S147" i="17"/>
  <c r="T147" i="17" s="1"/>
  <c r="M147" i="17"/>
  <c r="N147" i="17" s="1"/>
  <c r="G147" i="17"/>
  <c r="H147" i="17" s="1"/>
  <c r="A147" i="17"/>
  <c r="B147" i="17" s="1"/>
  <c r="AM146" i="17"/>
  <c r="AF146" i="17"/>
  <c r="Y146" i="17"/>
  <c r="Z146" i="17" s="1"/>
  <c r="S146" i="17"/>
  <c r="T146" i="17" s="1"/>
  <c r="M146" i="17"/>
  <c r="N146" i="17" s="1"/>
  <c r="G146" i="17"/>
  <c r="H146" i="17" s="1"/>
  <c r="A146" i="17"/>
  <c r="B146" i="17" s="1"/>
  <c r="AM145" i="17"/>
  <c r="AF145" i="17"/>
  <c r="Y145" i="17"/>
  <c r="Z145" i="17" s="1"/>
  <c r="S145" i="17"/>
  <c r="T145" i="17" s="1"/>
  <c r="M145" i="17"/>
  <c r="N145" i="17" s="1"/>
  <c r="G145" i="17"/>
  <c r="H145" i="17" s="1"/>
  <c r="A145" i="17"/>
  <c r="B145" i="17" s="1"/>
  <c r="AM144" i="17"/>
  <c r="AF144" i="17"/>
  <c r="Y144" i="17"/>
  <c r="Z144" i="17" s="1"/>
  <c r="S144" i="17"/>
  <c r="T144" i="17" s="1"/>
  <c r="M144" i="17"/>
  <c r="N144" i="17" s="1"/>
  <c r="G144" i="17"/>
  <c r="H144" i="17" s="1"/>
  <c r="A144" i="17"/>
  <c r="B144" i="17" s="1"/>
  <c r="AM143" i="17"/>
  <c r="AF143" i="17"/>
  <c r="Y143" i="17"/>
  <c r="Z143" i="17" s="1"/>
  <c r="S143" i="17"/>
  <c r="T143" i="17" s="1"/>
  <c r="M143" i="17"/>
  <c r="N143" i="17" s="1"/>
  <c r="G143" i="17"/>
  <c r="H143" i="17" s="1"/>
  <c r="A143" i="17"/>
  <c r="B143" i="17" s="1"/>
  <c r="AM142" i="17"/>
  <c r="AF142" i="17"/>
  <c r="Y142" i="17"/>
  <c r="Z142" i="17" s="1"/>
  <c r="S142" i="17"/>
  <c r="T142" i="17" s="1"/>
  <c r="M142" i="17"/>
  <c r="N142" i="17" s="1"/>
  <c r="G142" i="17"/>
  <c r="H142" i="17" s="1"/>
  <c r="A142" i="17"/>
  <c r="B142" i="17" s="1"/>
  <c r="AM141" i="17"/>
  <c r="AF141" i="17"/>
  <c r="Y141" i="17"/>
  <c r="Z141" i="17" s="1"/>
  <c r="S141" i="17"/>
  <c r="T141" i="17" s="1"/>
  <c r="M141" i="17"/>
  <c r="N141" i="17" s="1"/>
  <c r="G141" i="17"/>
  <c r="H141" i="17" s="1"/>
  <c r="A141" i="17"/>
  <c r="B141" i="17" s="1"/>
  <c r="AM140" i="17"/>
  <c r="AF140" i="17"/>
  <c r="Y140" i="17"/>
  <c r="Z140" i="17" s="1"/>
  <c r="S140" i="17"/>
  <c r="T140" i="17" s="1"/>
  <c r="M140" i="17"/>
  <c r="N140" i="17" s="1"/>
  <c r="G140" i="17"/>
  <c r="H140" i="17" s="1"/>
  <c r="A140" i="17"/>
  <c r="B140" i="17" s="1"/>
  <c r="AM139" i="17"/>
  <c r="AF139" i="17"/>
  <c r="Y139" i="17"/>
  <c r="Z139" i="17" s="1"/>
  <c r="S139" i="17"/>
  <c r="T139" i="17" s="1"/>
  <c r="M139" i="17"/>
  <c r="N139" i="17" s="1"/>
  <c r="G139" i="17"/>
  <c r="H139" i="17" s="1"/>
  <c r="A139" i="17"/>
  <c r="B139" i="17" s="1"/>
  <c r="AM138" i="17"/>
  <c r="AF138" i="17"/>
  <c r="Y138" i="17"/>
  <c r="Z138" i="17" s="1"/>
  <c r="S138" i="17"/>
  <c r="T138" i="17" s="1"/>
  <c r="M138" i="17"/>
  <c r="N138" i="17" s="1"/>
  <c r="G138" i="17"/>
  <c r="H138" i="17" s="1"/>
  <c r="A138" i="17"/>
  <c r="B138" i="17" s="1"/>
  <c r="AM137" i="17"/>
  <c r="AF137" i="17"/>
  <c r="Y137" i="17"/>
  <c r="Z137" i="17" s="1"/>
  <c r="S137" i="17"/>
  <c r="T137" i="17" s="1"/>
  <c r="M137" i="17"/>
  <c r="N137" i="17" s="1"/>
  <c r="G137" i="17"/>
  <c r="H137" i="17" s="1"/>
  <c r="A137" i="17"/>
  <c r="B137" i="17" s="1"/>
  <c r="AM136" i="17"/>
  <c r="AF136" i="17"/>
  <c r="Y136" i="17"/>
  <c r="Z136" i="17" s="1"/>
  <c r="S136" i="17"/>
  <c r="T136" i="17" s="1"/>
  <c r="M136" i="17"/>
  <c r="N136" i="17" s="1"/>
  <c r="G136" i="17"/>
  <c r="H136" i="17" s="1"/>
  <c r="A136" i="17"/>
  <c r="B136" i="17" s="1"/>
  <c r="AM135" i="17"/>
  <c r="AF135" i="17"/>
  <c r="Y135" i="17"/>
  <c r="Z135" i="17" s="1"/>
  <c r="S135" i="17"/>
  <c r="T135" i="17" s="1"/>
  <c r="M135" i="17"/>
  <c r="N135" i="17" s="1"/>
  <c r="G135" i="17"/>
  <c r="H135" i="17" s="1"/>
  <c r="A135" i="17"/>
  <c r="B135" i="17" s="1"/>
  <c r="AM134" i="17"/>
  <c r="AF134" i="17"/>
  <c r="Y134" i="17"/>
  <c r="Z134" i="17" s="1"/>
  <c r="S134" i="17"/>
  <c r="T134" i="17" s="1"/>
  <c r="M134" i="17"/>
  <c r="N134" i="17" s="1"/>
  <c r="G134" i="17"/>
  <c r="H134" i="17" s="1"/>
  <c r="A134" i="17"/>
  <c r="B134" i="17" s="1"/>
  <c r="AM133" i="17"/>
  <c r="AF133" i="17"/>
  <c r="Y133" i="17"/>
  <c r="Z133" i="17" s="1"/>
  <c r="S133" i="17"/>
  <c r="T133" i="17" s="1"/>
  <c r="M133" i="17"/>
  <c r="N133" i="17" s="1"/>
  <c r="G133" i="17"/>
  <c r="H133" i="17" s="1"/>
  <c r="A133" i="17"/>
  <c r="B133" i="17" s="1"/>
  <c r="AM132" i="17"/>
  <c r="AF132" i="17"/>
  <c r="Y132" i="17"/>
  <c r="Z132" i="17" s="1"/>
  <c r="S132" i="17"/>
  <c r="T132" i="17" s="1"/>
  <c r="M132" i="17"/>
  <c r="N132" i="17" s="1"/>
  <c r="G132" i="17"/>
  <c r="H132" i="17" s="1"/>
  <c r="A132" i="17"/>
  <c r="B132" i="17" s="1"/>
  <c r="AM131" i="17"/>
  <c r="AF131" i="17"/>
  <c r="Y131" i="17"/>
  <c r="Z131" i="17" s="1"/>
  <c r="S131" i="17"/>
  <c r="T131" i="17" s="1"/>
  <c r="M131" i="17"/>
  <c r="N131" i="17" s="1"/>
  <c r="G131" i="17"/>
  <c r="H131" i="17" s="1"/>
  <c r="A131" i="17"/>
  <c r="B131" i="17" s="1"/>
  <c r="AM130" i="17"/>
  <c r="AF130" i="17"/>
  <c r="Y130" i="17"/>
  <c r="Z130" i="17" s="1"/>
  <c r="S130" i="17"/>
  <c r="T130" i="17" s="1"/>
  <c r="M130" i="17"/>
  <c r="N130" i="17" s="1"/>
  <c r="G130" i="17"/>
  <c r="H130" i="17" s="1"/>
  <c r="A130" i="17"/>
  <c r="B130" i="17" s="1"/>
  <c r="AM129" i="17"/>
  <c r="AF129" i="17"/>
  <c r="Y129" i="17"/>
  <c r="Z129" i="17" s="1"/>
  <c r="S129" i="17"/>
  <c r="T129" i="17" s="1"/>
  <c r="M129" i="17"/>
  <c r="N129" i="17" s="1"/>
  <c r="G129" i="17"/>
  <c r="H129" i="17" s="1"/>
  <c r="A129" i="17"/>
  <c r="B129" i="17" s="1"/>
  <c r="AM128" i="17"/>
  <c r="AF128" i="17"/>
  <c r="Y128" i="17"/>
  <c r="Z128" i="17" s="1"/>
  <c r="S128" i="17"/>
  <c r="T128" i="17" s="1"/>
  <c r="M128" i="17"/>
  <c r="N128" i="17" s="1"/>
  <c r="G128" i="17"/>
  <c r="H128" i="17" s="1"/>
  <c r="A128" i="17"/>
  <c r="B128" i="17" s="1"/>
  <c r="AM127" i="17"/>
  <c r="AF127" i="17"/>
  <c r="Y127" i="17"/>
  <c r="Z127" i="17" s="1"/>
  <c r="S127" i="17"/>
  <c r="T127" i="17" s="1"/>
  <c r="M127" i="17"/>
  <c r="N127" i="17" s="1"/>
  <c r="G127" i="17"/>
  <c r="H127" i="17" s="1"/>
  <c r="A127" i="17"/>
  <c r="B127" i="17" s="1"/>
  <c r="AM126" i="17"/>
  <c r="AF126" i="17"/>
  <c r="Y126" i="17"/>
  <c r="Z126" i="17" s="1"/>
  <c r="S126" i="17"/>
  <c r="T126" i="17" s="1"/>
  <c r="M126" i="17"/>
  <c r="N126" i="17" s="1"/>
  <c r="G126" i="17"/>
  <c r="H126" i="17" s="1"/>
  <c r="A126" i="17"/>
  <c r="B126" i="17" s="1"/>
  <c r="AM125" i="17"/>
  <c r="AF125" i="17"/>
  <c r="Y125" i="17"/>
  <c r="Z125" i="17" s="1"/>
  <c r="S125" i="17"/>
  <c r="T125" i="17" s="1"/>
  <c r="M125" i="17"/>
  <c r="N125" i="17" s="1"/>
  <c r="G125" i="17"/>
  <c r="H125" i="17" s="1"/>
  <c r="A125" i="17"/>
  <c r="B125" i="17" s="1"/>
  <c r="AM124" i="17"/>
  <c r="AF124" i="17"/>
  <c r="Y124" i="17"/>
  <c r="Z124" i="17" s="1"/>
  <c r="S124" i="17"/>
  <c r="T124" i="17" s="1"/>
  <c r="M124" i="17"/>
  <c r="N124" i="17" s="1"/>
  <c r="G124" i="17"/>
  <c r="H124" i="17" s="1"/>
  <c r="A124" i="17"/>
  <c r="B124" i="17" s="1"/>
  <c r="AM123" i="17"/>
  <c r="AF123" i="17"/>
  <c r="Y123" i="17"/>
  <c r="Z123" i="17" s="1"/>
  <c r="S123" i="17"/>
  <c r="T123" i="17" s="1"/>
  <c r="M123" i="17"/>
  <c r="N123" i="17" s="1"/>
  <c r="G123" i="17"/>
  <c r="H123" i="17" s="1"/>
  <c r="A123" i="17"/>
  <c r="B123" i="17" s="1"/>
  <c r="AM122" i="17"/>
  <c r="AF122" i="17"/>
  <c r="Y122" i="17"/>
  <c r="Z122" i="17" s="1"/>
  <c r="S122" i="17"/>
  <c r="T122" i="17" s="1"/>
  <c r="M122" i="17"/>
  <c r="N122" i="17" s="1"/>
  <c r="G122" i="17"/>
  <c r="H122" i="17" s="1"/>
  <c r="A122" i="17"/>
  <c r="B122" i="17" s="1"/>
  <c r="AM121" i="17"/>
  <c r="AF121" i="17"/>
  <c r="Y121" i="17"/>
  <c r="Z121" i="17" s="1"/>
  <c r="S121" i="17"/>
  <c r="T121" i="17" s="1"/>
  <c r="M121" i="17"/>
  <c r="N121" i="17" s="1"/>
  <c r="G121" i="17"/>
  <c r="H121" i="17" s="1"/>
  <c r="A121" i="17"/>
  <c r="B121" i="17" s="1"/>
  <c r="AM120" i="17"/>
  <c r="AF120" i="17"/>
  <c r="Y120" i="17"/>
  <c r="Z120" i="17" s="1"/>
  <c r="S120" i="17"/>
  <c r="T120" i="17" s="1"/>
  <c r="M120" i="17"/>
  <c r="N120" i="17" s="1"/>
  <c r="G120" i="17"/>
  <c r="H120" i="17" s="1"/>
  <c r="A120" i="17"/>
  <c r="B120" i="17" s="1"/>
  <c r="AM119" i="17"/>
  <c r="AF119" i="17"/>
  <c r="Y119" i="17"/>
  <c r="Z119" i="17" s="1"/>
  <c r="S119" i="17"/>
  <c r="T119" i="17" s="1"/>
  <c r="M119" i="17"/>
  <c r="N119" i="17" s="1"/>
  <c r="G119" i="17"/>
  <c r="H119" i="17" s="1"/>
  <c r="A119" i="17"/>
  <c r="B119" i="17" s="1"/>
  <c r="AM118" i="17"/>
  <c r="AF118" i="17"/>
  <c r="Y118" i="17"/>
  <c r="Z118" i="17" s="1"/>
  <c r="S118" i="17"/>
  <c r="T118" i="17" s="1"/>
  <c r="M118" i="17"/>
  <c r="N118" i="17" s="1"/>
  <c r="G118" i="17"/>
  <c r="H118" i="17" s="1"/>
  <c r="A118" i="17"/>
  <c r="B118" i="17" s="1"/>
  <c r="AM117" i="17"/>
  <c r="AF117" i="17"/>
  <c r="Y117" i="17"/>
  <c r="Z117" i="17" s="1"/>
  <c r="S117" i="17"/>
  <c r="T117" i="17" s="1"/>
  <c r="M117" i="17"/>
  <c r="N117" i="17" s="1"/>
  <c r="G117" i="17"/>
  <c r="H117" i="17" s="1"/>
  <c r="A117" i="17"/>
  <c r="B117" i="17" s="1"/>
  <c r="AM116" i="17"/>
  <c r="AF116" i="17"/>
  <c r="Y116" i="17"/>
  <c r="Z116" i="17" s="1"/>
  <c r="S116" i="17"/>
  <c r="T116" i="17" s="1"/>
  <c r="M116" i="17"/>
  <c r="N116" i="17" s="1"/>
  <c r="G116" i="17"/>
  <c r="H116" i="17" s="1"/>
  <c r="A116" i="17"/>
  <c r="B116" i="17" s="1"/>
  <c r="AM115" i="17"/>
  <c r="AF115" i="17"/>
  <c r="Y115" i="17"/>
  <c r="Z115" i="17" s="1"/>
  <c r="S115" i="17"/>
  <c r="T115" i="17" s="1"/>
  <c r="M115" i="17"/>
  <c r="N115" i="17" s="1"/>
  <c r="G115" i="17"/>
  <c r="H115" i="17" s="1"/>
  <c r="A115" i="17"/>
  <c r="B115" i="17" s="1"/>
  <c r="AM114" i="17"/>
  <c r="AF114" i="17"/>
  <c r="Y114" i="17"/>
  <c r="Z114" i="17" s="1"/>
  <c r="S114" i="17"/>
  <c r="T114" i="17" s="1"/>
  <c r="M114" i="17"/>
  <c r="N114" i="17" s="1"/>
  <c r="G114" i="17"/>
  <c r="H114" i="17" s="1"/>
  <c r="A114" i="17"/>
  <c r="B114" i="17" s="1"/>
  <c r="AM113" i="17"/>
  <c r="AF113" i="17"/>
  <c r="Y113" i="17"/>
  <c r="Z113" i="17" s="1"/>
  <c r="S113" i="17"/>
  <c r="T113" i="17" s="1"/>
  <c r="M113" i="17"/>
  <c r="N113" i="17" s="1"/>
  <c r="G113" i="17"/>
  <c r="H113" i="17" s="1"/>
  <c r="A113" i="17"/>
  <c r="B113" i="17" s="1"/>
  <c r="AM112" i="17"/>
  <c r="AF112" i="17"/>
  <c r="Y112" i="17"/>
  <c r="Z112" i="17" s="1"/>
  <c r="S112" i="17"/>
  <c r="T112" i="17" s="1"/>
  <c r="M112" i="17"/>
  <c r="N112" i="17" s="1"/>
  <c r="G112" i="17"/>
  <c r="H112" i="17" s="1"/>
  <c r="A112" i="17"/>
  <c r="B112" i="17" s="1"/>
  <c r="AM111" i="17"/>
  <c r="AF111" i="17"/>
  <c r="Y111" i="17"/>
  <c r="Z111" i="17" s="1"/>
  <c r="S111" i="17"/>
  <c r="T111" i="17" s="1"/>
  <c r="M111" i="17"/>
  <c r="N111" i="17" s="1"/>
  <c r="G111" i="17"/>
  <c r="H111" i="17" s="1"/>
  <c r="A111" i="17"/>
  <c r="B111" i="17" s="1"/>
  <c r="AM110" i="17"/>
  <c r="AF110" i="17"/>
  <c r="Y110" i="17"/>
  <c r="Z110" i="17" s="1"/>
  <c r="S110" i="17"/>
  <c r="T110" i="17" s="1"/>
  <c r="M110" i="17"/>
  <c r="N110" i="17" s="1"/>
  <c r="G110" i="17"/>
  <c r="H110" i="17" s="1"/>
  <c r="A110" i="17"/>
  <c r="B110" i="17" s="1"/>
  <c r="AM109" i="17"/>
  <c r="AF109" i="17"/>
  <c r="Y109" i="17"/>
  <c r="Z109" i="17" s="1"/>
  <c r="S109" i="17"/>
  <c r="T109" i="17" s="1"/>
  <c r="M109" i="17"/>
  <c r="N109" i="17" s="1"/>
  <c r="G109" i="17"/>
  <c r="H109" i="17" s="1"/>
  <c r="A109" i="17"/>
  <c r="B109" i="17" s="1"/>
  <c r="AM108" i="17"/>
  <c r="AF108" i="17"/>
  <c r="Y108" i="17"/>
  <c r="Z108" i="17" s="1"/>
  <c r="S108" i="17"/>
  <c r="T108" i="17" s="1"/>
  <c r="M108" i="17"/>
  <c r="N108" i="17" s="1"/>
  <c r="G108" i="17"/>
  <c r="H108" i="17" s="1"/>
  <c r="A108" i="17"/>
  <c r="B108" i="17" s="1"/>
  <c r="AM107" i="17"/>
  <c r="AF107" i="17"/>
  <c r="Y107" i="17"/>
  <c r="Z107" i="17" s="1"/>
  <c r="S107" i="17"/>
  <c r="T107" i="17" s="1"/>
  <c r="M107" i="17"/>
  <c r="N107" i="17" s="1"/>
  <c r="G107" i="17"/>
  <c r="H107" i="17" s="1"/>
  <c r="A107" i="17"/>
  <c r="B107" i="17" s="1"/>
  <c r="AM106" i="17"/>
  <c r="AF106" i="17"/>
  <c r="Y106" i="17"/>
  <c r="Z106" i="17" s="1"/>
  <c r="S106" i="17"/>
  <c r="T106" i="17" s="1"/>
  <c r="M106" i="17"/>
  <c r="N106" i="17" s="1"/>
  <c r="G106" i="17"/>
  <c r="H106" i="17" s="1"/>
  <c r="A106" i="17"/>
  <c r="B106" i="17" s="1"/>
  <c r="AM105" i="17"/>
  <c r="AF105" i="17"/>
  <c r="Y105" i="17"/>
  <c r="Z105" i="17" s="1"/>
  <c r="S105" i="17"/>
  <c r="T105" i="17" s="1"/>
  <c r="M105" i="17"/>
  <c r="N105" i="17" s="1"/>
  <c r="G105" i="17"/>
  <c r="H105" i="17" s="1"/>
  <c r="A105" i="17"/>
  <c r="B105" i="17" s="1"/>
  <c r="AM104" i="17"/>
  <c r="AF104" i="17"/>
  <c r="Y104" i="17"/>
  <c r="Z104" i="17" s="1"/>
  <c r="S104" i="17"/>
  <c r="T104" i="17" s="1"/>
  <c r="M104" i="17"/>
  <c r="N104" i="17" s="1"/>
  <c r="G104" i="17"/>
  <c r="H104" i="17" s="1"/>
  <c r="A104" i="17"/>
  <c r="B104" i="17" s="1"/>
  <c r="AM103" i="17"/>
  <c r="AF103" i="17"/>
  <c r="Y103" i="17"/>
  <c r="Z103" i="17" s="1"/>
  <c r="S103" i="17"/>
  <c r="T103" i="17" s="1"/>
  <c r="M103" i="17"/>
  <c r="N103" i="17" s="1"/>
  <c r="G103" i="17"/>
  <c r="H103" i="17" s="1"/>
  <c r="A103" i="17"/>
  <c r="B103" i="17" s="1"/>
  <c r="AM102" i="17"/>
  <c r="AF102" i="17"/>
  <c r="Y102" i="17"/>
  <c r="Z102" i="17" s="1"/>
  <c r="S102" i="17"/>
  <c r="T102" i="17" s="1"/>
  <c r="M102" i="17"/>
  <c r="N102" i="17" s="1"/>
  <c r="G102" i="17"/>
  <c r="H102" i="17" s="1"/>
  <c r="A102" i="17"/>
  <c r="B102" i="17" s="1"/>
  <c r="AM101" i="17"/>
  <c r="AF101" i="17"/>
  <c r="Y101" i="17"/>
  <c r="Z101" i="17" s="1"/>
  <c r="S101" i="17"/>
  <c r="T101" i="17" s="1"/>
  <c r="M101" i="17"/>
  <c r="N101" i="17" s="1"/>
  <c r="G101" i="17"/>
  <c r="H101" i="17" s="1"/>
  <c r="A101" i="17"/>
  <c r="B101" i="17" s="1"/>
  <c r="AM100" i="17"/>
  <c r="AF100" i="17"/>
  <c r="Y100" i="17"/>
  <c r="Z100" i="17" s="1"/>
  <c r="S100" i="17"/>
  <c r="T100" i="17" s="1"/>
  <c r="M100" i="17"/>
  <c r="N100" i="17" s="1"/>
  <c r="G100" i="17"/>
  <c r="H100" i="17" s="1"/>
  <c r="A100" i="17"/>
  <c r="B100" i="17" s="1"/>
  <c r="AM99" i="17"/>
  <c r="AF99" i="17"/>
  <c r="Y99" i="17"/>
  <c r="Z99" i="17" s="1"/>
  <c r="S99" i="17"/>
  <c r="T99" i="17" s="1"/>
  <c r="M99" i="17"/>
  <c r="N99" i="17" s="1"/>
  <c r="G99" i="17"/>
  <c r="H99" i="17" s="1"/>
  <c r="A99" i="17"/>
  <c r="B99" i="17" s="1"/>
  <c r="AM98" i="17"/>
  <c r="AF98" i="17"/>
  <c r="Y98" i="17"/>
  <c r="Z98" i="17" s="1"/>
  <c r="S98" i="17"/>
  <c r="T98" i="17" s="1"/>
  <c r="M98" i="17"/>
  <c r="N98" i="17" s="1"/>
  <c r="G98" i="17"/>
  <c r="H98" i="17" s="1"/>
  <c r="A98" i="17"/>
  <c r="B98" i="17" s="1"/>
  <c r="AM97" i="17"/>
  <c r="AF97" i="17"/>
  <c r="Y97" i="17"/>
  <c r="Z97" i="17" s="1"/>
  <c r="S97" i="17"/>
  <c r="T97" i="17" s="1"/>
  <c r="M97" i="17"/>
  <c r="N97" i="17" s="1"/>
  <c r="G97" i="17"/>
  <c r="H97" i="17" s="1"/>
  <c r="A97" i="17"/>
  <c r="B97" i="17" s="1"/>
  <c r="AM96" i="17"/>
  <c r="AF96" i="17"/>
  <c r="Y96" i="17"/>
  <c r="Z96" i="17" s="1"/>
  <c r="S96" i="17"/>
  <c r="T96" i="17" s="1"/>
  <c r="M96" i="17"/>
  <c r="N96" i="17" s="1"/>
  <c r="G96" i="17"/>
  <c r="H96" i="17" s="1"/>
  <c r="A96" i="17"/>
  <c r="B96" i="17" s="1"/>
  <c r="AM95" i="17"/>
  <c r="AF95" i="17"/>
  <c r="Y95" i="17"/>
  <c r="Z95" i="17" s="1"/>
  <c r="S95" i="17"/>
  <c r="T95" i="17" s="1"/>
  <c r="M95" i="17"/>
  <c r="N95" i="17" s="1"/>
  <c r="G95" i="17"/>
  <c r="H95" i="17" s="1"/>
  <c r="A95" i="17"/>
  <c r="B95" i="17" s="1"/>
  <c r="AM94" i="17"/>
  <c r="AF94" i="17"/>
  <c r="Y94" i="17"/>
  <c r="Z94" i="17" s="1"/>
  <c r="S94" i="17"/>
  <c r="T94" i="17" s="1"/>
  <c r="M94" i="17"/>
  <c r="N94" i="17" s="1"/>
  <c r="G94" i="17"/>
  <c r="H94" i="17" s="1"/>
  <c r="A94" i="17"/>
  <c r="B94" i="17" s="1"/>
  <c r="AM93" i="17"/>
  <c r="AF93" i="17"/>
  <c r="Y93" i="17"/>
  <c r="Z93" i="17" s="1"/>
  <c r="S93" i="17"/>
  <c r="T93" i="17" s="1"/>
  <c r="M93" i="17"/>
  <c r="N93" i="17" s="1"/>
  <c r="G93" i="17"/>
  <c r="H93" i="17" s="1"/>
  <c r="A93" i="17"/>
  <c r="B93" i="17" s="1"/>
  <c r="AM92" i="17"/>
  <c r="AF92" i="17"/>
  <c r="Y92" i="17"/>
  <c r="Z92" i="17" s="1"/>
  <c r="S92" i="17"/>
  <c r="T92" i="17" s="1"/>
  <c r="M92" i="17"/>
  <c r="N92" i="17" s="1"/>
  <c r="G92" i="17"/>
  <c r="H92" i="17" s="1"/>
  <c r="A92" i="17"/>
  <c r="B92" i="17" s="1"/>
  <c r="AM91" i="17"/>
  <c r="AF91" i="17"/>
  <c r="Y91" i="17"/>
  <c r="Z91" i="17" s="1"/>
  <c r="S91" i="17"/>
  <c r="T91" i="17" s="1"/>
  <c r="M91" i="17"/>
  <c r="N91" i="17" s="1"/>
  <c r="G91" i="17"/>
  <c r="H91" i="17" s="1"/>
  <c r="A91" i="17"/>
  <c r="B91" i="17" s="1"/>
  <c r="AM90" i="17"/>
  <c r="AF90" i="17"/>
  <c r="Y90" i="17"/>
  <c r="Z90" i="17" s="1"/>
  <c r="S90" i="17"/>
  <c r="T90" i="17" s="1"/>
  <c r="M90" i="17"/>
  <c r="N90" i="17" s="1"/>
  <c r="G90" i="17"/>
  <c r="H90" i="17" s="1"/>
  <c r="A90" i="17"/>
  <c r="B90" i="17" s="1"/>
  <c r="AM89" i="17"/>
  <c r="AF89" i="17"/>
  <c r="Y89" i="17"/>
  <c r="Z89" i="17" s="1"/>
  <c r="S89" i="17"/>
  <c r="T89" i="17" s="1"/>
  <c r="M89" i="17"/>
  <c r="N89" i="17" s="1"/>
  <c r="G89" i="17"/>
  <c r="H89" i="17" s="1"/>
  <c r="A89" i="17"/>
  <c r="B89" i="17" s="1"/>
  <c r="AM88" i="17"/>
  <c r="AF88" i="17"/>
  <c r="Y88" i="17"/>
  <c r="Z88" i="17" s="1"/>
  <c r="S88" i="17"/>
  <c r="T88" i="17" s="1"/>
  <c r="M88" i="17"/>
  <c r="N88" i="17" s="1"/>
  <c r="G88" i="17"/>
  <c r="H88" i="17" s="1"/>
  <c r="A88" i="17"/>
  <c r="B88" i="17" s="1"/>
  <c r="AM87" i="17"/>
  <c r="AF87" i="17"/>
  <c r="Y87" i="17"/>
  <c r="Z87" i="17" s="1"/>
  <c r="S87" i="17"/>
  <c r="T87" i="17" s="1"/>
  <c r="M87" i="17"/>
  <c r="N87" i="17" s="1"/>
  <c r="G87" i="17"/>
  <c r="H87" i="17" s="1"/>
  <c r="A87" i="17"/>
  <c r="B87" i="17" s="1"/>
  <c r="AM86" i="17"/>
  <c r="AF86" i="17"/>
  <c r="Y86" i="17"/>
  <c r="Z86" i="17" s="1"/>
  <c r="S86" i="17"/>
  <c r="T86" i="17" s="1"/>
  <c r="M86" i="17"/>
  <c r="N86" i="17" s="1"/>
  <c r="G86" i="17"/>
  <c r="H86" i="17" s="1"/>
  <c r="A86" i="17"/>
  <c r="B86" i="17" s="1"/>
  <c r="AM85" i="17"/>
  <c r="AF85" i="17"/>
  <c r="Y85" i="17"/>
  <c r="Z85" i="17" s="1"/>
  <c r="S85" i="17"/>
  <c r="T85" i="17" s="1"/>
  <c r="M85" i="17"/>
  <c r="N85" i="17" s="1"/>
  <c r="G85" i="17"/>
  <c r="H85" i="17" s="1"/>
  <c r="A85" i="17"/>
  <c r="B85" i="17" s="1"/>
  <c r="AM84" i="17"/>
  <c r="AF84" i="17"/>
  <c r="Y84" i="17"/>
  <c r="Z84" i="17" s="1"/>
  <c r="S84" i="17"/>
  <c r="T84" i="17" s="1"/>
  <c r="M84" i="17"/>
  <c r="N84" i="17" s="1"/>
  <c r="G84" i="17"/>
  <c r="H84" i="17" s="1"/>
  <c r="A84" i="17"/>
  <c r="B84" i="17" s="1"/>
  <c r="AM83" i="17"/>
  <c r="AF83" i="17"/>
  <c r="Y83" i="17"/>
  <c r="Z83" i="17" s="1"/>
  <c r="S83" i="17"/>
  <c r="T83" i="17" s="1"/>
  <c r="M83" i="17"/>
  <c r="N83" i="17" s="1"/>
  <c r="G83" i="17"/>
  <c r="H83" i="17" s="1"/>
  <c r="A83" i="17"/>
  <c r="B83" i="17" s="1"/>
  <c r="AM82" i="17"/>
  <c r="AF82" i="17"/>
  <c r="Y82" i="17"/>
  <c r="Z82" i="17" s="1"/>
  <c r="S82" i="17"/>
  <c r="T82" i="17" s="1"/>
  <c r="M82" i="17"/>
  <c r="N82" i="17" s="1"/>
  <c r="G82" i="17"/>
  <c r="H82" i="17" s="1"/>
  <c r="A82" i="17"/>
  <c r="B82" i="17" s="1"/>
  <c r="AM81" i="17"/>
  <c r="AF81" i="17"/>
  <c r="Y81" i="17"/>
  <c r="Z81" i="17" s="1"/>
  <c r="S81" i="17"/>
  <c r="T81" i="17" s="1"/>
  <c r="M81" i="17"/>
  <c r="N81" i="17" s="1"/>
  <c r="G81" i="17"/>
  <c r="H81" i="17" s="1"/>
  <c r="A81" i="17"/>
  <c r="B81" i="17" s="1"/>
  <c r="AM80" i="17"/>
  <c r="AF80" i="17"/>
  <c r="Y80" i="17"/>
  <c r="Z80" i="17" s="1"/>
  <c r="S80" i="17"/>
  <c r="T80" i="17" s="1"/>
  <c r="M80" i="17"/>
  <c r="N80" i="17" s="1"/>
  <c r="G80" i="17"/>
  <c r="H80" i="17" s="1"/>
  <c r="A80" i="17"/>
  <c r="B80" i="17" s="1"/>
  <c r="AM79" i="17"/>
  <c r="AF79" i="17"/>
  <c r="Y79" i="17"/>
  <c r="Z79" i="17" s="1"/>
  <c r="S79" i="17"/>
  <c r="T79" i="17" s="1"/>
  <c r="M79" i="17"/>
  <c r="N79" i="17" s="1"/>
  <c r="G79" i="17"/>
  <c r="H79" i="17" s="1"/>
  <c r="A79" i="17"/>
  <c r="B79" i="17" s="1"/>
  <c r="AM78" i="17"/>
  <c r="AF78" i="17"/>
  <c r="Y78" i="17"/>
  <c r="Z78" i="17" s="1"/>
  <c r="S78" i="17"/>
  <c r="T78" i="17" s="1"/>
  <c r="M78" i="17"/>
  <c r="N78" i="17" s="1"/>
  <c r="G78" i="17"/>
  <c r="H78" i="17" s="1"/>
  <c r="A78" i="17"/>
  <c r="B78" i="17" s="1"/>
  <c r="AM77" i="17"/>
  <c r="AF77" i="17"/>
  <c r="Y77" i="17"/>
  <c r="Z77" i="17" s="1"/>
  <c r="S77" i="17"/>
  <c r="T77" i="17" s="1"/>
  <c r="M77" i="17"/>
  <c r="N77" i="17" s="1"/>
  <c r="G77" i="17"/>
  <c r="H77" i="17" s="1"/>
  <c r="A77" i="17"/>
  <c r="B77" i="17" s="1"/>
  <c r="AM76" i="17"/>
  <c r="AF76" i="17"/>
  <c r="Y76" i="17"/>
  <c r="Z76" i="17" s="1"/>
  <c r="S76" i="17"/>
  <c r="T76" i="17" s="1"/>
  <c r="M76" i="17"/>
  <c r="N76" i="17" s="1"/>
  <c r="G76" i="17"/>
  <c r="H76" i="17" s="1"/>
  <c r="A76" i="17"/>
  <c r="B76" i="17" s="1"/>
  <c r="AM75" i="17"/>
  <c r="AF75" i="17"/>
  <c r="Y75" i="17"/>
  <c r="Z75" i="17" s="1"/>
  <c r="S75" i="17"/>
  <c r="T75" i="17" s="1"/>
  <c r="M75" i="17"/>
  <c r="N75" i="17" s="1"/>
  <c r="G75" i="17"/>
  <c r="H75" i="17" s="1"/>
  <c r="A75" i="17"/>
  <c r="B75" i="17" s="1"/>
  <c r="AM74" i="17"/>
  <c r="AF74" i="17"/>
  <c r="Y74" i="17"/>
  <c r="Z74" i="17" s="1"/>
  <c r="S74" i="17"/>
  <c r="T74" i="17" s="1"/>
  <c r="M74" i="17"/>
  <c r="N74" i="17" s="1"/>
  <c r="G74" i="17"/>
  <c r="H74" i="17" s="1"/>
  <c r="A74" i="17"/>
  <c r="B74" i="17" s="1"/>
  <c r="AM73" i="17"/>
  <c r="AF73" i="17"/>
  <c r="Y73" i="17"/>
  <c r="Z73" i="17" s="1"/>
  <c r="S73" i="17"/>
  <c r="T73" i="17" s="1"/>
  <c r="M73" i="17"/>
  <c r="N73" i="17" s="1"/>
  <c r="G73" i="17"/>
  <c r="H73" i="17" s="1"/>
  <c r="A73" i="17"/>
  <c r="B73" i="17" s="1"/>
  <c r="AM72" i="17"/>
  <c r="AF72" i="17"/>
  <c r="Y72" i="17"/>
  <c r="Z72" i="17" s="1"/>
  <c r="S72" i="17"/>
  <c r="T72" i="17" s="1"/>
  <c r="M72" i="17"/>
  <c r="N72" i="17" s="1"/>
  <c r="G72" i="17"/>
  <c r="H72" i="17" s="1"/>
  <c r="A72" i="17"/>
  <c r="B72" i="17" s="1"/>
  <c r="AM71" i="17"/>
  <c r="AF71" i="17"/>
  <c r="Y71" i="17"/>
  <c r="Z71" i="17" s="1"/>
  <c r="S71" i="17"/>
  <c r="T71" i="17" s="1"/>
  <c r="M71" i="17"/>
  <c r="N71" i="17" s="1"/>
  <c r="G71" i="17"/>
  <c r="H71" i="17" s="1"/>
  <c r="A71" i="17"/>
  <c r="B71" i="17" s="1"/>
  <c r="AM70" i="17"/>
  <c r="AF70" i="17"/>
  <c r="Y70" i="17"/>
  <c r="Z70" i="17" s="1"/>
  <c r="S70" i="17"/>
  <c r="T70" i="17" s="1"/>
  <c r="M70" i="17"/>
  <c r="N70" i="17" s="1"/>
  <c r="G70" i="17"/>
  <c r="H70" i="17" s="1"/>
  <c r="A70" i="17"/>
  <c r="B70" i="17" s="1"/>
  <c r="AM69" i="17"/>
  <c r="AF69" i="17"/>
  <c r="Y69" i="17"/>
  <c r="Z69" i="17" s="1"/>
  <c r="S69" i="17"/>
  <c r="T69" i="17" s="1"/>
  <c r="M69" i="17"/>
  <c r="N69" i="17" s="1"/>
  <c r="G69" i="17"/>
  <c r="H69" i="17" s="1"/>
  <c r="A69" i="17"/>
  <c r="B69" i="17" s="1"/>
  <c r="AM68" i="17"/>
  <c r="AF68" i="17"/>
  <c r="Y68" i="17"/>
  <c r="Z68" i="17" s="1"/>
  <c r="S68" i="17"/>
  <c r="T68" i="17" s="1"/>
  <c r="M68" i="17"/>
  <c r="N68" i="17" s="1"/>
  <c r="G68" i="17"/>
  <c r="H68" i="17" s="1"/>
  <c r="A68" i="17"/>
  <c r="B68" i="17" s="1"/>
  <c r="AM67" i="17"/>
  <c r="AF67" i="17"/>
  <c r="Y67" i="17"/>
  <c r="Z67" i="17" s="1"/>
  <c r="S67" i="17"/>
  <c r="T67" i="17" s="1"/>
  <c r="M67" i="17"/>
  <c r="N67" i="17" s="1"/>
  <c r="G67" i="17"/>
  <c r="H67" i="17" s="1"/>
  <c r="A67" i="17"/>
  <c r="B67" i="17" s="1"/>
  <c r="AM66" i="17"/>
  <c r="AF66" i="17"/>
  <c r="Y66" i="17"/>
  <c r="Z66" i="17" s="1"/>
  <c r="S66" i="17"/>
  <c r="T66" i="17" s="1"/>
  <c r="M66" i="17"/>
  <c r="N66" i="17" s="1"/>
  <c r="G66" i="17"/>
  <c r="H66" i="17" s="1"/>
  <c r="A66" i="17"/>
  <c r="B66" i="17" s="1"/>
  <c r="AM65" i="17"/>
  <c r="AF65" i="17"/>
  <c r="Y65" i="17"/>
  <c r="Z65" i="17" s="1"/>
  <c r="S65" i="17"/>
  <c r="T65" i="17" s="1"/>
  <c r="M65" i="17"/>
  <c r="N65" i="17" s="1"/>
  <c r="G65" i="17"/>
  <c r="H65" i="17" s="1"/>
  <c r="A65" i="17"/>
  <c r="B65" i="17" s="1"/>
  <c r="AM64" i="17"/>
  <c r="AF64" i="17"/>
  <c r="Y64" i="17"/>
  <c r="Z64" i="17" s="1"/>
  <c r="S64" i="17"/>
  <c r="T64" i="17" s="1"/>
  <c r="M64" i="17"/>
  <c r="N64" i="17" s="1"/>
  <c r="G64" i="17"/>
  <c r="H64" i="17" s="1"/>
  <c r="A64" i="17"/>
  <c r="B64" i="17" s="1"/>
  <c r="AM63" i="17"/>
  <c r="AF63" i="17"/>
  <c r="Y63" i="17"/>
  <c r="Z63" i="17" s="1"/>
  <c r="S63" i="17"/>
  <c r="T63" i="17" s="1"/>
  <c r="M63" i="17"/>
  <c r="N63" i="17" s="1"/>
  <c r="G63" i="17"/>
  <c r="H63" i="17" s="1"/>
  <c r="A63" i="17"/>
  <c r="B63" i="17" s="1"/>
  <c r="AM62" i="17"/>
  <c r="AF62" i="17"/>
  <c r="Y62" i="17"/>
  <c r="Z62" i="17" s="1"/>
  <c r="S62" i="17"/>
  <c r="T62" i="17" s="1"/>
  <c r="M62" i="17"/>
  <c r="N62" i="17" s="1"/>
  <c r="G62" i="17"/>
  <c r="H62" i="17" s="1"/>
  <c r="A62" i="17"/>
  <c r="B62" i="17" s="1"/>
  <c r="AM61" i="17"/>
  <c r="AF61" i="17"/>
  <c r="Y61" i="17"/>
  <c r="Z61" i="17" s="1"/>
  <c r="S61" i="17"/>
  <c r="T61" i="17" s="1"/>
  <c r="M61" i="17"/>
  <c r="N61" i="17" s="1"/>
  <c r="G61" i="17"/>
  <c r="H61" i="17" s="1"/>
  <c r="A61" i="17"/>
  <c r="B61" i="17" s="1"/>
  <c r="AM60" i="17"/>
  <c r="AF60" i="17"/>
  <c r="Y60" i="17"/>
  <c r="Z60" i="17" s="1"/>
  <c r="S60" i="17"/>
  <c r="T60" i="17" s="1"/>
  <c r="M60" i="17"/>
  <c r="N60" i="17" s="1"/>
  <c r="G60" i="17"/>
  <c r="H60" i="17" s="1"/>
  <c r="A60" i="17"/>
  <c r="B60" i="17" s="1"/>
  <c r="AM59" i="17"/>
  <c r="AF59" i="17"/>
  <c r="Y59" i="17"/>
  <c r="Z59" i="17" s="1"/>
  <c r="S59" i="17"/>
  <c r="T59" i="17" s="1"/>
  <c r="M59" i="17"/>
  <c r="N59" i="17" s="1"/>
  <c r="G59" i="17"/>
  <c r="H59" i="17" s="1"/>
  <c r="A59" i="17"/>
  <c r="B59" i="17" s="1"/>
  <c r="AM58" i="17"/>
  <c r="AF58" i="17"/>
  <c r="Y58" i="17"/>
  <c r="Z58" i="17" s="1"/>
  <c r="S58" i="17"/>
  <c r="T58" i="17" s="1"/>
  <c r="M58" i="17"/>
  <c r="N58" i="17" s="1"/>
  <c r="G58" i="17"/>
  <c r="H58" i="17" s="1"/>
  <c r="A58" i="17"/>
  <c r="B58" i="17" s="1"/>
  <c r="AM57" i="17"/>
  <c r="AF57" i="17"/>
  <c r="Y57" i="17"/>
  <c r="Z57" i="17" s="1"/>
  <c r="S57" i="17"/>
  <c r="T57" i="17" s="1"/>
  <c r="M57" i="17"/>
  <c r="N57" i="17" s="1"/>
  <c r="G57" i="17"/>
  <c r="H57" i="17" s="1"/>
  <c r="A57" i="17"/>
  <c r="B57" i="17" s="1"/>
  <c r="AM56" i="17"/>
  <c r="AF56" i="17"/>
  <c r="Y56" i="17"/>
  <c r="Z56" i="17" s="1"/>
  <c r="S56" i="17"/>
  <c r="T56" i="17" s="1"/>
  <c r="M56" i="17"/>
  <c r="N56" i="17" s="1"/>
  <c r="G56" i="17"/>
  <c r="H56" i="17" s="1"/>
  <c r="A56" i="17"/>
  <c r="B56" i="17" s="1"/>
  <c r="AM55" i="17"/>
  <c r="AF55" i="17"/>
  <c r="Y55" i="17"/>
  <c r="Z55" i="17" s="1"/>
  <c r="S55" i="17"/>
  <c r="T55" i="17" s="1"/>
  <c r="M55" i="17"/>
  <c r="N55" i="17" s="1"/>
  <c r="G55" i="17"/>
  <c r="H55" i="17" s="1"/>
  <c r="A55" i="17"/>
  <c r="B55" i="17" s="1"/>
  <c r="AM54" i="17"/>
  <c r="AF54" i="17"/>
  <c r="Y54" i="17"/>
  <c r="Z54" i="17" s="1"/>
  <c r="S54" i="17"/>
  <c r="T54" i="17" s="1"/>
  <c r="M54" i="17"/>
  <c r="N54" i="17" s="1"/>
  <c r="G54" i="17"/>
  <c r="H54" i="17" s="1"/>
  <c r="A54" i="17"/>
  <c r="B54" i="17" s="1"/>
  <c r="AM53" i="17"/>
  <c r="AF53" i="17"/>
  <c r="Y53" i="17"/>
  <c r="Z53" i="17" s="1"/>
  <c r="S53" i="17"/>
  <c r="T53" i="17" s="1"/>
  <c r="M53" i="17"/>
  <c r="N53" i="17" s="1"/>
  <c r="G53" i="17"/>
  <c r="H53" i="17" s="1"/>
  <c r="A53" i="17"/>
  <c r="B53" i="17" s="1"/>
  <c r="AM52" i="17"/>
  <c r="AF52" i="17"/>
  <c r="Y52" i="17"/>
  <c r="Z52" i="17" s="1"/>
  <c r="S52" i="17"/>
  <c r="T52" i="17" s="1"/>
  <c r="M52" i="17"/>
  <c r="N52" i="17" s="1"/>
  <c r="G52" i="17"/>
  <c r="H52" i="17" s="1"/>
  <c r="A52" i="17"/>
  <c r="B52" i="17" s="1"/>
  <c r="AM51" i="17"/>
  <c r="AF51" i="17"/>
  <c r="Y51" i="17"/>
  <c r="Z51" i="17" s="1"/>
  <c r="S51" i="17"/>
  <c r="T51" i="17" s="1"/>
  <c r="M51" i="17"/>
  <c r="N51" i="17" s="1"/>
  <c r="G51" i="17"/>
  <c r="H51" i="17" s="1"/>
  <c r="A51" i="17"/>
  <c r="B51" i="17" s="1"/>
  <c r="AM50" i="17"/>
  <c r="AF50" i="17"/>
  <c r="Y50" i="17"/>
  <c r="Z50" i="17" s="1"/>
  <c r="S50" i="17"/>
  <c r="T50" i="17" s="1"/>
  <c r="M50" i="17"/>
  <c r="N50" i="17" s="1"/>
  <c r="G50" i="17"/>
  <c r="H50" i="17" s="1"/>
  <c r="A50" i="17"/>
  <c r="B50" i="17" s="1"/>
  <c r="AM49" i="17"/>
  <c r="AF49" i="17"/>
  <c r="Y49" i="17"/>
  <c r="Z49" i="17" s="1"/>
  <c r="S49" i="17"/>
  <c r="T49" i="17" s="1"/>
  <c r="M49" i="17"/>
  <c r="N49" i="17" s="1"/>
  <c r="G49" i="17"/>
  <c r="H49" i="17" s="1"/>
  <c r="A49" i="17"/>
  <c r="B49" i="17" s="1"/>
  <c r="AM48" i="17"/>
  <c r="AF48" i="17"/>
  <c r="Y48" i="17"/>
  <c r="Z48" i="17" s="1"/>
  <c r="S48" i="17"/>
  <c r="T48" i="17" s="1"/>
  <c r="M48" i="17"/>
  <c r="N48" i="17" s="1"/>
  <c r="G48" i="17"/>
  <c r="H48" i="17" s="1"/>
  <c r="A48" i="17"/>
  <c r="B48" i="17" s="1"/>
  <c r="AM47" i="17"/>
  <c r="AF47" i="17"/>
  <c r="Y47" i="17"/>
  <c r="Z47" i="17" s="1"/>
  <c r="S47" i="17"/>
  <c r="T47" i="17" s="1"/>
  <c r="M47" i="17"/>
  <c r="N47" i="17" s="1"/>
  <c r="G47" i="17"/>
  <c r="H47" i="17" s="1"/>
  <c r="A47" i="17"/>
  <c r="B47" i="17" s="1"/>
  <c r="AM46" i="17"/>
  <c r="AF46" i="17"/>
  <c r="Y46" i="17"/>
  <c r="Z46" i="17" s="1"/>
  <c r="S46" i="17"/>
  <c r="T46" i="17" s="1"/>
  <c r="M46" i="17"/>
  <c r="N46" i="17" s="1"/>
  <c r="G46" i="17"/>
  <c r="H46" i="17" s="1"/>
  <c r="A46" i="17"/>
  <c r="B46" i="17" s="1"/>
  <c r="AM45" i="17"/>
  <c r="AF45" i="17"/>
  <c r="Y45" i="17"/>
  <c r="Z45" i="17" s="1"/>
  <c r="S45" i="17"/>
  <c r="T45" i="17" s="1"/>
  <c r="M45" i="17"/>
  <c r="N45" i="17" s="1"/>
  <c r="G45" i="17"/>
  <c r="H45" i="17" s="1"/>
  <c r="A45" i="17"/>
  <c r="B45" i="17" s="1"/>
  <c r="AM44" i="17"/>
  <c r="AF44" i="17"/>
  <c r="Y44" i="17"/>
  <c r="Z44" i="17" s="1"/>
  <c r="S44" i="17"/>
  <c r="T44" i="17" s="1"/>
  <c r="M44" i="17"/>
  <c r="N44" i="17" s="1"/>
  <c r="G44" i="17"/>
  <c r="H44" i="17" s="1"/>
  <c r="A44" i="17"/>
  <c r="B44" i="17" s="1"/>
  <c r="AM43" i="17"/>
  <c r="AF43" i="17"/>
  <c r="Y43" i="17"/>
  <c r="Z43" i="17" s="1"/>
  <c r="S43" i="17"/>
  <c r="T43" i="17" s="1"/>
  <c r="M43" i="17"/>
  <c r="N43" i="17" s="1"/>
  <c r="G43" i="17"/>
  <c r="H43" i="17" s="1"/>
  <c r="A43" i="17"/>
  <c r="B43" i="17" s="1"/>
  <c r="AM42" i="17"/>
  <c r="AF42" i="17"/>
  <c r="Y42" i="17"/>
  <c r="Z42" i="17" s="1"/>
  <c r="S42" i="17"/>
  <c r="T42" i="17" s="1"/>
  <c r="M42" i="17"/>
  <c r="N42" i="17" s="1"/>
  <c r="G42" i="17"/>
  <c r="H42" i="17" s="1"/>
  <c r="A42" i="17"/>
  <c r="B42" i="17" s="1"/>
  <c r="AM41" i="17"/>
  <c r="AF41" i="17"/>
  <c r="Y41" i="17"/>
  <c r="Z41" i="17" s="1"/>
  <c r="S41" i="17"/>
  <c r="T41" i="17" s="1"/>
  <c r="M41" i="17"/>
  <c r="N41" i="17" s="1"/>
  <c r="G41" i="17"/>
  <c r="H41" i="17" s="1"/>
  <c r="A41" i="17"/>
  <c r="B41" i="17" s="1"/>
  <c r="AM40" i="17"/>
  <c r="AF40" i="17"/>
  <c r="Y40" i="17"/>
  <c r="Z40" i="17" s="1"/>
  <c r="S40" i="17"/>
  <c r="T40" i="17" s="1"/>
  <c r="M40" i="17"/>
  <c r="N40" i="17" s="1"/>
  <c r="G40" i="17"/>
  <c r="H40" i="17" s="1"/>
  <c r="A40" i="17"/>
  <c r="B40" i="17" s="1"/>
  <c r="AM39" i="17"/>
  <c r="AF39" i="17"/>
  <c r="Y39" i="17"/>
  <c r="Z39" i="17" s="1"/>
  <c r="S39" i="17"/>
  <c r="T39" i="17" s="1"/>
  <c r="M39" i="17"/>
  <c r="N39" i="17" s="1"/>
  <c r="G39" i="17"/>
  <c r="H39" i="17" s="1"/>
  <c r="A39" i="17"/>
  <c r="B39" i="17" s="1"/>
  <c r="AM38" i="17"/>
  <c r="AF38" i="17"/>
  <c r="Y38" i="17"/>
  <c r="Z38" i="17" s="1"/>
  <c r="S38" i="17"/>
  <c r="T38" i="17" s="1"/>
  <c r="M38" i="17"/>
  <c r="N38" i="17" s="1"/>
  <c r="G38" i="17"/>
  <c r="H38" i="17" s="1"/>
  <c r="A38" i="17"/>
  <c r="B38" i="17" s="1"/>
  <c r="AM37" i="17"/>
  <c r="AF37" i="17"/>
  <c r="Y37" i="17"/>
  <c r="Z37" i="17" s="1"/>
  <c r="S37" i="17"/>
  <c r="T37" i="17" s="1"/>
  <c r="M37" i="17"/>
  <c r="N37" i="17" s="1"/>
  <c r="G37" i="17"/>
  <c r="H37" i="17" s="1"/>
  <c r="A37" i="17"/>
  <c r="B37" i="17" s="1"/>
  <c r="AM36" i="17"/>
  <c r="AF36" i="17"/>
  <c r="Y36" i="17"/>
  <c r="Z36" i="17" s="1"/>
  <c r="S36" i="17"/>
  <c r="T36" i="17" s="1"/>
  <c r="M36" i="17"/>
  <c r="N36" i="17" s="1"/>
  <c r="G36" i="17"/>
  <c r="H36" i="17" s="1"/>
  <c r="A36" i="17"/>
  <c r="B36" i="17" s="1"/>
  <c r="AM35" i="17"/>
  <c r="AF35" i="17"/>
  <c r="Y35" i="17"/>
  <c r="Z35" i="17" s="1"/>
  <c r="S35" i="17"/>
  <c r="T35" i="17" s="1"/>
  <c r="M35" i="17"/>
  <c r="N35" i="17" s="1"/>
  <c r="G35" i="17"/>
  <c r="H35" i="17" s="1"/>
  <c r="A35" i="17"/>
  <c r="B35" i="17" s="1"/>
  <c r="AM34" i="17"/>
  <c r="AF34" i="17"/>
  <c r="Y34" i="17"/>
  <c r="Z34" i="17" s="1"/>
  <c r="S34" i="17"/>
  <c r="T34" i="17" s="1"/>
  <c r="M34" i="17"/>
  <c r="N34" i="17" s="1"/>
  <c r="G34" i="17"/>
  <c r="H34" i="17" s="1"/>
  <c r="A34" i="17"/>
  <c r="B34" i="17" s="1"/>
  <c r="AM33" i="17"/>
  <c r="AF33" i="17"/>
  <c r="Y33" i="17"/>
  <c r="Z33" i="17" s="1"/>
  <c r="S33" i="17"/>
  <c r="T33" i="17" s="1"/>
  <c r="M33" i="17"/>
  <c r="N33" i="17" s="1"/>
  <c r="G33" i="17"/>
  <c r="H33" i="17" s="1"/>
  <c r="A33" i="17"/>
  <c r="B33" i="17" s="1"/>
  <c r="AM32" i="17"/>
  <c r="AF32" i="17"/>
  <c r="Y32" i="17"/>
  <c r="Z32" i="17" s="1"/>
  <c r="S32" i="17"/>
  <c r="T32" i="17" s="1"/>
  <c r="M32" i="17"/>
  <c r="N32" i="17" s="1"/>
  <c r="G32" i="17"/>
  <c r="H32" i="17" s="1"/>
  <c r="A32" i="17"/>
  <c r="B32" i="17" s="1"/>
  <c r="AM31" i="17"/>
  <c r="AF31" i="17"/>
  <c r="Y31" i="17"/>
  <c r="Z31" i="17" s="1"/>
  <c r="S31" i="17"/>
  <c r="T31" i="17" s="1"/>
  <c r="M31" i="17"/>
  <c r="N31" i="17" s="1"/>
  <c r="G31" i="17"/>
  <c r="H31" i="17" s="1"/>
  <c r="A31" i="17"/>
  <c r="B31" i="17" s="1"/>
  <c r="AM30" i="17"/>
  <c r="AF30" i="17"/>
  <c r="Y30" i="17"/>
  <c r="Z30" i="17" s="1"/>
  <c r="S30" i="17"/>
  <c r="T30" i="17" s="1"/>
  <c r="M30" i="17"/>
  <c r="N30" i="17" s="1"/>
  <c r="G30" i="17"/>
  <c r="H30" i="17" s="1"/>
  <c r="A30" i="17"/>
  <c r="B30" i="17" s="1"/>
  <c r="AM29" i="17"/>
  <c r="AF29" i="17"/>
  <c r="Y29" i="17"/>
  <c r="Z29" i="17" s="1"/>
  <c r="S29" i="17"/>
  <c r="T29" i="17" s="1"/>
  <c r="M29" i="17"/>
  <c r="N29" i="17" s="1"/>
  <c r="G29" i="17"/>
  <c r="H29" i="17" s="1"/>
  <c r="A29" i="17"/>
  <c r="B29" i="17" s="1"/>
  <c r="AM28" i="17"/>
  <c r="AF28" i="17"/>
  <c r="Y28" i="17"/>
  <c r="Z28" i="17" s="1"/>
  <c r="S28" i="17"/>
  <c r="T28" i="17" s="1"/>
  <c r="M28" i="17"/>
  <c r="N28" i="17" s="1"/>
  <c r="G28" i="17"/>
  <c r="H28" i="17" s="1"/>
  <c r="A28" i="17"/>
  <c r="B28" i="17" s="1"/>
  <c r="AM27" i="17"/>
  <c r="AF27" i="17"/>
  <c r="Y27" i="17"/>
  <c r="Z27" i="17" s="1"/>
  <c r="S27" i="17"/>
  <c r="T27" i="17" s="1"/>
  <c r="M27" i="17"/>
  <c r="N27" i="17" s="1"/>
  <c r="G27" i="17"/>
  <c r="H27" i="17" s="1"/>
  <c r="A27" i="17"/>
  <c r="B27" i="17" s="1"/>
  <c r="AM26" i="17"/>
  <c r="AF26" i="17"/>
  <c r="Y26" i="17"/>
  <c r="Z26" i="17" s="1"/>
  <c r="S26" i="17"/>
  <c r="T26" i="17" s="1"/>
  <c r="M26" i="17"/>
  <c r="N26" i="17" s="1"/>
  <c r="G26" i="17"/>
  <c r="H26" i="17" s="1"/>
  <c r="A26" i="17"/>
  <c r="B26" i="17" s="1"/>
  <c r="AM25" i="17"/>
  <c r="AF25" i="17"/>
  <c r="Y25" i="17"/>
  <c r="Z25" i="17" s="1"/>
  <c r="S25" i="17"/>
  <c r="T25" i="17" s="1"/>
  <c r="M25" i="17"/>
  <c r="N25" i="17" s="1"/>
  <c r="G25" i="17"/>
  <c r="H25" i="17" s="1"/>
  <c r="A25" i="17"/>
  <c r="B25" i="17" s="1"/>
  <c r="AM24" i="17"/>
  <c r="AF24" i="17"/>
  <c r="Y24" i="17"/>
  <c r="Z24" i="17" s="1"/>
  <c r="S24" i="17"/>
  <c r="T24" i="17" s="1"/>
  <c r="M24" i="17"/>
  <c r="N24" i="17" s="1"/>
  <c r="G24" i="17"/>
  <c r="H24" i="17" s="1"/>
  <c r="A24" i="17"/>
  <c r="B24" i="17" s="1"/>
  <c r="AM23" i="17"/>
  <c r="AF23" i="17"/>
  <c r="Y23" i="17"/>
  <c r="Z23" i="17" s="1"/>
  <c r="S23" i="17"/>
  <c r="T23" i="17" s="1"/>
  <c r="M23" i="17"/>
  <c r="N23" i="17" s="1"/>
  <c r="G23" i="17"/>
  <c r="H23" i="17" s="1"/>
  <c r="A23" i="17"/>
  <c r="B23" i="17" s="1"/>
  <c r="AM22" i="17"/>
  <c r="AF22" i="17"/>
  <c r="Y22" i="17"/>
  <c r="Z22" i="17" s="1"/>
  <c r="S22" i="17"/>
  <c r="T22" i="17" s="1"/>
  <c r="M22" i="17"/>
  <c r="N22" i="17" s="1"/>
  <c r="G22" i="17"/>
  <c r="H22" i="17" s="1"/>
  <c r="A22" i="17"/>
  <c r="B22" i="17" s="1"/>
  <c r="AM21" i="17"/>
  <c r="AF21" i="17"/>
  <c r="Y21" i="17"/>
  <c r="Z21" i="17" s="1"/>
  <c r="S21" i="17"/>
  <c r="T21" i="17" s="1"/>
  <c r="M21" i="17"/>
  <c r="N21" i="17" s="1"/>
  <c r="G21" i="17"/>
  <c r="H21" i="17" s="1"/>
  <c r="A21" i="17"/>
  <c r="B21" i="17" s="1"/>
  <c r="AM20" i="17"/>
  <c r="AF20" i="17"/>
  <c r="Y20" i="17"/>
  <c r="Z20" i="17" s="1"/>
  <c r="S20" i="17"/>
  <c r="T20" i="17" s="1"/>
  <c r="M20" i="17"/>
  <c r="N20" i="17" s="1"/>
  <c r="G20" i="17"/>
  <c r="H20" i="17" s="1"/>
  <c r="A20" i="17"/>
  <c r="B20" i="17" s="1"/>
  <c r="AM19" i="17"/>
  <c r="AF19" i="17"/>
  <c r="Y19" i="17"/>
  <c r="Z19" i="17" s="1"/>
  <c r="S19" i="17"/>
  <c r="T19" i="17" s="1"/>
  <c r="M19" i="17"/>
  <c r="N19" i="17" s="1"/>
  <c r="G19" i="17"/>
  <c r="H19" i="17" s="1"/>
  <c r="A19" i="17"/>
  <c r="B19" i="17" s="1"/>
  <c r="AM18" i="17"/>
  <c r="AF18" i="17"/>
  <c r="Y18" i="17"/>
  <c r="Z18" i="17" s="1"/>
  <c r="S18" i="17"/>
  <c r="T18" i="17" s="1"/>
  <c r="M18" i="17"/>
  <c r="N18" i="17" s="1"/>
  <c r="G18" i="17"/>
  <c r="H18" i="17" s="1"/>
  <c r="A18" i="17"/>
  <c r="B18" i="17" s="1"/>
  <c r="AM17" i="17"/>
  <c r="AF17" i="17"/>
  <c r="Y17" i="17"/>
  <c r="Z17" i="17" s="1"/>
  <c r="S17" i="17"/>
  <c r="T17" i="17" s="1"/>
  <c r="M17" i="17"/>
  <c r="N17" i="17" s="1"/>
  <c r="G17" i="17"/>
  <c r="H17" i="17" s="1"/>
  <c r="A17" i="17"/>
  <c r="B17" i="17" s="1"/>
  <c r="AM16" i="17"/>
  <c r="AF16" i="17"/>
  <c r="Y16" i="17"/>
  <c r="Z16" i="17" s="1"/>
  <c r="S16" i="17"/>
  <c r="T16" i="17" s="1"/>
  <c r="M16" i="17"/>
  <c r="N16" i="17" s="1"/>
  <c r="G16" i="17"/>
  <c r="H16" i="17" s="1"/>
  <c r="A16" i="17"/>
  <c r="B16" i="17" s="1"/>
  <c r="AM15" i="17"/>
  <c r="AF15" i="17"/>
  <c r="Y15" i="17"/>
  <c r="Z15" i="17" s="1"/>
  <c r="S15" i="17"/>
  <c r="T15" i="17" s="1"/>
  <c r="M15" i="17"/>
  <c r="N15" i="17" s="1"/>
  <c r="G15" i="17"/>
  <c r="H15" i="17" s="1"/>
  <c r="A15" i="17"/>
  <c r="B15" i="17" s="1"/>
  <c r="AM14" i="17"/>
  <c r="AF14" i="17"/>
  <c r="Y14" i="17"/>
  <c r="Z14" i="17" s="1"/>
  <c r="S14" i="17"/>
  <c r="T14" i="17" s="1"/>
  <c r="M14" i="17"/>
  <c r="N14" i="17" s="1"/>
  <c r="G14" i="17"/>
  <c r="H14" i="17" s="1"/>
  <c r="A14" i="17"/>
  <c r="B14" i="17" s="1"/>
  <c r="AM13" i="17"/>
  <c r="AF13" i="17"/>
  <c r="Y13" i="17"/>
  <c r="Z13" i="17" s="1"/>
  <c r="S13" i="17"/>
  <c r="T13" i="17" s="1"/>
  <c r="M13" i="17"/>
  <c r="N13" i="17" s="1"/>
  <c r="G13" i="17"/>
  <c r="H13" i="17" s="1"/>
  <c r="A13" i="17"/>
  <c r="B13" i="17" s="1"/>
  <c r="AM12" i="17"/>
  <c r="AF12" i="17"/>
  <c r="Y12" i="17"/>
  <c r="Z12" i="17" s="1"/>
  <c r="S12" i="17"/>
  <c r="T12" i="17" s="1"/>
  <c r="M12" i="17"/>
  <c r="N12" i="17" s="1"/>
  <c r="G12" i="17"/>
  <c r="H12" i="17" s="1"/>
  <c r="A12" i="17"/>
  <c r="B12" i="17" s="1"/>
  <c r="AM11" i="17"/>
  <c r="AF11" i="17"/>
  <c r="Y11" i="17"/>
  <c r="Z11" i="17" s="1"/>
  <c r="S11" i="17"/>
  <c r="T11" i="17" s="1"/>
  <c r="M11" i="17"/>
  <c r="N11" i="17" s="1"/>
  <c r="G11" i="17"/>
  <c r="H11" i="17" s="1"/>
  <c r="A11" i="17"/>
  <c r="B11" i="17" s="1"/>
  <c r="AM10" i="17"/>
  <c r="AF10" i="17"/>
  <c r="Y10" i="17"/>
  <c r="Z10" i="17" s="1"/>
  <c r="S10" i="17"/>
  <c r="T10" i="17" s="1"/>
  <c r="M10" i="17"/>
  <c r="N10" i="17" s="1"/>
  <c r="G10" i="17"/>
  <c r="H10" i="17" s="1"/>
  <c r="A10" i="17"/>
  <c r="B10" i="17" s="1"/>
  <c r="AM9" i="17"/>
  <c r="AF9" i="17"/>
  <c r="Y9" i="17"/>
  <c r="Z9" i="17" s="1"/>
  <c r="S9" i="17"/>
  <c r="T9" i="17" s="1"/>
  <c r="M9" i="17"/>
  <c r="N9" i="17" s="1"/>
  <c r="G9" i="17"/>
  <c r="H9" i="17" s="1"/>
  <c r="A9" i="17"/>
  <c r="B9" i="17" s="1"/>
  <c r="AM8" i="17"/>
  <c r="AF8" i="17"/>
  <c r="Y8" i="17"/>
  <c r="Z8" i="17" s="1"/>
  <c r="S8" i="17"/>
  <c r="T8" i="17" s="1"/>
  <c r="M8" i="17"/>
  <c r="N8" i="17" s="1"/>
  <c r="G8" i="17"/>
  <c r="H8" i="17" s="1"/>
  <c r="A8" i="17"/>
  <c r="B8" i="17" s="1"/>
  <c r="AM7" i="17"/>
  <c r="AF7" i="17"/>
  <c r="Y7" i="17"/>
  <c r="Z7" i="17" s="1"/>
  <c r="S7" i="17"/>
  <c r="T7" i="17" s="1"/>
  <c r="M7" i="17"/>
  <c r="N7" i="17" s="1"/>
  <c r="G7" i="17"/>
  <c r="H7" i="17" s="1"/>
  <c r="A7" i="17"/>
  <c r="B7" i="17" s="1"/>
  <c r="AX6" i="17"/>
  <c r="AX7" i="17" s="1"/>
  <c r="AX8" i="17" s="1"/>
  <c r="AX9" i="17" s="1"/>
  <c r="AX10" i="17" s="1"/>
  <c r="AX11" i="17" s="1"/>
  <c r="AX12" i="17" s="1"/>
  <c r="AX13" i="17" s="1"/>
  <c r="AX14" i="17" s="1"/>
  <c r="AX15" i="17" s="1"/>
  <c r="AX16" i="17" s="1"/>
  <c r="AX17" i="17" s="1"/>
  <c r="AX18" i="17" s="1"/>
  <c r="AX19" i="17" s="1"/>
  <c r="AX20" i="17" s="1"/>
  <c r="AX21" i="17" s="1"/>
  <c r="AX22" i="17" s="1"/>
  <c r="AX23" i="17" s="1"/>
  <c r="AX24" i="17" s="1"/>
  <c r="AX25" i="17" s="1"/>
  <c r="AX26" i="17" s="1"/>
  <c r="AX27" i="17" s="1"/>
  <c r="AX28" i="17" s="1"/>
  <c r="AX29" i="17" s="1"/>
  <c r="AX30" i="17" s="1"/>
  <c r="AX31" i="17" s="1"/>
  <c r="AX32" i="17" s="1"/>
  <c r="AX33" i="17" s="1"/>
  <c r="AX34" i="17" s="1"/>
  <c r="AX35" i="17" s="1"/>
  <c r="AX36" i="17" s="1"/>
  <c r="AX37" i="17" s="1"/>
  <c r="AX38" i="17" s="1"/>
  <c r="AX39" i="17" s="1"/>
  <c r="AX40" i="17" s="1"/>
  <c r="AX41" i="17" s="1"/>
  <c r="AX42" i="17" s="1"/>
  <c r="AX43" i="17" s="1"/>
  <c r="AX44" i="17" s="1"/>
  <c r="AX45" i="17" s="1"/>
  <c r="AX46" i="17" s="1"/>
  <c r="AX47" i="17" s="1"/>
  <c r="AX48" i="17" s="1"/>
  <c r="AX49" i="17" s="1"/>
  <c r="AX50" i="17" s="1"/>
  <c r="AX51" i="17" s="1"/>
  <c r="AX52" i="17" s="1"/>
  <c r="AX53" i="17" s="1"/>
  <c r="AX54" i="17" s="1"/>
  <c r="AX55" i="17" s="1"/>
  <c r="AX56" i="17" s="1"/>
  <c r="AX57" i="17" s="1"/>
  <c r="AX58" i="17" s="1"/>
  <c r="AX59" i="17" s="1"/>
  <c r="AX60" i="17" s="1"/>
  <c r="AX61" i="17" s="1"/>
  <c r="AX62" i="17" s="1"/>
  <c r="AX63" i="17" s="1"/>
  <c r="AX64" i="17" s="1"/>
  <c r="AX65" i="17" s="1"/>
  <c r="AX66" i="17" s="1"/>
  <c r="AX67" i="17" s="1"/>
  <c r="AX68" i="17" s="1"/>
  <c r="AX69" i="17" s="1"/>
  <c r="AX70" i="17" s="1"/>
  <c r="AX71" i="17" s="1"/>
  <c r="AX72" i="17" s="1"/>
  <c r="AX73" i="17" s="1"/>
  <c r="AX74" i="17" s="1"/>
  <c r="AX75" i="17" s="1"/>
  <c r="AX76" i="17" s="1"/>
  <c r="AX77" i="17" s="1"/>
  <c r="AX78" i="17" s="1"/>
  <c r="AX79" i="17" s="1"/>
  <c r="AX80" i="17" s="1"/>
  <c r="AX81" i="17" s="1"/>
  <c r="AX82" i="17" s="1"/>
  <c r="AX83" i="17" s="1"/>
  <c r="AX84" i="17" s="1"/>
  <c r="AX85" i="17" s="1"/>
  <c r="AX86" i="17" s="1"/>
  <c r="AX87" i="17" s="1"/>
  <c r="AX88" i="17" s="1"/>
  <c r="AX89" i="17" s="1"/>
  <c r="AX90" i="17" s="1"/>
  <c r="AX91" i="17" s="1"/>
  <c r="AX92" i="17" s="1"/>
  <c r="AX93" i="17" s="1"/>
  <c r="AX94" i="17" s="1"/>
  <c r="AX95" i="17" s="1"/>
  <c r="AX96" i="17" s="1"/>
  <c r="AX97" i="17" s="1"/>
  <c r="AX98" i="17" s="1"/>
  <c r="AX99" i="17" s="1"/>
  <c r="AX100" i="17" s="1"/>
  <c r="AX101" i="17" s="1"/>
  <c r="AX102" i="17" s="1"/>
  <c r="AX103" i="17" s="1"/>
  <c r="AX104" i="17" s="1"/>
  <c r="AX105" i="17" s="1"/>
  <c r="AX106" i="17" s="1"/>
  <c r="AX107" i="17" s="1"/>
  <c r="AX108" i="17" s="1"/>
  <c r="AX109" i="17" s="1"/>
  <c r="AX110" i="17" s="1"/>
  <c r="AX111" i="17" s="1"/>
  <c r="AX112" i="17" s="1"/>
  <c r="AX113" i="17" s="1"/>
  <c r="AX114" i="17" s="1"/>
  <c r="AX115" i="17" s="1"/>
  <c r="AX116" i="17" s="1"/>
  <c r="AX117" i="17" s="1"/>
  <c r="AX118" i="17" s="1"/>
  <c r="AX119" i="17" s="1"/>
  <c r="AX120" i="17" s="1"/>
  <c r="AX121" i="17" s="1"/>
  <c r="AX122" i="17" s="1"/>
  <c r="AX123" i="17" s="1"/>
  <c r="AX124" i="17" s="1"/>
  <c r="AX125" i="17" s="1"/>
  <c r="AX126" i="17" s="1"/>
  <c r="AX127" i="17" s="1"/>
  <c r="AX128" i="17" s="1"/>
  <c r="AX129" i="17" s="1"/>
  <c r="AX130" i="17" s="1"/>
  <c r="AX131" i="17" s="1"/>
  <c r="AX132" i="17" s="1"/>
  <c r="AX133" i="17" s="1"/>
  <c r="AX134" i="17" s="1"/>
  <c r="AX135" i="17" s="1"/>
  <c r="AX136" i="17" s="1"/>
  <c r="AX137" i="17" s="1"/>
  <c r="AX138" i="17" s="1"/>
  <c r="AX139" i="17" s="1"/>
  <c r="AX140" i="17" s="1"/>
  <c r="AX141" i="17" s="1"/>
  <c r="AX142" i="17" s="1"/>
  <c r="AX143" i="17" s="1"/>
  <c r="AX144" i="17" s="1"/>
  <c r="AX145" i="17" s="1"/>
  <c r="AX146" i="17" s="1"/>
  <c r="AX147" i="17" s="1"/>
  <c r="AX148" i="17" s="1"/>
  <c r="AX149" i="17" s="1"/>
  <c r="AX150" i="17" s="1"/>
  <c r="AX151" i="17" s="1"/>
  <c r="AX152" i="17" s="1"/>
  <c r="AX153" i="17" s="1"/>
  <c r="AX154" i="17" s="1"/>
  <c r="AX155" i="17" s="1"/>
  <c r="AX156" i="17" s="1"/>
  <c r="AX157" i="17" s="1"/>
  <c r="AX158" i="17" s="1"/>
  <c r="AX159" i="17" s="1"/>
  <c r="AX160" i="17" s="1"/>
  <c r="AX161" i="17" s="1"/>
  <c r="AX162" i="17" s="1"/>
  <c r="AX163" i="17" s="1"/>
  <c r="AX164" i="17" s="1"/>
  <c r="AX165" i="17" s="1"/>
  <c r="AX166" i="17" s="1"/>
  <c r="AX167" i="17" s="1"/>
  <c r="AX168" i="17" s="1"/>
  <c r="AX169" i="17" s="1"/>
  <c r="AX170" i="17" s="1"/>
  <c r="AX171" i="17" s="1"/>
  <c r="AX172" i="17" s="1"/>
  <c r="AX173" i="17" s="1"/>
  <c r="AX174" i="17" s="1"/>
  <c r="AX175" i="17" s="1"/>
  <c r="AX176" i="17" s="1"/>
  <c r="AX177" i="17" s="1"/>
  <c r="AX178" i="17" s="1"/>
  <c r="AX179" i="17" s="1"/>
  <c r="AX180" i="17" s="1"/>
  <c r="AX181" i="17" s="1"/>
  <c r="AX182" i="17" s="1"/>
  <c r="AX183" i="17" s="1"/>
  <c r="AX184" i="17" s="1"/>
  <c r="AX185" i="17" s="1"/>
  <c r="AX186" i="17" s="1"/>
  <c r="AX187" i="17" s="1"/>
  <c r="AX188" i="17" s="1"/>
  <c r="AX189" i="17" s="1"/>
  <c r="AX190" i="17" s="1"/>
  <c r="AX191" i="17" s="1"/>
  <c r="AX192" i="17" s="1"/>
  <c r="AX193" i="17" s="1"/>
  <c r="AX194" i="17" s="1"/>
  <c r="AX195" i="17" s="1"/>
  <c r="AX196" i="17" s="1"/>
  <c r="AX197" i="17" s="1"/>
  <c r="AX198" i="17" s="1"/>
  <c r="AX199" i="17" s="1"/>
  <c r="AX200" i="17" s="1"/>
  <c r="AX201" i="17" s="1"/>
  <c r="AX202" i="17" s="1"/>
  <c r="AX203" i="17" s="1"/>
  <c r="AX204" i="17" s="1"/>
  <c r="AX205" i="17" s="1"/>
  <c r="AX206" i="17" s="1"/>
  <c r="AX207" i="17" s="1"/>
  <c r="AX208" i="17" s="1"/>
  <c r="AX209" i="17" s="1"/>
  <c r="AX210" i="17" s="1"/>
  <c r="AX211" i="17" s="1"/>
  <c r="AX212" i="17" s="1"/>
  <c r="AX213" i="17" s="1"/>
  <c r="AX214" i="17" s="1"/>
  <c r="AX215" i="17" s="1"/>
  <c r="AX216" i="17" s="1"/>
  <c r="AX217" i="17" s="1"/>
  <c r="AX218" i="17" s="1"/>
  <c r="AX219" i="17" s="1"/>
  <c r="AX220" i="17" s="1"/>
  <c r="AX221" i="17" s="1"/>
  <c r="AX222" i="17" s="1"/>
  <c r="AX223" i="17" s="1"/>
  <c r="AX224" i="17" s="1"/>
  <c r="AX225" i="17" s="1"/>
  <c r="AX226" i="17" s="1"/>
  <c r="AX227" i="17" s="1"/>
  <c r="AX228" i="17" s="1"/>
  <c r="AX229" i="17" s="1"/>
  <c r="AX230" i="17" s="1"/>
  <c r="AX231" i="17" s="1"/>
  <c r="AX232" i="17" s="1"/>
  <c r="AX233" i="17" s="1"/>
  <c r="AX234" i="17" s="1"/>
  <c r="AX235" i="17" s="1"/>
  <c r="AX236" i="17" s="1"/>
  <c r="AX237" i="17" s="1"/>
  <c r="AX238" i="17" s="1"/>
  <c r="AX239" i="17" s="1"/>
  <c r="AX240" i="17" s="1"/>
  <c r="AX241" i="17" s="1"/>
  <c r="AX242" i="17" s="1"/>
  <c r="AX243" i="17" s="1"/>
  <c r="AX244" i="17" s="1"/>
  <c r="AX245" i="17" s="1"/>
  <c r="AX246" i="17" s="1"/>
  <c r="AX247" i="17" s="1"/>
  <c r="AX248" i="17" s="1"/>
  <c r="AX249" i="17" s="1"/>
  <c r="AX250" i="17" s="1"/>
  <c r="AX251" i="17" s="1"/>
  <c r="AX252" i="17" s="1"/>
  <c r="AX253" i="17" s="1"/>
  <c r="AX254" i="17" s="1"/>
  <c r="AX255" i="17" s="1"/>
  <c r="AX256" i="17" s="1"/>
  <c r="AX257" i="17" s="1"/>
  <c r="AX258" i="17" s="1"/>
  <c r="AX259" i="17" s="1"/>
  <c r="AX260" i="17" s="1"/>
  <c r="AX261" i="17" s="1"/>
  <c r="AX262" i="17" s="1"/>
  <c r="AX263" i="17" s="1"/>
  <c r="AX264" i="17" s="1"/>
  <c r="AX265" i="17" s="1"/>
  <c r="AX266" i="17" s="1"/>
  <c r="AX267" i="17" s="1"/>
  <c r="AX268" i="17" s="1"/>
  <c r="AX269" i="17" s="1"/>
  <c r="AX270" i="17" s="1"/>
  <c r="AX271" i="17" s="1"/>
  <c r="AX272" i="17" s="1"/>
  <c r="AX273" i="17" s="1"/>
  <c r="AX274" i="17" s="1"/>
  <c r="AX275" i="17" s="1"/>
  <c r="AX276" i="17" s="1"/>
  <c r="AX277" i="17" s="1"/>
  <c r="AX278" i="17" s="1"/>
  <c r="AX279" i="17" s="1"/>
  <c r="AX280" i="17" s="1"/>
  <c r="AX281" i="17" s="1"/>
  <c r="AX282" i="17" s="1"/>
  <c r="AX283" i="17" s="1"/>
  <c r="AX284" i="17" s="1"/>
  <c r="AX285" i="17" s="1"/>
  <c r="AX286" i="17" s="1"/>
  <c r="AX287" i="17" s="1"/>
  <c r="AX288" i="17" s="1"/>
  <c r="AX289" i="17" s="1"/>
  <c r="AX290" i="17" s="1"/>
  <c r="AX291" i="17" s="1"/>
  <c r="AX292" i="17" s="1"/>
  <c r="AX293" i="17" s="1"/>
  <c r="AX294" i="17" s="1"/>
  <c r="AX295" i="17" s="1"/>
  <c r="AX296" i="17" s="1"/>
  <c r="AX297" i="17" s="1"/>
  <c r="AX298" i="17" s="1"/>
  <c r="AX299" i="17" s="1"/>
  <c r="AX300" i="17" s="1"/>
  <c r="AX301" i="17" s="1"/>
  <c r="AX302" i="17" s="1"/>
  <c r="AX303" i="17" s="1"/>
  <c r="AX304" i="17" s="1"/>
  <c r="AX305" i="17" s="1"/>
  <c r="AX306" i="17" s="1"/>
  <c r="AX307" i="17" s="1"/>
  <c r="AX308" i="17" s="1"/>
  <c r="AX309" i="17" s="1"/>
  <c r="AX310" i="17" s="1"/>
  <c r="AX311" i="17" s="1"/>
  <c r="AX312" i="17" s="1"/>
  <c r="AX313" i="17" s="1"/>
  <c r="AX314" i="17" s="1"/>
  <c r="AX315" i="17" s="1"/>
  <c r="AX316" i="17" s="1"/>
  <c r="AX317" i="17" s="1"/>
  <c r="AX318" i="17" s="1"/>
  <c r="AX319" i="17" s="1"/>
  <c r="AX320" i="17" s="1"/>
  <c r="AX321" i="17" s="1"/>
  <c r="AX322" i="17" s="1"/>
  <c r="AX323" i="17" s="1"/>
  <c r="AX324" i="17" s="1"/>
  <c r="AX325" i="17" s="1"/>
  <c r="AX326" i="17" s="1"/>
  <c r="AX327" i="17" s="1"/>
  <c r="AX328" i="17" s="1"/>
  <c r="AX329" i="17" s="1"/>
  <c r="AX330" i="17" s="1"/>
  <c r="AX331" i="17" s="1"/>
  <c r="AX332" i="17" s="1"/>
  <c r="AX333" i="17" s="1"/>
  <c r="AX334" i="17" s="1"/>
  <c r="AX335" i="17" s="1"/>
  <c r="AX336" i="17" s="1"/>
  <c r="AX337" i="17" s="1"/>
  <c r="AX338" i="17" s="1"/>
  <c r="AX339" i="17" s="1"/>
  <c r="AX340" i="17" s="1"/>
  <c r="AX341" i="17" s="1"/>
  <c r="AX342" i="17" s="1"/>
  <c r="AX343" i="17" s="1"/>
  <c r="AX344" i="17" s="1"/>
  <c r="AX345" i="17" s="1"/>
  <c r="AX346" i="17" s="1"/>
  <c r="AX347" i="17" s="1"/>
  <c r="AX348" i="17" s="1"/>
  <c r="AX349" i="17" s="1"/>
  <c r="AX350" i="17" s="1"/>
  <c r="AX351" i="17" s="1"/>
  <c r="AX352" i="17" s="1"/>
  <c r="AX353" i="17" s="1"/>
  <c r="AX354" i="17" s="1"/>
  <c r="AX355" i="17" s="1"/>
  <c r="AX356" i="17" s="1"/>
  <c r="AX357" i="17" s="1"/>
  <c r="AX358" i="17" s="1"/>
  <c r="AX359" i="17" s="1"/>
  <c r="AX360" i="17" s="1"/>
  <c r="AX361" i="17" s="1"/>
  <c r="AX362" i="17" s="1"/>
  <c r="AX363" i="17" s="1"/>
  <c r="AX364" i="17" s="1"/>
  <c r="AX365" i="17" s="1"/>
  <c r="AX366" i="17" s="1"/>
  <c r="AX367" i="17" s="1"/>
  <c r="AX368" i="17" s="1"/>
  <c r="AX369" i="17" s="1"/>
  <c r="AX370" i="17" s="1"/>
  <c r="AX371" i="17" s="1"/>
  <c r="AX372" i="17" s="1"/>
  <c r="AX373" i="17" s="1"/>
  <c r="AX374" i="17" s="1"/>
  <c r="AX375" i="17" s="1"/>
  <c r="AX376" i="17" s="1"/>
  <c r="AX377" i="17" s="1"/>
  <c r="AX378" i="17" s="1"/>
  <c r="AX379" i="17" s="1"/>
  <c r="AX380" i="17" s="1"/>
  <c r="AX381" i="17" s="1"/>
  <c r="AX382" i="17" s="1"/>
  <c r="AX383" i="17" s="1"/>
  <c r="AX384" i="17" s="1"/>
  <c r="AX385" i="17" s="1"/>
  <c r="AX386" i="17" s="1"/>
  <c r="AX387" i="17" s="1"/>
  <c r="AX388" i="17" s="1"/>
  <c r="AX389" i="17" s="1"/>
  <c r="AX390" i="17" s="1"/>
  <c r="AX391" i="17" s="1"/>
  <c r="AX392" i="17" s="1"/>
  <c r="AX393" i="17" s="1"/>
  <c r="AX394" i="17" s="1"/>
  <c r="AX395" i="17" s="1"/>
  <c r="AX396" i="17" s="1"/>
  <c r="AX397" i="17" s="1"/>
  <c r="AX398" i="17" s="1"/>
  <c r="AX399" i="17" s="1"/>
  <c r="AX400" i="17" s="1"/>
  <c r="AX401" i="17" s="1"/>
  <c r="AX402" i="17" s="1"/>
  <c r="AX403" i="17" s="1"/>
  <c r="AX404" i="17" s="1"/>
  <c r="AX405" i="17" s="1"/>
  <c r="AX406" i="17" s="1"/>
  <c r="AX407" i="17" s="1"/>
  <c r="AX408" i="17" s="1"/>
  <c r="AX409" i="17" s="1"/>
  <c r="AX410" i="17" s="1"/>
  <c r="AX411" i="17" s="1"/>
  <c r="AX412" i="17" s="1"/>
  <c r="AX413" i="17" s="1"/>
  <c r="AX414" i="17" s="1"/>
  <c r="AX415" i="17" s="1"/>
  <c r="AX416" i="17" s="1"/>
  <c r="AX417" i="17" s="1"/>
  <c r="AX418" i="17" s="1"/>
  <c r="AX419" i="17" s="1"/>
  <c r="AX420" i="17" s="1"/>
  <c r="AX421" i="17" s="1"/>
  <c r="AX422" i="17" s="1"/>
  <c r="AX423" i="17" s="1"/>
  <c r="AX424" i="17" s="1"/>
  <c r="AX425" i="17" s="1"/>
  <c r="AX426" i="17" s="1"/>
  <c r="AX427" i="17" s="1"/>
  <c r="AX428" i="17" s="1"/>
  <c r="AX429" i="17" s="1"/>
  <c r="AX430" i="17" s="1"/>
  <c r="AX431" i="17" s="1"/>
  <c r="AX432" i="17" s="1"/>
  <c r="AX433" i="17" s="1"/>
  <c r="AX434" i="17" s="1"/>
  <c r="AX435" i="17" s="1"/>
  <c r="AX436" i="17" s="1"/>
  <c r="AX437" i="17" s="1"/>
  <c r="AX438" i="17" s="1"/>
  <c r="AX439" i="17" s="1"/>
  <c r="AX440" i="17" s="1"/>
  <c r="AX441" i="17" s="1"/>
  <c r="AX442" i="17" s="1"/>
  <c r="AX443" i="17" s="1"/>
  <c r="AX444" i="17" s="1"/>
  <c r="AX445" i="17" s="1"/>
  <c r="AX446" i="17" s="1"/>
  <c r="AX447" i="17" s="1"/>
  <c r="AX448" i="17" s="1"/>
  <c r="AX449" i="17" s="1"/>
  <c r="AX450" i="17" s="1"/>
  <c r="AX451" i="17" s="1"/>
  <c r="AX452" i="17" s="1"/>
  <c r="AX453" i="17" s="1"/>
  <c r="AX454" i="17" s="1"/>
  <c r="AX455" i="17" s="1"/>
  <c r="AX456" i="17" s="1"/>
  <c r="AX457" i="17" s="1"/>
  <c r="AX458" i="17" s="1"/>
  <c r="AX459" i="17" s="1"/>
  <c r="AX460" i="17" s="1"/>
  <c r="AX461" i="17" s="1"/>
  <c r="AX462" i="17" s="1"/>
  <c r="AX463" i="17" s="1"/>
  <c r="AX464" i="17" s="1"/>
  <c r="AX465" i="17" s="1"/>
  <c r="AX466" i="17" s="1"/>
  <c r="AX467" i="17" s="1"/>
  <c r="AX468" i="17" s="1"/>
  <c r="AX469" i="17" s="1"/>
  <c r="AX470" i="17" s="1"/>
  <c r="AX471" i="17" s="1"/>
  <c r="AX472" i="17" s="1"/>
  <c r="AX473" i="17" s="1"/>
  <c r="AX474" i="17" s="1"/>
  <c r="AX475" i="17" s="1"/>
  <c r="AX476" i="17" s="1"/>
  <c r="AX477" i="17" s="1"/>
  <c r="AX478" i="17" s="1"/>
  <c r="AX479" i="17" s="1"/>
  <c r="AX480" i="17" s="1"/>
  <c r="AX481" i="17" s="1"/>
  <c r="AX482" i="17" s="1"/>
  <c r="AX483" i="17" s="1"/>
  <c r="AX484" i="17" s="1"/>
  <c r="AX485" i="17" s="1"/>
  <c r="AX486" i="17" s="1"/>
  <c r="AX487" i="17" s="1"/>
  <c r="AX488" i="17" s="1"/>
  <c r="AX489" i="17" s="1"/>
  <c r="AX490" i="17" s="1"/>
  <c r="AX491" i="17" s="1"/>
  <c r="AX492" i="17" s="1"/>
  <c r="AX493" i="17" s="1"/>
  <c r="AX494" i="17" s="1"/>
  <c r="AX495" i="17" s="1"/>
  <c r="AX496" i="17" s="1"/>
  <c r="AX497" i="17" s="1"/>
  <c r="AX498" i="17" s="1"/>
  <c r="AX499" i="17" s="1"/>
  <c r="AX500" i="17" s="1"/>
  <c r="AX501" i="17" s="1"/>
  <c r="AX502" i="17" s="1"/>
  <c r="AX503" i="17" s="1"/>
  <c r="AX504" i="17" s="1"/>
  <c r="AX505" i="17" s="1"/>
  <c r="AX506" i="17" s="1"/>
  <c r="AX507" i="17" s="1"/>
  <c r="AX508" i="17" s="1"/>
  <c r="AX509" i="17" s="1"/>
  <c r="AX510" i="17" s="1"/>
  <c r="AX511" i="17" s="1"/>
  <c r="AX512" i="17" s="1"/>
  <c r="AX513" i="17" s="1"/>
  <c r="AX514" i="17" s="1"/>
  <c r="AX515" i="17" s="1"/>
  <c r="AX516" i="17" s="1"/>
  <c r="AX517" i="17" s="1"/>
  <c r="AX518" i="17" s="1"/>
  <c r="AX519" i="17" s="1"/>
  <c r="AX520" i="17" s="1"/>
  <c r="AX521" i="17" s="1"/>
  <c r="AX522" i="17" s="1"/>
  <c r="AX523" i="17" s="1"/>
  <c r="AX524" i="17" s="1"/>
  <c r="AX525" i="17" s="1"/>
  <c r="AX526" i="17" s="1"/>
  <c r="AX527" i="17" s="1"/>
  <c r="AX528" i="17" s="1"/>
  <c r="AX529" i="17" s="1"/>
  <c r="AX530" i="17" s="1"/>
  <c r="AX531" i="17" s="1"/>
  <c r="AX532" i="17" s="1"/>
  <c r="AX533" i="17" s="1"/>
  <c r="AX534" i="17" s="1"/>
  <c r="AX535" i="17" s="1"/>
  <c r="AX536" i="17" s="1"/>
  <c r="AX537" i="17" s="1"/>
  <c r="AX538" i="17" s="1"/>
  <c r="AX539" i="17" s="1"/>
  <c r="AX540" i="17" s="1"/>
  <c r="AX541" i="17" s="1"/>
  <c r="AX542" i="17" s="1"/>
  <c r="AX543" i="17" s="1"/>
  <c r="AX544" i="17" s="1"/>
  <c r="AX545" i="17" s="1"/>
  <c r="AX546" i="17" s="1"/>
  <c r="AX547" i="17" s="1"/>
  <c r="AX548" i="17" s="1"/>
  <c r="AX549" i="17" s="1"/>
  <c r="AX550" i="17" s="1"/>
  <c r="AX551" i="17" s="1"/>
  <c r="AX552" i="17" s="1"/>
  <c r="AX553" i="17" s="1"/>
  <c r="AX554" i="17" s="1"/>
  <c r="AX555" i="17" s="1"/>
  <c r="AX556" i="17" s="1"/>
  <c r="AX557" i="17" s="1"/>
  <c r="AX558" i="17" s="1"/>
  <c r="AX559" i="17" s="1"/>
  <c r="AX560" i="17" s="1"/>
  <c r="AX561" i="17" s="1"/>
  <c r="AX562" i="17" s="1"/>
  <c r="AX563" i="17" s="1"/>
  <c r="AX564" i="17" s="1"/>
  <c r="AX565" i="17" s="1"/>
  <c r="AX566" i="17" s="1"/>
  <c r="AX567" i="17" s="1"/>
  <c r="AX568" i="17" s="1"/>
  <c r="AX569" i="17" s="1"/>
  <c r="AX570" i="17" s="1"/>
  <c r="AX571" i="17" s="1"/>
  <c r="AX572" i="17" s="1"/>
  <c r="AX573" i="17" s="1"/>
  <c r="AX574" i="17" s="1"/>
  <c r="AX575" i="17" s="1"/>
  <c r="AX576" i="17" s="1"/>
  <c r="AX577" i="17" s="1"/>
  <c r="AX578" i="17" s="1"/>
  <c r="AX579" i="17" s="1"/>
  <c r="AX580" i="17" s="1"/>
  <c r="AX581" i="17" s="1"/>
  <c r="AX582" i="17" s="1"/>
  <c r="AX583" i="17" s="1"/>
  <c r="AX584" i="17" s="1"/>
  <c r="AX585" i="17" s="1"/>
  <c r="AX586" i="17" s="1"/>
  <c r="AX587" i="17" s="1"/>
  <c r="AX588" i="17" s="1"/>
  <c r="AX589" i="17" s="1"/>
  <c r="AX590" i="17" s="1"/>
  <c r="AX591" i="17" s="1"/>
  <c r="AX592" i="17" s="1"/>
  <c r="AX593" i="17" s="1"/>
  <c r="AX594" i="17" s="1"/>
  <c r="AX595" i="17" s="1"/>
  <c r="AX596" i="17" s="1"/>
  <c r="AX597" i="17" s="1"/>
  <c r="AX598" i="17" s="1"/>
  <c r="AX599" i="17" s="1"/>
  <c r="AX600" i="17" s="1"/>
  <c r="AX601" i="17" s="1"/>
  <c r="AX602" i="17" s="1"/>
  <c r="AX603" i="17" s="1"/>
  <c r="AX604" i="17" s="1"/>
  <c r="AX605" i="17" s="1"/>
  <c r="AX606" i="17" s="1"/>
  <c r="AX607" i="17" s="1"/>
  <c r="AX608" i="17" s="1"/>
  <c r="AX609" i="17" s="1"/>
  <c r="AX610" i="17" s="1"/>
  <c r="AX611" i="17" s="1"/>
  <c r="AX612" i="17" s="1"/>
  <c r="AX613" i="17" s="1"/>
  <c r="AX614" i="17" s="1"/>
  <c r="AX615" i="17" s="1"/>
  <c r="AX616" i="17" s="1"/>
  <c r="AX617" i="17" s="1"/>
  <c r="AX618" i="17" s="1"/>
  <c r="AX619" i="17" s="1"/>
  <c r="AX620" i="17" s="1"/>
  <c r="AX621" i="17" s="1"/>
  <c r="AX622" i="17" s="1"/>
  <c r="AX623" i="17" s="1"/>
  <c r="AX624" i="17" s="1"/>
  <c r="AX625" i="17" s="1"/>
  <c r="AX626" i="17" s="1"/>
  <c r="AX627" i="17" s="1"/>
  <c r="AX628" i="17" s="1"/>
  <c r="AX629" i="17" s="1"/>
  <c r="AX630" i="17" s="1"/>
  <c r="AX631" i="17" s="1"/>
  <c r="AX632" i="17" s="1"/>
  <c r="AX633" i="17" s="1"/>
  <c r="AX634" i="17" s="1"/>
  <c r="AX635" i="17" s="1"/>
  <c r="AX636" i="17" s="1"/>
  <c r="AX637" i="17" s="1"/>
  <c r="AX638" i="17" s="1"/>
  <c r="AX639" i="17" s="1"/>
  <c r="AX640" i="17" s="1"/>
  <c r="AX641" i="17" s="1"/>
  <c r="AX642" i="17" s="1"/>
  <c r="AX643" i="17" s="1"/>
  <c r="AX644" i="17" s="1"/>
  <c r="AX645" i="17" s="1"/>
  <c r="AX646" i="17" s="1"/>
  <c r="AX647" i="17" s="1"/>
  <c r="AX648" i="17" s="1"/>
  <c r="AX649" i="17" s="1"/>
  <c r="AX650" i="17" s="1"/>
  <c r="AX651" i="17" s="1"/>
  <c r="AX652" i="17" s="1"/>
  <c r="AX653" i="17" s="1"/>
  <c r="AX654" i="17" s="1"/>
  <c r="AX655" i="17" s="1"/>
  <c r="AX656" i="17" s="1"/>
  <c r="AX657" i="17" s="1"/>
  <c r="AX658" i="17" s="1"/>
  <c r="AX659" i="17" s="1"/>
  <c r="AX660" i="17" s="1"/>
  <c r="AX661" i="17" s="1"/>
  <c r="AX662" i="17" s="1"/>
  <c r="AX663" i="17" s="1"/>
  <c r="AX664" i="17" s="1"/>
  <c r="AX665" i="17" s="1"/>
  <c r="AX666" i="17" s="1"/>
  <c r="AX667" i="17" s="1"/>
  <c r="AX668" i="17" s="1"/>
  <c r="AX669" i="17" s="1"/>
  <c r="AX670" i="17" s="1"/>
  <c r="AX671" i="17" s="1"/>
  <c r="AX672" i="17" s="1"/>
  <c r="AX673" i="17" s="1"/>
  <c r="AX674" i="17" s="1"/>
  <c r="AX675" i="17" s="1"/>
  <c r="AX676" i="17" s="1"/>
  <c r="AX677" i="17" s="1"/>
  <c r="AX678" i="17" s="1"/>
  <c r="AX679" i="17" s="1"/>
  <c r="AX680" i="17" s="1"/>
  <c r="AX681" i="17" s="1"/>
  <c r="AX682" i="17" s="1"/>
  <c r="AX683" i="17" s="1"/>
  <c r="AX684" i="17" s="1"/>
  <c r="AX685" i="17" s="1"/>
  <c r="AX686" i="17" s="1"/>
  <c r="AX687" i="17" s="1"/>
  <c r="AX688" i="17" s="1"/>
  <c r="AX689" i="17" s="1"/>
  <c r="AX690" i="17" s="1"/>
  <c r="AX691" i="17" s="1"/>
  <c r="AX692" i="17" s="1"/>
  <c r="AX693" i="17" s="1"/>
  <c r="AX694" i="17" s="1"/>
  <c r="AX695" i="17" s="1"/>
  <c r="AX696" i="17" s="1"/>
  <c r="AX697" i="17" s="1"/>
  <c r="AX698" i="17" s="1"/>
  <c r="AX699" i="17" s="1"/>
  <c r="AX700" i="17" s="1"/>
  <c r="AX701" i="17" s="1"/>
  <c r="AX702" i="17" s="1"/>
  <c r="AX703" i="17" s="1"/>
  <c r="AX704" i="17" s="1"/>
  <c r="AX705" i="17" s="1"/>
  <c r="AX706" i="17" s="1"/>
  <c r="AX707" i="17" s="1"/>
  <c r="AX708" i="17" s="1"/>
  <c r="AX709" i="17" s="1"/>
  <c r="AX710" i="17" s="1"/>
  <c r="AX711" i="17" s="1"/>
  <c r="AX712" i="17" s="1"/>
  <c r="AX713" i="17" s="1"/>
  <c r="AX714" i="17" s="1"/>
  <c r="AX715" i="17" s="1"/>
  <c r="AX716" i="17" s="1"/>
  <c r="AX717" i="17" s="1"/>
  <c r="AX718" i="17" s="1"/>
  <c r="AX719" i="17" s="1"/>
  <c r="AX720" i="17" s="1"/>
  <c r="AX721" i="17" s="1"/>
  <c r="AX722" i="17" s="1"/>
  <c r="AX723" i="17" s="1"/>
  <c r="AX724" i="17" s="1"/>
  <c r="AX725" i="17" s="1"/>
  <c r="AX726" i="17" s="1"/>
  <c r="AX727" i="17" s="1"/>
  <c r="AX728" i="17" s="1"/>
  <c r="AX729" i="17" s="1"/>
  <c r="AX730" i="17" s="1"/>
  <c r="AX731" i="17" s="1"/>
  <c r="AX732" i="17" s="1"/>
  <c r="AX733" i="17" s="1"/>
  <c r="AX734" i="17" s="1"/>
  <c r="AX735" i="17" s="1"/>
  <c r="AX736" i="17" s="1"/>
  <c r="AX737" i="17" s="1"/>
  <c r="AX738" i="17" s="1"/>
  <c r="AX739" i="17" s="1"/>
  <c r="AX740" i="17" s="1"/>
  <c r="AX741" i="17" s="1"/>
  <c r="AX742" i="17" s="1"/>
  <c r="AX743" i="17" s="1"/>
  <c r="AX744" i="17" s="1"/>
  <c r="AX745" i="17" s="1"/>
  <c r="AX746" i="17" s="1"/>
  <c r="AX747" i="17" s="1"/>
  <c r="AX748" i="17" s="1"/>
  <c r="AX749" i="17" s="1"/>
  <c r="AX750" i="17" s="1"/>
  <c r="AX751" i="17" s="1"/>
  <c r="AX752" i="17" s="1"/>
  <c r="AX753" i="17" s="1"/>
  <c r="AX754" i="17" s="1"/>
  <c r="AX755" i="17" s="1"/>
  <c r="AX756" i="17" s="1"/>
  <c r="AX757" i="17" s="1"/>
  <c r="AX758" i="17" s="1"/>
  <c r="AX759" i="17" s="1"/>
  <c r="AX760" i="17" s="1"/>
  <c r="AX761" i="17" s="1"/>
  <c r="AX762" i="17" s="1"/>
  <c r="AX763" i="17" s="1"/>
  <c r="AX764" i="17" s="1"/>
  <c r="AX765" i="17" s="1"/>
  <c r="AX766" i="17" s="1"/>
  <c r="AX767" i="17" s="1"/>
  <c r="AX768" i="17" s="1"/>
  <c r="AX769" i="17" s="1"/>
  <c r="AX770" i="17" s="1"/>
  <c r="AX771" i="17" s="1"/>
  <c r="AX772" i="17" s="1"/>
  <c r="AX773" i="17" s="1"/>
  <c r="AX774" i="17" s="1"/>
  <c r="AX775" i="17" s="1"/>
  <c r="AX776" i="17" s="1"/>
  <c r="AX777" i="17" s="1"/>
  <c r="AX778" i="17" s="1"/>
  <c r="AX779" i="17" s="1"/>
  <c r="AX780" i="17" s="1"/>
  <c r="AX781" i="17" s="1"/>
  <c r="AX782" i="17" s="1"/>
  <c r="AX783" i="17" s="1"/>
  <c r="AX784" i="17" s="1"/>
  <c r="AX785" i="17" s="1"/>
  <c r="AX786" i="17" s="1"/>
  <c r="AX787" i="17" s="1"/>
  <c r="AX788" i="17" s="1"/>
  <c r="AX789" i="17" s="1"/>
  <c r="AX790" i="17" s="1"/>
  <c r="AX791" i="17" s="1"/>
  <c r="AX792" i="17" s="1"/>
  <c r="AX793" i="17" s="1"/>
  <c r="AX794" i="17" s="1"/>
  <c r="AX795" i="17" s="1"/>
  <c r="AX796" i="17" s="1"/>
  <c r="AX797" i="17" s="1"/>
  <c r="AX798" i="17" s="1"/>
  <c r="AX799" i="17" s="1"/>
  <c r="AX800" i="17" s="1"/>
  <c r="AX801" i="17" s="1"/>
  <c r="AX802" i="17" s="1"/>
  <c r="AX803" i="17" s="1"/>
  <c r="AX804" i="17" s="1"/>
  <c r="AX805" i="17" s="1"/>
  <c r="AX806" i="17" s="1"/>
  <c r="AX807" i="17" s="1"/>
  <c r="AX808" i="17" s="1"/>
  <c r="AX809" i="17" s="1"/>
  <c r="AX810" i="17" s="1"/>
  <c r="AX811" i="17" s="1"/>
  <c r="AX812" i="17" s="1"/>
  <c r="AX813" i="17" s="1"/>
  <c r="AX814" i="17" s="1"/>
  <c r="AX815" i="17" s="1"/>
  <c r="AX816" i="17" s="1"/>
  <c r="AX817" i="17" s="1"/>
  <c r="AX818" i="17" s="1"/>
  <c r="AX819" i="17" s="1"/>
  <c r="AX820" i="17" s="1"/>
  <c r="AX821" i="17" s="1"/>
  <c r="AX822" i="17" s="1"/>
  <c r="AX823" i="17" s="1"/>
  <c r="AX824" i="17" s="1"/>
  <c r="AX825" i="17" s="1"/>
  <c r="AX826" i="17" s="1"/>
  <c r="AX827" i="17" s="1"/>
  <c r="AX828" i="17" s="1"/>
  <c r="AX829" i="17" s="1"/>
  <c r="AX830" i="17" s="1"/>
  <c r="AX831" i="17" s="1"/>
  <c r="AX832" i="17" s="1"/>
  <c r="AX833" i="17" s="1"/>
  <c r="AX834" i="17" s="1"/>
  <c r="AX835" i="17" s="1"/>
  <c r="AX836" i="17" s="1"/>
  <c r="AX837" i="17" s="1"/>
  <c r="AX838" i="17" s="1"/>
  <c r="AX839" i="17" s="1"/>
  <c r="AX840" i="17" s="1"/>
  <c r="AX841" i="17" s="1"/>
  <c r="AX842" i="17" s="1"/>
  <c r="AX843" i="17" s="1"/>
  <c r="AX844" i="17" s="1"/>
  <c r="AX845" i="17" s="1"/>
  <c r="AX846" i="17" s="1"/>
  <c r="AX847" i="17" s="1"/>
  <c r="AX848" i="17" s="1"/>
  <c r="AX849" i="17" s="1"/>
  <c r="AX850" i="17" s="1"/>
  <c r="AX851" i="17" s="1"/>
  <c r="AX852" i="17" s="1"/>
  <c r="AX853" i="17" s="1"/>
  <c r="AX854" i="17" s="1"/>
  <c r="AX855" i="17" s="1"/>
  <c r="AX856" i="17" s="1"/>
  <c r="AX857" i="17" s="1"/>
  <c r="AX858" i="17" s="1"/>
  <c r="AX859" i="17" s="1"/>
  <c r="AX860" i="17" s="1"/>
  <c r="AX861" i="17" s="1"/>
  <c r="AX862" i="17" s="1"/>
  <c r="AX863" i="17" s="1"/>
  <c r="AX864" i="17" s="1"/>
  <c r="AX865" i="17" s="1"/>
  <c r="AX866" i="17" s="1"/>
  <c r="AX867" i="17" s="1"/>
  <c r="AX868" i="17" s="1"/>
  <c r="AX869" i="17" s="1"/>
  <c r="AX870" i="17" s="1"/>
  <c r="AX871" i="17" s="1"/>
  <c r="AX872" i="17" s="1"/>
  <c r="AX873" i="17" s="1"/>
  <c r="AX874" i="17" s="1"/>
  <c r="AX875" i="17" s="1"/>
  <c r="AX876" i="17" s="1"/>
  <c r="AX877" i="17" s="1"/>
  <c r="AX878" i="17" s="1"/>
  <c r="AX879" i="17" s="1"/>
  <c r="AX880" i="17" s="1"/>
  <c r="AX881" i="17" s="1"/>
  <c r="AX882" i="17" s="1"/>
  <c r="AX883" i="17" s="1"/>
  <c r="AX884" i="17" s="1"/>
  <c r="AX885" i="17" s="1"/>
  <c r="AX886" i="17" s="1"/>
  <c r="AX887" i="17" s="1"/>
  <c r="AX888" i="17" s="1"/>
  <c r="AX889" i="17" s="1"/>
  <c r="AX890" i="17" s="1"/>
  <c r="AX891" i="17" s="1"/>
  <c r="AX892" i="17" s="1"/>
  <c r="AX893" i="17" s="1"/>
  <c r="AX894" i="17" s="1"/>
  <c r="AX895" i="17" s="1"/>
  <c r="AX896" i="17" s="1"/>
  <c r="AX897" i="17" s="1"/>
  <c r="AX898" i="17" s="1"/>
  <c r="AX899" i="17" s="1"/>
  <c r="AX900" i="17" s="1"/>
  <c r="AX901" i="17" s="1"/>
  <c r="AX902" i="17" s="1"/>
  <c r="AX903" i="17" s="1"/>
  <c r="AX904" i="17" s="1"/>
  <c r="AX905" i="17" s="1"/>
  <c r="AX906" i="17" s="1"/>
  <c r="AX907" i="17" s="1"/>
  <c r="AX908" i="17" s="1"/>
  <c r="AX909" i="17" s="1"/>
  <c r="AX910" i="17" s="1"/>
  <c r="AX911" i="17" s="1"/>
  <c r="AX912" i="17" s="1"/>
  <c r="AX913" i="17" s="1"/>
  <c r="AX914" i="17" s="1"/>
  <c r="AX915" i="17" s="1"/>
  <c r="AX916" i="17" s="1"/>
  <c r="AX917" i="17" s="1"/>
  <c r="AX918" i="17" s="1"/>
  <c r="AX919" i="17" s="1"/>
  <c r="AX920" i="17" s="1"/>
  <c r="AX921" i="17" s="1"/>
  <c r="AX922" i="17" s="1"/>
  <c r="AX923" i="17" s="1"/>
  <c r="AX924" i="17" s="1"/>
  <c r="AX925" i="17" s="1"/>
  <c r="AX926" i="17" s="1"/>
  <c r="AX927" i="17" s="1"/>
  <c r="AX928" i="17" s="1"/>
  <c r="AX929" i="17" s="1"/>
  <c r="AX930" i="17" s="1"/>
  <c r="AX931" i="17" s="1"/>
  <c r="AX932" i="17" s="1"/>
  <c r="AX933" i="17" s="1"/>
  <c r="AX934" i="17" s="1"/>
  <c r="AX935" i="17" s="1"/>
  <c r="AX936" i="17" s="1"/>
  <c r="AX937" i="17" s="1"/>
  <c r="AX938" i="17" s="1"/>
  <c r="AX939" i="17" s="1"/>
  <c r="AX940" i="17" s="1"/>
  <c r="AX941" i="17" s="1"/>
  <c r="AX942" i="17" s="1"/>
  <c r="AX943" i="17" s="1"/>
  <c r="AX944" i="17" s="1"/>
  <c r="AX945" i="17" s="1"/>
  <c r="AX946" i="17" s="1"/>
  <c r="AX947" i="17" s="1"/>
  <c r="AX948" i="17" s="1"/>
  <c r="AX949" i="17" s="1"/>
  <c r="AX950" i="17" s="1"/>
  <c r="AX951" i="17" s="1"/>
  <c r="AX952" i="17" s="1"/>
  <c r="AX953" i="17" s="1"/>
  <c r="AX954" i="17" s="1"/>
  <c r="AX955" i="17" s="1"/>
  <c r="AX956" i="17" s="1"/>
  <c r="AX957" i="17" s="1"/>
  <c r="AX958" i="17" s="1"/>
  <c r="AX959" i="17" s="1"/>
  <c r="AX960" i="17" s="1"/>
  <c r="AX961" i="17" s="1"/>
  <c r="AX962" i="17" s="1"/>
  <c r="AX963" i="17" s="1"/>
  <c r="AX964" i="17" s="1"/>
  <c r="AX965" i="17" s="1"/>
  <c r="AX966" i="17" s="1"/>
  <c r="AX967" i="17" s="1"/>
  <c r="AX968" i="17" s="1"/>
  <c r="AX969" i="17" s="1"/>
  <c r="AX970" i="17" s="1"/>
  <c r="AX971" i="17" s="1"/>
  <c r="AX972" i="17" s="1"/>
  <c r="AX973" i="17" s="1"/>
  <c r="AX974" i="17" s="1"/>
  <c r="AX975" i="17" s="1"/>
  <c r="AX976" i="17" s="1"/>
  <c r="AX977" i="17" s="1"/>
  <c r="AX978" i="17" s="1"/>
  <c r="AX979" i="17" s="1"/>
  <c r="AX980" i="17" s="1"/>
  <c r="AX981" i="17" s="1"/>
  <c r="AX982" i="17" s="1"/>
  <c r="AX983" i="17" s="1"/>
  <c r="AX984" i="17" s="1"/>
  <c r="AX985" i="17" s="1"/>
  <c r="AX986" i="17" s="1"/>
  <c r="AX987" i="17" s="1"/>
  <c r="AX988" i="17" s="1"/>
  <c r="AX989" i="17" s="1"/>
  <c r="AX990" i="17" s="1"/>
  <c r="AX991" i="17" s="1"/>
  <c r="AX992" i="17" s="1"/>
  <c r="AX993" i="17" s="1"/>
  <c r="AX994" i="17" s="1"/>
  <c r="AX995" i="17" s="1"/>
  <c r="AX996" i="17" s="1"/>
  <c r="AX997" i="17" s="1"/>
  <c r="AX998" i="17" s="1"/>
  <c r="AX999" i="17" s="1"/>
  <c r="AX1000" i="17" s="1"/>
  <c r="AX1001" i="17" s="1"/>
  <c r="AX1002" i="17" s="1"/>
  <c r="AX1003" i="17" s="1"/>
  <c r="AX1004" i="17" s="1"/>
  <c r="AX1005" i="17" s="1"/>
  <c r="AX1006" i="17" s="1"/>
  <c r="AX1007" i="17" s="1"/>
  <c r="AX1008" i="17" s="1"/>
  <c r="AX1009" i="17" s="1"/>
  <c r="AX1010" i="17" s="1"/>
  <c r="AX1011" i="17" s="1"/>
  <c r="AX1012" i="17" s="1"/>
  <c r="AX1013" i="17" s="1"/>
  <c r="AX1014" i="17" s="1"/>
  <c r="AX1015" i="17" s="1"/>
  <c r="AX1016" i="17" s="1"/>
  <c r="AX1017" i="17" s="1"/>
  <c r="AX1018" i="17" s="1"/>
  <c r="AX1019" i="17" s="1"/>
  <c r="AX1020" i="17" s="1"/>
  <c r="AX1021" i="17" s="1"/>
  <c r="AX1022" i="17" s="1"/>
  <c r="AX1023" i="17" s="1"/>
  <c r="AX1024" i="17" s="1"/>
  <c r="AX1025" i="17" s="1"/>
  <c r="AX1026" i="17" s="1"/>
  <c r="AX1027" i="17" s="1"/>
  <c r="AX1028" i="17" s="1"/>
  <c r="AX1029" i="17" s="1"/>
  <c r="AX1030" i="17" s="1"/>
  <c r="AX1031" i="17" s="1"/>
  <c r="AX1032" i="17" s="1"/>
  <c r="AX1033" i="17" s="1"/>
  <c r="AX1034" i="17" s="1"/>
  <c r="AX1035" i="17" s="1"/>
  <c r="AX1036" i="17" s="1"/>
  <c r="AX1037" i="17" s="1"/>
  <c r="AX1038" i="17" s="1"/>
  <c r="AX1039" i="17" s="1"/>
  <c r="AX1040" i="17" s="1"/>
  <c r="AX1041" i="17" s="1"/>
  <c r="AX1042" i="17" s="1"/>
  <c r="AX1043" i="17" s="1"/>
  <c r="AX1044" i="17" s="1"/>
  <c r="AX1045" i="17" s="1"/>
  <c r="AX1046" i="17" s="1"/>
  <c r="AX1047" i="17" s="1"/>
  <c r="AX1048" i="17" s="1"/>
  <c r="AX1049" i="17" s="1"/>
  <c r="AX1050" i="17" s="1"/>
  <c r="AX1051" i="17" s="1"/>
  <c r="AX1052" i="17" s="1"/>
  <c r="AX1053" i="17" s="1"/>
  <c r="AX1054" i="17" s="1"/>
  <c r="AX1055" i="17" s="1"/>
  <c r="AX1056" i="17" s="1"/>
  <c r="AX1057" i="17" s="1"/>
  <c r="AX1058" i="17" s="1"/>
  <c r="AX1059" i="17" s="1"/>
  <c r="AX1060" i="17" s="1"/>
  <c r="AX1061" i="17" s="1"/>
  <c r="AX1062" i="17" s="1"/>
  <c r="AX1063" i="17" s="1"/>
  <c r="AX1064" i="17" s="1"/>
  <c r="AX1065" i="17" s="1"/>
  <c r="AX1066" i="17" s="1"/>
  <c r="AX1067" i="17" s="1"/>
  <c r="AX1068" i="17" s="1"/>
  <c r="AX1069" i="17" s="1"/>
  <c r="AX1070" i="17" s="1"/>
  <c r="AX1071" i="17" s="1"/>
  <c r="AX1072" i="17" s="1"/>
  <c r="AX1073" i="17" s="1"/>
  <c r="AX1074" i="17" s="1"/>
  <c r="AX1075" i="17" s="1"/>
  <c r="AX1076" i="17" s="1"/>
  <c r="AX1077" i="17" s="1"/>
  <c r="AX1078" i="17" s="1"/>
  <c r="AX1079" i="17" s="1"/>
  <c r="AX1080" i="17" s="1"/>
  <c r="AX1081" i="17" s="1"/>
  <c r="AX1082" i="17" s="1"/>
  <c r="AX1083" i="17" s="1"/>
  <c r="AX1084" i="17" s="1"/>
  <c r="AX1085" i="17" s="1"/>
  <c r="AX1086" i="17" s="1"/>
  <c r="AX1087" i="17" s="1"/>
  <c r="AX1088" i="17" s="1"/>
  <c r="AX1089" i="17" s="1"/>
  <c r="AX1090" i="17" s="1"/>
  <c r="AX1091" i="17" s="1"/>
  <c r="AX1092" i="17" s="1"/>
  <c r="AX1093" i="17" s="1"/>
  <c r="AX1094" i="17" s="1"/>
  <c r="AX1095" i="17" s="1"/>
  <c r="AX1096" i="17" s="1"/>
  <c r="AX1097" i="17" s="1"/>
  <c r="AX1098" i="17" s="1"/>
  <c r="AX1099" i="17" s="1"/>
  <c r="AX1100" i="17" s="1"/>
  <c r="AX1101" i="17" s="1"/>
  <c r="AX1102" i="17" s="1"/>
  <c r="AX1103" i="17" s="1"/>
  <c r="AX1104" i="17" s="1"/>
  <c r="AX1105" i="17" s="1"/>
  <c r="AX1106" i="17" s="1"/>
  <c r="AX1107" i="17" s="1"/>
  <c r="AX1108" i="17" s="1"/>
  <c r="AX1109" i="17" s="1"/>
  <c r="AX1110" i="17" s="1"/>
  <c r="AX1111" i="17" s="1"/>
  <c r="AX1112" i="17" s="1"/>
  <c r="AX1113" i="17" s="1"/>
  <c r="AX1114" i="17" s="1"/>
  <c r="AX1115" i="17" s="1"/>
  <c r="AX1116" i="17" s="1"/>
  <c r="AX1117" i="17" s="1"/>
  <c r="AX1118" i="17" s="1"/>
  <c r="AX1119" i="17" s="1"/>
  <c r="AX1120" i="17" s="1"/>
  <c r="AX1121" i="17" s="1"/>
  <c r="AX1122" i="17" s="1"/>
  <c r="AX1123" i="17" s="1"/>
  <c r="AX1124" i="17" s="1"/>
  <c r="AX1125" i="17" s="1"/>
  <c r="AX1126" i="17" s="1"/>
  <c r="AX1127" i="17" s="1"/>
  <c r="AX1128" i="17" s="1"/>
  <c r="AX1129" i="17" s="1"/>
  <c r="AX1130" i="17" s="1"/>
  <c r="AX1131" i="17" s="1"/>
  <c r="AX1132" i="17" s="1"/>
  <c r="AX1133" i="17" s="1"/>
  <c r="AX1134" i="17" s="1"/>
  <c r="AX1135" i="17" s="1"/>
  <c r="AX1136" i="17" s="1"/>
  <c r="AX1137" i="17" s="1"/>
  <c r="AX1138" i="17" s="1"/>
  <c r="AX1139" i="17" s="1"/>
  <c r="AX1140" i="17" s="1"/>
  <c r="AX1141" i="17" s="1"/>
  <c r="AX1142" i="17" s="1"/>
  <c r="AX1143" i="17" s="1"/>
  <c r="AX1144" i="17" s="1"/>
  <c r="AX1145" i="17" s="1"/>
  <c r="AX1146" i="17" s="1"/>
  <c r="AX1147" i="17" s="1"/>
  <c r="AX1148" i="17" s="1"/>
  <c r="AX1149" i="17" s="1"/>
  <c r="AX1150" i="17" s="1"/>
  <c r="AX1151" i="17" s="1"/>
  <c r="AX1152" i="17" s="1"/>
  <c r="AX1153" i="17" s="1"/>
  <c r="AX1154" i="17" s="1"/>
  <c r="AX1155" i="17" s="1"/>
  <c r="AX1156" i="17" s="1"/>
  <c r="AX1157" i="17" s="1"/>
  <c r="AX1158" i="17" s="1"/>
  <c r="AX1159" i="17" s="1"/>
  <c r="AX1160" i="17" s="1"/>
  <c r="AX1161" i="17" s="1"/>
  <c r="AX1162" i="17" s="1"/>
  <c r="AX1163" i="17" s="1"/>
  <c r="AX1164" i="17" s="1"/>
  <c r="AX1165" i="17" s="1"/>
  <c r="AX1166" i="17" s="1"/>
  <c r="AX1167" i="17" s="1"/>
  <c r="AX1168" i="17" s="1"/>
  <c r="AX1169" i="17" s="1"/>
  <c r="AX1170" i="17" s="1"/>
  <c r="AX1171" i="17" s="1"/>
  <c r="AX1172" i="17" s="1"/>
  <c r="AX1173" i="17" s="1"/>
  <c r="AX1174" i="17" s="1"/>
  <c r="AX1175" i="17" s="1"/>
  <c r="AX1176" i="17" s="1"/>
  <c r="AX1177" i="17" s="1"/>
  <c r="AX1178" i="17" s="1"/>
  <c r="AX1179" i="17" s="1"/>
  <c r="AX1180" i="17" s="1"/>
  <c r="AX1181" i="17" s="1"/>
  <c r="AX1182" i="17" s="1"/>
  <c r="AX1183" i="17" s="1"/>
  <c r="AX1184" i="17" s="1"/>
  <c r="AX1185" i="17" s="1"/>
  <c r="AX1186" i="17" s="1"/>
  <c r="AX1187" i="17" s="1"/>
  <c r="AX1188" i="17" s="1"/>
  <c r="AX1189" i="17" s="1"/>
  <c r="AX1190" i="17" s="1"/>
  <c r="AX1191" i="17" s="1"/>
  <c r="AX1192" i="17" s="1"/>
  <c r="AX1193" i="17" s="1"/>
  <c r="AX1194" i="17" s="1"/>
  <c r="AX1195" i="17" s="1"/>
  <c r="AX1196" i="17" s="1"/>
  <c r="AX1197" i="17" s="1"/>
  <c r="AX1198" i="17" s="1"/>
  <c r="AX1199" i="17" s="1"/>
  <c r="AX1200" i="17" s="1"/>
  <c r="AX1201" i="17" s="1"/>
  <c r="AX1202" i="17" s="1"/>
  <c r="AX1203" i="17" s="1"/>
  <c r="AX1204" i="17" s="1"/>
  <c r="AX1205" i="17" s="1"/>
  <c r="AX1206" i="17" s="1"/>
  <c r="AX1207" i="17" s="1"/>
  <c r="AX1208" i="17" s="1"/>
  <c r="AX1209" i="17" s="1"/>
  <c r="AX1210" i="17" s="1"/>
  <c r="AX1211" i="17" s="1"/>
  <c r="AX1212" i="17" s="1"/>
  <c r="AX1213" i="17" s="1"/>
  <c r="AX1214" i="17" s="1"/>
  <c r="AX1215" i="17" s="1"/>
  <c r="AX1216" i="17" s="1"/>
  <c r="AX1217" i="17" s="1"/>
  <c r="AX1218" i="17" s="1"/>
  <c r="AX1219" i="17" s="1"/>
  <c r="AX1220" i="17" s="1"/>
  <c r="AX1221" i="17" s="1"/>
  <c r="AX1222" i="17" s="1"/>
  <c r="AX1223" i="17" s="1"/>
  <c r="AX1224" i="17" s="1"/>
  <c r="AX1225" i="17" s="1"/>
  <c r="AX1226" i="17" s="1"/>
  <c r="AX1227" i="17" s="1"/>
  <c r="AX1228" i="17" s="1"/>
  <c r="AX1229" i="17" s="1"/>
  <c r="AX1230" i="17" s="1"/>
  <c r="AX1231" i="17" s="1"/>
  <c r="AX1232" i="17" s="1"/>
  <c r="AX1233" i="17" s="1"/>
  <c r="AX1234" i="17" s="1"/>
  <c r="AX1235" i="17" s="1"/>
  <c r="AX1236" i="17" s="1"/>
  <c r="AX1237" i="17" s="1"/>
  <c r="AX1238" i="17" s="1"/>
  <c r="AX1239" i="17" s="1"/>
  <c r="AX1240" i="17" s="1"/>
  <c r="AX1241" i="17" s="1"/>
  <c r="AX1242" i="17" s="1"/>
  <c r="AX1243" i="17" s="1"/>
  <c r="AX1244" i="17" s="1"/>
  <c r="AX1245" i="17" s="1"/>
  <c r="AX1246" i="17" s="1"/>
  <c r="AX1247" i="17" s="1"/>
  <c r="AX1248" i="17" s="1"/>
  <c r="AX1249" i="17" s="1"/>
  <c r="AX1250" i="17" s="1"/>
  <c r="AX1251" i="17" s="1"/>
  <c r="AX1252" i="17" s="1"/>
  <c r="AX1253" i="17" s="1"/>
  <c r="AX1254" i="17" s="1"/>
  <c r="AX1255" i="17" s="1"/>
  <c r="AX1256" i="17" s="1"/>
  <c r="AX1257" i="17" s="1"/>
  <c r="AX1258" i="17" s="1"/>
  <c r="AX1259" i="17" s="1"/>
  <c r="AX1260" i="17" s="1"/>
  <c r="AX1261" i="17" s="1"/>
  <c r="AX1262" i="17" s="1"/>
  <c r="AX1263" i="17" s="1"/>
  <c r="AX1264" i="17" s="1"/>
  <c r="AX1265" i="17" s="1"/>
  <c r="AX1266" i="17" s="1"/>
  <c r="AX1267" i="17" s="1"/>
  <c r="AX1268" i="17" s="1"/>
  <c r="AX1269" i="17" s="1"/>
  <c r="AX1270" i="17" s="1"/>
  <c r="AX1271" i="17" s="1"/>
  <c r="AX1272" i="17" s="1"/>
  <c r="AX1273" i="17" s="1"/>
  <c r="AX1274" i="17" s="1"/>
  <c r="AX1275" i="17" s="1"/>
  <c r="AX1276" i="17" s="1"/>
  <c r="AX1277" i="17" s="1"/>
  <c r="AX1278" i="17" s="1"/>
  <c r="AX1279" i="17" s="1"/>
  <c r="AX1280" i="17" s="1"/>
  <c r="AX1281" i="17" s="1"/>
  <c r="AX1282" i="17" s="1"/>
  <c r="AX1283" i="17" s="1"/>
  <c r="AX1284" i="17" s="1"/>
  <c r="AX1285" i="17" s="1"/>
  <c r="AX1286" i="17" s="1"/>
  <c r="AX1287" i="17" s="1"/>
  <c r="AX1288" i="17" s="1"/>
  <c r="AX1289" i="17" s="1"/>
  <c r="AX1290" i="17" s="1"/>
  <c r="AX1291" i="17" s="1"/>
  <c r="AX1292" i="17" s="1"/>
  <c r="AX1293" i="17" s="1"/>
  <c r="AX1294" i="17" s="1"/>
  <c r="AX1295" i="17" s="1"/>
  <c r="AX1296" i="17" s="1"/>
  <c r="AX1297" i="17" s="1"/>
  <c r="AX1298" i="17" s="1"/>
  <c r="AX1299" i="17" s="1"/>
  <c r="AX1300" i="17" s="1"/>
  <c r="AX1301" i="17" s="1"/>
  <c r="AX1302" i="17" s="1"/>
  <c r="AX1303" i="17" s="1"/>
  <c r="AX1304" i="17" s="1"/>
  <c r="AX1305" i="17" s="1"/>
  <c r="AX1306" i="17" s="1"/>
  <c r="AX1307" i="17" s="1"/>
  <c r="AX1308" i="17" s="1"/>
  <c r="AX1309" i="17" s="1"/>
  <c r="AX1310" i="17" s="1"/>
  <c r="AX1311" i="17" s="1"/>
  <c r="AX1312" i="17" s="1"/>
  <c r="AX1313" i="17" s="1"/>
  <c r="AX1314" i="17" s="1"/>
  <c r="AX1315" i="17" s="1"/>
  <c r="AX1316" i="17" s="1"/>
  <c r="AX1317" i="17" s="1"/>
  <c r="AX1318" i="17" s="1"/>
  <c r="AX1319" i="17" s="1"/>
  <c r="AX1320" i="17" s="1"/>
  <c r="AX1321" i="17" s="1"/>
  <c r="AX1322" i="17" s="1"/>
  <c r="AX1323" i="17" s="1"/>
  <c r="AX1324" i="17" s="1"/>
  <c r="AX1325" i="17" s="1"/>
  <c r="AX1326" i="17" s="1"/>
  <c r="AX1327" i="17" s="1"/>
  <c r="AX1328" i="17" s="1"/>
  <c r="AX1329" i="17" s="1"/>
  <c r="AX1330" i="17" s="1"/>
  <c r="AX1331" i="17" s="1"/>
  <c r="AX1332" i="17" s="1"/>
  <c r="AX1333" i="17" s="1"/>
  <c r="AX1334" i="17" s="1"/>
  <c r="AX1335" i="17" s="1"/>
  <c r="AX1336" i="17" s="1"/>
  <c r="AX1337" i="17" s="1"/>
  <c r="AX1338" i="17" s="1"/>
  <c r="AX1339" i="17" s="1"/>
  <c r="AX1340" i="17" s="1"/>
  <c r="AX1341" i="17" s="1"/>
  <c r="AX1342" i="17" s="1"/>
  <c r="AX1343" i="17" s="1"/>
  <c r="AX1344" i="17" s="1"/>
  <c r="AX1345" i="17" s="1"/>
  <c r="AX1346" i="17" s="1"/>
  <c r="AX1347" i="17" s="1"/>
  <c r="AX1348" i="17" s="1"/>
  <c r="AX1349" i="17" s="1"/>
  <c r="AX1350" i="17" s="1"/>
  <c r="AX1351" i="17" s="1"/>
  <c r="AX1352" i="17" s="1"/>
  <c r="AX1353" i="17" s="1"/>
  <c r="AX1354" i="17" s="1"/>
  <c r="AX1355" i="17" s="1"/>
  <c r="AX1356" i="17" s="1"/>
  <c r="AX1357" i="17" s="1"/>
  <c r="AX1358" i="17" s="1"/>
  <c r="AX1359" i="17" s="1"/>
  <c r="AX1360" i="17" s="1"/>
  <c r="AX1361" i="17" s="1"/>
  <c r="AX1362" i="17" s="1"/>
  <c r="AX1363" i="17" s="1"/>
  <c r="AX1364" i="17" s="1"/>
  <c r="AX1365" i="17" s="1"/>
  <c r="AX1366" i="17" s="1"/>
  <c r="AX1367" i="17" s="1"/>
  <c r="AX1368" i="17" s="1"/>
  <c r="AX1369" i="17" s="1"/>
  <c r="AX1370" i="17" s="1"/>
  <c r="AX1371" i="17" s="1"/>
  <c r="AX1372" i="17" s="1"/>
  <c r="AX1373" i="17" s="1"/>
  <c r="AX1374" i="17" s="1"/>
  <c r="AX1375" i="17" s="1"/>
  <c r="AX1376" i="17" s="1"/>
  <c r="AX1377" i="17" s="1"/>
  <c r="AX1378" i="17" s="1"/>
  <c r="AX1379" i="17" s="1"/>
  <c r="AX1380" i="17" s="1"/>
  <c r="AX1381" i="17" s="1"/>
  <c r="AX1382" i="17" s="1"/>
  <c r="AX1383" i="17" s="1"/>
  <c r="AX1384" i="17" s="1"/>
  <c r="AX1385" i="17" s="1"/>
  <c r="AX1386" i="17" s="1"/>
  <c r="AX1387" i="17" s="1"/>
  <c r="AX1388" i="17" s="1"/>
  <c r="AX1389" i="17" s="1"/>
  <c r="AX1390" i="17" s="1"/>
  <c r="AX1391" i="17" s="1"/>
  <c r="AX1392" i="17" s="1"/>
  <c r="AX1393" i="17" s="1"/>
  <c r="AX1394" i="17" s="1"/>
  <c r="AX1395" i="17" s="1"/>
  <c r="AX1396" i="17" s="1"/>
  <c r="AX1397" i="17" s="1"/>
  <c r="AX1398" i="17" s="1"/>
  <c r="AX1399" i="17" s="1"/>
  <c r="AX1400" i="17" s="1"/>
  <c r="AX1401" i="17" s="1"/>
  <c r="AX1402" i="17" s="1"/>
  <c r="AX1403" i="17" s="1"/>
  <c r="AX1404" i="17" s="1"/>
  <c r="AX1405" i="17" s="1"/>
  <c r="AX1406" i="17" s="1"/>
  <c r="AX1407" i="17" s="1"/>
  <c r="AX1408" i="17" s="1"/>
  <c r="AX1409" i="17" s="1"/>
  <c r="AX1410" i="17" s="1"/>
  <c r="AX1411" i="17" s="1"/>
  <c r="AX1412" i="17" s="1"/>
  <c r="AX1413" i="17" s="1"/>
  <c r="AX1414" i="17" s="1"/>
  <c r="AX1415" i="17" s="1"/>
  <c r="AX1416" i="17" s="1"/>
  <c r="AX1417" i="17" s="1"/>
  <c r="AX1418" i="17" s="1"/>
  <c r="AX1419" i="17" s="1"/>
  <c r="AX1420" i="17" s="1"/>
  <c r="AX1421" i="17" s="1"/>
  <c r="AX1422" i="17" s="1"/>
  <c r="AX1423" i="17" s="1"/>
  <c r="AX1424" i="17" s="1"/>
  <c r="AX1425" i="17" s="1"/>
  <c r="AX1426" i="17" s="1"/>
  <c r="AX1427" i="17" s="1"/>
  <c r="AX1428" i="17" s="1"/>
  <c r="AX1429" i="17" s="1"/>
  <c r="AX1430" i="17" s="1"/>
  <c r="AX1431" i="17" s="1"/>
  <c r="AX1432" i="17" s="1"/>
  <c r="AX1433" i="17" s="1"/>
  <c r="AX1434" i="17" s="1"/>
  <c r="AX1435" i="17" s="1"/>
  <c r="AX1436" i="17" s="1"/>
  <c r="AX1437" i="17" s="1"/>
  <c r="AX1438" i="17" s="1"/>
  <c r="AX1439" i="17" s="1"/>
  <c r="AX1440" i="17" s="1"/>
  <c r="AX1441" i="17" s="1"/>
  <c r="AX1442" i="17" s="1"/>
  <c r="AX1443" i="17" s="1"/>
  <c r="AX1444" i="17" s="1"/>
  <c r="AX1445" i="17" s="1"/>
  <c r="AX1446" i="17" s="1"/>
  <c r="AX1447" i="17" s="1"/>
  <c r="AX1448" i="17" s="1"/>
  <c r="AX1449" i="17" s="1"/>
  <c r="AX1450" i="17" s="1"/>
  <c r="AX1451" i="17" s="1"/>
  <c r="AX1452" i="17" s="1"/>
  <c r="AX1453" i="17" s="1"/>
  <c r="AX1454" i="17" s="1"/>
  <c r="AX1455" i="17" s="1"/>
  <c r="AX1456" i="17" s="1"/>
  <c r="AX1457" i="17" s="1"/>
  <c r="AX1458" i="17" s="1"/>
  <c r="AX1459" i="17" s="1"/>
  <c r="AX1460" i="17" s="1"/>
  <c r="AX1461" i="17" s="1"/>
  <c r="AX1462" i="17" s="1"/>
  <c r="AX1463" i="17" s="1"/>
  <c r="AX1464" i="17" s="1"/>
  <c r="AX1465" i="17" s="1"/>
  <c r="AX1466" i="17" s="1"/>
  <c r="AX1467" i="17" s="1"/>
  <c r="AX1468" i="17" s="1"/>
  <c r="AX1469" i="17" s="1"/>
  <c r="AX1470" i="17" s="1"/>
  <c r="AX1471" i="17" s="1"/>
  <c r="AX1472" i="17" s="1"/>
  <c r="AX1473" i="17" s="1"/>
  <c r="AX1474" i="17" s="1"/>
  <c r="AX1475" i="17" s="1"/>
  <c r="AX1476" i="17" s="1"/>
  <c r="AX1477" i="17" s="1"/>
  <c r="AX1478" i="17" s="1"/>
  <c r="AX1479" i="17" s="1"/>
  <c r="AX1480" i="17" s="1"/>
  <c r="AX1481" i="17" s="1"/>
  <c r="AX1482" i="17" s="1"/>
  <c r="AX1483" i="17" s="1"/>
  <c r="AX1484" i="17" s="1"/>
  <c r="AX1485" i="17" s="1"/>
  <c r="AX1486" i="17" s="1"/>
  <c r="AX1487" i="17" s="1"/>
  <c r="AX1488" i="17" s="1"/>
  <c r="AX1489" i="17" s="1"/>
  <c r="AX1490" i="17" s="1"/>
  <c r="AX1491" i="17" s="1"/>
  <c r="AX1492" i="17" s="1"/>
  <c r="AX1493" i="17" s="1"/>
  <c r="AX1494" i="17" s="1"/>
  <c r="AX1495" i="17" s="1"/>
  <c r="AX1496" i="17" s="1"/>
  <c r="AX1497" i="17" s="1"/>
  <c r="AX1498" i="17" s="1"/>
  <c r="AX1499" i="17" s="1"/>
  <c r="AX1500" i="17" s="1"/>
  <c r="AX1501" i="17" s="1"/>
  <c r="AX1502" i="17" s="1"/>
  <c r="AX1503" i="17" s="1"/>
  <c r="AX1504" i="17" s="1"/>
  <c r="AX1505" i="17" s="1"/>
  <c r="AX1506" i="17" s="1"/>
  <c r="AX1507" i="17" s="1"/>
  <c r="AX1508" i="17" s="1"/>
  <c r="AX1509" i="17" s="1"/>
  <c r="AX1510" i="17" s="1"/>
  <c r="AX1511" i="17" s="1"/>
  <c r="AX1512" i="17" s="1"/>
  <c r="AX1513" i="17" s="1"/>
  <c r="AX1514" i="17" s="1"/>
  <c r="AX1515" i="17" s="1"/>
  <c r="AX1516" i="17" s="1"/>
  <c r="AX1517" i="17" s="1"/>
  <c r="AX1518" i="17" s="1"/>
  <c r="AX1519" i="17" s="1"/>
  <c r="AX1520" i="17" s="1"/>
  <c r="AX1521" i="17" s="1"/>
  <c r="AX1522" i="17" s="1"/>
  <c r="AX1523" i="17" s="1"/>
  <c r="AX1524" i="17" s="1"/>
  <c r="AX1525" i="17" s="1"/>
  <c r="AX1526" i="17" s="1"/>
  <c r="AX1527" i="17" s="1"/>
  <c r="AX1528" i="17" s="1"/>
  <c r="AX1529" i="17" s="1"/>
  <c r="AX1530" i="17" s="1"/>
  <c r="AX1531" i="17" s="1"/>
  <c r="AX1532" i="17" s="1"/>
  <c r="AX1533" i="17" s="1"/>
  <c r="AX1534" i="17" s="1"/>
  <c r="AX1535" i="17" s="1"/>
  <c r="AX1536" i="17" s="1"/>
  <c r="AX1537" i="17" s="1"/>
  <c r="AX1538" i="17" s="1"/>
  <c r="AX1539" i="17" s="1"/>
  <c r="AX1540" i="17" s="1"/>
  <c r="AX1541" i="17" s="1"/>
  <c r="AX1542" i="17" s="1"/>
  <c r="AX1543" i="17" s="1"/>
  <c r="AX1544" i="17" s="1"/>
  <c r="AX1545" i="17" s="1"/>
  <c r="AX1546" i="17" s="1"/>
  <c r="AX1547" i="17" s="1"/>
  <c r="AX1548" i="17" s="1"/>
  <c r="AX1549" i="17" s="1"/>
  <c r="AX1550" i="17" s="1"/>
  <c r="AX1551" i="17" s="1"/>
  <c r="AX1552" i="17" s="1"/>
  <c r="AX1553" i="17" s="1"/>
  <c r="AX1554" i="17" s="1"/>
  <c r="AX1555" i="17" s="1"/>
  <c r="AX1556" i="17" s="1"/>
  <c r="AX1557" i="17" s="1"/>
  <c r="AX1558" i="17" s="1"/>
  <c r="AX1559" i="17" s="1"/>
  <c r="AX1560" i="17" s="1"/>
  <c r="AX1561" i="17" s="1"/>
  <c r="AX1562" i="17" s="1"/>
  <c r="AX1563" i="17" s="1"/>
  <c r="AX1564" i="17" s="1"/>
  <c r="AX1565" i="17" s="1"/>
  <c r="AX1566" i="17" s="1"/>
  <c r="AX1567" i="17" s="1"/>
  <c r="AX1568" i="17" s="1"/>
  <c r="AX1569" i="17" s="1"/>
  <c r="AX1570" i="17" s="1"/>
  <c r="AX1571" i="17" s="1"/>
  <c r="AX1572" i="17" s="1"/>
  <c r="AX1573" i="17" s="1"/>
  <c r="AX1574" i="17" s="1"/>
  <c r="AX1575" i="17" s="1"/>
  <c r="AX1576" i="17" s="1"/>
  <c r="AX1577" i="17" s="1"/>
  <c r="AX1578" i="17" s="1"/>
  <c r="AX1579" i="17" s="1"/>
  <c r="AX1580" i="17" s="1"/>
  <c r="AX1581" i="17" s="1"/>
  <c r="AX1582" i="17" s="1"/>
  <c r="AX1583" i="17" s="1"/>
  <c r="AX1584" i="17" s="1"/>
  <c r="AX1585" i="17" s="1"/>
  <c r="AX1586" i="17" s="1"/>
  <c r="AX1587" i="17" s="1"/>
  <c r="AX1588" i="17" s="1"/>
  <c r="AX1589" i="17" s="1"/>
  <c r="AX1590" i="17" s="1"/>
  <c r="AX1591" i="17" s="1"/>
  <c r="AX1592" i="17" s="1"/>
  <c r="AX1593" i="17" s="1"/>
  <c r="AX1594" i="17" s="1"/>
  <c r="AX1595" i="17" s="1"/>
  <c r="AX1596" i="17" s="1"/>
  <c r="AX1597" i="17" s="1"/>
  <c r="AX1598" i="17" s="1"/>
  <c r="AX1599" i="17" s="1"/>
  <c r="AX1600" i="17" s="1"/>
  <c r="AX1601" i="17" s="1"/>
  <c r="AX1602" i="17" s="1"/>
  <c r="AX1603" i="17" s="1"/>
  <c r="AX1604" i="17" s="1"/>
  <c r="AX1605" i="17" s="1"/>
  <c r="AX1606" i="17" s="1"/>
  <c r="AX1607" i="17" s="1"/>
  <c r="AX1608" i="17" s="1"/>
  <c r="AX1609" i="17" s="1"/>
  <c r="AX1610" i="17" s="1"/>
  <c r="AX1611" i="17" s="1"/>
  <c r="AX1612" i="17" s="1"/>
  <c r="AX1613" i="17" s="1"/>
  <c r="AX1614" i="17" s="1"/>
  <c r="AX1615" i="17" s="1"/>
  <c r="AX1616" i="17" s="1"/>
  <c r="AX1617" i="17" s="1"/>
  <c r="AX1618" i="17" s="1"/>
  <c r="AX1619" i="17" s="1"/>
  <c r="AX1620" i="17" s="1"/>
  <c r="AX1621" i="17" s="1"/>
  <c r="AX1622" i="17" s="1"/>
  <c r="AX1623" i="17" s="1"/>
  <c r="AX1624" i="17" s="1"/>
  <c r="AX1625" i="17" s="1"/>
  <c r="AX1626" i="17" s="1"/>
  <c r="AX1627" i="17" s="1"/>
  <c r="AX1628" i="17" s="1"/>
  <c r="AX1629" i="17" s="1"/>
  <c r="AX1630" i="17" s="1"/>
  <c r="AX1631" i="17" s="1"/>
  <c r="AX1632" i="17" s="1"/>
  <c r="AX1633" i="17" s="1"/>
  <c r="AX1634" i="17" s="1"/>
  <c r="AX1635" i="17" s="1"/>
  <c r="AX1636" i="17" s="1"/>
  <c r="AX1637" i="17" s="1"/>
  <c r="AX1638" i="17" s="1"/>
  <c r="AX1639" i="17" s="1"/>
  <c r="AX1640" i="17" s="1"/>
  <c r="AX1641" i="17" s="1"/>
  <c r="AX1642" i="17" s="1"/>
  <c r="AX1643" i="17" s="1"/>
  <c r="AX1644" i="17" s="1"/>
  <c r="AX1645" i="17" s="1"/>
  <c r="AX1646" i="17" s="1"/>
  <c r="AX1647" i="17" s="1"/>
  <c r="AX1648" i="17" s="1"/>
  <c r="AX1649" i="17" s="1"/>
  <c r="AX1650" i="17" s="1"/>
  <c r="AX1651" i="17" s="1"/>
  <c r="AX1652" i="17" s="1"/>
  <c r="AX1653" i="17" s="1"/>
  <c r="AX1654" i="17" s="1"/>
  <c r="AX1655" i="17" s="1"/>
  <c r="AX1656" i="17" s="1"/>
  <c r="AX1657" i="17" s="1"/>
  <c r="AX1658" i="17" s="1"/>
  <c r="AX1659" i="17" s="1"/>
  <c r="AX1660" i="17" s="1"/>
  <c r="AX1661" i="17" s="1"/>
  <c r="AX1662" i="17" s="1"/>
  <c r="AX1663" i="17" s="1"/>
  <c r="AX1664" i="17" s="1"/>
  <c r="AX1665" i="17" s="1"/>
  <c r="AX1666" i="17" s="1"/>
  <c r="AX1667" i="17" s="1"/>
  <c r="AX1668" i="17" s="1"/>
  <c r="AX1669" i="17" s="1"/>
  <c r="AX1670" i="17" s="1"/>
  <c r="AX1671" i="17" s="1"/>
  <c r="AX1672" i="17" s="1"/>
  <c r="AX1673" i="17" s="1"/>
  <c r="AX1674" i="17" s="1"/>
  <c r="AX1675" i="17" s="1"/>
  <c r="AX1676" i="17" s="1"/>
  <c r="AX1677" i="17" s="1"/>
  <c r="AX1678" i="17" s="1"/>
  <c r="AX1679" i="17" s="1"/>
  <c r="AX1680" i="17" s="1"/>
  <c r="AX1681" i="17" s="1"/>
  <c r="AX1682" i="17" s="1"/>
  <c r="AX1683" i="17" s="1"/>
  <c r="AX1684" i="17" s="1"/>
  <c r="AX1685" i="17" s="1"/>
  <c r="AX1686" i="17" s="1"/>
  <c r="AX1687" i="17" s="1"/>
  <c r="AX1688" i="17" s="1"/>
  <c r="AX1689" i="17" s="1"/>
  <c r="AX1690" i="17" s="1"/>
  <c r="AX1691" i="17" s="1"/>
  <c r="AX1692" i="17" s="1"/>
  <c r="AX1693" i="17" s="1"/>
  <c r="AX1694" i="17" s="1"/>
  <c r="AX1695" i="17" s="1"/>
  <c r="AX1696" i="17" s="1"/>
  <c r="AX1697" i="17" s="1"/>
  <c r="AX1698" i="17" s="1"/>
  <c r="AX1699" i="17" s="1"/>
  <c r="AX1700" i="17" s="1"/>
  <c r="AX1701" i="17" s="1"/>
  <c r="AX1702" i="17" s="1"/>
  <c r="AX1703" i="17" s="1"/>
  <c r="AX1704" i="17" s="1"/>
  <c r="AX1705" i="17" s="1"/>
  <c r="AX1706" i="17" s="1"/>
  <c r="AX1707" i="17" s="1"/>
  <c r="AX1708" i="17" s="1"/>
  <c r="AX1709" i="17" s="1"/>
  <c r="AX1710" i="17" s="1"/>
  <c r="AX1711" i="17" s="1"/>
  <c r="AX1712" i="17" s="1"/>
  <c r="AX1713" i="17" s="1"/>
  <c r="AX1714" i="17" s="1"/>
  <c r="AX1715" i="17" s="1"/>
  <c r="AX1716" i="17" s="1"/>
  <c r="AX1717" i="17" s="1"/>
  <c r="AX1718" i="17" s="1"/>
  <c r="AX1719" i="17" s="1"/>
  <c r="AX1720" i="17" s="1"/>
  <c r="AX1721" i="17" s="1"/>
  <c r="AX1722" i="17" s="1"/>
  <c r="AX1723" i="17" s="1"/>
  <c r="AX1724" i="17" s="1"/>
  <c r="AX1725" i="17" s="1"/>
  <c r="AX1726" i="17" s="1"/>
  <c r="AX1727" i="17" s="1"/>
  <c r="AX1728" i="17" s="1"/>
  <c r="AX1729" i="17" s="1"/>
  <c r="AX1730" i="17" s="1"/>
  <c r="AX1731" i="17" s="1"/>
  <c r="AX1732" i="17" s="1"/>
  <c r="AX1733" i="17" s="1"/>
  <c r="AX1734" i="17" s="1"/>
  <c r="AX1735" i="17" s="1"/>
  <c r="AX1736" i="17" s="1"/>
  <c r="AX1737" i="17" s="1"/>
  <c r="AX1738" i="17" s="1"/>
  <c r="AX1739" i="17" s="1"/>
  <c r="AX1740" i="17" s="1"/>
  <c r="AX1741" i="17" s="1"/>
  <c r="AX1742" i="17" s="1"/>
  <c r="AX1743" i="17" s="1"/>
  <c r="AX1744" i="17" s="1"/>
  <c r="AX1745" i="17" s="1"/>
  <c r="AX1746" i="17" s="1"/>
  <c r="AX1747" i="17" s="1"/>
  <c r="AX1748" i="17" s="1"/>
  <c r="AX1749" i="17" s="1"/>
  <c r="AX1750" i="17" s="1"/>
  <c r="AX1751" i="17" s="1"/>
  <c r="AX1752" i="17" s="1"/>
  <c r="AX1753" i="17" s="1"/>
  <c r="AX1754" i="17" s="1"/>
  <c r="AX1755" i="17" s="1"/>
  <c r="AX1756" i="17" s="1"/>
  <c r="AX1757" i="17" s="1"/>
  <c r="AX1758" i="17" s="1"/>
  <c r="AX1759" i="17" s="1"/>
  <c r="AX1760" i="17" s="1"/>
  <c r="AX1761" i="17" s="1"/>
  <c r="AX1762" i="17" s="1"/>
  <c r="AX1763" i="17" s="1"/>
  <c r="AX1764" i="17" s="1"/>
  <c r="AX1765" i="17" s="1"/>
  <c r="AX1766" i="17" s="1"/>
  <c r="AX1767" i="17" s="1"/>
  <c r="AX1768" i="17" s="1"/>
  <c r="AX1769" i="17" s="1"/>
  <c r="AX1770" i="17" s="1"/>
  <c r="AX1771" i="17" s="1"/>
  <c r="AX1772" i="17" s="1"/>
  <c r="AX1773" i="17" s="1"/>
  <c r="AX1774" i="17" s="1"/>
  <c r="AX1775" i="17" s="1"/>
  <c r="AX1776" i="17" s="1"/>
  <c r="AX1777" i="17" s="1"/>
  <c r="AX1778" i="17" s="1"/>
  <c r="AX1779" i="17" s="1"/>
  <c r="AX1780" i="17" s="1"/>
  <c r="AX1781" i="17" s="1"/>
  <c r="AX1782" i="17" s="1"/>
  <c r="AX1783" i="17" s="1"/>
  <c r="AX1784" i="17" s="1"/>
  <c r="AX1785" i="17" s="1"/>
  <c r="AX1786" i="17" s="1"/>
  <c r="AX1787" i="17" s="1"/>
  <c r="AX1788" i="17" s="1"/>
  <c r="AX1789" i="17" s="1"/>
  <c r="AX1790" i="17" s="1"/>
  <c r="AX1791" i="17" s="1"/>
  <c r="AX1792" i="17" s="1"/>
  <c r="AX1793" i="17" s="1"/>
  <c r="AX1794" i="17" s="1"/>
  <c r="AX1795" i="17" s="1"/>
  <c r="AX1796" i="17" s="1"/>
  <c r="AX1797" i="17" s="1"/>
  <c r="AX1798" i="17" s="1"/>
  <c r="AX1799" i="17" s="1"/>
  <c r="AX1800" i="17" s="1"/>
  <c r="AX1801" i="17" s="1"/>
  <c r="AX1802" i="17" s="1"/>
  <c r="AX1803" i="17" s="1"/>
  <c r="AX1804" i="17" s="1"/>
  <c r="AX1805" i="17" s="1"/>
  <c r="AX1806" i="17" s="1"/>
  <c r="AX1807" i="17" s="1"/>
  <c r="AX1808" i="17" s="1"/>
  <c r="AX1809" i="17" s="1"/>
  <c r="AX1810" i="17" s="1"/>
  <c r="AX1811" i="17" s="1"/>
  <c r="AX1812" i="17" s="1"/>
  <c r="AX1813" i="17" s="1"/>
  <c r="AX1814" i="17" s="1"/>
  <c r="AX1815" i="17" s="1"/>
  <c r="AX1816" i="17" s="1"/>
  <c r="AX1817" i="17" s="1"/>
  <c r="AX1818" i="17" s="1"/>
  <c r="AX1819" i="17" s="1"/>
  <c r="AX1820" i="17" s="1"/>
  <c r="AX1821" i="17" s="1"/>
  <c r="AX1822" i="17" s="1"/>
  <c r="AX1823" i="17" s="1"/>
  <c r="AX1824" i="17" s="1"/>
  <c r="AX1825" i="17" s="1"/>
  <c r="AX1826" i="17" s="1"/>
  <c r="AX1827" i="17" s="1"/>
  <c r="AX1828" i="17" s="1"/>
  <c r="AX1829" i="17" s="1"/>
  <c r="AX1830" i="17" s="1"/>
  <c r="AX1831" i="17" s="1"/>
  <c r="AX1832" i="17" s="1"/>
  <c r="AX1833" i="17" s="1"/>
  <c r="AX1834" i="17" s="1"/>
  <c r="AX1835" i="17" s="1"/>
  <c r="AX1836" i="17" s="1"/>
  <c r="AX1837" i="17" s="1"/>
  <c r="AX1838" i="17" s="1"/>
  <c r="AX1839" i="17" s="1"/>
  <c r="AX1840" i="17" s="1"/>
  <c r="AX1841" i="17" s="1"/>
  <c r="AX1842" i="17" s="1"/>
  <c r="AX1843" i="17" s="1"/>
  <c r="AX1844" i="17" s="1"/>
  <c r="AX1845" i="17" s="1"/>
  <c r="AX1846" i="17" s="1"/>
  <c r="AX1847" i="17" s="1"/>
  <c r="AX1848" i="17" s="1"/>
  <c r="AX1849" i="17" s="1"/>
  <c r="AX1850" i="17" s="1"/>
  <c r="AX1851" i="17" s="1"/>
  <c r="AX1852" i="17" s="1"/>
  <c r="AX1853" i="17" s="1"/>
  <c r="AX1854" i="17" s="1"/>
  <c r="AX1855" i="17" s="1"/>
  <c r="AX1856" i="17" s="1"/>
  <c r="AX1857" i="17" s="1"/>
  <c r="AX1858" i="17" s="1"/>
  <c r="AX1859" i="17" s="1"/>
  <c r="AX1860" i="17" s="1"/>
  <c r="AX1861" i="17" s="1"/>
  <c r="AX1862" i="17" s="1"/>
  <c r="AX1863" i="17" s="1"/>
  <c r="AX1864" i="17" s="1"/>
  <c r="AX1865" i="17" s="1"/>
  <c r="AX1866" i="17" s="1"/>
  <c r="AX1867" i="17" s="1"/>
  <c r="AX1868" i="17" s="1"/>
  <c r="AX1869" i="17" s="1"/>
  <c r="AX1870" i="17" s="1"/>
  <c r="AX1871" i="17" s="1"/>
  <c r="AX1872" i="17" s="1"/>
  <c r="AX1873" i="17" s="1"/>
  <c r="AX1874" i="17" s="1"/>
  <c r="AX1875" i="17" s="1"/>
  <c r="AX1876" i="17" s="1"/>
  <c r="AX1877" i="17" s="1"/>
  <c r="AX1878" i="17" s="1"/>
  <c r="AX1879" i="17" s="1"/>
  <c r="AX1880" i="17" s="1"/>
  <c r="AX1881" i="17" s="1"/>
  <c r="AX1882" i="17" s="1"/>
  <c r="AX1883" i="17" s="1"/>
  <c r="AX1884" i="17" s="1"/>
  <c r="AX1885" i="17" s="1"/>
  <c r="AX1886" i="17" s="1"/>
  <c r="AX1887" i="17" s="1"/>
  <c r="AX1888" i="17" s="1"/>
  <c r="AX1889" i="17" s="1"/>
  <c r="AX1890" i="17" s="1"/>
  <c r="AX1891" i="17" s="1"/>
  <c r="AX1892" i="17" s="1"/>
  <c r="AX1893" i="17" s="1"/>
  <c r="AX1894" i="17" s="1"/>
  <c r="AX1895" i="17" s="1"/>
  <c r="AX1896" i="17" s="1"/>
  <c r="AX1897" i="17" s="1"/>
  <c r="AX1898" i="17" s="1"/>
  <c r="AX1899" i="17" s="1"/>
  <c r="AX1900" i="17" s="1"/>
  <c r="AX1901" i="17" s="1"/>
  <c r="AX1902" i="17" s="1"/>
  <c r="AX1903" i="17" s="1"/>
  <c r="AX1904" i="17" s="1"/>
  <c r="AX1905" i="17" s="1"/>
  <c r="AX1906" i="17" s="1"/>
  <c r="AX1907" i="17" s="1"/>
  <c r="AX1908" i="17" s="1"/>
  <c r="AX1909" i="17" s="1"/>
  <c r="AX1910" i="17" s="1"/>
  <c r="AX1911" i="17" s="1"/>
  <c r="AX1912" i="17" s="1"/>
  <c r="AX1913" i="17" s="1"/>
  <c r="AX1914" i="17" s="1"/>
  <c r="AX1915" i="17" s="1"/>
  <c r="AX1916" i="17" s="1"/>
  <c r="AX1917" i="17" s="1"/>
  <c r="AX1918" i="17" s="1"/>
  <c r="AX1919" i="17" s="1"/>
  <c r="AX1920" i="17" s="1"/>
  <c r="AX1921" i="17" s="1"/>
  <c r="AX1922" i="17" s="1"/>
  <c r="AX1923" i="17" s="1"/>
  <c r="AX1924" i="17" s="1"/>
  <c r="AX1925" i="17" s="1"/>
  <c r="AX1926" i="17" s="1"/>
  <c r="AX1927" i="17" s="1"/>
  <c r="AX1928" i="17" s="1"/>
  <c r="AX1929" i="17" s="1"/>
  <c r="AX1930" i="17" s="1"/>
  <c r="AX1931" i="17" s="1"/>
  <c r="AX1932" i="17" s="1"/>
  <c r="AX1933" i="17" s="1"/>
  <c r="AX1934" i="17" s="1"/>
  <c r="AX1935" i="17" s="1"/>
  <c r="AX1936" i="17" s="1"/>
  <c r="AX1937" i="17" s="1"/>
  <c r="AX1938" i="17" s="1"/>
  <c r="AX1939" i="17" s="1"/>
  <c r="AX1940" i="17" s="1"/>
  <c r="AX1941" i="17" s="1"/>
  <c r="AX1942" i="17" s="1"/>
  <c r="AX1943" i="17" s="1"/>
  <c r="AX1944" i="17" s="1"/>
  <c r="AX1945" i="17" s="1"/>
  <c r="AX1946" i="17" s="1"/>
  <c r="AX1947" i="17" s="1"/>
  <c r="AX1948" i="17" s="1"/>
  <c r="AX1949" i="17" s="1"/>
  <c r="AX1950" i="17" s="1"/>
  <c r="AX1951" i="17" s="1"/>
  <c r="AX1952" i="17" s="1"/>
  <c r="AX1953" i="17" s="1"/>
  <c r="AX1954" i="17" s="1"/>
  <c r="AX1955" i="17" s="1"/>
  <c r="AX1956" i="17" s="1"/>
  <c r="AX1957" i="17" s="1"/>
  <c r="AX1958" i="17" s="1"/>
  <c r="AX1959" i="17" s="1"/>
  <c r="AX1960" i="17" s="1"/>
  <c r="AX1961" i="17" s="1"/>
  <c r="AX1962" i="17" s="1"/>
  <c r="AX1963" i="17" s="1"/>
  <c r="AX1964" i="17" s="1"/>
  <c r="AX1965" i="17" s="1"/>
  <c r="AX1966" i="17" s="1"/>
  <c r="AX1967" i="17" s="1"/>
  <c r="AX1968" i="17" s="1"/>
  <c r="AX1969" i="17" s="1"/>
  <c r="AX1970" i="17" s="1"/>
  <c r="AX1971" i="17" s="1"/>
  <c r="AX1972" i="17" s="1"/>
  <c r="AX1973" i="17" s="1"/>
  <c r="AX1974" i="17" s="1"/>
  <c r="AX1975" i="17" s="1"/>
  <c r="AX1976" i="17" s="1"/>
  <c r="AX1977" i="17" s="1"/>
  <c r="AX1978" i="17" s="1"/>
  <c r="AX1979" i="17" s="1"/>
  <c r="AX1980" i="17" s="1"/>
  <c r="AX1981" i="17" s="1"/>
  <c r="AX1982" i="17" s="1"/>
  <c r="AX1983" i="17" s="1"/>
  <c r="AX1984" i="17" s="1"/>
  <c r="AX1985" i="17" s="1"/>
  <c r="AX1986" i="17" s="1"/>
  <c r="AX1987" i="17" s="1"/>
  <c r="AX1988" i="17" s="1"/>
  <c r="AX1989" i="17" s="1"/>
  <c r="AX1990" i="17" s="1"/>
  <c r="AX1991" i="17" s="1"/>
  <c r="AX1992" i="17" s="1"/>
  <c r="AX1993" i="17" s="1"/>
  <c r="AX1994" i="17" s="1"/>
  <c r="AX1995" i="17" s="1"/>
  <c r="AX1996" i="17" s="1"/>
  <c r="AX1997" i="17" s="1"/>
  <c r="AX1998" i="17" s="1"/>
  <c r="AX1999" i="17" s="1"/>
  <c r="AX2000" i="17" s="1"/>
  <c r="AX2001" i="17" s="1"/>
  <c r="AX2002" i="17" s="1"/>
  <c r="AX2003" i="17" s="1"/>
  <c r="AX2004" i="17" s="1"/>
  <c r="AM6" i="17"/>
  <c r="AF6" i="17"/>
  <c r="Y6" i="17"/>
  <c r="Z6" i="17" s="1"/>
  <c r="S6" i="17"/>
  <c r="T6" i="17" s="1"/>
  <c r="M6" i="17"/>
  <c r="N6" i="17" s="1"/>
  <c r="G6" i="17"/>
  <c r="H6" i="17" s="1"/>
  <c r="A6" i="17"/>
  <c r="B6" i="17" s="1"/>
  <c r="AM5" i="17"/>
  <c r="AF5" i="17"/>
  <c r="Y5" i="17"/>
  <c r="S5" i="17"/>
  <c r="T5" i="17" s="1"/>
  <c r="M5" i="17"/>
  <c r="N5" i="17" s="1"/>
  <c r="G5" i="17"/>
  <c r="H5" i="17" s="1"/>
  <c r="A5" i="17"/>
  <c r="B5" i="17" s="1"/>
  <c r="H1" i="17"/>
  <c r="E1" i="17"/>
  <c r="B233" i="15"/>
  <c r="AX6" i="15"/>
  <c r="AX7" i="15" s="1"/>
  <c r="AX8" i="15" s="1"/>
  <c r="AX9" i="15" s="1"/>
  <c r="AX10" i="15" s="1"/>
  <c r="AX11" i="15" s="1"/>
  <c r="AX12" i="15" s="1"/>
  <c r="AX13" i="15" s="1"/>
  <c r="AX14" i="15" s="1"/>
  <c r="AX15" i="15" s="1"/>
  <c r="AX16" i="15" s="1"/>
  <c r="AX17" i="15" s="1"/>
  <c r="AX18" i="15" s="1"/>
  <c r="AX19" i="15" s="1"/>
  <c r="AX20" i="15" s="1"/>
  <c r="AX21" i="15" s="1"/>
  <c r="AX22" i="15" s="1"/>
  <c r="AX23" i="15" s="1"/>
  <c r="AX24" i="15" s="1"/>
  <c r="AX25" i="15" s="1"/>
  <c r="AX26" i="15" s="1"/>
  <c r="AX27" i="15" s="1"/>
  <c r="AX28" i="15" s="1"/>
  <c r="AX29" i="15" s="1"/>
  <c r="AX30" i="15" s="1"/>
  <c r="AX31" i="15" s="1"/>
  <c r="AX32" i="15" s="1"/>
  <c r="AX33" i="15" s="1"/>
  <c r="AX34" i="15" s="1"/>
  <c r="AX35" i="15" s="1"/>
  <c r="AX36" i="15" s="1"/>
  <c r="AX37" i="15" s="1"/>
  <c r="AX38" i="15" s="1"/>
  <c r="AX39" i="15" s="1"/>
  <c r="AX40" i="15" s="1"/>
  <c r="AX41" i="15" s="1"/>
  <c r="AX42" i="15" s="1"/>
  <c r="AX43" i="15" s="1"/>
  <c r="AX44" i="15" s="1"/>
  <c r="AX45" i="15" s="1"/>
  <c r="AX46" i="15" s="1"/>
  <c r="AX47" i="15" s="1"/>
  <c r="AX48" i="15" s="1"/>
  <c r="AX49" i="15" s="1"/>
  <c r="AX50" i="15" s="1"/>
  <c r="AX51" i="15" s="1"/>
  <c r="AX52" i="15" s="1"/>
  <c r="AX53" i="15" s="1"/>
  <c r="AX54" i="15" s="1"/>
  <c r="AX55" i="15" s="1"/>
  <c r="AX56" i="15" s="1"/>
  <c r="AX57" i="15" s="1"/>
  <c r="AX58" i="15" s="1"/>
  <c r="AX59" i="15" s="1"/>
  <c r="AX60" i="15" s="1"/>
  <c r="AX61" i="15" s="1"/>
  <c r="AX62" i="15" s="1"/>
  <c r="AX63" i="15" s="1"/>
  <c r="AX64" i="15" s="1"/>
  <c r="AX65" i="15" s="1"/>
  <c r="AX66" i="15" s="1"/>
  <c r="AX67" i="15" s="1"/>
  <c r="AX68" i="15" s="1"/>
  <c r="AX69" i="15" s="1"/>
  <c r="AX70" i="15" s="1"/>
  <c r="AX71" i="15" s="1"/>
  <c r="AX72" i="15" s="1"/>
  <c r="AX73" i="15" s="1"/>
  <c r="AX74" i="15" s="1"/>
  <c r="AX75" i="15" s="1"/>
  <c r="AX76" i="15" s="1"/>
  <c r="AX77" i="15" s="1"/>
  <c r="AX78" i="15" s="1"/>
  <c r="AX79" i="15" s="1"/>
  <c r="AX80" i="15" s="1"/>
  <c r="AX81" i="15" s="1"/>
  <c r="AX82" i="15" s="1"/>
  <c r="AX83" i="15" s="1"/>
  <c r="AX84" i="15" s="1"/>
  <c r="AX85" i="15" s="1"/>
  <c r="AX86" i="15" s="1"/>
  <c r="AX87" i="15" s="1"/>
  <c r="AX88" i="15" s="1"/>
  <c r="AX89" i="15" s="1"/>
  <c r="AX90" i="15" s="1"/>
  <c r="AX91" i="15" s="1"/>
  <c r="AX92" i="15" s="1"/>
  <c r="AX93" i="15" s="1"/>
  <c r="AX94" i="15" s="1"/>
  <c r="AX95" i="15" s="1"/>
  <c r="AX96" i="15" s="1"/>
  <c r="AX97" i="15" s="1"/>
  <c r="AX98" i="15" s="1"/>
  <c r="AX99" i="15" s="1"/>
  <c r="AX100" i="15" s="1"/>
  <c r="AX101" i="15" s="1"/>
  <c r="AX102" i="15" s="1"/>
  <c r="AX103" i="15" s="1"/>
  <c r="AX104" i="15" s="1"/>
  <c r="AX105" i="15" s="1"/>
  <c r="AX106" i="15" s="1"/>
  <c r="AX107" i="15" s="1"/>
  <c r="AX108" i="15" s="1"/>
  <c r="AX109" i="15" s="1"/>
  <c r="AX110" i="15" s="1"/>
  <c r="AX111" i="15" s="1"/>
  <c r="AX112" i="15" s="1"/>
  <c r="AX113" i="15" s="1"/>
  <c r="AX114" i="15" s="1"/>
  <c r="AX115" i="15" s="1"/>
  <c r="AX116" i="15" s="1"/>
  <c r="AX117" i="15" s="1"/>
  <c r="AX118" i="15" s="1"/>
  <c r="AX119" i="15" s="1"/>
  <c r="AX120" i="15" s="1"/>
  <c r="AX121" i="15" s="1"/>
  <c r="AX122" i="15" s="1"/>
  <c r="AX123" i="15" s="1"/>
  <c r="AX124" i="15" s="1"/>
  <c r="AX125" i="15" s="1"/>
  <c r="AX126" i="15" s="1"/>
  <c r="AX127" i="15" s="1"/>
  <c r="AX128" i="15" s="1"/>
  <c r="AX129" i="15" s="1"/>
  <c r="AX130" i="15" s="1"/>
  <c r="AX131" i="15" s="1"/>
  <c r="AX132" i="15" s="1"/>
  <c r="AX133" i="15" s="1"/>
  <c r="AX134" i="15" s="1"/>
  <c r="AX135" i="15" s="1"/>
  <c r="AX136" i="15" s="1"/>
  <c r="AX137" i="15" s="1"/>
  <c r="AX138" i="15" s="1"/>
  <c r="AX139" i="15" s="1"/>
  <c r="AX140" i="15" s="1"/>
  <c r="AX141" i="15" s="1"/>
  <c r="AX142" i="15" s="1"/>
  <c r="AX143" i="15" s="1"/>
  <c r="AX144" i="15" s="1"/>
  <c r="AX145" i="15" s="1"/>
  <c r="AX146" i="15" s="1"/>
  <c r="AX147" i="15" s="1"/>
  <c r="AX148" i="15" s="1"/>
  <c r="AX149" i="15" s="1"/>
  <c r="AX150" i="15" s="1"/>
  <c r="AX151" i="15" s="1"/>
  <c r="AX152" i="15" s="1"/>
  <c r="AX153" i="15" s="1"/>
  <c r="AX154" i="15" s="1"/>
  <c r="AX155" i="15" s="1"/>
  <c r="AX156" i="15" s="1"/>
  <c r="AX157" i="15" s="1"/>
  <c r="AX158" i="15" s="1"/>
  <c r="AX159" i="15" s="1"/>
  <c r="AX160" i="15" s="1"/>
  <c r="AX161" i="15" s="1"/>
  <c r="AX162" i="15" s="1"/>
  <c r="AX163" i="15" s="1"/>
  <c r="AX164" i="15" s="1"/>
  <c r="AX165" i="15" s="1"/>
  <c r="AX166" i="15" s="1"/>
  <c r="AX167" i="15" s="1"/>
  <c r="AX168" i="15" s="1"/>
  <c r="AX169" i="15" s="1"/>
  <c r="AX170" i="15" s="1"/>
  <c r="AX171" i="15" s="1"/>
  <c r="AX172" i="15" s="1"/>
  <c r="AX173" i="15" s="1"/>
  <c r="AX174" i="15" s="1"/>
  <c r="AX175" i="15" s="1"/>
  <c r="AX176" i="15" s="1"/>
  <c r="AX177" i="15" s="1"/>
  <c r="AX178" i="15" s="1"/>
  <c r="AX179" i="15" s="1"/>
  <c r="AX180" i="15" s="1"/>
  <c r="AX181" i="15" s="1"/>
  <c r="AX182" i="15" s="1"/>
  <c r="AX183" i="15" s="1"/>
  <c r="AX184" i="15" s="1"/>
  <c r="AX185" i="15" s="1"/>
  <c r="AX186" i="15" s="1"/>
  <c r="AX187" i="15" s="1"/>
  <c r="AX188" i="15" s="1"/>
  <c r="AX189" i="15" s="1"/>
  <c r="AX190" i="15" s="1"/>
  <c r="AX191" i="15" s="1"/>
  <c r="AX192" i="15" s="1"/>
  <c r="AX193" i="15" s="1"/>
  <c r="AX194" i="15" s="1"/>
  <c r="AX195" i="15" s="1"/>
  <c r="AX196" i="15" s="1"/>
  <c r="AX197" i="15" s="1"/>
  <c r="AX198" i="15" s="1"/>
  <c r="AX199" i="15" s="1"/>
  <c r="AX200" i="15" s="1"/>
  <c r="AX201" i="15" s="1"/>
  <c r="AX202" i="15" s="1"/>
  <c r="AX203" i="15" s="1"/>
  <c r="AX204" i="15" s="1"/>
  <c r="AX205" i="15" s="1"/>
  <c r="AX206" i="15" s="1"/>
  <c r="AX207" i="15" s="1"/>
  <c r="AX208" i="15" s="1"/>
  <c r="AX209" i="15" s="1"/>
  <c r="AX210" i="15" s="1"/>
  <c r="AX211" i="15" s="1"/>
  <c r="AX212" i="15" s="1"/>
  <c r="AX213" i="15" s="1"/>
  <c r="AX214" i="15" s="1"/>
  <c r="AX215" i="15" s="1"/>
  <c r="AX216" i="15" s="1"/>
  <c r="AX217" i="15" s="1"/>
  <c r="AX218" i="15" s="1"/>
  <c r="AX219" i="15" s="1"/>
  <c r="AX220" i="15" s="1"/>
  <c r="AX221" i="15" s="1"/>
  <c r="AX222" i="15" s="1"/>
  <c r="AX223" i="15" s="1"/>
  <c r="AX224" i="15" s="1"/>
  <c r="AX225" i="15" s="1"/>
  <c r="AX226" i="15" s="1"/>
  <c r="AX227" i="15" s="1"/>
  <c r="AX228" i="15" s="1"/>
  <c r="AX229" i="15" s="1"/>
  <c r="AX230" i="15" s="1"/>
  <c r="AX231" i="15" s="1"/>
  <c r="AX232" i="15" s="1"/>
  <c r="AX233" i="15" s="1"/>
  <c r="AX234" i="15" s="1"/>
  <c r="AX235" i="15" s="1"/>
  <c r="AX236" i="15" s="1"/>
  <c r="AX237" i="15" s="1"/>
  <c r="AX238" i="15" s="1"/>
  <c r="AX239" i="15" s="1"/>
  <c r="AX240" i="15" s="1"/>
  <c r="AX241" i="15" s="1"/>
  <c r="AX242" i="15" s="1"/>
  <c r="AX243" i="15" s="1"/>
  <c r="AX244" i="15" s="1"/>
  <c r="AX245" i="15" s="1"/>
  <c r="AX246" i="15" s="1"/>
  <c r="AX247" i="15" s="1"/>
  <c r="AX248" i="15" s="1"/>
  <c r="AX249" i="15" s="1"/>
  <c r="AX250" i="15" s="1"/>
  <c r="AX251" i="15" s="1"/>
  <c r="AX252" i="15" s="1"/>
  <c r="AX253" i="15" s="1"/>
  <c r="AX254" i="15" s="1"/>
  <c r="AX255" i="15" s="1"/>
  <c r="AX256" i="15" s="1"/>
  <c r="AX257" i="15" s="1"/>
  <c r="AX258" i="15" s="1"/>
  <c r="AX259" i="15" s="1"/>
  <c r="AX260" i="15" s="1"/>
  <c r="AX261" i="15" s="1"/>
  <c r="AX262" i="15" s="1"/>
  <c r="AX263" i="15" s="1"/>
  <c r="AX264" i="15" s="1"/>
  <c r="AX265" i="15" s="1"/>
  <c r="AX266" i="15" s="1"/>
  <c r="AX267" i="15" s="1"/>
  <c r="AX268" i="15" s="1"/>
  <c r="AX269" i="15" s="1"/>
  <c r="AX270" i="15" s="1"/>
  <c r="AX271" i="15" s="1"/>
  <c r="AX272" i="15" s="1"/>
  <c r="AX273" i="15" s="1"/>
  <c r="AX274" i="15" s="1"/>
  <c r="AX275" i="15" s="1"/>
  <c r="AX276" i="15" s="1"/>
  <c r="AX277" i="15" s="1"/>
  <c r="AX278" i="15" s="1"/>
  <c r="AX279" i="15" s="1"/>
  <c r="AX280" i="15" s="1"/>
  <c r="AX281" i="15" s="1"/>
  <c r="AX282" i="15" s="1"/>
  <c r="AX283" i="15" s="1"/>
  <c r="AX284" i="15" s="1"/>
  <c r="AX285" i="15" s="1"/>
  <c r="AX286" i="15" s="1"/>
  <c r="AX287" i="15" s="1"/>
  <c r="AX288" i="15" s="1"/>
  <c r="AX289" i="15" s="1"/>
  <c r="AX290" i="15" s="1"/>
  <c r="AX291" i="15" s="1"/>
  <c r="AX292" i="15" s="1"/>
  <c r="AX293" i="15" s="1"/>
  <c r="AX294" i="15" s="1"/>
  <c r="AX295" i="15" s="1"/>
  <c r="AX296" i="15" s="1"/>
  <c r="AX297" i="15" s="1"/>
  <c r="AX298" i="15" s="1"/>
  <c r="AX299" i="15" s="1"/>
  <c r="AX300" i="15" s="1"/>
  <c r="AX301" i="15" s="1"/>
  <c r="AX302" i="15" s="1"/>
  <c r="AX303" i="15" s="1"/>
  <c r="AX304" i="15" s="1"/>
  <c r="AX305" i="15" s="1"/>
  <c r="AX306" i="15" s="1"/>
  <c r="AX307" i="15" s="1"/>
  <c r="AX308" i="15" s="1"/>
  <c r="AX309" i="15" s="1"/>
  <c r="AX310" i="15" s="1"/>
  <c r="AX311" i="15" s="1"/>
  <c r="AX312" i="15" s="1"/>
  <c r="AX313" i="15" s="1"/>
  <c r="AX314" i="15" s="1"/>
  <c r="AX315" i="15" s="1"/>
  <c r="AX316" i="15" s="1"/>
  <c r="AX317" i="15" s="1"/>
  <c r="AX318" i="15" s="1"/>
  <c r="AX319" i="15" s="1"/>
  <c r="AX320" i="15" s="1"/>
  <c r="AX321" i="15" s="1"/>
  <c r="AX322" i="15" s="1"/>
  <c r="AX323" i="15" s="1"/>
  <c r="AX324" i="15" s="1"/>
  <c r="AX325" i="15" s="1"/>
  <c r="AX326" i="15" s="1"/>
  <c r="AX327" i="15" s="1"/>
  <c r="AX328" i="15" s="1"/>
  <c r="AX329" i="15" s="1"/>
  <c r="AX330" i="15" s="1"/>
  <c r="AX331" i="15" s="1"/>
  <c r="AX332" i="15" s="1"/>
  <c r="AX333" i="15" s="1"/>
  <c r="AX334" i="15" s="1"/>
  <c r="AX335" i="15" s="1"/>
  <c r="AX336" i="15" s="1"/>
  <c r="AX337" i="15" s="1"/>
  <c r="AX338" i="15" s="1"/>
  <c r="AX339" i="15" s="1"/>
  <c r="AX340" i="15" s="1"/>
  <c r="AX341" i="15" s="1"/>
  <c r="AX342" i="15" s="1"/>
  <c r="AX343" i="15" s="1"/>
  <c r="AX344" i="15" s="1"/>
  <c r="AX345" i="15" s="1"/>
  <c r="AX346" i="15" s="1"/>
  <c r="AX347" i="15" s="1"/>
  <c r="AX348" i="15" s="1"/>
  <c r="AX349" i="15" s="1"/>
  <c r="AX350" i="15" s="1"/>
  <c r="AX351" i="15" s="1"/>
  <c r="AX352" i="15" s="1"/>
  <c r="AX353" i="15" s="1"/>
  <c r="AX354" i="15" s="1"/>
  <c r="AX355" i="15" s="1"/>
  <c r="AX356" i="15" s="1"/>
  <c r="AX357" i="15" s="1"/>
  <c r="AX358" i="15" s="1"/>
  <c r="AX359" i="15" s="1"/>
  <c r="AX360" i="15" s="1"/>
  <c r="AX361" i="15" s="1"/>
  <c r="AX362" i="15" s="1"/>
  <c r="AX363" i="15" s="1"/>
  <c r="AX364" i="15" s="1"/>
  <c r="AX365" i="15" s="1"/>
  <c r="AX366" i="15" s="1"/>
  <c r="AX367" i="15" s="1"/>
  <c r="AX368" i="15" s="1"/>
  <c r="AX369" i="15" s="1"/>
  <c r="AX370" i="15" s="1"/>
  <c r="AX371" i="15" s="1"/>
  <c r="AX372" i="15" s="1"/>
  <c r="AX373" i="15" s="1"/>
  <c r="AX374" i="15" s="1"/>
  <c r="AX375" i="15" s="1"/>
  <c r="AX376" i="15" s="1"/>
  <c r="AX377" i="15" s="1"/>
  <c r="AX378" i="15" s="1"/>
  <c r="AX379" i="15" s="1"/>
  <c r="AX380" i="15" s="1"/>
  <c r="AX381" i="15" s="1"/>
  <c r="AX382" i="15" s="1"/>
  <c r="AX383" i="15" s="1"/>
  <c r="AX384" i="15" s="1"/>
  <c r="AX385" i="15" s="1"/>
  <c r="AX386" i="15" s="1"/>
  <c r="AX387" i="15" s="1"/>
  <c r="AX388" i="15" s="1"/>
  <c r="AX389" i="15" s="1"/>
  <c r="AX390" i="15" s="1"/>
  <c r="AX391" i="15" s="1"/>
  <c r="AX392" i="15" s="1"/>
  <c r="AX393" i="15" s="1"/>
  <c r="AX394" i="15" s="1"/>
  <c r="AX395" i="15" s="1"/>
  <c r="AX396" i="15" s="1"/>
  <c r="AX397" i="15" s="1"/>
  <c r="AX398" i="15" s="1"/>
  <c r="AX399" i="15" s="1"/>
  <c r="AX400" i="15" s="1"/>
  <c r="AX401" i="15" s="1"/>
  <c r="AX402" i="15" s="1"/>
  <c r="AX403" i="15" s="1"/>
  <c r="AX404" i="15" s="1"/>
  <c r="AX405" i="15" s="1"/>
  <c r="AX406" i="15" s="1"/>
  <c r="AX407" i="15" s="1"/>
  <c r="AX408" i="15" s="1"/>
  <c r="AX409" i="15" s="1"/>
  <c r="AX410" i="15" s="1"/>
  <c r="AX411" i="15" s="1"/>
  <c r="AX412" i="15" s="1"/>
  <c r="AX413" i="15" s="1"/>
  <c r="AX414" i="15" s="1"/>
  <c r="AX415" i="15" s="1"/>
  <c r="AX416" i="15" s="1"/>
  <c r="AX417" i="15" s="1"/>
  <c r="AX418" i="15" s="1"/>
  <c r="AX419" i="15" s="1"/>
  <c r="AX420" i="15" s="1"/>
  <c r="AX421" i="15" s="1"/>
  <c r="AX422" i="15" s="1"/>
  <c r="AX423" i="15" s="1"/>
  <c r="AX424" i="15" s="1"/>
  <c r="AX425" i="15" s="1"/>
  <c r="AX426" i="15" s="1"/>
  <c r="AX427" i="15" s="1"/>
  <c r="AX428" i="15" s="1"/>
  <c r="AX429" i="15" s="1"/>
  <c r="AX430" i="15" s="1"/>
  <c r="AX431" i="15" s="1"/>
  <c r="AX432" i="15" s="1"/>
  <c r="AX433" i="15" s="1"/>
  <c r="AX434" i="15" s="1"/>
  <c r="AX435" i="15" s="1"/>
  <c r="AX436" i="15" s="1"/>
  <c r="AX437" i="15" s="1"/>
  <c r="AX438" i="15" s="1"/>
  <c r="AX439" i="15" s="1"/>
  <c r="AX440" i="15" s="1"/>
  <c r="AX441" i="15" s="1"/>
  <c r="AX442" i="15" s="1"/>
  <c r="AX443" i="15" s="1"/>
  <c r="AX444" i="15" s="1"/>
  <c r="AX445" i="15" s="1"/>
  <c r="AX446" i="15" s="1"/>
  <c r="AX447" i="15" s="1"/>
  <c r="AX448" i="15" s="1"/>
  <c r="AX449" i="15" s="1"/>
  <c r="AX450" i="15" s="1"/>
  <c r="AX451" i="15" s="1"/>
  <c r="AX452" i="15" s="1"/>
  <c r="AX453" i="15" s="1"/>
  <c r="AX454" i="15" s="1"/>
  <c r="AX455" i="15" s="1"/>
  <c r="AX456" i="15" s="1"/>
  <c r="AX457" i="15" s="1"/>
  <c r="AX458" i="15" s="1"/>
  <c r="AX459" i="15" s="1"/>
  <c r="AX460" i="15" s="1"/>
  <c r="AX461" i="15" s="1"/>
  <c r="AX462" i="15" s="1"/>
  <c r="AX463" i="15" s="1"/>
  <c r="AX464" i="15" s="1"/>
  <c r="AX465" i="15" s="1"/>
  <c r="AX466" i="15" s="1"/>
  <c r="AX467" i="15" s="1"/>
  <c r="AX468" i="15" s="1"/>
  <c r="AX469" i="15" s="1"/>
  <c r="AX470" i="15" s="1"/>
  <c r="AX471" i="15" s="1"/>
  <c r="AX472" i="15" s="1"/>
  <c r="AX473" i="15" s="1"/>
  <c r="AX474" i="15" s="1"/>
  <c r="AX475" i="15" s="1"/>
  <c r="AX476" i="15" s="1"/>
  <c r="AX477" i="15" s="1"/>
  <c r="AX478" i="15" s="1"/>
  <c r="AX479" i="15" s="1"/>
  <c r="AX480" i="15" s="1"/>
  <c r="AX481" i="15" s="1"/>
  <c r="AX482" i="15" s="1"/>
  <c r="AX483" i="15" s="1"/>
  <c r="AX484" i="15" s="1"/>
  <c r="AX485" i="15" s="1"/>
  <c r="AX486" i="15" s="1"/>
  <c r="AX487" i="15" s="1"/>
  <c r="AX488" i="15" s="1"/>
  <c r="AX489" i="15" s="1"/>
  <c r="AX490" i="15" s="1"/>
  <c r="AX491" i="15" s="1"/>
  <c r="AX492" i="15" s="1"/>
  <c r="AX493" i="15" s="1"/>
  <c r="AX494" i="15" s="1"/>
  <c r="AX495" i="15" s="1"/>
  <c r="AX496" i="15" s="1"/>
  <c r="AX497" i="15" s="1"/>
  <c r="AX498" i="15" s="1"/>
  <c r="AX499" i="15" s="1"/>
  <c r="AX500" i="15" s="1"/>
  <c r="AX501" i="15" s="1"/>
  <c r="AX502" i="15" s="1"/>
  <c r="AX503" i="15" s="1"/>
  <c r="AX504" i="15" s="1"/>
  <c r="AX505" i="15" s="1"/>
  <c r="AX506" i="15" s="1"/>
  <c r="AX507" i="15" s="1"/>
  <c r="AX508" i="15" s="1"/>
  <c r="AX509" i="15" s="1"/>
  <c r="AX510" i="15" s="1"/>
  <c r="AX511" i="15" s="1"/>
  <c r="AX512" i="15" s="1"/>
  <c r="AX513" i="15" s="1"/>
  <c r="AX514" i="15" s="1"/>
  <c r="AX515" i="15" s="1"/>
  <c r="AX516" i="15" s="1"/>
  <c r="AX517" i="15" s="1"/>
  <c r="AX518" i="15" s="1"/>
  <c r="AX519" i="15" s="1"/>
  <c r="AX520" i="15" s="1"/>
  <c r="AX521" i="15" s="1"/>
  <c r="AX522" i="15" s="1"/>
  <c r="AX523" i="15" s="1"/>
  <c r="AX524" i="15" s="1"/>
  <c r="AX525" i="15" s="1"/>
  <c r="AX526" i="15" s="1"/>
  <c r="AX527" i="15" s="1"/>
  <c r="AX528" i="15" s="1"/>
  <c r="AX529" i="15" s="1"/>
  <c r="AX530" i="15" s="1"/>
  <c r="AX531" i="15" s="1"/>
  <c r="AX532" i="15" s="1"/>
  <c r="AX533" i="15" s="1"/>
  <c r="AX534" i="15" s="1"/>
  <c r="AX535" i="15" s="1"/>
  <c r="AX536" i="15" s="1"/>
  <c r="AX537" i="15" s="1"/>
  <c r="AX538" i="15" s="1"/>
  <c r="AX539" i="15" s="1"/>
  <c r="AX540" i="15" s="1"/>
  <c r="AX541" i="15" s="1"/>
  <c r="AX542" i="15" s="1"/>
  <c r="AX543" i="15" s="1"/>
  <c r="AX544" i="15" s="1"/>
  <c r="AX545" i="15" s="1"/>
  <c r="AX546" i="15" s="1"/>
  <c r="AX547" i="15" s="1"/>
  <c r="AX548" i="15" s="1"/>
  <c r="AX549" i="15" s="1"/>
  <c r="AX550" i="15" s="1"/>
  <c r="AX551" i="15" s="1"/>
  <c r="AX552" i="15" s="1"/>
  <c r="AX553" i="15" s="1"/>
  <c r="AX554" i="15" s="1"/>
  <c r="AX555" i="15" s="1"/>
  <c r="AX556" i="15" s="1"/>
  <c r="AX557" i="15" s="1"/>
  <c r="AX558" i="15" s="1"/>
  <c r="AX559" i="15" s="1"/>
  <c r="AX560" i="15" s="1"/>
  <c r="AX561" i="15" s="1"/>
  <c r="AX562" i="15" s="1"/>
  <c r="AX563" i="15" s="1"/>
  <c r="AX564" i="15" s="1"/>
  <c r="AX565" i="15" s="1"/>
  <c r="AX566" i="15" s="1"/>
  <c r="AX567" i="15" s="1"/>
  <c r="AX568" i="15" s="1"/>
  <c r="AX569" i="15" s="1"/>
  <c r="AX570" i="15" s="1"/>
  <c r="AX571" i="15" s="1"/>
  <c r="AX572" i="15" s="1"/>
  <c r="AX573" i="15" s="1"/>
  <c r="AX574" i="15" s="1"/>
  <c r="AX575" i="15" s="1"/>
  <c r="AX576" i="15" s="1"/>
  <c r="AX577" i="15" s="1"/>
  <c r="AX578" i="15" s="1"/>
  <c r="AX579" i="15" s="1"/>
  <c r="AX580" i="15" s="1"/>
  <c r="AX581" i="15" s="1"/>
  <c r="AX582" i="15" s="1"/>
  <c r="AX583" i="15" s="1"/>
  <c r="AX584" i="15" s="1"/>
  <c r="AX585" i="15" s="1"/>
  <c r="AX586" i="15" s="1"/>
  <c r="AX587" i="15" s="1"/>
  <c r="AX588" i="15" s="1"/>
  <c r="AX589" i="15" s="1"/>
  <c r="AX590" i="15" s="1"/>
  <c r="AX591" i="15" s="1"/>
  <c r="AX592" i="15" s="1"/>
  <c r="AX593" i="15" s="1"/>
  <c r="AX594" i="15" s="1"/>
  <c r="AX595" i="15" s="1"/>
  <c r="AX596" i="15" s="1"/>
  <c r="AX597" i="15" s="1"/>
  <c r="AX598" i="15" s="1"/>
  <c r="AX599" i="15" s="1"/>
  <c r="AX600" i="15" s="1"/>
  <c r="AX601" i="15" s="1"/>
  <c r="AX602" i="15" s="1"/>
  <c r="AX603" i="15" s="1"/>
  <c r="AX604" i="15" s="1"/>
  <c r="AX605" i="15" s="1"/>
  <c r="AX606" i="15" s="1"/>
  <c r="AX607" i="15" s="1"/>
  <c r="AX608" i="15" s="1"/>
  <c r="AX609" i="15" s="1"/>
  <c r="AX610" i="15" s="1"/>
  <c r="AX611" i="15" s="1"/>
  <c r="AX612" i="15" s="1"/>
  <c r="AX613" i="15" s="1"/>
  <c r="AX614" i="15" s="1"/>
  <c r="AX615" i="15" s="1"/>
  <c r="AX616" i="15" s="1"/>
  <c r="AX617" i="15" s="1"/>
  <c r="AX618" i="15" s="1"/>
  <c r="AX619" i="15" s="1"/>
  <c r="AX620" i="15" s="1"/>
  <c r="AX621" i="15" s="1"/>
  <c r="AX622" i="15" s="1"/>
  <c r="AX623" i="15" s="1"/>
  <c r="AX624" i="15" s="1"/>
  <c r="AX625" i="15" s="1"/>
  <c r="AX626" i="15" s="1"/>
  <c r="AX627" i="15" s="1"/>
  <c r="AX628" i="15" s="1"/>
  <c r="AX629" i="15" s="1"/>
  <c r="AX630" i="15" s="1"/>
  <c r="AX631" i="15" s="1"/>
  <c r="AX632" i="15" s="1"/>
  <c r="AX633" i="15" s="1"/>
  <c r="AX634" i="15" s="1"/>
  <c r="AX635" i="15" s="1"/>
  <c r="AX636" i="15" s="1"/>
  <c r="AX637" i="15" s="1"/>
  <c r="AX638" i="15" s="1"/>
  <c r="AX639" i="15" s="1"/>
  <c r="AX640" i="15" s="1"/>
  <c r="AX641" i="15" s="1"/>
  <c r="AX642" i="15" s="1"/>
  <c r="AX643" i="15" s="1"/>
  <c r="AX644" i="15" s="1"/>
  <c r="AX645" i="15" s="1"/>
  <c r="AX646" i="15" s="1"/>
  <c r="AX647" i="15" s="1"/>
  <c r="AX648" i="15" s="1"/>
  <c r="AX649" i="15" s="1"/>
  <c r="AX650" i="15" s="1"/>
  <c r="AX651" i="15" s="1"/>
  <c r="AX652" i="15" s="1"/>
  <c r="AX653" i="15" s="1"/>
  <c r="AX654" i="15" s="1"/>
  <c r="AX655" i="15" s="1"/>
  <c r="AX656" i="15" s="1"/>
  <c r="AX657" i="15" s="1"/>
  <c r="AX658" i="15" s="1"/>
  <c r="AX659" i="15" s="1"/>
  <c r="AX660" i="15" s="1"/>
  <c r="AX661" i="15" s="1"/>
  <c r="AX662" i="15" s="1"/>
  <c r="AX663" i="15" s="1"/>
  <c r="AX664" i="15" s="1"/>
  <c r="AX665" i="15" s="1"/>
  <c r="AX666" i="15" s="1"/>
  <c r="AX667" i="15" s="1"/>
  <c r="AX668" i="15" s="1"/>
  <c r="AX669" i="15" s="1"/>
  <c r="AX670" i="15" s="1"/>
  <c r="AX671" i="15" s="1"/>
  <c r="AX672" i="15" s="1"/>
  <c r="AX673" i="15" s="1"/>
  <c r="AX674" i="15" s="1"/>
  <c r="AX675" i="15" s="1"/>
  <c r="AX676" i="15" s="1"/>
  <c r="AX677" i="15" s="1"/>
  <c r="AX678" i="15" s="1"/>
  <c r="AX679" i="15" s="1"/>
  <c r="AX680" i="15" s="1"/>
  <c r="AX681" i="15" s="1"/>
  <c r="AX682" i="15" s="1"/>
  <c r="AX683" i="15" s="1"/>
  <c r="AX684" i="15" s="1"/>
  <c r="AX685" i="15" s="1"/>
  <c r="AX686" i="15" s="1"/>
  <c r="AX687" i="15" s="1"/>
  <c r="AX688" i="15" s="1"/>
  <c r="AX689" i="15" s="1"/>
  <c r="AX690" i="15" s="1"/>
  <c r="AX691" i="15" s="1"/>
  <c r="AX692" i="15" s="1"/>
  <c r="AX693" i="15" s="1"/>
  <c r="AX694" i="15" s="1"/>
  <c r="AX695" i="15" s="1"/>
  <c r="AX696" i="15" s="1"/>
  <c r="AX697" i="15" s="1"/>
  <c r="AX698" i="15" s="1"/>
  <c r="AX699" i="15" s="1"/>
  <c r="AX700" i="15" s="1"/>
  <c r="AX701" i="15" s="1"/>
  <c r="AX702" i="15" s="1"/>
  <c r="AX703" i="15" s="1"/>
  <c r="AX704" i="15" s="1"/>
  <c r="AX705" i="15" s="1"/>
  <c r="AX706" i="15" s="1"/>
  <c r="AX707" i="15" s="1"/>
  <c r="AX708" i="15" s="1"/>
  <c r="AX709" i="15" s="1"/>
  <c r="AX710" i="15" s="1"/>
  <c r="AX711" i="15" s="1"/>
  <c r="AX712" i="15" s="1"/>
  <c r="AX713" i="15" s="1"/>
  <c r="AX714" i="15" s="1"/>
  <c r="AX715" i="15" s="1"/>
  <c r="AX716" i="15" s="1"/>
  <c r="AX717" i="15" s="1"/>
  <c r="AX718" i="15" s="1"/>
  <c r="AX719" i="15" s="1"/>
  <c r="AX720" i="15" s="1"/>
  <c r="AX721" i="15" s="1"/>
  <c r="AX722" i="15" s="1"/>
  <c r="AX723" i="15" s="1"/>
  <c r="AX724" i="15" s="1"/>
  <c r="AX725" i="15" s="1"/>
  <c r="AX726" i="15" s="1"/>
  <c r="AX727" i="15" s="1"/>
  <c r="AX728" i="15" s="1"/>
  <c r="AX729" i="15" s="1"/>
  <c r="AX730" i="15" s="1"/>
  <c r="AX731" i="15" s="1"/>
  <c r="AX732" i="15" s="1"/>
  <c r="AX733" i="15" s="1"/>
  <c r="AX734" i="15" s="1"/>
  <c r="AX735" i="15" s="1"/>
  <c r="AX736" i="15" s="1"/>
  <c r="AX737" i="15" s="1"/>
  <c r="AX738" i="15" s="1"/>
  <c r="AX739" i="15" s="1"/>
  <c r="AX740" i="15" s="1"/>
  <c r="AX741" i="15" s="1"/>
  <c r="AX742" i="15" s="1"/>
  <c r="AX743" i="15" s="1"/>
  <c r="AX744" i="15" s="1"/>
  <c r="AX745" i="15" s="1"/>
  <c r="AX746" i="15" s="1"/>
  <c r="AX747" i="15" s="1"/>
  <c r="AX748" i="15" s="1"/>
  <c r="AX749" i="15" s="1"/>
  <c r="AX750" i="15" s="1"/>
  <c r="AX751" i="15" s="1"/>
  <c r="AX752" i="15" s="1"/>
  <c r="AX753" i="15" s="1"/>
  <c r="AX754" i="15" s="1"/>
  <c r="AX755" i="15" s="1"/>
  <c r="AX756" i="15" s="1"/>
  <c r="AX757" i="15" s="1"/>
  <c r="AX758" i="15" s="1"/>
  <c r="AX759" i="15" s="1"/>
  <c r="AX760" i="15" s="1"/>
  <c r="AX761" i="15" s="1"/>
  <c r="AX762" i="15" s="1"/>
  <c r="AX763" i="15" s="1"/>
  <c r="AX764" i="15" s="1"/>
  <c r="AX765" i="15" s="1"/>
  <c r="AX766" i="15" s="1"/>
  <c r="AX767" i="15" s="1"/>
  <c r="AX768" i="15" s="1"/>
  <c r="AX769" i="15" s="1"/>
  <c r="AX770" i="15" s="1"/>
  <c r="AX771" i="15" s="1"/>
  <c r="AX772" i="15" s="1"/>
  <c r="AX773" i="15" s="1"/>
  <c r="AX774" i="15" s="1"/>
  <c r="AX775" i="15" s="1"/>
  <c r="AX776" i="15" s="1"/>
  <c r="AX777" i="15" s="1"/>
  <c r="AX778" i="15" s="1"/>
  <c r="AX779" i="15" s="1"/>
  <c r="AX780" i="15" s="1"/>
  <c r="AX781" i="15" s="1"/>
  <c r="AX782" i="15" s="1"/>
  <c r="AX783" i="15" s="1"/>
  <c r="AX784" i="15" s="1"/>
  <c r="AX785" i="15" s="1"/>
  <c r="AX786" i="15" s="1"/>
  <c r="AX787" i="15" s="1"/>
  <c r="AX788" i="15" s="1"/>
  <c r="AX789" i="15" s="1"/>
  <c r="AX790" i="15" s="1"/>
  <c r="AX791" i="15" s="1"/>
  <c r="AX792" i="15" s="1"/>
  <c r="AX793" i="15" s="1"/>
  <c r="AX794" i="15" s="1"/>
  <c r="AX795" i="15" s="1"/>
  <c r="AX796" i="15" s="1"/>
  <c r="AX797" i="15" s="1"/>
  <c r="AX798" i="15" s="1"/>
  <c r="AX799" i="15" s="1"/>
  <c r="AX800" i="15" s="1"/>
  <c r="AX801" i="15" s="1"/>
  <c r="AX802" i="15" s="1"/>
  <c r="AX803" i="15" s="1"/>
  <c r="AX804" i="15" s="1"/>
  <c r="AX805" i="15" s="1"/>
  <c r="AX806" i="15" s="1"/>
  <c r="AX807" i="15" s="1"/>
  <c r="AX808" i="15" s="1"/>
  <c r="AX809" i="15" s="1"/>
  <c r="AX810" i="15" s="1"/>
  <c r="AX811" i="15" s="1"/>
  <c r="AX812" i="15" s="1"/>
  <c r="AX813" i="15" s="1"/>
  <c r="AX814" i="15" s="1"/>
  <c r="AX815" i="15" s="1"/>
  <c r="AX816" i="15" s="1"/>
  <c r="AX817" i="15" s="1"/>
  <c r="AX818" i="15" s="1"/>
  <c r="AX819" i="15" s="1"/>
  <c r="AX820" i="15" s="1"/>
  <c r="AX821" i="15" s="1"/>
  <c r="AX822" i="15" s="1"/>
  <c r="AX823" i="15" s="1"/>
  <c r="AX824" i="15" s="1"/>
  <c r="AX825" i="15" s="1"/>
  <c r="AX826" i="15" s="1"/>
  <c r="AX827" i="15" s="1"/>
  <c r="AX828" i="15" s="1"/>
  <c r="AX829" i="15" s="1"/>
  <c r="AX830" i="15" s="1"/>
  <c r="AX831" i="15" s="1"/>
  <c r="AX832" i="15" s="1"/>
  <c r="AX833" i="15" s="1"/>
  <c r="AX834" i="15" s="1"/>
  <c r="AX835" i="15" s="1"/>
  <c r="AX836" i="15" s="1"/>
  <c r="AX837" i="15" s="1"/>
  <c r="AX838" i="15" s="1"/>
  <c r="AX839" i="15" s="1"/>
  <c r="AX840" i="15" s="1"/>
  <c r="AX841" i="15" s="1"/>
  <c r="AX842" i="15" s="1"/>
  <c r="AX843" i="15" s="1"/>
  <c r="AX844" i="15" s="1"/>
  <c r="AX845" i="15" s="1"/>
  <c r="AX846" i="15" s="1"/>
  <c r="AX847" i="15" s="1"/>
  <c r="AX848" i="15" s="1"/>
  <c r="AX849" i="15" s="1"/>
  <c r="AX850" i="15" s="1"/>
  <c r="AX851" i="15" s="1"/>
  <c r="AX852" i="15" s="1"/>
  <c r="AX853" i="15" s="1"/>
  <c r="AX854" i="15" s="1"/>
  <c r="AX855" i="15" s="1"/>
  <c r="AX856" i="15" s="1"/>
  <c r="AX857" i="15" s="1"/>
  <c r="AX858" i="15" s="1"/>
  <c r="AX859" i="15" s="1"/>
  <c r="AX860" i="15" s="1"/>
  <c r="AX861" i="15" s="1"/>
  <c r="AX862" i="15" s="1"/>
  <c r="AX863" i="15" s="1"/>
  <c r="AX864" i="15" s="1"/>
  <c r="AX865" i="15" s="1"/>
  <c r="AX866" i="15" s="1"/>
  <c r="AX867" i="15" s="1"/>
  <c r="AX868" i="15" s="1"/>
  <c r="AX869" i="15" s="1"/>
  <c r="AX870" i="15" s="1"/>
  <c r="AX871" i="15" s="1"/>
  <c r="AX872" i="15" s="1"/>
  <c r="AX873" i="15" s="1"/>
  <c r="AX874" i="15" s="1"/>
  <c r="AX875" i="15" s="1"/>
  <c r="AX876" i="15" s="1"/>
  <c r="AX877" i="15" s="1"/>
  <c r="AX878" i="15" s="1"/>
  <c r="AX879" i="15" s="1"/>
  <c r="AX880" i="15" s="1"/>
  <c r="AX881" i="15" s="1"/>
  <c r="AX882" i="15" s="1"/>
  <c r="AX883" i="15" s="1"/>
  <c r="AX884" i="15" s="1"/>
  <c r="AX885" i="15" s="1"/>
  <c r="AX886" i="15" s="1"/>
  <c r="AX887" i="15" s="1"/>
  <c r="AX888" i="15" s="1"/>
  <c r="AX889" i="15" s="1"/>
  <c r="AX890" i="15" s="1"/>
  <c r="AX891" i="15" s="1"/>
  <c r="AX892" i="15" s="1"/>
  <c r="AX893" i="15" s="1"/>
  <c r="AX894" i="15" s="1"/>
  <c r="AX895" i="15" s="1"/>
  <c r="AX896" i="15" s="1"/>
  <c r="AX897" i="15" s="1"/>
  <c r="AX898" i="15" s="1"/>
  <c r="AX899" i="15" s="1"/>
  <c r="AX900" i="15" s="1"/>
  <c r="AX901" i="15" s="1"/>
  <c r="AX902" i="15" s="1"/>
  <c r="AX903" i="15" s="1"/>
  <c r="AX904" i="15" s="1"/>
  <c r="AX905" i="15" s="1"/>
  <c r="AX906" i="15" s="1"/>
  <c r="AX907" i="15" s="1"/>
  <c r="AX908" i="15" s="1"/>
  <c r="AX909" i="15" s="1"/>
  <c r="AX910" i="15" s="1"/>
  <c r="AX911" i="15" s="1"/>
  <c r="AX912" i="15" s="1"/>
  <c r="AX913" i="15" s="1"/>
  <c r="AX914" i="15" s="1"/>
  <c r="AX915" i="15" s="1"/>
  <c r="AX916" i="15" s="1"/>
  <c r="AX917" i="15" s="1"/>
  <c r="AX918" i="15" s="1"/>
  <c r="AX919" i="15" s="1"/>
  <c r="AX920" i="15" s="1"/>
  <c r="AX921" i="15" s="1"/>
  <c r="AX922" i="15" s="1"/>
  <c r="AX923" i="15" s="1"/>
  <c r="AX924" i="15" s="1"/>
  <c r="AX925" i="15" s="1"/>
  <c r="AX926" i="15" s="1"/>
  <c r="AX927" i="15" s="1"/>
  <c r="AX928" i="15" s="1"/>
  <c r="AX929" i="15" s="1"/>
  <c r="AX930" i="15" s="1"/>
  <c r="AX931" i="15" s="1"/>
  <c r="AX932" i="15" s="1"/>
  <c r="AX933" i="15" s="1"/>
  <c r="AX934" i="15" s="1"/>
  <c r="AX935" i="15" s="1"/>
  <c r="AX936" i="15" s="1"/>
  <c r="AX937" i="15" s="1"/>
  <c r="AX938" i="15" s="1"/>
  <c r="AX939" i="15" s="1"/>
  <c r="AX940" i="15" s="1"/>
  <c r="AX941" i="15" s="1"/>
  <c r="AX942" i="15" s="1"/>
  <c r="AX943" i="15" s="1"/>
  <c r="AX944" i="15" s="1"/>
  <c r="AX945" i="15" s="1"/>
  <c r="AX946" i="15" s="1"/>
  <c r="AX947" i="15" s="1"/>
  <c r="AX948" i="15" s="1"/>
  <c r="AX949" i="15" s="1"/>
  <c r="AX950" i="15" s="1"/>
  <c r="AX951" i="15" s="1"/>
  <c r="AX952" i="15" s="1"/>
  <c r="AX953" i="15" s="1"/>
  <c r="AX954" i="15" s="1"/>
  <c r="AX955" i="15" s="1"/>
  <c r="AX956" i="15" s="1"/>
  <c r="AX957" i="15" s="1"/>
  <c r="AX958" i="15" s="1"/>
  <c r="AX959" i="15" s="1"/>
  <c r="AX960" i="15" s="1"/>
  <c r="AX961" i="15" s="1"/>
  <c r="AX962" i="15" s="1"/>
  <c r="AX963" i="15" s="1"/>
  <c r="AX964" i="15" s="1"/>
  <c r="AX965" i="15" s="1"/>
  <c r="AX966" i="15" s="1"/>
  <c r="AX967" i="15" s="1"/>
  <c r="AX968" i="15" s="1"/>
  <c r="AX969" i="15" s="1"/>
  <c r="AX970" i="15" s="1"/>
  <c r="AX971" i="15" s="1"/>
  <c r="AX972" i="15" s="1"/>
  <c r="AX973" i="15" s="1"/>
  <c r="AX974" i="15" s="1"/>
  <c r="AX975" i="15" s="1"/>
  <c r="AX976" i="15" s="1"/>
  <c r="AX977" i="15" s="1"/>
  <c r="AX978" i="15" s="1"/>
  <c r="AX979" i="15" s="1"/>
  <c r="AX980" i="15" s="1"/>
  <c r="AX981" i="15" s="1"/>
  <c r="AX982" i="15" s="1"/>
  <c r="AX983" i="15" s="1"/>
  <c r="AX984" i="15" s="1"/>
  <c r="AX985" i="15" s="1"/>
  <c r="AX986" i="15" s="1"/>
  <c r="AX987" i="15" s="1"/>
  <c r="AX988" i="15" s="1"/>
  <c r="AX989" i="15" s="1"/>
  <c r="AX990" i="15" s="1"/>
  <c r="AX991" i="15" s="1"/>
  <c r="AX992" i="15" s="1"/>
  <c r="AX993" i="15" s="1"/>
  <c r="AX994" i="15" s="1"/>
  <c r="AX995" i="15" s="1"/>
  <c r="AX996" i="15" s="1"/>
  <c r="AX997" i="15" s="1"/>
  <c r="AX998" i="15" s="1"/>
  <c r="AX999" i="15" s="1"/>
  <c r="AX1000" i="15" s="1"/>
  <c r="AX1001" i="15" s="1"/>
  <c r="AX1002" i="15" s="1"/>
  <c r="AX1003" i="15" s="1"/>
  <c r="AX1004" i="15" s="1"/>
  <c r="AX1005" i="15" s="1"/>
  <c r="AX1006" i="15" s="1"/>
  <c r="AX1007" i="15" s="1"/>
  <c r="AX1008" i="15" s="1"/>
  <c r="AX1009" i="15" s="1"/>
  <c r="AX1010" i="15" s="1"/>
  <c r="AX1011" i="15" s="1"/>
  <c r="AX1012" i="15" s="1"/>
  <c r="AX1013" i="15" s="1"/>
  <c r="AX1014" i="15" s="1"/>
  <c r="AX1015" i="15" s="1"/>
  <c r="AX1016" i="15" s="1"/>
  <c r="AX1017" i="15" s="1"/>
  <c r="AX1018" i="15" s="1"/>
  <c r="AX1019" i="15" s="1"/>
  <c r="AX1020" i="15" s="1"/>
  <c r="AX1021" i="15" s="1"/>
  <c r="AX1022" i="15" s="1"/>
  <c r="AX1023" i="15" s="1"/>
  <c r="AX1024" i="15" s="1"/>
  <c r="AX1025" i="15" s="1"/>
  <c r="AX1026" i="15" s="1"/>
  <c r="AX1027" i="15" s="1"/>
  <c r="AX1028" i="15" s="1"/>
  <c r="AX1029" i="15" s="1"/>
  <c r="AX1030" i="15" s="1"/>
  <c r="AX1031" i="15" s="1"/>
  <c r="AX1032" i="15" s="1"/>
  <c r="AX1033" i="15" s="1"/>
  <c r="AX1034" i="15" s="1"/>
  <c r="AX1035" i="15" s="1"/>
  <c r="AX1036" i="15" s="1"/>
  <c r="AX1037" i="15" s="1"/>
  <c r="AX1038" i="15" s="1"/>
  <c r="AX1039" i="15" s="1"/>
  <c r="AX1040" i="15" s="1"/>
  <c r="AX1041" i="15" s="1"/>
  <c r="AX1042" i="15" s="1"/>
  <c r="AX1043" i="15" s="1"/>
  <c r="AX1044" i="15" s="1"/>
  <c r="AX1045" i="15" s="1"/>
  <c r="AX1046" i="15" s="1"/>
  <c r="AX1047" i="15" s="1"/>
  <c r="AX1048" i="15" s="1"/>
  <c r="AX1049" i="15" s="1"/>
  <c r="AX1050" i="15" s="1"/>
  <c r="AX1051" i="15" s="1"/>
  <c r="AX1052" i="15" s="1"/>
  <c r="AX1053" i="15" s="1"/>
  <c r="AX1054" i="15" s="1"/>
  <c r="AX1055" i="15" s="1"/>
  <c r="AX1056" i="15" s="1"/>
  <c r="AX1057" i="15" s="1"/>
  <c r="AX1058" i="15" s="1"/>
  <c r="AX1059" i="15" s="1"/>
  <c r="AX1060" i="15" s="1"/>
  <c r="AX1061" i="15" s="1"/>
  <c r="AX1062" i="15" s="1"/>
  <c r="AX1063" i="15" s="1"/>
  <c r="AX1064" i="15" s="1"/>
  <c r="AX1065" i="15" s="1"/>
  <c r="AX1066" i="15" s="1"/>
  <c r="AX1067" i="15" s="1"/>
  <c r="AX1068" i="15" s="1"/>
  <c r="AX1069" i="15" s="1"/>
  <c r="AX1070" i="15" s="1"/>
  <c r="AX1071" i="15" s="1"/>
  <c r="AX1072" i="15" s="1"/>
  <c r="AX1073" i="15" s="1"/>
  <c r="AX1074" i="15" s="1"/>
  <c r="AX1075" i="15" s="1"/>
  <c r="AX1076" i="15" s="1"/>
  <c r="AX1077" i="15" s="1"/>
  <c r="AX1078" i="15" s="1"/>
  <c r="AX1079" i="15" s="1"/>
  <c r="AX1080" i="15" s="1"/>
  <c r="AX1081" i="15" s="1"/>
  <c r="AX1082" i="15" s="1"/>
  <c r="AX1083" i="15" s="1"/>
  <c r="AX1084" i="15" s="1"/>
  <c r="AX1085" i="15" s="1"/>
  <c r="AX1086" i="15" s="1"/>
  <c r="AX1087" i="15" s="1"/>
  <c r="AX1088" i="15" s="1"/>
  <c r="AX1089" i="15" s="1"/>
  <c r="AX1090" i="15" s="1"/>
  <c r="AX1091" i="15" s="1"/>
  <c r="AX1092" i="15" s="1"/>
  <c r="AX1093" i="15" s="1"/>
  <c r="AX1094" i="15" s="1"/>
  <c r="AX1095" i="15" s="1"/>
  <c r="AX1096" i="15" s="1"/>
  <c r="AX1097" i="15" s="1"/>
  <c r="AX1098" i="15" s="1"/>
  <c r="AX1099" i="15" s="1"/>
  <c r="AX1100" i="15" s="1"/>
  <c r="AX1101" i="15" s="1"/>
  <c r="AX1102" i="15" s="1"/>
  <c r="AX1103" i="15" s="1"/>
  <c r="AX1104" i="15" s="1"/>
  <c r="AX1105" i="15" s="1"/>
  <c r="AX1106" i="15" s="1"/>
  <c r="AX1107" i="15" s="1"/>
  <c r="AX1108" i="15" s="1"/>
  <c r="AX1109" i="15" s="1"/>
  <c r="AX1110" i="15" s="1"/>
  <c r="AX1111" i="15" s="1"/>
  <c r="AX1112" i="15" s="1"/>
  <c r="AX1113" i="15" s="1"/>
  <c r="AX1114" i="15" s="1"/>
  <c r="AX1115" i="15" s="1"/>
  <c r="AX1116" i="15" s="1"/>
  <c r="AX1117" i="15" s="1"/>
  <c r="AX1118" i="15" s="1"/>
  <c r="AX1119" i="15" s="1"/>
  <c r="AX1120" i="15" s="1"/>
  <c r="AX1121" i="15" s="1"/>
  <c r="AX1122" i="15" s="1"/>
  <c r="AX1123" i="15" s="1"/>
  <c r="AX1124" i="15" s="1"/>
  <c r="AX1125" i="15" s="1"/>
  <c r="AX1126" i="15" s="1"/>
  <c r="AX1127" i="15" s="1"/>
  <c r="AX1128" i="15" s="1"/>
  <c r="AX1129" i="15" s="1"/>
  <c r="AX1130" i="15" s="1"/>
  <c r="AX1131" i="15" s="1"/>
  <c r="AX1132" i="15" s="1"/>
  <c r="AX1133" i="15" s="1"/>
  <c r="AX1134" i="15" s="1"/>
  <c r="AX1135" i="15" s="1"/>
  <c r="AX1136" i="15" s="1"/>
  <c r="AX1137" i="15" s="1"/>
  <c r="AX1138" i="15" s="1"/>
  <c r="AX1139" i="15" s="1"/>
  <c r="AX1140" i="15" s="1"/>
  <c r="AX1141" i="15" s="1"/>
  <c r="AX1142" i="15" s="1"/>
  <c r="AX1143" i="15" s="1"/>
  <c r="AX1144" i="15" s="1"/>
  <c r="AX1145" i="15" s="1"/>
  <c r="AX1146" i="15" s="1"/>
  <c r="AX1147" i="15" s="1"/>
  <c r="AX1148" i="15" s="1"/>
  <c r="AX1149" i="15" s="1"/>
  <c r="AX1150" i="15" s="1"/>
  <c r="AX1151" i="15" s="1"/>
  <c r="AX1152" i="15" s="1"/>
  <c r="AX1153" i="15" s="1"/>
  <c r="AX1154" i="15" s="1"/>
  <c r="AX1155" i="15" s="1"/>
  <c r="AX1156" i="15" s="1"/>
  <c r="AX1157" i="15" s="1"/>
  <c r="AX1158" i="15" s="1"/>
  <c r="AX1159" i="15" s="1"/>
  <c r="AX1160" i="15" s="1"/>
  <c r="AX1161" i="15" s="1"/>
  <c r="AX1162" i="15" s="1"/>
  <c r="AX1163" i="15" s="1"/>
  <c r="AX1164" i="15" s="1"/>
  <c r="AX1165" i="15" s="1"/>
  <c r="AX1166" i="15" s="1"/>
  <c r="AX1167" i="15" s="1"/>
  <c r="AX1168" i="15" s="1"/>
  <c r="AX1169" i="15" s="1"/>
  <c r="AX1170" i="15" s="1"/>
  <c r="AX1171" i="15" s="1"/>
  <c r="AX1172" i="15" s="1"/>
  <c r="AX1173" i="15" s="1"/>
  <c r="AX1174" i="15" s="1"/>
  <c r="AX1175" i="15" s="1"/>
  <c r="AX1176" i="15" s="1"/>
  <c r="AX1177" i="15" s="1"/>
  <c r="AX1178" i="15" s="1"/>
  <c r="AX1179" i="15" s="1"/>
  <c r="AX1180" i="15" s="1"/>
  <c r="AX1181" i="15" s="1"/>
  <c r="AX1182" i="15" s="1"/>
  <c r="AX1183" i="15" s="1"/>
  <c r="AX1184" i="15" s="1"/>
  <c r="AX1185" i="15" s="1"/>
  <c r="AX1186" i="15" s="1"/>
  <c r="AX1187" i="15" s="1"/>
  <c r="AX1188" i="15" s="1"/>
  <c r="AX1189" i="15" s="1"/>
  <c r="AX1190" i="15" s="1"/>
  <c r="AX1191" i="15" s="1"/>
  <c r="AX1192" i="15" s="1"/>
  <c r="AX1193" i="15" s="1"/>
  <c r="AX1194" i="15" s="1"/>
  <c r="AX1195" i="15" s="1"/>
  <c r="AX1196" i="15" s="1"/>
  <c r="AX1197" i="15" s="1"/>
  <c r="AX1198" i="15" s="1"/>
  <c r="AX1199" i="15" s="1"/>
  <c r="AX1200" i="15" s="1"/>
  <c r="AX1201" i="15" s="1"/>
  <c r="AX1202" i="15" s="1"/>
  <c r="AX1203" i="15" s="1"/>
  <c r="AX1204" i="15" s="1"/>
  <c r="AX1205" i="15" s="1"/>
  <c r="AX1206" i="15" s="1"/>
  <c r="AX1207" i="15" s="1"/>
  <c r="AX1208" i="15" s="1"/>
  <c r="AX1209" i="15" s="1"/>
  <c r="AX1210" i="15" s="1"/>
  <c r="AX1211" i="15" s="1"/>
  <c r="AX1212" i="15" s="1"/>
  <c r="AX1213" i="15" s="1"/>
  <c r="AX1214" i="15" s="1"/>
  <c r="AX1215" i="15" s="1"/>
  <c r="AX1216" i="15" s="1"/>
  <c r="AX1217" i="15" s="1"/>
  <c r="AX1218" i="15" s="1"/>
  <c r="AX1219" i="15" s="1"/>
  <c r="AX1220" i="15" s="1"/>
  <c r="AX1221" i="15" s="1"/>
  <c r="AX1222" i="15" s="1"/>
  <c r="AX1223" i="15" s="1"/>
  <c r="AX1224" i="15" s="1"/>
  <c r="AX1225" i="15" s="1"/>
  <c r="AX1226" i="15" s="1"/>
  <c r="AX1227" i="15" s="1"/>
  <c r="AX1228" i="15" s="1"/>
  <c r="AX1229" i="15" s="1"/>
  <c r="AX1230" i="15" s="1"/>
  <c r="AX1231" i="15" s="1"/>
  <c r="AX1232" i="15" s="1"/>
  <c r="AX1233" i="15" s="1"/>
  <c r="AX1234" i="15" s="1"/>
  <c r="AX1235" i="15" s="1"/>
  <c r="AX1236" i="15" s="1"/>
  <c r="AX1237" i="15" s="1"/>
  <c r="AX1238" i="15" s="1"/>
  <c r="AX1239" i="15" s="1"/>
  <c r="AX1240" i="15" s="1"/>
  <c r="AX1241" i="15" s="1"/>
  <c r="AX1242" i="15" s="1"/>
  <c r="AX1243" i="15" s="1"/>
  <c r="AX1244" i="15" s="1"/>
  <c r="AX1245" i="15" s="1"/>
  <c r="AX1246" i="15" s="1"/>
  <c r="AX1247" i="15" s="1"/>
  <c r="AX1248" i="15" s="1"/>
  <c r="AX1249" i="15" s="1"/>
  <c r="AX1250" i="15" s="1"/>
  <c r="AX1251" i="15" s="1"/>
  <c r="AX1252" i="15" s="1"/>
  <c r="AX1253" i="15" s="1"/>
  <c r="AX1254" i="15" s="1"/>
  <c r="AX1255" i="15" s="1"/>
  <c r="AX1256" i="15" s="1"/>
  <c r="AX1257" i="15" s="1"/>
  <c r="AX1258" i="15" s="1"/>
  <c r="AX1259" i="15" s="1"/>
  <c r="AX1260" i="15" s="1"/>
  <c r="AX1261" i="15" s="1"/>
  <c r="AX1262" i="15" s="1"/>
  <c r="AX1263" i="15" s="1"/>
  <c r="AX1264" i="15" s="1"/>
  <c r="AX1265" i="15" s="1"/>
  <c r="AX1266" i="15" s="1"/>
  <c r="AX1267" i="15" s="1"/>
  <c r="AX1268" i="15" s="1"/>
  <c r="AX1269" i="15" s="1"/>
  <c r="AX1270" i="15" s="1"/>
  <c r="AX1271" i="15" s="1"/>
  <c r="AX1272" i="15" s="1"/>
  <c r="AX1273" i="15" s="1"/>
  <c r="AX1274" i="15" s="1"/>
  <c r="AX1275" i="15" s="1"/>
  <c r="AX1276" i="15" s="1"/>
  <c r="AX1277" i="15" s="1"/>
  <c r="AX1278" i="15" s="1"/>
  <c r="AX1279" i="15" s="1"/>
  <c r="AX1280" i="15" s="1"/>
  <c r="AX1281" i="15" s="1"/>
  <c r="AX1282" i="15" s="1"/>
  <c r="AX1283" i="15" s="1"/>
  <c r="AX1284" i="15" s="1"/>
  <c r="AX1285" i="15" s="1"/>
  <c r="AX1286" i="15" s="1"/>
  <c r="AX1287" i="15" s="1"/>
  <c r="AX1288" i="15" s="1"/>
  <c r="AX1289" i="15" s="1"/>
  <c r="AX1290" i="15" s="1"/>
  <c r="AX1291" i="15" s="1"/>
  <c r="AX1292" i="15" s="1"/>
  <c r="AX1293" i="15" s="1"/>
  <c r="AX1294" i="15" s="1"/>
  <c r="AX1295" i="15" s="1"/>
  <c r="AX1296" i="15" s="1"/>
  <c r="AX1297" i="15" s="1"/>
  <c r="AX1298" i="15" s="1"/>
  <c r="AX1299" i="15" s="1"/>
  <c r="AX1300" i="15" s="1"/>
  <c r="AX1301" i="15" s="1"/>
  <c r="AX1302" i="15" s="1"/>
  <c r="AX1303" i="15" s="1"/>
  <c r="AX1304" i="15" s="1"/>
  <c r="AX1305" i="15" s="1"/>
  <c r="AX1306" i="15" s="1"/>
  <c r="AX1307" i="15" s="1"/>
  <c r="AX1308" i="15" s="1"/>
  <c r="AX1309" i="15" s="1"/>
  <c r="AX1310" i="15" s="1"/>
  <c r="AX1311" i="15" s="1"/>
  <c r="AX1312" i="15" s="1"/>
  <c r="AX1313" i="15" s="1"/>
  <c r="AX1314" i="15" s="1"/>
  <c r="AX1315" i="15" s="1"/>
  <c r="AX1316" i="15" s="1"/>
  <c r="AX1317" i="15" s="1"/>
  <c r="AX1318" i="15" s="1"/>
  <c r="AX1319" i="15" s="1"/>
  <c r="AX1320" i="15" s="1"/>
  <c r="AX1321" i="15" s="1"/>
  <c r="AX1322" i="15" s="1"/>
  <c r="AX1323" i="15" s="1"/>
  <c r="AX1324" i="15" s="1"/>
  <c r="AX1325" i="15" s="1"/>
  <c r="AX1326" i="15" s="1"/>
  <c r="AX1327" i="15" s="1"/>
  <c r="AX1328" i="15" s="1"/>
  <c r="AX1329" i="15" s="1"/>
  <c r="AX1330" i="15" s="1"/>
  <c r="AX1331" i="15" s="1"/>
  <c r="AX1332" i="15" s="1"/>
  <c r="AX1333" i="15" s="1"/>
  <c r="AX1334" i="15" s="1"/>
  <c r="AX1335" i="15" s="1"/>
  <c r="AX1336" i="15" s="1"/>
  <c r="AX1337" i="15" s="1"/>
  <c r="AX1338" i="15" s="1"/>
  <c r="AX1339" i="15" s="1"/>
  <c r="AX1340" i="15" s="1"/>
  <c r="AX1341" i="15" s="1"/>
  <c r="AX1342" i="15" s="1"/>
  <c r="AX1343" i="15" s="1"/>
  <c r="AX1344" i="15" s="1"/>
  <c r="AX1345" i="15" s="1"/>
  <c r="AX1346" i="15" s="1"/>
  <c r="AX1347" i="15" s="1"/>
  <c r="AX1348" i="15" s="1"/>
  <c r="AX1349" i="15" s="1"/>
  <c r="AX1350" i="15" s="1"/>
  <c r="AX1351" i="15" s="1"/>
  <c r="AX1352" i="15" s="1"/>
  <c r="AX1353" i="15" s="1"/>
  <c r="AX1354" i="15" s="1"/>
  <c r="AX1355" i="15" s="1"/>
  <c r="AX1356" i="15" s="1"/>
  <c r="AX1357" i="15" s="1"/>
  <c r="AX1358" i="15" s="1"/>
  <c r="AX1359" i="15" s="1"/>
  <c r="AX1360" i="15" s="1"/>
  <c r="AX1361" i="15" s="1"/>
  <c r="AX1362" i="15" s="1"/>
  <c r="AX1363" i="15" s="1"/>
  <c r="AX1364" i="15" s="1"/>
  <c r="AX1365" i="15" s="1"/>
  <c r="AX1366" i="15" s="1"/>
  <c r="AX1367" i="15" s="1"/>
  <c r="AX1368" i="15" s="1"/>
  <c r="AX1369" i="15" s="1"/>
  <c r="AX1370" i="15" s="1"/>
  <c r="AX1371" i="15" s="1"/>
  <c r="AX1372" i="15" s="1"/>
  <c r="AX1373" i="15" s="1"/>
  <c r="AX1374" i="15" s="1"/>
  <c r="AX1375" i="15" s="1"/>
  <c r="AX1376" i="15" s="1"/>
  <c r="AX1377" i="15" s="1"/>
  <c r="AX1378" i="15" s="1"/>
  <c r="AX1379" i="15" s="1"/>
  <c r="AX1380" i="15" s="1"/>
  <c r="AX1381" i="15" s="1"/>
  <c r="AX1382" i="15" s="1"/>
  <c r="AX1383" i="15" s="1"/>
  <c r="AX1384" i="15" s="1"/>
  <c r="AX1385" i="15" s="1"/>
  <c r="AX1386" i="15" s="1"/>
  <c r="AX1387" i="15" s="1"/>
  <c r="AX1388" i="15" s="1"/>
  <c r="AX1389" i="15" s="1"/>
  <c r="AX1390" i="15" s="1"/>
  <c r="AX1391" i="15" s="1"/>
  <c r="AX1392" i="15" s="1"/>
  <c r="AX1393" i="15" s="1"/>
  <c r="AX1394" i="15" s="1"/>
  <c r="AX1395" i="15" s="1"/>
  <c r="AX1396" i="15" s="1"/>
  <c r="AX1397" i="15" s="1"/>
  <c r="AX1398" i="15" s="1"/>
  <c r="AX1399" i="15" s="1"/>
  <c r="AX1400" i="15" s="1"/>
  <c r="AX1401" i="15" s="1"/>
  <c r="AX1402" i="15" s="1"/>
  <c r="AX1403" i="15" s="1"/>
  <c r="AX1404" i="15" s="1"/>
  <c r="AX1405" i="15" s="1"/>
  <c r="AX1406" i="15" s="1"/>
  <c r="AX1407" i="15" s="1"/>
  <c r="AX1408" i="15" s="1"/>
  <c r="AX1409" i="15" s="1"/>
  <c r="AX1410" i="15" s="1"/>
  <c r="AX1411" i="15" s="1"/>
  <c r="AX1412" i="15" s="1"/>
  <c r="AX1413" i="15" s="1"/>
  <c r="AX1414" i="15" s="1"/>
  <c r="AX1415" i="15" s="1"/>
  <c r="AX1416" i="15" s="1"/>
  <c r="AX1417" i="15" s="1"/>
  <c r="AX1418" i="15" s="1"/>
  <c r="AX1419" i="15" s="1"/>
  <c r="AX1420" i="15" s="1"/>
  <c r="AX1421" i="15" s="1"/>
  <c r="AX1422" i="15" s="1"/>
  <c r="AX1423" i="15" s="1"/>
  <c r="AX1424" i="15" s="1"/>
  <c r="AX1425" i="15" s="1"/>
  <c r="AX1426" i="15" s="1"/>
  <c r="AX1427" i="15" s="1"/>
  <c r="AX1428" i="15" s="1"/>
  <c r="AX1429" i="15" s="1"/>
  <c r="AX1430" i="15" s="1"/>
  <c r="AX1431" i="15" s="1"/>
  <c r="AX1432" i="15" s="1"/>
  <c r="AX1433" i="15" s="1"/>
  <c r="AX1434" i="15" s="1"/>
  <c r="AX1435" i="15" s="1"/>
  <c r="AX1436" i="15" s="1"/>
  <c r="AX1437" i="15" s="1"/>
  <c r="AX1438" i="15" s="1"/>
  <c r="AX1439" i="15" s="1"/>
  <c r="AX1440" i="15" s="1"/>
  <c r="AX1441" i="15" s="1"/>
  <c r="AX1442" i="15" s="1"/>
  <c r="AX1443" i="15" s="1"/>
  <c r="AX1444" i="15" s="1"/>
  <c r="AX1445" i="15" s="1"/>
  <c r="AX1446" i="15" s="1"/>
  <c r="AX1447" i="15" s="1"/>
  <c r="AX1448" i="15" s="1"/>
  <c r="AX1449" i="15" s="1"/>
  <c r="AX1450" i="15" s="1"/>
  <c r="AX1451" i="15" s="1"/>
  <c r="AX1452" i="15" s="1"/>
  <c r="AX1453" i="15" s="1"/>
  <c r="AX1454" i="15" s="1"/>
  <c r="AX1455" i="15" s="1"/>
  <c r="AX1456" i="15" s="1"/>
  <c r="AX1457" i="15" s="1"/>
  <c r="AX1458" i="15" s="1"/>
  <c r="AX1459" i="15" s="1"/>
  <c r="AX1460" i="15" s="1"/>
  <c r="AX1461" i="15" s="1"/>
  <c r="AX1462" i="15" s="1"/>
  <c r="AX1463" i="15" s="1"/>
  <c r="AX1464" i="15" s="1"/>
  <c r="AX1465" i="15" s="1"/>
  <c r="AX1466" i="15" s="1"/>
  <c r="AX1467" i="15" s="1"/>
  <c r="AX1468" i="15" s="1"/>
  <c r="AX1469" i="15" s="1"/>
  <c r="AX1470" i="15" s="1"/>
  <c r="AX1471" i="15" s="1"/>
  <c r="AX1472" i="15" s="1"/>
  <c r="AX1473" i="15" s="1"/>
  <c r="AX1474" i="15" s="1"/>
  <c r="AX1475" i="15" s="1"/>
  <c r="AX1476" i="15" s="1"/>
  <c r="AX1477" i="15" s="1"/>
  <c r="AX1478" i="15" s="1"/>
  <c r="AX1479" i="15" s="1"/>
  <c r="AX1480" i="15" s="1"/>
  <c r="AX1481" i="15" s="1"/>
  <c r="AX1482" i="15" s="1"/>
  <c r="AX1483" i="15" s="1"/>
  <c r="AX1484" i="15" s="1"/>
  <c r="AX1485" i="15" s="1"/>
  <c r="AX1486" i="15" s="1"/>
  <c r="AX1487" i="15" s="1"/>
  <c r="AX1488" i="15" s="1"/>
  <c r="AX1489" i="15" s="1"/>
  <c r="AX1490" i="15" s="1"/>
  <c r="AX1491" i="15" s="1"/>
  <c r="AX1492" i="15" s="1"/>
  <c r="AX1493" i="15" s="1"/>
  <c r="AX1494" i="15" s="1"/>
  <c r="AX1495" i="15" s="1"/>
  <c r="AX1496" i="15" s="1"/>
  <c r="AX1497" i="15" s="1"/>
  <c r="AX1498" i="15" s="1"/>
  <c r="AX1499" i="15" s="1"/>
  <c r="AX1500" i="15" s="1"/>
  <c r="AX1501" i="15" s="1"/>
  <c r="AX1502" i="15" s="1"/>
  <c r="AX1503" i="15" s="1"/>
  <c r="AX1504" i="15" s="1"/>
  <c r="AX1505" i="15" s="1"/>
  <c r="AX1506" i="15" s="1"/>
  <c r="AX1507" i="15" s="1"/>
  <c r="AX1508" i="15" s="1"/>
  <c r="AX1509" i="15" s="1"/>
  <c r="AX1510" i="15" s="1"/>
  <c r="AX1511" i="15" s="1"/>
  <c r="AX1512" i="15" s="1"/>
  <c r="AX1513" i="15" s="1"/>
  <c r="AX1514" i="15" s="1"/>
  <c r="AX1515" i="15" s="1"/>
  <c r="AX1516" i="15" s="1"/>
  <c r="AX1517" i="15" s="1"/>
  <c r="AX1518" i="15" s="1"/>
  <c r="AX1519" i="15" s="1"/>
  <c r="AX1520" i="15" s="1"/>
  <c r="AX1521" i="15" s="1"/>
  <c r="AX1522" i="15" s="1"/>
  <c r="AX1523" i="15" s="1"/>
  <c r="AX1524" i="15" s="1"/>
  <c r="AX1525" i="15" s="1"/>
  <c r="AX1526" i="15" s="1"/>
  <c r="AX1527" i="15" s="1"/>
  <c r="AX1528" i="15" s="1"/>
  <c r="AX1529" i="15" s="1"/>
  <c r="AX1530" i="15" s="1"/>
  <c r="AX1531" i="15" s="1"/>
  <c r="AX1532" i="15" s="1"/>
  <c r="AX1533" i="15" s="1"/>
  <c r="AX1534" i="15" s="1"/>
  <c r="AX1535" i="15" s="1"/>
  <c r="AX1536" i="15" s="1"/>
  <c r="AX1537" i="15" s="1"/>
  <c r="AX1538" i="15" s="1"/>
  <c r="AX1539" i="15" s="1"/>
  <c r="AX1540" i="15" s="1"/>
  <c r="AX1541" i="15" s="1"/>
  <c r="AX1542" i="15" s="1"/>
  <c r="AX1543" i="15" s="1"/>
  <c r="AX1544" i="15" s="1"/>
  <c r="AX1545" i="15" s="1"/>
  <c r="AX1546" i="15" s="1"/>
  <c r="AX1547" i="15" s="1"/>
  <c r="AX1548" i="15" s="1"/>
  <c r="AX1549" i="15" s="1"/>
  <c r="AX1550" i="15" s="1"/>
  <c r="AX1551" i="15" s="1"/>
  <c r="AX1552" i="15" s="1"/>
  <c r="AX1553" i="15" s="1"/>
  <c r="AX1554" i="15" s="1"/>
  <c r="AX1555" i="15" s="1"/>
  <c r="AX1556" i="15" s="1"/>
  <c r="AX1557" i="15" s="1"/>
  <c r="AX1558" i="15" s="1"/>
  <c r="AX1559" i="15" s="1"/>
  <c r="AX1560" i="15" s="1"/>
  <c r="AX1561" i="15" s="1"/>
  <c r="AX1562" i="15" s="1"/>
  <c r="AX1563" i="15" s="1"/>
  <c r="AX1564" i="15" s="1"/>
  <c r="AX1565" i="15" s="1"/>
  <c r="AX1566" i="15" s="1"/>
  <c r="AX1567" i="15" s="1"/>
  <c r="AX1568" i="15" s="1"/>
  <c r="AX1569" i="15" s="1"/>
  <c r="AX1570" i="15" s="1"/>
  <c r="AX1571" i="15" s="1"/>
  <c r="AX1572" i="15" s="1"/>
  <c r="AX1573" i="15" s="1"/>
  <c r="AX1574" i="15" s="1"/>
  <c r="AX1575" i="15" s="1"/>
  <c r="AX1576" i="15" s="1"/>
  <c r="AX1577" i="15" s="1"/>
  <c r="AX1578" i="15" s="1"/>
  <c r="AX1579" i="15" s="1"/>
  <c r="AX1580" i="15" s="1"/>
  <c r="AX1581" i="15" s="1"/>
  <c r="AX1582" i="15" s="1"/>
  <c r="AX1583" i="15" s="1"/>
  <c r="AX1584" i="15" s="1"/>
  <c r="AX1585" i="15" s="1"/>
  <c r="AX1586" i="15" s="1"/>
  <c r="AX1587" i="15" s="1"/>
  <c r="AX1588" i="15" s="1"/>
  <c r="AX1589" i="15" s="1"/>
  <c r="AX1590" i="15" s="1"/>
  <c r="AX1591" i="15" s="1"/>
  <c r="AX1592" i="15" s="1"/>
  <c r="AX1593" i="15" s="1"/>
  <c r="AX1594" i="15" s="1"/>
  <c r="AX1595" i="15" s="1"/>
  <c r="AX1596" i="15" s="1"/>
  <c r="AX1597" i="15" s="1"/>
  <c r="AX1598" i="15" s="1"/>
  <c r="AX1599" i="15" s="1"/>
  <c r="AX1600" i="15" s="1"/>
  <c r="AX1601" i="15" s="1"/>
  <c r="AX1602" i="15" s="1"/>
  <c r="AX1603" i="15" s="1"/>
  <c r="AX1604" i="15" s="1"/>
  <c r="AX1605" i="15" s="1"/>
  <c r="AX1606" i="15" s="1"/>
  <c r="AX1607" i="15" s="1"/>
  <c r="AX1608" i="15" s="1"/>
  <c r="AX1609" i="15" s="1"/>
  <c r="AX1610" i="15" s="1"/>
  <c r="AX1611" i="15" s="1"/>
  <c r="AX1612" i="15" s="1"/>
  <c r="AX1613" i="15" s="1"/>
  <c r="AX1614" i="15" s="1"/>
  <c r="AX1615" i="15" s="1"/>
  <c r="AX1616" i="15" s="1"/>
  <c r="AX1617" i="15" s="1"/>
  <c r="AX1618" i="15" s="1"/>
  <c r="AX1619" i="15" s="1"/>
  <c r="AX1620" i="15" s="1"/>
  <c r="AX1621" i="15" s="1"/>
  <c r="AX1622" i="15" s="1"/>
  <c r="AX1623" i="15" s="1"/>
  <c r="AX1624" i="15" s="1"/>
  <c r="AX1625" i="15" s="1"/>
  <c r="AX1626" i="15" s="1"/>
  <c r="AX1627" i="15" s="1"/>
  <c r="AX1628" i="15" s="1"/>
  <c r="AX1629" i="15" s="1"/>
  <c r="AX1630" i="15" s="1"/>
  <c r="AX1631" i="15" s="1"/>
  <c r="AX1632" i="15" s="1"/>
  <c r="AX1633" i="15" s="1"/>
  <c r="AX1634" i="15" s="1"/>
  <c r="AX1635" i="15" s="1"/>
  <c r="AX1636" i="15" s="1"/>
  <c r="AX1637" i="15" s="1"/>
  <c r="AX1638" i="15" s="1"/>
  <c r="AX1639" i="15" s="1"/>
  <c r="AX1640" i="15" s="1"/>
  <c r="AX1641" i="15" s="1"/>
  <c r="AX1642" i="15" s="1"/>
  <c r="AX1643" i="15" s="1"/>
  <c r="AX1644" i="15" s="1"/>
  <c r="AX1645" i="15" s="1"/>
  <c r="AX1646" i="15" s="1"/>
  <c r="AX1647" i="15" s="1"/>
  <c r="AX1648" i="15" s="1"/>
  <c r="AX1649" i="15" s="1"/>
  <c r="AX1650" i="15" s="1"/>
  <c r="AX1651" i="15" s="1"/>
  <c r="AX1652" i="15" s="1"/>
  <c r="AX1653" i="15" s="1"/>
  <c r="AX1654" i="15" s="1"/>
  <c r="AX1655" i="15" s="1"/>
  <c r="AX1656" i="15" s="1"/>
  <c r="AX1657" i="15" s="1"/>
  <c r="AX1658" i="15" s="1"/>
  <c r="AX1659" i="15" s="1"/>
  <c r="AX1660" i="15" s="1"/>
  <c r="AX1661" i="15" s="1"/>
  <c r="AX1662" i="15" s="1"/>
  <c r="AX1663" i="15" s="1"/>
  <c r="AX1664" i="15" s="1"/>
  <c r="AX1665" i="15" s="1"/>
  <c r="AX1666" i="15" s="1"/>
  <c r="AX1667" i="15" s="1"/>
  <c r="AX1668" i="15" s="1"/>
  <c r="AX1669" i="15" s="1"/>
  <c r="AX1670" i="15" s="1"/>
  <c r="AX1671" i="15" s="1"/>
  <c r="AX1672" i="15" s="1"/>
  <c r="AX1673" i="15" s="1"/>
  <c r="AX1674" i="15" s="1"/>
  <c r="AX1675" i="15" s="1"/>
  <c r="AX1676" i="15" s="1"/>
  <c r="AX1677" i="15" s="1"/>
  <c r="AX1678" i="15" s="1"/>
  <c r="AX1679" i="15" s="1"/>
  <c r="AX1680" i="15" s="1"/>
  <c r="AX1681" i="15" s="1"/>
  <c r="AX1682" i="15" s="1"/>
  <c r="AX1683" i="15" s="1"/>
  <c r="AX1684" i="15" s="1"/>
  <c r="AX1685" i="15" s="1"/>
  <c r="AX1686" i="15" s="1"/>
  <c r="AX1687" i="15" s="1"/>
  <c r="AX1688" i="15" s="1"/>
  <c r="AX1689" i="15" s="1"/>
  <c r="AX1690" i="15" s="1"/>
  <c r="AX1691" i="15" s="1"/>
  <c r="AX1692" i="15" s="1"/>
  <c r="AX1693" i="15" s="1"/>
  <c r="AX1694" i="15" s="1"/>
  <c r="AX1695" i="15" s="1"/>
  <c r="AX1696" i="15" s="1"/>
  <c r="AX1697" i="15" s="1"/>
  <c r="AX1698" i="15" s="1"/>
  <c r="AX1699" i="15" s="1"/>
  <c r="AX1700" i="15" s="1"/>
  <c r="AX1701" i="15" s="1"/>
  <c r="AX1702" i="15" s="1"/>
  <c r="AX1703" i="15" s="1"/>
  <c r="AX1704" i="15" s="1"/>
  <c r="AX1705" i="15" s="1"/>
  <c r="AX1706" i="15" s="1"/>
  <c r="AX1707" i="15" s="1"/>
  <c r="AX1708" i="15" s="1"/>
  <c r="AX1709" i="15" s="1"/>
  <c r="AX1710" i="15" s="1"/>
  <c r="AX1711" i="15" s="1"/>
  <c r="AX1712" i="15" s="1"/>
  <c r="AX1713" i="15" s="1"/>
  <c r="AX1714" i="15" s="1"/>
  <c r="AX1715" i="15" s="1"/>
  <c r="AX1716" i="15" s="1"/>
  <c r="AX1717" i="15" s="1"/>
  <c r="AX1718" i="15" s="1"/>
  <c r="AX1719" i="15" s="1"/>
  <c r="AX1720" i="15" s="1"/>
  <c r="AX1721" i="15" s="1"/>
  <c r="AX1722" i="15" s="1"/>
  <c r="AX1723" i="15" s="1"/>
  <c r="AX1724" i="15" s="1"/>
  <c r="AX1725" i="15" s="1"/>
  <c r="AX1726" i="15" s="1"/>
  <c r="AX1727" i="15" s="1"/>
  <c r="AX1728" i="15" s="1"/>
  <c r="AX1729" i="15" s="1"/>
  <c r="AX1730" i="15" s="1"/>
  <c r="AX1731" i="15" s="1"/>
  <c r="AX1732" i="15" s="1"/>
  <c r="AX1733" i="15" s="1"/>
  <c r="AX1734" i="15" s="1"/>
  <c r="AX1735" i="15" s="1"/>
  <c r="AX1736" i="15" s="1"/>
  <c r="AX1737" i="15" s="1"/>
  <c r="AX1738" i="15" s="1"/>
  <c r="AX1739" i="15" s="1"/>
  <c r="AX1740" i="15" s="1"/>
  <c r="AX1741" i="15" s="1"/>
  <c r="AX1742" i="15" s="1"/>
  <c r="AX1743" i="15" s="1"/>
  <c r="AX1744" i="15" s="1"/>
  <c r="AX1745" i="15" s="1"/>
  <c r="AX1746" i="15" s="1"/>
  <c r="AX1747" i="15" s="1"/>
  <c r="AX1748" i="15" s="1"/>
  <c r="AX1749" i="15" s="1"/>
  <c r="AX1750" i="15" s="1"/>
  <c r="AX1751" i="15" s="1"/>
  <c r="AX1752" i="15" s="1"/>
  <c r="AX1753" i="15" s="1"/>
  <c r="AX1754" i="15" s="1"/>
  <c r="AX1755" i="15" s="1"/>
  <c r="AX1756" i="15" s="1"/>
  <c r="AX1757" i="15" s="1"/>
  <c r="AX1758" i="15" s="1"/>
  <c r="AX1759" i="15" s="1"/>
  <c r="AX1760" i="15" s="1"/>
  <c r="AX1761" i="15" s="1"/>
  <c r="AX1762" i="15" s="1"/>
  <c r="AX1763" i="15" s="1"/>
  <c r="AX1764" i="15" s="1"/>
  <c r="AX1765" i="15" s="1"/>
  <c r="AX1766" i="15" s="1"/>
  <c r="AX1767" i="15" s="1"/>
  <c r="AX1768" i="15" s="1"/>
  <c r="AX1769" i="15" s="1"/>
  <c r="AX1770" i="15" s="1"/>
  <c r="AX1771" i="15" s="1"/>
  <c r="AX1772" i="15" s="1"/>
  <c r="AX1773" i="15" s="1"/>
  <c r="AX1774" i="15" s="1"/>
  <c r="AX1775" i="15" s="1"/>
  <c r="AX1776" i="15" s="1"/>
  <c r="AX1777" i="15" s="1"/>
  <c r="AX1778" i="15" s="1"/>
  <c r="AX1779" i="15" s="1"/>
  <c r="AX1780" i="15" s="1"/>
  <c r="AX1781" i="15" s="1"/>
  <c r="AX1782" i="15" s="1"/>
  <c r="AX1783" i="15" s="1"/>
  <c r="AX1784" i="15" s="1"/>
  <c r="AX1785" i="15" s="1"/>
  <c r="AX1786" i="15" s="1"/>
  <c r="AX1787" i="15" s="1"/>
  <c r="AX1788" i="15" s="1"/>
  <c r="AX1789" i="15" s="1"/>
  <c r="AX1790" i="15" s="1"/>
  <c r="AX1791" i="15" s="1"/>
  <c r="AX1792" i="15" s="1"/>
  <c r="AX1793" i="15" s="1"/>
  <c r="AX1794" i="15" s="1"/>
  <c r="AX1795" i="15" s="1"/>
  <c r="AX1796" i="15" s="1"/>
  <c r="AX1797" i="15" s="1"/>
  <c r="AX1798" i="15" s="1"/>
  <c r="AX1799" i="15" s="1"/>
  <c r="AX1800" i="15" s="1"/>
  <c r="AX1801" i="15" s="1"/>
  <c r="AX1802" i="15" s="1"/>
  <c r="AX1803" i="15" s="1"/>
  <c r="AX1804" i="15" s="1"/>
  <c r="AX1805" i="15" s="1"/>
  <c r="AX1806" i="15" s="1"/>
  <c r="AX1807" i="15" s="1"/>
  <c r="AX1808" i="15" s="1"/>
  <c r="AX1809" i="15" s="1"/>
  <c r="AX1810" i="15" s="1"/>
  <c r="AX1811" i="15" s="1"/>
  <c r="AX1812" i="15" s="1"/>
  <c r="AX1813" i="15" s="1"/>
  <c r="AX1814" i="15" s="1"/>
  <c r="AX1815" i="15" s="1"/>
  <c r="AX1816" i="15" s="1"/>
  <c r="AX1817" i="15" s="1"/>
  <c r="AX1818" i="15" s="1"/>
  <c r="AX1819" i="15" s="1"/>
  <c r="AX1820" i="15" s="1"/>
  <c r="AX1821" i="15" s="1"/>
  <c r="AX1822" i="15" s="1"/>
  <c r="AX1823" i="15" s="1"/>
  <c r="AX1824" i="15" s="1"/>
  <c r="AX1825" i="15" s="1"/>
  <c r="AX1826" i="15" s="1"/>
  <c r="AX1827" i="15" s="1"/>
  <c r="AX1828" i="15" s="1"/>
  <c r="AX1829" i="15" s="1"/>
  <c r="AX1830" i="15" s="1"/>
  <c r="AX1831" i="15" s="1"/>
  <c r="AX1832" i="15" s="1"/>
  <c r="AX1833" i="15" s="1"/>
  <c r="AX1834" i="15" s="1"/>
  <c r="AX1835" i="15" s="1"/>
  <c r="AX1836" i="15" s="1"/>
  <c r="AX1837" i="15" s="1"/>
  <c r="AX1838" i="15" s="1"/>
  <c r="AX1839" i="15" s="1"/>
  <c r="AX1840" i="15" s="1"/>
  <c r="AX1841" i="15" s="1"/>
  <c r="AX1842" i="15" s="1"/>
  <c r="AX1843" i="15" s="1"/>
  <c r="AX1844" i="15" s="1"/>
  <c r="AX1845" i="15" s="1"/>
  <c r="AX1846" i="15" s="1"/>
  <c r="AX1847" i="15" s="1"/>
  <c r="AX1848" i="15" s="1"/>
  <c r="AX1849" i="15" s="1"/>
  <c r="AX1850" i="15" s="1"/>
  <c r="AX1851" i="15" s="1"/>
  <c r="AX1852" i="15" s="1"/>
  <c r="AX1853" i="15" s="1"/>
  <c r="AX1854" i="15" s="1"/>
  <c r="AX1855" i="15" s="1"/>
  <c r="AX1856" i="15" s="1"/>
  <c r="AX1857" i="15" s="1"/>
  <c r="AX1858" i="15" s="1"/>
  <c r="AX1859" i="15" s="1"/>
  <c r="AX1860" i="15" s="1"/>
  <c r="AX1861" i="15" s="1"/>
  <c r="AX1862" i="15" s="1"/>
  <c r="AX1863" i="15" s="1"/>
  <c r="AX1864" i="15" s="1"/>
  <c r="AX1865" i="15" s="1"/>
  <c r="AX1866" i="15" s="1"/>
  <c r="AX1867" i="15" s="1"/>
  <c r="AX1868" i="15" s="1"/>
  <c r="AX1869" i="15" s="1"/>
  <c r="AX1870" i="15" s="1"/>
  <c r="AX1871" i="15" s="1"/>
  <c r="AX1872" i="15" s="1"/>
  <c r="AX1873" i="15" s="1"/>
  <c r="AX1874" i="15" s="1"/>
  <c r="AX1875" i="15" s="1"/>
  <c r="AX1876" i="15" s="1"/>
  <c r="AX1877" i="15" s="1"/>
  <c r="AX1878" i="15" s="1"/>
  <c r="AX1879" i="15" s="1"/>
  <c r="AX1880" i="15" s="1"/>
  <c r="AX1881" i="15" s="1"/>
  <c r="AX1882" i="15" s="1"/>
  <c r="AX1883" i="15" s="1"/>
  <c r="AX1884" i="15" s="1"/>
  <c r="AX1885" i="15" s="1"/>
  <c r="AX1886" i="15" s="1"/>
  <c r="AX1887" i="15" s="1"/>
  <c r="AX1888" i="15" s="1"/>
  <c r="AX1889" i="15" s="1"/>
  <c r="AX1890" i="15" s="1"/>
  <c r="AX1891" i="15" s="1"/>
  <c r="AX1892" i="15" s="1"/>
  <c r="AX1893" i="15" s="1"/>
  <c r="AX1894" i="15" s="1"/>
  <c r="AX1895" i="15" s="1"/>
  <c r="AX1896" i="15" s="1"/>
  <c r="AX1897" i="15" s="1"/>
  <c r="AX1898" i="15" s="1"/>
  <c r="AX1899" i="15" s="1"/>
  <c r="AX1900" i="15" s="1"/>
  <c r="AX1901" i="15" s="1"/>
  <c r="AX1902" i="15" s="1"/>
  <c r="AX1903" i="15" s="1"/>
  <c r="AX1904" i="15" s="1"/>
  <c r="AX1905" i="15" s="1"/>
  <c r="AX1906" i="15" s="1"/>
  <c r="AX1907" i="15" s="1"/>
  <c r="AX1908" i="15" s="1"/>
  <c r="AX1909" i="15" s="1"/>
  <c r="AX1910" i="15" s="1"/>
  <c r="AX1911" i="15" s="1"/>
  <c r="AX1912" i="15" s="1"/>
  <c r="AX1913" i="15" s="1"/>
  <c r="AX1914" i="15" s="1"/>
  <c r="AX1915" i="15" s="1"/>
  <c r="AX1916" i="15" s="1"/>
  <c r="AX1917" i="15" s="1"/>
  <c r="AX1918" i="15" s="1"/>
  <c r="AX1919" i="15" s="1"/>
  <c r="AX1920" i="15" s="1"/>
  <c r="AX1921" i="15" s="1"/>
  <c r="AX1922" i="15" s="1"/>
  <c r="AX1923" i="15" s="1"/>
  <c r="AX1924" i="15" s="1"/>
  <c r="AX1925" i="15" s="1"/>
  <c r="AX1926" i="15" s="1"/>
  <c r="AX1927" i="15" s="1"/>
  <c r="AX1928" i="15" s="1"/>
  <c r="AX1929" i="15" s="1"/>
  <c r="AX1930" i="15" s="1"/>
  <c r="AX1931" i="15" s="1"/>
  <c r="AX1932" i="15" s="1"/>
  <c r="AX1933" i="15" s="1"/>
  <c r="AX1934" i="15" s="1"/>
  <c r="AX1935" i="15" s="1"/>
  <c r="AX1936" i="15" s="1"/>
  <c r="AX1937" i="15" s="1"/>
  <c r="AX1938" i="15" s="1"/>
  <c r="AX1939" i="15" s="1"/>
  <c r="AX1940" i="15" s="1"/>
  <c r="AX1941" i="15" s="1"/>
  <c r="AX1942" i="15" s="1"/>
  <c r="AX1943" i="15" s="1"/>
  <c r="AX1944" i="15" s="1"/>
  <c r="AX1945" i="15" s="1"/>
  <c r="AX1946" i="15" s="1"/>
  <c r="AX1947" i="15" s="1"/>
  <c r="AX1948" i="15" s="1"/>
  <c r="AX1949" i="15" s="1"/>
  <c r="AX1950" i="15" s="1"/>
  <c r="AX1951" i="15" s="1"/>
  <c r="AX1952" i="15" s="1"/>
  <c r="AX1953" i="15" s="1"/>
  <c r="AX1954" i="15" s="1"/>
  <c r="AX1955" i="15" s="1"/>
  <c r="AX1956" i="15" s="1"/>
  <c r="AX1957" i="15" s="1"/>
  <c r="AX1958" i="15" s="1"/>
  <c r="AX1959" i="15" s="1"/>
  <c r="AX1960" i="15" s="1"/>
  <c r="AX1961" i="15" s="1"/>
  <c r="AX1962" i="15" s="1"/>
  <c r="AX1963" i="15" s="1"/>
  <c r="AX1964" i="15" s="1"/>
  <c r="AX1965" i="15" s="1"/>
  <c r="AX1966" i="15" s="1"/>
  <c r="AX1967" i="15" s="1"/>
  <c r="AX1968" i="15" s="1"/>
  <c r="AX1969" i="15" s="1"/>
  <c r="AX1970" i="15" s="1"/>
  <c r="AX1971" i="15" s="1"/>
  <c r="AX1972" i="15" s="1"/>
  <c r="AX1973" i="15" s="1"/>
  <c r="AX1974" i="15" s="1"/>
  <c r="AX1975" i="15" s="1"/>
  <c r="AX1976" i="15" s="1"/>
  <c r="AX1977" i="15" s="1"/>
  <c r="AX1978" i="15" s="1"/>
  <c r="AX1979" i="15" s="1"/>
  <c r="AX1980" i="15" s="1"/>
  <c r="AX1981" i="15" s="1"/>
  <c r="AX1982" i="15" s="1"/>
  <c r="AX1983" i="15" s="1"/>
  <c r="AX1984" i="15" s="1"/>
  <c r="AX1985" i="15" s="1"/>
  <c r="AX1986" i="15" s="1"/>
  <c r="AX1987" i="15" s="1"/>
  <c r="AX1988" i="15" s="1"/>
  <c r="AX1989" i="15" s="1"/>
  <c r="AX1990" i="15" s="1"/>
  <c r="AX1991" i="15" s="1"/>
  <c r="AX1992" i="15" s="1"/>
  <c r="AX1993" i="15" s="1"/>
  <c r="AX1994" i="15" s="1"/>
  <c r="AX1995" i="15" s="1"/>
  <c r="AX1996" i="15" s="1"/>
  <c r="AX1997" i="15" s="1"/>
  <c r="AX1998" i="15" s="1"/>
  <c r="AX1999" i="15" s="1"/>
  <c r="AX2000" i="15" s="1"/>
  <c r="AX2001" i="15" s="1"/>
  <c r="AX2002" i="15" s="1"/>
  <c r="AX2003" i="15" s="1"/>
  <c r="AX2004" i="15" s="1"/>
  <c r="B238" i="15"/>
  <c r="B239" i="15"/>
  <c r="B231" i="15"/>
  <c r="B225" i="15"/>
  <c r="B223" i="15"/>
  <c r="B217" i="15"/>
  <c r="B215" i="15"/>
  <c r="B209" i="15"/>
  <c r="B207" i="15"/>
  <c r="B201" i="15"/>
  <c r="B199" i="15"/>
  <c r="B193" i="15"/>
  <c r="B191" i="15"/>
  <c r="B185" i="15"/>
  <c r="B183" i="15"/>
  <c r="B177" i="15"/>
  <c r="B175" i="15"/>
  <c r="B169" i="15"/>
  <c r="B167" i="15"/>
  <c r="B161" i="15"/>
  <c r="B159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AX6" i="14"/>
  <c r="AX7" i="14" s="1"/>
  <c r="AX8" i="14" s="1"/>
  <c r="AX9" i="14" s="1"/>
  <c r="AX10" i="14" s="1"/>
  <c r="AX11" i="14" s="1"/>
  <c r="AX12" i="14" s="1"/>
  <c r="AX13" i="14" s="1"/>
  <c r="AX14" i="14" s="1"/>
  <c r="AX15" i="14" s="1"/>
  <c r="AX16" i="14" s="1"/>
  <c r="AX17" i="14" s="1"/>
  <c r="AX18" i="14" s="1"/>
  <c r="AX19" i="14" s="1"/>
  <c r="AX20" i="14" s="1"/>
  <c r="AX21" i="14" s="1"/>
  <c r="AX22" i="14" s="1"/>
  <c r="AX23" i="14" s="1"/>
  <c r="AX24" i="14" s="1"/>
  <c r="AX25" i="14" s="1"/>
  <c r="AX26" i="14" s="1"/>
  <c r="AX27" i="14" s="1"/>
  <c r="AX28" i="14" s="1"/>
  <c r="AX29" i="14" s="1"/>
  <c r="AX30" i="14" s="1"/>
  <c r="AX31" i="14" s="1"/>
  <c r="AX32" i="14" s="1"/>
  <c r="AX33" i="14" s="1"/>
  <c r="AX34" i="14" s="1"/>
  <c r="AX35" i="14" s="1"/>
  <c r="AX36" i="14" s="1"/>
  <c r="AX37" i="14" s="1"/>
  <c r="AX38" i="14" s="1"/>
  <c r="AX39" i="14" s="1"/>
  <c r="AX40" i="14" s="1"/>
  <c r="AX41" i="14" s="1"/>
  <c r="AX42" i="14" s="1"/>
  <c r="AX43" i="14" s="1"/>
  <c r="AX44" i="14" s="1"/>
  <c r="AX45" i="14" s="1"/>
  <c r="AX46" i="14" s="1"/>
  <c r="AX47" i="14" s="1"/>
  <c r="AX48" i="14" s="1"/>
  <c r="AX49" i="14" s="1"/>
  <c r="AX50" i="14" s="1"/>
  <c r="AX51" i="14" s="1"/>
  <c r="AX52" i="14" s="1"/>
  <c r="AX53" i="14" s="1"/>
  <c r="AX54" i="14" s="1"/>
  <c r="AX55" i="14" s="1"/>
  <c r="AX56" i="14" s="1"/>
  <c r="AX57" i="14" s="1"/>
  <c r="AX58" i="14" s="1"/>
  <c r="AX59" i="14" s="1"/>
  <c r="AX60" i="14" s="1"/>
  <c r="AX61" i="14" s="1"/>
  <c r="AX62" i="14" s="1"/>
  <c r="AX63" i="14" s="1"/>
  <c r="AX64" i="14" s="1"/>
  <c r="AX65" i="14" s="1"/>
  <c r="AX66" i="14" s="1"/>
  <c r="AX67" i="14" s="1"/>
  <c r="AX68" i="14" s="1"/>
  <c r="AX69" i="14" s="1"/>
  <c r="AX70" i="14" s="1"/>
  <c r="AX71" i="14" s="1"/>
  <c r="AX72" i="14" s="1"/>
  <c r="AX73" i="14" s="1"/>
  <c r="AX74" i="14" s="1"/>
  <c r="AX75" i="14" s="1"/>
  <c r="AX76" i="14" s="1"/>
  <c r="AX77" i="14" s="1"/>
  <c r="AX78" i="14" s="1"/>
  <c r="AX79" i="14" s="1"/>
  <c r="AX80" i="14" s="1"/>
  <c r="AX81" i="14" s="1"/>
  <c r="AX82" i="14" s="1"/>
  <c r="AX83" i="14" s="1"/>
  <c r="AX84" i="14" s="1"/>
  <c r="AX85" i="14" s="1"/>
  <c r="AX86" i="14" s="1"/>
  <c r="AX87" i="14" s="1"/>
  <c r="AX88" i="14" s="1"/>
  <c r="AX89" i="14" s="1"/>
  <c r="AX90" i="14" s="1"/>
  <c r="AX91" i="14" s="1"/>
  <c r="AX92" i="14" s="1"/>
  <c r="AX93" i="14" s="1"/>
  <c r="AX94" i="14" s="1"/>
  <c r="AX95" i="14" s="1"/>
  <c r="AX96" i="14" s="1"/>
  <c r="AX97" i="14" s="1"/>
  <c r="AX98" i="14" s="1"/>
  <c r="AX99" i="14" s="1"/>
  <c r="AX100" i="14" s="1"/>
  <c r="AX101" i="14" s="1"/>
  <c r="AX102" i="14" s="1"/>
  <c r="AX103" i="14" s="1"/>
  <c r="AX104" i="14" s="1"/>
  <c r="AX105" i="14" s="1"/>
  <c r="AX106" i="14" s="1"/>
  <c r="AX107" i="14" s="1"/>
  <c r="AX108" i="14" s="1"/>
  <c r="AX109" i="14" s="1"/>
  <c r="AX110" i="14" s="1"/>
  <c r="AX111" i="14" s="1"/>
  <c r="AX112" i="14" s="1"/>
  <c r="AX113" i="14" s="1"/>
  <c r="AX114" i="14" s="1"/>
  <c r="AX115" i="14" s="1"/>
  <c r="AX116" i="14" s="1"/>
  <c r="AX117" i="14" s="1"/>
  <c r="AX118" i="14" s="1"/>
  <c r="AX119" i="14" s="1"/>
  <c r="AX120" i="14" s="1"/>
  <c r="AX121" i="14" s="1"/>
  <c r="AX122" i="14" s="1"/>
  <c r="AX123" i="14" s="1"/>
  <c r="AX124" i="14" s="1"/>
  <c r="AX125" i="14" s="1"/>
  <c r="AX126" i="14" s="1"/>
  <c r="AX127" i="14" s="1"/>
  <c r="AX128" i="14" s="1"/>
  <c r="AX129" i="14" s="1"/>
  <c r="AX130" i="14" s="1"/>
  <c r="AX131" i="14" s="1"/>
  <c r="AX132" i="14" s="1"/>
  <c r="AX133" i="14" s="1"/>
  <c r="AX134" i="14" s="1"/>
  <c r="AX135" i="14" s="1"/>
  <c r="AX136" i="14" s="1"/>
  <c r="AX137" i="14" s="1"/>
  <c r="AX138" i="14" s="1"/>
  <c r="AX139" i="14" s="1"/>
  <c r="AX140" i="14" s="1"/>
  <c r="AX141" i="14" s="1"/>
  <c r="AX142" i="14" s="1"/>
  <c r="AX143" i="14" s="1"/>
  <c r="AX144" i="14" s="1"/>
  <c r="AX145" i="14" s="1"/>
  <c r="AX146" i="14" s="1"/>
  <c r="AX147" i="14" s="1"/>
  <c r="AX148" i="14" s="1"/>
  <c r="AX149" i="14" s="1"/>
  <c r="AX150" i="14" s="1"/>
  <c r="AX151" i="14" s="1"/>
  <c r="AX152" i="14" s="1"/>
  <c r="AX153" i="14" s="1"/>
  <c r="AX154" i="14" s="1"/>
  <c r="AX155" i="14" s="1"/>
  <c r="AX156" i="14" s="1"/>
  <c r="AX157" i="14" s="1"/>
  <c r="AX158" i="14" s="1"/>
  <c r="AX159" i="14" s="1"/>
  <c r="AX160" i="14" s="1"/>
  <c r="AX161" i="14" s="1"/>
  <c r="AX162" i="14" s="1"/>
  <c r="AX163" i="14" s="1"/>
  <c r="AX164" i="14" s="1"/>
  <c r="AX165" i="14" s="1"/>
  <c r="AX166" i="14" s="1"/>
  <c r="AX167" i="14" s="1"/>
  <c r="AX168" i="14" s="1"/>
  <c r="AX169" i="14" s="1"/>
  <c r="AX170" i="14" s="1"/>
  <c r="AX171" i="14" s="1"/>
  <c r="AX172" i="14" s="1"/>
  <c r="AX173" i="14" s="1"/>
  <c r="AX174" i="14" s="1"/>
  <c r="AX175" i="14" s="1"/>
  <c r="AX176" i="14" s="1"/>
  <c r="AX177" i="14" s="1"/>
  <c r="AX178" i="14" s="1"/>
  <c r="AX179" i="14" s="1"/>
  <c r="AX180" i="14" s="1"/>
  <c r="AX181" i="14" s="1"/>
  <c r="AX182" i="14" s="1"/>
  <c r="AX183" i="14" s="1"/>
  <c r="AX184" i="14" s="1"/>
  <c r="AX185" i="14" s="1"/>
  <c r="AX186" i="14" s="1"/>
  <c r="AX187" i="14" s="1"/>
  <c r="AX188" i="14" s="1"/>
  <c r="AX189" i="14" s="1"/>
  <c r="AX190" i="14" s="1"/>
  <c r="AX191" i="14" s="1"/>
  <c r="AX192" i="14" s="1"/>
  <c r="AX193" i="14" s="1"/>
  <c r="AX194" i="14" s="1"/>
  <c r="AX195" i="14" s="1"/>
  <c r="AX196" i="14" s="1"/>
  <c r="AX197" i="14" s="1"/>
  <c r="AX198" i="14" s="1"/>
  <c r="AX199" i="14" s="1"/>
  <c r="AX200" i="14" s="1"/>
  <c r="AX201" i="14" s="1"/>
  <c r="AX202" i="14" s="1"/>
  <c r="AX203" i="14" s="1"/>
  <c r="AX204" i="14" s="1"/>
  <c r="AX205" i="14" s="1"/>
  <c r="AX206" i="14" s="1"/>
  <c r="AX207" i="14" s="1"/>
  <c r="AX208" i="14" s="1"/>
  <c r="AX209" i="14" s="1"/>
  <c r="AX210" i="14" s="1"/>
  <c r="AX211" i="14" s="1"/>
  <c r="AX212" i="14" s="1"/>
  <c r="AX213" i="14" s="1"/>
  <c r="AX214" i="14" s="1"/>
  <c r="AX215" i="14" s="1"/>
  <c r="AX216" i="14" s="1"/>
  <c r="AX217" i="14" s="1"/>
  <c r="AX218" i="14" s="1"/>
  <c r="AX219" i="14" s="1"/>
  <c r="AX220" i="14" s="1"/>
  <c r="AX221" i="14" s="1"/>
  <c r="AX222" i="14" s="1"/>
  <c r="AX223" i="14" s="1"/>
  <c r="AX224" i="14" s="1"/>
  <c r="AX225" i="14" s="1"/>
  <c r="AX226" i="14" s="1"/>
  <c r="AX227" i="14" s="1"/>
  <c r="AX228" i="14" s="1"/>
  <c r="AX229" i="14" s="1"/>
  <c r="AX230" i="14" s="1"/>
  <c r="AX231" i="14" s="1"/>
  <c r="AX232" i="14" s="1"/>
  <c r="AX233" i="14" s="1"/>
  <c r="AX234" i="14" s="1"/>
  <c r="AX235" i="14" s="1"/>
  <c r="AX236" i="14" s="1"/>
  <c r="AX237" i="14" s="1"/>
  <c r="AX238" i="14" s="1"/>
  <c r="AX239" i="14" s="1"/>
  <c r="AX240" i="14" s="1"/>
  <c r="AX241" i="14" s="1"/>
  <c r="AX242" i="14" s="1"/>
  <c r="AX243" i="14" s="1"/>
  <c r="AX244" i="14" s="1"/>
  <c r="AX245" i="14" s="1"/>
  <c r="AX246" i="14" s="1"/>
  <c r="AX247" i="14" s="1"/>
  <c r="AX248" i="14" s="1"/>
  <c r="AX249" i="14" s="1"/>
  <c r="AX250" i="14" s="1"/>
  <c r="AX251" i="14" s="1"/>
  <c r="AX252" i="14" s="1"/>
  <c r="AX253" i="14" s="1"/>
  <c r="AX254" i="14" s="1"/>
  <c r="AX255" i="14" s="1"/>
  <c r="AX256" i="14" s="1"/>
  <c r="AX257" i="14" s="1"/>
  <c r="AX258" i="14" s="1"/>
  <c r="AX259" i="14" s="1"/>
  <c r="AX260" i="14" s="1"/>
  <c r="AX261" i="14" s="1"/>
  <c r="AX262" i="14" s="1"/>
  <c r="AX263" i="14" s="1"/>
  <c r="AX264" i="14" s="1"/>
  <c r="AX265" i="14" s="1"/>
  <c r="AX266" i="14" s="1"/>
  <c r="AX267" i="14" s="1"/>
  <c r="AX268" i="14" s="1"/>
  <c r="AX269" i="14" s="1"/>
  <c r="AX270" i="14" s="1"/>
  <c r="AX271" i="14" s="1"/>
  <c r="AX272" i="14" s="1"/>
  <c r="AX273" i="14" s="1"/>
  <c r="AX274" i="14" s="1"/>
  <c r="AX275" i="14" s="1"/>
  <c r="AX276" i="14" s="1"/>
  <c r="AX277" i="14" s="1"/>
  <c r="AX278" i="14" s="1"/>
  <c r="AX279" i="14" s="1"/>
  <c r="AX280" i="14" s="1"/>
  <c r="AX281" i="14" s="1"/>
  <c r="AX282" i="14" s="1"/>
  <c r="AX283" i="14" s="1"/>
  <c r="AX284" i="14" s="1"/>
  <c r="AX285" i="14" s="1"/>
  <c r="AX286" i="14" s="1"/>
  <c r="AX287" i="14" s="1"/>
  <c r="AX288" i="14" s="1"/>
  <c r="AX289" i="14" s="1"/>
  <c r="AX290" i="14" s="1"/>
  <c r="AX291" i="14" s="1"/>
  <c r="AX292" i="14" s="1"/>
  <c r="AX293" i="14" s="1"/>
  <c r="AX294" i="14" s="1"/>
  <c r="AX295" i="14" s="1"/>
  <c r="AX296" i="14" s="1"/>
  <c r="AX297" i="14" s="1"/>
  <c r="AX298" i="14" s="1"/>
  <c r="AX299" i="14" s="1"/>
  <c r="AX300" i="14" s="1"/>
  <c r="AX301" i="14" s="1"/>
  <c r="AX302" i="14" s="1"/>
  <c r="AX303" i="14" s="1"/>
  <c r="AX304" i="14" s="1"/>
  <c r="AX305" i="14" s="1"/>
  <c r="AX306" i="14" s="1"/>
  <c r="AX307" i="14" s="1"/>
  <c r="AX308" i="14" s="1"/>
  <c r="AX309" i="14" s="1"/>
  <c r="AX310" i="14" s="1"/>
  <c r="AX311" i="14" s="1"/>
  <c r="AX312" i="14" s="1"/>
  <c r="AX313" i="14" s="1"/>
  <c r="AX314" i="14" s="1"/>
  <c r="AX315" i="14" s="1"/>
  <c r="AX316" i="14" s="1"/>
  <c r="AX317" i="14" s="1"/>
  <c r="AX318" i="14" s="1"/>
  <c r="AX319" i="14" s="1"/>
  <c r="AX320" i="14" s="1"/>
  <c r="AX321" i="14" s="1"/>
  <c r="AX322" i="14" s="1"/>
  <c r="AX323" i="14" s="1"/>
  <c r="AX324" i="14" s="1"/>
  <c r="AX325" i="14" s="1"/>
  <c r="AX326" i="14" s="1"/>
  <c r="AX327" i="14" s="1"/>
  <c r="AX328" i="14" s="1"/>
  <c r="AX329" i="14" s="1"/>
  <c r="AX330" i="14" s="1"/>
  <c r="AX331" i="14" s="1"/>
  <c r="AX332" i="14" s="1"/>
  <c r="AX333" i="14" s="1"/>
  <c r="AX334" i="14" s="1"/>
  <c r="AX335" i="14" s="1"/>
  <c r="AX336" i="14" s="1"/>
  <c r="AX337" i="14" s="1"/>
  <c r="AX338" i="14" s="1"/>
  <c r="AX339" i="14" s="1"/>
  <c r="AX340" i="14" s="1"/>
  <c r="AX341" i="14" s="1"/>
  <c r="AX342" i="14" s="1"/>
  <c r="AX343" i="14" s="1"/>
  <c r="AX344" i="14" s="1"/>
  <c r="AX345" i="14" s="1"/>
  <c r="AX346" i="14" s="1"/>
  <c r="AX347" i="14" s="1"/>
  <c r="AX348" i="14" s="1"/>
  <c r="AX349" i="14" s="1"/>
  <c r="AX350" i="14" s="1"/>
  <c r="AX351" i="14" s="1"/>
  <c r="AX352" i="14" s="1"/>
  <c r="AX353" i="14" s="1"/>
  <c r="AX354" i="14" s="1"/>
  <c r="AX355" i="14" s="1"/>
  <c r="AX356" i="14" s="1"/>
  <c r="AX357" i="14" s="1"/>
  <c r="AX358" i="14" s="1"/>
  <c r="AX359" i="14" s="1"/>
  <c r="AX360" i="14" s="1"/>
  <c r="AX361" i="14" s="1"/>
  <c r="AX362" i="14" s="1"/>
  <c r="AX363" i="14" s="1"/>
  <c r="AX364" i="14" s="1"/>
  <c r="AX365" i="14" s="1"/>
  <c r="AX366" i="14" s="1"/>
  <c r="AX367" i="14" s="1"/>
  <c r="AX368" i="14" s="1"/>
  <c r="AX369" i="14" s="1"/>
  <c r="AX370" i="14" s="1"/>
  <c r="AX371" i="14" s="1"/>
  <c r="AX372" i="14" s="1"/>
  <c r="AX373" i="14" s="1"/>
  <c r="AX374" i="14" s="1"/>
  <c r="AX375" i="14" s="1"/>
  <c r="AX376" i="14" s="1"/>
  <c r="AX377" i="14" s="1"/>
  <c r="AX378" i="14" s="1"/>
  <c r="AX379" i="14" s="1"/>
  <c r="AX380" i="14" s="1"/>
  <c r="AX381" i="14" s="1"/>
  <c r="AX382" i="14" s="1"/>
  <c r="AX383" i="14" s="1"/>
  <c r="AX384" i="14" s="1"/>
  <c r="AX385" i="14" s="1"/>
  <c r="AX386" i="14" s="1"/>
  <c r="AX387" i="14" s="1"/>
  <c r="AX388" i="14" s="1"/>
  <c r="AX389" i="14" s="1"/>
  <c r="AX390" i="14" s="1"/>
  <c r="AX391" i="14" s="1"/>
  <c r="AX392" i="14" s="1"/>
  <c r="AX393" i="14" s="1"/>
  <c r="AX394" i="14" s="1"/>
  <c r="AX395" i="14" s="1"/>
  <c r="AX396" i="14" s="1"/>
  <c r="AX397" i="14" s="1"/>
  <c r="AX398" i="14" s="1"/>
  <c r="AX399" i="14" s="1"/>
  <c r="AX400" i="14" s="1"/>
  <c r="AX401" i="14" s="1"/>
  <c r="AX402" i="14" s="1"/>
  <c r="AX403" i="14" s="1"/>
  <c r="AX404" i="14" s="1"/>
  <c r="AX405" i="14" s="1"/>
  <c r="AX406" i="14" s="1"/>
  <c r="AX407" i="14" s="1"/>
  <c r="AX408" i="14" s="1"/>
  <c r="AX409" i="14" s="1"/>
  <c r="AX410" i="14" s="1"/>
  <c r="AX411" i="14" s="1"/>
  <c r="AX412" i="14" s="1"/>
  <c r="AX413" i="14" s="1"/>
  <c r="AX414" i="14" s="1"/>
  <c r="AX415" i="14" s="1"/>
  <c r="AX416" i="14" s="1"/>
  <c r="AX417" i="14" s="1"/>
  <c r="AX418" i="14" s="1"/>
  <c r="AX419" i="14" s="1"/>
  <c r="AX420" i="14" s="1"/>
  <c r="AX421" i="14" s="1"/>
  <c r="AX422" i="14" s="1"/>
  <c r="AX423" i="14" s="1"/>
  <c r="AX424" i="14" s="1"/>
  <c r="AX425" i="14" s="1"/>
  <c r="AX426" i="14" s="1"/>
  <c r="AX427" i="14" s="1"/>
  <c r="AX428" i="14" s="1"/>
  <c r="AX429" i="14" s="1"/>
  <c r="AX430" i="14" s="1"/>
  <c r="AX431" i="14" s="1"/>
  <c r="AX432" i="14" s="1"/>
  <c r="AX433" i="14" s="1"/>
  <c r="AX434" i="14" s="1"/>
  <c r="AX435" i="14" s="1"/>
  <c r="AX436" i="14" s="1"/>
  <c r="AX437" i="14" s="1"/>
  <c r="AX438" i="14" s="1"/>
  <c r="AX439" i="14" s="1"/>
  <c r="AX440" i="14" s="1"/>
  <c r="AX441" i="14" s="1"/>
  <c r="AX442" i="14" s="1"/>
  <c r="AX443" i="14" s="1"/>
  <c r="AX444" i="14" s="1"/>
  <c r="AX445" i="14" s="1"/>
  <c r="AX446" i="14" s="1"/>
  <c r="AX447" i="14" s="1"/>
  <c r="AX448" i="14" s="1"/>
  <c r="AX449" i="14" s="1"/>
  <c r="AX450" i="14" s="1"/>
  <c r="AX451" i="14" s="1"/>
  <c r="AX452" i="14" s="1"/>
  <c r="AX453" i="14" s="1"/>
  <c r="AX454" i="14" s="1"/>
  <c r="AX455" i="14" s="1"/>
  <c r="AX456" i="14" s="1"/>
  <c r="AX457" i="14" s="1"/>
  <c r="AX458" i="14" s="1"/>
  <c r="AX459" i="14" s="1"/>
  <c r="AX460" i="14" s="1"/>
  <c r="AX461" i="14" s="1"/>
  <c r="AX462" i="14" s="1"/>
  <c r="AX463" i="14" s="1"/>
  <c r="AX464" i="14" s="1"/>
  <c r="AX465" i="14" s="1"/>
  <c r="AX466" i="14" s="1"/>
  <c r="AX467" i="14" s="1"/>
  <c r="AX468" i="14" s="1"/>
  <c r="AX469" i="14" s="1"/>
  <c r="AX470" i="14" s="1"/>
  <c r="AX471" i="14" s="1"/>
  <c r="AX472" i="14" s="1"/>
  <c r="AX473" i="14" s="1"/>
  <c r="AX474" i="14" s="1"/>
  <c r="AX475" i="14" s="1"/>
  <c r="AX476" i="14" s="1"/>
  <c r="AX477" i="14" s="1"/>
  <c r="AX478" i="14" s="1"/>
  <c r="AX479" i="14" s="1"/>
  <c r="AX480" i="14" s="1"/>
  <c r="AX481" i="14" s="1"/>
  <c r="AX482" i="14" s="1"/>
  <c r="AX483" i="14" s="1"/>
  <c r="AX484" i="14" s="1"/>
  <c r="AX485" i="14" s="1"/>
  <c r="AX486" i="14" s="1"/>
  <c r="AX487" i="14" s="1"/>
  <c r="AX488" i="14" s="1"/>
  <c r="AX489" i="14" s="1"/>
  <c r="AX490" i="14" s="1"/>
  <c r="AX491" i="14" s="1"/>
  <c r="AX492" i="14" s="1"/>
  <c r="AX493" i="14" s="1"/>
  <c r="AX494" i="14" s="1"/>
  <c r="AX495" i="14" s="1"/>
  <c r="AX496" i="14" s="1"/>
  <c r="AX497" i="14" s="1"/>
  <c r="AX498" i="14" s="1"/>
  <c r="AX499" i="14" s="1"/>
  <c r="AX500" i="14" s="1"/>
  <c r="AX501" i="14" s="1"/>
  <c r="AX502" i="14" s="1"/>
  <c r="AX503" i="14" s="1"/>
  <c r="AX504" i="14" s="1"/>
  <c r="AX505" i="14" s="1"/>
  <c r="AX506" i="14" s="1"/>
  <c r="AX507" i="14" s="1"/>
  <c r="AX508" i="14" s="1"/>
  <c r="AX509" i="14" s="1"/>
  <c r="AX510" i="14" s="1"/>
  <c r="AX511" i="14" s="1"/>
  <c r="AX512" i="14" s="1"/>
  <c r="AX513" i="14" s="1"/>
  <c r="AX514" i="14" s="1"/>
  <c r="AX515" i="14" s="1"/>
  <c r="AX516" i="14" s="1"/>
  <c r="AX517" i="14" s="1"/>
  <c r="AX518" i="14" s="1"/>
  <c r="AX519" i="14" s="1"/>
  <c r="AX520" i="14" s="1"/>
  <c r="AX521" i="14" s="1"/>
  <c r="AX522" i="14" s="1"/>
  <c r="AX523" i="14" s="1"/>
  <c r="AX524" i="14" s="1"/>
  <c r="AX525" i="14" s="1"/>
  <c r="AX526" i="14" s="1"/>
  <c r="AX527" i="14" s="1"/>
  <c r="AX528" i="14" s="1"/>
  <c r="AX529" i="14" s="1"/>
  <c r="AX530" i="14" s="1"/>
  <c r="AX531" i="14" s="1"/>
  <c r="AX532" i="14" s="1"/>
  <c r="AX533" i="14" s="1"/>
  <c r="AX534" i="14" s="1"/>
  <c r="AX535" i="14" s="1"/>
  <c r="AX536" i="14" s="1"/>
  <c r="AX537" i="14" s="1"/>
  <c r="AX538" i="14" s="1"/>
  <c r="AX539" i="14" s="1"/>
  <c r="AX540" i="14" s="1"/>
  <c r="AX541" i="14" s="1"/>
  <c r="AX542" i="14" s="1"/>
  <c r="AX543" i="14" s="1"/>
  <c r="AX544" i="14" s="1"/>
  <c r="AX545" i="14" s="1"/>
  <c r="AX546" i="14" s="1"/>
  <c r="AX547" i="14" s="1"/>
  <c r="AX548" i="14" s="1"/>
  <c r="AX549" i="14" s="1"/>
  <c r="AX550" i="14" s="1"/>
  <c r="AX551" i="14" s="1"/>
  <c r="AX552" i="14" s="1"/>
  <c r="AX553" i="14" s="1"/>
  <c r="AX554" i="14" s="1"/>
  <c r="AX555" i="14" s="1"/>
  <c r="AX556" i="14" s="1"/>
  <c r="AX557" i="14" s="1"/>
  <c r="AX558" i="14" s="1"/>
  <c r="AX559" i="14" s="1"/>
  <c r="AX560" i="14" s="1"/>
  <c r="AX561" i="14" s="1"/>
  <c r="AX562" i="14" s="1"/>
  <c r="AX563" i="14" s="1"/>
  <c r="AX564" i="14" s="1"/>
  <c r="AX565" i="14" s="1"/>
  <c r="AX566" i="14" s="1"/>
  <c r="AX567" i="14" s="1"/>
  <c r="AX568" i="14" s="1"/>
  <c r="AX569" i="14" s="1"/>
  <c r="AX570" i="14" s="1"/>
  <c r="AX571" i="14" s="1"/>
  <c r="AX572" i="14" s="1"/>
  <c r="AX573" i="14" s="1"/>
  <c r="AX574" i="14" s="1"/>
  <c r="AX575" i="14" s="1"/>
  <c r="AX576" i="14" s="1"/>
  <c r="AX577" i="14" s="1"/>
  <c r="AX578" i="14" s="1"/>
  <c r="AX579" i="14" s="1"/>
  <c r="AX580" i="14" s="1"/>
  <c r="AX581" i="14" s="1"/>
  <c r="AX582" i="14" s="1"/>
  <c r="AX583" i="14" s="1"/>
  <c r="AX584" i="14" s="1"/>
  <c r="AX585" i="14" s="1"/>
  <c r="AX586" i="14" s="1"/>
  <c r="AX587" i="14" s="1"/>
  <c r="AX588" i="14" s="1"/>
  <c r="AX589" i="14" s="1"/>
  <c r="AX590" i="14" s="1"/>
  <c r="AX591" i="14" s="1"/>
  <c r="AX592" i="14" s="1"/>
  <c r="AX593" i="14" s="1"/>
  <c r="AX594" i="14" s="1"/>
  <c r="AX595" i="14" s="1"/>
  <c r="AX596" i="14" s="1"/>
  <c r="AX597" i="14" s="1"/>
  <c r="AX598" i="14" s="1"/>
  <c r="AX599" i="14" s="1"/>
  <c r="AX600" i="14" s="1"/>
  <c r="AX601" i="14" s="1"/>
  <c r="AX602" i="14" s="1"/>
  <c r="AX603" i="14" s="1"/>
  <c r="AX604" i="14" s="1"/>
  <c r="AX605" i="14" s="1"/>
  <c r="AX606" i="14" s="1"/>
  <c r="AX607" i="14" s="1"/>
  <c r="AX608" i="14" s="1"/>
  <c r="AX609" i="14" s="1"/>
  <c r="AX610" i="14" s="1"/>
  <c r="AX611" i="14" s="1"/>
  <c r="AX612" i="14" s="1"/>
  <c r="AX613" i="14" s="1"/>
  <c r="AX614" i="14" s="1"/>
  <c r="AX615" i="14" s="1"/>
  <c r="AX616" i="14" s="1"/>
  <c r="AX617" i="14" s="1"/>
  <c r="AX618" i="14" s="1"/>
  <c r="AX619" i="14" s="1"/>
  <c r="AX620" i="14" s="1"/>
  <c r="AX621" i="14" s="1"/>
  <c r="AX622" i="14" s="1"/>
  <c r="AX623" i="14" s="1"/>
  <c r="AX624" i="14" s="1"/>
  <c r="AX625" i="14" s="1"/>
  <c r="AX626" i="14" s="1"/>
  <c r="AX627" i="14" s="1"/>
  <c r="AX628" i="14" s="1"/>
  <c r="AX629" i="14" s="1"/>
  <c r="AX630" i="14" s="1"/>
  <c r="AX631" i="14" s="1"/>
  <c r="AX632" i="14" s="1"/>
  <c r="AX633" i="14" s="1"/>
  <c r="AX634" i="14" s="1"/>
  <c r="AX635" i="14" s="1"/>
  <c r="AX636" i="14" s="1"/>
  <c r="AX637" i="14" s="1"/>
  <c r="AX638" i="14" s="1"/>
  <c r="AX639" i="14" s="1"/>
  <c r="AX640" i="14" s="1"/>
  <c r="AX641" i="14" s="1"/>
  <c r="AX642" i="14" s="1"/>
  <c r="AX643" i="14" s="1"/>
  <c r="AX644" i="14" s="1"/>
  <c r="AX645" i="14" s="1"/>
  <c r="AX646" i="14" s="1"/>
  <c r="AX647" i="14" s="1"/>
  <c r="AX648" i="14" s="1"/>
  <c r="AX649" i="14" s="1"/>
  <c r="AX650" i="14" s="1"/>
  <c r="AX651" i="14" s="1"/>
  <c r="AX652" i="14" s="1"/>
  <c r="AX653" i="14" s="1"/>
  <c r="AX654" i="14" s="1"/>
  <c r="AX655" i="14" s="1"/>
  <c r="AX656" i="14" s="1"/>
  <c r="AX657" i="14" s="1"/>
  <c r="AX658" i="14" s="1"/>
  <c r="AX659" i="14" s="1"/>
  <c r="AX660" i="14" s="1"/>
  <c r="AX661" i="14" s="1"/>
  <c r="AX662" i="14" s="1"/>
  <c r="AX663" i="14" s="1"/>
  <c r="AX664" i="14" s="1"/>
  <c r="AX665" i="14" s="1"/>
  <c r="AX666" i="14" s="1"/>
  <c r="AX667" i="14" s="1"/>
  <c r="AX668" i="14" s="1"/>
  <c r="AX669" i="14" s="1"/>
  <c r="AX670" i="14" s="1"/>
  <c r="AX671" i="14" s="1"/>
  <c r="AX672" i="14" s="1"/>
  <c r="AX673" i="14" s="1"/>
  <c r="AX674" i="14" s="1"/>
  <c r="AX675" i="14" s="1"/>
  <c r="AX676" i="14" s="1"/>
  <c r="AX677" i="14" s="1"/>
  <c r="AX678" i="14" s="1"/>
  <c r="AX679" i="14" s="1"/>
  <c r="AX680" i="14" s="1"/>
  <c r="AX681" i="14" s="1"/>
  <c r="AX682" i="14" s="1"/>
  <c r="AX683" i="14" s="1"/>
  <c r="AX684" i="14" s="1"/>
  <c r="AX685" i="14" s="1"/>
  <c r="AX686" i="14" s="1"/>
  <c r="AX687" i="14" s="1"/>
  <c r="AX688" i="14" s="1"/>
  <c r="AX689" i="14" s="1"/>
  <c r="AX690" i="14" s="1"/>
  <c r="AX691" i="14" s="1"/>
  <c r="AX692" i="14" s="1"/>
  <c r="AX693" i="14" s="1"/>
  <c r="AX694" i="14" s="1"/>
  <c r="AX695" i="14" s="1"/>
  <c r="AX696" i="14" s="1"/>
  <c r="AX697" i="14" s="1"/>
  <c r="AX698" i="14" s="1"/>
  <c r="AX699" i="14" s="1"/>
  <c r="AX700" i="14" s="1"/>
  <c r="AX701" i="14" s="1"/>
  <c r="AX702" i="14" s="1"/>
  <c r="AX703" i="14" s="1"/>
  <c r="AX704" i="14" s="1"/>
  <c r="AX705" i="14" s="1"/>
  <c r="AX706" i="14" s="1"/>
  <c r="AX707" i="14" s="1"/>
  <c r="AX708" i="14" s="1"/>
  <c r="AX709" i="14" s="1"/>
  <c r="AX710" i="14" s="1"/>
  <c r="AX711" i="14" s="1"/>
  <c r="AX712" i="14" s="1"/>
  <c r="AX713" i="14" s="1"/>
  <c r="AX714" i="14" s="1"/>
  <c r="AX715" i="14" s="1"/>
  <c r="AX716" i="14" s="1"/>
  <c r="AX717" i="14" s="1"/>
  <c r="AX718" i="14" s="1"/>
  <c r="AX719" i="14" s="1"/>
  <c r="AX720" i="14" s="1"/>
  <c r="AX721" i="14" s="1"/>
  <c r="AX722" i="14" s="1"/>
  <c r="AX723" i="14" s="1"/>
  <c r="AX724" i="14" s="1"/>
  <c r="AX725" i="14" s="1"/>
  <c r="AX726" i="14" s="1"/>
  <c r="AX727" i="14" s="1"/>
  <c r="AX728" i="14" s="1"/>
  <c r="AX729" i="14" s="1"/>
  <c r="AX730" i="14" s="1"/>
  <c r="AX731" i="14" s="1"/>
  <c r="AX732" i="14" s="1"/>
  <c r="AX733" i="14" s="1"/>
  <c r="AX734" i="14" s="1"/>
  <c r="AX735" i="14" s="1"/>
  <c r="AX736" i="14" s="1"/>
  <c r="AX737" i="14" s="1"/>
  <c r="AX738" i="14" s="1"/>
  <c r="AX739" i="14" s="1"/>
  <c r="AX740" i="14" s="1"/>
  <c r="AX741" i="14" s="1"/>
  <c r="AX742" i="14" s="1"/>
  <c r="AX743" i="14" s="1"/>
  <c r="AX744" i="14" s="1"/>
  <c r="AX745" i="14" s="1"/>
  <c r="AX746" i="14" s="1"/>
  <c r="AX747" i="14" s="1"/>
  <c r="AX748" i="14" s="1"/>
  <c r="AX749" i="14" s="1"/>
  <c r="AX750" i="14" s="1"/>
  <c r="AX751" i="14" s="1"/>
  <c r="AX752" i="14" s="1"/>
  <c r="AX753" i="14" s="1"/>
  <c r="AX754" i="14" s="1"/>
  <c r="AX755" i="14" s="1"/>
  <c r="AX756" i="14" s="1"/>
  <c r="AX757" i="14" s="1"/>
  <c r="AX758" i="14" s="1"/>
  <c r="AX759" i="14" s="1"/>
  <c r="AX760" i="14" s="1"/>
  <c r="AX761" i="14" s="1"/>
  <c r="AX762" i="14" s="1"/>
  <c r="AX763" i="14" s="1"/>
  <c r="AX764" i="14" s="1"/>
  <c r="AX765" i="14" s="1"/>
  <c r="AX766" i="14" s="1"/>
  <c r="AX767" i="14" s="1"/>
  <c r="AX768" i="14" s="1"/>
  <c r="AX769" i="14" s="1"/>
  <c r="AX770" i="14" s="1"/>
  <c r="AX771" i="14" s="1"/>
  <c r="AX772" i="14" s="1"/>
  <c r="AX773" i="14" s="1"/>
  <c r="AX774" i="14" s="1"/>
  <c r="AX775" i="14" s="1"/>
  <c r="AX776" i="14" s="1"/>
  <c r="AX777" i="14" s="1"/>
  <c r="AX778" i="14" s="1"/>
  <c r="AX779" i="14" s="1"/>
  <c r="AX780" i="14" s="1"/>
  <c r="AX781" i="14" s="1"/>
  <c r="AX782" i="14" s="1"/>
  <c r="AX783" i="14" s="1"/>
  <c r="AX784" i="14" s="1"/>
  <c r="AX785" i="14" s="1"/>
  <c r="AX786" i="14" s="1"/>
  <c r="AX787" i="14" s="1"/>
  <c r="AX788" i="14" s="1"/>
  <c r="AX789" i="14" s="1"/>
  <c r="AX790" i="14" s="1"/>
  <c r="AX791" i="14" s="1"/>
  <c r="AX792" i="14" s="1"/>
  <c r="AX793" i="14" s="1"/>
  <c r="AX794" i="14" s="1"/>
  <c r="AX795" i="14" s="1"/>
  <c r="AX796" i="14" s="1"/>
  <c r="AX797" i="14" s="1"/>
  <c r="AX798" i="14" s="1"/>
  <c r="AX799" i="14" s="1"/>
  <c r="AX800" i="14" s="1"/>
  <c r="AX801" i="14" s="1"/>
  <c r="AX802" i="14" s="1"/>
  <c r="AX803" i="14" s="1"/>
  <c r="AX804" i="14" s="1"/>
  <c r="AX805" i="14" s="1"/>
  <c r="AX806" i="14" s="1"/>
  <c r="AX807" i="14" s="1"/>
  <c r="AX808" i="14" s="1"/>
  <c r="AX809" i="14" s="1"/>
  <c r="AX810" i="14" s="1"/>
  <c r="AX811" i="14" s="1"/>
  <c r="AX812" i="14" s="1"/>
  <c r="AX813" i="14" s="1"/>
  <c r="AX814" i="14" s="1"/>
  <c r="AX815" i="14" s="1"/>
  <c r="AX816" i="14" s="1"/>
  <c r="AX817" i="14" s="1"/>
  <c r="AX818" i="14" s="1"/>
  <c r="AX819" i="14" s="1"/>
  <c r="AX820" i="14" s="1"/>
  <c r="AX821" i="14" s="1"/>
  <c r="AX822" i="14" s="1"/>
  <c r="AX823" i="14" s="1"/>
  <c r="AX824" i="14" s="1"/>
  <c r="AX825" i="14" s="1"/>
  <c r="AX826" i="14" s="1"/>
  <c r="AX827" i="14" s="1"/>
  <c r="AX828" i="14" s="1"/>
  <c r="AX829" i="14" s="1"/>
  <c r="AX830" i="14" s="1"/>
  <c r="AX831" i="14" s="1"/>
  <c r="AX832" i="14" s="1"/>
  <c r="AX833" i="14" s="1"/>
  <c r="AX834" i="14" s="1"/>
  <c r="AX835" i="14" s="1"/>
  <c r="AX836" i="14" s="1"/>
  <c r="AX837" i="14" s="1"/>
  <c r="AX838" i="14" s="1"/>
  <c r="AX839" i="14" s="1"/>
  <c r="AX840" i="14" s="1"/>
  <c r="AX841" i="14" s="1"/>
  <c r="AX842" i="14" s="1"/>
  <c r="AX843" i="14" s="1"/>
  <c r="AX844" i="14" s="1"/>
  <c r="AX845" i="14" s="1"/>
  <c r="AX846" i="14" s="1"/>
  <c r="AX847" i="14" s="1"/>
  <c r="AX848" i="14" s="1"/>
  <c r="AX849" i="14" s="1"/>
  <c r="AX850" i="14" s="1"/>
  <c r="AX851" i="14" s="1"/>
  <c r="AX852" i="14" s="1"/>
  <c r="AX853" i="14" s="1"/>
  <c r="AX854" i="14" s="1"/>
  <c r="AX855" i="14" s="1"/>
  <c r="AX856" i="14" s="1"/>
  <c r="AX857" i="14" s="1"/>
  <c r="AX858" i="14" s="1"/>
  <c r="AX859" i="14" s="1"/>
  <c r="AX860" i="14" s="1"/>
  <c r="AX861" i="14" s="1"/>
  <c r="AX862" i="14" s="1"/>
  <c r="AX863" i="14" s="1"/>
  <c r="AX864" i="14" s="1"/>
  <c r="AX865" i="14" s="1"/>
  <c r="AX866" i="14" s="1"/>
  <c r="AX867" i="14" s="1"/>
  <c r="AX868" i="14" s="1"/>
  <c r="AX869" i="14" s="1"/>
  <c r="AX870" i="14" s="1"/>
  <c r="AX871" i="14" s="1"/>
  <c r="AX872" i="14" s="1"/>
  <c r="AX873" i="14" s="1"/>
  <c r="AX874" i="14" s="1"/>
  <c r="AX875" i="14" s="1"/>
  <c r="AX876" i="14" s="1"/>
  <c r="AX877" i="14" s="1"/>
  <c r="AX878" i="14" s="1"/>
  <c r="AX879" i="14" s="1"/>
  <c r="AX880" i="14" s="1"/>
  <c r="AX881" i="14" s="1"/>
  <c r="AX882" i="14" s="1"/>
  <c r="AX883" i="14" s="1"/>
  <c r="AX884" i="14" s="1"/>
  <c r="AX885" i="14" s="1"/>
  <c r="AX886" i="14" s="1"/>
  <c r="AX887" i="14" s="1"/>
  <c r="AX888" i="14" s="1"/>
  <c r="AX889" i="14" s="1"/>
  <c r="AX890" i="14" s="1"/>
  <c r="AX891" i="14" s="1"/>
  <c r="AX892" i="14" s="1"/>
  <c r="AX893" i="14" s="1"/>
  <c r="AX894" i="14" s="1"/>
  <c r="AX895" i="14" s="1"/>
  <c r="AX896" i="14" s="1"/>
  <c r="AX897" i="14" s="1"/>
  <c r="AX898" i="14" s="1"/>
  <c r="AX899" i="14" s="1"/>
  <c r="AX900" i="14" s="1"/>
  <c r="AX901" i="14" s="1"/>
  <c r="AX902" i="14" s="1"/>
  <c r="AX903" i="14" s="1"/>
  <c r="AX904" i="14" s="1"/>
  <c r="AX905" i="14" s="1"/>
  <c r="AX906" i="14" s="1"/>
  <c r="AX907" i="14" s="1"/>
  <c r="AX908" i="14" s="1"/>
  <c r="AX909" i="14" s="1"/>
  <c r="AX910" i="14" s="1"/>
  <c r="AX911" i="14" s="1"/>
  <c r="AX912" i="14" s="1"/>
  <c r="AX913" i="14" s="1"/>
  <c r="AX914" i="14" s="1"/>
  <c r="AX915" i="14" s="1"/>
  <c r="AX916" i="14" s="1"/>
  <c r="AX917" i="14" s="1"/>
  <c r="AX918" i="14" s="1"/>
  <c r="AX919" i="14" s="1"/>
  <c r="AX920" i="14" s="1"/>
  <c r="AX921" i="14" s="1"/>
  <c r="AX922" i="14" s="1"/>
  <c r="AX923" i="14" s="1"/>
  <c r="AX924" i="14" s="1"/>
  <c r="AX925" i="14" s="1"/>
  <c r="AX926" i="14" s="1"/>
  <c r="AX927" i="14" s="1"/>
  <c r="AX928" i="14" s="1"/>
  <c r="AX929" i="14" s="1"/>
  <c r="AX930" i="14" s="1"/>
  <c r="AX931" i="14" s="1"/>
  <c r="AX932" i="14" s="1"/>
  <c r="AX933" i="14" s="1"/>
  <c r="AX934" i="14" s="1"/>
  <c r="AX935" i="14" s="1"/>
  <c r="AX936" i="14" s="1"/>
  <c r="AX937" i="14" s="1"/>
  <c r="AX938" i="14" s="1"/>
  <c r="AX939" i="14" s="1"/>
  <c r="AX940" i="14" s="1"/>
  <c r="AX941" i="14" s="1"/>
  <c r="AX942" i="14" s="1"/>
  <c r="AX943" i="14" s="1"/>
  <c r="AX944" i="14" s="1"/>
  <c r="AX945" i="14" s="1"/>
  <c r="AX946" i="14" s="1"/>
  <c r="AX947" i="14" s="1"/>
  <c r="AX948" i="14" s="1"/>
  <c r="AX949" i="14" s="1"/>
  <c r="AX950" i="14" s="1"/>
  <c r="AX951" i="14" s="1"/>
  <c r="AX952" i="14" s="1"/>
  <c r="AX953" i="14" s="1"/>
  <c r="AX954" i="14" s="1"/>
  <c r="AX955" i="14" s="1"/>
  <c r="AX956" i="14" s="1"/>
  <c r="AX957" i="14" s="1"/>
  <c r="AX958" i="14" s="1"/>
  <c r="AX959" i="14" s="1"/>
  <c r="AX960" i="14" s="1"/>
  <c r="AX961" i="14" s="1"/>
  <c r="AX962" i="14" s="1"/>
  <c r="AX963" i="14" s="1"/>
  <c r="AX964" i="14" s="1"/>
  <c r="AX965" i="14" s="1"/>
  <c r="AX966" i="14" s="1"/>
  <c r="AX967" i="14" s="1"/>
  <c r="AX968" i="14" s="1"/>
  <c r="AX969" i="14" s="1"/>
  <c r="AX970" i="14" s="1"/>
  <c r="AX971" i="14" s="1"/>
  <c r="AX972" i="14" s="1"/>
  <c r="AX973" i="14" s="1"/>
  <c r="AX974" i="14" s="1"/>
  <c r="AX975" i="14" s="1"/>
  <c r="AX976" i="14" s="1"/>
  <c r="AX977" i="14" s="1"/>
  <c r="AX978" i="14" s="1"/>
  <c r="AX979" i="14" s="1"/>
  <c r="AX980" i="14" s="1"/>
  <c r="AX981" i="14" s="1"/>
  <c r="AX982" i="14" s="1"/>
  <c r="AX983" i="14" s="1"/>
  <c r="AX984" i="14" s="1"/>
  <c r="AX985" i="14" s="1"/>
  <c r="AX986" i="14" s="1"/>
  <c r="AX987" i="14" s="1"/>
  <c r="AX988" i="14" s="1"/>
  <c r="AX989" i="14" s="1"/>
  <c r="AX990" i="14" s="1"/>
  <c r="AX991" i="14" s="1"/>
  <c r="AX992" i="14" s="1"/>
  <c r="AX993" i="14" s="1"/>
  <c r="AX994" i="14" s="1"/>
  <c r="AX995" i="14" s="1"/>
  <c r="AX996" i="14" s="1"/>
  <c r="AX997" i="14" s="1"/>
  <c r="AX998" i="14" s="1"/>
  <c r="AX999" i="14" s="1"/>
  <c r="AX1000" i="14" s="1"/>
  <c r="AX1001" i="14" s="1"/>
  <c r="AX1002" i="14" s="1"/>
  <c r="AX1003" i="14" s="1"/>
  <c r="AX1004" i="14" s="1"/>
  <c r="AX1005" i="14" s="1"/>
  <c r="AX1006" i="14" s="1"/>
  <c r="AX1007" i="14" s="1"/>
  <c r="AX1008" i="14" s="1"/>
  <c r="AX1009" i="14" s="1"/>
  <c r="AX1010" i="14" s="1"/>
  <c r="AX1011" i="14" s="1"/>
  <c r="AX1012" i="14" s="1"/>
  <c r="AX1013" i="14" s="1"/>
  <c r="AX1014" i="14" s="1"/>
  <c r="AX1015" i="14" s="1"/>
  <c r="AX1016" i="14" s="1"/>
  <c r="AX1017" i="14" s="1"/>
  <c r="AX1018" i="14" s="1"/>
  <c r="AX1019" i="14" s="1"/>
  <c r="AX1020" i="14" s="1"/>
  <c r="AX1021" i="14" s="1"/>
  <c r="AX1022" i="14" s="1"/>
  <c r="AX1023" i="14" s="1"/>
  <c r="AX1024" i="14" s="1"/>
  <c r="AX1025" i="14" s="1"/>
  <c r="AX1026" i="14" s="1"/>
  <c r="AX1027" i="14" s="1"/>
  <c r="AX1028" i="14" s="1"/>
  <c r="AX1029" i="14" s="1"/>
  <c r="AX1030" i="14" s="1"/>
  <c r="AX1031" i="14" s="1"/>
  <c r="AX1032" i="14" s="1"/>
  <c r="AX1033" i="14" s="1"/>
  <c r="AX1034" i="14" s="1"/>
  <c r="AX1035" i="14" s="1"/>
  <c r="AX1036" i="14" s="1"/>
  <c r="AX1037" i="14" s="1"/>
  <c r="AX1038" i="14" s="1"/>
  <c r="AX1039" i="14" s="1"/>
  <c r="AX1040" i="14" s="1"/>
  <c r="AX1041" i="14" s="1"/>
  <c r="AX1042" i="14" s="1"/>
  <c r="AX1043" i="14" s="1"/>
  <c r="AX1044" i="14" s="1"/>
  <c r="AX1045" i="14" s="1"/>
  <c r="AX1046" i="14" s="1"/>
  <c r="AX1047" i="14" s="1"/>
  <c r="AX1048" i="14" s="1"/>
  <c r="AX1049" i="14" s="1"/>
  <c r="AX1050" i="14" s="1"/>
  <c r="AX1051" i="14" s="1"/>
  <c r="AX1052" i="14" s="1"/>
  <c r="AX1053" i="14" s="1"/>
  <c r="AX1054" i="14" s="1"/>
  <c r="AX1055" i="14" s="1"/>
  <c r="AX1056" i="14" s="1"/>
  <c r="AX1057" i="14" s="1"/>
  <c r="AX1058" i="14" s="1"/>
  <c r="AX1059" i="14" s="1"/>
  <c r="AX1060" i="14" s="1"/>
  <c r="AX1061" i="14" s="1"/>
  <c r="AX1062" i="14" s="1"/>
  <c r="AX1063" i="14" s="1"/>
  <c r="AX1064" i="14" s="1"/>
  <c r="AX1065" i="14" s="1"/>
  <c r="AX1066" i="14" s="1"/>
  <c r="AX1067" i="14" s="1"/>
  <c r="AX1068" i="14" s="1"/>
  <c r="AX1069" i="14" s="1"/>
  <c r="AX1070" i="14" s="1"/>
  <c r="AX1071" i="14" s="1"/>
  <c r="AX1072" i="14" s="1"/>
  <c r="AX1073" i="14" s="1"/>
  <c r="AX1074" i="14" s="1"/>
  <c r="AX1075" i="14" s="1"/>
  <c r="AX1076" i="14" s="1"/>
  <c r="AX1077" i="14" s="1"/>
  <c r="AX1078" i="14" s="1"/>
  <c r="AX1079" i="14" s="1"/>
  <c r="AX1080" i="14" s="1"/>
  <c r="AX1081" i="14" s="1"/>
  <c r="AX1082" i="14" s="1"/>
  <c r="AX1083" i="14" s="1"/>
  <c r="AX1084" i="14" s="1"/>
  <c r="AX1085" i="14" s="1"/>
  <c r="AX1086" i="14" s="1"/>
  <c r="AX1087" i="14" s="1"/>
  <c r="AX1088" i="14" s="1"/>
  <c r="AX1089" i="14" s="1"/>
  <c r="AX1090" i="14" s="1"/>
  <c r="AX1091" i="14" s="1"/>
  <c r="AX1092" i="14" s="1"/>
  <c r="AX1093" i="14" s="1"/>
  <c r="AX1094" i="14" s="1"/>
  <c r="AX1095" i="14" s="1"/>
  <c r="AX1096" i="14" s="1"/>
  <c r="AX1097" i="14" s="1"/>
  <c r="AX1098" i="14" s="1"/>
  <c r="AX1099" i="14" s="1"/>
  <c r="AX1100" i="14" s="1"/>
  <c r="AX1101" i="14" s="1"/>
  <c r="AX1102" i="14" s="1"/>
  <c r="AX1103" i="14" s="1"/>
  <c r="AX1104" i="14" s="1"/>
  <c r="AX1105" i="14" s="1"/>
  <c r="AX1106" i="14" s="1"/>
  <c r="AX1107" i="14" s="1"/>
  <c r="AX1108" i="14" s="1"/>
  <c r="AX1109" i="14" s="1"/>
  <c r="AX1110" i="14" s="1"/>
  <c r="AX1111" i="14" s="1"/>
  <c r="AX1112" i="14" s="1"/>
  <c r="AX1113" i="14" s="1"/>
  <c r="AX1114" i="14" s="1"/>
  <c r="AX1115" i="14" s="1"/>
  <c r="AX1116" i="14" s="1"/>
  <c r="AX1117" i="14" s="1"/>
  <c r="AX1118" i="14" s="1"/>
  <c r="AX1119" i="14" s="1"/>
  <c r="AX1120" i="14" s="1"/>
  <c r="AX1121" i="14" s="1"/>
  <c r="AX1122" i="14" s="1"/>
  <c r="AX1123" i="14" s="1"/>
  <c r="AX1124" i="14" s="1"/>
  <c r="AX1125" i="14" s="1"/>
  <c r="AX1126" i="14" s="1"/>
  <c r="AX1127" i="14" s="1"/>
  <c r="AX1128" i="14" s="1"/>
  <c r="AX1129" i="14" s="1"/>
  <c r="AX1130" i="14" s="1"/>
  <c r="AX1131" i="14" s="1"/>
  <c r="AX1132" i="14" s="1"/>
  <c r="AX1133" i="14" s="1"/>
  <c r="AX1134" i="14" s="1"/>
  <c r="AX1135" i="14" s="1"/>
  <c r="AX1136" i="14" s="1"/>
  <c r="AX1137" i="14" s="1"/>
  <c r="AX1138" i="14" s="1"/>
  <c r="AX1139" i="14" s="1"/>
  <c r="AX1140" i="14" s="1"/>
  <c r="AX1141" i="14" s="1"/>
  <c r="AX1142" i="14" s="1"/>
  <c r="AX1143" i="14" s="1"/>
  <c r="AX1144" i="14" s="1"/>
  <c r="AX1145" i="14" s="1"/>
  <c r="AX1146" i="14" s="1"/>
  <c r="AX1147" i="14" s="1"/>
  <c r="AX1148" i="14" s="1"/>
  <c r="AX1149" i="14" s="1"/>
  <c r="AX1150" i="14" s="1"/>
  <c r="AX1151" i="14" s="1"/>
  <c r="AX1152" i="14" s="1"/>
  <c r="AX1153" i="14" s="1"/>
  <c r="AX1154" i="14" s="1"/>
  <c r="AX1155" i="14" s="1"/>
  <c r="AX1156" i="14" s="1"/>
  <c r="AX1157" i="14" s="1"/>
  <c r="AX1158" i="14" s="1"/>
  <c r="AX1159" i="14" s="1"/>
  <c r="AX1160" i="14" s="1"/>
  <c r="AX1161" i="14" s="1"/>
  <c r="AX1162" i="14" s="1"/>
  <c r="AX1163" i="14" s="1"/>
  <c r="AX1164" i="14" s="1"/>
  <c r="AX1165" i="14" s="1"/>
  <c r="AX1166" i="14" s="1"/>
  <c r="AX1167" i="14" s="1"/>
  <c r="AX1168" i="14" s="1"/>
  <c r="AX1169" i="14" s="1"/>
  <c r="AX1170" i="14" s="1"/>
  <c r="AX1171" i="14" s="1"/>
  <c r="AX1172" i="14" s="1"/>
  <c r="AX1173" i="14" s="1"/>
  <c r="AX1174" i="14" s="1"/>
  <c r="AX1175" i="14" s="1"/>
  <c r="AX1176" i="14" s="1"/>
  <c r="AX1177" i="14" s="1"/>
  <c r="AX1178" i="14" s="1"/>
  <c r="AX1179" i="14" s="1"/>
  <c r="AX1180" i="14" s="1"/>
  <c r="AX1181" i="14" s="1"/>
  <c r="AX1182" i="14" s="1"/>
  <c r="AX1183" i="14" s="1"/>
  <c r="AX1184" i="14" s="1"/>
  <c r="AX1185" i="14" s="1"/>
  <c r="AX1186" i="14" s="1"/>
  <c r="AX1187" i="14" s="1"/>
  <c r="AX1188" i="14" s="1"/>
  <c r="AX1189" i="14" s="1"/>
  <c r="AX1190" i="14" s="1"/>
  <c r="AX1191" i="14" s="1"/>
  <c r="AX1192" i="14" s="1"/>
  <c r="AX1193" i="14" s="1"/>
  <c r="AX1194" i="14" s="1"/>
  <c r="AX1195" i="14" s="1"/>
  <c r="AX1196" i="14" s="1"/>
  <c r="AX1197" i="14" s="1"/>
  <c r="AX1198" i="14" s="1"/>
  <c r="AX1199" i="14" s="1"/>
  <c r="AX1200" i="14" s="1"/>
  <c r="AX1201" i="14" s="1"/>
  <c r="AX1202" i="14" s="1"/>
  <c r="AX1203" i="14" s="1"/>
  <c r="AX1204" i="14" s="1"/>
  <c r="AX1205" i="14" s="1"/>
  <c r="AX1206" i="14" s="1"/>
  <c r="AX1207" i="14" s="1"/>
  <c r="AX1208" i="14" s="1"/>
  <c r="AX1209" i="14" s="1"/>
  <c r="AX1210" i="14" s="1"/>
  <c r="AX1211" i="14" s="1"/>
  <c r="AX1212" i="14" s="1"/>
  <c r="AX1213" i="14" s="1"/>
  <c r="AX1214" i="14" s="1"/>
  <c r="AX1215" i="14" s="1"/>
  <c r="AX1216" i="14" s="1"/>
  <c r="AX1217" i="14" s="1"/>
  <c r="AX1218" i="14" s="1"/>
  <c r="AX1219" i="14" s="1"/>
  <c r="AX1220" i="14" s="1"/>
  <c r="AX1221" i="14" s="1"/>
  <c r="AX1222" i="14" s="1"/>
  <c r="AX1223" i="14" s="1"/>
  <c r="AX1224" i="14" s="1"/>
  <c r="AX1225" i="14" s="1"/>
  <c r="AX1226" i="14" s="1"/>
  <c r="AX1227" i="14" s="1"/>
  <c r="AX1228" i="14" s="1"/>
  <c r="AX1229" i="14" s="1"/>
  <c r="AX1230" i="14" s="1"/>
  <c r="AX1231" i="14" s="1"/>
  <c r="AX1232" i="14" s="1"/>
  <c r="AX1233" i="14" s="1"/>
  <c r="AX1234" i="14" s="1"/>
  <c r="AX1235" i="14" s="1"/>
  <c r="AX1236" i="14" s="1"/>
  <c r="AX1237" i="14" s="1"/>
  <c r="AX1238" i="14" s="1"/>
  <c r="AX1239" i="14" s="1"/>
  <c r="AX1240" i="14" s="1"/>
  <c r="AX1241" i="14" s="1"/>
  <c r="AX1242" i="14" s="1"/>
  <c r="AX1243" i="14" s="1"/>
  <c r="AX1244" i="14" s="1"/>
  <c r="AX1245" i="14" s="1"/>
  <c r="AX1246" i="14" s="1"/>
  <c r="AX1247" i="14" s="1"/>
  <c r="AX1248" i="14" s="1"/>
  <c r="AX1249" i="14" s="1"/>
  <c r="AX1250" i="14" s="1"/>
  <c r="AX1251" i="14" s="1"/>
  <c r="AX1252" i="14" s="1"/>
  <c r="AX1253" i="14" s="1"/>
  <c r="AX1254" i="14" s="1"/>
  <c r="AX1255" i="14" s="1"/>
  <c r="AX1256" i="14" s="1"/>
  <c r="AX1257" i="14" s="1"/>
  <c r="AX1258" i="14" s="1"/>
  <c r="AX1259" i="14" s="1"/>
  <c r="AX1260" i="14" s="1"/>
  <c r="AX1261" i="14" s="1"/>
  <c r="AX1262" i="14" s="1"/>
  <c r="AX1263" i="14" s="1"/>
  <c r="AX1264" i="14" s="1"/>
  <c r="AX1265" i="14" s="1"/>
  <c r="AX1266" i="14" s="1"/>
  <c r="AX1267" i="14" s="1"/>
  <c r="AX1268" i="14" s="1"/>
  <c r="AX1269" i="14" s="1"/>
  <c r="AX1270" i="14" s="1"/>
  <c r="AX1271" i="14" s="1"/>
  <c r="AX1272" i="14" s="1"/>
  <c r="AX1273" i="14" s="1"/>
  <c r="AX1274" i="14" s="1"/>
  <c r="AX1275" i="14" s="1"/>
  <c r="AX1276" i="14" s="1"/>
  <c r="AX1277" i="14" s="1"/>
  <c r="AX1278" i="14" s="1"/>
  <c r="AX1279" i="14" s="1"/>
  <c r="AX1280" i="14" s="1"/>
  <c r="AX1281" i="14" s="1"/>
  <c r="AX1282" i="14" s="1"/>
  <c r="AX1283" i="14" s="1"/>
  <c r="AX1284" i="14" s="1"/>
  <c r="AX1285" i="14" s="1"/>
  <c r="AX1286" i="14" s="1"/>
  <c r="AX1287" i="14" s="1"/>
  <c r="AX1288" i="14" s="1"/>
  <c r="AX1289" i="14" s="1"/>
  <c r="AX1290" i="14" s="1"/>
  <c r="AX1291" i="14" s="1"/>
  <c r="AX1292" i="14" s="1"/>
  <c r="AX1293" i="14" s="1"/>
  <c r="AX1294" i="14" s="1"/>
  <c r="AX1295" i="14" s="1"/>
  <c r="AX1296" i="14" s="1"/>
  <c r="AX1297" i="14" s="1"/>
  <c r="AX1298" i="14" s="1"/>
  <c r="AX1299" i="14" s="1"/>
  <c r="AX1300" i="14" s="1"/>
  <c r="AX1301" i="14" s="1"/>
  <c r="AX1302" i="14" s="1"/>
  <c r="AX1303" i="14" s="1"/>
  <c r="AX1304" i="14" s="1"/>
  <c r="AX1305" i="14" s="1"/>
  <c r="AX1306" i="14" s="1"/>
  <c r="AX1307" i="14" s="1"/>
  <c r="AX1308" i="14" s="1"/>
  <c r="AX1309" i="14" s="1"/>
  <c r="AX1310" i="14" s="1"/>
  <c r="AX1311" i="14" s="1"/>
  <c r="AX1312" i="14" s="1"/>
  <c r="AX1313" i="14" s="1"/>
  <c r="AX1314" i="14" s="1"/>
  <c r="AX1315" i="14" s="1"/>
  <c r="AX1316" i="14" s="1"/>
  <c r="AX1317" i="14" s="1"/>
  <c r="AX1318" i="14" s="1"/>
  <c r="AX1319" i="14" s="1"/>
  <c r="AX1320" i="14" s="1"/>
  <c r="AX1321" i="14" s="1"/>
  <c r="AX1322" i="14" s="1"/>
  <c r="AX1323" i="14" s="1"/>
  <c r="AX1324" i="14" s="1"/>
  <c r="AX1325" i="14" s="1"/>
  <c r="AX1326" i="14" s="1"/>
  <c r="AX1327" i="14" s="1"/>
  <c r="AX1328" i="14" s="1"/>
  <c r="AX1329" i="14" s="1"/>
  <c r="AX1330" i="14" s="1"/>
  <c r="AX1331" i="14" s="1"/>
  <c r="AX1332" i="14" s="1"/>
  <c r="AX1333" i="14" s="1"/>
  <c r="AX1334" i="14" s="1"/>
  <c r="AX1335" i="14" s="1"/>
  <c r="AX1336" i="14" s="1"/>
  <c r="AX1337" i="14" s="1"/>
  <c r="AX1338" i="14" s="1"/>
  <c r="AX1339" i="14" s="1"/>
  <c r="AX1340" i="14" s="1"/>
  <c r="AX1341" i="14" s="1"/>
  <c r="AX1342" i="14" s="1"/>
  <c r="AX1343" i="14" s="1"/>
  <c r="AX1344" i="14" s="1"/>
  <c r="AX1345" i="14" s="1"/>
  <c r="AX1346" i="14" s="1"/>
  <c r="AX1347" i="14" s="1"/>
  <c r="AX1348" i="14" s="1"/>
  <c r="AX1349" i="14" s="1"/>
  <c r="AX1350" i="14" s="1"/>
  <c r="AX1351" i="14" s="1"/>
  <c r="AX1352" i="14" s="1"/>
  <c r="AX1353" i="14" s="1"/>
  <c r="AX1354" i="14" s="1"/>
  <c r="AX1355" i="14" s="1"/>
  <c r="AX1356" i="14" s="1"/>
  <c r="AX1357" i="14" s="1"/>
  <c r="AX1358" i="14" s="1"/>
  <c r="AX1359" i="14" s="1"/>
  <c r="AX1360" i="14" s="1"/>
  <c r="AX1361" i="14" s="1"/>
  <c r="AX1362" i="14" s="1"/>
  <c r="AX1363" i="14" s="1"/>
  <c r="AX1364" i="14" s="1"/>
  <c r="AX1365" i="14" s="1"/>
  <c r="AX1366" i="14" s="1"/>
  <c r="AX1367" i="14" s="1"/>
  <c r="AX1368" i="14" s="1"/>
  <c r="AX1369" i="14" s="1"/>
  <c r="AX1370" i="14" s="1"/>
  <c r="AX1371" i="14" s="1"/>
  <c r="AX1372" i="14" s="1"/>
  <c r="AX1373" i="14" s="1"/>
  <c r="AX1374" i="14" s="1"/>
  <c r="AX1375" i="14" s="1"/>
  <c r="AX1376" i="14" s="1"/>
  <c r="AX1377" i="14" s="1"/>
  <c r="AX1378" i="14" s="1"/>
  <c r="AX1379" i="14" s="1"/>
  <c r="AX1380" i="14" s="1"/>
  <c r="AX1381" i="14" s="1"/>
  <c r="AX1382" i="14" s="1"/>
  <c r="AX1383" i="14" s="1"/>
  <c r="AX1384" i="14" s="1"/>
  <c r="AX1385" i="14" s="1"/>
  <c r="AX1386" i="14" s="1"/>
  <c r="AX1387" i="14" s="1"/>
  <c r="AX1388" i="14" s="1"/>
  <c r="AX1389" i="14" s="1"/>
  <c r="AX1390" i="14" s="1"/>
  <c r="AX1391" i="14" s="1"/>
  <c r="AX1392" i="14" s="1"/>
  <c r="AX1393" i="14" s="1"/>
  <c r="AX1394" i="14" s="1"/>
  <c r="AX1395" i="14" s="1"/>
  <c r="AX1396" i="14" s="1"/>
  <c r="AX1397" i="14" s="1"/>
  <c r="AX1398" i="14" s="1"/>
  <c r="AX1399" i="14" s="1"/>
  <c r="AX1400" i="14" s="1"/>
  <c r="AX1401" i="14" s="1"/>
  <c r="AX1402" i="14" s="1"/>
  <c r="AX1403" i="14" s="1"/>
  <c r="AX1404" i="14" s="1"/>
  <c r="AX1405" i="14" s="1"/>
  <c r="AX1406" i="14" s="1"/>
  <c r="AX1407" i="14" s="1"/>
  <c r="AX1408" i="14" s="1"/>
  <c r="AX1409" i="14" s="1"/>
  <c r="AX1410" i="14" s="1"/>
  <c r="AX1411" i="14" s="1"/>
  <c r="AX1412" i="14" s="1"/>
  <c r="AX1413" i="14" s="1"/>
  <c r="AX1414" i="14" s="1"/>
  <c r="AX1415" i="14" s="1"/>
  <c r="AX1416" i="14" s="1"/>
  <c r="AX1417" i="14" s="1"/>
  <c r="AX1418" i="14" s="1"/>
  <c r="AX1419" i="14" s="1"/>
  <c r="AX1420" i="14" s="1"/>
  <c r="AX1421" i="14" s="1"/>
  <c r="AX1422" i="14" s="1"/>
  <c r="AX1423" i="14" s="1"/>
  <c r="AX1424" i="14" s="1"/>
  <c r="AX1425" i="14" s="1"/>
  <c r="AX1426" i="14" s="1"/>
  <c r="AX1427" i="14" s="1"/>
  <c r="AX1428" i="14" s="1"/>
  <c r="AX1429" i="14" s="1"/>
  <c r="AX1430" i="14" s="1"/>
  <c r="AX1431" i="14" s="1"/>
  <c r="AX1432" i="14" s="1"/>
  <c r="AX1433" i="14" s="1"/>
  <c r="AX1434" i="14" s="1"/>
  <c r="AX1435" i="14" s="1"/>
  <c r="AX1436" i="14" s="1"/>
  <c r="AX1437" i="14" s="1"/>
  <c r="AX1438" i="14" s="1"/>
  <c r="AX1439" i="14" s="1"/>
  <c r="AX1440" i="14" s="1"/>
  <c r="AX1441" i="14" s="1"/>
  <c r="AX1442" i="14" s="1"/>
  <c r="AX1443" i="14" s="1"/>
  <c r="AX1444" i="14" s="1"/>
  <c r="AX1445" i="14" s="1"/>
  <c r="AX1446" i="14" s="1"/>
  <c r="AX1447" i="14" s="1"/>
  <c r="AX1448" i="14" s="1"/>
  <c r="AX1449" i="14" s="1"/>
  <c r="AX1450" i="14" s="1"/>
  <c r="AX1451" i="14" s="1"/>
  <c r="AX1452" i="14" s="1"/>
  <c r="AX1453" i="14" s="1"/>
  <c r="AX1454" i="14" s="1"/>
  <c r="AX1455" i="14" s="1"/>
  <c r="AX1456" i="14" s="1"/>
  <c r="AX1457" i="14" s="1"/>
  <c r="AX1458" i="14" s="1"/>
  <c r="AX1459" i="14" s="1"/>
  <c r="AX1460" i="14" s="1"/>
  <c r="AX1461" i="14" s="1"/>
  <c r="AX1462" i="14" s="1"/>
  <c r="AX1463" i="14" s="1"/>
  <c r="AX1464" i="14" s="1"/>
  <c r="AX1465" i="14" s="1"/>
  <c r="AX1466" i="14" s="1"/>
  <c r="AX1467" i="14" s="1"/>
  <c r="AX1468" i="14" s="1"/>
  <c r="AX1469" i="14" s="1"/>
  <c r="AX1470" i="14" s="1"/>
  <c r="AX1471" i="14" s="1"/>
  <c r="AX1472" i="14" s="1"/>
  <c r="AX1473" i="14" s="1"/>
  <c r="AX1474" i="14" s="1"/>
  <c r="AX1475" i="14" s="1"/>
  <c r="AX1476" i="14" s="1"/>
  <c r="AX1477" i="14" s="1"/>
  <c r="AX1478" i="14" s="1"/>
  <c r="AX1479" i="14" s="1"/>
  <c r="AX1480" i="14" s="1"/>
  <c r="AX1481" i="14" s="1"/>
  <c r="AX1482" i="14" s="1"/>
  <c r="AX1483" i="14" s="1"/>
  <c r="AX1484" i="14" s="1"/>
  <c r="AX1485" i="14" s="1"/>
  <c r="AX1486" i="14" s="1"/>
  <c r="AX1487" i="14" s="1"/>
  <c r="AX1488" i="14" s="1"/>
  <c r="AX1489" i="14" s="1"/>
  <c r="AX1490" i="14" s="1"/>
  <c r="AX1491" i="14" s="1"/>
  <c r="AX1492" i="14" s="1"/>
  <c r="AX1493" i="14" s="1"/>
  <c r="AX1494" i="14" s="1"/>
  <c r="AX1495" i="14" s="1"/>
  <c r="AX1496" i="14" s="1"/>
  <c r="AX1497" i="14" s="1"/>
  <c r="AX1498" i="14" s="1"/>
  <c r="AX1499" i="14" s="1"/>
  <c r="AX1500" i="14" s="1"/>
  <c r="AX1501" i="14" s="1"/>
  <c r="AX1502" i="14" s="1"/>
  <c r="AX1503" i="14" s="1"/>
  <c r="AX1504" i="14" s="1"/>
  <c r="AX1505" i="14" s="1"/>
  <c r="AX1506" i="14" s="1"/>
  <c r="AX1507" i="14" s="1"/>
  <c r="AX1508" i="14" s="1"/>
  <c r="AX1509" i="14" s="1"/>
  <c r="AX1510" i="14" s="1"/>
  <c r="AX1511" i="14" s="1"/>
  <c r="AX1512" i="14" s="1"/>
  <c r="AX1513" i="14" s="1"/>
  <c r="AX1514" i="14" s="1"/>
  <c r="AX1515" i="14" s="1"/>
  <c r="AX1516" i="14" s="1"/>
  <c r="AX1517" i="14" s="1"/>
  <c r="AX1518" i="14" s="1"/>
  <c r="AX1519" i="14" s="1"/>
  <c r="AX1520" i="14" s="1"/>
  <c r="AX1521" i="14" s="1"/>
  <c r="AX1522" i="14" s="1"/>
  <c r="AX1523" i="14" s="1"/>
  <c r="AX1524" i="14" s="1"/>
  <c r="AX1525" i="14" s="1"/>
  <c r="AX1526" i="14" s="1"/>
  <c r="AX1527" i="14" s="1"/>
  <c r="AX1528" i="14" s="1"/>
  <c r="AX1529" i="14" s="1"/>
  <c r="AX1530" i="14" s="1"/>
  <c r="AX1531" i="14" s="1"/>
  <c r="AX1532" i="14" s="1"/>
  <c r="AX1533" i="14" s="1"/>
  <c r="AX1534" i="14" s="1"/>
  <c r="AX1535" i="14" s="1"/>
  <c r="AX1536" i="14" s="1"/>
  <c r="AX1537" i="14" s="1"/>
  <c r="AX1538" i="14" s="1"/>
  <c r="AX1539" i="14" s="1"/>
  <c r="AX1540" i="14" s="1"/>
  <c r="AX1541" i="14" s="1"/>
  <c r="AX1542" i="14" s="1"/>
  <c r="AX1543" i="14" s="1"/>
  <c r="AX1544" i="14" s="1"/>
  <c r="AX1545" i="14" s="1"/>
  <c r="AX1546" i="14" s="1"/>
  <c r="AX1547" i="14" s="1"/>
  <c r="AX1548" i="14" s="1"/>
  <c r="AX1549" i="14" s="1"/>
  <c r="AX1550" i="14" s="1"/>
  <c r="AX1551" i="14" s="1"/>
  <c r="AX1552" i="14" s="1"/>
  <c r="AX1553" i="14" s="1"/>
  <c r="AX1554" i="14" s="1"/>
  <c r="AX1555" i="14" s="1"/>
  <c r="AX1556" i="14" s="1"/>
  <c r="AX1557" i="14" s="1"/>
  <c r="AX1558" i="14" s="1"/>
  <c r="AX1559" i="14" s="1"/>
  <c r="AX1560" i="14" s="1"/>
  <c r="AX1561" i="14" s="1"/>
  <c r="AX1562" i="14" s="1"/>
  <c r="AX1563" i="14" s="1"/>
  <c r="AX1564" i="14" s="1"/>
  <c r="AX1565" i="14" s="1"/>
  <c r="AX1566" i="14" s="1"/>
  <c r="AX1567" i="14" s="1"/>
  <c r="AX1568" i="14" s="1"/>
  <c r="AX1569" i="14" s="1"/>
  <c r="AX1570" i="14" s="1"/>
  <c r="AX1571" i="14" s="1"/>
  <c r="AX1572" i="14" s="1"/>
  <c r="AX1573" i="14" s="1"/>
  <c r="AX1574" i="14" s="1"/>
  <c r="AX1575" i="14" s="1"/>
  <c r="AX1576" i="14" s="1"/>
  <c r="AX1577" i="14" s="1"/>
  <c r="AX1578" i="14" s="1"/>
  <c r="AX1579" i="14" s="1"/>
  <c r="AX1580" i="14" s="1"/>
  <c r="AX1581" i="14" s="1"/>
  <c r="AX1582" i="14" s="1"/>
  <c r="AX1583" i="14" s="1"/>
  <c r="AX1584" i="14" s="1"/>
  <c r="AX1585" i="14" s="1"/>
  <c r="AX1586" i="14" s="1"/>
  <c r="AX1587" i="14" s="1"/>
  <c r="AX1588" i="14" s="1"/>
  <c r="AX1589" i="14" s="1"/>
  <c r="AX1590" i="14" s="1"/>
  <c r="AX1591" i="14" s="1"/>
  <c r="AX1592" i="14" s="1"/>
  <c r="AX1593" i="14" s="1"/>
  <c r="AX1594" i="14" s="1"/>
  <c r="AX1595" i="14" s="1"/>
  <c r="AX1596" i="14" s="1"/>
  <c r="AX1597" i="14" s="1"/>
  <c r="AX1598" i="14" s="1"/>
  <c r="AX1599" i="14" s="1"/>
  <c r="AX1600" i="14" s="1"/>
  <c r="AX1601" i="14" s="1"/>
  <c r="AX1602" i="14" s="1"/>
  <c r="AX1603" i="14" s="1"/>
  <c r="AX1604" i="14" s="1"/>
  <c r="AX1605" i="14" s="1"/>
  <c r="AX1606" i="14" s="1"/>
  <c r="AX1607" i="14" s="1"/>
  <c r="AX1608" i="14" s="1"/>
  <c r="AX1609" i="14" s="1"/>
  <c r="AX1610" i="14" s="1"/>
  <c r="AX1611" i="14" s="1"/>
  <c r="AX1612" i="14" s="1"/>
  <c r="AX1613" i="14" s="1"/>
  <c r="AX1614" i="14" s="1"/>
  <c r="AX1615" i="14" s="1"/>
  <c r="AX1616" i="14" s="1"/>
  <c r="AX1617" i="14" s="1"/>
  <c r="AX1618" i="14" s="1"/>
  <c r="AX1619" i="14" s="1"/>
  <c r="AX1620" i="14" s="1"/>
  <c r="AX1621" i="14" s="1"/>
  <c r="AX1622" i="14" s="1"/>
  <c r="AX1623" i="14" s="1"/>
  <c r="AX1624" i="14" s="1"/>
  <c r="AX1625" i="14" s="1"/>
  <c r="AX1626" i="14" s="1"/>
  <c r="AX1627" i="14" s="1"/>
  <c r="AX1628" i="14" s="1"/>
  <c r="AX1629" i="14" s="1"/>
  <c r="AX1630" i="14" s="1"/>
  <c r="AX1631" i="14" s="1"/>
  <c r="AX1632" i="14" s="1"/>
  <c r="AX1633" i="14" s="1"/>
  <c r="AX1634" i="14" s="1"/>
  <c r="AX1635" i="14" s="1"/>
  <c r="AX1636" i="14" s="1"/>
  <c r="AX1637" i="14" s="1"/>
  <c r="AX1638" i="14" s="1"/>
  <c r="AX1639" i="14" s="1"/>
  <c r="AX1640" i="14" s="1"/>
  <c r="AX1641" i="14" s="1"/>
  <c r="AX1642" i="14" s="1"/>
  <c r="AX1643" i="14" s="1"/>
  <c r="AX1644" i="14" s="1"/>
  <c r="AX1645" i="14" s="1"/>
  <c r="AX1646" i="14" s="1"/>
  <c r="AX1647" i="14" s="1"/>
  <c r="AX1648" i="14" s="1"/>
  <c r="AX1649" i="14" s="1"/>
  <c r="AX1650" i="14" s="1"/>
  <c r="AX1651" i="14" s="1"/>
  <c r="AX1652" i="14" s="1"/>
  <c r="AX1653" i="14" s="1"/>
  <c r="AX1654" i="14" s="1"/>
  <c r="AX1655" i="14" s="1"/>
  <c r="AX1656" i="14" s="1"/>
  <c r="AX1657" i="14" s="1"/>
  <c r="AX1658" i="14" s="1"/>
  <c r="AX1659" i="14" s="1"/>
  <c r="AX1660" i="14" s="1"/>
  <c r="AX1661" i="14" s="1"/>
  <c r="AX1662" i="14" s="1"/>
  <c r="AX1663" i="14" s="1"/>
  <c r="AX1664" i="14" s="1"/>
  <c r="AX1665" i="14" s="1"/>
  <c r="AX1666" i="14" s="1"/>
  <c r="AX1667" i="14" s="1"/>
  <c r="AX1668" i="14" s="1"/>
  <c r="AX1669" i="14" s="1"/>
  <c r="AX1670" i="14" s="1"/>
  <c r="AX1671" i="14" s="1"/>
  <c r="AX1672" i="14" s="1"/>
  <c r="AX1673" i="14" s="1"/>
  <c r="AX1674" i="14" s="1"/>
  <c r="AX1675" i="14" s="1"/>
  <c r="AX1676" i="14" s="1"/>
  <c r="AX1677" i="14" s="1"/>
  <c r="AX1678" i="14" s="1"/>
  <c r="AX1679" i="14" s="1"/>
  <c r="AX1680" i="14" s="1"/>
  <c r="AX1681" i="14" s="1"/>
  <c r="AX1682" i="14" s="1"/>
  <c r="AX1683" i="14" s="1"/>
  <c r="AX1684" i="14" s="1"/>
  <c r="AX1685" i="14" s="1"/>
  <c r="AX1686" i="14" s="1"/>
  <c r="AX1687" i="14" s="1"/>
  <c r="AX1688" i="14" s="1"/>
  <c r="AX1689" i="14" s="1"/>
  <c r="AX1690" i="14" s="1"/>
  <c r="AX1691" i="14" s="1"/>
  <c r="AX1692" i="14" s="1"/>
  <c r="AX1693" i="14" s="1"/>
  <c r="AX1694" i="14" s="1"/>
  <c r="AX1695" i="14" s="1"/>
  <c r="AX1696" i="14" s="1"/>
  <c r="AX1697" i="14" s="1"/>
  <c r="AX1698" i="14" s="1"/>
  <c r="AX1699" i="14" s="1"/>
  <c r="AX1700" i="14" s="1"/>
  <c r="AX1701" i="14" s="1"/>
  <c r="AX1702" i="14" s="1"/>
  <c r="AX1703" i="14" s="1"/>
  <c r="AX1704" i="14" s="1"/>
  <c r="AX1705" i="14" s="1"/>
  <c r="AX1706" i="14" s="1"/>
  <c r="AX1707" i="14" s="1"/>
  <c r="AX1708" i="14" s="1"/>
  <c r="AX1709" i="14" s="1"/>
  <c r="AX1710" i="14" s="1"/>
  <c r="AX1711" i="14" s="1"/>
  <c r="AX1712" i="14" s="1"/>
  <c r="AX1713" i="14" s="1"/>
  <c r="AX1714" i="14" s="1"/>
  <c r="AX1715" i="14" s="1"/>
  <c r="AX1716" i="14" s="1"/>
  <c r="AX1717" i="14" s="1"/>
  <c r="AX1718" i="14" s="1"/>
  <c r="AX1719" i="14" s="1"/>
  <c r="AX1720" i="14" s="1"/>
  <c r="AX1721" i="14" s="1"/>
  <c r="AX1722" i="14" s="1"/>
  <c r="AX1723" i="14" s="1"/>
  <c r="AX1724" i="14" s="1"/>
  <c r="AX1725" i="14" s="1"/>
  <c r="AX1726" i="14" s="1"/>
  <c r="AX1727" i="14" s="1"/>
  <c r="AX1728" i="14" s="1"/>
  <c r="AX1729" i="14" s="1"/>
  <c r="AX1730" i="14" s="1"/>
  <c r="AX1731" i="14" s="1"/>
  <c r="AX1732" i="14" s="1"/>
  <c r="AX1733" i="14" s="1"/>
  <c r="AX1734" i="14" s="1"/>
  <c r="AX1735" i="14" s="1"/>
  <c r="AX1736" i="14" s="1"/>
  <c r="AX1737" i="14" s="1"/>
  <c r="AX1738" i="14" s="1"/>
  <c r="AX1739" i="14" s="1"/>
  <c r="AX1740" i="14" s="1"/>
  <c r="AX1741" i="14" s="1"/>
  <c r="AX1742" i="14" s="1"/>
  <c r="AX1743" i="14" s="1"/>
  <c r="AX1744" i="14" s="1"/>
  <c r="AX1745" i="14" s="1"/>
  <c r="AX1746" i="14" s="1"/>
  <c r="AX1747" i="14" s="1"/>
  <c r="AX1748" i="14" s="1"/>
  <c r="AX1749" i="14" s="1"/>
  <c r="AX1750" i="14" s="1"/>
  <c r="AX1751" i="14" s="1"/>
  <c r="AX1752" i="14" s="1"/>
  <c r="AX1753" i="14" s="1"/>
  <c r="AX1754" i="14" s="1"/>
  <c r="AX1755" i="14" s="1"/>
  <c r="AX1756" i="14" s="1"/>
  <c r="AX1757" i="14" s="1"/>
  <c r="AX1758" i="14" s="1"/>
  <c r="AX1759" i="14" s="1"/>
  <c r="AX1760" i="14" s="1"/>
  <c r="AX1761" i="14" s="1"/>
  <c r="AX1762" i="14" s="1"/>
  <c r="AX1763" i="14" s="1"/>
  <c r="AX1764" i="14" s="1"/>
  <c r="AX1765" i="14" s="1"/>
  <c r="AX1766" i="14" s="1"/>
  <c r="AX1767" i="14" s="1"/>
  <c r="AX1768" i="14" s="1"/>
  <c r="AX1769" i="14" s="1"/>
  <c r="AX1770" i="14" s="1"/>
  <c r="AX1771" i="14" s="1"/>
  <c r="AX1772" i="14" s="1"/>
  <c r="AX1773" i="14" s="1"/>
  <c r="AX1774" i="14" s="1"/>
  <c r="AX1775" i="14" s="1"/>
  <c r="AX1776" i="14" s="1"/>
  <c r="AX1777" i="14" s="1"/>
  <c r="AX1778" i="14" s="1"/>
  <c r="AX1779" i="14" s="1"/>
  <c r="AX1780" i="14" s="1"/>
  <c r="AX1781" i="14" s="1"/>
  <c r="AX1782" i="14" s="1"/>
  <c r="AX1783" i="14" s="1"/>
  <c r="AX1784" i="14" s="1"/>
  <c r="AX1785" i="14" s="1"/>
  <c r="AX1786" i="14" s="1"/>
  <c r="AX1787" i="14" s="1"/>
  <c r="AX1788" i="14" s="1"/>
  <c r="AX1789" i="14" s="1"/>
  <c r="AX1790" i="14" s="1"/>
  <c r="AX1791" i="14" s="1"/>
  <c r="AX1792" i="14" s="1"/>
  <c r="AX1793" i="14" s="1"/>
  <c r="AX1794" i="14" s="1"/>
  <c r="AX1795" i="14" s="1"/>
  <c r="AX1796" i="14" s="1"/>
  <c r="AX1797" i="14" s="1"/>
  <c r="AX1798" i="14" s="1"/>
  <c r="AX1799" i="14" s="1"/>
  <c r="AX1800" i="14" s="1"/>
  <c r="AX1801" i="14" s="1"/>
  <c r="AX1802" i="14" s="1"/>
  <c r="AX1803" i="14" s="1"/>
  <c r="AX1804" i="14" s="1"/>
  <c r="AX1805" i="14" s="1"/>
  <c r="AX1806" i="14" s="1"/>
  <c r="AX1807" i="14" s="1"/>
  <c r="AX1808" i="14" s="1"/>
  <c r="AX1809" i="14" s="1"/>
  <c r="AX1810" i="14" s="1"/>
  <c r="AX1811" i="14" s="1"/>
  <c r="AX1812" i="14" s="1"/>
  <c r="AX1813" i="14" s="1"/>
  <c r="AX1814" i="14" s="1"/>
  <c r="AX1815" i="14" s="1"/>
  <c r="AX1816" i="14" s="1"/>
  <c r="AX1817" i="14" s="1"/>
  <c r="AX1818" i="14" s="1"/>
  <c r="AX1819" i="14" s="1"/>
  <c r="AX1820" i="14" s="1"/>
  <c r="AX1821" i="14" s="1"/>
  <c r="AX1822" i="14" s="1"/>
  <c r="AX1823" i="14" s="1"/>
  <c r="AX1824" i="14" s="1"/>
  <c r="AX1825" i="14" s="1"/>
  <c r="AX1826" i="14" s="1"/>
  <c r="AX1827" i="14" s="1"/>
  <c r="AX1828" i="14" s="1"/>
  <c r="AX1829" i="14" s="1"/>
  <c r="AX1830" i="14" s="1"/>
  <c r="AX1831" i="14" s="1"/>
  <c r="AX1832" i="14" s="1"/>
  <c r="AX1833" i="14" s="1"/>
  <c r="AX1834" i="14" s="1"/>
  <c r="AX1835" i="14" s="1"/>
  <c r="AX1836" i="14" s="1"/>
  <c r="AX1837" i="14" s="1"/>
  <c r="AX1838" i="14" s="1"/>
  <c r="AX1839" i="14" s="1"/>
  <c r="AX1840" i="14" s="1"/>
  <c r="AX1841" i="14" s="1"/>
  <c r="AX1842" i="14" s="1"/>
  <c r="AX1843" i="14" s="1"/>
  <c r="AX1844" i="14" s="1"/>
  <c r="AX1845" i="14" s="1"/>
  <c r="AX1846" i="14" s="1"/>
  <c r="AX1847" i="14" s="1"/>
  <c r="AX1848" i="14" s="1"/>
  <c r="AX1849" i="14" s="1"/>
  <c r="AX1850" i="14" s="1"/>
  <c r="AX1851" i="14" s="1"/>
  <c r="AX1852" i="14" s="1"/>
  <c r="AX1853" i="14" s="1"/>
  <c r="AX1854" i="14" s="1"/>
  <c r="AX1855" i="14" s="1"/>
  <c r="AX1856" i="14" s="1"/>
  <c r="AX1857" i="14" s="1"/>
  <c r="AX1858" i="14" s="1"/>
  <c r="AX1859" i="14" s="1"/>
  <c r="AX1860" i="14" s="1"/>
  <c r="AX1861" i="14" s="1"/>
  <c r="AX1862" i="14" s="1"/>
  <c r="AX1863" i="14" s="1"/>
  <c r="AX1864" i="14" s="1"/>
  <c r="AX1865" i="14" s="1"/>
  <c r="AX1866" i="14" s="1"/>
  <c r="AX1867" i="14" s="1"/>
  <c r="AX1868" i="14" s="1"/>
  <c r="AX1869" i="14" s="1"/>
  <c r="AX1870" i="14" s="1"/>
  <c r="AX1871" i="14" s="1"/>
  <c r="AX1872" i="14" s="1"/>
  <c r="AX1873" i="14" s="1"/>
  <c r="AX1874" i="14" s="1"/>
  <c r="AX1875" i="14" s="1"/>
  <c r="AX1876" i="14" s="1"/>
  <c r="AX1877" i="14" s="1"/>
  <c r="AX1878" i="14" s="1"/>
  <c r="AX1879" i="14" s="1"/>
  <c r="AX1880" i="14" s="1"/>
  <c r="AX1881" i="14" s="1"/>
  <c r="AX1882" i="14" s="1"/>
  <c r="AX1883" i="14" s="1"/>
  <c r="AX1884" i="14" s="1"/>
  <c r="AX1885" i="14" s="1"/>
  <c r="AX1886" i="14" s="1"/>
  <c r="AX1887" i="14" s="1"/>
  <c r="AX1888" i="14" s="1"/>
  <c r="AX1889" i="14" s="1"/>
  <c r="AX1890" i="14" s="1"/>
  <c r="AX1891" i="14" s="1"/>
  <c r="AX1892" i="14" s="1"/>
  <c r="AX1893" i="14" s="1"/>
  <c r="AX1894" i="14" s="1"/>
  <c r="AX1895" i="14" s="1"/>
  <c r="AX1896" i="14" s="1"/>
  <c r="AX1897" i="14" s="1"/>
  <c r="AX1898" i="14" s="1"/>
  <c r="AX1899" i="14" s="1"/>
  <c r="AX1900" i="14" s="1"/>
  <c r="AX1901" i="14" s="1"/>
  <c r="AX1902" i="14" s="1"/>
  <c r="AX1903" i="14" s="1"/>
  <c r="AX1904" i="14" s="1"/>
  <c r="AX1905" i="14" s="1"/>
  <c r="AX1906" i="14" s="1"/>
  <c r="AX1907" i="14" s="1"/>
  <c r="AX1908" i="14" s="1"/>
  <c r="AX1909" i="14" s="1"/>
  <c r="AX1910" i="14" s="1"/>
  <c r="AX1911" i="14" s="1"/>
  <c r="AX1912" i="14" s="1"/>
  <c r="AX1913" i="14" s="1"/>
  <c r="AX1914" i="14" s="1"/>
  <c r="AX1915" i="14" s="1"/>
  <c r="AX1916" i="14" s="1"/>
  <c r="AX1917" i="14" s="1"/>
  <c r="AX1918" i="14" s="1"/>
  <c r="AX1919" i="14" s="1"/>
  <c r="AX1920" i="14" s="1"/>
  <c r="AX1921" i="14" s="1"/>
  <c r="AX1922" i="14" s="1"/>
  <c r="AX1923" i="14" s="1"/>
  <c r="AX1924" i="14" s="1"/>
  <c r="AX1925" i="14" s="1"/>
  <c r="AX1926" i="14" s="1"/>
  <c r="AX1927" i="14" s="1"/>
  <c r="AX1928" i="14" s="1"/>
  <c r="AX1929" i="14" s="1"/>
  <c r="AX1930" i="14" s="1"/>
  <c r="AX1931" i="14" s="1"/>
  <c r="AX1932" i="14" s="1"/>
  <c r="AX1933" i="14" s="1"/>
  <c r="AX1934" i="14" s="1"/>
  <c r="AX1935" i="14" s="1"/>
  <c r="AX1936" i="14" s="1"/>
  <c r="AX1937" i="14" s="1"/>
  <c r="AX1938" i="14" s="1"/>
  <c r="AX1939" i="14" s="1"/>
  <c r="AX1940" i="14" s="1"/>
  <c r="AX1941" i="14" s="1"/>
  <c r="AX1942" i="14" s="1"/>
  <c r="AX1943" i="14" s="1"/>
  <c r="AX1944" i="14" s="1"/>
  <c r="AX1945" i="14" s="1"/>
  <c r="AX1946" i="14" s="1"/>
  <c r="AX1947" i="14" s="1"/>
  <c r="AX1948" i="14" s="1"/>
  <c r="AX1949" i="14" s="1"/>
  <c r="AX1950" i="14" s="1"/>
  <c r="AX1951" i="14" s="1"/>
  <c r="AX1952" i="14" s="1"/>
  <c r="AX1953" i="14" s="1"/>
  <c r="AX1954" i="14" s="1"/>
  <c r="AX1955" i="14" s="1"/>
  <c r="AX1956" i="14" s="1"/>
  <c r="AX1957" i="14" s="1"/>
  <c r="AX1958" i="14" s="1"/>
  <c r="AX1959" i="14" s="1"/>
  <c r="AX1960" i="14" s="1"/>
  <c r="AX1961" i="14" s="1"/>
  <c r="AX1962" i="14" s="1"/>
  <c r="AX1963" i="14" s="1"/>
  <c r="AX1964" i="14" s="1"/>
  <c r="AX1965" i="14" s="1"/>
  <c r="AX1966" i="14" s="1"/>
  <c r="AX1967" i="14" s="1"/>
  <c r="AX1968" i="14" s="1"/>
  <c r="AX1969" i="14" s="1"/>
  <c r="AX1970" i="14" s="1"/>
  <c r="AX1971" i="14" s="1"/>
  <c r="AX1972" i="14" s="1"/>
  <c r="AX1973" i="14" s="1"/>
  <c r="AX1974" i="14" s="1"/>
  <c r="AX1975" i="14" s="1"/>
  <c r="AX1976" i="14" s="1"/>
  <c r="AX1977" i="14" s="1"/>
  <c r="AX1978" i="14" s="1"/>
  <c r="AX1979" i="14" s="1"/>
  <c r="AX1980" i="14" s="1"/>
  <c r="AX1981" i="14" s="1"/>
  <c r="AX1982" i="14" s="1"/>
  <c r="AX1983" i="14" s="1"/>
  <c r="AX1984" i="14" s="1"/>
  <c r="AX1985" i="14" s="1"/>
  <c r="AX1986" i="14" s="1"/>
  <c r="AX1987" i="14" s="1"/>
  <c r="AX1988" i="14" s="1"/>
  <c r="AX1989" i="14" s="1"/>
  <c r="AX1990" i="14" s="1"/>
  <c r="AX1991" i="14" s="1"/>
  <c r="AX1992" i="14" s="1"/>
  <c r="AX1993" i="14" s="1"/>
  <c r="AX1994" i="14" s="1"/>
  <c r="AX1995" i="14" s="1"/>
  <c r="AX1996" i="14" s="1"/>
  <c r="AX1997" i="14" s="1"/>
  <c r="AX1998" i="14" s="1"/>
  <c r="AX1999" i="14" s="1"/>
  <c r="AX2000" i="14" s="1"/>
  <c r="AX2001" i="14" s="1"/>
  <c r="AX2002" i="14" s="1"/>
  <c r="AX2003" i="14" s="1"/>
  <c r="AX2004" i="14" s="1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H1" i="14"/>
  <c r="E1" i="14"/>
  <c r="H1" i="15"/>
  <c r="E1" i="15"/>
  <c r="J13" i="16" l="1"/>
  <c r="L13" i="16"/>
  <c r="M13" i="16"/>
  <c r="N13" i="16" s="1"/>
  <c r="BE7" i="18"/>
  <c r="BE15" i="18"/>
  <c r="BE23" i="18"/>
  <c r="BE31" i="18"/>
  <c r="BE39" i="18"/>
  <c r="BE47" i="18"/>
  <c r="BE55" i="18"/>
  <c r="BE63" i="18"/>
  <c r="BE18" i="18"/>
  <c r="BE34" i="18"/>
  <c r="BE58" i="18"/>
  <c r="BE8" i="18"/>
  <c r="BE16" i="18"/>
  <c r="BE24" i="18"/>
  <c r="BE32" i="18"/>
  <c r="BE40" i="18"/>
  <c r="BE48" i="18"/>
  <c r="BE56" i="18"/>
  <c r="BE64" i="18"/>
  <c r="BE42" i="18"/>
  <c r="BE66" i="18"/>
  <c r="BE19" i="18"/>
  <c r="BE35" i="18"/>
  <c r="BE59" i="18"/>
  <c r="BE12" i="18"/>
  <c r="BE28" i="18"/>
  <c r="BE52" i="18"/>
  <c r="BE13" i="18"/>
  <c r="BE37" i="18"/>
  <c r="BE53" i="18"/>
  <c r="BE14" i="18"/>
  <c r="BE30" i="18"/>
  <c r="BE46" i="18"/>
  <c r="BE62" i="18"/>
  <c r="BE9" i="18"/>
  <c r="BE17" i="18"/>
  <c r="BE25" i="18"/>
  <c r="BE33" i="18"/>
  <c r="BE41" i="18"/>
  <c r="BE49" i="18"/>
  <c r="BE57" i="18"/>
  <c r="BE65" i="18"/>
  <c r="BE10" i="18"/>
  <c r="BE26" i="18"/>
  <c r="BE50" i="18"/>
  <c r="BE11" i="18"/>
  <c r="BE27" i="18"/>
  <c r="BE43" i="18"/>
  <c r="BE51" i="18"/>
  <c r="BE67" i="18"/>
  <c r="BE4" i="18"/>
  <c r="BE20" i="18"/>
  <c r="BE36" i="18"/>
  <c r="BE44" i="18"/>
  <c r="BE60" i="18"/>
  <c r="BE5" i="18"/>
  <c r="BE21" i="18"/>
  <c r="BE29" i="18"/>
  <c r="BE45" i="18"/>
  <c r="BE61" i="18"/>
  <c r="BE6" i="18"/>
  <c r="BE22" i="18"/>
  <c r="BE38" i="18"/>
  <c r="BE54" i="18"/>
  <c r="AQ5" i="18"/>
  <c r="AT5" i="18" s="1"/>
  <c r="C6" i="18"/>
  <c r="C7" i="18" s="1"/>
  <c r="D5" i="18"/>
  <c r="F5" i="18" s="1"/>
  <c r="AQ217" i="17"/>
  <c r="AQ129" i="17"/>
  <c r="AQ11" i="17"/>
  <c r="AQ33" i="17"/>
  <c r="AQ206" i="17"/>
  <c r="AQ110" i="17"/>
  <c r="AQ6" i="17"/>
  <c r="AQ95" i="17"/>
  <c r="AQ149" i="17"/>
  <c r="AQ203" i="17"/>
  <c r="AQ17" i="17"/>
  <c r="AQ120" i="17"/>
  <c r="AQ173" i="17"/>
  <c r="AQ178" i="17"/>
  <c r="AQ105" i="17"/>
  <c r="AQ218" i="17"/>
  <c r="AQ127" i="17"/>
  <c r="AQ142" i="17"/>
  <c r="AQ44" i="17"/>
  <c r="AQ9" i="17"/>
  <c r="AQ54" i="17"/>
  <c r="AQ27" i="17"/>
  <c r="AQ50" i="17"/>
  <c r="AQ72" i="17"/>
  <c r="AQ58" i="17"/>
  <c r="AQ118" i="17"/>
  <c r="AQ155" i="17"/>
  <c r="AQ216" i="17"/>
  <c r="AQ12" i="17"/>
  <c r="AQ20" i="17"/>
  <c r="AQ85" i="17"/>
  <c r="AQ157" i="17"/>
  <c r="AQ213" i="17"/>
  <c r="AQ8" i="17"/>
  <c r="AQ25" i="17"/>
  <c r="AQ62" i="17"/>
  <c r="AQ64" i="17"/>
  <c r="AQ67" i="17"/>
  <c r="AQ68" i="17"/>
  <c r="AQ69" i="17"/>
  <c r="AQ74" i="17"/>
  <c r="AQ90" i="17"/>
  <c r="AQ144" i="17"/>
  <c r="AQ145" i="17"/>
  <c r="AQ151" i="17"/>
  <c r="AQ182" i="17"/>
  <c r="AQ52" i="17"/>
  <c r="C5" i="17"/>
  <c r="D5" i="17" s="1"/>
  <c r="AQ53" i="17"/>
  <c r="AQ56" i="17"/>
  <c r="AQ82" i="17"/>
  <c r="AQ107" i="17"/>
  <c r="AQ147" i="17"/>
  <c r="AQ168" i="17"/>
  <c r="AQ190" i="17"/>
  <c r="AQ195" i="17"/>
  <c r="AQ197" i="17"/>
  <c r="AQ61" i="17"/>
  <c r="AQ29" i="17"/>
  <c r="AQ132" i="17"/>
  <c r="AQ211" i="17"/>
  <c r="AQ210" i="17"/>
  <c r="AQ28" i="17"/>
  <c r="AQ108" i="17"/>
  <c r="AQ115" i="17"/>
  <c r="AQ124" i="17"/>
  <c r="AQ140" i="17"/>
  <c r="AQ162" i="17"/>
  <c r="AQ205" i="17"/>
  <c r="AQ208" i="17"/>
  <c r="AQ209" i="17"/>
  <c r="AQ223" i="17"/>
  <c r="AQ65" i="17"/>
  <c r="AQ70" i="17"/>
  <c r="AQ89" i="17"/>
  <c r="AQ131" i="17"/>
  <c r="AQ189" i="17"/>
  <c r="AQ207" i="17"/>
  <c r="AQ93" i="17"/>
  <c r="AQ122" i="17"/>
  <c r="AQ198" i="17"/>
  <c r="AQ221" i="17"/>
  <c r="AQ77" i="17"/>
  <c r="AQ113" i="17"/>
  <c r="AQ134" i="17"/>
  <c r="AQ135" i="17"/>
  <c r="AQ161" i="17"/>
  <c r="AQ219" i="17"/>
  <c r="AQ101" i="17"/>
  <c r="AQ154" i="17"/>
  <c r="AQ238" i="17"/>
  <c r="AQ98" i="17"/>
  <c r="AQ104" i="17"/>
  <c r="AQ133" i="17"/>
  <c r="AQ150" i="17"/>
  <c r="AQ192" i="17"/>
  <c r="AQ194" i="17"/>
  <c r="AQ202" i="17"/>
  <c r="AQ226" i="17"/>
  <c r="AQ229" i="17"/>
  <c r="AQ45" i="17"/>
  <c r="AQ7" i="17"/>
  <c r="AQ26" i="17"/>
  <c r="AQ30" i="17"/>
  <c r="AQ10" i="17"/>
  <c r="AQ14" i="17"/>
  <c r="AQ21" i="17"/>
  <c r="AQ24" i="17"/>
  <c r="AQ32" i="17"/>
  <c r="AQ34" i="17"/>
  <c r="AQ37" i="17"/>
  <c r="AQ46" i="17"/>
  <c r="AQ16" i="17"/>
  <c r="Y242" i="17"/>
  <c r="Y244" i="17"/>
  <c r="Y243" i="17"/>
  <c r="Z5" i="17"/>
  <c r="AQ5" i="17" s="1"/>
  <c r="AQ22" i="17"/>
  <c r="AQ38" i="17"/>
  <c r="AQ36" i="17"/>
  <c r="AQ18" i="17"/>
  <c r="AQ41" i="17"/>
  <c r="AQ42" i="17"/>
  <c r="AQ19" i="17"/>
  <c r="BF6" i="17"/>
  <c r="BF7" i="17" s="1"/>
  <c r="BF8" i="17" s="1"/>
  <c r="BF9" i="17" s="1"/>
  <c r="BF10" i="17" s="1"/>
  <c r="BF11" i="17" s="1"/>
  <c r="BF12" i="17" s="1"/>
  <c r="BF13" i="17" s="1"/>
  <c r="BF14" i="17" s="1"/>
  <c r="BF15" i="17" s="1"/>
  <c r="BF16" i="17" s="1"/>
  <c r="BF17" i="17" s="1"/>
  <c r="BF18" i="17" s="1"/>
  <c r="BF19" i="17" s="1"/>
  <c r="BF20" i="17" s="1"/>
  <c r="BF21" i="17" s="1"/>
  <c r="BF22" i="17" s="1"/>
  <c r="BF23" i="17" s="1"/>
  <c r="BF24" i="17" s="1"/>
  <c r="BF25" i="17" s="1"/>
  <c r="BF26" i="17" s="1"/>
  <c r="BF27" i="17" s="1"/>
  <c r="BF28" i="17" s="1"/>
  <c r="BF29" i="17" s="1"/>
  <c r="BF30" i="17" s="1"/>
  <c r="BF31" i="17" s="1"/>
  <c r="BF32" i="17" s="1"/>
  <c r="BF33" i="17" s="1"/>
  <c r="BF34" i="17" s="1"/>
  <c r="BF35" i="17" s="1"/>
  <c r="BF36" i="17" s="1"/>
  <c r="BF37" i="17" s="1"/>
  <c r="BF38" i="17" s="1"/>
  <c r="BF39" i="17" s="1"/>
  <c r="BF40" i="17" s="1"/>
  <c r="BF41" i="17" s="1"/>
  <c r="BF42" i="17" s="1"/>
  <c r="BF43" i="17" s="1"/>
  <c r="BF44" i="17" s="1"/>
  <c r="BF45" i="17" s="1"/>
  <c r="BF46" i="17" s="1"/>
  <c r="BF47" i="17" s="1"/>
  <c r="BF48" i="17" s="1"/>
  <c r="BF49" i="17" s="1"/>
  <c r="BF50" i="17" s="1"/>
  <c r="BF51" i="17" s="1"/>
  <c r="BF52" i="17" s="1"/>
  <c r="BF53" i="17" s="1"/>
  <c r="BF54" i="17" s="1"/>
  <c r="BF55" i="17" s="1"/>
  <c r="BF56" i="17" s="1"/>
  <c r="BF57" i="17" s="1"/>
  <c r="BF58" i="17" s="1"/>
  <c r="BF59" i="17" s="1"/>
  <c r="BF60" i="17" s="1"/>
  <c r="BF61" i="17" s="1"/>
  <c r="BF62" i="17" s="1"/>
  <c r="BF63" i="17" s="1"/>
  <c r="BF64" i="17" s="1"/>
  <c r="BF65" i="17" s="1"/>
  <c r="BF66" i="17" s="1"/>
  <c r="BF67" i="17" s="1"/>
  <c r="BF68" i="17" s="1"/>
  <c r="BF69" i="17" s="1"/>
  <c r="BF70" i="17" s="1"/>
  <c r="BF71" i="17" s="1"/>
  <c r="BF72" i="17" s="1"/>
  <c r="BF73" i="17" s="1"/>
  <c r="BF74" i="17" s="1"/>
  <c r="BF75" i="17" s="1"/>
  <c r="BF76" i="17" s="1"/>
  <c r="BF77" i="17" s="1"/>
  <c r="BF78" i="17" s="1"/>
  <c r="BF79" i="17" s="1"/>
  <c r="BF80" i="17" s="1"/>
  <c r="BF81" i="17" s="1"/>
  <c r="BF82" i="17" s="1"/>
  <c r="BF83" i="17" s="1"/>
  <c r="BF84" i="17" s="1"/>
  <c r="BF85" i="17" s="1"/>
  <c r="BF86" i="17" s="1"/>
  <c r="BF87" i="17" s="1"/>
  <c r="BF88" i="17" s="1"/>
  <c r="BF89" i="17" s="1"/>
  <c r="BF90" i="17" s="1"/>
  <c r="BF91" i="17" s="1"/>
  <c r="BF92" i="17" s="1"/>
  <c r="BF93" i="17" s="1"/>
  <c r="BF94" i="17" s="1"/>
  <c r="BF95" i="17" s="1"/>
  <c r="BF96" i="17" s="1"/>
  <c r="BF97" i="17" s="1"/>
  <c r="BF98" i="17" s="1"/>
  <c r="BF99" i="17" s="1"/>
  <c r="BF100" i="17" s="1"/>
  <c r="BF101" i="17" s="1"/>
  <c r="BF102" i="17" s="1"/>
  <c r="BF103" i="17" s="1"/>
  <c r="BF104" i="17" s="1"/>
  <c r="BF105" i="17" s="1"/>
  <c r="AQ13" i="17"/>
  <c r="AQ23" i="17"/>
  <c r="AQ40" i="17"/>
  <c r="AQ49" i="17"/>
  <c r="AQ102" i="17"/>
  <c r="AQ125" i="17"/>
  <c r="G244" i="17"/>
  <c r="G243" i="17"/>
  <c r="G242" i="17"/>
  <c r="AL244" i="17"/>
  <c r="AL243" i="17"/>
  <c r="AL242" i="17"/>
  <c r="AQ97" i="17"/>
  <c r="S244" i="17"/>
  <c r="S243" i="17"/>
  <c r="S242" i="17"/>
  <c r="AQ55" i="17"/>
  <c r="AQ57" i="17"/>
  <c r="AQ88" i="17"/>
  <c r="AQ59" i="17"/>
  <c r="AQ73" i="17"/>
  <c r="AQ81" i="17"/>
  <c r="AQ94" i="17"/>
  <c r="AQ96" i="17"/>
  <c r="AQ106" i="17"/>
  <c r="AQ31" i="17"/>
  <c r="AQ66" i="17"/>
  <c r="AQ86" i="17"/>
  <c r="M242" i="17"/>
  <c r="M243" i="17"/>
  <c r="M244" i="17"/>
  <c r="AQ15" i="17"/>
  <c r="AQ35" i="17"/>
  <c r="AQ43" i="17"/>
  <c r="AQ47" i="17"/>
  <c r="AQ60" i="17"/>
  <c r="AQ103" i="17"/>
  <c r="AQ39" i="17"/>
  <c r="AQ48" i="17"/>
  <c r="AQ78" i="17"/>
  <c r="AQ79" i="17"/>
  <c r="AQ80" i="17"/>
  <c r="AQ84" i="17"/>
  <c r="AQ100" i="17"/>
  <c r="AQ63" i="17"/>
  <c r="AQ75" i="17"/>
  <c r="AQ91" i="17"/>
  <c r="AQ116" i="17"/>
  <c r="AQ117" i="17"/>
  <c r="AQ130" i="17"/>
  <c r="AQ71" i="17"/>
  <c r="AQ87" i="17"/>
  <c r="AQ51" i="17"/>
  <c r="AQ76" i="17"/>
  <c r="AQ92" i="17"/>
  <c r="AQ112" i="17"/>
  <c r="AQ83" i="17"/>
  <c r="AQ99" i="17"/>
  <c r="AQ109" i="17"/>
  <c r="AQ114" i="17"/>
  <c r="AQ126" i="17"/>
  <c r="AQ141" i="17"/>
  <c r="AQ176" i="17"/>
  <c r="AQ159" i="17"/>
  <c r="AQ139" i="17"/>
  <c r="AQ111" i="17"/>
  <c r="AQ119" i="17"/>
  <c r="AQ121" i="17"/>
  <c r="AQ123" i="17"/>
  <c r="AQ128" i="17"/>
  <c r="AQ137" i="17"/>
  <c r="AQ169" i="17"/>
  <c r="AQ185" i="17"/>
  <c r="AQ138" i="17"/>
  <c r="AQ136" i="17"/>
  <c r="AQ143" i="17"/>
  <c r="AQ152" i="17"/>
  <c r="AQ148" i="17"/>
  <c r="AQ165" i="17"/>
  <c r="AQ181" i="17"/>
  <c r="AQ146" i="17"/>
  <c r="AQ153" i="17"/>
  <c r="AQ163" i="17"/>
  <c r="AQ186" i="17"/>
  <c r="AQ171" i="17"/>
  <c r="AQ183" i="17"/>
  <c r="AQ191" i="17"/>
  <c r="AQ156" i="17"/>
  <c r="AQ158" i="17"/>
  <c r="AQ160" i="17"/>
  <c r="AQ164" i="17"/>
  <c r="AQ166" i="17"/>
  <c r="AQ174" i="17"/>
  <c r="AQ184" i="17"/>
  <c r="AQ204" i="17"/>
  <c r="AQ172" i="17"/>
  <c r="AQ214" i="17"/>
  <c r="AQ167" i="17"/>
  <c r="AQ175" i="17"/>
  <c r="AQ177" i="17"/>
  <c r="AQ180" i="17"/>
  <c r="AQ170" i="17"/>
  <c r="AQ222" i="17"/>
  <c r="AQ196" i="17"/>
  <c r="AQ199" i="17"/>
  <c r="AQ200" i="17"/>
  <c r="AQ235" i="17"/>
  <c r="AQ193" i="17"/>
  <c r="AQ227" i="17"/>
  <c r="AQ234" i="17"/>
  <c r="AQ179" i="17"/>
  <c r="AQ187" i="17"/>
  <c r="AQ201" i="17"/>
  <c r="AQ188" i="17"/>
  <c r="AQ212" i="17"/>
  <c r="AQ215" i="17"/>
  <c r="AQ220" i="17"/>
  <c r="AQ236" i="17"/>
  <c r="AQ231" i="17"/>
  <c r="AQ240" i="17"/>
  <c r="AQ224" i="17"/>
  <c r="AQ233" i="17"/>
  <c r="AQ239" i="17"/>
  <c r="AQ228" i="17"/>
  <c r="AQ237" i="17"/>
  <c r="AQ230" i="17"/>
  <c r="AQ225" i="17"/>
  <c r="AQ232" i="17"/>
  <c r="C5" i="15"/>
  <c r="C6" i="15" s="1"/>
  <c r="AR6" i="15" s="1"/>
  <c r="B164" i="15"/>
  <c r="B172" i="15"/>
  <c r="B180" i="15"/>
  <c r="B188" i="15"/>
  <c r="B196" i="15"/>
  <c r="B204" i="15"/>
  <c r="B212" i="15"/>
  <c r="B220" i="15"/>
  <c r="B228" i="15"/>
  <c r="B236" i="15"/>
  <c r="B162" i="15"/>
  <c r="B170" i="15"/>
  <c r="B178" i="15"/>
  <c r="B186" i="15"/>
  <c r="B194" i="15"/>
  <c r="B202" i="15"/>
  <c r="B210" i="15"/>
  <c r="B218" i="15"/>
  <c r="B226" i="15"/>
  <c r="B234" i="15"/>
  <c r="B165" i="15"/>
  <c r="B173" i="15"/>
  <c r="B181" i="15"/>
  <c r="B189" i="15"/>
  <c r="B197" i="15"/>
  <c r="B205" i="15"/>
  <c r="B213" i="15"/>
  <c r="B221" i="15"/>
  <c r="B229" i="15"/>
  <c r="B237" i="15"/>
  <c r="B160" i="15"/>
  <c r="B168" i="15"/>
  <c r="B176" i="15"/>
  <c r="B184" i="15"/>
  <c r="B192" i="15"/>
  <c r="B200" i="15"/>
  <c r="B208" i="15"/>
  <c r="B216" i="15"/>
  <c r="B224" i="15"/>
  <c r="B232" i="15"/>
  <c r="B240" i="15"/>
  <c r="B163" i="15"/>
  <c r="B171" i="15"/>
  <c r="B179" i="15"/>
  <c r="B187" i="15"/>
  <c r="B195" i="15"/>
  <c r="B203" i="15"/>
  <c r="B211" i="15"/>
  <c r="B219" i="15"/>
  <c r="B227" i="15"/>
  <c r="B235" i="15"/>
  <c r="B158" i="15"/>
  <c r="B166" i="15"/>
  <c r="B174" i="15"/>
  <c r="B182" i="15"/>
  <c r="B190" i="15"/>
  <c r="B198" i="15"/>
  <c r="B206" i="15"/>
  <c r="B214" i="15"/>
  <c r="B222" i="15"/>
  <c r="B230" i="15"/>
  <c r="C5" i="14"/>
  <c r="AR6" i="18" l="1"/>
  <c r="AT6" i="18" s="1"/>
  <c r="I5" i="18"/>
  <c r="J5" i="18" s="1"/>
  <c r="L5" i="18" s="1"/>
  <c r="O5" i="18" s="1"/>
  <c r="P5" i="18" s="1"/>
  <c r="R5" i="18" s="1"/>
  <c r="U5" i="18" s="1"/>
  <c r="V5" i="18" s="1"/>
  <c r="X5" i="18" s="1"/>
  <c r="AA5" i="18" s="1"/>
  <c r="D6" i="18"/>
  <c r="D7" i="18"/>
  <c r="AR7" i="18"/>
  <c r="AT7" i="18" s="1"/>
  <c r="C8" i="18"/>
  <c r="C6" i="17"/>
  <c r="C7" i="17" s="1"/>
  <c r="AR5" i="17"/>
  <c r="AT5" i="17" s="1"/>
  <c r="I5" i="17"/>
  <c r="F5" i="17"/>
  <c r="BG5" i="17" a="1"/>
  <c r="AR5" i="15"/>
  <c r="C7" i="15"/>
  <c r="C6" i="14"/>
  <c r="AR5" i="14"/>
  <c r="E6" i="18" l="1"/>
  <c r="F6" i="18" s="1"/>
  <c r="I6" i="18" s="1"/>
  <c r="AR8" i="18"/>
  <c r="AT8" i="18" s="1"/>
  <c r="D8" i="18"/>
  <c r="C9" i="18"/>
  <c r="AB5" i="18"/>
  <c r="AD5" i="18" s="1"/>
  <c r="AG5" i="18" s="1"/>
  <c r="D6" i="17"/>
  <c r="E6" i="17" s="1"/>
  <c r="F6" i="17" s="1"/>
  <c r="I6" i="17" s="1"/>
  <c r="AR6" i="17"/>
  <c r="AT6" i="17" s="1"/>
  <c r="J5" i="17"/>
  <c r="L5" i="17" s="1"/>
  <c r="O5" i="17" s="1"/>
  <c r="BG98" i="17"/>
  <c r="BG90" i="17"/>
  <c r="BG82" i="17"/>
  <c r="BG74" i="17"/>
  <c r="BG66" i="17"/>
  <c r="BG58" i="17"/>
  <c r="BG50" i="17"/>
  <c r="BG42" i="17"/>
  <c r="BG34" i="17"/>
  <c r="BG26" i="17"/>
  <c r="BG18" i="17"/>
  <c r="BG10" i="17"/>
  <c r="BG105" i="17"/>
  <c r="BG97" i="17"/>
  <c r="BG89" i="17"/>
  <c r="BG81" i="17"/>
  <c r="BG73" i="17"/>
  <c r="BG65" i="17"/>
  <c r="BG57" i="17"/>
  <c r="BG49" i="17"/>
  <c r="BG41" i="17"/>
  <c r="BG33" i="17"/>
  <c r="BG25" i="17"/>
  <c r="BG17" i="17"/>
  <c r="BG9" i="17"/>
  <c r="BG103" i="17"/>
  <c r="BG71" i="17"/>
  <c r="BG55" i="17"/>
  <c r="BG39" i="17"/>
  <c r="BG23" i="17"/>
  <c r="BG7" i="17"/>
  <c r="BG104" i="17"/>
  <c r="BG96" i="17"/>
  <c r="BG88" i="17"/>
  <c r="BG80" i="17"/>
  <c r="BG72" i="17"/>
  <c r="BG64" i="17"/>
  <c r="BG56" i="17"/>
  <c r="BG48" i="17"/>
  <c r="BG40" i="17"/>
  <c r="BG32" i="17"/>
  <c r="BG24" i="17"/>
  <c r="BG16" i="17"/>
  <c r="BG8" i="17"/>
  <c r="BG95" i="17"/>
  <c r="BG87" i="17"/>
  <c r="BG79" i="17"/>
  <c r="BG63" i="17"/>
  <c r="BG47" i="17"/>
  <c r="BG31" i="17"/>
  <c r="BG15" i="17"/>
  <c r="BG102" i="17"/>
  <c r="BG94" i="17"/>
  <c r="BG86" i="17"/>
  <c r="BG78" i="17"/>
  <c r="BG70" i="17"/>
  <c r="BG62" i="17"/>
  <c r="BG54" i="17"/>
  <c r="BG46" i="17"/>
  <c r="BG38" i="17"/>
  <c r="BG30" i="17"/>
  <c r="BG22" i="17"/>
  <c r="BG14" i="17"/>
  <c r="BG6" i="17"/>
  <c r="BG92" i="17"/>
  <c r="BG76" i="17"/>
  <c r="BG60" i="17"/>
  <c r="BG44" i="17"/>
  <c r="BG36" i="17"/>
  <c r="BG20" i="17"/>
  <c r="BG12" i="17"/>
  <c r="BG101" i="17"/>
  <c r="BG93" i="17"/>
  <c r="BG85" i="17"/>
  <c r="BG77" i="17"/>
  <c r="BG69" i="17"/>
  <c r="BG61" i="17"/>
  <c r="BG53" i="17"/>
  <c r="BG45" i="17"/>
  <c r="BG37" i="17"/>
  <c r="BG29" i="17"/>
  <c r="BG21" i="17"/>
  <c r="BG13" i="17"/>
  <c r="BG5" i="17"/>
  <c r="BG100" i="17"/>
  <c r="BG84" i="17"/>
  <c r="BG68" i="17"/>
  <c r="BG52" i="17"/>
  <c r="BG28" i="17"/>
  <c r="BG43" i="17"/>
  <c r="BG99" i="17"/>
  <c r="BG83" i="17"/>
  <c r="BG19" i="17"/>
  <c r="BG35" i="17"/>
  <c r="BG51" i="17"/>
  <c r="BG91" i="17"/>
  <c r="BG27" i="17"/>
  <c r="BG75" i="17"/>
  <c r="BG11" i="17"/>
  <c r="BG67" i="17"/>
  <c r="BG59" i="17"/>
  <c r="AR7" i="17"/>
  <c r="AT7" i="17" s="1"/>
  <c r="D7" i="17"/>
  <c r="C8" i="17"/>
  <c r="C8" i="15"/>
  <c r="AR7" i="15"/>
  <c r="C7" i="14"/>
  <c r="AR7" i="14" s="1"/>
  <c r="AR6" i="14"/>
  <c r="AI5" i="18" l="1"/>
  <c r="AK5" i="18" s="1"/>
  <c r="AN5" i="18" s="1"/>
  <c r="C10" i="18"/>
  <c r="D9" i="18"/>
  <c r="AR9" i="18"/>
  <c r="AT9" i="18" s="1"/>
  <c r="E7" i="18"/>
  <c r="J6" i="18"/>
  <c r="E7" i="17"/>
  <c r="F7" i="17" s="1"/>
  <c r="I7" i="17" s="1"/>
  <c r="J6" i="17"/>
  <c r="K6" i="17" s="1"/>
  <c r="C9" i="17"/>
  <c r="D8" i="17"/>
  <c r="AR8" i="17"/>
  <c r="AT8" i="17" s="1"/>
  <c r="P5" i="17"/>
  <c r="R5" i="17" s="1"/>
  <c r="U5" i="17" s="1"/>
  <c r="C9" i="15"/>
  <c r="AR8" i="15"/>
  <c r="C8" i="14"/>
  <c r="C11" i="18" l="1"/>
  <c r="AR10" i="18"/>
  <c r="AT10" i="18" s="1"/>
  <c r="D10" i="18"/>
  <c r="K6" i="18"/>
  <c r="F7" i="18"/>
  <c r="I7" i="18" s="1"/>
  <c r="E8" i="17"/>
  <c r="F8" i="17" s="1"/>
  <c r="I8" i="17" s="1"/>
  <c r="J7" i="17"/>
  <c r="D9" i="17"/>
  <c r="AR9" i="17"/>
  <c r="AT9" i="17" s="1"/>
  <c r="C10" i="17"/>
  <c r="L6" i="17"/>
  <c r="O6" i="17" s="1"/>
  <c r="V5" i="17"/>
  <c r="X5" i="17" s="1"/>
  <c r="AA5" i="17" s="1"/>
  <c r="C10" i="15"/>
  <c r="AR9" i="15"/>
  <c r="C9" i="14"/>
  <c r="D9" i="14" s="1"/>
  <c r="AR8" i="14"/>
  <c r="L6" i="18" l="1"/>
  <c r="O6" i="18" s="1"/>
  <c r="P6" i="18" s="1"/>
  <c r="R6" i="18" s="1"/>
  <c r="U6" i="18" s="1"/>
  <c r="V6" i="18" s="1"/>
  <c r="X6" i="18" s="1"/>
  <c r="AA6" i="18" s="1"/>
  <c r="AR11" i="18"/>
  <c r="AT11" i="18" s="1"/>
  <c r="C12" i="18"/>
  <c r="D11" i="18"/>
  <c r="E8" i="18"/>
  <c r="J7" i="18"/>
  <c r="J8" i="17"/>
  <c r="E9" i="17"/>
  <c r="F9" i="17" s="1"/>
  <c r="I9" i="17" s="1"/>
  <c r="AR10" i="17"/>
  <c r="AT10" i="17" s="1"/>
  <c r="C11" i="17"/>
  <c r="D10" i="17"/>
  <c r="P6" i="17"/>
  <c r="K7" i="17"/>
  <c r="L7" i="17" s="1"/>
  <c r="O7" i="17" s="1"/>
  <c r="AB5" i="17"/>
  <c r="AD5" i="17" s="1"/>
  <c r="AG5" i="17" s="1"/>
  <c r="C11" i="15"/>
  <c r="AR10" i="15"/>
  <c r="C10" i="14"/>
  <c r="AR9" i="14"/>
  <c r="D12" i="18" l="1"/>
  <c r="AR12" i="18"/>
  <c r="AT12" i="18" s="1"/>
  <c r="C13" i="18"/>
  <c r="K7" i="18"/>
  <c r="AB6" i="18"/>
  <c r="F8" i="18"/>
  <c r="I8" i="18" s="1"/>
  <c r="AI5" i="17"/>
  <c r="AK5" i="17" s="1"/>
  <c r="AN5" i="17" s="1"/>
  <c r="AR11" i="17"/>
  <c r="AT11" i="17" s="1"/>
  <c r="C12" i="17"/>
  <c r="D11" i="17"/>
  <c r="P7" i="17"/>
  <c r="K8" i="17"/>
  <c r="E10" i="17"/>
  <c r="J9" i="17"/>
  <c r="Q6" i="17"/>
  <c r="C12" i="15"/>
  <c r="AR11" i="15"/>
  <c r="C11" i="14"/>
  <c r="AR10" i="14"/>
  <c r="AC6" i="18" l="1"/>
  <c r="AD6" i="18" s="1"/>
  <c r="AG6" i="18" s="1"/>
  <c r="AR13" i="18"/>
  <c r="AT13" i="18" s="1"/>
  <c r="D13" i="18"/>
  <c r="C14" i="18"/>
  <c r="L7" i="18"/>
  <c r="O7" i="18" s="1"/>
  <c r="P7" i="18" s="1"/>
  <c r="R7" i="18" s="1"/>
  <c r="U7" i="18" s="1"/>
  <c r="V7" i="18" s="1"/>
  <c r="X7" i="18" s="1"/>
  <c r="AA7" i="18" s="1"/>
  <c r="E9" i="18"/>
  <c r="J8" i="18"/>
  <c r="AR12" i="17"/>
  <c r="AT12" i="17" s="1"/>
  <c r="C13" i="17"/>
  <c r="D12" i="17"/>
  <c r="L8" i="17"/>
  <c r="O8" i="17" s="1"/>
  <c r="R6" i="17"/>
  <c r="U6" i="17" s="1"/>
  <c r="F10" i="17"/>
  <c r="I10" i="17" s="1"/>
  <c r="C13" i="15"/>
  <c r="AR12" i="15"/>
  <c r="C12" i="14"/>
  <c r="AR11" i="14"/>
  <c r="AI6" i="18" l="1"/>
  <c r="AJ6" i="18" s="1"/>
  <c r="AP6" i="18" s="1"/>
  <c r="AS6" i="18" s="1"/>
  <c r="K8" i="18"/>
  <c r="AB7" i="18"/>
  <c r="C15" i="18"/>
  <c r="D14" i="18"/>
  <c r="AR14" i="18"/>
  <c r="AT14" i="18" s="1"/>
  <c r="F9" i="18"/>
  <c r="I9" i="18" s="1"/>
  <c r="K9" i="17"/>
  <c r="P8" i="17"/>
  <c r="J10" i="17"/>
  <c r="E11" i="17"/>
  <c r="C14" i="17"/>
  <c r="D13" i="17"/>
  <c r="AR13" i="17"/>
  <c r="AT13" i="17" s="1"/>
  <c r="Q7" i="17"/>
  <c r="V6" i="17"/>
  <c r="C14" i="15"/>
  <c r="AR13" i="15"/>
  <c r="C13" i="14"/>
  <c r="AR12" i="14"/>
  <c r="AK6" i="18" l="1"/>
  <c r="AN6" i="18" s="1"/>
  <c r="AC7" i="18"/>
  <c r="AD7" i="18" s="1"/>
  <c r="AG7" i="18" s="1"/>
  <c r="AR15" i="18"/>
  <c r="AT15" i="18" s="1"/>
  <c r="C16" i="18"/>
  <c r="D15" i="18"/>
  <c r="J9" i="18"/>
  <c r="E10" i="18"/>
  <c r="L8" i="18"/>
  <c r="O8" i="18" s="1"/>
  <c r="P8" i="18" s="1"/>
  <c r="R8" i="18" s="1"/>
  <c r="U8" i="18" s="1"/>
  <c r="V8" i="18" s="1"/>
  <c r="X8" i="18" s="1"/>
  <c r="AA8" i="18" s="1"/>
  <c r="R7" i="17"/>
  <c r="U7" i="17" s="1"/>
  <c r="W6" i="17"/>
  <c r="L9" i="17"/>
  <c r="O9" i="17" s="1"/>
  <c r="F11" i="17"/>
  <c r="I11" i="17" s="1"/>
  <c r="AR14" i="17"/>
  <c r="AT14" i="17" s="1"/>
  <c r="D14" i="17"/>
  <c r="C15" i="17"/>
  <c r="C15" i="15"/>
  <c r="AR14" i="15"/>
  <c r="C14" i="14"/>
  <c r="AR13" i="14"/>
  <c r="AI7" i="18" l="1"/>
  <c r="AJ7" i="18" s="1"/>
  <c r="AP7" i="18" s="1"/>
  <c r="AS7" i="18" s="1"/>
  <c r="AR16" i="18"/>
  <c r="AT16" i="18" s="1"/>
  <c r="C17" i="18"/>
  <c r="D16" i="18"/>
  <c r="K9" i="18"/>
  <c r="L9" i="18" s="1"/>
  <c r="O9" i="18" s="1"/>
  <c r="P9" i="18" s="1"/>
  <c r="R9" i="18" s="1"/>
  <c r="U9" i="18" s="1"/>
  <c r="V9" i="18" s="1"/>
  <c r="X9" i="18" s="1"/>
  <c r="AA9" i="18" s="1"/>
  <c r="AB8" i="18"/>
  <c r="F10" i="18"/>
  <c r="I10" i="18" s="1"/>
  <c r="E12" i="17"/>
  <c r="J11" i="17"/>
  <c r="X6" i="17"/>
  <c r="AA6" i="17" s="1"/>
  <c r="P9" i="17"/>
  <c r="K10" i="17"/>
  <c r="C16" i="17"/>
  <c r="D15" i="17"/>
  <c r="AR15" i="17"/>
  <c r="AT15" i="17" s="1"/>
  <c r="Q8" i="17"/>
  <c r="V7" i="17"/>
  <c r="C16" i="15"/>
  <c r="AR15" i="15"/>
  <c r="C15" i="14"/>
  <c r="AR14" i="14"/>
  <c r="H10" i="16"/>
  <c r="I10" i="16" l="1"/>
  <c r="L10" i="16" s="1"/>
  <c r="M10" i="16" s="1"/>
  <c r="N10" i="16" s="1"/>
  <c r="AK7" i="18"/>
  <c r="AN7" i="18" s="1"/>
  <c r="AC8" i="18"/>
  <c r="AD8" i="18" s="1"/>
  <c r="AG8" i="18" s="1"/>
  <c r="AB9" i="18"/>
  <c r="J10" i="18"/>
  <c r="E11" i="18"/>
  <c r="D17" i="18"/>
  <c r="C18" i="18"/>
  <c r="AR17" i="18"/>
  <c r="AT17" i="18" s="1"/>
  <c r="D16" i="17"/>
  <c r="C17" i="17"/>
  <c r="AR16" i="17"/>
  <c r="AT16" i="17" s="1"/>
  <c r="L10" i="17"/>
  <c r="O10" i="17" s="1"/>
  <c r="W7" i="17"/>
  <c r="X7" i="17" s="1"/>
  <c r="AA7" i="17" s="1"/>
  <c r="AB6" i="17"/>
  <c r="R8" i="17"/>
  <c r="U8" i="17" s="1"/>
  <c r="F12" i="17"/>
  <c r="I12" i="17" s="1"/>
  <c r="C17" i="15"/>
  <c r="AR16" i="15"/>
  <c r="C16" i="14"/>
  <c r="AR15" i="14"/>
  <c r="AX6" i="12"/>
  <c r="AX7" i="12" s="1"/>
  <c r="AX8" i="12" s="1"/>
  <c r="AX9" i="12" s="1"/>
  <c r="AX10" i="12" s="1"/>
  <c r="AX11" i="12" s="1"/>
  <c r="AX12" i="12" s="1"/>
  <c r="AX13" i="12" s="1"/>
  <c r="AX14" i="12" s="1"/>
  <c r="AX15" i="12" s="1"/>
  <c r="AX16" i="12" s="1"/>
  <c r="AX17" i="12" s="1"/>
  <c r="AX18" i="12" s="1"/>
  <c r="AX19" i="12" s="1"/>
  <c r="AX20" i="12" s="1"/>
  <c r="AX21" i="12" s="1"/>
  <c r="AX22" i="12" s="1"/>
  <c r="AX23" i="12" s="1"/>
  <c r="AX24" i="12" s="1"/>
  <c r="AX25" i="12" s="1"/>
  <c r="AX26" i="12" s="1"/>
  <c r="AX27" i="12" s="1"/>
  <c r="AX28" i="12" s="1"/>
  <c r="AX29" i="12" s="1"/>
  <c r="AX30" i="12" s="1"/>
  <c r="AX31" i="12" s="1"/>
  <c r="AX32" i="12" s="1"/>
  <c r="AX33" i="12" s="1"/>
  <c r="AX34" i="12" s="1"/>
  <c r="AX35" i="12" s="1"/>
  <c r="AX36" i="12" s="1"/>
  <c r="AX37" i="12" s="1"/>
  <c r="AX38" i="12" s="1"/>
  <c r="AX39" i="12" s="1"/>
  <c r="AX40" i="12" s="1"/>
  <c r="AX41" i="12" s="1"/>
  <c r="AX42" i="12" s="1"/>
  <c r="AX43" i="12" s="1"/>
  <c r="AX44" i="12" s="1"/>
  <c r="AX45" i="12" s="1"/>
  <c r="AX46" i="12" s="1"/>
  <c r="AX47" i="12" s="1"/>
  <c r="AX48" i="12" s="1"/>
  <c r="AX49" i="12" s="1"/>
  <c r="AX50" i="12" s="1"/>
  <c r="AX51" i="12" s="1"/>
  <c r="AX52" i="12" s="1"/>
  <c r="AX53" i="12" s="1"/>
  <c r="AX54" i="12" s="1"/>
  <c r="AX55" i="12" s="1"/>
  <c r="AX56" i="12" s="1"/>
  <c r="AX57" i="12" s="1"/>
  <c r="AX58" i="12" s="1"/>
  <c r="AX59" i="12" s="1"/>
  <c r="AX60" i="12" s="1"/>
  <c r="AX61" i="12" s="1"/>
  <c r="AX62" i="12" s="1"/>
  <c r="AX63" i="12" s="1"/>
  <c r="AX64" i="12" s="1"/>
  <c r="AX65" i="12" s="1"/>
  <c r="AX66" i="12" s="1"/>
  <c r="AX67" i="12" s="1"/>
  <c r="AX68" i="12" s="1"/>
  <c r="AX69" i="12" s="1"/>
  <c r="AX70" i="12" s="1"/>
  <c r="AX71" i="12" s="1"/>
  <c r="AX72" i="12" s="1"/>
  <c r="AX73" i="12" s="1"/>
  <c r="AX74" i="12" s="1"/>
  <c r="AX75" i="12" s="1"/>
  <c r="AX76" i="12" s="1"/>
  <c r="AX77" i="12" s="1"/>
  <c r="AX78" i="12" s="1"/>
  <c r="AX79" i="12" s="1"/>
  <c r="AX80" i="12" s="1"/>
  <c r="AX81" i="12" s="1"/>
  <c r="AX82" i="12" s="1"/>
  <c r="AX83" i="12" s="1"/>
  <c r="AX84" i="12" s="1"/>
  <c r="AX85" i="12" s="1"/>
  <c r="AX86" i="12" s="1"/>
  <c r="AX87" i="12" s="1"/>
  <c r="AX88" i="12" s="1"/>
  <c r="AX89" i="12" s="1"/>
  <c r="AX90" i="12" s="1"/>
  <c r="AX91" i="12" s="1"/>
  <c r="AX92" i="12" s="1"/>
  <c r="AX93" i="12" s="1"/>
  <c r="AX94" i="12" s="1"/>
  <c r="AX95" i="12" s="1"/>
  <c r="AX96" i="12" s="1"/>
  <c r="AX97" i="12" s="1"/>
  <c r="AX98" i="12" s="1"/>
  <c r="AX99" i="12" s="1"/>
  <c r="AX100" i="12" s="1"/>
  <c r="AX101" i="12" s="1"/>
  <c r="AX102" i="12" s="1"/>
  <c r="AX103" i="12" s="1"/>
  <c r="AX104" i="12" s="1"/>
  <c r="AX105" i="12" s="1"/>
  <c r="AX106" i="12" s="1"/>
  <c r="AX107" i="12" s="1"/>
  <c r="AX108" i="12" s="1"/>
  <c r="AX109" i="12" s="1"/>
  <c r="AX110" i="12" s="1"/>
  <c r="AX111" i="12" s="1"/>
  <c r="AX112" i="12" s="1"/>
  <c r="AX113" i="12" s="1"/>
  <c r="AX114" i="12" s="1"/>
  <c r="AX115" i="12" s="1"/>
  <c r="AX116" i="12" s="1"/>
  <c r="AX117" i="12" s="1"/>
  <c r="AX118" i="12" s="1"/>
  <c r="AX119" i="12" s="1"/>
  <c r="AX120" i="12" s="1"/>
  <c r="AX121" i="12" s="1"/>
  <c r="AX122" i="12" s="1"/>
  <c r="AX123" i="12" s="1"/>
  <c r="AX124" i="12" s="1"/>
  <c r="AX125" i="12" s="1"/>
  <c r="AX126" i="12" s="1"/>
  <c r="AX127" i="12" s="1"/>
  <c r="AX128" i="12" s="1"/>
  <c r="AX129" i="12" s="1"/>
  <c r="AX130" i="12" s="1"/>
  <c r="AX131" i="12" s="1"/>
  <c r="AX132" i="12" s="1"/>
  <c r="AX133" i="12" s="1"/>
  <c r="AX134" i="12" s="1"/>
  <c r="AX135" i="12" s="1"/>
  <c r="AX136" i="12" s="1"/>
  <c r="AX137" i="12" s="1"/>
  <c r="AX138" i="12" s="1"/>
  <c r="AX139" i="12" s="1"/>
  <c r="AX140" i="12" s="1"/>
  <c r="AX141" i="12" s="1"/>
  <c r="AX142" i="12" s="1"/>
  <c r="AX143" i="12" s="1"/>
  <c r="AX144" i="12" s="1"/>
  <c r="AX145" i="12" s="1"/>
  <c r="AX146" i="12" s="1"/>
  <c r="AX147" i="12" s="1"/>
  <c r="AX148" i="12" s="1"/>
  <c r="AX149" i="12" s="1"/>
  <c r="AX150" i="12" s="1"/>
  <c r="AX151" i="12" s="1"/>
  <c r="AX152" i="12" s="1"/>
  <c r="AX153" i="12" s="1"/>
  <c r="AX154" i="12" s="1"/>
  <c r="AX155" i="12" s="1"/>
  <c r="AX156" i="12" s="1"/>
  <c r="AX157" i="12" s="1"/>
  <c r="AX158" i="12" s="1"/>
  <c r="AX159" i="12" s="1"/>
  <c r="AX160" i="12" s="1"/>
  <c r="AX161" i="12" s="1"/>
  <c r="AX162" i="12" s="1"/>
  <c r="AX163" i="12" s="1"/>
  <c r="AX164" i="12" s="1"/>
  <c r="AX165" i="12" s="1"/>
  <c r="AX166" i="12" s="1"/>
  <c r="AX167" i="12" s="1"/>
  <c r="AX168" i="12" s="1"/>
  <c r="AX169" i="12" s="1"/>
  <c r="AX170" i="12" s="1"/>
  <c r="AX171" i="12" s="1"/>
  <c r="AX172" i="12" s="1"/>
  <c r="AX173" i="12" s="1"/>
  <c r="AX174" i="12" s="1"/>
  <c r="AX175" i="12" s="1"/>
  <c r="AX176" i="12" s="1"/>
  <c r="AX177" i="12" s="1"/>
  <c r="AX178" i="12" s="1"/>
  <c r="AX179" i="12" s="1"/>
  <c r="AX180" i="12" s="1"/>
  <c r="AX181" i="12" s="1"/>
  <c r="AX182" i="12" s="1"/>
  <c r="AX183" i="12" s="1"/>
  <c r="AX184" i="12" s="1"/>
  <c r="AX185" i="12" s="1"/>
  <c r="AX186" i="12" s="1"/>
  <c r="AX187" i="12" s="1"/>
  <c r="AX188" i="12" s="1"/>
  <c r="AX189" i="12" s="1"/>
  <c r="AX190" i="12" s="1"/>
  <c r="AX191" i="12" s="1"/>
  <c r="AX192" i="12" s="1"/>
  <c r="AX193" i="12" s="1"/>
  <c r="AX194" i="12" s="1"/>
  <c r="AX195" i="12" s="1"/>
  <c r="AX196" i="12" s="1"/>
  <c r="AX197" i="12" s="1"/>
  <c r="AX198" i="12" s="1"/>
  <c r="AX199" i="12" s="1"/>
  <c r="AX200" i="12" s="1"/>
  <c r="AX201" i="12" s="1"/>
  <c r="AX202" i="12" s="1"/>
  <c r="AX203" i="12" s="1"/>
  <c r="AX204" i="12" s="1"/>
  <c r="AX205" i="12" s="1"/>
  <c r="AX206" i="12" s="1"/>
  <c r="AX207" i="12" s="1"/>
  <c r="AX208" i="12" s="1"/>
  <c r="AX209" i="12" s="1"/>
  <c r="AX210" i="12" s="1"/>
  <c r="AX211" i="12" s="1"/>
  <c r="AX212" i="12" s="1"/>
  <c r="AX213" i="12" s="1"/>
  <c r="AX214" i="12" s="1"/>
  <c r="AX215" i="12" s="1"/>
  <c r="AX216" i="12" s="1"/>
  <c r="AX217" i="12" s="1"/>
  <c r="AX218" i="12" s="1"/>
  <c r="AX219" i="12" s="1"/>
  <c r="AX220" i="12" s="1"/>
  <c r="AX221" i="12" s="1"/>
  <c r="AX222" i="12" s="1"/>
  <c r="AX223" i="12" s="1"/>
  <c r="AX224" i="12" s="1"/>
  <c r="AX225" i="12" s="1"/>
  <c r="AX226" i="12" s="1"/>
  <c r="AX227" i="12" s="1"/>
  <c r="AX228" i="12" s="1"/>
  <c r="AX229" i="12" s="1"/>
  <c r="AX230" i="12" s="1"/>
  <c r="AX231" i="12" s="1"/>
  <c r="AX232" i="12" s="1"/>
  <c r="AX233" i="12" s="1"/>
  <c r="AX234" i="12" s="1"/>
  <c r="AX235" i="12" s="1"/>
  <c r="AX236" i="12" s="1"/>
  <c r="AX237" i="12" s="1"/>
  <c r="AX238" i="12" s="1"/>
  <c r="AX239" i="12" s="1"/>
  <c r="AX240" i="12" s="1"/>
  <c r="AX241" i="12" s="1"/>
  <c r="AX242" i="12" s="1"/>
  <c r="AX243" i="12" s="1"/>
  <c r="AX244" i="12" s="1"/>
  <c r="AX245" i="12" s="1"/>
  <c r="AX246" i="12" s="1"/>
  <c r="AX247" i="12" s="1"/>
  <c r="AX248" i="12" s="1"/>
  <c r="AX249" i="12" s="1"/>
  <c r="AX250" i="12" s="1"/>
  <c r="AX251" i="12" s="1"/>
  <c r="AX252" i="12" s="1"/>
  <c r="AX253" i="12" s="1"/>
  <c r="AX254" i="12" s="1"/>
  <c r="AX255" i="12" s="1"/>
  <c r="AX256" i="12" s="1"/>
  <c r="AX257" i="12" s="1"/>
  <c r="AX258" i="12" s="1"/>
  <c r="AX259" i="12" s="1"/>
  <c r="AX260" i="12" s="1"/>
  <c r="AX261" i="12" s="1"/>
  <c r="AX262" i="12" s="1"/>
  <c r="AX263" i="12" s="1"/>
  <c r="AX264" i="12" s="1"/>
  <c r="AX265" i="12" s="1"/>
  <c r="AX266" i="12" s="1"/>
  <c r="AX267" i="12" s="1"/>
  <c r="AX268" i="12" s="1"/>
  <c r="AX269" i="12" s="1"/>
  <c r="AX270" i="12" s="1"/>
  <c r="AX271" i="12" s="1"/>
  <c r="AX272" i="12" s="1"/>
  <c r="AX273" i="12" s="1"/>
  <c r="AX274" i="12" s="1"/>
  <c r="AX275" i="12" s="1"/>
  <c r="AX276" i="12" s="1"/>
  <c r="AX277" i="12" s="1"/>
  <c r="AX278" i="12" s="1"/>
  <c r="AX279" i="12" s="1"/>
  <c r="AX280" i="12" s="1"/>
  <c r="AX281" i="12" s="1"/>
  <c r="AX282" i="12" s="1"/>
  <c r="AX283" i="12" s="1"/>
  <c r="AX284" i="12" s="1"/>
  <c r="AX285" i="12" s="1"/>
  <c r="AX286" i="12" s="1"/>
  <c r="AX287" i="12" s="1"/>
  <c r="AX288" i="12" s="1"/>
  <c r="AX289" i="12" s="1"/>
  <c r="AX290" i="12" s="1"/>
  <c r="AX291" i="12" s="1"/>
  <c r="AX292" i="12" s="1"/>
  <c r="AX293" i="12" s="1"/>
  <c r="AX294" i="12" s="1"/>
  <c r="AX295" i="12" s="1"/>
  <c r="AX296" i="12" s="1"/>
  <c r="AX297" i="12" s="1"/>
  <c r="AX298" i="12" s="1"/>
  <c r="AX299" i="12" s="1"/>
  <c r="AX300" i="12" s="1"/>
  <c r="AX301" i="12" s="1"/>
  <c r="AX302" i="12" s="1"/>
  <c r="AX303" i="12" s="1"/>
  <c r="AX304" i="12" s="1"/>
  <c r="AX305" i="12" s="1"/>
  <c r="AX306" i="12" s="1"/>
  <c r="AX307" i="12" s="1"/>
  <c r="AX308" i="12" s="1"/>
  <c r="AX309" i="12" s="1"/>
  <c r="AX310" i="12" s="1"/>
  <c r="AX311" i="12" s="1"/>
  <c r="AX312" i="12" s="1"/>
  <c r="AX313" i="12" s="1"/>
  <c r="AX314" i="12" s="1"/>
  <c r="AX315" i="12" s="1"/>
  <c r="AX316" i="12" s="1"/>
  <c r="AX317" i="12" s="1"/>
  <c r="AX318" i="12" s="1"/>
  <c r="AX319" i="12" s="1"/>
  <c r="AX320" i="12" s="1"/>
  <c r="AX321" i="12" s="1"/>
  <c r="AX322" i="12" s="1"/>
  <c r="AX323" i="12" s="1"/>
  <c r="AX324" i="12" s="1"/>
  <c r="AX325" i="12" s="1"/>
  <c r="AX326" i="12" s="1"/>
  <c r="AX327" i="12" s="1"/>
  <c r="AX328" i="12" s="1"/>
  <c r="AX329" i="12" s="1"/>
  <c r="AX330" i="12" s="1"/>
  <c r="AX331" i="12" s="1"/>
  <c r="AX332" i="12" s="1"/>
  <c r="AX333" i="12" s="1"/>
  <c r="AX334" i="12" s="1"/>
  <c r="AX335" i="12" s="1"/>
  <c r="AX336" i="12" s="1"/>
  <c r="AX337" i="12" s="1"/>
  <c r="AX338" i="12" s="1"/>
  <c r="AX339" i="12" s="1"/>
  <c r="AX340" i="12" s="1"/>
  <c r="AX341" i="12" s="1"/>
  <c r="AX342" i="12" s="1"/>
  <c r="AX343" i="12" s="1"/>
  <c r="AX344" i="12" s="1"/>
  <c r="AX345" i="12" s="1"/>
  <c r="AX346" i="12" s="1"/>
  <c r="AX347" i="12" s="1"/>
  <c r="AX348" i="12" s="1"/>
  <c r="AX349" i="12" s="1"/>
  <c r="AX350" i="12" s="1"/>
  <c r="AX351" i="12" s="1"/>
  <c r="AX352" i="12" s="1"/>
  <c r="AX353" i="12" s="1"/>
  <c r="AX354" i="12" s="1"/>
  <c r="AX355" i="12" s="1"/>
  <c r="AX356" i="12" s="1"/>
  <c r="AX357" i="12" s="1"/>
  <c r="AX358" i="12" s="1"/>
  <c r="AX359" i="12" s="1"/>
  <c r="AX360" i="12" s="1"/>
  <c r="AX361" i="12" s="1"/>
  <c r="AX362" i="12" s="1"/>
  <c r="AX363" i="12" s="1"/>
  <c r="AX364" i="12" s="1"/>
  <c r="AX365" i="12" s="1"/>
  <c r="AX366" i="12" s="1"/>
  <c r="AX367" i="12" s="1"/>
  <c r="AX368" i="12" s="1"/>
  <c r="AX369" i="12" s="1"/>
  <c r="AX370" i="12" s="1"/>
  <c r="AX371" i="12" s="1"/>
  <c r="AX372" i="12" s="1"/>
  <c r="AX373" i="12" s="1"/>
  <c r="AX374" i="12" s="1"/>
  <c r="AX375" i="12" s="1"/>
  <c r="AX376" i="12" s="1"/>
  <c r="AX377" i="12" s="1"/>
  <c r="AX378" i="12" s="1"/>
  <c r="AX379" i="12" s="1"/>
  <c r="AX380" i="12" s="1"/>
  <c r="AX381" i="12" s="1"/>
  <c r="AX382" i="12" s="1"/>
  <c r="AX383" i="12" s="1"/>
  <c r="AX384" i="12" s="1"/>
  <c r="AX385" i="12" s="1"/>
  <c r="AX386" i="12" s="1"/>
  <c r="AX387" i="12" s="1"/>
  <c r="AX388" i="12" s="1"/>
  <c r="AX389" i="12" s="1"/>
  <c r="AX390" i="12" s="1"/>
  <c r="AX391" i="12" s="1"/>
  <c r="AX392" i="12" s="1"/>
  <c r="AX393" i="12" s="1"/>
  <c r="AX394" i="12" s="1"/>
  <c r="AX395" i="12" s="1"/>
  <c r="AX396" i="12" s="1"/>
  <c r="AX397" i="12" s="1"/>
  <c r="AX398" i="12" s="1"/>
  <c r="AX399" i="12" s="1"/>
  <c r="AX400" i="12" s="1"/>
  <c r="AX401" i="12" s="1"/>
  <c r="AX402" i="12" s="1"/>
  <c r="AX403" i="12" s="1"/>
  <c r="AX404" i="12" s="1"/>
  <c r="AX405" i="12" s="1"/>
  <c r="AX406" i="12" s="1"/>
  <c r="AX407" i="12" s="1"/>
  <c r="AX408" i="12" s="1"/>
  <c r="AX409" i="12" s="1"/>
  <c r="AX410" i="12" s="1"/>
  <c r="AX411" i="12" s="1"/>
  <c r="AX412" i="12" s="1"/>
  <c r="AX413" i="12" s="1"/>
  <c r="AX414" i="12" s="1"/>
  <c r="AX415" i="12" s="1"/>
  <c r="AX416" i="12" s="1"/>
  <c r="AX417" i="12" s="1"/>
  <c r="AX418" i="12" s="1"/>
  <c r="AX419" i="12" s="1"/>
  <c r="AX420" i="12" s="1"/>
  <c r="AX421" i="12" s="1"/>
  <c r="AX422" i="12" s="1"/>
  <c r="AX423" i="12" s="1"/>
  <c r="AX424" i="12" s="1"/>
  <c r="AX425" i="12" s="1"/>
  <c r="AX426" i="12" s="1"/>
  <c r="AX427" i="12" s="1"/>
  <c r="AX428" i="12" s="1"/>
  <c r="AX429" i="12" s="1"/>
  <c r="AX430" i="12" s="1"/>
  <c r="AX431" i="12" s="1"/>
  <c r="AX432" i="12" s="1"/>
  <c r="AX433" i="12" s="1"/>
  <c r="AX434" i="12" s="1"/>
  <c r="AX435" i="12" s="1"/>
  <c r="AX436" i="12" s="1"/>
  <c r="AX437" i="12" s="1"/>
  <c r="AX438" i="12" s="1"/>
  <c r="AX439" i="12" s="1"/>
  <c r="AX440" i="12" s="1"/>
  <c r="AX441" i="12" s="1"/>
  <c r="AX442" i="12" s="1"/>
  <c r="AX443" i="12" s="1"/>
  <c r="AX444" i="12" s="1"/>
  <c r="AX445" i="12" s="1"/>
  <c r="AX446" i="12" s="1"/>
  <c r="AX447" i="12" s="1"/>
  <c r="AX448" i="12" s="1"/>
  <c r="AX449" i="12" s="1"/>
  <c r="AX450" i="12" s="1"/>
  <c r="AX451" i="12" s="1"/>
  <c r="AX452" i="12" s="1"/>
  <c r="AX453" i="12" s="1"/>
  <c r="AX454" i="12" s="1"/>
  <c r="AX455" i="12" s="1"/>
  <c r="AX456" i="12" s="1"/>
  <c r="AX457" i="12" s="1"/>
  <c r="AX458" i="12" s="1"/>
  <c r="AX459" i="12" s="1"/>
  <c r="AX460" i="12" s="1"/>
  <c r="AX461" i="12" s="1"/>
  <c r="AX462" i="12" s="1"/>
  <c r="AX463" i="12" s="1"/>
  <c r="AX464" i="12" s="1"/>
  <c r="AX465" i="12" s="1"/>
  <c r="AX466" i="12" s="1"/>
  <c r="AX467" i="12" s="1"/>
  <c r="AX468" i="12" s="1"/>
  <c r="AX469" i="12" s="1"/>
  <c r="AX470" i="12" s="1"/>
  <c r="AX471" i="12" s="1"/>
  <c r="AX472" i="12" s="1"/>
  <c r="AX473" i="12" s="1"/>
  <c r="AX474" i="12" s="1"/>
  <c r="AX475" i="12" s="1"/>
  <c r="AX476" i="12" s="1"/>
  <c r="AX477" i="12" s="1"/>
  <c r="AX478" i="12" s="1"/>
  <c r="AX479" i="12" s="1"/>
  <c r="AX480" i="12" s="1"/>
  <c r="AX481" i="12" s="1"/>
  <c r="AX482" i="12" s="1"/>
  <c r="AX483" i="12" s="1"/>
  <c r="AX484" i="12" s="1"/>
  <c r="AX485" i="12" s="1"/>
  <c r="AX486" i="12" s="1"/>
  <c r="AX487" i="12" s="1"/>
  <c r="AX488" i="12" s="1"/>
  <c r="AX489" i="12" s="1"/>
  <c r="AX490" i="12" s="1"/>
  <c r="AX491" i="12" s="1"/>
  <c r="AX492" i="12" s="1"/>
  <c r="AX493" i="12" s="1"/>
  <c r="AX494" i="12" s="1"/>
  <c r="AX495" i="12" s="1"/>
  <c r="AX496" i="12" s="1"/>
  <c r="AX497" i="12" s="1"/>
  <c r="AX498" i="12" s="1"/>
  <c r="AX499" i="12" s="1"/>
  <c r="AX500" i="12" s="1"/>
  <c r="AX501" i="12" s="1"/>
  <c r="AX502" i="12" s="1"/>
  <c r="AX503" i="12" s="1"/>
  <c r="AX504" i="12" s="1"/>
  <c r="AX505" i="12" s="1"/>
  <c r="AX506" i="12" s="1"/>
  <c r="AX507" i="12" s="1"/>
  <c r="AX508" i="12" s="1"/>
  <c r="AX509" i="12" s="1"/>
  <c r="AX510" i="12" s="1"/>
  <c r="AX511" i="12" s="1"/>
  <c r="AX512" i="12" s="1"/>
  <c r="AX513" i="12" s="1"/>
  <c r="AX514" i="12" s="1"/>
  <c r="AX515" i="12" s="1"/>
  <c r="AX516" i="12" s="1"/>
  <c r="AX517" i="12" s="1"/>
  <c r="AX518" i="12" s="1"/>
  <c r="AX519" i="12" s="1"/>
  <c r="AX520" i="12" s="1"/>
  <c r="AX521" i="12" s="1"/>
  <c r="AX522" i="12" s="1"/>
  <c r="AX523" i="12" s="1"/>
  <c r="AX524" i="12" s="1"/>
  <c r="AX525" i="12" s="1"/>
  <c r="AX526" i="12" s="1"/>
  <c r="AX527" i="12" s="1"/>
  <c r="AX528" i="12" s="1"/>
  <c r="AX529" i="12" s="1"/>
  <c r="AX530" i="12" s="1"/>
  <c r="AX531" i="12" s="1"/>
  <c r="AX532" i="12" s="1"/>
  <c r="AX533" i="12" s="1"/>
  <c r="AX534" i="12" s="1"/>
  <c r="AX535" i="12" s="1"/>
  <c r="AX536" i="12" s="1"/>
  <c r="AX537" i="12" s="1"/>
  <c r="AX538" i="12" s="1"/>
  <c r="AX539" i="12" s="1"/>
  <c r="AX540" i="12" s="1"/>
  <c r="AX541" i="12" s="1"/>
  <c r="AX542" i="12" s="1"/>
  <c r="AX543" i="12" s="1"/>
  <c r="AX544" i="12" s="1"/>
  <c r="AX545" i="12" s="1"/>
  <c r="AX546" i="12" s="1"/>
  <c r="AX547" i="12" s="1"/>
  <c r="AX548" i="12" s="1"/>
  <c r="AX549" i="12" s="1"/>
  <c r="AX550" i="12" s="1"/>
  <c r="AX551" i="12" s="1"/>
  <c r="AX552" i="12" s="1"/>
  <c r="AX553" i="12" s="1"/>
  <c r="AX554" i="12" s="1"/>
  <c r="AX555" i="12" s="1"/>
  <c r="AX556" i="12" s="1"/>
  <c r="AX557" i="12" s="1"/>
  <c r="AX558" i="12" s="1"/>
  <c r="AX559" i="12" s="1"/>
  <c r="AX560" i="12" s="1"/>
  <c r="AX561" i="12" s="1"/>
  <c r="AX562" i="12" s="1"/>
  <c r="AX563" i="12" s="1"/>
  <c r="AX564" i="12" s="1"/>
  <c r="AX565" i="12" s="1"/>
  <c r="AX566" i="12" s="1"/>
  <c r="AX567" i="12" s="1"/>
  <c r="AX568" i="12" s="1"/>
  <c r="AX569" i="12" s="1"/>
  <c r="AX570" i="12" s="1"/>
  <c r="AX571" i="12" s="1"/>
  <c r="AX572" i="12" s="1"/>
  <c r="AX573" i="12" s="1"/>
  <c r="AX574" i="12" s="1"/>
  <c r="AX575" i="12" s="1"/>
  <c r="AX576" i="12" s="1"/>
  <c r="AX577" i="12" s="1"/>
  <c r="AX578" i="12" s="1"/>
  <c r="AX579" i="12" s="1"/>
  <c r="AX580" i="12" s="1"/>
  <c r="AX581" i="12" s="1"/>
  <c r="AX582" i="12" s="1"/>
  <c r="AX583" i="12" s="1"/>
  <c r="AX584" i="12" s="1"/>
  <c r="AX585" i="12" s="1"/>
  <c r="AX586" i="12" s="1"/>
  <c r="AX587" i="12" s="1"/>
  <c r="AX588" i="12" s="1"/>
  <c r="AX589" i="12" s="1"/>
  <c r="AX590" i="12" s="1"/>
  <c r="AX591" i="12" s="1"/>
  <c r="AX592" i="12" s="1"/>
  <c r="AX593" i="12" s="1"/>
  <c r="AX594" i="12" s="1"/>
  <c r="AX595" i="12" s="1"/>
  <c r="AX596" i="12" s="1"/>
  <c r="AX597" i="12" s="1"/>
  <c r="AX598" i="12" s="1"/>
  <c r="AX599" i="12" s="1"/>
  <c r="AX600" i="12" s="1"/>
  <c r="AX601" i="12" s="1"/>
  <c r="AX602" i="12" s="1"/>
  <c r="AX603" i="12" s="1"/>
  <c r="AX604" i="12" s="1"/>
  <c r="AX605" i="12" s="1"/>
  <c r="AX606" i="12" s="1"/>
  <c r="AX607" i="12" s="1"/>
  <c r="AX608" i="12" s="1"/>
  <c r="AX609" i="12" s="1"/>
  <c r="AX610" i="12" s="1"/>
  <c r="AX611" i="12" s="1"/>
  <c r="AX612" i="12" s="1"/>
  <c r="AX613" i="12" s="1"/>
  <c r="AX614" i="12" s="1"/>
  <c r="AX615" i="12" s="1"/>
  <c r="AX616" i="12" s="1"/>
  <c r="AX617" i="12" s="1"/>
  <c r="AX618" i="12" s="1"/>
  <c r="AX619" i="12" s="1"/>
  <c r="AX620" i="12" s="1"/>
  <c r="AX621" i="12" s="1"/>
  <c r="AX622" i="12" s="1"/>
  <c r="AX623" i="12" s="1"/>
  <c r="AX624" i="12" s="1"/>
  <c r="AX625" i="12" s="1"/>
  <c r="AX626" i="12" s="1"/>
  <c r="AX627" i="12" s="1"/>
  <c r="AX628" i="12" s="1"/>
  <c r="AX629" i="12" s="1"/>
  <c r="AX630" i="12" s="1"/>
  <c r="AX631" i="12" s="1"/>
  <c r="AX632" i="12" s="1"/>
  <c r="AX633" i="12" s="1"/>
  <c r="AX634" i="12" s="1"/>
  <c r="AX635" i="12" s="1"/>
  <c r="AX636" i="12" s="1"/>
  <c r="AX637" i="12" s="1"/>
  <c r="AX638" i="12" s="1"/>
  <c r="AX639" i="12" s="1"/>
  <c r="AX640" i="12" s="1"/>
  <c r="AX641" i="12" s="1"/>
  <c r="AX642" i="12" s="1"/>
  <c r="AX643" i="12" s="1"/>
  <c r="AX644" i="12" s="1"/>
  <c r="AX645" i="12" s="1"/>
  <c r="AX646" i="12" s="1"/>
  <c r="AX647" i="12" s="1"/>
  <c r="AX648" i="12" s="1"/>
  <c r="AX649" i="12" s="1"/>
  <c r="AX650" i="12" s="1"/>
  <c r="AX651" i="12" s="1"/>
  <c r="AX652" i="12" s="1"/>
  <c r="AX653" i="12" s="1"/>
  <c r="AX654" i="12" s="1"/>
  <c r="AX655" i="12" s="1"/>
  <c r="AX656" i="12" s="1"/>
  <c r="AX657" i="12" s="1"/>
  <c r="AX658" i="12" s="1"/>
  <c r="AX659" i="12" s="1"/>
  <c r="AX660" i="12" s="1"/>
  <c r="AX661" i="12" s="1"/>
  <c r="AX662" i="12" s="1"/>
  <c r="AX663" i="12" s="1"/>
  <c r="AX664" i="12" s="1"/>
  <c r="AX665" i="12" s="1"/>
  <c r="AX666" i="12" s="1"/>
  <c r="AX667" i="12" s="1"/>
  <c r="AX668" i="12" s="1"/>
  <c r="AX669" i="12" s="1"/>
  <c r="AX670" i="12" s="1"/>
  <c r="AX671" i="12" s="1"/>
  <c r="AX672" i="12" s="1"/>
  <c r="AX673" i="12" s="1"/>
  <c r="AX674" i="12" s="1"/>
  <c r="AX675" i="12" s="1"/>
  <c r="AX676" i="12" s="1"/>
  <c r="AX677" i="12" s="1"/>
  <c r="AX678" i="12" s="1"/>
  <c r="AX679" i="12" s="1"/>
  <c r="AX680" i="12" s="1"/>
  <c r="AX681" i="12" s="1"/>
  <c r="AX682" i="12" s="1"/>
  <c r="AX683" i="12" s="1"/>
  <c r="AX684" i="12" s="1"/>
  <c r="AX685" i="12" s="1"/>
  <c r="AX686" i="12" s="1"/>
  <c r="AX687" i="12" s="1"/>
  <c r="AX688" i="12" s="1"/>
  <c r="AX689" i="12" s="1"/>
  <c r="AX690" i="12" s="1"/>
  <c r="AX691" i="12" s="1"/>
  <c r="AX692" i="12" s="1"/>
  <c r="AX693" i="12" s="1"/>
  <c r="AX694" i="12" s="1"/>
  <c r="AX695" i="12" s="1"/>
  <c r="AX696" i="12" s="1"/>
  <c r="AX697" i="12" s="1"/>
  <c r="AX698" i="12" s="1"/>
  <c r="AX699" i="12" s="1"/>
  <c r="AX700" i="12" s="1"/>
  <c r="AX701" i="12" s="1"/>
  <c r="AX702" i="12" s="1"/>
  <c r="AX703" i="12" s="1"/>
  <c r="AX704" i="12" s="1"/>
  <c r="AX705" i="12" s="1"/>
  <c r="AX706" i="12" s="1"/>
  <c r="AX707" i="12" s="1"/>
  <c r="AX708" i="12" s="1"/>
  <c r="AX709" i="12" s="1"/>
  <c r="AX710" i="12" s="1"/>
  <c r="AX711" i="12" s="1"/>
  <c r="AX712" i="12" s="1"/>
  <c r="AX713" i="12" s="1"/>
  <c r="AX714" i="12" s="1"/>
  <c r="AX715" i="12" s="1"/>
  <c r="AX716" i="12" s="1"/>
  <c r="AX717" i="12" s="1"/>
  <c r="AX718" i="12" s="1"/>
  <c r="AX719" i="12" s="1"/>
  <c r="AX720" i="12" s="1"/>
  <c r="AX721" i="12" s="1"/>
  <c r="AX722" i="12" s="1"/>
  <c r="AX723" i="12" s="1"/>
  <c r="AX724" i="12" s="1"/>
  <c r="AX725" i="12" s="1"/>
  <c r="AX726" i="12" s="1"/>
  <c r="AX727" i="12" s="1"/>
  <c r="AX728" i="12" s="1"/>
  <c r="AX729" i="12" s="1"/>
  <c r="AX730" i="12" s="1"/>
  <c r="AX731" i="12" s="1"/>
  <c r="AX732" i="12" s="1"/>
  <c r="AX733" i="12" s="1"/>
  <c r="AX734" i="12" s="1"/>
  <c r="AX735" i="12" s="1"/>
  <c r="AX736" i="12" s="1"/>
  <c r="AX737" i="12" s="1"/>
  <c r="AX738" i="12" s="1"/>
  <c r="AX739" i="12" s="1"/>
  <c r="AX740" i="12" s="1"/>
  <c r="AX741" i="12" s="1"/>
  <c r="AX742" i="12" s="1"/>
  <c r="AX743" i="12" s="1"/>
  <c r="AX744" i="12" s="1"/>
  <c r="AX745" i="12" s="1"/>
  <c r="AX746" i="12" s="1"/>
  <c r="AX747" i="12" s="1"/>
  <c r="AX748" i="12" s="1"/>
  <c r="AX749" i="12" s="1"/>
  <c r="AX750" i="12" s="1"/>
  <c r="AX751" i="12" s="1"/>
  <c r="AX752" i="12" s="1"/>
  <c r="AX753" i="12" s="1"/>
  <c r="AX754" i="12" s="1"/>
  <c r="AX755" i="12" s="1"/>
  <c r="AX756" i="12" s="1"/>
  <c r="AX757" i="12" s="1"/>
  <c r="AX758" i="12" s="1"/>
  <c r="AX759" i="12" s="1"/>
  <c r="AX760" i="12" s="1"/>
  <c r="AX761" i="12" s="1"/>
  <c r="AX762" i="12" s="1"/>
  <c r="AX763" i="12" s="1"/>
  <c r="AX764" i="12" s="1"/>
  <c r="AX765" i="12" s="1"/>
  <c r="AX766" i="12" s="1"/>
  <c r="AX767" i="12" s="1"/>
  <c r="AX768" i="12" s="1"/>
  <c r="AX769" i="12" s="1"/>
  <c r="AX770" i="12" s="1"/>
  <c r="AX771" i="12" s="1"/>
  <c r="AX772" i="12" s="1"/>
  <c r="AX773" i="12" s="1"/>
  <c r="AX774" i="12" s="1"/>
  <c r="AX775" i="12" s="1"/>
  <c r="AX776" i="12" s="1"/>
  <c r="AX777" i="12" s="1"/>
  <c r="AX778" i="12" s="1"/>
  <c r="AX779" i="12" s="1"/>
  <c r="AX780" i="12" s="1"/>
  <c r="AX781" i="12" s="1"/>
  <c r="AX782" i="12" s="1"/>
  <c r="AX783" i="12" s="1"/>
  <c r="AX784" i="12" s="1"/>
  <c r="AX785" i="12" s="1"/>
  <c r="AX786" i="12" s="1"/>
  <c r="AX787" i="12" s="1"/>
  <c r="AX788" i="12" s="1"/>
  <c r="AX789" i="12" s="1"/>
  <c r="AX790" i="12" s="1"/>
  <c r="AX791" i="12" s="1"/>
  <c r="AX792" i="12" s="1"/>
  <c r="AX793" i="12" s="1"/>
  <c r="AX794" i="12" s="1"/>
  <c r="AX795" i="12" s="1"/>
  <c r="AX796" i="12" s="1"/>
  <c r="AX797" i="12" s="1"/>
  <c r="AX798" i="12" s="1"/>
  <c r="AX799" i="12" s="1"/>
  <c r="AX800" i="12" s="1"/>
  <c r="AX801" i="12" s="1"/>
  <c r="AX802" i="12" s="1"/>
  <c r="AX803" i="12" s="1"/>
  <c r="AX804" i="12" s="1"/>
  <c r="AX805" i="12" s="1"/>
  <c r="AX806" i="12" s="1"/>
  <c r="AX807" i="12" s="1"/>
  <c r="AX808" i="12" s="1"/>
  <c r="AX809" i="12" s="1"/>
  <c r="AX810" i="12" s="1"/>
  <c r="AX811" i="12" s="1"/>
  <c r="AX812" i="12" s="1"/>
  <c r="AX813" i="12" s="1"/>
  <c r="AX814" i="12" s="1"/>
  <c r="AX815" i="12" s="1"/>
  <c r="AX816" i="12" s="1"/>
  <c r="AX817" i="12" s="1"/>
  <c r="AX818" i="12" s="1"/>
  <c r="AX819" i="12" s="1"/>
  <c r="AX820" i="12" s="1"/>
  <c r="AX821" i="12" s="1"/>
  <c r="AX822" i="12" s="1"/>
  <c r="AX823" i="12" s="1"/>
  <c r="AX824" i="12" s="1"/>
  <c r="AX825" i="12" s="1"/>
  <c r="AX826" i="12" s="1"/>
  <c r="AX827" i="12" s="1"/>
  <c r="AX828" i="12" s="1"/>
  <c r="AX829" i="12" s="1"/>
  <c r="AX830" i="12" s="1"/>
  <c r="AX831" i="12" s="1"/>
  <c r="AX832" i="12" s="1"/>
  <c r="AX833" i="12" s="1"/>
  <c r="AX834" i="12" s="1"/>
  <c r="AX835" i="12" s="1"/>
  <c r="AX836" i="12" s="1"/>
  <c r="AX837" i="12" s="1"/>
  <c r="AX838" i="12" s="1"/>
  <c r="AX839" i="12" s="1"/>
  <c r="AX840" i="12" s="1"/>
  <c r="AX841" i="12" s="1"/>
  <c r="AX842" i="12" s="1"/>
  <c r="AX843" i="12" s="1"/>
  <c r="AX844" i="12" s="1"/>
  <c r="AX845" i="12" s="1"/>
  <c r="AX846" i="12" s="1"/>
  <c r="AX847" i="12" s="1"/>
  <c r="AX848" i="12" s="1"/>
  <c r="AX849" i="12" s="1"/>
  <c r="AX850" i="12" s="1"/>
  <c r="AX851" i="12" s="1"/>
  <c r="AX852" i="12" s="1"/>
  <c r="AX853" i="12" s="1"/>
  <c r="AX854" i="12" s="1"/>
  <c r="AX855" i="12" s="1"/>
  <c r="AX856" i="12" s="1"/>
  <c r="AX857" i="12" s="1"/>
  <c r="AX858" i="12" s="1"/>
  <c r="AX859" i="12" s="1"/>
  <c r="AX860" i="12" s="1"/>
  <c r="AX861" i="12" s="1"/>
  <c r="AX862" i="12" s="1"/>
  <c r="AX863" i="12" s="1"/>
  <c r="AX864" i="12" s="1"/>
  <c r="AX865" i="12" s="1"/>
  <c r="AX866" i="12" s="1"/>
  <c r="AX867" i="12" s="1"/>
  <c r="AX868" i="12" s="1"/>
  <c r="AX869" i="12" s="1"/>
  <c r="AX870" i="12" s="1"/>
  <c r="AX871" i="12" s="1"/>
  <c r="AX872" i="12" s="1"/>
  <c r="AX873" i="12" s="1"/>
  <c r="AX874" i="12" s="1"/>
  <c r="AX875" i="12" s="1"/>
  <c r="AX876" i="12" s="1"/>
  <c r="AX877" i="12" s="1"/>
  <c r="AX878" i="12" s="1"/>
  <c r="AX879" i="12" s="1"/>
  <c r="AX880" i="12" s="1"/>
  <c r="AX881" i="12" s="1"/>
  <c r="AX882" i="12" s="1"/>
  <c r="AX883" i="12" s="1"/>
  <c r="AX884" i="12" s="1"/>
  <c r="AX885" i="12" s="1"/>
  <c r="AX886" i="12" s="1"/>
  <c r="AX887" i="12" s="1"/>
  <c r="AX888" i="12" s="1"/>
  <c r="AX889" i="12" s="1"/>
  <c r="AX890" i="12" s="1"/>
  <c r="AX891" i="12" s="1"/>
  <c r="AX892" i="12" s="1"/>
  <c r="AX893" i="12" s="1"/>
  <c r="AX894" i="12" s="1"/>
  <c r="AX895" i="12" s="1"/>
  <c r="AX896" i="12" s="1"/>
  <c r="AX897" i="12" s="1"/>
  <c r="AX898" i="12" s="1"/>
  <c r="AX899" i="12" s="1"/>
  <c r="AX900" i="12" s="1"/>
  <c r="AX901" i="12" s="1"/>
  <c r="AX902" i="12" s="1"/>
  <c r="AX903" i="12" s="1"/>
  <c r="AX904" i="12" s="1"/>
  <c r="AX905" i="12" s="1"/>
  <c r="AX906" i="12" s="1"/>
  <c r="AX907" i="12" s="1"/>
  <c r="AX908" i="12" s="1"/>
  <c r="AX909" i="12" s="1"/>
  <c r="AX910" i="12" s="1"/>
  <c r="AX911" i="12" s="1"/>
  <c r="AX912" i="12" s="1"/>
  <c r="AX913" i="12" s="1"/>
  <c r="AX914" i="12" s="1"/>
  <c r="AX915" i="12" s="1"/>
  <c r="AX916" i="12" s="1"/>
  <c r="AX917" i="12" s="1"/>
  <c r="AX918" i="12" s="1"/>
  <c r="AX919" i="12" s="1"/>
  <c r="AX920" i="12" s="1"/>
  <c r="AX921" i="12" s="1"/>
  <c r="AX922" i="12" s="1"/>
  <c r="AX923" i="12" s="1"/>
  <c r="AX924" i="12" s="1"/>
  <c r="AX925" i="12" s="1"/>
  <c r="AX926" i="12" s="1"/>
  <c r="AX927" i="12" s="1"/>
  <c r="AX928" i="12" s="1"/>
  <c r="AX929" i="12" s="1"/>
  <c r="AX930" i="12" s="1"/>
  <c r="AX931" i="12" s="1"/>
  <c r="AX932" i="12" s="1"/>
  <c r="AX933" i="12" s="1"/>
  <c r="AX934" i="12" s="1"/>
  <c r="AX935" i="12" s="1"/>
  <c r="AX936" i="12" s="1"/>
  <c r="AX937" i="12" s="1"/>
  <c r="AX938" i="12" s="1"/>
  <c r="AX939" i="12" s="1"/>
  <c r="AX940" i="12" s="1"/>
  <c r="AX941" i="12" s="1"/>
  <c r="AX942" i="12" s="1"/>
  <c r="AX943" i="12" s="1"/>
  <c r="AX944" i="12" s="1"/>
  <c r="AX945" i="12" s="1"/>
  <c r="AX946" i="12" s="1"/>
  <c r="AX947" i="12" s="1"/>
  <c r="AX948" i="12" s="1"/>
  <c r="AX949" i="12" s="1"/>
  <c r="AX950" i="12" s="1"/>
  <c r="AX951" i="12" s="1"/>
  <c r="AX952" i="12" s="1"/>
  <c r="AX953" i="12" s="1"/>
  <c r="AX954" i="12" s="1"/>
  <c r="AX955" i="12" s="1"/>
  <c r="AX956" i="12" s="1"/>
  <c r="AX957" i="12" s="1"/>
  <c r="AX958" i="12" s="1"/>
  <c r="AX959" i="12" s="1"/>
  <c r="AX960" i="12" s="1"/>
  <c r="AX961" i="12" s="1"/>
  <c r="AX962" i="12" s="1"/>
  <c r="AX963" i="12" s="1"/>
  <c r="AX964" i="12" s="1"/>
  <c r="AX965" i="12" s="1"/>
  <c r="AX966" i="12" s="1"/>
  <c r="AX967" i="12" s="1"/>
  <c r="AX968" i="12" s="1"/>
  <c r="AX969" i="12" s="1"/>
  <c r="AX970" i="12" s="1"/>
  <c r="AX971" i="12" s="1"/>
  <c r="AX972" i="12" s="1"/>
  <c r="AX973" i="12" s="1"/>
  <c r="AX974" i="12" s="1"/>
  <c r="AX975" i="12" s="1"/>
  <c r="AX976" i="12" s="1"/>
  <c r="AX977" i="12" s="1"/>
  <c r="AX978" i="12" s="1"/>
  <c r="AX979" i="12" s="1"/>
  <c r="AX980" i="12" s="1"/>
  <c r="AX981" i="12" s="1"/>
  <c r="AX982" i="12" s="1"/>
  <c r="AX983" i="12" s="1"/>
  <c r="AX984" i="12" s="1"/>
  <c r="AX985" i="12" s="1"/>
  <c r="AX986" i="12" s="1"/>
  <c r="AX987" i="12" s="1"/>
  <c r="AX988" i="12" s="1"/>
  <c r="AX989" i="12" s="1"/>
  <c r="AX990" i="12" s="1"/>
  <c r="AX991" i="12" s="1"/>
  <c r="AX992" i="12" s="1"/>
  <c r="AX993" i="12" s="1"/>
  <c r="AX994" i="12" s="1"/>
  <c r="AX995" i="12" s="1"/>
  <c r="AX996" i="12" s="1"/>
  <c r="AX997" i="12" s="1"/>
  <c r="AX998" i="12" s="1"/>
  <c r="AX999" i="12" s="1"/>
  <c r="AX1000" i="12" s="1"/>
  <c r="AX1001" i="12" s="1"/>
  <c r="AX1002" i="12" s="1"/>
  <c r="AX1003" i="12" s="1"/>
  <c r="AX1004" i="12" s="1"/>
  <c r="AX1005" i="12" s="1"/>
  <c r="AX1006" i="12" s="1"/>
  <c r="AX1007" i="12" s="1"/>
  <c r="AX1008" i="12" s="1"/>
  <c r="AX1009" i="12" s="1"/>
  <c r="AX1010" i="12" s="1"/>
  <c r="AX1011" i="12" s="1"/>
  <c r="AX1012" i="12" s="1"/>
  <c r="AX1013" i="12" s="1"/>
  <c r="AX1014" i="12" s="1"/>
  <c r="AX1015" i="12" s="1"/>
  <c r="AX1016" i="12" s="1"/>
  <c r="AX1017" i="12" s="1"/>
  <c r="AX1018" i="12" s="1"/>
  <c r="AX1019" i="12" s="1"/>
  <c r="AX1020" i="12" s="1"/>
  <c r="AX1021" i="12" s="1"/>
  <c r="AX1022" i="12" s="1"/>
  <c r="AX1023" i="12" s="1"/>
  <c r="AX1024" i="12" s="1"/>
  <c r="AX1025" i="12" s="1"/>
  <c r="AX1026" i="12" s="1"/>
  <c r="AX1027" i="12" s="1"/>
  <c r="AX1028" i="12" s="1"/>
  <c r="AX1029" i="12" s="1"/>
  <c r="AX1030" i="12" s="1"/>
  <c r="AX1031" i="12" s="1"/>
  <c r="AX1032" i="12" s="1"/>
  <c r="AX1033" i="12" s="1"/>
  <c r="AX1034" i="12" s="1"/>
  <c r="AX1035" i="12" s="1"/>
  <c r="AX1036" i="12" s="1"/>
  <c r="AX1037" i="12" s="1"/>
  <c r="AX1038" i="12" s="1"/>
  <c r="AX1039" i="12" s="1"/>
  <c r="AX1040" i="12" s="1"/>
  <c r="AX1041" i="12" s="1"/>
  <c r="AX1042" i="12" s="1"/>
  <c r="AX1043" i="12" s="1"/>
  <c r="AX1044" i="12" s="1"/>
  <c r="AX1045" i="12" s="1"/>
  <c r="AX1046" i="12" s="1"/>
  <c r="AX1047" i="12" s="1"/>
  <c r="AX1048" i="12" s="1"/>
  <c r="AX1049" i="12" s="1"/>
  <c r="AX1050" i="12" s="1"/>
  <c r="AX1051" i="12" s="1"/>
  <c r="AX1052" i="12" s="1"/>
  <c r="AX1053" i="12" s="1"/>
  <c r="AX1054" i="12" s="1"/>
  <c r="AX1055" i="12" s="1"/>
  <c r="AX1056" i="12" s="1"/>
  <c r="AX1057" i="12" s="1"/>
  <c r="AX1058" i="12" s="1"/>
  <c r="AX1059" i="12" s="1"/>
  <c r="AX1060" i="12" s="1"/>
  <c r="AX1061" i="12" s="1"/>
  <c r="AX1062" i="12" s="1"/>
  <c r="AX1063" i="12" s="1"/>
  <c r="AX1064" i="12" s="1"/>
  <c r="AX1065" i="12" s="1"/>
  <c r="AX1066" i="12" s="1"/>
  <c r="AX1067" i="12" s="1"/>
  <c r="AX1068" i="12" s="1"/>
  <c r="AX1069" i="12" s="1"/>
  <c r="AX1070" i="12" s="1"/>
  <c r="AX1071" i="12" s="1"/>
  <c r="AX1072" i="12" s="1"/>
  <c r="AX1073" i="12" s="1"/>
  <c r="AX1074" i="12" s="1"/>
  <c r="AX1075" i="12" s="1"/>
  <c r="AX1076" i="12" s="1"/>
  <c r="AX1077" i="12" s="1"/>
  <c r="AX1078" i="12" s="1"/>
  <c r="AX1079" i="12" s="1"/>
  <c r="AX1080" i="12" s="1"/>
  <c r="AX1081" i="12" s="1"/>
  <c r="AX1082" i="12" s="1"/>
  <c r="AX1083" i="12" s="1"/>
  <c r="AX1084" i="12" s="1"/>
  <c r="AX1085" i="12" s="1"/>
  <c r="AX1086" i="12" s="1"/>
  <c r="AX1087" i="12" s="1"/>
  <c r="AX1088" i="12" s="1"/>
  <c r="AX1089" i="12" s="1"/>
  <c r="AX1090" i="12" s="1"/>
  <c r="AX1091" i="12" s="1"/>
  <c r="AX1092" i="12" s="1"/>
  <c r="AX1093" i="12" s="1"/>
  <c r="AX1094" i="12" s="1"/>
  <c r="AX1095" i="12" s="1"/>
  <c r="AX1096" i="12" s="1"/>
  <c r="AX1097" i="12" s="1"/>
  <c r="AX1098" i="12" s="1"/>
  <c r="AX1099" i="12" s="1"/>
  <c r="AX1100" i="12" s="1"/>
  <c r="AX1101" i="12" s="1"/>
  <c r="AX1102" i="12" s="1"/>
  <c r="AX1103" i="12" s="1"/>
  <c r="AX1104" i="12" s="1"/>
  <c r="AX1105" i="12" s="1"/>
  <c r="AX1106" i="12" s="1"/>
  <c r="AX1107" i="12" s="1"/>
  <c r="AX1108" i="12" s="1"/>
  <c r="AX1109" i="12" s="1"/>
  <c r="AX1110" i="12" s="1"/>
  <c r="AX1111" i="12" s="1"/>
  <c r="AX1112" i="12" s="1"/>
  <c r="AX1113" i="12" s="1"/>
  <c r="AX1114" i="12" s="1"/>
  <c r="AX1115" i="12" s="1"/>
  <c r="AX1116" i="12" s="1"/>
  <c r="AX1117" i="12" s="1"/>
  <c r="AX1118" i="12" s="1"/>
  <c r="AX1119" i="12" s="1"/>
  <c r="AX1120" i="12" s="1"/>
  <c r="AX1121" i="12" s="1"/>
  <c r="AX1122" i="12" s="1"/>
  <c r="AX1123" i="12" s="1"/>
  <c r="AX1124" i="12" s="1"/>
  <c r="AX1125" i="12" s="1"/>
  <c r="AX1126" i="12" s="1"/>
  <c r="AX1127" i="12" s="1"/>
  <c r="AX1128" i="12" s="1"/>
  <c r="AX1129" i="12" s="1"/>
  <c r="AX1130" i="12" s="1"/>
  <c r="AX1131" i="12" s="1"/>
  <c r="AX1132" i="12" s="1"/>
  <c r="AX1133" i="12" s="1"/>
  <c r="AX1134" i="12" s="1"/>
  <c r="AX1135" i="12" s="1"/>
  <c r="AX1136" i="12" s="1"/>
  <c r="AX1137" i="12" s="1"/>
  <c r="AX1138" i="12" s="1"/>
  <c r="AX1139" i="12" s="1"/>
  <c r="AX1140" i="12" s="1"/>
  <c r="AX1141" i="12" s="1"/>
  <c r="AX1142" i="12" s="1"/>
  <c r="AX1143" i="12" s="1"/>
  <c r="AX1144" i="12" s="1"/>
  <c r="AX1145" i="12" s="1"/>
  <c r="AX1146" i="12" s="1"/>
  <c r="AX1147" i="12" s="1"/>
  <c r="AX1148" i="12" s="1"/>
  <c r="AX1149" i="12" s="1"/>
  <c r="AX1150" i="12" s="1"/>
  <c r="AX1151" i="12" s="1"/>
  <c r="AX1152" i="12" s="1"/>
  <c r="AX1153" i="12" s="1"/>
  <c r="AX1154" i="12" s="1"/>
  <c r="AX1155" i="12" s="1"/>
  <c r="AX1156" i="12" s="1"/>
  <c r="AX1157" i="12" s="1"/>
  <c r="AX1158" i="12" s="1"/>
  <c r="AX1159" i="12" s="1"/>
  <c r="AX1160" i="12" s="1"/>
  <c r="AX1161" i="12" s="1"/>
  <c r="AX1162" i="12" s="1"/>
  <c r="AX1163" i="12" s="1"/>
  <c r="AX1164" i="12" s="1"/>
  <c r="AX1165" i="12" s="1"/>
  <c r="AX1166" i="12" s="1"/>
  <c r="AX1167" i="12" s="1"/>
  <c r="AX1168" i="12" s="1"/>
  <c r="AX1169" i="12" s="1"/>
  <c r="AX1170" i="12" s="1"/>
  <c r="AX1171" i="12" s="1"/>
  <c r="AX1172" i="12" s="1"/>
  <c r="AX1173" i="12" s="1"/>
  <c r="AX1174" i="12" s="1"/>
  <c r="AX1175" i="12" s="1"/>
  <c r="AX1176" i="12" s="1"/>
  <c r="AX1177" i="12" s="1"/>
  <c r="AX1178" i="12" s="1"/>
  <c r="AX1179" i="12" s="1"/>
  <c r="AX1180" i="12" s="1"/>
  <c r="AX1181" i="12" s="1"/>
  <c r="AX1182" i="12" s="1"/>
  <c r="AX1183" i="12" s="1"/>
  <c r="AX1184" i="12" s="1"/>
  <c r="AX1185" i="12" s="1"/>
  <c r="AX1186" i="12" s="1"/>
  <c r="AX1187" i="12" s="1"/>
  <c r="AX1188" i="12" s="1"/>
  <c r="AX1189" i="12" s="1"/>
  <c r="AX1190" i="12" s="1"/>
  <c r="AX1191" i="12" s="1"/>
  <c r="AX1192" i="12" s="1"/>
  <c r="AX1193" i="12" s="1"/>
  <c r="AX1194" i="12" s="1"/>
  <c r="AX1195" i="12" s="1"/>
  <c r="AX1196" i="12" s="1"/>
  <c r="AX1197" i="12" s="1"/>
  <c r="AX1198" i="12" s="1"/>
  <c r="AX1199" i="12" s="1"/>
  <c r="AX1200" i="12" s="1"/>
  <c r="AX1201" i="12" s="1"/>
  <c r="AX1202" i="12" s="1"/>
  <c r="AX1203" i="12" s="1"/>
  <c r="AX1204" i="12" s="1"/>
  <c r="AX1205" i="12" s="1"/>
  <c r="AX1206" i="12" s="1"/>
  <c r="AX1207" i="12" s="1"/>
  <c r="AX1208" i="12" s="1"/>
  <c r="AX1209" i="12" s="1"/>
  <c r="AX1210" i="12" s="1"/>
  <c r="AX1211" i="12" s="1"/>
  <c r="AX1212" i="12" s="1"/>
  <c r="AX1213" i="12" s="1"/>
  <c r="AX1214" i="12" s="1"/>
  <c r="AX1215" i="12" s="1"/>
  <c r="AX1216" i="12" s="1"/>
  <c r="AX1217" i="12" s="1"/>
  <c r="AX1218" i="12" s="1"/>
  <c r="AX1219" i="12" s="1"/>
  <c r="AX1220" i="12" s="1"/>
  <c r="AX1221" i="12" s="1"/>
  <c r="AX1222" i="12" s="1"/>
  <c r="AX1223" i="12" s="1"/>
  <c r="AX1224" i="12" s="1"/>
  <c r="AX1225" i="12" s="1"/>
  <c r="AX1226" i="12" s="1"/>
  <c r="AX1227" i="12" s="1"/>
  <c r="AX1228" i="12" s="1"/>
  <c r="AX1229" i="12" s="1"/>
  <c r="AX1230" i="12" s="1"/>
  <c r="AX1231" i="12" s="1"/>
  <c r="AX1232" i="12" s="1"/>
  <c r="AX1233" i="12" s="1"/>
  <c r="AX1234" i="12" s="1"/>
  <c r="AX1235" i="12" s="1"/>
  <c r="AX1236" i="12" s="1"/>
  <c r="AX1237" i="12" s="1"/>
  <c r="AX1238" i="12" s="1"/>
  <c r="AX1239" i="12" s="1"/>
  <c r="AX1240" i="12" s="1"/>
  <c r="AX1241" i="12" s="1"/>
  <c r="AX1242" i="12" s="1"/>
  <c r="AX1243" i="12" s="1"/>
  <c r="AX1244" i="12" s="1"/>
  <c r="AX1245" i="12" s="1"/>
  <c r="AX1246" i="12" s="1"/>
  <c r="AX1247" i="12" s="1"/>
  <c r="AX1248" i="12" s="1"/>
  <c r="AX1249" i="12" s="1"/>
  <c r="AX1250" i="12" s="1"/>
  <c r="AX1251" i="12" s="1"/>
  <c r="AX1252" i="12" s="1"/>
  <c r="AX1253" i="12" s="1"/>
  <c r="AX1254" i="12" s="1"/>
  <c r="AX1255" i="12" s="1"/>
  <c r="AX1256" i="12" s="1"/>
  <c r="AX1257" i="12" s="1"/>
  <c r="AX1258" i="12" s="1"/>
  <c r="AX1259" i="12" s="1"/>
  <c r="AX1260" i="12" s="1"/>
  <c r="AX1261" i="12" s="1"/>
  <c r="AX1262" i="12" s="1"/>
  <c r="AX1263" i="12" s="1"/>
  <c r="AX1264" i="12" s="1"/>
  <c r="AX1265" i="12" s="1"/>
  <c r="AX1266" i="12" s="1"/>
  <c r="AX1267" i="12" s="1"/>
  <c r="AX1268" i="12" s="1"/>
  <c r="AX1269" i="12" s="1"/>
  <c r="AX1270" i="12" s="1"/>
  <c r="AX1271" i="12" s="1"/>
  <c r="AX1272" i="12" s="1"/>
  <c r="AX1273" i="12" s="1"/>
  <c r="AX1274" i="12" s="1"/>
  <c r="AX1275" i="12" s="1"/>
  <c r="AX1276" i="12" s="1"/>
  <c r="AX1277" i="12" s="1"/>
  <c r="AX1278" i="12" s="1"/>
  <c r="AX1279" i="12" s="1"/>
  <c r="AX1280" i="12" s="1"/>
  <c r="AX1281" i="12" s="1"/>
  <c r="AX1282" i="12" s="1"/>
  <c r="AX1283" i="12" s="1"/>
  <c r="AX1284" i="12" s="1"/>
  <c r="AX1285" i="12" s="1"/>
  <c r="AX1286" i="12" s="1"/>
  <c r="AX1287" i="12" s="1"/>
  <c r="AX1288" i="12" s="1"/>
  <c r="AX1289" i="12" s="1"/>
  <c r="AX1290" i="12" s="1"/>
  <c r="AX1291" i="12" s="1"/>
  <c r="AX1292" i="12" s="1"/>
  <c r="AX1293" i="12" s="1"/>
  <c r="AX1294" i="12" s="1"/>
  <c r="AX1295" i="12" s="1"/>
  <c r="AX1296" i="12" s="1"/>
  <c r="AX1297" i="12" s="1"/>
  <c r="AX1298" i="12" s="1"/>
  <c r="AX1299" i="12" s="1"/>
  <c r="AX1300" i="12" s="1"/>
  <c r="AX1301" i="12" s="1"/>
  <c r="AX1302" i="12" s="1"/>
  <c r="AX1303" i="12" s="1"/>
  <c r="AX1304" i="12" s="1"/>
  <c r="AX1305" i="12" s="1"/>
  <c r="AX1306" i="12" s="1"/>
  <c r="AX1307" i="12" s="1"/>
  <c r="AX1308" i="12" s="1"/>
  <c r="AX1309" i="12" s="1"/>
  <c r="AX1310" i="12" s="1"/>
  <c r="AX1311" i="12" s="1"/>
  <c r="AX1312" i="12" s="1"/>
  <c r="AX1313" i="12" s="1"/>
  <c r="AX1314" i="12" s="1"/>
  <c r="AX1315" i="12" s="1"/>
  <c r="AX1316" i="12" s="1"/>
  <c r="AX1317" i="12" s="1"/>
  <c r="AX1318" i="12" s="1"/>
  <c r="AX1319" i="12" s="1"/>
  <c r="AX1320" i="12" s="1"/>
  <c r="AX1321" i="12" s="1"/>
  <c r="AX1322" i="12" s="1"/>
  <c r="AX1323" i="12" s="1"/>
  <c r="AX1324" i="12" s="1"/>
  <c r="AX1325" i="12" s="1"/>
  <c r="AX1326" i="12" s="1"/>
  <c r="AX1327" i="12" s="1"/>
  <c r="AX1328" i="12" s="1"/>
  <c r="AX1329" i="12" s="1"/>
  <c r="AX1330" i="12" s="1"/>
  <c r="AX1331" i="12" s="1"/>
  <c r="AX1332" i="12" s="1"/>
  <c r="AX1333" i="12" s="1"/>
  <c r="AX1334" i="12" s="1"/>
  <c r="AX1335" i="12" s="1"/>
  <c r="AX1336" i="12" s="1"/>
  <c r="AX1337" i="12" s="1"/>
  <c r="AX1338" i="12" s="1"/>
  <c r="AX1339" i="12" s="1"/>
  <c r="AX1340" i="12" s="1"/>
  <c r="AX1341" i="12" s="1"/>
  <c r="AX1342" i="12" s="1"/>
  <c r="AX1343" i="12" s="1"/>
  <c r="AX1344" i="12" s="1"/>
  <c r="AX1345" i="12" s="1"/>
  <c r="AX1346" i="12" s="1"/>
  <c r="AX1347" i="12" s="1"/>
  <c r="AX1348" i="12" s="1"/>
  <c r="AX1349" i="12" s="1"/>
  <c r="AX1350" i="12" s="1"/>
  <c r="AX1351" i="12" s="1"/>
  <c r="AX1352" i="12" s="1"/>
  <c r="AX1353" i="12" s="1"/>
  <c r="AX1354" i="12" s="1"/>
  <c r="AX1355" i="12" s="1"/>
  <c r="AX1356" i="12" s="1"/>
  <c r="AX1357" i="12" s="1"/>
  <c r="AX1358" i="12" s="1"/>
  <c r="AX1359" i="12" s="1"/>
  <c r="AX1360" i="12" s="1"/>
  <c r="AX1361" i="12" s="1"/>
  <c r="AX1362" i="12" s="1"/>
  <c r="AX1363" i="12" s="1"/>
  <c r="AX1364" i="12" s="1"/>
  <c r="AX1365" i="12" s="1"/>
  <c r="AX1366" i="12" s="1"/>
  <c r="AX1367" i="12" s="1"/>
  <c r="AX1368" i="12" s="1"/>
  <c r="AX1369" i="12" s="1"/>
  <c r="AX1370" i="12" s="1"/>
  <c r="AX1371" i="12" s="1"/>
  <c r="AX1372" i="12" s="1"/>
  <c r="AX1373" i="12" s="1"/>
  <c r="AX1374" i="12" s="1"/>
  <c r="AX1375" i="12" s="1"/>
  <c r="AX1376" i="12" s="1"/>
  <c r="AX1377" i="12" s="1"/>
  <c r="AX1378" i="12" s="1"/>
  <c r="AX1379" i="12" s="1"/>
  <c r="AX1380" i="12" s="1"/>
  <c r="AX1381" i="12" s="1"/>
  <c r="AX1382" i="12" s="1"/>
  <c r="AX1383" i="12" s="1"/>
  <c r="AX1384" i="12" s="1"/>
  <c r="AX1385" i="12" s="1"/>
  <c r="AX1386" i="12" s="1"/>
  <c r="AX1387" i="12" s="1"/>
  <c r="AX1388" i="12" s="1"/>
  <c r="AX1389" i="12" s="1"/>
  <c r="AX1390" i="12" s="1"/>
  <c r="AX1391" i="12" s="1"/>
  <c r="AX1392" i="12" s="1"/>
  <c r="AX1393" i="12" s="1"/>
  <c r="AX1394" i="12" s="1"/>
  <c r="AX1395" i="12" s="1"/>
  <c r="AX1396" i="12" s="1"/>
  <c r="AX1397" i="12" s="1"/>
  <c r="AX1398" i="12" s="1"/>
  <c r="AX1399" i="12" s="1"/>
  <c r="AX1400" i="12" s="1"/>
  <c r="AX1401" i="12" s="1"/>
  <c r="AX1402" i="12" s="1"/>
  <c r="AX1403" i="12" s="1"/>
  <c r="AX1404" i="12" s="1"/>
  <c r="AX1405" i="12" s="1"/>
  <c r="AX1406" i="12" s="1"/>
  <c r="AX1407" i="12" s="1"/>
  <c r="AX1408" i="12" s="1"/>
  <c r="AX1409" i="12" s="1"/>
  <c r="AX1410" i="12" s="1"/>
  <c r="AX1411" i="12" s="1"/>
  <c r="AX1412" i="12" s="1"/>
  <c r="AX1413" i="12" s="1"/>
  <c r="AX1414" i="12" s="1"/>
  <c r="AX1415" i="12" s="1"/>
  <c r="AX1416" i="12" s="1"/>
  <c r="AX1417" i="12" s="1"/>
  <c r="AX1418" i="12" s="1"/>
  <c r="AX1419" i="12" s="1"/>
  <c r="AX1420" i="12" s="1"/>
  <c r="AX1421" i="12" s="1"/>
  <c r="AX1422" i="12" s="1"/>
  <c r="AX1423" i="12" s="1"/>
  <c r="AX1424" i="12" s="1"/>
  <c r="AX1425" i="12" s="1"/>
  <c r="AX1426" i="12" s="1"/>
  <c r="AX1427" i="12" s="1"/>
  <c r="AX1428" i="12" s="1"/>
  <c r="AX1429" i="12" s="1"/>
  <c r="AX1430" i="12" s="1"/>
  <c r="AX1431" i="12" s="1"/>
  <c r="AX1432" i="12" s="1"/>
  <c r="AX1433" i="12" s="1"/>
  <c r="AX1434" i="12" s="1"/>
  <c r="AX1435" i="12" s="1"/>
  <c r="AX1436" i="12" s="1"/>
  <c r="AX1437" i="12" s="1"/>
  <c r="AX1438" i="12" s="1"/>
  <c r="AX1439" i="12" s="1"/>
  <c r="AX1440" i="12" s="1"/>
  <c r="AX1441" i="12" s="1"/>
  <c r="AX1442" i="12" s="1"/>
  <c r="AX1443" i="12" s="1"/>
  <c r="AX1444" i="12" s="1"/>
  <c r="AX1445" i="12" s="1"/>
  <c r="AX1446" i="12" s="1"/>
  <c r="AX1447" i="12" s="1"/>
  <c r="AX1448" i="12" s="1"/>
  <c r="AX1449" i="12" s="1"/>
  <c r="AX1450" i="12" s="1"/>
  <c r="AX1451" i="12" s="1"/>
  <c r="AX1452" i="12" s="1"/>
  <c r="AX1453" i="12" s="1"/>
  <c r="AX1454" i="12" s="1"/>
  <c r="AX1455" i="12" s="1"/>
  <c r="AX1456" i="12" s="1"/>
  <c r="AX1457" i="12" s="1"/>
  <c r="AX1458" i="12" s="1"/>
  <c r="AX1459" i="12" s="1"/>
  <c r="AX1460" i="12" s="1"/>
  <c r="AX1461" i="12" s="1"/>
  <c r="AX1462" i="12" s="1"/>
  <c r="AX1463" i="12" s="1"/>
  <c r="AX1464" i="12" s="1"/>
  <c r="AX1465" i="12" s="1"/>
  <c r="AX1466" i="12" s="1"/>
  <c r="AX1467" i="12" s="1"/>
  <c r="AX1468" i="12" s="1"/>
  <c r="AX1469" i="12" s="1"/>
  <c r="AX1470" i="12" s="1"/>
  <c r="AX1471" i="12" s="1"/>
  <c r="AX1472" i="12" s="1"/>
  <c r="AX1473" i="12" s="1"/>
  <c r="AX1474" i="12" s="1"/>
  <c r="AX1475" i="12" s="1"/>
  <c r="AX1476" i="12" s="1"/>
  <c r="AX1477" i="12" s="1"/>
  <c r="AX1478" i="12" s="1"/>
  <c r="AX1479" i="12" s="1"/>
  <c r="AX1480" i="12" s="1"/>
  <c r="AX1481" i="12" s="1"/>
  <c r="AX1482" i="12" s="1"/>
  <c r="AX1483" i="12" s="1"/>
  <c r="AX1484" i="12" s="1"/>
  <c r="AX1485" i="12" s="1"/>
  <c r="AX1486" i="12" s="1"/>
  <c r="AX1487" i="12" s="1"/>
  <c r="AX1488" i="12" s="1"/>
  <c r="AX1489" i="12" s="1"/>
  <c r="AX1490" i="12" s="1"/>
  <c r="AX1491" i="12" s="1"/>
  <c r="AX1492" i="12" s="1"/>
  <c r="AX1493" i="12" s="1"/>
  <c r="AX1494" i="12" s="1"/>
  <c r="AX1495" i="12" s="1"/>
  <c r="AX1496" i="12" s="1"/>
  <c r="AX1497" i="12" s="1"/>
  <c r="AX1498" i="12" s="1"/>
  <c r="AX1499" i="12" s="1"/>
  <c r="AX1500" i="12" s="1"/>
  <c r="AX1501" i="12" s="1"/>
  <c r="AX1502" i="12" s="1"/>
  <c r="AX1503" i="12" s="1"/>
  <c r="AX1504" i="12" s="1"/>
  <c r="AX1505" i="12" s="1"/>
  <c r="AX1506" i="12" s="1"/>
  <c r="AX1507" i="12" s="1"/>
  <c r="AX1508" i="12" s="1"/>
  <c r="AX1509" i="12" s="1"/>
  <c r="AX1510" i="12" s="1"/>
  <c r="AX1511" i="12" s="1"/>
  <c r="AX1512" i="12" s="1"/>
  <c r="AX1513" i="12" s="1"/>
  <c r="AX1514" i="12" s="1"/>
  <c r="AX1515" i="12" s="1"/>
  <c r="AX1516" i="12" s="1"/>
  <c r="AX1517" i="12" s="1"/>
  <c r="AX1518" i="12" s="1"/>
  <c r="AX1519" i="12" s="1"/>
  <c r="AX1520" i="12" s="1"/>
  <c r="AX1521" i="12" s="1"/>
  <c r="AX1522" i="12" s="1"/>
  <c r="AX1523" i="12" s="1"/>
  <c r="AX1524" i="12" s="1"/>
  <c r="AX1525" i="12" s="1"/>
  <c r="AX1526" i="12" s="1"/>
  <c r="AX1527" i="12" s="1"/>
  <c r="AX1528" i="12" s="1"/>
  <c r="AX1529" i="12" s="1"/>
  <c r="AX1530" i="12" s="1"/>
  <c r="AX1531" i="12" s="1"/>
  <c r="AX1532" i="12" s="1"/>
  <c r="AX1533" i="12" s="1"/>
  <c r="AX1534" i="12" s="1"/>
  <c r="AX1535" i="12" s="1"/>
  <c r="AX1536" i="12" s="1"/>
  <c r="AX1537" i="12" s="1"/>
  <c r="AX1538" i="12" s="1"/>
  <c r="AX1539" i="12" s="1"/>
  <c r="AX1540" i="12" s="1"/>
  <c r="AX1541" i="12" s="1"/>
  <c r="AX1542" i="12" s="1"/>
  <c r="AX1543" i="12" s="1"/>
  <c r="AX1544" i="12" s="1"/>
  <c r="AX1545" i="12" s="1"/>
  <c r="AX1546" i="12" s="1"/>
  <c r="AX1547" i="12" s="1"/>
  <c r="AX1548" i="12" s="1"/>
  <c r="AX1549" i="12" s="1"/>
  <c r="AX1550" i="12" s="1"/>
  <c r="AX1551" i="12" s="1"/>
  <c r="AX1552" i="12" s="1"/>
  <c r="AX1553" i="12" s="1"/>
  <c r="AX1554" i="12" s="1"/>
  <c r="AX1555" i="12" s="1"/>
  <c r="AX1556" i="12" s="1"/>
  <c r="AX1557" i="12" s="1"/>
  <c r="AX1558" i="12" s="1"/>
  <c r="AX1559" i="12" s="1"/>
  <c r="AX1560" i="12" s="1"/>
  <c r="AX1561" i="12" s="1"/>
  <c r="AX1562" i="12" s="1"/>
  <c r="AX1563" i="12" s="1"/>
  <c r="AX1564" i="12" s="1"/>
  <c r="AX1565" i="12" s="1"/>
  <c r="AX1566" i="12" s="1"/>
  <c r="AX1567" i="12" s="1"/>
  <c r="AX1568" i="12" s="1"/>
  <c r="AX1569" i="12" s="1"/>
  <c r="AX1570" i="12" s="1"/>
  <c r="AX1571" i="12" s="1"/>
  <c r="AX1572" i="12" s="1"/>
  <c r="AX1573" i="12" s="1"/>
  <c r="AX1574" i="12" s="1"/>
  <c r="AX1575" i="12" s="1"/>
  <c r="AX1576" i="12" s="1"/>
  <c r="AX1577" i="12" s="1"/>
  <c r="AX1578" i="12" s="1"/>
  <c r="AX1579" i="12" s="1"/>
  <c r="AX1580" i="12" s="1"/>
  <c r="AX1581" i="12" s="1"/>
  <c r="AX1582" i="12" s="1"/>
  <c r="AX1583" i="12" s="1"/>
  <c r="AX1584" i="12" s="1"/>
  <c r="AX1585" i="12" s="1"/>
  <c r="AX1586" i="12" s="1"/>
  <c r="AX1587" i="12" s="1"/>
  <c r="AX1588" i="12" s="1"/>
  <c r="AX1589" i="12" s="1"/>
  <c r="AX1590" i="12" s="1"/>
  <c r="AX1591" i="12" s="1"/>
  <c r="AX1592" i="12" s="1"/>
  <c r="AX1593" i="12" s="1"/>
  <c r="AX1594" i="12" s="1"/>
  <c r="AX1595" i="12" s="1"/>
  <c r="AX1596" i="12" s="1"/>
  <c r="AX1597" i="12" s="1"/>
  <c r="AX1598" i="12" s="1"/>
  <c r="AX1599" i="12" s="1"/>
  <c r="AX1600" i="12" s="1"/>
  <c r="AX1601" i="12" s="1"/>
  <c r="AX1602" i="12" s="1"/>
  <c r="AX1603" i="12" s="1"/>
  <c r="AX1604" i="12" s="1"/>
  <c r="AX1605" i="12" s="1"/>
  <c r="AX1606" i="12" s="1"/>
  <c r="AX1607" i="12" s="1"/>
  <c r="AX1608" i="12" s="1"/>
  <c r="AX1609" i="12" s="1"/>
  <c r="AX1610" i="12" s="1"/>
  <c r="AX1611" i="12" s="1"/>
  <c r="AX1612" i="12" s="1"/>
  <c r="AX1613" i="12" s="1"/>
  <c r="AX1614" i="12" s="1"/>
  <c r="AX1615" i="12" s="1"/>
  <c r="AX1616" i="12" s="1"/>
  <c r="AX1617" i="12" s="1"/>
  <c r="AX1618" i="12" s="1"/>
  <c r="AX1619" i="12" s="1"/>
  <c r="AX1620" i="12" s="1"/>
  <c r="AX1621" i="12" s="1"/>
  <c r="AX1622" i="12" s="1"/>
  <c r="AX1623" i="12" s="1"/>
  <c r="AX1624" i="12" s="1"/>
  <c r="AX1625" i="12" s="1"/>
  <c r="AX1626" i="12" s="1"/>
  <c r="AX1627" i="12" s="1"/>
  <c r="AX1628" i="12" s="1"/>
  <c r="AX1629" i="12" s="1"/>
  <c r="AX1630" i="12" s="1"/>
  <c r="AX1631" i="12" s="1"/>
  <c r="AX1632" i="12" s="1"/>
  <c r="AX1633" i="12" s="1"/>
  <c r="AX1634" i="12" s="1"/>
  <c r="AX1635" i="12" s="1"/>
  <c r="AX1636" i="12" s="1"/>
  <c r="AX1637" i="12" s="1"/>
  <c r="AX1638" i="12" s="1"/>
  <c r="AX1639" i="12" s="1"/>
  <c r="AX1640" i="12" s="1"/>
  <c r="AX1641" i="12" s="1"/>
  <c r="AX1642" i="12" s="1"/>
  <c r="AX1643" i="12" s="1"/>
  <c r="AX1644" i="12" s="1"/>
  <c r="AX1645" i="12" s="1"/>
  <c r="AX1646" i="12" s="1"/>
  <c r="AX1647" i="12" s="1"/>
  <c r="AX1648" i="12" s="1"/>
  <c r="AX1649" i="12" s="1"/>
  <c r="AX1650" i="12" s="1"/>
  <c r="AX1651" i="12" s="1"/>
  <c r="AX1652" i="12" s="1"/>
  <c r="AX1653" i="12" s="1"/>
  <c r="AX1654" i="12" s="1"/>
  <c r="AX1655" i="12" s="1"/>
  <c r="AX1656" i="12" s="1"/>
  <c r="AX1657" i="12" s="1"/>
  <c r="AX1658" i="12" s="1"/>
  <c r="AX1659" i="12" s="1"/>
  <c r="AX1660" i="12" s="1"/>
  <c r="AX1661" i="12" s="1"/>
  <c r="AX1662" i="12" s="1"/>
  <c r="AX1663" i="12" s="1"/>
  <c r="AX1664" i="12" s="1"/>
  <c r="AX1665" i="12" s="1"/>
  <c r="AX1666" i="12" s="1"/>
  <c r="AX1667" i="12" s="1"/>
  <c r="AX1668" i="12" s="1"/>
  <c r="AX1669" i="12" s="1"/>
  <c r="AX1670" i="12" s="1"/>
  <c r="AX1671" i="12" s="1"/>
  <c r="AX1672" i="12" s="1"/>
  <c r="AX1673" i="12" s="1"/>
  <c r="AX1674" i="12" s="1"/>
  <c r="AX1675" i="12" s="1"/>
  <c r="AX1676" i="12" s="1"/>
  <c r="AX1677" i="12" s="1"/>
  <c r="AX1678" i="12" s="1"/>
  <c r="AX1679" i="12" s="1"/>
  <c r="AX1680" i="12" s="1"/>
  <c r="AX1681" i="12" s="1"/>
  <c r="AX1682" i="12" s="1"/>
  <c r="AX1683" i="12" s="1"/>
  <c r="AX1684" i="12" s="1"/>
  <c r="AX1685" i="12" s="1"/>
  <c r="AX1686" i="12" s="1"/>
  <c r="AX1687" i="12" s="1"/>
  <c r="AX1688" i="12" s="1"/>
  <c r="AX1689" i="12" s="1"/>
  <c r="AX1690" i="12" s="1"/>
  <c r="AX1691" i="12" s="1"/>
  <c r="AX1692" i="12" s="1"/>
  <c r="AX1693" i="12" s="1"/>
  <c r="AX1694" i="12" s="1"/>
  <c r="AX1695" i="12" s="1"/>
  <c r="AX1696" i="12" s="1"/>
  <c r="AX1697" i="12" s="1"/>
  <c r="AX1698" i="12" s="1"/>
  <c r="AX1699" i="12" s="1"/>
  <c r="AX1700" i="12" s="1"/>
  <c r="AX1701" i="12" s="1"/>
  <c r="AX1702" i="12" s="1"/>
  <c r="AX1703" i="12" s="1"/>
  <c r="AX1704" i="12" s="1"/>
  <c r="AX1705" i="12" s="1"/>
  <c r="AX1706" i="12" s="1"/>
  <c r="AX1707" i="12" s="1"/>
  <c r="AX1708" i="12" s="1"/>
  <c r="AX1709" i="12" s="1"/>
  <c r="AX1710" i="12" s="1"/>
  <c r="AX1711" i="12" s="1"/>
  <c r="AX1712" i="12" s="1"/>
  <c r="AX1713" i="12" s="1"/>
  <c r="AX1714" i="12" s="1"/>
  <c r="AX1715" i="12" s="1"/>
  <c r="AX1716" i="12" s="1"/>
  <c r="AX1717" i="12" s="1"/>
  <c r="AX1718" i="12" s="1"/>
  <c r="AX1719" i="12" s="1"/>
  <c r="AX1720" i="12" s="1"/>
  <c r="AX1721" i="12" s="1"/>
  <c r="AX1722" i="12" s="1"/>
  <c r="AX1723" i="12" s="1"/>
  <c r="AX1724" i="12" s="1"/>
  <c r="AX1725" i="12" s="1"/>
  <c r="AX1726" i="12" s="1"/>
  <c r="AX1727" i="12" s="1"/>
  <c r="AX1728" i="12" s="1"/>
  <c r="AX1729" i="12" s="1"/>
  <c r="AX1730" i="12" s="1"/>
  <c r="AX1731" i="12" s="1"/>
  <c r="AX1732" i="12" s="1"/>
  <c r="AX1733" i="12" s="1"/>
  <c r="AX1734" i="12" s="1"/>
  <c r="AX1735" i="12" s="1"/>
  <c r="AX1736" i="12" s="1"/>
  <c r="AX1737" i="12" s="1"/>
  <c r="AX1738" i="12" s="1"/>
  <c r="AX1739" i="12" s="1"/>
  <c r="AX1740" i="12" s="1"/>
  <c r="AX1741" i="12" s="1"/>
  <c r="AX1742" i="12" s="1"/>
  <c r="AX1743" i="12" s="1"/>
  <c r="AX1744" i="12" s="1"/>
  <c r="AX1745" i="12" s="1"/>
  <c r="AX1746" i="12" s="1"/>
  <c r="AX1747" i="12" s="1"/>
  <c r="AX1748" i="12" s="1"/>
  <c r="AX1749" i="12" s="1"/>
  <c r="AX1750" i="12" s="1"/>
  <c r="AX1751" i="12" s="1"/>
  <c r="AX1752" i="12" s="1"/>
  <c r="AX1753" i="12" s="1"/>
  <c r="AX1754" i="12" s="1"/>
  <c r="AX1755" i="12" s="1"/>
  <c r="AX1756" i="12" s="1"/>
  <c r="AX1757" i="12" s="1"/>
  <c r="AX1758" i="12" s="1"/>
  <c r="AX1759" i="12" s="1"/>
  <c r="AX1760" i="12" s="1"/>
  <c r="AX1761" i="12" s="1"/>
  <c r="AX1762" i="12" s="1"/>
  <c r="AX1763" i="12" s="1"/>
  <c r="AX1764" i="12" s="1"/>
  <c r="AX1765" i="12" s="1"/>
  <c r="AX1766" i="12" s="1"/>
  <c r="AX1767" i="12" s="1"/>
  <c r="AX1768" i="12" s="1"/>
  <c r="AX1769" i="12" s="1"/>
  <c r="AX1770" i="12" s="1"/>
  <c r="AX1771" i="12" s="1"/>
  <c r="AX1772" i="12" s="1"/>
  <c r="AX1773" i="12" s="1"/>
  <c r="AX1774" i="12" s="1"/>
  <c r="AX1775" i="12" s="1"/>
  <c r="AX1776" i="12" s="1"/>
  <c r="AX1777" i="12" s="1"/>
  <c r="AX1778" i="12" s="1"/>
  <c r="AX1779" i="12" s="1"/>
  <c r="AX1780" i="12" s="1"/>
  <c r="AX1781" i="12" s="1"/>
  <c r="AX1782" i="12" s="1"/>
  <c r="AX1783" i="12" s="1"/>
  <c r="AX1784" i="12" s="1"/>
  <c r="AX1785" i="12" s="1"/>
  <c r="AX1786" i="12" s="1"/>
  <c r="AX1787" i="12" s="1"/>
  <c r="AX1788" i="12" s="1"/>
  <c r="AX1789" i="12" s="1"/>
  <c r="AX1790" i="12" s="1"/>
  <c r="AX1791" i="12" s="1"/>
  <c r="AX1792" i="12" s="1"/>
  <c r="AX1793" i="12" s="1"/>
  <c r="AX1794" i="12" s="1"/>
  <c r="AX1795" i="12" s="1"/>
  <c r="AX1796" i="12" s="1"/>
  <c r="AX1797" i="12" s="1"/>
  <c r="AX1798" i="12" s="1"/>
  <c r="AX1799" i="12" s="1"/>
  <c r="AX1800" i="12" s="1"/>
  <c r="AX1801" i="12" s="1"/>
  <c r="AX1802" i="12" s="1"/>
  <c r="AX1803" i="12" s="1"/>
  <c r="AX1804" i="12" s="1"/>
  <c r="AX1805" i="12" s="1"/>
  <c r="AX1806" i="12" s="1"/>
  <c r="AX1807" i="12" s="1"/>
  <c r="AX1808" i="12" s="1"/>
  <c r="AX1809" i="12" s="1"/>
  <c r="AX1810" i="12" s="1"/>
  <c r="AX1811" i="12" s="1"/>
  <c r="AX1812" i="12" s="1"/>
  <c r="AX1813" i="12" s="1"/>
  <c r="AX1814" i="12" s="1"/>
  <c r="AX1815" i="12" s="1"/>
  <c r="AX1816" i="12" s="1"/>
  <c r="AX1817" i="12" s="1"/>
  <c r="AX1818" i="12" s="1"/>
  <c r="AX1819" i="12" s="1"/>
  <c r="AX1820" i="12" s="1"/>
  <c r="AX1821" i="12" s="1"/>
  <c r="AX1822" i="12" s="1"/>
  <c r="AX1823" i="12" s="1"/>
  <c r="AX1824" i="12" s="1"/>
  <c r="AX1825" i="12" s="1"/>
  <c r="AX1826" i="12" s="1"/>
  <c r="AX1827" i="12" s="1"/>
  <c r="AX1828" i="12" s="1"/>
  <c r="AX1829" i="12" s="1"/>
  <c r="AX1830" i="12" s="1"/>
  <c r="AX1831" i="12" s="1"/>
  <c r="AX1832" i="12" s="1"/>
  <c r="AX1833" i="12" s="1"/>
  <c r="AX1834" i="12" s="1"/>
  <c r="AX1835" i="12" s="1"/>
  <c r="AX1836" i="12" s="1"/>
  <c r="AX1837" i="12" s="1"/>
  <c r="AX1838" i="12" s="1"/>
  <c r="AX1839" i="12" s="1"/>
  <c r="AX1840" i="12" s="1"/>
  <c r="AX1841" i="12" s="1"/>
  <c r="AX1842" i="12" s="1"/>
  <c r="AX1843" i="12" s="1"/>
  <c r="AX1844" i="12" s="1"/>
  <c r="AX1845" i="12" s="1"/>
  <c r="AX1846" i="12" s="1"/>
  <c r="AX1847" i="12" s="1"/>
  <c r="AX1848" i="12" s="1"/>
  <c r="AX1849" i="12" s="1"/>
  <c r="AX1850" i="12" s="1"/>
  <c r="AX1851" i="12" s="1"/>
  <c r="AX1852" i="12" s="1"/>
  <c r="AX1853" i="12" s="1"/>
  <c r="AX1854" i="12" s="1"/>
  <c r="AX1855" i="12" s="1"/>
  <c r="AX1856" i="12" s="1"/>
  <c r="AX1857" i="12" s="1"/>
  <c r="AX1858" i="12" s="1"/>
  <c r="AX1859" i="12" s="1"/>
  <c r="AX1860" i="12" s="1"/>
  <c r="AX1861" i="12" s="1"/>
  <c r="AX1862" i="12" s="1"/>
  <c r="AX1863" i="12" s="1"/>
  <c r="AX1864" i="12" s="1"/>
  <c r="AX1865" i="12" s="1"/>
  <c r="AX1866" i="12" s="1"/>
  <c r="AX1867" i="12" s="1"/>
  <c r="AX1868" i="12" s="1"/>
  <c r="AX1869" i="12" s="1"/>
  <c r="AX1870" i="12" s="1"/>
  <c r="AX1871" i="12" s="1"/>
  <c r="AX1872" i="12" s="1"/>
  <c r="AX1873" i="12" s="1"/>
  <c r="AX1874" i="12" s="1"/>
  <c r="AX1875" i="12" s="1"/>
  <c r="AX1876" i="12" s="1"/>
  <c r="AX1877" i="12" s="1"/>
  <c r="AX1878" i="12" s="1"/>
  <c r="AX1879" i="12" s="1"/>
  <c r="AX1880" i="12" s="1"/>
  <c r="AX1881" i="12" s="1"/>
  <c r="AX1882" i="12" s="1"/>
  <c r="AX1883" i="12" s="1"/>
  <c r="AX1884" i="12" s="1"/>
  <c r="AX1885" i="12" s="1"/>
  <c r="AX1886" i="12" s="1"/>
  <c r="AX1887" i="12" s="1"/>
  <c r="AX1888" i="12" s="1"/>
  <c r="AX1889" i="12" s="1"/>
  <c r="AX1890" i="12" s="1"/>
  <c r="AX1891" i="12" s="1"/>
  <c r="AX1892" i="12" s="1"/>
  <c r="AX1893" i="12" s="1"/>
  <c r="AX1894" i="12" s="1"/>
  <c r="AX1895" i="12" s="1"/>
  <c r="AX1896" i="12" s="1"/>
  <c r="AX1897" i="12" s="1"/>
  <c r="AX1898" i="12" s="1"/>
  <c r="AX1899" i="12" s="1"/>
  <c r="AX1900" i="12" s="1"/>
  <c r="AX1901" i="12" s="1"/>
  <c r="AX1902" i="12" s="1"/>
  <c r="AX1903" i="12" s="1"/>
  <c r="AX1904" i="12" s="1"/>
  <c r="AX1905" i="12" s="1"/>
  <c r="AX1906" i="12" s="1"/>
  <c r="AX1907" i="12" s="1"/>
  <c r="AX1908" i="12" s="1"/>
  <c r="AX1909" i="12" s="1"/>
  <c r="AX1910" i="12" s="1"/>
  <c r="AX1911" i="12" s="1"/>
  <c r="AX1912" i="12" s="1"/>
  <c r="AX1913" i="12" s="1"/>
  <c r="AX1914" i="12" s="1"/>
  <c r="AX1915" i="12" s="1"/>
  <c r="AX1916" i="12" s="1"/>
  <c r="AX1917" i="12" s="1"/>
  <c r="AX1918" i="12" s="1"/>
  <c r="AX1919" i="12" s="1"/>
  <c r="AX1920" i="12" s="1"/>
  <c r="AX1921" i="12" s="1"/>
  <c r="AX1922" i="12" s="1"/>
  <c r="AX1923" i="12" s="1"/>
  <c r="AX1924" i="12" s="1"/>
  <c r="AX1925" i="12" s="1"/>
  <c r="AX1926" i="12" s="1"/>
  <c r="AX1927" i="12" s="1"/>
  <c r="AX1928" i="12" s="1"/>
  <c r="AX1929" i="12" s="1"/>
  <c r="AX1930" i="12" s="1"/>
  <c r="AX1931" i="12" s="1"/>
  <c r="AX1932" i="12" s="1"/>
  <c r="AX1933" i="12" s="1"/>
  <c r="AX1934" i="12" s="1"/>
  <c r="AX1935" i="12" s="1"/>
  <c r="AX1936" i="12" s="1"/>
  <c r="AX1937" i="12" s="1"/>
  <c r="AX1938" i="12" s="1"/>
  <c r="AX1939" i="12" s="1"/>
  <c r="AX1940" i="12" s="1"/>
  <c r="AX1941" i="12" s="1"/>
  <c r="AX1942" i="12" s="1"/>
  <c r="AX1943" i="12" s="1"/>
  <c r="AX1944" i="12" s="1"/>
  <c r="AX1945" i="12" s="1"/>
  <c r="AX1946" i="12" s="1"/>
  <c r="AX1947" i="12" s="1"/>
  <c r="AX1948" i="12" s="1"/>
  <c r="AX1949" i="12" s="1"/>
  <c r="AX1950" i="12" s="1"/>
  <c r="AX1951" i="12" s="1"/>
  <c r="AX1952" i="12" s="1"/>
  <c r="AX1953" i="12" s="1"/>
  <c r="AX1954" i="12" s="1"/>
  <c r="AX1955" i="12" s="1"/>
  <c r="AX1956" i="12" s="1"/>
  <c r="AX1957" i="12" s="1"/>
  <c r="AX1958" i="12" s="1"/>
  <c r="AX1959" i="12" s="1"/>
  <c r="AX1960" i="12" s="1"/>
  <c r="AX1961" i="12" s="1"/>
  <c r="AX1962" i="12" s="1"/>
  <c r="AX1963" i="12" s="1"/>
  <c r="AX1964" i="12" s="1"/>
  <c r="AX1965" i="12" s="1"/>
  <c r="AX1966" i="12" s="1"/>
  <c r="AX1967" i="12" s="1"/>
  <c r="AX1968" i="12" s="1"/>
  <c r="AX1969" i="12" s="1"/>
  <c r="AX1970" i="12" s="1"/>
  <c r="AX1971" i="12" s="1"/>
  <c r="AX1972" i="12" s="1"/>
  <c r="AX1973" i="12" s="1"/>
  <c r="AX1974" i="12" s="1"/>
  <c r="AX1975" i="12" s="1"/>
  <c r="AX1976" i="12" s="1"/>
  <c r="AX1977" i="12" s="1"/>
  <c r="AX1978" i="12" s="1"/>
  <c r="AX1979" i="12" s="1"/>
  <c r="AX1980" i="12" s="1"/>
  <c r="AX1981" i="12" s="1"/>
  <c r="AX1982" i="12" s="1"/>
  <c r="AX1983" i="12" s="1"/>
  <c r="AX1984" i="12" s="1"/>
  <c r="AX1985" i="12" s="1"/>
  <c r="AX1986" i="12" s="1"/>
  <c r="AX1987" i="12" s="1"/>
  <c r="AX1988" i="12" s="1"/>
  <c r="AX1989" i="12" s="1"/>
  <c r="AX1990" i="12" s="1"/>
  <c r="AX1991" i="12" s="1"/>
  <c r="AX1992" i="12" s="1"/>
  <c r="AX1993" i="12" s="1"/>
  <c r="AX1994" i="12" s="1"/>
  <c r="AX1995" i="12" s="1"/>
  <c r="AX1996" i="12" s="1"/>
  <c r="AX1997" i="12" s="1"/>
  <c r="AX1998" i="12" s="1"/>
  <c r="AX1999" i="12" s="1"/>
  <c r="AX2000" i="12" s="1"/>
  <c r="AX2001" i="12" s="1"/>
  <c r="AX2002" i="12" s="1"/>
  <c r="AX2003" i="12" s="1"/>
  <c r="AX2004" i="12" s="1"/>
  <c r="H1" i="12"/>
  <c r="J10" i="16" l="1"/>
  <c r="AI8" i="18"/>
  <c r="AJ8" i="18" s="1"/>
  <c r="AP8" i="18" s="1"/>
  <c r="AS8" i="18" s="1"/>
  <c r="AC9" i="18"/>
  <c r="AD9" i="18" s="1"/>
  <c r="AG9" i="18" s="1"/>
  <c r="F11" i="18"/>
  <c r="I11" i="18" s="1"/>
  <c r="C19" i="18"/>
  <c r="D18" i="18"/>
  <c r="AR18" i="18"/>
  <c r="AT18" i="18" s="1"/>
  <c r="K10" i="18"/>
  <c r="L10" i="18" s="1"/>
  <c r="O10" i="18" s="1"/>
  <c r="P10" i="18" s="1"/>
  <c r="R10" i="18" s="1"/>
  <c r="U10" i="18" s="1"/>
  <c r="V10" i="18" s="1"/>
  <c r="X10" i="18" s="1"/>
  <c r="AA10" i="18" s="1"/>
  <c r="P10" i="17"/>
  <c r="K11" i="17"/>
  <c r="Q9" i="17"/>
  <c r="V8" i="17"/>
  <c r="W8" i="17" s="1"/>
  <c r="C18" i="17"/>
  <c r="D17" i="17"/>
  <c r="AR17" i="17"/>
  <c r="AT17" i="17" s="1"/>
  <c r="AB7" i="17"/>
  <c r="E13" i="17"/>
  <c r="J12" i="17"/>
  <c r="AC6" i="17"/>
  <c r="C18" i="15"/>
  <c r="AR17" i="15"/>
  <c r="C17" i="14"/>
  <c r="AR16" i="14"/>
  <c r="AK8" i="18" l="1"/>
  <c r="AN8" i="18" s="1"/>
  <c r="AI9" i="18"/>
  <c r="AB10" i="18"/>
  <c r="AR19" i="18"/>
  <c r="AT19" i="18" s="1"/>
  <c r="C20" i="18"/>
  <c r="D19" i="18"/>
  <c r="J11" i="18"/>
  <c r="E12" i="18"/>
  <c r="AR18" i="17"/>
  <c r="AT18" i="17" s="1"/>
  <c r="D18" i="17"/>
  <c r="C19" i="17"/>
  <c r="AD6" i="17"/>
  <c r="AG6" i="17" s="1"/>
  <c r="X8" i="17"/>
  <c r="AA8" i="17" s="1"/>
  <c r="R9" i="17"/>
  <c r="U9" i="17" s="1"/>
  <c r="F13" i="17"/>
  <c r="I13" i="17" s="1"/>
  <c r="L11" i="17"/>
  <c r="O11" i="17" s="1"/>
  <c r="C19" i="15"/>
  <c r="AR18" i="15"/>
  <c r="C18" i="14"/>
  <c r="AR17" i="14"/>
  <c r="E1" i="12"/>
  <c r="AJ9" i="18" l="1"/>
  <c r="AP9" i="18" s="1"/>
  <c r="AS9" i="18" s="1"/>
  <c r="AC10" i="18"/>
  <c r="AD10" i="18" s="1"/>
  <c r="AG10" i="18" s="1"/>
  <c r="D20" i="18"/>
  <c r="AR20" i="18"/>
  <c r="AT20" i="18" s="1"/>
  <c r="C21" i="18"/>
  <c r="F12" i="18"/>
  <c r="I12" i="18" s="1"/>
  <c r="K11" i="18"/>
  <c r="AR19" i="17"/>
  <c r="AT19" i="17" s="1"/>
  <c r="D19" i="17"/>
  <c r="C20" i="17"/>
  <c r="AC7" i="17"/>
  <c r="AI6" i="17"/>
  <c r="AB8" i="17"/>
  <c r="E14" i="17"/>
  <c r="J13" i="17"/>
  <c r="Q10" i="17"/>
  <c r="V9" i="17"/>
  <c r="W9" i="17" s="1"/>
  <c r="P11" i="17"/>
  <c r="K12" i="17"/>
  <c r="C20" i="15"/>
  <c r="D20" i="15" s="1"/>
  <c r="AR19" i="15"/>
  <c r="C19" i="14"/>
  <c r="D19" i="14" s="1"/>
  <c r="AR18" i="14"/>
  <c r="AM240" i="15"/>
  <c r="AF240" i="15"/>
  <c r="AC240" i="15"/>
  <c r="Z240" i="15"/>
  <c r="T240" i="15"/>
  <c r="N240" i="15"/>
  <c r="H240" i="15"/>
  <c r="AM239" i="15"/>
  <c r="AF239" i="15"/>
  <c r="AC239" i="15"/>
  <c r="Z239" i="15"/>
  <c r="T239" i="15"/>
  <c r="N239" i="15"/>
  <c r="H239" i="15"/>
  <c r="AM238" i="15"/>
  <c r="AF238" i="15"/>
  <c r="AC238" i="15"/>
  <c r="Z238" i="15"/>
  <c r="T238" i="15"/>
  <c r="N238" i="15"/>
  <c r="H238" i="15"/>
  <c r="AM237" i="15"/>
  <c r="AF237" i="15"/>
  <c r="AC237" i="15"/>
  <c r="Z237" i="15"/>
  <c r="T237" i="15"/>
  <c r="N237" i="15"/>
  <c r="H237" i="15"/>
  <c r="AM236" i="15"/>
  <c r="AF236" i="15"/>
  <c r="AC236" i="15"/>
  <c r="Z236" i="15"/>
  <c r="T236" i="15"/>
  <c r="N236" i="15"/>
  <c r="H236" i="15"/>
  <c r="AM235" i="15"/>
  <c r="AF235" i="15"/>
  <c r="AC235" i="15"/>
  <c r="Z235" i="15"/>
  <c r="T235" i="15"/>
  <c r="N235" i="15"/>
  <c r="H235" i="15"/>
  <c r="AM234" i="15"/>
  <c r="AF234" i="15"/>
  <c r="AC234" i="15"/>
  <c r="Z234" i="15"/>
  <c r="T234" i="15"/>
  <c r="N234" i="15"/>
  <c r="H234" i="15"/>
  <c r="AM233" i="15"/>
  <c r="AF233" i="15"/>
  <c r="AC233" i="15"/>
  <c r="Z233" i="15"/>
  <c r="T233" i="15"/>
  <c r="N233" i="15"/>
  <c r="H233" i="15"/>
  <c r="AM232" i="15"/>
  <c r="AF232" i="15"/>
  <c r="AC232" i="15"/>
  <c r="Z232" i="15"/>
  <c r="T232" i="15"/>
  <c r="N232" i="15"/>
  <c r="H232" i="15"/>
  <c r="AM231" i="15"/>
  <c r="AF231" i="15"/>
  <c r="AC231" i="15"/>
  <c r="Z231" i="15"/>
  <c r="T231" i="15"/>
  <c r="N231" i="15"/>
  <c r="H231" i="15"/>
  <c r="AM230" i="15"/>
  <c r="AF230" i="15"/>
  <c r="AC230" i="15"/>
  <c r="Z230" i="15"/>
  <c r="T230" i="15"/>
  <c r="N230" i="15"/>
  <c r="H230" i="15"/>
  <c r="AM229" i="15"/>
  <c r="AF229" i="15"/>
  <c r="AC229" i="15"/>
  <c r="Z229" i="15"/>
  <c r="T229" i="15"/>
  <c r="N229" i="15"/>
  <c r="H229" i="15"/>
  <c r="AM228" i="15"/>
  <c r="AF228" i="15"/>
  <c r="AC228" i="15"/>
  <c r="Z228" i="15"/>
  <c r="T228" i="15"/>
  <c r="N228" i="15"/>
  <c r="H228" i="15"/>
  <c r="AM227" i="15"/>
  <c r="AF227" i="15"/>
  <c r="AC227" i="15"/>
  <c r="Z227" i="15"/>
  <c r="T227" i="15"/>
  <c r="N227" i="15"/>
  <c r="H227" i="15"/>
  <c r="AM226" i="15"/>
  <c r="AF226" i="15"/>
  <c r="AC226" i="15"/>
  <c r="Z226" i="15"/>
  <c r="T226" i="15"/>
  <c r="N226" i="15"/>
  <c r="H226" i="15"/>
  <c r="AM225" i="15"/>
  <c r="AF225" i="15"/>
  <c r="AC225" i="15"/>
  <c r="Z225" i="15"/>
  <c r="T225" i="15"/>
  <c r="N225" i="15"/>
  <c r="H225" i="15"/>
  <c r="AM224" i="15"/>
  <c r="AF224" i="15"/>
  <c r="AC224" i="15"/>
  <c r="Z224" i="15"/>
  <c r="T224" i="15"/>
  <c r="N224" i="15"/>
  <c r="H224" i="15"/>
  <c r="AM223" i="15"/>
  <c r="AF223" i="15"/>
  <c r="AC223" i="15"/>
  <c r="Z223" i="15"/>
  <c r="T223" i="15"/>
  <c r="N223" i="15"/>
  <c r="H223" i="15"/>
  <c r="AM222" i="15"/>
  <c r="AF222" i="15"/>
  <c r="AC222" i="15"/>
  <c r="Z222" i="15"/>
  <c r="T222" i="15"/>
  <c r="N222" i="15"/>
  <c r="H222" i="15"/>
  <c r="AM221" i="15"/>
  <c r="AF221" i="15"/>
  <c r="AC221" i="15"/>
  <c r="Z221" i="15"/>
  <c r="T221" i="15"/>
  <c r="N221" i="15"/>
  <c r="H221" i="15"/>
  <c r="AM220" i="15"/>
  <c r="AF220" i="15"/>
  <c r="AC220" i="15"/>
  <c r="Z220" i="15"/>
  <c r="T220" i="15"/>
  <c r="N220" i="15"/>
  <c r="H220" i="15"/>
  <c r="AM219" i="15"/>
  <c r="AF219" i="15"/>
  <c r="AC219" i="15"/>
  <c r="Z219" i="15"/>
  <c r="T219" i="15"/>
  <c r="N219" i="15"/>
  <c r="H219" i="15"/>
  <c r="AM218" i="15"/>
  <c r="AF218" i="15"/>
  <c r="AC218" i="15"/>
  <c r="Z218" i="15"/>
  <c r="T218" i="15"/>
  <c r="N218" i="15"/>
  <c r="H218" i="15"/>
  <c r="AM217" i="15"/>
  <c r="AF217" i="15"/>
  <c r="AC217" i="15"/>
  <c r="Z217" i="15"/>
  <c r="T217" i="15"/>
  <c r="N217" i="15"/>
  <c r="H217" i="15"/>
  <c r="AM216" i="15"/>
  <c r="AF216" i="15"/>
  <c r="AC216" i="15"/>
  <c r="Z216" i="15"/>
  <c r="T216" i="15"/>
  <c r="N216" i="15"/>
  <c r="H216" i="15"/>
  <c r="AM215" i="15"/>
  <c r="AF215" i="15"/>
  <c r="AC215" i="15"/>
  <c r="Z215" i="15"/>
  <c r="T215" i="15"/>
  <c r="N215" i="15"/>
  <c r="H215" i="15"/>
  <c r="AM214" i="15"/>
  <c r="AF214" i="15"/>
  <c r="AC214" i="15"/>
  <c r="Z214" i="15"/>
  <c r="T214" i="15"/>
  <c r="N214" i="15"/>
  <c r="H214" i="15"/>
  <c r="AM213" i="15"/>
  <c r="AF213" i="15"/>
  <c r="AC213" i="15"/>
  <c r="Z213" i="15"/>
  <c r="T213" i="15"/>
  <c r="N213" i="15"/>
  <c r="H213" i="15"/>
  <c r="AM212" i="15"/>
  <c r="AF212" i="15"/>
  <c r="AC212" i="15"/>
  <c r="Z212" i="15"/>
  <c r="T212" i="15"/>
  <c r="N212" i="15"/>
  <c r="H212" i="15"/>
  <c r="AM211" i="15"/>
  <c r="AF211" i="15"/>
  <c r="AC211" i="15"/>
  <c r="Z211" i="15"/>
  <c r="T211" i="15"/>
  <c r="N211" i="15"/>
  <c r="H211" i="15"/>
  <c r="AM210" i="15"/>
  <c r="AF210" i="15"/>
  <c r="AC210" i="15"/>
  <c r="Z210" i="15"/>
  <c r="T210" i="15"/>
  <c r="N210" i="15"/>
  <c r="H210" i="15"/>
  <c r="AM209" i="15"/>
  <c r="AF209" i="15"/>
  <c r="AC209" i="15"/>
  <c r="Z209" i="15"/>
  <c r="T209" i="15"/>
  <c r="N209" i="15"/>
  <c r="H209" i="15"/>
  <c r="AM208" i="15"/>
  <c r="AF208" i="15"/>
  <c r="AC208" i="15"/>
  <c r="Z208" i="15"/>
  <c r="T208" i="15"/>
  <c r="N208" i="15"/>
  <c r="H208" i="15"/>
  <c r="AM207" i="15"/>
  <c r="AF207" i="15"/>
  <c r="AC207" i="15"/>
  <c r="Z207" i="15"/>
  <c r="T207" i="15"/>
  <c r="N207" i="15"/>
  <c r="H207" i="15"/>
  <c r="AM206" i="15"/>
  <c r="AF206" i="15"/>
  <c r="AC206" i="15"/>
  <c r="Z206" i="15"/>
  <c r="T206" i="15"/>
  <c r="N206" i="15"/>
  <c r="H206" i="15"/>
  <c r="AM205" i="15"/>
  <c r="AF205" i="15"/>
  <c r="AC205" i="15"/>
  <c r="Z205" i="15"/>
  <c r="T205" i="15"/>
  <c r="N205" i="15"/>
  <c r="H205" i="15"/>
  <c r="AM204" i="15"/>
  <c r="AF204" i="15"/>
  <c r="AC204" i="15"/>
  <c r="Z204" i="15"/>
  <c r="T204" i="15"/>
  <c r="N204" i="15"/>
  <c r="H204" i="15"/>
  <c r="AM203" i="15"/>
  <c r="AF203" i="15"/>
  <c r="AC203" i="15"/>
  <c r="Z203" i="15"/>
  <c r="T203" i="15"/>
  <c r="N203" i="15"/>
  <c r="H203" i="15"/>
  <c r="AM202" i="15"/>
  <c r="AF202" i="15"/>
  <c r="AC202" i="15"/>
  <c r="Z202" i="15"/>
  <c r="T202" i="15"/>
  <c r="N202" i="15"/>
  <c r="H202" i="15"/>
  <c r="AM201" i="15"/>
  <c r="AF201" i="15"/>
  <c r="AC201" i="15"/>
  <c r="Z201" i="15"/>
  <c r="T201" i="15"/>
  <c r="N201" i="15"/>
  <c r="H201" i="15"/>
  <c r="AM200" i="15"/>
  <c r="AF200" i="15"/>
  <c r="AC200" i="15"/>
  <c r="Z200" i="15"/>
  <c r="T200" i="15"/>
  <c r="N200" i="15"/>
  <c r="H200" i="15"/>
  <c r="AM199" i="15"/>
  <c r="AF199" i="15"/>
  <c r="AC199" i="15"/>
  <c r="Z199" i="15"/>
  <c r="T199" i="15"/>
  <c r="N199" i="15"/>
  <c r="H199" i="15"/>
  <c r="AM198" i="15"/>
  <c r="AF198" i="15"/>
  <c r="AC198" i="15"/>
  <c r="Z198" i="15"/>
  <c r="T198" i="15"/>
  <c r="N198" i="15"/>
  <c r="H198" i="15"/>
  <c r="AM197" i="15"/>
  <c r="AF197" i="15"/>
  <c r="AC197" i="15"/>
  <c r="Z197" i="15"/>
  <c r="T197" i="15"/>
  <c r="N197" i="15"/>
  <c r="H197" i="15"/>
  <c r="AM196" i="15"/>
  <c r="AF196" i="15"/>
  <c r="AC196" i="15"/>
  <c r="Z196" i="15"/>
  <c r="T196" i="15"/>
  <c r="N196" i="15"/>
  <c r="H196" i="15"/>
  <c r="AM195" i="15"/>
  <c r="AF195" i="15"/>
  <c r="AC195" i="15"/>
  <c r="Z195" i="15"/>
  <c r="T195" i="15"/>
  <c r="N195" i="15"/>
  <c r="H195" i="15"/>
  <c r="AM194" i="15"/>
  <c r="AF194" i="15"/>
  <c r="AC194" i="15"/>
  <c r="Z194" i="15"/>
  <c r="T194" i="15"/>
  <c r="N194" i="15"/>
  <c r="H194" i="15"/>
  <c r="AM193" i="15"/>
  <c r="AF193" i="15"/>
  <c r="AC193" i="15"/>
  <c r="Z193" i="15"/>
  <c r="T193" i="15"/>
  <c r="N193" i="15"/>
  <c r="H193" i="15"/>
  <c r="AM192" i="15"/>
  <c r="AF192" i="15"/>
  <c r="AC192" i="15"/>
  <c r="Z192" i="15"/>
  <c r="T192" i="15"/>
  <c r="N192" i="15"/>
  <c r="H192" i="15"/>
  <c r="AM191" i="15"/>
  <c r="AF191" i="15"/>
  <c r="AC191" i="15"/>
  <c r="Z191" i="15"/>
  <c r="T191" i="15"/>
  <c r="N191" i="15"/>
  <c r="H191" i="15"/>
  <c r="AM190" i="15"/>
  <c r="AF190" i="15"/>
  <c r="AC190" i="15"/>
  <c r="Z190" i="15"/>
  <c r="T190" i="15"/>
  <c r="N190" i="15"/>
  <c r="H190" i="15"/>
  <c r="AM189" i="15"/>
  <c r="AF189" i="15"/>
  <c r="AC189" i="15"/>
  <c r="Z189" i="15"/>
  <c r="T189" i="15"/>
  <c r="N189" i="15"/>
  <c r="H189" i="15"/>
  <c r="AM188" i="15"/>
  <c r="AF188" i="15"/>
  <c r="AC188" i="15"/>
  <c r="Z188" i="15"/>
  <c r="T188" i="15"/>
  <c r="N188" i="15"/>
  <c r="H188" i="15"/>
  <c r="AM187" i="15"/>
  <c r="AF187" i="15"/>
  <c r="AC187" i="15"/>
  <c r="Z187" i="15"/>
  <c r="T187" i="15"/>
  <c r="N187" i="15"/>
  <c r="H187" i="15"/>
  <c r="AM186" i="15"/>
  <c r="AF186" i="15"/>
  <c r="AC186" i="15"/>
  <c r="Z186" i="15"/>
  <c r="T186" i="15"/>
  <c r="N186" i="15"/>
  <c r="H186" i="15"/>
  <c r="AM185" i="15"/>
  <c r="AF185" i="15"/>
  <c r="AC185" i="15"/>
  <c r="Z185" i="15"/>
  <c r="T185" i="15"/>
  <c r="N185" i="15"/>
  <c r="H185" i="15"/>
  <c r="AM184" i="15"/>
  <c r="AF184" i="15"/>
  <c r="AC184" i="15"/>
  <c r="Z184" i="15"/>
  <c r="T184" i="15"/>
  <c r="N184" i="15"/>
  <c r="H184" i="15"/>
  <c r="AM183" i="15"/>
  <c r="AF183" i="15"/>
  <c r="AC183" i="15"/>
  <c r="Z183" i="15"/>
  <c r="T183" i="15"/>
  <c r="N183" i="15"/>
  <c r="H183" i="15"/>
  <c r="AM182" i="15"/>
  <c r="AF182" i="15"/>
  <c r="AC182" i="15"/>
  <c r="Z182" i="15"/>
  <c r="T182" i="15"/>
  <c r="N182" i="15"/>
  <c r="H182" i="15"/>
  <c r="AM181" i="15"/>
  <c r="AF181" i="15"/>
  <c r="AC181" i="15"/>
  <c r="Z181" i="15"/>
  <c r="T181" i="15"/>
  <c r="N181" i="15"/>
  <c r="H181" i="15"/>
  <c r="AM180" i="15"/>
  <c r="AF180" i="15"/>
  <c r="AC180" i="15"/>
  <c r="Z180" i="15"/>
  <c r="T180" i="15"/>
  <c r="N180" i="15"/>
  <c r="H180" i="15"/>
  <c r="AM179" i="15"/>
  <c r="AF179" i="15"/>
  <c r="AC179" i="15"/>
  <c r="Z179" i="15"/>
  <c r="T179" i="15"/>
  <c r="N179" i="15"/>
  <c r="H179" i="15"/>
  <c r="AM178" i="15"/>
  <c r="AF178" i="15"/>
  <c r="AC178" i="15"/>
  <c r="Z178" i="15"/>
  <c r="T178" i="15"/>
  <c r="N178" i="15"/>
  <c r="H178" i="15"/>
  <c r="AM177" i="15"/>
  <c r="AF177" i="15"/>
  <c r="AC177" i="15"/>
  <c r="Z177" i="15"/>
  <c r="T177" i="15"/>
  <c r="N177" i="15"/>
  <c r="H177" i="15"/>
  <c r="AM176" i="15"/>
  <c r="AF176" i="15"/>
  <c r="AC176" i="15"/>
  <c r="Z176" i="15"/>
  <c r="T176" i="15"/>
  <c r="N176" i="15"/>
  <c r="H176" i="15"/>
  <c r="AM175" i="15"/>
  <c r="AF175" i="15"/>
  <c r="AC175" i="15"/>
  <c r="Z175" i="15"/>
  <c r="T175" i="15"/>
  <c r="N175" i="15"/>
  <c r="H175" i="15"/>
  <c r="AM174" i="15"/>
  <c r="AF174" i="15"/>
  <c r="AC174" i="15"/>
  <c r="Z174" i="15"/>
  <c r="T174" i="15"/>
  <c r="N174" i="15"/>
  <c r="H174" i="15"/>
  <c r="AM173" i="15"/>
  <c r="AF173" i="15"/>
  <c r="AC173" i="15"/>
  <c r="Z173" i="15"/>
  <c r="T173" i="15"/>
  <c r="N173" i="15"/>
  <c r="H173" i="15"/>
  <c r="AM172" i="15"/>
  <c r="AF172" i="15"/>
  <c r="AC172" i="15"/>
  <c r="Z172" i="15"/>
  <c r="T172" i="15"/>
  <c r="N172" i="15"/>
  <c r="H172" i="15"/>
  <c r="AM171" i="15"/>
  <c r="AF171" i="15"/>
  <c r="AC171" i="15"/>
  <c r="Z171" i="15"/>
  <c r="T171" i="15"/>
  <c r="N171" i="15"/>
  <c r="H171" i="15"/>
  <c r="AM170" i="15"/>
  <c r="AF170" i="15"/>
  <c r="AC170" i="15"/>
  <c r="Z170" i="15"/>
  <c r="T170" i="15"/>
  <c r="N170" i="15"/>
  <c r="H170" i="15"/>
  <c r="AM169" i="15"/>
  <c r="AF169" i="15"/>
  <c r="AC169" i="15"/>
  <c r="Z169" i="15"/>
  <c r="T169" i="15"/>
  <c r="N169" i="15"/>
  <c r="H169" i="15"/>
  <c r="AM168" i="15"/>
  <c r="AF168" i="15"/>
  <c r="AC168" i="15"/>
  <c r="Z168" i="15"/>
  <c r="T168" i="15"/>
  <c r="N168" i="15"/>
  <c r="H168" i="15"/>
  <c r="AM167" i="15"/>
  <c r="AF167" i="15"/>
  <c r="AC167" i="15"/>
  <c r="Z167" i="15"/>
  <c r="T167" i="15"/>
  <c r="N167" i="15"/>
  <c r="H167" i="15"/>
  <c r="AM166" i="15"/>
  <c r="AF166" i="15"/>
  <c r="AC166" i="15"/>
  <c r="Z166" i="15"/>
  <c r="T166" i="15"/>
  <c r="N166" i="15"/>
  <c r="H166" i="15"/>
  <c r="AM165" i="15"/>
  <c r="AF165" i="15"/>
  <c r="AC165" i="15"/>
  <c r="Z165" i="15"/>
  <c r="T165" i="15"/>
  <c r="N165" i="15"/>
  <c r="H165" i="15"/>
  <c r="AM164" i="15"/>
  <c r="AF164" i="15"/>
  <c r="AC164" i="15"/>
  <c r="Z164" i="15"/>
  <c r="T164" i="15"/>
  <c r="N164" i="15"/>
  <c r="H164" i="15"/>
  <c r="AM163" i="15"/>
  <c r="AF163" i="15"/>
  <c r="AC163" i="15"/>
  <c r="Z163" i="15"/>
  <c r="T163" i="15"/>
  <c r="N163" i="15"/>
  <c r="H163" i="15"/>
  <c r="AM162" i="15"/>
  <c r="AF162" i="15"/>
  <c r="AC162" i="15"/>
  <c r="Z162" i="15"/>
  <c r="T162" i="15"/>
  <c r="N162" i="15"/>
  <c r="H162" i="15"/>
  <c r="AM161" i="15"/>
  <c r="AF161" i="15"/>
  <c r="AC161" i="15"/>
  <c r="Z161" i="15"/>
  <c r="T161" i="15"/>
  <c r="N161" i="15"/>
  <c r="H161" i="15"/>
  <c r="AM160" i="15"/>
  <c r="AF160" i="15"/>
  <c r="AC160" i="15"/>
  <c r="Z160" i="15"/>
  <c r="T160" i="15"/>
  <c r="N160" i="15"/>
  <c r="H160" i="15"/>
  <c r="AM159" i="15"/>
  <c r="AF159" i="15"/>
  <c r="AC159" i="15"/>
  <c r="Z159" i="15"/>
  <c r="T159" i="15"/>
  <c r="N159" i="15"/>
  <c r="H159" i="15"/>
  <c r="AM158" i="15"/>
  <c r="AF158" i="15"/>
  <c r="AC158" i="15"/>
  <c r="Z158" i="15"/>
  <c r="T158" i="15"/>
  <c r="N158" i="15"/>
  <c r="H158" i="15"/>
  <c r="AM157" i="15"/>
  <c r="AF157" i="15"/>
  <c r="AC157" i="15"/>
  <c r="Z157" i="15"/>
  <c r="T157" i="15"/>
  <c r="N157" i="15"/>
  <c r="H157" i="15"/>
  <c r="AM156" i="15"/>
  <c r="AF156" i="15"/>
  <c r="AC156" i="15"/>
  <c r="Z156" i="15"/>
  <c r="T156" i="15"/>
  <c r="N156" i="15"/>
  <c r="H156" i="15"/>
  <c r="AM155" i="15"/>
  <c r="AF155" i="15"/>
  <c r="AC155" i="15"/>
  <c r="Z155" i="15"/>
  <c r="T155" i="15"/>
  <c r="N155" i="15"/>
  <c r="H155" i="15"/>
  <c r="AM154" i="15"/>
  <c r="AF154" i="15"/>
  <c r="AC154" i="15"/>
  <c r="Z154" i="15"/>
  <c r="T154" i="15"/>
  <c r="N154" i="15"/>
  <c r="H154" i="15"/>
  <c r="AM153" i="15"/>
  <c r="AF153" i="15"/>
  <c r="AC153" i="15"/>
  <c r="Z153" i="15"/>
  <c r="T153" i="15"/>
  <c r="N153" i="15"/>
  <c r="H153" i="15"/>
  <c r="AM152" i="15"/>
  <c r="AF152" i="15"/>
  <c r="AC152" i="15"/>
  <c r="Z152" i="15"/>
  <c r="T152" i="15"/>
  <c r="N152" i="15"/>
  <c r="H152" i="15"/>
  <c r="AM151" i="15"/>
  <c r="AF151" i="15"/>
  <c r="AC151" i="15"/>
  <c r="Z151" i="15"/>
  <c r="T151" i="15"/>
  <c r="N151" i="15"/>
  <c r="H151" i="15"/>
  <c r="AM150" i="15"/>
  <c r="AF150" i="15"/>
  <c r="AC150" i="15"/>
  <c r="Z150" i="15"/>
  <c r="T150" i="15"/>
  <c r="N150" i="15"/>
  <c r="H150" i="15"/>
  <c r="AM149" i="15"/>
  <c r="AF149" i="15"/>
  <c r="AC149" i="15"/>
  <c r="Z149" i="15"/>
  <c r="T149" i="15"/>
  <c r="N149" i="15"/>
  <c r="H149" i="15"/>
  <c r="AM148" i="15"/>
  <c r="AF148" i="15"/>
  <c r="AC148" i="15"/>
  <c r="Z148" i="15"/>
  <c r="T148" i="15"/>
  <c r="N148" i="15"/>
  <c r="H148" i="15"/>
  <c r="AM147" i="15"/>
  <c r="AF147" i="15"/>
  <c r="AC147" i="15"/>
  <c r="Z147" i="15"/>
  <c r="T147" i="15"/>
  <c r="N147" i="15"/>
  <c r="H147" i="15"/>
  <c r="AM146" i="15"/>
  <c r="AF146" i="15"/>
  <c r="AC146" i="15"/>
  <c r="Z146" i="15"/>
  <c r="T146" i="15"/>
  <c r="N146" i="15"/>
  <c r="H146" i="15"/>
  <c r="AM145" i="15"/>
  <c r="AF145" i="15"/>
  <c r="AC145" i="15"/>
  <c r="Z145" i="15"/>
  <c r="T145" i="15"/>
  <c r="N145" i="15"/>
  <c r="H145" i="15"/>
  <c r="AM144" i="15"/>
  <c r="AF144" i="15"/>
  <c r="AC144" i="15"/>
  <c r="Z144" i="15"/>
  <c r="T144" i="15"/>
  <c r="N144" i="15"/>
  <c r="H144" i="15"/>
  <c r="AM143" i="15"/>
  <c r="AF143" i="15"/>
  <c r="AC143" i="15"/>
  <c r="Z143" i="15"/>
  <c r="T143" i="15"/>
  <c r="N143" i="15"/>
  <c r="H143" i="15"/>
  <c r="AM142" i="15"/>
  <c r="AF142" i="15"/>
  <c r="AC142" i="15"/>
  <c r="Z142" i="15"/>
  <c r="T142" i="15"/>
  <c r="N142" i="15"/>
  <c r="H142" i="15"/>
  <c r="AM141" i="15"/>
  <c r="AF141" i="15"/>
  <c r="AC141" i="15"/>
  <c r="Z141" i="15"/>
  <c r="T141" i="15"/>
  <c r="N141" i="15"/>
  <c r="H141" i="15"/>
  <c r="AM140" i="15"/>
  <c r="AF140" i="15"/>
  <c r="AC140" i="15"/>
  <c r="Z140" i="15"/>
  <c r="T140" i="15"/>
  <c r="N140" i="15"/>
  <c r="H140" i="15"/>
  <c r="AM139" i="15"/>
  <c r="AF139" i="15"/>
  <c r="AC139" i="15"/>
  <c r="Z139" i="15"/>
  <c r="T139" i="15"/>
  <c r="N139" i="15"/>
  <c r="H139" i="15"/>
  <c r="AM138" i="15"/>
  <c r="AF138" i="15"/>
  <c r="AC138" i="15"/>
  <c r="Z138" i="15"/>
  <c r="T138" i="15"/>
  <c r="N138" i="15"/>
  <c r="H138" i="15"/>
  <c r="AM137" i="15"/>
  <c r="AF137" i="15"/>
  <c r="AC137" i="15"/>
  <c r="Z137" i="15"/>
  <c r="T137" i="15"/>
  <c r="N137" i="15"/>
  <c r="H137" i="15"/>
  <c r="AM136" i="15"/>
  <c r="AF136" i="15"/>
  <c r="AC136" i="15"/>
  <c r="Z136" i="15"/>
  <c r="T136" i="15"/>
  <c r="N136" i="15"/>
  <c r="H136" i="15"/>
  <c r="AM135" i="15"/>
  <c r="AF135" i="15"/>
  <c r="AC135" i="15"/>
  <c r="Z135" i="15"/>
  <c r="T135" i="15"/>
  <c r="N135" i="15"/>
  <c r="H135" i="15"/>
  <c r="AM134" i="15"/>
  <c r="AF134" i="15"/>
  <c r="AC134" i="15"/>
  <c r="Z134" i="15"/>
  <c r="T134" i="15"/>
  <c r="N134" i="15"/>
  <c r="H134" i="15"/>
  <c r="AM133" i="15"/>
  <c r="AF133" i="15"/>
  <c r="AC133" i="15"/>
  <c r="Z133" i="15"/>
  <c r="T133" i="15"/>
  <c r="N133" i="15"/>
  <c r="H133" i="15"/>
  <c r="AM132" i="15"/>
  <c r="AF132" i="15"/>
  <c r="AC132" i="15"/>
  <c r="Z132" i="15"/>
  <c r="T132" i="15"/>
  <c r="N132" i="15"/>
  <c r="H132" i="15"/>
  <c r="AM131" i="15"/>
  <c r="AF131" i="15"/>
  <c r="AC131" i="15"/>
  <c r="Z131" i="15"/>
  <c r="T131" i="15"/>
  <c r="N131" i="15"/>
  <c r="H131" i="15"/>
  <c r="AM130" i="15"/>
  <c r="AF130" i="15"/>
  <c r="AC130" i="15"/>
  <c r="Z130" i="15"/>
  <c r="T130" i="15"/>
  <c r="N130" i="15"/>
  <c r="H130" i="15"/>
  <c r="AM129" i="15"/>
  <c r="AF129" i="15"/>
  <c r="AC129" i="15"/>
  <c r="Z129" i="15"/>
  <c r="T129" i="15"/>
  <c r="N129" i="15"/>
  <c r="H129" i="15"/>
  <c r="AM128" i="15"/>
  <c r="AF128" i="15"/>
  <c r="AC128" i="15"/>
  <c r="Z128" i="15"/>
  <c r="T128" i="15"/>
  <c r="N128" i="15"/>
  <c r="H128" i="15"/>
  <c r="AM127" i="15"/>
  <c r="AF127" i="15"/>
  <c r="AC127" i="15"/>
  <c r="Z127" i="15"/>
  <c r="T127" i="15"/>
  <c r="N127" i="15"/>
  <c r="H127" i="15"/>
  <c r="AM126" i="15"/>
  <c r="AF126" i="15"/>
  <c r="AC126" i="15"/>
  <c r="Z126" i="15"/>
  <c r="T126" i="15"/>
  <c r="N126" i="15"/>
  <c r="H126" i="15"/>
  <c r="AM125" i="15"/>
  <c r="AF125" i="15"/>
  <c r="AC125" i="15"/>
  <c r="Z125" i="15"/>
  <c r="T125" i="15"/>
  <c r="N125" i="15"/>
  <c r="H125" i="15"/>
  <c r="AM124" i="15"/>
  <c r="AF124" i="15"/>
  <c r="AC124" i="15"/>
  <c r="Z124" i="15"/>
  <c r="T124" i="15"/>
  <c r="N124" i="15"/>
  <c r="H124" i="15"/>
  <c r="AM123" i="15"/>
  <c r="AF123" i="15"/>
  <c r="AC123" i="15"/>
  <c r="Z123" i="15"/>
  <c r="T123" i="15"/>
  <c r="N123" i="15"/>
  <c r="H123" i="15"/>
  <c r="AM122" i="15"/>
  <c r="AF122" i="15"/>
  <c r="AC122" i="15"/>
  <c r="Z122" i="15"/>
  <c r="T122" i="15"/>
  <c r="N122" i="15"/>
  <c r="H122" i="15"/>
  <c r="AM121" i="15"/>
  <c r="AF121" i="15"/>
  <c r="AC121" i="15"/>
  <c r="Z121" i="15"/>
  <c r="T121" i="15"/>
  <c r="N121" i="15"/>
  <c r="H121" i="15"/>
  <c r="AM120" i="15"/>
  <c r="AF120" i="15"/>
  <c r="AC120" i="15"/>
  <c r="Z120" i="15"/>
  <c r="T120" i="15"/>
  <c r="N120" i="15"/>
  <c r="H120" i="15"/>
  <c r="AM119" i="15"/>
  <c r="AF119" i="15"/>
  <c r="AC119" i="15"/>
  <c r="Z119" i="15"/>
  <c r="T119" i="15"/>
  <c r="N119" i="15"/>
  <c r="H119" i="15"/>
  <c r="AM118" i="15"/>
  <c r="AF118" i="15"/>
  <c r="AC118" i="15"/>
  <c r="Z118" i="15"/>
  <c r="T118" i="15"/>
  <c r="N118" i="15"/>
  <c r="H118" i="15"/>
  <c r="AM117" i="15"/>
  <c r="AF117" i="15"/>
  <c r="AC117" i="15"/>
  <c r="Z117" i="15"/>
  <c r="T117" i="15"/>
  <c r="N117" i="15"/>
  <c r="H117" i="15"/>
  <c r="AM116" i="15"/>
  <c r="AF116" i="15"/>
  <c r="AC116" i="15"/>
  <c r="Z116" i="15"/>
  <c r="T116" i="15"/>
  <c r="N116" i="15"/>
  <c r="H116" i="15"/>
  <c r="AM115" i="15"/>
  <c r="AF115" i="15"/>
  <c r="AC115" i="15"/>
  <c r="Z115" i="15"/>
  <c r="T115" i="15"/>
  <c r="N115" i="15"/>
  <c r="H115" i="15"/>
  <c r="AM114" i="15"/>
  <c r="AF114" i="15"/>
  <c r="AC114" i="15"/>
  <c r="Z114" i="15"/>
  <c r="T114" i="15"/>
  <c r="N114" i="15"/>
  <c r="H114" i="15"/>
  <c r="AM113" i="15"/>
  <c r="AF113" i="15"/>
  <c r="AC113" i="15"/>
  <c r="Z113" i="15"/>
  <c r="T113" i="15"/>
  <c r="N113" i="15"/>
  <c r="H113" i="15"/>
  <c r="AM112" i="15"/>
  <c r="AF112" i="15"/>
  <c r="AC112" i="15"/>
  <c r="Z112" i="15"/>
  <c r="T112" i="15"/>
  <c r="N112" i="15"/>
  <c r="H112" i="15"/>
  <c r="AM111" i="15"/>
  <c r="AF111" i="15"/>
  <c r="AC111" i="15"/>
  <c r="Z111" i="15"/>
  <c r="T111" i="15"/>
  <c r="N111" i="15"/>
  <c r="H111" i="15"/>
  <c r="AM110" i="15"/>
  <c r="AF110" i="15"/>
  <c r="AC110" i="15"/>
  <c r="Z110" i="15"/>
  <c r="T110" i="15"/>
  <c r="N110" i="15"/>
  <c r="H110" i="15"/>
  <c r="AM109" i="15"/>
  <c r="AF109" i="15"/>
  <c r="AC109" i="15"/>
  <c r="Z109" i="15"/>
  <c r="T109" i="15"/>
  <c r="N109" i="15"/>
  <c r="H109" i="15"/>
  <c r="AM108" i="15"/>
  <c r="AF108" i="15"/>
  <c r="AC108" i="15"/>
  <c r="Z108" i="15"/>
  <c r="T108" i="15"/>
  <c r="N108" i="15"/>
  <c r="H108" i="15"/>
  <c r="AM107" i="15"/>
  <c r="AF107" i="15"/>
  <c r="AC107" i="15"/>
  <c r="Z107" i="15"/>
  <c r="T107" i="15"/>
  <c r="N107" i="15"/>
  <c r="H107" i="15"/>
  <c r="AM106" i="15"/>
  <c r="AF106" i="15"/>
  <c r="AC106" i="15"/>
  <c r="Z106" i="15"/>
  <c r="T106" i="15"/>
  <c r="N106" i="15"/>
  <c r="H106" i="15"/>
  <c r="AM105" i="15"/>
  <c r="AF105" i="15"/>
  <c r="AC105" i="15"/>
  <c r="Z105" i="15"/>
  <c r="T105" i="15"/>
  <c r="N105" i="15"/>
  <c r="H105" i="15"/>
  <c r="AM104" i="15"/>
  <c r="AF104" i="15"/>
  <c r="AC104" i="15"/>
  <c r="Z104" i="15"/>
  <c r="T104" i="15"/>
  <c r="N104" i="15"/>
  <c r="H104" i="15"/>
  <c r="AM103" i="15"/>
  <c r="AF103" i="15"/>
  <c r="AC103" i="15"/>
  <c r="Z103" i="15"/>
  <c r="T103" i="15"/>
  <c r="N103" i="15"/>
  <c r="H103" i="15"/>
  <c r="AM102" i="15"/>
  <c r="AF102" i="15"/>
  <c r="AC102" i="15"/>
  <c r="Z102" i="15"/>
  <c r="T102" i="15"/>
  <c r="N102" i="15"/>
  <c r="H102" i="15"/>
  <c r="AM101" i="15"/>
  <c r="AF101" i="15"/>
  <c r="AC101" i="15"/>
  <c r="Z101" i="15"/>
  <c r="T101" i="15"/>
  <c r="N101" i="15"/>
  <c r="H101" i="15"/>
  <c r="AM100" i="15"/>
  <c r="AF100" i="15"/>
  <c r="AC100" i="15"/>
  <c r="Z100" i="15"/>
  <c r="T100" i="15"/>
  <c r="N100" i="15"/>
  <c r="H100" i="15"/>
  <c r="AM99" i="15"/>
  <c r="AF99" i="15"/>
  <c r="AC99" i="15"/>
  <c r="Z99" i="15"/>
  <c r="T99" i="15"/>
  <c r="N99" i="15"/>
  <c r="H99" i="15"/>
  <c r="AM98" i="15"/>
  <c r="AF98" i="15"/>
  <c r="AC98" i="15"/>
  <c r="Z98" i="15"/>
  <c r="T98" i="15"/>
  <c r="N98" i="15"/>
  <c r="H98" i="15"/>
  <c r="AM97" i="15"/>
  <c r="AF97" i="15"/>
  <c r="AC97" i="15"/>
  <c r="Z97" i="15"/>
  <c r="T97" i="15"/>
  <c r="N97" i="15"/>
  <c r="H97" i="15"/>
  <c r="AM96" i="15"/>
  <c r="AF96" i="15"/>
  <c r="AC96" i="15"/>
  <c r="Z96" i="15"/>
  <c r="T96" i="15"/>
  <c r="N96" i="15"/>
  <c r="H96" i="15"/>
  <c r="AM95" i="15"/>
  <c r="AF95" i="15"/>
  <c r="AC95" i="15"/>
  <c r="Z95" i="15"/>
  <c r="T95" i="15"/>
  <c r="N95" i="15"/>
  <c r="H95" i="15"/>
  <c r="AM94" i="15"/>
  <c r="AF94" i="15"/>
  <c r="AC94" i="15"/>
  <c r="Z94" i="15"/>
  <c r="T94" i="15"/>
  <c r="N94" i="15"/>
  <c r="H94" i="15"/>
  <c r="AM93" i="15"/>
  <c r="AF93" i="15"/>
  <c r="AC93" i="15"/>
  <c r="Z93" i="15"/>
  <c r="T93" i="15"/>
  <c r="N93" i="15"/>
  <c r="H93" i="15"/>
  <c r="AM92" i="15"/>
  <c r="AF92" i="15"/>
  <c r="AC92" i="15"/>
  <c r="Z92" i="15"/>
  <c r="T92" i="15"/>
  <c r="N92" i="15"/>
  <c r="H92" i="15"/>
  <c r="AM91" i="15"/>
  <c r="AF91" i="15"/>
  <c r="AC91" i="15"/>
  <c r="Z91" i="15"/>
  <c r="T91" i="15"/>
  <c r="N91" i="15"/>
  <c r="H91" i="15"/>
  <c r="AM90" i="15"/>
  <c r="AF90" i="15"/>
  <c r="AC90" i="15"/>
  <c r="Z90" i="15"/>
  <c r="T90" i="15"/>
  <c r="N90" i="15"/>
  <c r="H90" i="15"/>
  <c r="AM89" i="15"/>
  <c r="AF89" i="15"/>
  <c r="AC89" i="15"/>
  <c r="Z89" i="15"/>
  <c r="T89" i="15"/>
  <c r="N89" i="15"/>
  <c r="H89" i="15"/>
  <c r="AM88" i="15"/>
  <c r="AF88" i="15"/>
  <c r="AC88" i="15"/>
  <c r="Z88" i="15"/>
  <c r="T88" i="15"/>
  <c r="N88" i="15"/>
  <c r="H88" i="15"/>
  <c r="AM87" i="15"/>
  <c r="AF87" i="15"/>
  <c r="AC87" i="15"/>
  <c r="Z87" i="15"/>
  <c r="T87" i="15"/>
  <c r="N87" i="15"/>
  <c r="H87" i="15"/>
  <c r="AM86" i="15"/>
  <c r="AF86" i="15"/>
  <c r="AC86" i="15"/>
  <c r="Z86" i="15"/>
  <c r="T86" i="15"/>
  <c r="N86" i="15"/>
  <c r="H86" i="15"/>
  <c r="AM85" i="15"/>
  <c r="AF85" i="15"/>
  <c r="AC85" i="15"/>
  <c r="Z85" i="15"/>
  <c r="T85" i="15"/>
  <c r="N85" i="15"/>
  <c r="H85" i="15"/>
  <c r="AM84" i="15"/>
  <c r="AF84" i="15"/>
  <c r="AC84" i="15"/>
  <c r="Z84" i="15"/>
  <c r="T84" i="15"/>
  <c r="N84" i="15"/>
  <c r="H84" i="15"/>
  <c r="AM83" i="15"/>
  <c r="AF83" i="15"/>
  <c r="AC83" i="15"/>
  <c r="Z83" i="15"/>
  <c r="T83" i="15"/>
  <c r="N83" i="15"/>
  <c r="H83" i="15"/>
  <c r="AM82" i="15"/>
  <c r="AF82" i="15"/>
  <c r="AC82" i="15"/>
  <c r="Z82" i="15"/>
  <c r="T82" i="15"/>
  <c r="N82" i="15"/>
  <c r="H82" i="15"/>
  <c r="AM81" i="15"/>
  <c r="AF81" i="15"/>
  <c r="AC81" i="15"/>
  <c r="Z81" i="15"/>
  <c r="T81" i="15"/>
  <c r="N81" i="15"/>
  <c r="H81" i="15"/>
  <c r="AM80" i="15"/>
  <c r="AF80" i="15"/>
  <c r="AC80" i="15"/>
  <c r="Z80" i="15"/>
  <c r="T80" i="15"/>
  <c r="N80" i="15"/>
  <c r="H80" i="15"/>
  <c r="AM79" i="15"/>
  <c r="AF79" i="15"/>
  <c r="AC79" i="15"/>
  <c r="Z79" i="15"/>
  <c r="T79" i="15"/>
  <c r="N79" i="15"/>
  <c r="H79" i="15"/>
  <c r="AM78" i="15"/>
  <c r="AF78" i="15"/>
  <c r="AC78" i="15"/>
  <c r="Z78" i="15"/>
  <c r="T78" i="15"/>
  <c r="N78" i="15"/>
  <c r="H78" i="15"/>
  <c r="AM77" i="15"/>
  <c r="AF77" i="15"/>
  <c r="AC77" i="15"/>
  <c r="Z77" i="15"/>
  <c r="T77" i="15"/>
  <c r="N77" i="15"/>
  <c r="H77" i="15"/>
  <c r="AM76" i="15"/>
  <c r="AF76" i="15"/>
  <c r="AC76" i="15"/>
  <c r="Z76" i="15"/>
  <c r="T76" i="15"/>
  <c r="N76" i="15"/>
  <c r="H76" i="15"/>
  <c r="AM75" i="15"/>
  <c r="AF75" i="15"/>
  <c r="AC75" i="15"/>
  <c r="Z75" i="15"/>
  <c r="T75" i="15"/>
  <c r="N75" i="15"/>
  <c r="H75" i="15"/>
  <c r="AM74" i="15"/>
  <c r="AF74" i="15"/>
  <c r="AC74" i="15"/>
  <c r="Z74" i="15"/>
  <c r="T74" i="15"/>
  <c r="N74" i="15"/>
  <c r="H74" i="15"/>
  <c r="AM73" i="15"/>
  <c r="AF73" i="15"/>
  <c r="AC73" i="15"/>
  <c r="Z73" i="15"/>
  <c r="T73" i="15"/>
  <c r="N73" i="15"/>
  <c r="H73" i="15"/>
  <c r="AM72" i="15"/>
  <c r="AF72" i="15"/>
  <c r="AC72" i="15"/>
  <c r="Z72" i="15"/>
  <c r="T72" i="15"/>
  <c r="N72" i="15"/>
  <c r="H72" i="15"/>
  <c r="AM71" i="15"/>
  <c r="AF71" i="15"/>
  <c r="AC71" i="15"/>
  <c r="Z71" i="15"/>
  <c r="T71" i="15"/>
  <c r="N71" i="15"/>
  <c r="H71" i="15"/>
  <c r="AM70" i="15"/>
  <c r="AF70" i="15"/>
  <c r="AC70" i="15"/>
  <c r="Z70" i="15"/>
  <c r="T70" i="15"/>
  <c r="N70" i="15"/>
  <c r="H70" i="15"/>
  <c r="AM69" i="15"/>
  <c r="AF69" i="15"/>
  <c r="AC69" i="15"/>
  <c r="Z69" i="15"/>
  <c r="T69" i="15"/>
  <c r="N69" i="15"/>
  <c r="H69" i="15"/>
  <c r="AM68" i="15"/>
  <c r="AF68" i="15"/>
  <c r="AC68" i="15"/>
  <c r="Z68" i="15"/>
  <c r="T68" i="15"/>
  <c r="N68" i="15"/>
  <c r="H68" i="15"/>
  <c r="AM67" i="15"/>
  <c r="AF67" i="15"/>
  <c r="AC67" i="15"/>
  <c r="Z67" i="15"/>
  <c r="T67" i="15"/>
  <c r="N67" i="15"/>
  <c r="H67" i="15"/>
  <c r="AM66" i="15"/>
  <c r="AF66" i="15"/>
  <c r="AC66" i="15"/>
  <c r="Z66" i="15"/>
  <c r="T66" i="15"/>
  <c r="N66" i="15"/>
  <c r="H66" i="15"/>
  <c r="AM65" i="15"/>
  <c r="AF65" i="15"/>
  <c r="AC65" i="15"/>
  <c r="Z65" i="15"/>
  <c r="T65" i="15"/>
  <c r="N65" i="15"/>
  <c r="H65" i="15"/>
  <c r="AM64" i="15"/>
  <c r="AF64" i="15"/>
  <c r="AC64" i="15"/>
  <c r="Z64" i="15"/>
  <c r="T64" i="15"/>
  <c r="N64" i="15"/>
  <c r="H64" i="15"/>
  <c r="AM63" i="15"/>
  <c r="AF63" i="15"/>
  <c r="AC63" i="15"/>
  <c r="Z63" i="15"/>
  <c r="T63" i="15"/>
  <c r="N63" i="15"/>
  <c r="H63" i="15"/>
  <c r="AM62" i="15"/>
  <c r="AF62" i="15"/>
  <c r="AC62" i="15"/>
  <c r="Z62" i="15"/>
  <c r="T62" i="15"/>
  <c r="N62" i="15"/>
  <c r="H62" i="15"/>
  <c r="AM61" i="15"/>
  <c r="AF61" i="15"/>
  <c r="AC61" i="15"/>
  <c r="Z61" i="15"/>
  <c r="T61" i="15"/>
  <c r="N61" i="15"/>
  <c r="H61" i="15"/>
  <c r="AM60" i="15"/>
  <c r="AF60" i="15"/>
  <c r="AC60" i="15"/>
  <c r="Z60" i="15"/>
  <c r="T60" i="15"/>
  <c r="N60" i="15"/>
  <c r="H60" i="15"/>
  <c r="AM59" i="15"/>
  <c r="AF59" i="15"/>
  <c r="AC59" i="15"/>
  <c r="Z59" i="15"/>
  <c r="T59" i="15"/>
  <c r="N59" i="15"/>
  <c r="H59" i="15"/>
  <c r="AM58" i="15"/>
  <c r="AF58" i="15"/>
  <c r="AC58" i="15"/>
  <c r="Z58" i="15"/>
  <c r="T58" i="15"/>
  <c r="N58" i="15"/>
  <c r="H58" i="15"/>
  <c r="AM57" i="15"/>
  <c r="AF57" i="15"/>
  <c r="AC57" i="15"/>
  <c r="Z57" i="15"/>
  <c r="T57" i="15"/>
  <c r="N57" i="15"/>
  <c r="H57" i="15"/>
  <c r="AM56" i="15"/>
  <c r="AF56" i="15"/>
  <c r="AC56" i="15"/>
  <c r="Z56" i="15"/>
  <c r="T56" i="15"/>
  <c r="N56" i="15"/>
  <c r="H56" i="15"/>
  <c r="AM55" i="15"/>
  <c r="AF55" i="15"/>
  <c r="AC55" i="15"/>
  <c r="Z55" i="15"/>
  <c r="T55" i="15"/>
  <c r="N55" i="15"/>
  <c r="H55" i="15"/>
  <c r="AM54" i="15"/>
  <c r="AF54" i="15"/>
  <c r="AC54" i="15"/>
  <c r="Z54" i="15"/>
  <c r="T54" i="15"/>
  <c r="N54" i="15"/>
  <c r="H54" i="15"/>
  <c r="AM53" i="15"/>
  <c r="AF53" i="15"/>
  <c r="AC53" i="15"/>
  <c r="Z53" i="15"/>
  <c r="T53" i="15"/>
  <c r="N53" i="15"/>
  <c r="H53" i="15"/>
  <c r="AM52" i="15"/>
  <c r="AF52" i="15"/>
  <c r="AC52" i="15"/>
  <c r="Z52" i="15"/>
  <c r="T52" i="15"/>
  <c r="N52" i="15"/>
  <c r="H52" i="15"/>
  <c r="AM51" i="15"/>
  <c r="AF51" i="15"/>
  <c r="AC51" i="15"/>
  <c r="Z51" i="15"/>
  <c r="T51" i="15"/>
  <c r="N51" i="15"/>
  <c r="H51" i="15"/>
  <c r="AM50" i="15"/>
  <c r="AF50" i="15"/>
  <c r="AC50" i="15"/>
  <c r="Z50" i="15"/>
  <c r="T50" i="15"/>
  <c r="N50" i="15"/>
  <c r="H50" i="15"/>
  <c r="AM49" i="15"/>
  <c r="AF49" i="15"/>
  <c r="AC49" i="15"/>
  <c r="Z49" i="15"/>
  <c r="T49" i="15"/>
  <c r="N49" i="15"/>
  <c r="H49" i="15"/>
  <c r="AM48" i="15"/>
  <c r="AF48" i="15"/>
  <c r="AC48" i="15"/>
  <c r="Z48" i="15"/>
  <c r="T48" i="15"/>
  <c r="N48" i="15"/>
  <c r="H48" i="15"/>
  <c r="AM47" i="15"/>
  <c r="AF47" i="15"/>
  <c r="AC47" i="15"/>
  <c r="Z47" i="15"/>
  <c r="T47" i="15"/>
  <c r="N47" i="15"/>
  <c r="H47" i="15"/>
  <c r="AM46" i="15"/>
  <c r="AF46" i="15"/>
  <c r="AC46" i="15"/>
  <c r="Z46" i="15"/>
  <c r="T46" i="15"/>
  <c r="N46" i="15"/>
  <c r="H46" i="15"/>
  <c r="AM45" i="15"/>
  <c r="AF45" i="15"/>
  <c r="AC45" i="15"/>
  <c r="Z45" i="15"/>
  <c r="T45" i="15"/>
  <c r="N45" i="15"/>
  <c r="H45" i="15"/>
  <c r="AM44" i="15"/>
  <c r="AF44" i="15"/>
  <c r="AC44" i="15"/>
  <c r="Z44" i="15"/>
  <c r="T44" i="15"/>
  <c r="N44" i="15"/>
  <c r="H44" i="15"/>
  <c r="AM43" i="15"/>
  <c r="AF43" i="15"/>
  <c r="AC43" i="15"/>
  <c r="Z43" i="15"/>
  <c r="T43" i="15"/>
  <c r="N43" i="15"/>
  <c r="H43" i="15"/>
  <c r="AM42" i="15"/>
  <c r="AF42" i="15"/>
  <c r="AC42" i="15"/>
  <c r="Z42" i="15"/>
  <c r="T42" i="15"/>
  <c r="N42" i="15"/>
  <c r="H42" i="15"/>
  <c r="AM41" i="15"/>
  <c r="AF41" i="15"/>
  <c r="AC41" i="15"/>
  <c r="Z41" i="15"/>
  <c r="T41" i="15"/>
  <c r="N41" i="15"/>
  <c r="H41" i="15"/>
  <c r="AM40" i="15"/>
  <c r="AF40" i="15"/>
  <c r="AC40" i="15"/>
  <c r="Z40" i="15"/>
  <c r="T40" i="15"/>
  <c r="N40" i="15"/>
  <c r="H40" i="15"/>
  <c r="AM39" i="15"/>
  <c r="AF39" i="15"/>
  <c r="AC39" i="15"/>
  <c r="Z39" i="15"/>
  <c r="T39" i="15"/>
  <c r="N39" i="15"/>
  <c r="H39" i="15"/>
  <c r="AM38" i="15"/>
  <c r="AF38" i="15"/>
  <c r="AC38" i="15"/>
  <c r="Z38" i="15"/>
  <c r="T38" i="15"/>
  <c r="N38" i="15"/>
  <c r="H38" i="15"/>
  <c r="AM37" i="15"/>
  <c r="AF37" i="15"/>
  <c r="AC37" i="15"/>
  <c r="Z37" i="15"/>
  <c r="T37" i="15"/>
  <c r="N37" i="15"/>
  <c r="H37" i="15"/>
  <c r="AM36" i="15"/>
  <c r="AF36" i="15"/>
  <c r="AC36" i="15"/>
  <c r="Z36" i="15"/>
  <c r="T36" i="15"/>
  <c r="N36" i="15"/>
  <c r="H36" i="15"/>
  <c r="AM35" i="15"/>
  <c r="AF35" i="15"/>
  <c r="AC35" i="15"/>
  <c r="Z35" i="15"/>
  <c r="T35" i="15"/>
  <c r="N35" i="15"/>
  <c r="H35" i="15"/>
  <c r="AM34" i="15"/>
  <c r="AF34" i="15"/>
  <c r="AC34" i="15"/>
  <c r="Z34" i="15"/>
  <c r="T34" i="15"/>
  <c r="N34" i="15"/>
  <c r="H34" i="15"/>
  <c r="AM33" i="15"/>
  <c r="AF33" i="15"/>
  <c r="AC33" i="15"/>
  <c r="Z33" i="15"/>
  <c r="T33" i="15"/>
  <c r="N33" i="15"/>
  <c r="H33" i="15"/>
  <c r="AM32" i="15"/>
  <c r="AF32" i="15"/>
  <c r="AC32" i="15"/>
  <c r="Z32" i="15"/>
  <c r="T32" i="15"/>
  <c r="N32" i="15"/>
  <c r="H32" i="15"/>
  <c r="AM31" i="15"/>
  <c r="AF31" i="15"/>
  <c r="AC31" i="15"/>
  <c r="Z31" i="15"/>
  <c r="T31" i="15"/>
  <c r="N31" i="15"/>
  <c r="H31" i="15"/>
  <c r="AM30" i="15"/>
  <c r="AF30" i="15"/>
  <c r="AC30" i="15"/>
  <c r="Z30" i="15"/>
  <c r="T30" i="15"/>
  <c r="N30" i="15"/>
  <c r="H30" i="15"/>
  <c r="AM29" i="15"/>
  <c r="AF29" i="15"/>
  <c r="AC29" i="15"/>
  <c r="Z29" i="15"/>
  <c r="T29" i="15"/>
  <c r="N29" i="15"/>
  <c r="H29" i="15"/>
  <c r="AM28" i="15"/>
  <c r="AF28" i="15"/>
  <c r="AC28" i="15"/>
  <c r="Z28" i="15"/>
  <c r="T28" i="15"/>
  <c r="N28" i="15"/>
  <c r="H28" i="15"/>
  <c r="AM27" i="15"/>
  <c r="AF27" i="15"/>
  <c r="AC27" i="15"/>
  <c r="Z27" i="15"/>
  <c r="T27" i="15"/>
  <c r="N27" i="15"/>
  <c r="H27" i="15"/>
  <c r="AM26" i="15"/>
  <c r="AF26" i="15"/>
  <c r="AC26" i="15"/>
  <c r="Z26" i="15"/>
  <c r="T26" i="15"/>
  <c r="N26" i="15"/>
  <c r="H26" i="15"/>
  <c r="AM25" i="15"/>
  <c r="AF25" i="15"/>
  <c r="AC25" i="15"/>
  <c r="Z25" i="15"/>
  <c r="T25" i="15"/>
  <c r="N25" i="15"/>
  <c r="H25" i="15"/>
  <c r="AM24" i="15"/>
  <c r="AF24" i="15"/>
  <c r="AC24" i="15"/>
  <c r="Z24" i="15"/>
  <c r="T24" i="15"/>
  <c r="N24" i="15"/>
  <c r="H24" i="15"/>
  <c r="AM23" i="15"/>
  <c r="AF23" i="15"/>
  <c r="AC23" i="15"/>
  <c r="Z23" i="15"/>
  <c r="T23" i="15"/>
  <c r="N23" i="15"/>
  <c r="H23" i="15"/>
  <c r="AM22" i="15"/>
  <c r="AF22" i="15"/>
  <c r="AC22" i="15"/>
  <c r="Z22" i="15"/>
  <c r="T22" i="15"/>
  <c r="N22" i="15"/>
  <c r="H22" i="15"/>
  <c r="AM21" i="15"/>
  <c r="AF21" i="15"/>
  <c r="AC21" i="15"/>
  <c r="Z21" i="15"/>
  <c r="T21" i="15"/>
  <c r="N21" i="15"/>
  <c r="H21" i="15"/>
  <c r="AM20" i="15"/>
  <c r="AF20" i="15"/>
  <c r="AC20" i="15"/>
  <c r="Z20" i="15"/>
  <c r="T20" i="15"/>
  <c r="N20" i="15"/>
  <c r="H20" i="15"/>
  <c r="AM19" i="15"/>
  <c r="AF19" i="15"/>
  <c r="AC19" i="15"/>
  <c r="Z19" i="15"/>
  <c r="T19" i="15"/>
  <c r="N19" i="15"/>
  <c r="H19" i="15"/>
  <c r="D19" i="15"/>
  <c r="AM18" i="15"/>
  <c r="AF18" i="15"/>
  <c r="AC18" i="15"/>
  <c r="Z18" i="15"/>
  <c r="T18" i="15"/>
  <c r="N18" i="15"/>
  <c r="H18" i="15"/>
  <c r="D18" i="15"/>
  <c r="AM17" i="15"/>
  <c r="AF17" i="15"/>
  <c r="AC17" i="15"/>
  <c r="Z17" i="15"/>
  <c r="T17" i="15"/>
  <c r="N17" i="15"/>
  <c r="H17" i="15"/>
  <c r="D17" i="15"/>
  <c r="AM16" i="15"/>
  <c r="AF16" i="15"/>
  <c r="AC16" i="15"/>
  <c r="Z16" i="15"/>
  <c r="T16" i="15"/>
  <c r="N16" i="15"/>
  <c r="H16" i="15"/>
  <c r="D16" i="15"/>
  <c r="AM15" i="15"/>
  <c r="AF15" i="15"/>
  <c r="AC15" i="15"/>
  <c r="Z15" i="15"/>
  <c r="T15" i="15"/>
  <c r="N15" i="15"/>
  <c r="H15" i="15"/>
  <c r="D15" i="15"/>
  <c r="AM14" i="15"/>
  <c r="AF14" i="15"/>
  <c r="AC14" i="15"/>
  <c r="Z14" i="15"/>
  <c r="T14" i="15"/>
  <c r="N14" i="15"/>
  <c r="H14" i="15"/>
  <c r="D14" i="15"/>
  <c r="AM13" i="15"/>
  <c r="AF13" i="15"/>
  <c r="AC13" i="15"/>
  <c r="Z13" i="15"/>
  <c r="T13" i="15"/>
  <c r="N13" i="15"/>
  <c r="H13" i="15"/>
  <c r="D13" i="15"/>
  <c r="AM12" i="15"/>
  <c r="AF12" i="15"/>
  <c r="AC12" i="15"/>
  <c r="Z12" i="15"/>
  <c r="T12" i="15"/>
  <c r="N12" i="15"/>
  <c r="H12" i="15"/>
  <c r="D12" i="15"/>
  <c r="AM11" i="15"/>
  <c r="AF11" i="15"/>
  <c r="AC11" i="15"/>
  <c r="Z11" i="15"/>
  <c r="T11" i="15"/>
  <c r="N11" i="15"/>
  <c r="H11" i="15"/>
  <c r="D11" i="15"/>
  <c r="AM10" i="15"/>
  <c r="AF10" i="15"/>
  <c r="AC10" i="15"/>
  <c r="Z10" i="15"/>
  <c r="T10" i="15"/>
  <c r="N10" i="15"/>
  <c r="H10" i="15"/>
  <c r="D10" i="15"/>
  <c r="AM9" i="15"/>
  <c r="AF9" i="15"/>
  <c r="AC9" i="15"/>
  <c r="Z9" i="15"/>
  <c r="T9" i="15"/>
  <c r="N9" i="15"/>
  <c r="H9" i="15"/>
  <c r="D9" i="15"/>
  <c r="AM8" i="15"/>
  <c r="AF8" i="15"/>
  <c r="AC8" i="15"/>
  <c r="Z8" i="15"/>
  <c r="T8" i="15"/>
  <c r="N8" i="15"/>
  <c r="H8" i="15"/>
  <c r="D8" i="15"/>
  <c r="AM7" i="15"/>
  <c r="AF7" i="15"/>
  <c r="AC7" i="15"/>
  <c r="Z7" i="15"/>
  <c r="T7" i="15"/>
  <c r="N7" i="15"/>
  <c r="H7" i="15"/>
  <c r="D7" i="15"/>
  <c r="AM6" i="15"/>
  <c r="AF6" i="15"/>
  <c r="AC6" i="15"/>
  <c r="Z6" i="15"/>
  <c r="T6" i="15"/>
  <c r="N6" i="15"/>
  <c r="H6" i="15"/>
  <c r="D6" i="15"/>
  <c r="AF5" i="15"/>
  <c r="Z5" i="15"/>
  <c r="T5" i="15"/>
  <c r="N5" i="15"/>
  <c r="D5" i="15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6" i="14"/>
  <c r="AM240" i="14"/>
  <c r="AF240" i="14"/>
  <c r="Z240" i="14"/>
  <c r="T240" i="14"/>
  <c r="N240" i="14"/>
  <c r="H240" i="14"/>
  <c r="AM239" i="14"/>
  <c r="AF239" i="14"/>
  <c r="Z239" i="14"/>
  <c r="T239" i="14"/>
  <c r="N239" i="14"/>
  <c r="H239" i="14"/>
  <c r="AM238" i="14"/>
  <c r="AF238" i="14"/>
  <c r="Z238" i="14"/>
  <c r="T238" i="14"/>
  <c r="N238" i="14"/>
  <c r="H238" i="14"/>
  <c r="AM237" i="14"/>
  <c r="AF237" i="14"/>
  <c r="Z237" i="14"/>
  <c r="T237" i="14"/>
  <c r="N237" i="14"/>
  <c r="H237" i="14"/>
  <c r="AM236" i="14"/>
  <c r="AF236" i="14"/>
  <c r="Z236" i="14"/>
  <c r="T236" i="14"/>
  <c r="N236" i="14"/>
  <c r="H236" i="14"/>
  <c r="AM235" i="14"/>
  <c r="AF235" i="14"/>
  <c r="Z235" i="14"/>
  <c r="T235" i="14"/>
  <c r="N235" i="14"/>
  <c r="H235" i="14"/>
  <c r="AM234" i="14"/>
  <c r="AF234" i="14"/>
  <c r="Z234" i="14"/>
  <c r="T234" i="14"/>
  <c r="N234" i="14"/>
  <c r="H234" i="14"/>
  <c r="AM233" i="14"/>
  <c r="AF233" i="14"/>
  <c r="Z233" i="14"/>
  <c r="T233" i="14"/>
  <c r="N233" i="14"/>
  <c r="H233" i="14"/>
  <c r="AM232" i="14"/>
  <c r="AF232" i="14"/>
  <c r="Z232" i="14"/>
  <c r="T232" i="14"/>
  <c r="N232" i="14"/>
  <c r="H232" i="14"/>
  <c r="AM231" i="14"/>
  <c r="AF231" i="14"/>
  <c r="Z231" i="14"/>
  <c r="T231" i="14"/>
  <c r="N231" i="14"/>
  <c r="H231" i="14"/>
  <c r="AM230" i="14"/>
  <c r="AF230" i="14"/>
  <c r="Z230" i="14"/>
  <c r="T230" i="14"/>
  <c r="N230" i="14"/>
  <c r="H230" i="14"/>
  <c r="AM229" i="14"/>
  <c r="AF229" i="14"/>
  <c r="Z229" i="14"/>
  <c r="T229" i="14"/>
  <c r="N229" i="14"/>
  <c r="H229" i="14"/>
  <c r="AM228" i="14"/>
  <c r="AF228" i="14"/>
  <c r="Z228" i="14"/>
  <c r="T228" i="14"/>
  <c r="N228" i="14"/>
  <c r="H228" i="14"/>
  <c r="AM227" i="14"/>
  <c r="AF227" i="14"/>
  <c r="Z227" i="14"/>
  <c r="T227" i="14"/>
  <c r="N227" i="14"/>
  <c r="H227" i="14"/>
  <c r="AM226" i="14"/>
  <c r="AF226" i="14"/>
  <c r="Z226" i="14"/>
  <c r="T226" i="14"/>
  <c r="N226" i="14"/>
  <c r="H226" i="14"/>
  <c r="AM225" i="14"/>
  <c r="AF225" i="14"/>
  <c r="Z225" i="14"/>
  <c r="T225" i="14"/>
  <c r="N225" i="14"/>
  <c r="H225" i="14"/>
  <c r="AM224" i="14"/>
  <c r="AF224" i="14"/>
  <c r="Z224" i="14"/>
  <c r="T224" i="14"/>
  <c r="N224" i="14"/>
  <c r="H224" i="14"/>
  <c r="AM223" i="14"/>
  <c r="AF223" i="14"/>
  <c r="Z223" i="14"/>
  <c r="T223" i="14"/>
  <c r="N223" i="14"/>
  <c r="H223" i="14"/>
  <c r="AM222" i="14"/>
  <c r="AF222" i="14"/>
  <c r="Z222" i="14"/>
  <c r="T222" i="14"/>
  <c r="N222" i="14"/>
  <c r="H222" i="14"/>
  <c r="AM221" i="14"/>
  <c r="AF221" i="14"/>
  <c r="Z221" i="14"/>
  <c r="T221" i="14"/>
  <c r="N221" i="14"/>
  <c r="H221" i="14"/>
  <c r="AM220" i="14"/>
  <c r="AF220" i="14"/>
  <c r="Z220" i="14"/>
  <c r="T220" i="14"/>
  <c r="N220" i="14"/>
  <c r="H220" i="14"/>
  <c r="AM219" i="14"/>
  <c r="AF219" i="14"/>
  <c r="Z219" i="14"/>
  <c r="T219" i="14"/>
  <c r="N219" i="14"/>
  <c r="H219" i="14"/>
  <c r="AM218" i="14"/>
  <c r="AF218" i="14"/>
  <c r="Z218" i="14"/>
  <c r="T218" i="14"/>
  <c r="N218" i="14"/>
  <c r="H218" i="14"/>
  <c r="AM217" i="14"/>
  <c r="AF217" i="14"/>
  <c r="Z217" i="14"/>
  <c r="T217" i="14"/>
  <c r="N217" i="14"/>
  <c r="H217" i="14"/>
  <c r="AM216" i="14"/>
  <c r="AF216" i="14"/>
  <c r="Z216" i="14"/>
  <c r="T216" i="14"/>
  <c r="N216" i="14"/>
  <c r="H216" i="14"/>
  <c r="AM215" i="14"/>
  <c r="AF215" i="14"/>
  <c r="Z215" i="14"/>
  <c r="T215" i="14"/>
  <c r="N215" i="14"/>
  <c r="H215" i="14"/>
  <c r="AM214" i="14"/>
  <c r="AF214" i="14"/>
  <c r="Z214" i="14"/>
  <c r="T214" i="14"/>
  <c r="N214" i="14"/>
  <c r="H214" i="14"/>
  <c r="AM213" i="14"/>
  <c r="AF213" i="14"/>
  <c r="Z213" i="14"/>
  <c r="T213" i="14"/>
  <c r="N213" i="14"/>
  <c r="H213" i="14"/>
  <c r="AM212" i="14"/>
  <c r="AF212" i="14"/>
  <c r="Z212" i="14"/>
  <c r="T212" i="14"/>
  <c r="N212" i="14"/>
  <c r="H212" i="14"/>
  <c r="AM211" i="14"/>
  <c r="AF211" i="14"/>
  <c r="Z211" i="14"/>
  <c r="T211" i="14"/>
  <c r="N211" i="14"/>
  <c r="H211" i="14"/>
  <c r="AM210" i="14"/>
  <c r="AF210" i="14"/>
  <c r="Z210" i="14"/>
  <c r="T210" i="14"/>
  <c r="N210" i="14"/>
  <c r="H210" i="14"/>
  <c r="AM209" i="14"/>
  <c r="AF209" i="14"/>
  <c r="Z209" i="14"/>
  <c r="T209" i="14"/>
  <c r="N209" i="14"/>
  <c r="H209" i="14"/>
  <c r="AM208" i="14"/>
  <c r="AF208" i="14"/>
  <c r="Z208" i="14"/>
  <c r="T208" i="14"/>
  <c r="N208" i="14"/>
  <c r="H208" i="14"/>
  <c r="AM207" i="14"/>
  <c r="AF207" i="14"/>
  <c r="Z207" i="14"/>
  <c r="T207" i="14"/>
  <c r="N207" i="14"/>
  <c r="H207" i="14"/>
  <c r="AM206" i="14"/>
  <c r="AF206" i="14"/>
  <c r="Z206" i="14"/>
  <c r="T206" i="14"/>
  <c r="N206" i="14"/>
  <c r="H206" i="14"/>
  <c r="AM205" i="14"/>
  <c r="AF205" i="14"/>
  <c r="Z205" i="14"/>
  <c r="T205" i="14"/>
  <c r="N205" i="14"/>
  <c r="H205" i="14"/>
  <c r="AM204" i="14"/>
  <c r="AF204" i="14"/>
  <c r="Z204" i="14"/>
  <c r="T204" i="14"/>
  <c r="N204" i="14"/>
  <c r="H204" i="14"/>
  <c r="AM203" i="14"/>
  <c r="AF203" i="14"/>
  <c r="Z203" i="14"/>
  <c r="T203" i="14"/>
  <c r="N203" i="14"/>
  <c r="H203" i="14"/>
  <c r="AM202" i="14"/>
  <c r="AF202" i="14"/>
  <c r="Z202" i="14"/>
  <c r="T202" i="14"/>
  <c r="N202" i="14"/>
  <c r="H202" i="14"/>
  <c r="AM201" i="14"/>
  <c r="AF201" i="14"/>
  <c r="Z201" i="14"/>
  <c r="T201" i="14"/>
  <c r="N201" i="14"/>
  <c r="H201" i="14"/>
  <c r="AM200" i="14"/>
  <c r="AF200" i="14"/>
  <c r="Z200" i="14"/>
  <c r="T200" i="14"/>
  <c r="N200" i="14"/>
  <c r="H200" i="14"/>
  <c r="AM199" i="14"/>
  <c r="AF199" i="14"/>
  <c r="Z199" i="14"/>
  <c r="T199" i="14"/>
  <c r="N199" i="14"/>
  <c r="H199" i="14"/>
  <c r="AM198" i="14"/>
  <c r="AF198" i="14"/>
  <c r="Z198" i="14"/>
  <c r="T198" i="14"/>
  <c r="N198" i="14"/>
  <c r="H198" i="14"/>
  <c r="AM197" i="14"/>
  <c r="AF197" i="14"/>
  <c r="Z197" i="14"/>
  <c r="T197" i="14"/>
  <c r="N197" i="14"/>
  <c r="H197" i="14"/>
  <c r="AM196" i="14"/>
  <c r="AF196" i="14"/>
  <c r="Z196" i="14"/>
  <c r="T196" i="14"/>
  <c r="N196" i="14"/>
  <c r="H196" i="14"/>
  <c r="AM195" i="14"/>
  <c r="AF195" i="14"/>
  <c r="Z195" i="14"/>
  <c r="T195" i="14"/>
  <c r="N195" i="14"/>
  <c r="H195" i="14"/>
  <c r="AM194" i="14"/>
  <c r="AF194" i="14"/>
  <c r="Z194" i="14"/>
  <c r="T194" i="14"/>
  <c r="N194" i="14"/>
  <c r="H194" i="14"/>
  <c r="AM193" i="14"/>
  <c r="AF193" i="14"/>
  <c r="Z193" i="14"/>
  <c r="T193" i="14"/>
  <c r="N193" i="14"/>
  <c r="H193" i="14"/>
  <c r="AM192" i="14"/>
  <c r="AF192" i="14"/>
  <c r="Z192" i="14"/>
  <c r="T192" i="14"/>
  <c r="N192" i="14"/>
  <c r="H192" i="14"/>
  <c r="AM191" i="14"/>
  <c r="AF191" i="14"/>
  <c r="Z191" i="14"/>
  <c r="T191" i="14"/>
  <c r="N191" i="14"/>
  <c r="H191" i="14"/>
  <c r="AM190" i="14"/>
  <c r="AF190" i="14"/>
  <c r="Z190" i="14"/>
  <c r="T190" i="14"/>
  <c r="N190" i="14"/>
  <c r="H190" i="14"/>
  <c r="AM189" i="14"/>
  <c r="AF189" i="14"/>
  <c r="Z189" i="14"/>
  <c r="T189" i="14"/>
  <c r="N189" i="14"/>
  <c r="H189" i="14"/>
  <c r="AM188" i="14"/>
  <c r="AF188" i="14"/>
  <c r="Z188" i="14"/>
  <c r="T188" i="14"/>
  <c r="N188" i="14"/>
  <c r="H188" i="14"/>
  <c r="AM187" i="14"/>
  <c r="AF187" i="14"/>
  <c r="Z187" i="14"/>
  <c r="T187" i="14"/>
  <c r="N187" i="14"/>
  <c r="H187" i="14"/>
  <c r="AM186" i="14"/>
  <c r="AF186" i="14"/>
  <c r="Z186" i="14"/>
  <c r="T186" i="14"/>
  <c r="N186" i="14"/>
  <c r="H186" i="14"/>
  <c r="AM185" i="14"/>
  <c r="AF185" i="14"/>
  <c r="Z185" i="14"/>
  <c r="T185" i="14"/>
  <c r="N185" i="14"/>
  <c r="H185" i="14"/>
  <c r="AM184" i="14"/>
  <c r="AF184" i="14"/>
  <c r="Z184" i="14"/>
  <c r="T184" i="14"/>
  <c r="N184" i="14"/>
  <c r="H184" i="14"/>
  <c r="AM183" i="14"/>
  <c r="AF183" i="14"/>
  <c r="Z183" i="14"/>
  <c r="T183" i="14"/>
  <c r="N183" i="14"/>
  <c r="H183" i="14"/>
  <c r="AM182" i="14"/>
  <c r="AF182" i="14"/>
  <c r="Z182" i="14"/>
  <c r="T182" i="14"/>
  <c r="N182" i="14"/>
  <c r="H182" i="14"/>
  <c r="AM181" i="14"/>
  <c r="AF181" i="14"/>
  <c r="Z181" i="14"/>
  <c r="T181" i="14"/>
  <c r="N181" i="14"/>
  <c r="H181" i="14"/>
  <c r="AM180" i="14"/>
  <c r="AF180" i="14"/>
  <c r="Z180" i="14"/>
  <c r="T180" i="14"/>
  <c r="N180" i="14"/>
  <c r="H180" i="14"/>
  <c r="AM179" i="14"/>
  <c r="AF179" i="14"/>
  <c r="Z179" i="14"/>
  <c r="T179" i="14"/>
  <c r="N179" i="14"/>
  <c r="H179" i="14"/>
  <c r="AM178" i="14"/>
  <c r="AF178" i="14"/>
  <c r="Z178" i="14"/>
  <c r="T178" i="14"/>
  <c r="N178" i="14"/>
  <c r="H178" i="14"/>
  <c r="AM177" i="14"/>
  <c r="AF177" i="14"/>
  <c r="Z177" i="14"/>
  <c r="T177" i="14"/>
  <c r="N177" i="14"/>
  <c r="H177" i="14"/>
  <c r="AM176" i="14"/>
  <c r="AF176" i="14"/>
  <c r="Z176" i="14"/>
  <c r="T176" i="14"/>
  <c r="N176" i="14"/>
  <c r="H176" i="14"/>
  <c r="AM175" i="14"/>
  <c r="AF175" i="14"/>
  <c r="Z175" i="14"/>
  <c r="T175" i="14"/>
  <c r="N175" i="14"/>
  <c r="H175" i="14"/>
  <c r="AM174" i="14"/>
  <c r="AF174" i="14"/>
  <c r="Z174" i="14"/>
  <c r="T174" i="14"/>
  <c r="N174" i="14"/>
  <c r="H174" i="14"/>
  <c r="AM173" i="14"/>
  <c r="AF173" i="14"/>
  <c r="Z173" i="14"/>
  <c r="T173" i="14"/>
  <c r="N173" i="14"/>
  <c r="H173" i="14"/>
  <c r="AM172" i="14"/>
  <c r="AF172" i="14"/>
  <c r="Z172" i="14"/>
  <c r="T172" i="14"/>
  <c r="N172" i="14"/>
  <c r="H172" i="14"/>
  <c r="AM171" i="14"/>
  <c r="AF171" i="14"/>
  <c r="Z171" i="14"/>
  <c r="T171" i="14"/>
  <c r="N171" i="14"/>
  <c r="H171" i="14"/>
  <c r="AM170" i="14"/>
  <c r="AF170" i="14"/>
  <c r="Z170" i="14"/>
  <c r="T170" i="14"/>
  <c r="N170" i="14"/>
  <c r="H170" i="14"/>
  <c r="AM169" i="14"/>
  <c r="AF169" i="14"/>
  <c r="Z169" i="14"/>
  <c r="T169" i="14"/>
  <c r="N169" i="14"/>
  <c r="H169" i="14"/>
  <c r="AM168" i="14"/>
  <c r="AF168" i="14"/>
  <c r="Z168" i="14"/>
  <c r="T168" i="14"/>
  <c r="N168" i="14"/>
  <c r="H168" i="14"/>
  <c r="AM167" i="14"/>
  <c r="AF167" i="14"/>
  <c r="Z167" i="14"/>
  <c r="T167" i="14"/>
  <c r="N167" i="14"/>
  <c r="H167" i="14"/>
  <c r="AM166" i="14"/>
  <c r="AF166" i="14"/>
  <c r="Z166" i="14"/>
  <c r="T166" i="14"/>
  <c r="N166" i="14"/>
  <c r="H166" i="14"/>
  <c r="AM165" i="14"/>
  <c r="AF165" i="14"/>
  <c r="Z165" i="14"/>
  <c r="T165" i="14"/>
  <c r="N165" i="14"/>
  <c r="H165" i="14"/>
  <c r="AM164" i="14"/>
  <c r="AF164" i="14"/>
  <c r="Z164" i="14"/>
  <c r="T164" i="14"/>
  <c r="N164" i="14"/>
  <c r="H164" i="14"/>
  <c r="AM163" i="14"/>
  <c r="AF163" i="14"/>
  <c r="Z163" i="14"/>
  <c r="T163" i="14"/>
  <c r="N163" i="14"/>
  <c r="H163" i="14"/>
  <c r="AM162" i="14"/>
  <c r="AF162" i="14"/>
  <c r="Z162" i="14"/>
  <c r="T162" i="14"/>
  <c r="N162" i="14"/>
  <c r="H162" i="14"/>
  <c r="AM161" i="14"/>
  <c r="AF161" i="14"/>
  <c r="Z161" i="14"/>
  <c r="T161" i="14"/>
  <c r="N161" i="14"/>
  <c r="H161" i="14"/>
  <c r="AM160" i="14"/>
  <c r="AF160" i="14"/>
  <c r="Z160" i="14"/>
  <c r="T160" i="14"/>
  <c r="N160" i="14"/>
  <c r="H160" i="14"/>
  <c r="AM159" i="14"/>
  <c r="AF159" i="14"/>
  <c r="Z159" i="14"/>
  <c r="T159" i="14"/>
  <c r="N159" i="14"/>
  <c r="H159" i="14"/>
  <c r="AM158" i="14"/>
  <c r="AF158" i="14"/>
  <c r="Z158" i="14"/>
  <c r="T158" i="14"/>
  <c r="N158" i="14"/>
  <c r="H158" i="14"/>
  <c r="AM157" i="14"/>
  <c r="AF157" i="14"/>
  <c r="Z157" i="14"/>
  <c r="T157" i="14"/>
  <c r="N157" i="14"/>
  <c r="H157" i="14"/>
  <c r="AM156" i="14"/>
  <c r="AF156" i="14"/>
  <c r="Z156" i="14"/>
  <c r="T156" i="14"/>
  <c r="N156" i="14"/>
  <c r="H156" i="14"/>
  <c r="AM155" i="14"/>
  <c r="AF155" i="14"/>
  <c r="Z155" i="14"/>
  <c r="T155" i="14"/>
  <c r="N155" i="14"/>
  <c r="H155" i="14"/>
  <c r="AM154" i="14"/>
  <c r="AF154" i="14"/>
  <c r="Z154" i="14"/>
  <c r="T154" i="14"/>
  <c r="N154" i="14"/>
  <c r="H154" i="14"/>
  <c r="AM153" i="14"/>
  <c r="AF153" i="14"/>
  <c r="Z153" i="14"/>
  <c r="T153" i="14"/>
  <c r="N153" i="14"/>
  <c r="H153" i="14"/>
  <c r="AM152" i="14"/>
  <c r="AF152" i="14"/>
  <c r="Z152" i="14"/>
  <c r="T152" i="14"/>
  <c r="N152" i="14"/>
  <c r="H152" i="14"/>
  <c r="AM151" i="14"/>
  <c r="AF151" i="14"/>
  <c r="Z151" i="14"/>
  <c r="T151" i="14"/>
  <c r="N151" i="14"/>
  <c r="H151" i="14"/>
  <c r="AM150" i="14"/>
  <c r="AF150" i="14"/>
  <c r="Z150" i="14"/>
  <c r="T150" i="14"/>
  <c r="N150" i="14"/>
  <c r="H150" i="14"/>
  <c r="AM149" i="14"/>
  <c r="AF149" i="14"/>
  <c r="Z149" i="14"/>
  <c r="T149" i="14"/>
  <c r="N149" i="14"/>
  <c r="H149" i="14"/>
  <c r="AM148" i="14"/>
  <c r="AF148" i="14"/>
  <c r="Z148" i="14"/>
  <c r="T148" i="14"/>
  <c r="N148" i="14"/>
  <c r="H148" i="14"/>
  <c r="AM147" i="14"/>
  <c r="AF147" i="14"/>
  <c r="Z147" i="14"/>
  <c r="T147" i="14"/>
  <c r="N147" i="14"/>
  <c r="H147" i="14"/>
  <c r="AM146" i="14"/>
  <c r="AF146" i="14"/>
  <c r="Z146" i="14"/>
  <c r="T146" i="14"/>
  <c r="N146" i="14"/>
  <c r="H146" i="14"/>
  <c r="AM145" i="14"/>
  <c r="AF145" i="14"/>
  <c r="Z145" i="14"/>
  <c r="T145" i="14"/>
  <c r="N145" i="14"/>
  <c r="H145" i="14"/>
  <c r="AM144" i="14"/>
  <c r="AF144" i="14"/>
  <c r="Z144" i="14"/>
  <c r="T144" i="14"/>
  <c r="N144" i="14"/>
  <c r="H144" i="14"/>
  <c r="AM143" i="14"/>
  <c r="AF143" i="14"/>
  <c r="Z143" i="14"/>
  <c r="T143" i="14"/>
  <c r="N143" i="14"/>
  <c r="H143" i="14"/>
  <c r="AM142" i="14"/>
  <c r="AF142" i="14"/>
  <c r="Z142" i="14"/>
  <c r="T142" i="14"/>
  <c r="N142" i="14"/>
  <c r="H142" i="14"/>
  <c r="AM141" i="14"/>
  <c r="AF141" i="14"/>
  <c r="Z141" i="14"/>
  <c r="T141" i="14"/>
  <c r="N141" i="14"/>
  <c r="H141" i="14"/>
  <c r="AM140" i="14"/>
  <c r="AF140" i="14"/>
  <c r="Z140" i="14"/>
  <c r="T140" i="14"/>
  <c r="N140" i="14"/>
  <c r="H140" i="14"/>
  <c r="AM139" i="14"/>
  <c r="AF139" i="14"/>
  <c r="Z139" i="14"/>
  <c r="T139" i="14"/>
  <c r="N139" i="14"/>
  <c r="H139" i="14"/>
  <c r="AM138" i="14"/>
  <c r="AF138" i="14"/>
  <c r="Z138" i="14"/>
  <c r="T138" i="14"/>
  <c r="N138" i="14"/>
  <c r="H138" i="14"/>
  <c r="AM137" i="14"/>
  <c r="AF137" i="14"/>
  <c r="Z137" i="14"/>
  <c r="T137" i="14"/>
  <c r="N137" i="14"/>
  <c r="H137" i="14"/>
  <c r="AM136" i="14"/>
  <c r="AF136" i="14"/>
  <c r="Z136" i="14"/>
  <c r="T136" i="14"/>
  <c r="N136" i="14"/>
  <c r="H136" i="14"/>
  <c r="AM135" i="14"/>
  <c r="AF135" i="14"/>
  <c r="Z135" i="14"/>
  <c r="T135" i="14"/>
  <c r="N135" i="14"/>
  <c r="H135" i="14"/>
  <c r="AM134" i="14"/>
  <c r="AF134" i="14"/>
  <c r="Z134" i="14"/>
  <c r="T134" i="14"/>
  <c r="N134" i="14"/>
  <c r="H134" i="14"/>
  <c r="AM133" i="14"/>
  <c r="AF133" i="14"/>
  <c r="Z133" i="14"/>
  <c r="T133" i="14"/>
  <c r="N133" i="14"/>
  <c r="H133" i="14"/>
  <c r="AM132" i="14"/>
  <c r="AF132" i="14"/>
  <c r="Z132" i="14"/>
  <c r="T132" i="14"/>
  <c r="N132" i="14"/>
  <c r="H132" i="14"/>
  <c r="AM131" i="14"/>
  <c r="AF131" i="14"/>
  <c r="Z131" i="14"/>
  <c r="T131" i="14"/>
  <c r="N131" i="14"/>
  <c r="H131" i="14"/>
  <c r="AM130" i="14"/>
  <c r="AF130" i="14"/>
  <c r="Z130" i="14"/>
  <c r="T130" i="14"/>
  <c r="N130" i="14"/>
  <c r="H130" i="14"/>
  <c r="AM129" i="14"/>
  <c r="AF129" i="14"/>
  <c r="Z129" i="14"/>
  <c r="T129" i="14"/>
  <c r="N129" i="14"/>
  <c r="H129" i="14"/>
  <c r="AM128" i="14"/>
  <c r="AF128" i="14"/>
  <c r="Z128" i="14"/>
  <c r="T128" i="14"/>
  <c r="N128" i="14"/>
  <c r="H128" i="14"/>
  <c r="AM127" i="14"/>
  <c r="AF127" i="14"/>
  <c r="Z127" i="14"/>
  <c r="T127" i="14"/>
  <c r="N127" i="14"/>
  <c r="H127" i="14"/>
  <c r="AM126" i="14"/>
  <c r="AF126" i="14"/>
  <c r="Z126" i="14"/>
  <c r="T126" i="14"/>
  <c r="N126" i="14"/>
  <c r="H126" i="14"/>
  <c r="AM125" i="14"/>
  <c r="AF125" i="14"/>
  <c r="Z125" i="14"/>
  <c r="T125" i="14"/>
  <c r="N125" i="14"/>
  <c r="H125" i="14"/>
  <c r="AM124" i="14"/>
  <c r="AF124" i="14"/>
  <c r="Z124" i="14"/>
  <c r="T124" i="14"/>
  <c r="N124" i="14"/>
  <c r="H124" i="14"/>
  <c r="AM123" i="14"/>
  <c r="AF123" i="14"/>
  <c r="Z123" i="14"/>
  <c r="T123" i="14"/>
  <c r="N123" i="14"/>
  <c r="H123" i="14"/>
  <c r="AM122" i="14"/>
  <c r="AF122" i="14"/>
  <c r="Z122" i="14"/>
  <c r="T122" i="14"/>
  <c r="N122" i="14"/>
  <c r="H122" i="14"/>
  <c r="AM121" i="14"/>
  <c r="AF121" i="14"/>
  <c r="Z121" i="14"/>
  <c r="T121" i="14"/>
  <c r="N121" i="14"/>
  <c r="H121" i="14"/>
  <c r="AM120" i="14"/>
  <c r="AF120" i="14"/>
  <c r="Z120" i="14"/>
  <c r="T120" i="14"/>
  <c r="N120" i="14"/>
  <c r="H120" i="14"/>
  <c r="AM119" i="14"/>
  <c r="AF119" i="14"/>
  <c r="Z119" i="14"/>
  <c r="T119" i="14"/>
  <c r="N119" i="14"/>
  <c r="H119" i="14"/>
  <c r="AM118" i="14"/>
  <c r="AF118" i="14"/>
  <c r="Z118" i="14"/>
  <c r="T118" i="14"/>
  <c r="N118" i="14"/>
  <c r="H118" i="14"/>
  <c r="AM117" i="14"/>
  <c r="AF117" i="14"/>
  <c r="Z117" i="14"/>
  <c r="T117" i="14"/>
  <c r="N117" i="14"/>
  <c r="H117" i="14"/>
  <c r="AM116" i="14"/>
  <c r="AF116" i="14"/>
  <c r="Z116" i="14"/>
  <c r="T116" i="14"/>
  <c r="N116" i="14"/>
  <c r="H116" i="14"/>
  <c r="AM115" i="14"/>
  <c r="AF115" i="14"/>
  <c r="Z115" i="14"/>
  <c r="T115" i="14"/>
  <c r="N115" i="14"/>
  <c r="H115" i="14"/>
  <c r="AM114" i="14"/>
  <c r="AF114" i="14"/>
  <c r="Z114" i="14"/>
  <c r="T114" i="14"/>
  <c r="N114" i="14"/>
  <c r="H114" i="14"/>
  <c r="AM113" i="14"/>
  <c r="AF113" i="14"/>
  <c r="Z113" i="14"/>
  <c r="T113" i="14"/>
  <c r="N113" i="14"/>
  <c r="H113" i="14"/>
  <c r="AM112" i="14"/>
  <c r="AF112" i="14"/>
  <c r="Z112" i="14"/>
  <c r="T112" i="14"/>
  <c r="N112" i="14"/>
  <c r="H112" i="14"/>
  <c r="AM111" i="14"/>
  <c r="AF111" i="14"/>
  <c r="Z111" i="14"/>
  <c r="T111" i="14"/>
  <c r="N111" i="14"/>
  <c r="H111" i="14"/>
  <c r="AM110" i="14"/>
  <c r="AF110" i="14"/>
  <c r="Z110" i="14"/>
  <c r="T110" i="14"/>
  <c r="N110" i="14"/>
  <c r="H110" i="14"/>
  <c r="AM109" i="14"/>
  <c r="AF109" i="14"/>
  <c r="Z109" i="14"/>
  <c r="T109" i="14"/>
  <c r="N109" i="14"/>
  <c r="H109" i="14"/>
  <c r="AM108" i="14"/>
  <c r="AF108" i="14"/>
  <c r="Z108" i="14"/>
  <c r="T108" i="14"/>
  <c r="N108" i="14"/>
  <c r="H108" i="14"/>
  <c r="AM107" i="14"/>
  <c r="AF107" i="14"/>
  <c r="Z107" i="14"/>
  <c r="T107" i="14"/>
  <c r="N107" i="14"/>
  <c r="H107" i="14"/>
  <c r="AM106" i="14"/>
  <c r="AF106" i="14"/>
  <c r="Z106" i="14"/>
  <c r="T106" i="14"/>
  <c r="N106" i="14"/>
  <c r="H106" i="14"/>
  <c r="AM105" i="14"/>
  <c r="AF105" i="14"/>
  <c r="Z105" i="14"/>
  <c r="T105" i="14"/>
  <c r="N105" i="14"/>
  <c r="H105" i="14"/>
  <c r="AM104" i="14"/>
  <c r="AF104" i="14"/>
  <c r="Z104" i="14"/>
  <c r="T104" i="14"/>
  <c r="N104" i="14"/>
  <c r="H104" i="14"/>
  <c r="AM103" i="14"/>
  <c r="AF103" i="14"/>
  <c r="Z103" i="14"/>
  <c r="T103" i="14"/>
  <c r="N103" i="14"/>
  <c r="H103" i="14"/>
  <c r="AM102" i="14"/>
  <c r="AF102" i="14"/>
  <c r="Z102" i="14"/>
  <c r="T102" i="14"/>
  <c r="N102" i="14"/>
  <c r="H102" i="14"/>
  <c r="AM101" i="14"/>
  <c r="AF101" i="14"/>
  <c r="Z101" i="14"/>
  <c r="T101" i="14"/>
  <c r="N101" i="14"/>
  <c r="H101" i="14"/>
  <c r="AM100" i="14"/>
  <c r="AF100" i="14"/>
  <c r="Z100" i="14"/>
  <c r="T100" i="14"/>
  <c r="N100" i="14"/>
  <c r="H100" i="14"/>
  <c r="AM99" i="14"/>
  <c r="AF99" i="14"/>
  <c r="Z99" i="14"/>
  <c r="T99" i="14"/>
  <c r="N99" i="14"/>
  <c r="H99" i="14"/>
  <c r="AM98" i="14"/>
  <c r="AF98" i="14"/>
  <c r="Z98" i="14"/>
  <c r="T98" i="14"/>
  <c r="N98" i="14"/>
  <c r="H98" i="14"/>
  <c r="AM97" i="14"/>
  <c r="AF97" i="14"/>
  <c r="Z97" i="14"/>
  <c r="T97" i="14"/>
  <c r="N97" i="14"/>
  <c r="H97" i="14"/>
  <c r="AM96" i="14"/>
  <c r="AF96" i="14"/>
  <c r="Z96" i="14"/>
  <c r="T96" i="14"/>
  <c r="N96" i="14"/>
  <c r="H96" i="14"/>
  <c r="AM95" i="14"/>
  <c r="AF95" i="14"/>
  <c r="Z95" i="14"/>
  <c r="T95" i="14"/>
  <c r="N95" i="14"/>
  <c r="H95" i="14"/>
  <c r="AM94" i="14"/>
  <c r="AF94" i="14"/>
  <c r="Z94" i="14"/>
  <c r="T94" i="14"/>
  <c r="N94" i="14"/>
  <c r="H94" i="14"/>
  <c r="AM93" i="14"/>
  <c r="AF93" i="14"/>
  <c r="Z93" i="14"/>
  <c r="T93" i="14"/>
  <c r="N93" i="14"/>
  <c r="H93" i="14"/>
  <c r="AM92" i="14"/>
  <c r="AF92" i="14"/>
  <c r="Z92" i="14"/>
  <c r="T92" i="14"/>
  <c r="N92" i="14"/>
  <c r="H92" i="14"/>
  <c r="AM91" i="14"/>
  <c r="AF91" i="14"/>
  <c r="Z91" i="14"/>
  <c r="T91" i="14"/>
  <c r="N91" i="14"/>
  <c r="H91" i="14"/>
  <c r="AM90" i="14"/>
  <c r="AF90" i="14"/>
  <c r="Z90" i="14"/>
  <c r="T90" i="14"/>
  <c r="N90" i="14"/>
  <c r="H90" i="14"/>
  <c r="AM89" i="14"/>
  <c r="AF89" i="14"/>
  <c r="Z89" i="14"/>
  <c r="T89" i="14"/>
  <c r="N89" i="14"/>
  <c r="H89" i="14"/>
  <c r="AM88" i="14"/>
  <c r="AF88" i="14"/>
  <c r="Z88" i="14"/>
  <c r="T88" i="14"/>
  <c r="N88" i="14"/>
  <c r="H88" i="14"/>
  <c r="AM87" i="14"/>
  <c r="AF87" i="14"/>
  <c r="Z87" i="14"/>
  <c r="T87" i="14"/>
  <c r="N87" i="14"/>
  <c r="H87" i="14"/>
  <c r="AM86" i="14"/>
  <c r="AF86" i="14"/>
  <c r="Z86" i="14"/>
  <c r="T86" i="14"/>
  <c r="N86" i="14"/>
  <c r="H86" i="14"/>
  <c r="AM85" i="14"/>
  <c r="AF85" i="14"/>
  <c r="Z85" i="14"/>
  <c r="T85" i="14"/>
  <c r="N85" i="14"/>
  <c r="H85" i="14"/>
  <c r="AM84" i="14"/>
  <c r="AF84" i="14"/>
  <c r="Z84" i="14"/>
  <c r="T84" i="14"/>
  <c r="N84" i="14"/>
  <c r="H84" i="14"/>
  <c r="AM83" i="14"/>
  <c r="AF83" i="14"/>
  <c r="Z83" i="14"/>
  <c r="T83" i="14"/>
  <c r="N83" i="14"/>
  <c r="H83" i="14"/>
  <c r="AM82" i="14"/>
  <c r="AF82" i="14"/>
  <c r="Z82" i="14"/>
  <c r="T82" i="14"/>
  <c r="N82" i="14"/>
  <c r="H82" i="14"/>
  <c r="AM81" i="14"/>
  <c r="AF81" i="14"/>
  <c r="Z81" i="14"/>
  <c r="T81" i="14"/>
  <c r="N81" i="14"/>
  <c r="H81" i="14"/>
  <c r="AM80" i="14"/>
  <c r="AF80" i="14"/>
  <c r="Z80" i="14"/>
  <c r="T80" i="14"/>
  <c r="N80" i="14"/>
  <c r="H80" i="14"/>
  <c r="AM79" i="14"/>
  <c r="AF79" i="14"/>
  <c r="Z79" i="14"/>
  <c r="T79" i="14"/>
  <c r="N79" i="14"/>
  <c r="H79" i="14"/>
  <c r="AM78" i="14"/>
  <c r="AF78" i="14"/>
  <c r="Z78" i="14"/>
  <c r="T78" i="14"/>
  <c r="N78" i="14"/>
  <c r="H78" i="14"/>
  <c r="AM77" i="14"/>
  <c r="AF77" i="14"/>
  <c r="Z77" i="14"/>
  <c r="T77" i="14"/>
  <c r="N77" i="14"/>
  <c r="H77" i="14"/>
  <c r="AM76" i="14"/>
  <c r="AF76" i="14"/>
  <c r="Z76" i="14"/>
  <c r="T76" i="14"/>
  <c r="N76" i="14"/>
  <c r="H76" i="14"/>
  <c r="AM75" i="14"/>
  <c r="AF75" i="14"/>
  <c r="Z75" i="14"/>
  <c r="T75" i="14"/>
  <c r="N75" i="14"/>
  <c r="H75" i="14"/>
  <c r="AM74" i="14"/>
  <c r="AF74" i="14"/>
  <c r="Z74" i="14"/>
  <c r="T74" i="14"/>
  <c r="N74" i="14"/>
  <c r="H74" i="14"/>
  <c r="AM73" i="14"/>
  <c r="AF73" i="14"/>
  <c r="Z73" i="14"/>
  <c r="T73" i="14"/>
  <c r="N73" i="14"/>
  <c r="H73" i="14"/>
  <c r="AM72" i="14"/>
  <c r="AF72" i="14"/>
  <c r="Z72" i="14"/>
  <c r="T72" i="14"/>
  <c r="N72" i="14"/>
  <c r="H72" i="14"/>
  <c r="AM71" i="14"/>
  <c r="AF71" i="14"/>
  <c r="Z71" i="14"/>
  <c r="T71" i="14"/>
  <c r="N71" i="14"/>
  <c r="H71" i="14"/>
  <c r="AM70" i="14"/>
  <c r="AF70" i="14"/>
  <c r="Z70" i="14"/>
  <c r="T70" i="14"/>
  <c r="N70" i="14"/>
  <c r="H70" i="14"/>
  <c r="AM69" i="14"/>
  <c r="AF69" i="14"/>
  <c r="Z69" i="14"/>
  <c r="T69" i="14"/>
  <c r="N69" i="14"/>
  <c r="H69" i="14"/>
  <c r="AM68" i="14"/>
  <c r="AF68" i="14"/>
  <c r="Z68" i="14"/>
  <c r="T68" i="14"/>
  <c r="N68" i="14"/>
  <c r="H68" i="14"/>
  <c r="AM67" i="14"/>
  <c r="AF67" i="14"/>
  <c r="Z67" i="14"/>
  <c r="T67" i="14"/>
  <c r="N67" i="14"/>
  <c r="H67" i="14"/>
  <c r="AM66" i="14"/>
  <c r="AF66" i="14"/>
  <c r="Z66" i="14"/>
  <c r="T66" i="14"/>
  <c r="N66" i="14"/>
  <c r="H66" i="14"/>
  <c r="AM65" i="14"/>
  <c r="AF65" i="14"/>
  <c r="Z65" i="14"/>
  <c r="T65" i="14"/>
  <c r="N65" i="14"/>
  <c r="H65" i="14"/>
  <c r="AM64" i="14"/>
  <c r="AF64" i="14"/>
  <c r="Z64" i="14"/>
  <c r="T64" i="14"/>
  <c r="N64" i="14"/>
  <c r="H64" i="14"/>
  <c r="AM63" i="14"/>
  <c r="AF63" i="14"/>
  <c r="Z63" i="14"/>
  <c r="T63" i="14"/>
  <c r="N63" i="14"/>
  <c r="H63" i="14"/>
  <c r="AM62" i="14"/>
  <c r="AF62" i="14"/>
  <c r="Z62" i="14"/>
  <c r="T62" i="14"/>
  <c r="N62" i="14"/>
  <c r="H62" i="14"/>
  <c r="AM61" i="14"/>
  <c r="AF61" i="14"/>
  <c r="Z61" i="14"/>
  <c r="T61" i="14"/>
  <c r="N61" i="14"/>
  <c r="H61" i="14"/>
  <c r="AM60" i="14"/>
  <c r="AF60" i="14"/>
  <c r="Z60" i="14"/>
  <c r="T60" i="14"/>
  <c r="N60" i="14"/>
  <c r="H60" i="14"/>
  <c r="AM59" i="14"/>
  <c r="AF59" i="14"/>
  <c r="Z59" i="14"/>
  <c r="T59" i="14"/>
  <c r="N59" i="14"/>
  <c r="H59" i="14"/>
  <c r="AM58" i="14"/>
  <c r="AF58" i="14"/>
  <c r="Z58" i="14"/>
  <c r="T58" i="14"/>
  <c r="N58" i="14"/>
  <c r="H58" i="14"/>
  <c r="AM57" i="14"/>
  <c r="AF57" i="14"/>
  <c r="Z57" i="14"/>
  <c r="T57" i="14"/>
  <c r="N57" i="14"/>
  <c r="H57" i="14"/>
  <c r="AM56" i="14"/>
  <c r="AF56" i="14"/>
  <c r="Z56" i="14"/>
  <c r="T56" i="14"/>
  <c r="N56" i="14"/>
  <c r="H56" i="14"/>
  <c r="AM55" i="14"/>
  <c r="AF55" i="14"/>
  <c r="Z55" i="14"/>
  <c r="T55" i="14"/>
  <c r="N55" i="14"/>
  <c r="H55" i="14"/>
  <c r="AM54" i="14"/>
  <c r="AF54" i="14"/>
  <c r="Z54" i="14"/>
  <c r="T54" i="14"/>
  <c r="N54" i="14"/>
  <c r="H54" i="14"/>
  <c r="AM53" i="14"/>
  <c r="AF53" i="14"/>
  <c r="Z53" i="14"/>
  <c r="T53" i="14"/>
  <c r="N53" i="14"/>
  <c r="H53" i="14"/>
  <c r="AM52" i="14"/>
  <c r="AF52" i="14"/>
  <c r="Z52" i="14"/>
  <c r="T52" i="14"/>
  <c r="N52" i="14"/>
  <c r="H52" i="14"/>
  <c r="AM51" i="14"/>
  <c r="AF51" i="14"/>
  <c r="Z51" i="14"/>
  <c r="T51" i="14"/>
  <c r="N51" i="14"/>
  <c r="H51" i="14"/>
  <c r="AM50" i="14"/>
  <c r="AF50" i="14"/>
  <c r="Z50" i="14"/>
  <c r="T50" i="14"/>
  <c r="N50" i="14"/>
  <c r="H50" i="14"/>
  <c r="AM49" i="14"/>
  <c r="AF49" i="14"/>
  <c r="Z49" i="14"/>
  <c r="T49" i="14"/>
  <c r="N49" i="14"/>
  <c r="H49" i="14"/>
  <c r="AM48" i="14"/>
  <c r="AF48" i="14"/>
  <c r="Z48" i="14"/>
  <c r="T48" i="14"/>
  <c r="N48" i="14"/>
  <c r="H48" i="14"/>
  <c r="AM47" i="14"/>
  <c r="AF47" i="14"/>
  <c r="Z47" i="14"/>
  <c r="T47" i="14"/>
  <c r="N47" i="14"/>
  <c r="H47" i="14"/>
  <c r="AM46" i="14"/>
  <c r="AF46" i="14"/>
  <c r="Z46" i="14"/>
  <c r="T46" i="14"/>
  <c r="N46" i="14"/>
  <c r="H46" i="14"/>
  <c r="AM45" i="14"/>
  <c r="AF45" i="14"/>
  <c r="Z45" i="14"/>
  <c r="T45" i="14"/>
  <c r="N45" i="14"/>
  <c r="H45" i="14"/>
  <c r="AM44" i="14"/>
  <c r="AF44" i="14"/>
  <c r="Z44" i="14"/>
  <c r="T44" i="14"/>
  <c r="N44" i="14"/>
  <c r="H44" i="14"/>
  <c r="AM43" i="14"/>
  <c r="AF43" i="14"/>
  <c r="Z43" i="14"/>
  <c r="T43" i="14"/>
  <c r="N43" i="14"/>
  <c r="H43" i="14"/>
  <c r="AM42" i="14"/>
  <c r="AF42" i="14"/>
  <c r="Z42" i="14"/>
  <c r="T42" i="14"/>
  <c r="N42" i="14"/>
  <c r="H42" i="14"/>
  <c r="AM41" i="14"/>
  <c r="AF41" i="14"/>
  <c r="Z41" i="14"/>
  <c r="T41" i="14"/>
  <c r="N41" i="14"/>
  <c r="H41" i="14"/>
  <c r="AM40" i="14"/>
  <c r="AF40" i="14"/>
  <c r="Z40" i="14"/>
  <c r="T40" i="14"/>
  <c r="N40" i="14"/>
  <c r="H40" i="14"/>
  <c r="AM39" i="14"/>
  <c r="AF39" i="14"/>
  <c r="Z39" i="14"/>
  <c r="T39" i="14"/>
  <c r="N39" i="14"/>
  <c r="H39" i="14"/>
  <c r="AM38" i="14"/>
  <c r="AF38" i="14"/>
  <c r="Z38" i="14"/>
  <c r="T38" i="14"/>
  <c r="N38" i="14"/>
  <c r="H38" i="14"/>
  <c r="AM37" i="14"/>
  <c r="AF37" i="14"/>
  <c r="Z37" i="14"/>
  <c r="T37" i="14"/>
  <c r="N37" i="14"/>
  <c r="H37" i="14"/>
  <c r="AM36" i="14"/>
  <c r="AF36" i="14"/>
  <c r="Z36" i="14"/>
  <c r="T36" i="14"/>
  <c r="N36" i="14"/>
  <c r="H36" i="14"/>
  <c r="AM35" i="14"/>
  <c r="AF35" i="14"/>
  <c r="Z35" i="14"/>
  <c r="T35" i="14"/>
  <c r="N35" i="14"/>
  <c r="H35" i="14"/>
  <c r="AM34" i="14"/>
  <c r="AF34" i="14"/>
  <c r="Z34" i="14"/>
  <c r="T34" i="14"/>
  <c r="N34" i="14"/>
  <c r="H34" i="14"/>
  <c r="AM33" i="14"/>
  <c r="AF33" i="14"/>
  <c r="Z33" i="14"/>
  <c r="T33" i="14"/>
  <c r="N33" i="14"/>
  <c r="H33" i="14"/>
  <c r="AM32" i="14"/>
  <c r="AF32" i="14"/>
  <c r="Z32" i="14"/>
  <c r="T32" i="14"/>
  <c r="N32" i="14"/>
  <c r="H32" i="14"/>
  <c r="AM31" i="14"/>
  <c r="AF31" i="14"/>
  <c r="Z31" i="14"/>
  <c r="T31" i="14"/>
  <c r="N31" i="14"/>
  <c r="H31" i="14"/>
  <c r="AM30" i="14"/>
  <c r="AF30" i="14"/>
  <c r="Z30" i="14"/>
  <c r="T30" i="14"/>
  <c r="N30" i="14"/>
  <c r="H30" i="14"/>
  <c r="AM29" i="14"/>
  <c r="AF29" i="14"/>
  <c r="Z29" i="14"/>
  <c r="T29" i="14"/>
  <c r="N29" i="14"/>
  <c r="H29" i="14"/>
  <c r="AM28" i="14"/>
  <c r="AF28" i="14"/>
  <c r="Z28" i="14"/>
  <c r="T28" i="14"/>
  <c r="N28" i="14"/>
  <c r="H28" i="14"/>
  <c r="AM27" i="14"/>
  <c r="AF27" i="14"/>
  <c r="Z27" i="14"/>
  <c r="T27" i="14"/>
  <c r="N27" i="14"/>
  <c r="H27" i="14"/>
  <c r="AM26" i="14"/>
  <c r="AF26" i="14"/>
  <c r="Z26" i="14"/>
  <c r="T26" i="14"/>
  <c r="N26" i="14"/>
  <c r="H26" i="14"/>
  <c r="AM25" i="14"/>
  <c r="AF25" i="14"/>
  <c r="Z25" i="14"/>
  <c r="T25" i="14"/>
  <c r="N25" i="14"/>
  <c r="H25" i="14"/>
  <c r="AM24" i="14"/>
  <c r="AF24" i="14"/>
  <c r="Z24" i="14"/>
  <c r="T24" i="14"/>
  <c r="N24" i="14"/>
  <c r="H24" i="14"/>
  <c r="AM23" i="14"/>
  <c r="AF23" i="14"/>
  <c r="Z23" i="14"/>
  <c r="T23" i="14"/>
  <c r="N23" i="14"/>
  <c r="H23" i="14"/>
  <c r="AM22" i="14"/>
  <c r="AF22" i="14"/>
  <c r="Z22" i="14"/>
  <c r="T22" i="14"/>
  <c r="N22" i="14"/>
  <c r="H22" i="14"/>
  <c r="AM21" i="14"/>
  <c r="AF21" i="14"/>
  <c r="Z21" i="14"/>
  <c r="T21" i="14"/>
  <c r="N21" i="14"/>
  <c r="H21" i="14"/>
  <c r="AM20" i="14"/>
  <c r="AF20" i="14"/>
  <c r="Z20" i="14"/>
  <c r="T20" i="14"/>
  <c r="N20" i="14"/>
  <c r="H20" i="14"/>
  <c r="AM19" i="14"/>
  <c r="AF19" i="14"/>
  <c r="Z19" i="14"/>
  <c r="T19" i="14"/>
  <c r="N19" i="14"/>
  <c r="H19" i="14"/>
  <c r="AM18" i="14"/>
  <c r="AF18" i="14"/>
  <c r="Z18" i="14"/>
  <c r="T18" i="14"/>
  <c r="N18" i="14"/>
  <c r="H18" i="14"/>
  <c r="D18" i="14"/>
  <c r="AM17" i="14"/>
  <c r="AF17" i="14"/>
  <c r="Z17" i="14"/>
  <c r="T17" i="14"/>
  <c r="N17" i="14"/>
  <c r="H17" i="14"/>
  <c r="D17" i="14"/>
  <c r="AM16" i="14"/>
  <c r="AF16" i="14"/>
  <c r="Z16" i="14"/>
  <c r="T16" i="14"/>
  <c r="N16" i="14"/>
  <c r="H16" i="14"/>
  <c r="D16" i="14"/>
  <c r="AM15" i="14"/>
  <c r="AF15" i="14"/>
  <c r="Z15" i="14"/>
  <c r="T15" i="14"/>
  <c r="N15" i="14"/>
  <c r="H15" i="14"/>
  <c r="D15" i="14"/>
  <c r="AM14" i="14"/>
  <c r="AF14" i="14"/>
  <c r="Z14" i="14"/>
  <c r="T14" i="14"/>
  <c r="N14" i="14"/>
  <c r="H14" i="14"/>
  <c r="D14" i="14"/>
  <c r="AM13" i="14"/>
  <c r="AF13" i="14"/>
  <c r="Z13" i="14"/>
  <c r="T13" i="14"/>
  <c r="N13" i="14"/>
  <c r="H13" i="14"/>
  <c r="D13" i="14"/>
  <c r="AM12" i="14"/>
  <c r="AF12" i="14"/>
  <c r="Z12" i="14"/>
  <c r="T12" i="14"/>
  <c r="N12" i="14"/>
  <c r="H12" i="14"/>
  <c r="D12" i="14"/>
  <c r="AM11" i="14"/>
  <c r="AF11" i="14"/>
  <c r="Z11" i="14"/>
  <c r="T11" i="14"/>
  <c r="N11" i="14"/>
  <c r="H11" i="14"/>
  <c r="D11" i="14"/>
  <c r="AM10" i="14"/>
  <c r="AF10" i="14"/>
  <c r="Z10" i="14"/>
  <c r="T10" i="14"/>
  <c r="N10" i="14"/>
  <c r="H10" i="14"/>
  <c r="D10" i="14"/>
  <c r="AM9" i="14"/>
  <c r="AF9" i="14"/>
  <c r="Z9" i="14"/>
  <c r="T9" i="14"/>
  <c r="N9" i="14"/>
  <c r="H9" i="14"/>
  <c r="AM8" i="14"/>
  <c r="AF8" i="14"/>
  <c r="Z8" i="14"/>
  <c r="T8" i="14"/>
  <c r="N8" i="14"/>
  <c r="H8" i="14"/>
  <c r="D8" i="14"/>
  <c r="AM7" i="14"/>
  <c r="AF7" i="14"/>
  <c r="Z7" i="14"/>
  <c r="T7" i="14"/>
  <c r="N7" i="14"/>
  <c r="H7" i="14"/>
  <c r="D7" i="14"/>
  <c r="AM6" i="14"/>
  <c r="AF6" i="14"/>
  <c r="Z6" i="14"/>
  <c r="T6" i="14"/>
  <c r="N6" i="14"/>
  <c r="H6" i="14"/>
  <c r="D6" i="14"/>
  <c r="AM5" i="14"/>
  <c r="Z5" i="14"/>
  <c r="T5" i="14"/>
  <c r="N5" i="14"/>
  <c r="D5" i="14"/>
  <c r="F5" i="14" s="1"/>
  <c r="AM237" i="12"/>
  <c r="AF237" i="12"/>
  <c r="AC237" i="12"/>
  <c r="Z237" i="12"/>
  <c r="W237" i="12"/>
  <c r="T237" i="12"/>
  <c r="Q237" i="12"/>
  <c r="N237" i="12"/>
  <c r="H237" i="12"/>
  <c r="AM236" i="12"/>
  <c r="AF236" i="12"/>
  <c r="AC236" i="12"/>
  <c r="Z236" i="12"/>
  <c r="W236" i="12"/>
  <c r="T236" i="12"/>
  <c r="Q236" i="12"/>
  <c r="N236" i="12"/>
  <c r="H236" i="12"/>
  <c r="AM235" i="12"/>
  <c r="AF235" i="12"/>
  <c r="AC235" i="12"/>
  <c r="Z235" i="12"/>
  <c r="W235" i="12"/>
  <c r="T235" i="12"/>
  <c r="Q235" i="12"/>
  <c r="N235" i="12"/>
  <c r="H235" i="12"/>
  <c r="AM234" i="12"/>
  <c r="AF234" i="12"/>
  <c r="AC234" i="12"/>
  <c r="Z234" i="12"/>
  <c r="W234" i="12"/>
  <c r="T234" i="12"/>
  <c r="Q234" i="12"/>
  <c r="N234" i="12"/>
  <c r="H234" i="12"/>
  <c r="AM233" i="12"/>
  <c r="AF233" i="12"/>
  <c r="AC233" i="12"/>
  <c r="Z233" i="12"/>
  <c r="W233" i="12"/>
  <c r="T233" i="12"/>
  <c r="Q233" i="12"/>
  <c r="N233" i="12"/>
  <c r="H233" i="12"/>
  <c r="AM232" i="12"/>
  <c r="AF232" i="12"/>
  <c r="AC232" i="12"/>
  <c r="Z232" i="12"/>
  <c r="W232" i="12"/>
  <c r="T232" i="12"/>
  <c r="Q232" i="12"/>
  <c r="N232" i="12"/>
  <c r="H232" i="12"/>
  <c r="AM231" i="12"/>
  <c r="AF231" i="12"/>
  <c r="AC231" i="12"/>
  <c r="Z231" i="12"/>
  <c r="W231" i="12"/>
  <c r="T231" i="12"/>
  <c r="Q231" i="12"/>
  <c r="N231" i="12"/>
  <c r="H231" i="12"/>
  <c r="AM230" i="12"/>
  <c r="AF230" i="12"/>
  <c r="AC230" i="12"/>
  <c r="Z230" i="12"/>
  <c r="W230" i="12"/>
  <c r="T230" i="12"/>
  <c r="Q230" i="12"/>
  <c r="N230" i="12"/>
  <c r="H230" i="12"/>
  <c r="AM229" i="12"/>
  <c r="AF229" i="12"/>
  <c r="AC229" i="12"/>
  <c r="Z229" i="12"/>
  <c r="W229" i="12"/>
  <c r="T229" i="12"/>
  <c r="Q229" i="12"/>
  <c r="N229" i="12"/>
  <c r="H229" i="12"/>
  <c r="AM228" i="12"/>
  <c r="AF228" i="12"/>
  <c r="AC228" i="12"/>
  <c r="Z228" i="12"/>
  <c r="W228" i="12"/>
  <c r="T228" i="12"/>
  <c r="Q228" i="12"/>
  <c r="N228" i="12"/>
  <c r="H228" i="12"/>
  <c r="AM227" i="12"/>
  <c r="AF227" i="12"/>
  <c r="AC227" i="12"/>
  <c r="Z227" i="12"/>
  <c r="W227" i="12"/>
  <c r="T227" i="12"/>
  <c r="Q227" i="12"/>
  <c r="N227" i="12"/>
  <c r="H227" i="12"/>
  <c r="AM226" i="12"/>
  <c r="AF226" i="12"/>
  <c r="AC226" i="12"/>
  <c r="Z226" i="12"/>
  <c r="W226" i="12"/>
  <c r="T226" i="12"/>
  <c r="Q226" i="12"/>
  <c r="N226" i="12"/>
  <c r="H226" i="12"/>
  <c r="AM225" i="12"/>
  <c r="AF225" i="12"/>
  <c r="AC225" i="12"/>
  <c r="Z225" i="12"/>
  <c r="W225" i="12"/>
  <c r="T225" i="12"/>
  <c r="Q225" i="12"/>
  <c r="N225" i="12"/>
  <c r="H225" i="12"/>
  <c r="AM224" i="12"/>
  <c r="AF224" i="12"/>
  <c r="AC224" i="12"/>
  <c r="Z224" i="12"/>
  <c r="W224" i="12"/>
  <c r="T224" i="12"/>
  <c r="Q224" i="12"/>
  <c r="N224" i="12"/>
  <c r="H224" i="12"/>
  <c r="AM223" i="12"/>
  <c r="AF223" i="12"/>
  <c r="AC223" i="12"/>
  <c r="Z223" i="12"/>
  <c r="W223" i="12"/>
  <c r="T223" i="12"/>
  <c r="Q223" i="12"/>
  <c r="N223" i="12"/>
  <c r="H223" i="12"/>
  <c r="AM222" i="12"/>
  <c r="AF222" i="12"/>
  <c r="AC222" i="12"/>
  <c r="Z222" i="12"/>
  <c r="W222" i="12"/>
  <c r="T222" i="12"/>
  <c r="Q222" i="12"/>
  <c r="N222" i="12"/>
  <c r="H222" i="12"/>
  <c r="AM221" i="12"/>
  <c r="AF221" i="12"/>
  <c r="AC221" i="12"/>
  <c r="Z221" i="12"/>
  <c r="W221" i="12"/>
  <c r="T221" i="12"/>
  <c r="Q221" i="12"/>
  <c r="N221" i="12"/>
  <c r="H221" i="12"/>
  <c r="AM220" i="12"/>
  <c r="AF220" i="12"/>
  <c r="AC220" i="12"/>
  <c r="Z220" i="12"/>
  <c r="W220" i="12"/>
  <c r="T220" i="12"/>
  <c r="Q220" i="12"/>
  <c r="N220" i="12"/>
  <c r="H220" i="12"/>
  <c r="AM219" i="12"/>
  <c r="AF219" i="12"/>
  <c r="AC219" i="12"/>
  <c r="Z219" i="12"/>
  <c r="W219" i="12"/>
  <c r="T219" i="12"/>
  <c r="Q219" i="12"/>
  <c r="N219" i="12"/>
  <c r="H219" i="12"/>
  <c r="AM218" i="12"/>
  <c r="AF218" i="12"/>
  <c r="AC218" i="12"/>
  <c r="Z218" i="12"/>
  <c r="W218" i="12"/>
  <c r="T218" i="12"/>
  <c r="Q218" i="12"/>
  <c r="N218" i="12"/>
  <c r="H218" i="12"/>
  <c r="AM217" i="12"/>
  <c r="AF217" i="12"/>
  <c r="AC217" i="12"/>
  <c r="Z217" i="12"/>
  <c r="W217" i="12"/>
  <c r="T217" i="12"/>
  <c r="Q217" i="12"/>
  <c r="N217" i="12"/>
  <c r="H217" i="12"/>
  <c r="AM216" i="12"/>
  <c r="AF216" i="12"/>
  <c r="AC216" i="12"/>
  <c r="Z216" i="12"/>
  <c r="W216" i="12"/>
  <c r="T216" i="12"/>
  <c r="Q216" i="12"/>
  <c r="N216" i="12"/>
  <c r="H216" i="12"/>
  <c r="AM215" i="12"/>
  <c r="AF215" i="12"/>
  <c r="AC215" i="12"/>
  <c r="Z215" i="12"/>
  <c r="W215" i="12"/>
  <c r="T215" i="12"/>
  <c r="Q215" i="12"/>
  <c r="N215" i="12"/>
  <c r="H215" i="12"/>
  <c r="AM214" i="12"/>
  <c r="AF214" i="12"/>
  <c r="AC214" i="12"/>
  <c r="Z214" i="12"/>
  <c r="W214" i="12"/>
  <c r="T214" i="12"/>
  <c r="Q214" i="12"/>
  <c r="N214" i="12"/>
  <c r="H214" i="12"/>
  <c r="AM213" i="12"/>
  <c r="AF213" i="12"/>
  <c r="AC213" i="12"/>
  <c r="Z213" i="12"/>
  <c r="W213" i="12"/>
  <c r="T213" i="12"/>
  <c r="Q213" i="12"/>
  <c r="N213" i="12"/>
  <c r="H213" i="12"/>
  <c r="AM212" i="12"/>
  <c r="AF212" i="12"/>
  <c r="AC212" i="12"/>
  <c r="Z212" i="12"/>
  <c r="W212" i="12"/>
  <c r="T212" i="12"/>
  <c r="Q212" i="12"/>
  <c r="N212" i="12"/>
  <c r="H212" i="12"/>
  <c r="AM211" i="12"/>
  <c r="AF211" i="12"/>
  <c r="AC211" i="12"/>
  <c r="Z211" i="12"/>
  <c r="W211" i="12"/>
  <c r="T211" i="12"/>
  <c r="Q211" i="12"/>
  <c r="N211" i="12"/>
  <c r="H211" i="12"/>
  <c r="AM210" i="12"/>
  <c r="AF210" i="12"/>
  <c r="AC210" i="12"/>
  <c r="Z210" i="12"/>
  <c r="W210" i="12"/>
  <c r="T210" i="12"/>
  <c r="Q210" i="12"/>
  <c r="N210" i="12"/>
  <c r="H210" i="12"/>
  <c r="AM209" i="12"/>
  <c r="AF209" i="12"/>
  <c r="AC209" i="12"/>
  <c r="Z209" i="12"/>
  <c r="W209" i="12"/>
  <c r="T209" i="12"/>
  <c r="Q209" i="12"/>
  <c r="N209" i="12"/>
  <c r="H209" i="12"/>
  <c r="AM208" i="12"/>
  <c r="AF208" i="12"/>
  <c r="AC208" i="12"/>
  <c r="Z208" i="12"/>
  <c r="W208" i="12"/>
  <c r="T208" i="12"/>
  <c r="Q208" i="12"/>
  <c r="N208" i="12"/>
  <c r="H208" i="12"/>
  <c r="AM207" i="12"/>
  <c r="AF207" i="12"/>
  <c r="AC207" i="12"/>
  <c r="Z207" i="12"/>
  <c r="W207" i="12"/>
  <c r="T207" i="12"/>
  <c r="Q207" i="12"/>
  <c r="N207" i="12"/>
  <c r="H207" i="12"/>
  <c r="AM206" i="12"/>
  <c r="AF206" i="12"/>
  <c r="AC206" i="12"/>
  <c r="Z206" i="12"/>
  <c r="W206" i="12"/>
  <c r="T206" i="12"/>
  <c r="Q206" i="12"/>
  <c r="N206" i="12"/>
  <c r="H206" i="12"/>
  <c r="AM205" i="12"/>
  <c r="AF205" i="12"/>
  <c r="AC205" i="12"/>
  <c r="Z205" i="12"/>
  <c r="W205" i="12"/>
  <c r="T205" i="12"/>
  <c r="Q205" i="12"/>
  <c r="N205" i="12"/>
  <c r="H205" i="12"/>
  <c r="AM204" i="12"/>
  <c r="AF204" i="12"/>
  <c r="AC204" i="12"/>
  <c r="Z204" i="12"/>
  <c r="W204" i="12"/>
  <c r="T204" i="12"/>
  <c r="Q204" i="12"/>
  <c r="N204" i="12"/>
  <c r="H204" i="12"/>
  <c r="AM203" i="12"/>
  <c r="AF203" i="12"/>
  <c r="AC203" i="12"/>
  <c r="Z203" i="12"/>
  <c r="W203" i="12"/>
  <c r="T203" i="12"/>
  <c r="Q203" i="12"/>
  <c r="N203" i="12"/>
  <c r="H203" i="12"/>
  <c r="AM202" i="12"/>
  <c r="AF202" i="12"/>
  <c r="AC202" i="12"/>
  <c r="Z202" i="12"/>
  <c r="W202" i="12"/>
  <c r="T202" i="12"/>
  <c r="Q202" i="12"/>
  <c r="N202" i="12"/>
  <c r="H202" i="12"/>
  <c r="AM201" i="12"/>
  <c r="AF201" i="12"/>
  <c r="AC201" i="12"/>
  <c r="Z201" i="12"/>
  <c r="W201" i="12"/>
  <c r="T201" i="12"/>
  <c r="Q201" i="12"/>
  <c r="N201" i="12"/>
  <c r="H201" i="12"/>
  <c r="AM200" i="12"/>
  <c r="AF200" i="12"/>
  <c r="AC200" i="12"/>
  <c r="Z200" i="12"/>
  <c r="W200" i="12"/>
  <c r="T200" i="12"/>
  <c r="Q200" i="12"/>
  <c r="N200" i="12"/>
  <c r="H200" i="12"/>
  <c r="AM199" i="12"/>
  <c r="AF199" i="12"/>
  <c r="AC199" i="12"/>
  <c r="Z199" i="12"/>
  <c r="W199" i="12"/>
  <c r="T199" i="12"/>
  <c r="Q199" i="12"/>
  <c r="N199" i="12"/>
  <c r="H199" i="12"/>
  <c r="AM198" i="12"/>
  <c r="AF198" i="12"/>
  <c r="AC198" i="12"/>
  <c r="Z198" i="12"/>
  <c r="W198" i="12"/>
  <c r="T198" i="12"/>
  <c r="Q198" i="12"/>
  <c r="N198" i="12"/>
  <c r="H198" i="12"/>
  <c r="AM197" i="12"/>
  <c r="AF197" i="12"/>
  <c r="AC197" i="12"/>
  <c r="Z197" i="12"/>
  <c r="W197" i="12"/>
  <c r="T197" i="12"/>
  <c r="Q197" i="12"/>
  <c r="N197" i="12"/>
  <c r="H197" i="12"/>
  <c r="AM196" i="12"/>
  <c r="AF196" i="12"/>
  <c r="AC196" i="12"/>
  <c r="Z196" i="12"/>
  <c r="W196" i="12"/>
  <c r="T196" i="12"/>
  <c r="Q196" i="12"/>
  <c r="N196" i="12"/>
  <c r="H196" i="12"/>
  <c r="AM195" i="12"/>
  <c r="AF195" i="12"/>
  <c r="AC195" i="12"/>
  <c r="Z195" i="12"/>
  <c r="W195" i="12"/>
  <c r="T195" i="12"/>
  <c r="Q195" i="12"/>
  <c r="N195" i="12"/>
  <c r="H195" i="12"/>
  <c r="AM194" i="12"/>
  <c r="AF194" i="12"/>
  <c r="AC194" i="12"/>
  <c r="Z194" i="12"/>
  <c r="W194" i="12"/>
  <c r="T194" i="12"/>
  <c r="Q194" i="12"/>
  <c r="N194" i="12"/>
  <c r="H194" i="12"/>
  <c r="AM193" i="12"/>
  <c r="AF193" i="12"/>
  <c r="AC193" i="12"/>
  <c r="Z193" i="12"/>
  <c r="W193" i="12"/>
  <c r="T193" i="12"/>
  <c r="Q193" i="12"/>
  <c r="N193" i="12"/>
  <c r="H193" i="12"/>
  <c r="AM192" i="12"/>
  <c r="AF192" i="12"/>
  <c r="AC192" i="12"/>
  <c r="Z192" i="12"/>
  <c r="W192" i="12"/>
  <c r="T192" i="12"/>
  <c r="Q192" i="12"/>
  <c r="N192" i="12"/>
  <c r="H192" i="12"/>
  <c r="AM191" i="12"/>
  <c r="AF191" i="12"/>
  <c r="AC191" i="12"/>
  <c r="Z191" i="12"/>
  <c r="W191" i="12"/>
  <c r="T191" i="12"/>
  <c r="Q191" i="12"/>
  <c r="N191" i="12"/>
  <c r="H191" i="12"/>
  <c r="AM190" i="12"/>
  <c r="AF190" i="12"/>
  <c r="AC190" i="12"/>
  <c r="Z190" i="12"/>
  <c r="W190" i="12"/>
  <c r="T190" i="12"/>
  <c r="Q190" i="12"/>
  <c r="N190" i="12"/>
  <c r="H190" i="12"/>
  <c r="AM189" i="12"/>
  <c r="AF189" i="12"/>
  <c r="AC189" i="12"/>
  <c r="Z189" i="12"/>
  <c r="W189" i="12"/>
  <c r="T189" i="12"/>
  <c r="Q189" i="12"/>
  <c r="N189" i="12"/>
  <c r="H189" i="12"/>
  <c r="AM188" i="12"/>
  <c r="AF188" i="12"/>
  <c r="AC188" i="12"/>
  <c r="Z188" i="12"/>
  <c r="W188" i="12"/>
  <c r="T188" i="12"/>
  <c r="Q188" i="12"/>
  <c r="N188" i="12"/>
  <c r="H188" i="12"/>
  <c r="AM187" i="12"/>
  <c r="AF187" i="12"/>
  <c r="AC187" i="12"/>
  <c r="Z187" i="12"/>
  <c r="W187" i="12"/>
  <c r="T187" i="12"/>
  <c r="Q187" i="12"/>
  <c r="N187" i="12"/>
  <c r="H187" i="12"/>
  <c r="AM186" i="12"/>
  <c r="AF186" i="12"/>
  <c r="AC186" i="12"/>
  <c r="Z186" i="12"/>
  <c r="W186" i="12"/>
  <c r="T186" i="12"/>
  <c r="Q186" i="12"/>
  <c r="N186" i="12"/>
  <c r="H186" i="12"/>
  <c r="AM185" i="12"/>
  <c r="AF185" i="12"/>
  <c r="AC185" i="12"/>
  <c r="Z185" i="12"/>
  <c r="W185" i="12"/>
  <c r="T185" i="12"/>
  <c r="Q185" i="12"/>
  <c r="N185" i="12"/>
  <c r="H185" i="12"/>
  <c r="AM184" i="12"/>
  <c r="AF184" i="12"/>
  <c r="AC184" i="12"/>
  <c r="Z184" i="12"/>
  <c r="W184" i="12"/>
  <c r="T184" i="12"/>
  <c r="Q184" i="12"/>
  <c r="N184" i="12"/>
  <c r="H184" i="12"/>
  <c r="AM183" i="12"/>
  <c r="AF183" i="12"/>
  <c r="AC183" i="12"/>
  <c r="Z183" i="12"/>
  <c r="W183" i="12"/>
  <c r="T183" i="12"/>
  <c r="Q183" i="12"/>
  <c r="N183" i="12"/>
  <c r="H183" i="12"/>
  <c r="AM182" i="12"/>
  <c r="AF182" i="12"/>
  <c r="AC182" i="12"/>
  <c r="Z182" i="12"/>
  <c r="W182" i="12"/>
  <c r="T182" i="12"/>
  <c r="Q182" i="12"/>
  <c r="N182" i="12"/>
  <c r="H182" i="12"/>
  <c r="AM181" i="12"/>
  <c r="AF181" i="12"/>
  <c r="AC181" i="12"/>
  <c r="Z181" i="12"/>
  <c r="W181" i="12"/>
  <c r="T181" i="12"/>
  <c r="Q181" i="12"/>
  <c r="N181" i="12"/>
  <c r="H181" i="12"/>
  <c r="AM180" i="12"/>
  <c r="AF180" i="12"/>
  <c r="AC180" i="12"/>
  <c r="Z180" i="12"/>
  <c r="W180" i="12"/>
  <c r="T180" i="12"/>
  <c r="Q180" i="12"/>
  <c r="N180" i="12"/>
  <c r="H180" i="12"/>
  <c r="AM179" i="12"/>
  <c r="AF179" i="12"/>
  <c r="AC179" i="12"/>
  <c r="Z179" i="12"/>
  <c r="W179" i="12"/>
  <c r="T179" i="12"/>
  <c r="Q179" i="12"/>
  <c r="N179" i="12"/>
  <c r="H179" i="12"/>
  <c r="AM178" i="12"/>
  <c r="AF178" i="12"/>
  <c r="AC178" i="12"/>
  <c r="Z178" i="12"/>
  <c r="W178" i="12"/>
  <c r="T178" i="12"/>
  <c r="Q178" i="12"/>
  <c r="N178" i="12"/>
  <c r="H178" i="12"/>
  <c r="AM177" i="12"/>
  <c r="AF177" i="12"/>
  <c r="AC177" i="12"/>
  <c r="Z177" i="12"/>
  <c r="W177" i="12"/>
  <c r="T177" i="12"/>
  <c r="Q177" i="12"/>
  <c r="N177" i="12"/>
  <c r="H177" i="12"/>
  <c r="AM176" i="12"/>
  <c r="AF176" i="12"/>
  <c r="AC176" i="12"/>
  <c r="Z176" i="12"/>
  <c r="W176" i="12"/>
  <c r="T176" i="12"/>
  <c r="Q176" i="12"/>
  <c r="N176" i="12"/>
  <c r="H176" i="12"/>
  <c r="AM175" i="12"/>
  <c r="AF175" i="12"/>
  <c r="AC175" i="12"/>
  <c r="Z175" i="12"/>
  <c r="W175" i="12"/>
  <c r="T175" i="12"/>
  <c r="Q175" i="12"/>
  <c r="N175" i="12"/>
  <c r="H175" i="12"/>
  <c r="AM174" i="12"/>
  <c r="AF174" i="12"/>
  <c r="AC174" i="12"/>
  <c r="Z174" i="12"/>
  <c r="W174" i="12"/>
  <c r="T174" i="12"/>
  <c r="Q174" i="12"/>
  <c r="N174" i="12"/>
  <c r="H174" i="12"/>
  <c r="AM173" i="12"/>
  <c r="AF173" i="12"/>
  <c r="AC173" i="12"/>
  <c r="Z173" i="12"/>
  <c r="W173" i="12"/>
  <c r="T173" i="12"/>
  <c r="Q173" i="12"/>
  <c r="N173" i="12"/>
  <c r="H173" i="12"/>
  <c r="AM172" i="12"/>
  <c r="AF172" i="12"/>
  <c r="AC172" i="12"/>
  <c r="Z172" i="12"/>
  <c r="W172" i="12"/>
  <c r="T172" i="12"/>
  <c r="Q172" i="12"/>
  <c r="N172" i="12"/>
  <c r="H172" i="12"/>
  <c r="AM171" i="12"/>
  <c r="AF171" i="12"/>
  <c r="AC171" i="12"/>
  <c r="Z171" i="12"/>
  <c r="W171" i="12"/>
  <c r="T171" i="12"/>
  <c r="Q171" i="12"/>
  <c r="N171" i="12"/>
  <c r="H171" i="12"/>
  <c r="AM170" i="12"/>
  <c r="AF170" i="12"/>
  <c r="AC170" i="12"/>
  <c r="Z170" i="12"/>
  <c r="W170" i="12"/>
  <c r="T170" i="12"/>
  <c r="Q170" i="12"/>
  <c r="N170" i="12"/>
  <c r="H170" i="12"/>
  <c r="AM169" i="12"/>
  <c r="AF169" i="12"/>
  <c r="AC169" i="12"/>
  <c r="Z169" i="12"/>
  <c r="W169" i="12"/>
  <c r="T169" i="12"/>
  <c r="Q169" i="12"/>
  <c r="N169" i="12"/>
  <c r="H169" i="12"/>
  <c r="AM168" i="12"/>
  <c r="AF168" i="12"/>
  <c r="AC168" i="12"/>
  <c r="Z168" i="12"/>
  <c r="W168" i="12"/>
  <c r="T168" i="12"/>
  <c r="Q168" i="12"/>
  <c r="N168" i="12"/>
  <c r="H168" i="12"/>
  <c r="AM167" i="12"/>
  <c r="AF167" i="12"/>
  <c r="AC167" i="12"/>
  <c r="Z167" i="12"/>
  <c r="W167" i="12"/>
  <c r="T167" i="12"/>
  <c r="Q167" i="12"/>
  <c r="N167" i="12"/>
  <c r="H167" i="12"/>
  <c r="AM166" i="12"/>
  <c r="AF166" i="12"/>
  <c r="AC166" i="12"/>
  <c r="Z166" i="12"/>
  <c r="W166" i="12"/>
  <c r="T166" i="12"/>
  <c r="Q166" i="12"/>
  <c r="N166" i="12"/>
  <c r="H166" i="12"/>
  <c r="AM165" i="12"/>
  <c r="AF165" i="12"/>
  <c r="AC165" i="12"/>
  <c r="Z165" i="12"/>
  <c r="W165" i="12"/>
  <c r="T165" i="12"/>
  <c r="Q165" i="12"/>
  <c r="N165" i="12"/>
  <c r="H165" i="12"/>
  <c r="AM164" i="12"/>
  <c r="AF164" i="12"/>
  <c r="AC164" i="12"/>
  <c r="Z164" i="12"/>
  <c r="W164" i="12"/>
  <c r="T164" i="12"/>
  <c r="Q164" i="12"/>
  <c r="N164" i="12"/>
  <c r="H164" i="12"/>
  <c r="AM163" i="12"/>
  <c r="AF163" i="12"/>
  <c r="AC163" i="12"/>
  <c r="Z163" i="12"/>
  <c r="W163" i="12"/>
  <c r="T163" i="12"/>
  <c r="Q163" i="12"/>
  <c r="N163" i="12"/>
  <c r="H163" i="12"/>
  <c r="AM162" i="12"/>
  <c r="AF162" i="12"/>
  <c r="AC162" i="12"/>
  <c r="Z162" i="12"/>
  <c r="W162" i="12"/>
  <c r="T162" i="12"/>
  <c r="Q162" i="12"/>
  <c r="N162" i="12"/>
  <c r="H162" i="12"/>
  <c r="AM161" i="12"/>
  <c r="AF161" i="12"/>
  <c r="AC161" i="12"/>
  <c r="Z161" i="12"/>
  <c r="W161" i="12"/>
  <c r="T161" i="12"/>
  <c r="Q161" i="12"/>
  <c r="N161" i="12"/>
  <c r="H161" i="12"/>
  <c r="AM160" i="12"/>
  <c r="AF160" i="12"/>
  <c r="AC160" i="12"/>
  <c r="Z160" i="12"/>
  <c r="W160" i="12"/>
  <c r="T160" i="12"/>
  <c r="Q160" i="12"/>
  <c r="N160" i="12"/>
  <c r="H160" i="12"/>
  <c r="AM159" i="12"/>
  <c r="AF159" i="12"/>
  <c r="AC159" i="12"/>
  <c r="Z159" i="12"/>
  <c r="W159" i="12"/>
  <c r="T159" i="12"/>
  <c r="Q159" i="12"/>
  <c r="N159" i="12"/>
  <c r="H159" i="12"/>
  <c r="AM158" i="12"/>
  <c r="AF158" i="12"/>
  <c r="AC158" i="12"/>
  <c r="Z158" i="12"/>
  <c r="W158" i="12"/>
  <c r="T158" i="12"/>
  <c r="Q158" i="12"/>
  <c r="N158" i="12"/>
  <c r="H158" i="12"/>
  <c r="AM157" i="12"/>
  <c r="AF157" i="12"/>
  <c r="AC157" i="12"/>
  <c r="Z157" i="12"/>
  <c r="W157" i="12"/>
  <c r="T157" i="12"/>
  <c r="Q157" i="12"/>
  <c r="N157" i="12"/>
  <c r="H157" i="12"/>
  <c r="AM156" i="12"/>
  <c r="AF156" i="12"/>
  <c r="AC156" i="12"/>
  <c r="Z156" i="12"/>
  <c r="W156" i="12"/>
  <c r="T156" i="12"/>
  <c r="Q156" i="12"/>
  <c r="N156" i="12"/>
  <c r="H156" i="12"/>
  <c r="AM155" i="12"/>
  <c r="AF155" i="12"/>
  <c r="AC155" i="12"/>
  <c r="Z155" i="12"/>
  <c r="W155" i="12"/>
  <c r="T155" i="12"/>
  <c r="Q155" i="12"/>
  <c r="N155" i="12"/>
  <c r="H155" i="12"/>
  <c r="AM154" i="12"/>
  <c r="AF154" i="12"/>
  <c r="AC154" i="12"/>
  <c r="Z154" i="12"/>
  <c r="W154" i="12"/>
  <c r="T154" i="12"/>
  <c r="Q154" i="12"/>
  <c r="N154" i="12"/>
  <c r="H154" i="12"/>
  <c r="AM153" i="12"/>
  <c r="AF153" i="12"/>
  <c r="AC153" i="12"/>
  <c r="Z153" i="12"/>
  <c r="W153" i="12"/>
  <c r="T153" i="12"/>
  <c r="Q153" i="12"/>
  <c r="N153" i="12"/>
  <c r="H153" i="12"/>
  <c r="AM152" i="12"/>
  <c r="AF152" i="12"/>
  <c r="AC152" i="12"/>
  <c r="Z152" i="12"/>
  <c r="W152" i="12"/>
  <c r="T152" i="12"/>
  <c r="Q152" i="12"/>
  <c r="N152" i="12"/>
  <c r="H152" i="12"/>
  <c r="AM151" i="12"/>
  <c r="AF151" i="12"/>
  <c r="AC151" i="12"/>
  <c r="Z151" i="12"/>
  <c r="W151" i="12"/>
  <c r="T151" i="12"/>
  <c r="Q151" i="12"/>
  <c r="N151" i="12"/>
  <c r="H151" i="12"/>
  <c r="AM150" i="12"/>
  <c r="AF150" i="12"/>
  <c r="AC150" i="12"/>
  <c r="Z150" i="12"/>
  <c r="W150" i="12"/>
  <c r="T150" i="12"/>
  <c r="Q150" i="12"/>
  <c r="N150" i="12"/>
  <c r="H150" i="12"/>
  <c r="AM149" i="12"/>
  <c r="AF149" i="12"/>
  <c r="AC149" i="12"/>
  <c r="Z149" i="12"/>
  <c r="W149" i="12"/>
  <c r="T149" i="12"/>
  <c r="Q149" i="12"/>
  <c r="N149" i="12"/>
  <c r="H149" i="12"/>
  <c r="AM148" i="12"/>
  <c r="AF148" i="12"/>
  <c r="AC148" i="12"/>
  <c r="Z148" i="12"/>
  <c r="W148" i="12"/>
  <c r="T148" i="12"/>
  <c r="Q148" i="12"/>
  <c r="N148" i="12"/>
  <c r="H148" i="12"/>
  <c r="AM147" i="12"/>
  <c r="AF147" i="12"/>
  <c r="AC147" i="12"/>
  <c r="Z147" i="12"/>
  <c r="W147" i="12"/>
  <c r="T147" i="12"/>
  <c r="Q147" i="12"/>
  <c r="N147" i="12"/>
  <c r="H147" i="12"/>
  <c r="AM146" i="12"/>
  <c r="AF146" i="12"/>
  <c r="AC146" i="12"/>
  <c r="Z146" i="12"/>
  <c r="W146" i="12"/>
  <c r="T146" i="12"/>
  <c r="Q146" i="12"/>
  <c r="N146" i="12"/>
  <c r="H146" i="12"/>
  <c r="AM145" i="12"/>
  <c r="AF145" i="12"/>
  <c r="AC145" i="12"/>
  <c r="Z145" i="12"/>
  <c r="W145" i="12"/>
  <c r="T145" i="12"/>
  <c r="Q145" i="12"/>
  <c r="N145" i="12"/>
  <c r="H145" i="12"/>
  <c r="AM144" i="12"/>
  <c r="AF144" i="12"/>
  <c r="AC144" i="12"/>
  <c r="Z144" i="12"/>
  <c r="W144" i="12"/>
  <c r="T144" i="12"/>
  <c r="Q144" i="12"/>
  <c r="N144" i="12"/>
  <c r="H144" i="12"/>
  <c r="AM143" i="12"/>
  <c r="AF143" i="12"/>
  <c r="AC143" i="12"/>
  <c r="Z143" i="12"/>
  <c r="W143" i="12"/>
  <c r="T143" i="12"/>
  <c r="Q143" i="12"/>
  <c r="N143" i="12"/>
  <c r="H143" i="12"/>
  <c r="AM142" i="12"/>
  <c r="AF142" i="12"/>
  <c r="AC142" i="12"/>
  <c r="Z142" i="12"/>
  <c r="W142" i="12"/>
  <c r="T142" i="12"/>
  <c r="Q142" i="12"/>
  <c r="N142" i="12"/>
  <c r="H142" i="12"/>
  <c r="AM141" i="12"/>
  <c r="AF141" i="12"/>
  <c r="AC141" i="12"/>
  <c r="Z141" i="12"/>
  <c r="W141" i="12"/>
  <c r="T141" i="12"/>
  <c r="Q141" i="12"/>
  <c r="N141" i="12"/>
  <c r="H141" i="12"/>
  <c r="AM140" i="12"/>
  <c r="AF140" i="12"/>
  <c r="AC140" i="12"/>
  <c r="Z140" i="12"/>
  <c r="W140" i="12"/>
  <c r="T140" i="12"/>
  <c r="Q140" i="12"/>
  <c r="N140" i="12"/>
  <c r="H140" i="12"/>
  <c r="AM139" i="12"/>
  <c r="AF139" i="12"/>
  <c r="AC139" i="12"/>
  <c r="Z139" i="12"/>
  <c r="W139" i="12"/>
  <c r="T139" i="12"/>
  <c r="Q139" i="12"/>
  <c r="N139" i="12"/>
  <c r="H139" i="12"/>
  <c r="AM138" i="12"/>
  <c r="AF138" i="12"/>
  <c r="AC138" i="12"/>
  <c r="Z138" i="12"/>
  <c r="W138" i="12"/>
  <c r="T138" i="12"/>
  <c r="Q138" i="12"/>
  <c r="N138" i="12"/>
  <c r="H138" i="12"/>
  <c r="AM137" i="12"/>
  <c r="AF137" i="12"/>
  <c r="AC137" i="12"/>
  <c r="Z137" i="12"/>
  <c r="W137" i="12"/>
  <c r="T137" i="12"/>
  <c r="Q137" i="12"/>
  <c r="N137" i="12"/>
  <c r="H137" i="12"/>
  <c r="AM136" i="12"/>
  <c r="AF136" i="12"/>
  <c r="AC136" i="12"/>
  <c r="Z136" i="12"/>
  <c r="W136" i="12"/>
  <c r="T136" i="12"/>
  <c r="Q136" i="12"/>
  <c r="N136" i="12"/>
  <c r="H136" i="12"/>
  <c r="AM135" i="12"/>
  <c r="AF135" i="12"/>
  <c r="AC135" i="12"/>
  <c r="Z135" i="12"/>
  <c r="W135" i="12"/>
  <c r="T135" i="12"/>
  <c r="Q135" i="12"/>
  <c r="N135" i="12"/>
  <c r="H135" i="12"/>
  <c r="AM134" i="12"/>
  <c r="AF134" i="12"/>
  <c r="AC134" i="12"/>
  <c r="Z134" i="12"/>
  <c r="W134" i="12"/>
  <c r="T134" i="12"/>
  <c r="Q134" i="12"/>
  <c r="N134" i="12"/>
  <c r="H134" i="12"/>
  <c r="AM133" i="12"/>
  <c r="AF133" i="12"/>
  <c r="AC133" i="12"/>
  <c r="Z133" i="12"/>
  <c r="W133" i="12"/>
  <c r="T133" i="12"/>
  <c r="Q133" i="12"/>
  <c r="N133" i="12"/>
  <c r="H133" i="12"/>
  <c r="AM132" i="12"/>
  <c r="AF132" i="12"/>
  <c r="AC132" i="12"/>
  <c r="Z132" i="12"/>
  <c r="W132" i="12"/>
  <c r="T132" i="12"/>
  <c r="Q132" i="12"/>
  <c r="N132" i="12"/>
  <c r="H132" i="12"/>
  <c r="AM131" i="12"/>
  <c r="AF131" i="12"/>
  <c r="AC131" i="12"/>
  <c r="Z131" i="12"/>
  <c r="W131" i="12"/>
  <c r="T131" i="12"/>
  <c r="Q131" i="12"/>
  <c r="N131" i="12"/>
  <c r="H131" i="12"/>
  <c r="AM130" i="12"/>
  <c r="AF130" i="12"/>
  <c r="AC130" i="12"/>
  <c r="Z130" i="12"/>
  <c r="W130" i="12"/>
  <c r="T130" i="12"/>
  <c r="Q130" i="12"/>
  <c r="N130" i="12"/>
  <c r="H130" i="12"/>
  <c r="AM129" i="12"/>
  <c r="AF129" i="12"/>
  <c r="AC129" i="12"/>
  <c r="Z129" i="12"/>
  <c r="W129" i="12"/>
  <c r="T129" i="12"/>
  <c r="Q129" i="12"/>
  <c r="N129" i="12"/>
  <c r="H129" i="12"/>
  <c r="AM128" i="12"/>
  <c r="AF128" i="12"/>
  <c r="AC128" i="12"/>
  <c r="Z128" i="12"/>
  <c r="W128" i="12"/>
  <c r="T128" i="12"/>
  <c r="Q128" i="12"/>
  <c r="N128" i="12"/>
  <c r="H128" i="12"/>
  <c r="AM127" i="12"/>
  <c r="AF127" i="12"/>
  <c r="AC127" i="12"/>
  <c r="Z127" i="12"/>
  <c r="W127" i="12"/>
  <c r="T127" i="12"/>
  <c r="Q127" i="12"/>
  <c r="N127" i="12"/>
  <c r="H127" i="12"/>
  <c r="AM126" i="12"/>
  <c r="AF126" i="12"/>
  <c r="AC126" i="12"/>
  <c r="Z126" i="12"/>
  <c r="W126" i="12"/>
  <c r="T126" i="12"/>
  <c r="Q126" i="12"/>
  <c r="N126" i="12"/>
  <c r="H126" i="12"/>
  <c r="AM125" i="12"/>
  <c r="AF125" i="12"/>
  <c r="AC125" i="12"/>
  <c r="Z125" i="12"/>
  <c r="W125" i="12"/>
  <c r="T125" i="12"/>
  <c r="Q125" i="12"/>
  <c r="N125" i="12"/>
  <c r="H125" i="12"/>
  <c r="AM124" i="12"/>
  <c r="AF124" i="12"/>
  <c r="AC124" i="12"/>
  <c r="Z124" i="12"/>
  <c r="W124" i="12"/>
  <c r="T124" i="12"/>
  <c r="Q124" i="12"/>
  <c r="N124" i="12"/>
  <c r="H124" i="12"/>
  <c r="AM123" i="12"/>
  <c r="AF123" i="12"/>
  <c r="AC123" i="12"/>
  <c r="Z123" i="12"/>
  <c r="W123" i="12"/>
  <c r="T123" i="12"/>
  <c r="Q123" i="12"/>
  <c r="N123" i="12"/>
  <c r="H123" i="12"/>
  <c r="AM122" i="12"/>
  <c r="AF122" i="12"/>
  <c r="AC122" i="12"/>
  <c r="Z122" i="12"/>
  <c r="W122" i="12"/>
  <c r="T122" i="12"/>
  <c r="Q122" i="12"/>
  <c r="N122" i="12"/>
  <c r="H122" i="12"/>
  <c r="AM121" i="12"/>
  <c r="AF121" i="12"/>
  <c r="AC121" i="12"/>
  <c r="Z121" i="12"/>
  <c r="W121" i="12"/>
  <c r="T121" i="12"/>
  <c r="Q121" i="12"/>
  <c r="N121" i="12"/>
  <c r="H121" i="12"/>
  <c r="AM120" i="12"/>
  <c r="AF120" i="12"/>
  <c r="AC120" i="12"/>
  <c r="Z120" i="12"/>
  <c r="W120" i="12"/>
  <c r="T120" i="12"/>
  <c r="Q120" i="12"/>
  <c r="N120" i="12"/>
  <c r="H120" i="12"/>
  <c r="AM119" i="12"/>
  <c r="AF119" i="12"/>
  <c r="AC119" i="12"/>
  <c r="Z119" i="12"/>
  <c r="W119" i="12"/>
  <c r="T119" i="12"/>
  <c r="Q119" i="12"/>
  <c r="N119" i="12"/>
  <c r="H119" i="12"/>
  <c r="AM118" i="12"/>
  <c r="AF118" i="12"/>
  <c r="AC118" i="12"/>
  <c r="Z118" i="12"/>
  <c r="W118" i="12"/>
  <c r="T118" i="12"/>
  <c r="Q118" i="12"/>
  <c r="N118" i="12"/>
  <c r="H118" i="12"/>
  <c r="AM117" i="12"/>
  <c r="AF117" i="12"/>
  <c r="AC117" i="12"/>
  <c r="Z117" i="12"/>
  <c r="W117" i="12"/>
  <c r="T117" i="12"/>
  <c r="Q117" i="12"/>
  <c r="N117" i="12"/>
  <c r="H117" i="12"/>
  <c r="AM116" i="12"/>
  <c r="AF116" i="12"/>
  <c r="AC116" i="12"/>
  <c r="Z116" i="12"/>
  <c r="W116" i="12"/>
  <c r="T116" i="12"/>
  <c r="Q116" i="12"/>
  <c r="N116" i="12"/>
  <c r="H116" i="12"/>
  <c r="AM115" i="12"/>
  <c r="AF115" i="12"/>
  <c r="AC115" i="12"/>
  <c r="Z115" i="12"/>
  <c r="W115" i="12"/>
  <c r="T115" i="12"/>
  <c r="Q115" i="12"/>
  <c r="N115" i="12"/>
  <c r="H115" i="12"/>
  <c r="AM114" i="12"/>
  <c r="AF114" i="12"/>
  <c r="AC114" i="12"/>
  <c r="Z114" i="12"/>
  <c r="W114" i="12"/>
  <c r="T114" i="12"/>
  <c r="Q114" i="12"/>
  <c r="N114" i="12"/>
  <c r="H114" i="12"/>
  <c r="AM113" i="12"/>
  <c r="AF113" i="12"/>
  <c r="AC113" i="12"/>
  <c r="Z113" i="12"/>
  <c r="W113" i="12"/>
  <c r="T113" i="12"/>
  <c r="Q113" i="12"/>
  <c r="N113" i="12"/>
  <c r="H113" i="12"/>
  <c r="AM112" i="12"/>
  <c r="AF112" i="12"/>
  <c r="AC112" i="12"/>
  <c r="Z112" i="12"/>
  <c r="W112" i="12"/>
  <c r="T112" i="12"/>
  <c r="Q112" i="12"/>
  <c r="N112" i="12"/>
  <c r="H112" i="12"/>
  <c r="AM111" i="12"/>
  <c r="AF111" i="12"/>
  <c r="AC111" i="12"/>
  <c r="Z111" i="12"/>
  <c r="W111" i="12"/>
  <c r="T111" i="12"/>
  <c r="Q111" i="12"/>
  <c r="N111" i="12"/>
  <c r="H111" i="12"/>
  <c r="AM110" i="12"/>
  <c r="AF110" i="12"/>
  <c r="AC110" i="12"/>
  <c r="Z110" i="12"/>
  <c r="W110" i="12"/>
  <c r="T110" i="12"/>
  <c r="Q110" i="12"/>
  <c r="N110" i="12"/>
  <c r="H110" i="12"/>
  <c r="AM109" i="12"/>
  <c r="AF109" i="12"/>
  <c r="AC109" i="12"/>
  <c r="Z109" i="12"/>
  <c r="W109" i="12"/>
  <c r="T109" i="12"/>
  <c r="Q109" i="12"/>
  <c r="N109" i="12"/>
  <c r="H109" i="12"/>
  <c r="AM108" i="12"/>
  <c r="AF108" i="12"/>
  <c r="AC108" i="12"/>
  <c r="Z108" i="12"/>
  <c r="W108" i="12"/>
  <c r="T108" i="12"/>
  <c r="Q108" i="12"/>
  <c r="N108" i="12"/>
  <c r="H108" i="12"/>
  <c r="AM107" i="12"/>
  <c r="AF107" i="12"/>
  <c r="AC107" i="12"/>
  <c r="Z107" i="12"/>
  <c r="W107" i="12"/>
  <c r="T107" i="12"/>
  <c r="Q107" i="12"/>
  <c r="N107" i="12"/>
  <c r="H107" i="12"/>
  <c r="AM106" i="12"/>
  <c r="AF106" i="12"/>
  <c r="AC106" i="12"/>
  <c r="Z106" i="12"/>
  <c r="W106" i="12"/>
  <c r="T106" i="12"/>
  <c r="Q106" i="12"/>
  <c r="N106" i="12"/>
  <c r="H106" i="12"/>
  <c r="AM105" i="12"/>
  <c r="AF105" i="12"/>
  <c r="AC105" i="12"/>
  <c r="Z105" i="12"/>
  <c r="W105" i="12"/>
  <c r="T105" i="12"/>
  <c r="Q105" i="12"/>
  <c r="N105" i="12"/>
  <c r="H105" i="12"/>
  <c r="AM104" i="12"/>
  <c r="AF104" i="12"/>
  <c r="AC104" i="12"/>
  <c r="Z104" i="12"/>
  <c r="W104" i="12"/>
  <c r="T104" i="12"/>
  <c r="Q104" i="12"/>
  <c r="N104" i="12"/>
  <c r="H104" i="12"/>
  <c r="AM103" i="12"/>
  <c r="AF103" i="12"/>
  <c r="AC103" i="12"/>
  <c r="Z103" i="12"/>
  <c r="W103" i="12"/>
  <c r="T103" i="12"/>
  <c r="Q103" i="12"/>
  <c r="N103" i="12"/>
  <c r="H103" i="12"/>
  <c r="AM102" i="12"/>
  <c r="AF102" i="12"/>
  <c r="AC102" i="12"/>
  <c r="Z102" i="12"/>
  <c r="W102" i="12"/>
  <c r="T102" i="12"/>
  <c r="Q102" i="12"/>
  <c r="N102" i="12"/>
  <c r="H102" i="12"/>
  <c r="AM101" i="12"/>
  <c r="AF101" i="12"/>
  <c r="AC101" i="12"/>
  <c r="Z101" i="12"/>
  <c r="W101" i="12"/>
  <c r="T101" i="12"/>
  <c r="Q101" i="12"/>
  <c r="N101" i="12"/>
  <c r="H101" i="12"/>
  <c r="AM100" i="12"/>
  <c r="AF100" i="12"/>
  <c r="AC100" i="12"/>
  <c r="Z100" i="12"/>
  <c r="W100" i="12"/>
  <c r="T100" i="12"/>
  <c r="Q100" i="12"/>
  <c r="N100" i="12"/>
  <c r="H100" i="12"/>
  <c r="AM99" i="12"/>
  <c r="AF99" i="12"/>
  <c r="AC99" i="12"/>
  <c r="Z99" i="12"/>
  <c r="W99" i="12"/>
  <c r="T99" i="12"/>
  <c r="Q99" i="12"/>
  <c r="N99" i="12"/>
  <c r="H99" i="12"/>
  <c r="AM98" i="12"/>
  <c r="AF98" i="12"/>
  <c r="AC98" i="12"/>
  <c r="Z98" i="12"/>
  <c r="W98" i="12"/>
  <c r="T98" i="12"/>
  <c r="Q98" i="12"/>
  <c r="N98" i="12"/>
  <c r="H98" i="12"/>
  <c r="AM97" i="12"/>
  <c r="AF97" i="12"/>
  <c r="AC97" i="12"/>
  <c r="Z97" i="12"/>
  <c r="W97" i="12"/>
  <c r="T97" i="12"/>
  <c r="Q97" i="12"/>
  <c r="N97" i="12"/>
  <c r="H97" i="12"/>
  <c r="AM96" i="12"/>
  <c r="AF96" i="12"/>
  <c r="AC96" i="12"/>
  <c r="Z96" i="12"/>
  <c r="W96" i="12"/>
  <c r="T96" i="12"/>
  <c r="Q96" i="12"/>
  <c r="N96" i="12"/>
  <c r="H96" i="12"/>
  <c r="AM95" i="12"/>
  <c r="AF95" i="12"/>
  <c r="AC95" i="12"/>
  <c r="Z95" i="12"/>
  <c r="W95" i="12"/>
  <c r="T95" i="12"/>
  <c r="Q95" i="12"/>
  <c r="N95" i="12"/>
  <c r="H95" i="12"/>
  <c r="AM94" i="12"/>
  <c r="AF94" i="12"/>
  <c r="AC94" i="12"/>
  <c r="Z94" i="12"/>
  <c r="W94" i="12"/>
  <c r="T94" i="12"/>
  <c r="Q94" i="12"/>
  <c r="N94" i="12"/>
  <c r="H94" i="12"/>
  <c r="AM93" i="12"/>
  <c r="AF93" i="12"/>
  <c r="AC93" i="12"/>
  <c r="Z93" i="12"/>
  <c r="W93" i="12"/>
  <c r="T93" i="12"/>
  <c r="Q93" i="12"/>
  <c r="N93" i="12"/>
  <c r="H93" i="12"/>
  <c r="AM92" i="12"/>
  <c r="AF92" i="12"/>
  <c r="AC92" i="12"/>
  <c r="Z92" i="12"/>
  <c r="W92" i="12"/>
  <c r="T92" i="12"/>
  <c r="Q92" i="12"/>
  <c r="N92" i="12"/>
  <c r="H92" i="12"/>
  <c r="AM91" i="12"/>
  <c r="AF91" i="12"/>
  <c r="AC91" i="12"/>
  <c r="Z91" i="12"/>
  <c r="W91" i="12"/>
  <c r="T91" i="12"/>
  <c r="Q91" i="12"/>
  <c r="N91" i="12"/>
  <c r="H91" i="12"/>
  <c r="AM90" i="12"/>
  <c r="AF90" i="12"/>
  <c r="AC90" i="12"/>
  <c r="Z90" i="12"/>
  <c r="W90" i="12"/>
  <c r="T90" i="12"/>
  <c r="Q90" i="12"/>
  <c r="N90" i="12"/>
  <c r="H90" i="12"/>
  <c r="AM89" i="12"/>
  <c r="AF89" i="12"/>
  <c r="AC89" i="12"/>
  <c r="Z89" i="12"/>
  <c r="W89" i="12"/>
  <c r="T89" i="12"/>
  <c r="Q89" i="12"/>
  <c r="N89" i="12"/>
  <c r="H89" i="12"/>
  <c r="AM88" i="12"/>
  <c r="AF88" i="12"/>
  <c r="AC88" i="12"/>
  <c r="Z88" i="12"/>
  <c r="W88" i="12"/>
  <c r="T88" i="12"/>
  <c r="Q88" i="12"/>
  <c r="N88" i="12"/>
  <c r="H88" i="12"/>
  <c r="AM87" i="12"/>
  <c r="AF87" i="12"/>
  <c r="AC87" i="12"/>
  <c r="Z87" i="12"/>
  <c r="W87" i="12"/>
  <c r="T87" i="12"/>
  <c r="Q87" i="12"/>
  <c r="N87" i="12"/>
  <c r="H87" i="12"/>
  <c r="AM86" i="12"/>
  <c r="AF86" i="12"/>
  <c r="AC86" i="12"/>
  <c r="Z86" i="12"/>
  <c r="W86" i="12"/>
  <c r="T86" i="12"/>
  <c r="Q86" i="12"/>
  <c r="N86" i="12"/>
  <c r="H86" i="12"/>
  <c r="AM85" i="12"/>
  <c r="AF85" i="12"/>
  <c r="AC85" i="12"/>
  <c r="Z85" i="12"/>
  <c r="W85" i="12"/>
  <c r="T85" i="12"/>
  <c r="Q85" i="12"/>
  <c r="N85" i="12"/>
  <c r="H85" i="12"/>
  <c r="AM84" i="12"/>
  <c r="AF84" i="12"/>
  <c r="AC84" i="12"/>
  <c r="Z84" i="12"/>
  <c r="W84" i="12"/>
  <c r="T84" i="12"/>
  <c r="Q84" i="12"/>
  <c r="N84" i="12"/>
  <c r="H84" i="12"/>
  <c r="AM83" i="12"/>
  <c r="AF83" i="12"/>
  <c r="AC83" i="12"/>
  <c r="Z83" i="12"/>
  <c r="W83" i="12"/>
  <c r="T83" i="12"/>
  <c r="Q83" i="12"/>
  <c r="N83" i="12"/>
  <c r="H83" i="12"/>
  <c r="AM82" i="12"/>
  <c r="AF82" i="12"/>
  <c r="AC82" i="12"/>
  <c r="Z82" i="12"/>
  <c r="W82" i="12"/>
  <c r="T82" i="12"/>
  <c r="Q82" i="12"/>
  <c r="N82" i="12"/>
  <c r="H82" i="12"/>
  <c r="AM81" i="12"/>
  <c r="AF81" i="12"/>
  <c r="AC81" i="12"/>
  <c r="Z81" i="12"/>
  <c r="W81" i="12"/>
  <c r="T81" i="12"/>
  <c r="Q81" i="12"/>
  <c r="N81" i="12"/>
  <c r="H81" i="12"/>
  <c r="AM80" i="12"/>
  <c r="AF80" i="12"/>
  <c r="AC80" i="12"/>
  <c r="Z80" i="12"/>
  <c r="W80" i="12"/>
  <c r="T80" i="12"/>
  <c r="Q80" i="12"/>
  <c r="N80" i="12"/>
  <c r="H80" i="12"/>
  <c r="AM79" i="12"/>
  <c r="AF79" i="12"/>
  <c r="AC79" i="12"/>
  <c r="Z79" i="12"/>
  <c r="W79" i="12"/>
  <c r="T79" i="12"/>
  <c r="Q79" i="12"/>
  <c r="N79" i="12"/>
  <c r="H79" i="12"/>
  <c r="AM78" i="12"/>
  <c r="AF78" i="12"/>
  <c r="AC78" i="12"/>
  <c r="Z78" i="12"/>
  <c r="W78" i="12"/>
  <c r="T78" i="12"/>
  <c r="Q78" i="12"/>
  <c r="N78" i="12"/>
  <c r="H78" i="12"/>
  <c r="AM77" i="12"/>
  <c r="AF77" i="12"/>
  <c r="AC77" i="12"/>
  <c r="Z77" i="12"/>
  <c r="W77" i="12"/>
  <c r="T77" i="12"/>
  <c r="Q77" i="12"/>
  <c r="N77" i="12"/>
  <c r="H77" i="12"/>
  <c r="AM76" i="12"/>
  <c r="AF76" i="12"/>
  <c r="AC76" i="12"/>
  <c r="Z76" i="12"/>
  <c r="W76" i="12"/>
  <c r="T76" i="12"/>
  <c r="Q76" i="12"/>
  <c r="N76" i="12"/>
  <c r="H76" i="12"/>
  <c r="AM75" i="12"/>
  <c r="AF75" i="12"/>
  <c r="AC75" i="12"/>
  <c r="Z75" i="12"/>
  <c r="W75" i="12"/>
  <c r="T75" i="12"/>
  <c r="Q75" i="12"/>
  <c r="N75" i="12"/>
  <c r="H75" i="12"/>
  <c r="AM74" i="12"/>
  <c r="AF74" i="12"/>
  <c r="AC74" i="12"/>
  <c r="Z74" i="12"/>
  <c r="W74" i="12"/>
  <c r="T74" i="12"/>
  <c r="Q74" i="12"/>
  <c r="N74" i="12"/>
  <c r="H74" i="12"/>
  <c r="AM73" i="12"/>
  <c r="AF73" i="12"/>
  <c r="AC73" i="12"/>
  <c r="Z73" i="12"/>
  <c r="W73" i="12"/>
  <c r="T73" i="12"/>
  <c r="Q73" i="12"/>
  <c r="N73" i="12"/>
  <c r="H73" i="12"/>
  <c r="AM72" i="12"/>
  <c r="AF72" i="12"/>
  <c r="AC72" i="12"/>
  <c r="Z72" i="12"/>
  <c r="W72" i="12"/>
  <c r="T72" i="12"/>
  <c r="Q72" i="12"/>
  <c r="N72" i="12"/>
  <c r="H72" i="12"/>
  <c r="AM71" i="12"/>
  <c r="AF71" i="12"/>
  <c r="AC71" i="12"/>
  <c r="Z71" i="12"/>
  <c r="W71" i="12"/>
  <c r="T71" i="12"/>
  <c r="Q71" i="12"/>
  <c r="N71" i="12"/>
  <c r="H71" i="12"/>
  <c r="AM70" i="12"/>
  <c r="AF70" i="12"/>
  <c r="AC70" i="12"/>
  <c r="Z70" i="12"/>
  <c r="W70" i="12"/>
  <c r="T70" i="12"/>
  <c r="Q70" i="12"/>
  <c r="N70" i="12"/>
  <c r="H70" i="12"/>
  <c r="AM69" i="12"/>
  <c r="AF69" i="12"/>
  <c r="AC69" i="12"/>
  <c r="Z69" i="12"/>
  <c r="W69" i="12"/>
  <c r="T69" i="12"/>
  <c r="Q69" i="12"/>
  <c r="N69" i="12"/>
  <c r="H69" i="12"/>
  <c r="AM68" i="12"/>
  <c r="AF68" i="12"/>
  <c r="AC68" i="12"/>
  <c r="Z68" i="12"/>
  <c r="W68" i="12"/>
  <c r="T68" i="12"/>
  <c r="Q68" i="12"/>
  <c r="N68" i="12"/>
  <c r="H68" i="12"/>
  <c r="AM67" i="12"/>
  <c r="AF67" i="12"/>
  <c r="AC67" i="12"/>
  <c r="Z67" i="12"/>
  <c r="W67" i="12"/>
  <c r="T67" i="12"/>
  <c r="Q67" i="12"/>
  <c r="N67" i="12"/>
  <c r="H67" i="12"/>
  <c r="AM66" i="12"/>
  <c r="AF66" i="12"/>
  <c r="AC66" i="12"/>
  <c r="Z66" i="12"/>
  <c r="W66" i="12"/>
  <c r="T66" i="12"/>
  <c r="Q66" i="12"/>
  <c r="N66" i="12"/>
  <c r="H66" i="12"/>
  <c r="AM65" i="12"/>
  <c r="AF65" i="12"/>
  <c r="AC65" i="12"/>
  <c r="Z65" i="12"/>
  <c r="W65" i="12"/>
  <c r="T65" i="12"/>
  <c r="Q65" i="12"/>
  <c r="N65" i="12"/>
  <c r="H65" i="12"/>
  <c r="AM64" i="12"/>
  <c r="AF64" i="12"/>
  <c r="AC64" i="12"/>
  <c r="Z64" i="12"/>
  <c r="W64" i="12"/>
  <c r="T64" i="12"/>
  <c r="Q64" i="12"/>
  <c r="N64" i="12"/>
  <c r="H64" i="12"/>
  <c r="AM63" i="12"/>
  <c r="AF63" i="12"/>
  <c r="AC63" i="12"/>
  <c r="Z63" i="12"/>
  <c r="W63" i="12"/>
  <c r="T63" i="12"/>
  <c r="Q63" i="12"/>
  <c r="N63" i="12"/>
  <c r="H63" i="12"/>
  <c r="AM62" i="12"/>
  <c r="AF62" i="12"/>
  <c r="AC62" i="12"/>
  <c r="Z62" i="12"/>
  <c r="W62" i="12"/>
  <c r="T62" i="12"/>
  <c r="Q62" i="12"/>
  <c r="N62" i="12"/>
  <c r="H62" i="12"/>
  <c r="AM61" i="12"/>
  <c r="AF61" i="12"/>
  <c r="AC61" i="12"/>
  <c r="Z61" i="12"/>
  <c r="W61" i="12"/>
  <c r="T61" i="12"/>
  <c r="Q61" i="12"/>
  <c r="N61" i="12"/>
  <c r="H61" i="12"/>
  <c r="AM60" i="12"/>
  <c r="AF60" i="12"/>
  <c r="AC60" i="12"/>
  <c r="Z60" i="12"/>
  <c r="W60" i="12"/>
  <c r="T60" i="12"/>
  <c r="Q60" i="12"/>
  <c r="N60" i="12"/>
  <c r="H60" i="12"/>
  <c r="AM59" i="12"/>
  <c r="AF59" i="12"/>
  <c r="AC59" i="12"/>
  <c r="Z59" i="12"/>
  <c r="W59" i="12"/>
  <c r="T59" i="12"/>
  <c r="Q59" i="12"/>
  <c r="N59" i="12"/>
  <c r="H59" i="12"/>
  <c r="AM58" i="12"/>
  <c r="AF58" i="12"/>
  <c r="AC58" i="12"/>
  <c r="Z58" i="12"/>
  <c r="W58" i="12"/>
  <c r="T58" i="12"/>
  <c r="Q58" i="12"/>
  <c r="N58" i="12"/>
  <c r="H58" i="12"/>
  <c r="AM57" i="12"/>
  <c r="AF57" i="12"/>
  <c r="AC57" i="12"/>
  <c r="Z57" i="12"/>
  <c r="W57" i="12"/>
  <c r="T57" i="12"/>
  <c r="Q57" i="12"/>
  <c r="N57" i="12"/>
  <c r="H57" i="12"/>
  <c r="AM56" i="12"/>
  <c r="AF56" i="12"/>
  <c r="AC56" i="12"/>
  <c r="Z56" i="12"/>
  <c r="W56" i="12"/>
  <c r="T56" i="12"/>
  <c r="Q56" i="12"/>
  <c r="N56" i="12"/>
  <c r="H56" i="12"/>
  <c r="AM55" i="12"/>
  <c r="AF55" i="12"/>
  <c r="AC55" i="12"/>
  <c r="Z55" i="12"/>
  <c r="W55" i="12"/>
  <c r="T55" i="12"/>
  <c r="Q55" i="12"/>
  <c r="N55" i="12"/>
  <c r="H55" i="12"/>
  <c r="AM54" i="12"/>
  <c r="AF54" i="12"/>
  <c r="AC54" i="12"/>
  <c r="Z54" i="12"/>
  <c r="W54" i="12"/>
  <c r="T54" i="12"/>
  <c r="Q54" i="12"/>
  <c r="N54" i="12"/>
  <c r="H54" i="12"/>
  <c r="AM53" i="12"/>
  <c r="AF53" i="12"/>
  <c r="AC53" i="12"/>
  <c r="Z53" i="12"/>
  <c r="W53" i="12"/>
  <c r="T53" i="12"/>
  <c r="Q53" i="12"/>
  <c r="N53" i="12"/>
  <c r="H53" i="12"/>
  <c r="AM52" i="12"/>
  <c r="AF52" i="12"/>
  <c r="AC52" i="12"/>
  <c r="Z52" i="12"/>
  <c r="W52" i="12"/>
  <c r="T52" i="12"/>
  <c r="Q52" i="12"/>
  <c r="N52" i="12"/>
  <c r="H52" i="12"/>
  <c r="AM51" i="12"/>
  <c r="AF51" i="12"/>
  <c r="AC51" i="12"/>
  <c r="Z51" i="12"/>
  <c r="W51" i="12"/>
  <c r="T51" i="12"/>
  <c r="Q51" i="12"/>
  <c r="N51" i="12"/>
  <c r="H51" i="12"/>
  <c r="AM50" i="12"/>
  <c r="AF50" i="12"/>
  <c r="AC50" i="12"/>
  <c r="Z50" i="12"/>
  <c r="W50" i="12"/>
  <c r="T50" i="12"/>
  <c r="Q50" i="12"/>
  <c r="N50" i="12"/>
  <c r="H50" i="12"/>
  <c r="AM49" i="12"/>
  <c r="AF49" i="12"/>
  <c r="AC49" i="12"/>
  <c r="Z49" i="12"/>
  <c r="W49" i="12"/>
  <c r="T49" i="12"/>
  <c r="Q49" i="12"/>
  <c r="N49" i="12"/>
  <c r="H49" i="12"/>
  <c r="AM48" i="12"/>
  <c r="AF48" i="12"/>
  <c r="AC48" i="12"/>
  <c r="Z48" i="12"/>
  <c r="W48" i="12"/>
  <c r="T48" i="12"/>
  <c r="Q48" i="12"/>
  <c r="N48" i="12"/>
  <c r="H48" i="12"/>
  <c r="AM47" i="12"/>
  <c r="AF47" i="12"/>
  <c r="AC47" i="12"/>
  <c r="Z47" i="12"/>
  <c r="W47" i="12"/>
  <c r="T47" i="12"/>
  <c r="Q47" i="12"/>
  <c r="N47" i="12"/>
  <c r="H47" i="12"/>
  <c r="AM46" i="12"/>
  <c r="AF46" i="12"/>
  <c r="AC46" i="12"/>
  <c r="Z46" i="12"/>
  <c r="W46" i="12"/>
  <c r="T46" i="12"/>
  <c r="Q46" i="12"/>
  <c r="N46" i="12"/>
  <c r="H46" i="12"/>
  <c r="AM45" i="12"/>
  <c r="AF45" i="12"/>
  <c r="AC45" i="12"/>
  <c r="Z45" i="12"/>
  <c r="W45" i="12"/>
  <c r="T45" i="12"/>
  <c r="Q45" i="12"/>
  <c r="N45" i="12"/>
  <c r="H45" i="12"/>
  <c r="AM44" i="12"/>
  <c r="AF44" i="12"/>
  <c r="AC44" i="12"/>
  <c r="Z44" i="12"/>
  <c r="W44" i="12"/>
  <c r="T44" i="12"/>
  <c r="Q44" i="12"/>
  <c r="N44" i="12"/>
  <c r="H44" i="12"/>
  <c r="AM43" i="12"/>
  <c r="AF43" i="12"/>
  <c r="AC43" i="12"/>
  <c r="Z43" i="12"/>
  <c r="W43" i="12"/>
  <c r="T43" i="12"/>
  <c r="Q43" i="12"/>
  <c r="N43" i="12"/>
  <c r="H43" i="12"/>
  <c r="AM42" i="12"/>
  <c r="AF42" i="12"/>
  <c r="AC42" i="12"/>
  <c r="Z42" i="12"/>
  <c r="W42" i="12"/>
  <c r="T42" i="12"/>
  <c r="Q42" i="12"/>
  <c r="N42" i="12"/>
  <c r="H42" i="12"/>
  <c r="AM41" i="12"/>
  <c r="AF41" i="12"/>
  <c r="AC41" i="12"/>
  <c r="Z41" i="12"/>
  <c r="W41" i="12"/>
  <c r="T41" i="12"/>
  <c r="Q41" i="12"/>
  <c r="N41" i="12"/>
  <c r="H41" i="12"/>
  <c r="AM40" i="12"/>
  <c r="AF40" i="12"/>
  <c r="AC40" i="12"/>
  <c r="Z40" i="12"/>
  <c r="W40" i="12"/>
  <c r="T40" i="12"/>
  <c r="Q40" i="12"/>
  <c r="N40" i="12"/>
  <c r="H40" i="12"/>
  <c r="AM39" i="12"/>
  <c r="AF39" i="12"/>
  <c r="AC39" i="12"/>
  <c r="Z39" i="12"/>
  <c r="W39" i="12"/>
  <c r="T39" i="12"/>
  <c r="Q39" i="12"/>
  <c r="N39" i="12"/>
  <c r="H39" i="12"/>
  <c r="AM38" i="12"/>
  <c r="AF38" i="12"/>
  <c r="AC38" i="12"/>
  <c r="Z38" i="12"/>
  <c r="W38" i="12"/>
  <c r="T38" i="12"/>
  <c r="Q38" i="12"/>
  <c r="N38" i="12"/>
  <c r="H38" i="12"/>
  <c r="AM37" i="12"/>
  <c r="AF37" i="12"/>
  <c r="AC37" i="12"/>
  <c r="Z37" i="12"/>
  <c r="W37" i="12"/>
  <c r="T37" i="12"/>
  <c r="Q37" i="12"/>
  <c r="N37" i="12"/>
  <c r="H37" i="12"/>
  <c r="AM36" i="12"/>
  <c r="AF36" i="12"/>
  <c r="AC36" i="12"/>
  <c r="Z36" i="12"/>
  <c r="W36" i="12"/>
  <c r="T36" i="12"/>
  <c r="Q36" i="12"/>
  <c r="N36" i="12"/>
  <c r="H36" i="12"/>
  <c r="AM35" i="12"/>
  <c r="AF35" i="12"/>
  <c r="AC35" i="12"/>
  <c r="Z35" i="12"/>
  <c r="W35" i="12"/>
  <c r="T35" i="12"/>
  <c r="Q35" i="12"/>
  <c r="N35" i="12"/>
  <c r="H35" i="12"/>
  <c r="AM34" i="12"/>
  <c r="AF34" i="12"/>
  <c r="AC34" i="12"/>
  <c r="Z34" i="12"/>
  <c r="W34" i="12"/>
  <c r="T34" i="12"/>
  <c r="Q34" i="12"/>
  <c r="N34" i="12"/>
  <c r="H34" i="12"/>
  <c r="AM33" i="12"/>
  <c r="AF33" i="12"/>
  <c r="AC33" i="12"/>
  <c r="Z33" i="12"/>
  <c r="W33" i="12"/>
  <c r="T33" i="12"/>
  <c r="Q33" i="12"/>
  <c r="N33" i="12"/>
  <c r="H33" i="12"/>
  <c r="AM32" i="12"/>
  <c r="AF32" i="12"/>
  <c r="AC32" i="12"/>
  <c r="Z32" i="12"/>
  <c r="W32" i="12"/>
  <c r="T32" i="12"/>
  <c r="Q32" i="12"/>
  <c r="N32" i="12"/>
  <c r="H32" i="12"/>
  <c r="AM31" i="12"/>
  <c r="AF31" i="12"/>
  <c r="AC31" i="12"/>
  <c r="Z31" i="12"/>
  <c r="W31" i="12"/>
  <c r="T31" i="12"/>
  <c r="Q31" i="12"/>
  <c r="N31" i="12"/>
  <c r="H31" i="12"/>
  <c r="AM30" i="12"/>
  <c r="AF30" i="12"/>
  <c r="AC30" i="12"/>
  <c r="Z30" i="12"/>
  <c r="W30" i="12"/>
  <c r="T30" i="12"/>
  <c r="Q30" i="12"/>
  <c r="N30" i="12"/>
  <c r="H30" i="12"/>
  <c r="AM29" i="12"/>
  <c r="AF29" i="12"/>
  <c r="AC29" i="12"/>
  <c r="Z29" i="12"/>
  <c r="W29" i="12"/>
  <c r="T29" i="12"/>
  <c r="Q29" i="12"/>
  <c r="N29" i="12"/>
  <c r="H29" i="12"/>
  <c r="AM28" i="12"/>
  <c r="AF28" i="12"/>
  <c r="AC28" i="12"/>
  <c r="Z28" i="12"/>
  <c r="W28" i="12"/>
  <c r="T28" i="12"/>
  <c r="Q28" i="12"/>
  <c r="N28" i="12"/>
  <c r="H28" i="12"/>
  <c r="AM27" i="12"/>
  <c r="AF27" i="12"/>
  <c r="AC27" i="12"/>
  <c r="Z27" i="12"/>
  <c r="W27" i="12"/>
  <c r="T27" i="12"/>
  <c r="Q27" i="12"/>
  <c r="N27" i="12"/>
  <c r="H27" i="12"/>
  <c r="AM26" i="12"/>
  <c r="AF26" i="12"/>
  <c r="AC26" i="12"/>
  <c r="Z26" i="12"/>
  <c r="W26" i="12"/>
  <c r="T26" i="12"/>
  <c r="Q26" i="12"/>
  <c r="N26" i="12"/>
  <c r="H26" i="12"/>
  <c r="AM25" i="12"/>
  <c r="AF25" i="12"/>
  <c r="AC25" i="12"/>
  <c r="Z25" i="12"/>
  <c r="W25" i="12"/>
  <c r="T25" i="12"/>
  <c r="Q25" i="12"/>
  <c r="N25" i="12"/>
  <c r="H25" i="12"/>
  <c r="AM24" i="12"/>
  <c r="AF24" i="12"/>
  <c r="AC24" i="12"/>
  <c r="Z24" i="12"/>
  <c r="W24" i="12"/>
  <c r="T24" i="12"/>
  <c r="Q24" i="12"/>
  <c r="N24" i="12"/>
  <c r="H24" i="12"/>
  <c r="AM23" i="12"/>
  <c r="AF23" i="12"/>
  <c r="AC23" i="12"/>
  <c r="Z23" i="12"/>
  <c r="W23" i="12"/>
  <c r="T23" i="12"/>
  <c r="Q23" i="12"/>
  <c r="N23" i="12"/>
  <c r="H23" i="12"/>
  <c r="AM22" i="12"/>
  <c r="AF22" i="12"/>
  <c r="AC22" i="12"/>
  <c r="Z22" i="12"/>
  <c r="W22" i="12"/>
  <c r="T22" i="12"/>
  <c r="Q22" i="12"/>
  <c r="N22" i="12"/>
  <c r="H22" i="12"/>
  <c r="AM21" i="12"/>
  <c r="AF21" i="12"/>
  <c r="AC21" i="12"/>
  <c r="Z21" i="12"/>
  <c r="W21" i="12"/>
  <c r="T21" i="12"/>
  <c r="Q21" i="12"/>
  <c r="N21" i="12"/>
  <c r="H21" i="12"/>
  <c r="AM20" i="12"/>
  <c r="AF20" i="12"/>
  <c r="AC20" i="12"/>
  <c r="Z20" i="12"/>
  <c r="W20" i="12"/>
  <c r="T20" i="12"/>
  <c r="Q20" i="12"/>
  <c r="N20" i="12"/>
  <c r="H20" i="12"/>
  <c r="AM19" i="12"/>
  <c r="AF19" i="12"/>
  <c r="AC19" i="12"/>
  <c r="Z19" i="12"/>
  <c r="W19" i="12"/>
  <c r="T19" i="12"/>
  <c r="Q19" i="12"/>
  <c r="N19" i="12"/>
  <c r="H19" i="12"/>
  <c r="AM18" i="12"/>
  <c r="AF18" i="12"/>
  <c r="AC18" i="12"/>
  <c r="Z18" i="12"/>
  <c r="W18" i="12"/>
  <c r="T18" i="12"/>
  <c r="Q18" i="12"/>
  <c r="N18" i="12"/>
  <c r="H18" i="12"/>
  <c r="AM17" i="12"/>
  <c r="AF17" i="12"/>
  <c r="AC17" i="12"/>
  <c r="Z17" i="12"/>
  <c r="W17" i="12"/>
  <c r="T17" i="12"/>
  <c r="Q17" i="12"/>
  <c r="N17" i="12"/>
  <c r="H17" i="12"/>
  <c r="AM16" i="12"/>
  <c r="AF16" i="12"/>
  <c r="AC16" i="12"/>
  <c r="Z16" i="12"/>
  <c r="W16" i="12"/>
  <c r="T16" i="12"/>
  <c r="Q16" i="12"/>
  <c r="N16" i="12"/>
  <c r="H16" i="12"/>
  <c r="AM15" i="12"/>
  <c r="AF15" i="12"/>
  <c r="AC15" i="12"/>
  <c r="Z15" i="12"/>
  <c r="W15" i="12"/>
  <c r="T15" i="12"/>
  <c r="Q15" i="12"/>
  <c r="N15" i="12"/>
  <c r="H15" i="12"/>
  <c r="AM14" i="12"/>
  <c r="AF14" i="12"/>
  <c r="AC14" i="12"/>
  <c r="Z14" i="12"/>
  <c r="W14" i="12"/>
  <c r="T14" i="12"/>
  <c r="Q14" i="12"/>
  <c r="N14" i="12"/>
  <c r="H14" i="12"/>
  <c r="AM13" i="12"/>
  <c r="AF13" i="12"/>
  <c r="AC13" i="12"/>
  <c r="Z13" i="12"/>
  <c r="W13" i="12"/>
  <c r="T13" i="12"/>
  <c r="Q13" i="12"/>
  <c r="N13" i="12"/>
  <c r="H13" i="12"/>
  <c r="AM12" i="12"/>
  <c r="AF12" i="12"/>
  <c r="AC12" i="12"/>
  <c r="Z12" i="12"/>
  <c r="W12" i="12"/>
  <c r="T12" i="12"/>
  <c r="Q12" i="12"/>
  <c r="N12" i="12"/>
  <c r="H12" i="12"/>
  <c r="AM11" i="12"/>
  <c r="AF11" i="12"/>
  <c r="AC11" i="12"/>
  <c r="Z11" i="12"/>
  <c r="W11" i="12"/>
  <c r="T11" i="12"/>
  <c r="Q11" i="12"/>
  <c r="N11" i="12"/>
  <c r="H11" i="12"/>
  <c r="AM10" i="12"/>
  <c r="AF10" i="12"/>
  <c r="AC10" i="12"/>
  <c r="Z10" i="12"/>
  <c r="W10" i="12"/>
  <c r="T10" i="12"/>
  <c r="Q10" i="12"/>
  <c r="N10" i="12"/>
  <c r="H10" i="12"/>
  <c r="AM9" i="12"/>
  <c r="AF9" i="12"/>
  <c r="AC9" i="12"/>
  <c r="Z9" i="12"/>
  <c r="W9" i="12"/>
  <c r="T9" i="12"/>
  <c r="Q9" i="12"/>
  <c r="N9" i="12"/>
  <c r="H9" i="12"/>
  <c r="AM8" i="12"/>
  <c r="AF8" i="12"/>
  <c r="AC8" i="12"/>
  <c r="Z8" i="12"/>
  <c r="W8" i="12"/>
  <c r="T8" i="12"/>
  <c r="Q8" i="12"/>
  <c r="N8" i="12"/>
  <c r="H8" i="12"/>
  <c r="AM7" i="12"/>
  <c r="AF7" i="12"/>
  <c r="AC7" i="12"/>
  <c r="Z7" i="12"/>
  <c r="W7" i="12"/>
  <c r="T7" i="12"/>
  <c r="Q7" i="12"/>
  <c r="N7" i="12"/>
  <c r="H7" i="12"/>
  <c r="AM6" i="12"/>
  <c r="AF6" i="12"/>
  <c r="AC6" i="12"/>
  <c r="Z6" i="12"/>
  <c r="W6" i="12"/>
  <c r="T6" i="12"/>
  <c r="Q6" i="12"/>
  <c r="N6" i="12"/>
  <c r="H6" i="12"/>
  <c r="AF5" i="12"/>
  <c r="AK9" i="18" l="1"/>
  <c r="AN9" i="18" s="1"/>
  <c r="AI10" i="18"/>
  <c r="AR21" i="18"/>
  <c r="AT21" i="18" s="1"/>
  <c r="D21" i="18"/>
  <c r="C22" i="18"/>
  <c r="J12" i="18"/>
  <c r="E13" i="18"/>
  <c r="L11" i="18"/>
  <c r="O11" i="18" s="1"/>
  <c r="P11" i="18" s="1"/>
  <c r="R11" i="18" s="1"/>
  <c r="U11" i="18" s="1"/>
  <c r="V11" i="18" s="1"/>
  <c r="X11" i="18" s="1"/>
  <c r="AA11" i="18" s="1"/>
  <c r="L12" i="17"/>
  <c r="O12" i="17" s="1"/>
  <c r="AJ6" i="17"/>
  <c r="AP6" i="17" s="1"/>
  <c r="AS6" i="17" s="1"/>
  <c r="X9" i="17"/>
  <c r="AA9" i="17" s="1"/>
  <c r="AR20" i="17"/>
  <c r="AT20" i="17" s="1"/>
  <c r="C21" i="17"/>
  <c r="D20" i="17"/>
  <c r="F14" i="17"/>
  <c r="I14" i="17" s="1"/>
  <c r="AD7" i="17"/>
  <c r="AG7" i="17" s="1"/>
  <c r="R10" i="17"/>
  <c r="U10" i="17" s="1"/>
  <c r="AQ7" i="14"/>
  <c r="AT7" i="14" s="1"/>
  <c r="AQ24" i="15"/>
  <c r="AQ32" i="15"/>
  <c r="AQ70" i="15"/>
  <c r="AQ65" i="15"/>
  <c r="AQ40" i="15"/>
  <c r="AQ48" i="15"/>
  <c r="AQ56" i="15"/>
  <c r="AQ6" i="15"/>
  <c r="AT6" i="15" s="1"/>
  <c r="AQ7" i="15"/>
  <c r="AT7" i="15" s="1"/>
  <c r="AQ8" i="15"/>
  <c r="AT8" i="15" s="1"/>
  <c r="AQ9" i="15"/>
  <c r="AT9" i="15" s="1"/>
  <c r="AQ10" i="15"/>
  <c r="AT10" i="15" s="1"/>
  <c r="AQ11" i="15"/>
  <c r="AT11" i="15" s="1"/>
  <c r="AQ12" i="15"/>
  <c r="AT12" i="15" s="1"/>
  <c r="AQ13" i="15"/>
  <c r="AT13" i="15" s="1"/>
  <c r="AQ14" i="15"/>
  <c r="AT14" i="15" s="1"/>
  <c r="AQ15" i="15"/>
  <c r="AT15" i="15" s="1"/>
  <c r="AQ64" i="15"/>
  <c r="AQ23" i="15"/>
  <c r="AQ31" i="15"/>
  <c r="AQ39" i="15"/>
  <c r="AQ47" i="15"/>
  <c r="AQ55" i="15"/>
  <c r="AQ63" i="15"/>
  <c r="AQ22" i="15"/>
  <c r="AQ30" i="15"/>
  <c r="AQ38" i="15"/>
  <c r="AQ46" i="15"/>
  <c r="AQ54" i="15"/>
  <c r="AQ62" i="15"/>
  <c r="AQ21" i="15"/>
  <c r="AQ29" i="15"/>
  <c r="AQ37" i="15"/>
  <c r="AQ45" i="15"/>
  <c r="AQ53" i="15"/>
  <c r="AQ61" i="15"/>
  <c r="AQ69" i="15"/>
  <c r="AQ16" i="15"/>
  <c r="AT16" i="15" s="1"/>
  <c r="AQ17" i="15"/>
  <c r="AT17" i="15" s="1"/>
  <c r="AQ18" i="15"/>
  <c r="AT18" i="15" s="1"/>
  <c r="AQ19" i="15"/>
  <c r="AT19" i="15" s="1"/>
  <c r="AQ20" i="15"/>
  <c r="AQ28" i="15"/>
  <c r="AQ36" i="15"/>
  <c r="AQ44" i="15"/>
  <c r="AQ52" i="15"/>
  <c r="AQ60" i="15"/>
  <c r="AQ68" i="15"/>
  <c r="AQ27" i="15"/>
  <c r="AQ35" i="15"/>
  <c r="AQ43" i="15"/>
  <c r="AQ51" i="15"/>
  <c r="AQ59" i="15"/>
  <c r="AQ67" i="15"/>
  <c r="AQ26" i="15"/>
  <c r="AQ34" i="15"/>
  <c r="AQ42" i="15"/>
  <c r="AQ50" i="15"/>
  <c r="AQ58" i="15"/>
  <c r="AQ66" i="15"/>
  <c r="AQ25" i="15"/>
  <c r="AQ33" i="15"/>
  <c r="AQ41" i="15"/>
  <c r="AQ49" i="15"/>
  <c r="AQ57" i="15"/>
  <c r="AQ71" i="15"/>
  <c r="AQ72" i="15"/>
  <c r="AQ73" i="15"/>
  <c r="AQ74" i="15"/>
  <c r="AQ75" i="15"/>
  <c r="AQ76" i="15"/>
  <c r="AQ77" i="15"/>
  <c r="AQ78" i="15"/>
  <c r="AQ79" i="15"/>
  <c r="AQ80" i="15"/>
  <c r="AQ81" i="15"/>
  <c r="AQ82" i="15"/>
  <c r="AQ83" i="15"/>
  <c r="AQ84" i="15"/>
  <c r="AQ85" i="15"/>
  <c r="AQ86" i="15"/>
  <c r="AQ87" i="15"/>
  <c r="AQ88" i="15"/>
  <c r="AQ89" i="15"/>
  <c r="AQ90" i="15"/>
  <c r="AQ91" i="15"/>
  <c r="AQ92" i="15"/>
  <c r="AQ93" i="15"/>
  <c r="AQ94" i="15"/>
  <c r="AQ95" i="15"/>
  <c r="AQ96" i="15"/>
  <c r="AQ97" i="15"/>
  <c r="AQ98" i="15"/>
  <c r="AQ99" i="15"/>
  <c r="AQ100" i="15"/>
  <c r="AQ101" i="15"/>
  <c r="AQ102" i="15"/>
  <c r="AQ103" i="15"/>
  <c r="AQ104" i="15"/>
  <c r="AQ105" i="15"/>
  <c r="AQ106" i="15"/>
  <c r="AQ107" i="15"/>
  <c r="AQ108" i="15"/>
  <c r="AQ109" i="15"/>
  <c r="AQ110" i="15"/>
  <c r="AQ111" i="15"/>
  <c r="AQ112" i="15"/>
  <c r="AQ113" i="15"/>
  <c r="AQ114" i="15"/>
  <c r="AQ115" i="15"/>
  <c r="AQ116" i="15"/>
  <c r="AQ117" i="15"/>
  <c r="AQ118" i="15"/>
  <c r="AQ119" i="15"/>
  <c r="AQ120" i="15"/>
  <c r="AQ121" i="15"/>
  <c r="AQ122" i="15"/>
  <c r="AQ123" i="15"/>
  <c r="AQ124" i="15"/>
  <c r="AQ125" i="15"/>
  <c r="AQ126" i="15"/>
  <c r="AQ127" i="15"/>
  <c r="AQ128" i="15"/>
  <c r="AQ129" i="15"/>
  <c r="AQ130" i="15"/>
  <c r="AQ131" i="15"/>
  <c r="AQ132" i="15"/>
  <c r="AQ133" i="15"/>
  <c r="AQ134" i="15"/>
  <c r="AQ135" i="15"/>
  <c r="AQ136" i="15"/>
  <c r="AQ137" i="15"/>
  <c r="AQ138" i="15"/>
  <c r="AQ139" i="15"/>
  <c r="AQ140" i="15"/>
  <c r="AQ141" i="15"/>
  <c r="AQ142" i="15"/>
  <c r="AQ143" i="15"/>
  <c r="AQ144" i="15"/>
  <c r="AQ145" i="15"/>
  <c r="AQ146" i="15"/>
  <c r="AQ147" i="15"/>
  <c r="AQ148" i="15"/>
  <c r="AQ149" i="15"/>
  <c r="AQ150" i="15"/>
  <c r="AQ151" i="15"/>
  <c r="AQ152" i="15"/>
  <c r="AQ153" i="15"/>
  <c r="AQ154" i="15"/>
  <c r="AQ155" i="15"/>
  <c r="AQ156" i="15"/>
  <c r="AQ157" i="15"/>
  <c r="AQ158" i="15"/>
  <c r="AQ159" i="15"/>
  <c r="AQ160" i="15"/>
  <c r="AQ161" i="15"/>
  <c r="AQ162" i="15"/>
  <c r="AQ163" i="15"/>
  <c r="AQ164" i="15"/>
  <c r="AQ165" i="15"/>
  <c r="AQ166" i="15"/>
  <c r="AQ167" i="15"/>
  <c r="AQ168" i="15"/>
  <c r="AQ169" i="15"/>
  <c r="AQ170" i="15"/>
  <c r="AQ171" i="15"/>
  <c r="AQ172" i="15"/>
  <c r="AQ173" i="15"/>
  <c r="AQ174" i="15"/>
  <c r="AQ175" i="15"/>
  <c r="AQ176" i="15"/>
  <c r="AQ177" i="15"/>
  <c r="AQ178" i="15"/>
  <c r="AQ179" i="15"/>
  <c r="AQ180" i="15"/>
  <c r="AQ181" i="15"/>
  <c r="AQ182" i="15"/>
  <c r="AQ183" i="15"/>
  <c r="AQ184" i="15"/>
  <c r="AQ185" i="15"/>
  <c r="AQ186" i="15"/>
  <c r="AQ187" i="15"/>
  <c r="AQ188" i="15"/>
  <c r="AQ189" i="15"/>
  <c r="AQ190" i="15"/>
  <c r="AQ191" i="15"/>
  <c r="AQ192" i="15"/>
  <c r="AQ193" i="15"/>
  <c r="AQ194" i="15"/>
  <c r="AQ195" i="15"/>
  <c r="AQ196" i="15"/>
  <c r="AQ197" i="15"/>
  <c r="AQ198" i="15"/>
  <c r="AQ199" i="15"/>
  <c r="AQ200" i="15"/>
  <c r="AQ201" i="15"/>
  <c r="AQ202" i="15"/>
  <c r="AQ203" i="15"/>
  <c r="AQ204" i="15"/>
  <c r="AQ205" i="15"/>
  <c r="AQ206" i="15"/>
  <c r="AQ207" i="15"/>
  <c r="AQ208" i="15"/>
  <c r="AQ209" i="15"/>
  <c r="AQ210" i="15"/>
  <c r="AQ211" i="15"/>
  <c r="AQ212" i="15"/>
  <c r="AQ213" i="15"/>
  <c r="AQ214" i="15"/>
  <c r="AQ215" i="15"/>
  <c r="AQ216" i="15"/>
  <c r="AQ217" i="15"/>
  <c r="AQ218" i="15"/>
  <c r="AQ219" i="15"/>
  <c r="AQ220" i="15"/>
  <c r="AQ221" i="15"/>
  <c r="AQ222" i="15"/>
  <c r="AQ223" i="15"/>
  <c r="AQ224" i="15"/>
  <c r="AQ225" i="15"/>
  <c r="AQ226" i="15"/>
  <c r="AQ227" i="15"/>
  <c r="AQ228" i="15"/>
  <c r="AQ229" i="15"/>
  <c r="AQ230" i="15"/>
  <c r="AQ231" i="15"/>
  <c r="AQ232" i="15"/>
  <c r="AQ233" i="15"/>
  <c r="AQ234" i="15"/>
  <c r="AQ235" i="15"/>
  <c r="AQ236" i="15"/>
  <c r="AQ237" i="15"/>
  <c r="AQ238" i="15"/>
  <c r="AQ239" i="15"/>
  <c r="AQ240" i="15"/>
  <c r="C21" i="15"/>
  <c r="AR20" i="15"/>
  <c r="AQ24" i="14"/>
  <c r="AQ32" i="14"/>
  <c r="AQ40" i="14"/>
  <c r="AQ48" i="14"/>
  <c r="AQ8" i="14"/>
  <c r="AT8" i="14" s="1"/>
  <c r="AQ16" i="14"/>
  <c r="AT16" i="14" s="1"/>
  <c r="AQ56" i="14"/>
  <c r="AQ64" i="14"/>
  <c r="AQ72" i="14"/>
  <c r="AQ80" i="14"/>
  <c r="AQ88" i="14"/>
  <c r="AQ96" i="14"/>
  <c r="AQ104" i="14"/>
  <c r="AQ112" i="14"/>
  <c r="AQ120" i="14"/>
  <c r="AQ128" i="14"/>
  <c r="AQ136" i="14"/>
  <c r="AQ144" i="14"/>
  <c r="AQ152" i="14"/>
  <c r="AQ160" i="14"/>
  <c r="AQ168" i="14"/>
  <c r="AQ176" i="14"/>
  <c r="AQ184" i="14"/>
  <c r="AQ192" i="14"/>
  <c r="AQ200" i="14"/>
  <c r="AQ208" i="14"/>
  <c r="AQ216" i="14"/>
  <c r="AQ224" i="14"/>
  <c r="AQ232" i="14"/>
  <c r="AQ240" i="14"/>
  <c r="AQ13" i="14"/>
  <c r="AT13" i="14" s="1"/>
  <c r="AQ21" i="14"/>
  <c r="AQ29" i="14"/>
  <c r="AQ37" i="14"/>
  <c r="AQ45" i="14"/>
  <c r="AQ53" i="14"/>
  <c r="AQ61" i="14"/>
  <c r="AQ69" i="14"/>
  <c r="AQ77" i="14"/>
  <c r="AQ85" i="14"/>
  <c r="AQ93" i="14"/>
  <c r="AQ101" i="14"/>
  <c r="AQ109" i="14"/>
  <c r="AQ117" i="14"/>
  <c r="AQ125" i="14"/>
  <c r="AQ133" i="14"/>
  <c r="AQ141" i="14"/>
  <c r="AQ149" i="14"/>
  <c r="AQ157" i="14"/>
  <c r="AQ165" i="14"/>
  <c r="AQ173" i="14"/>
  <c r="AQ181" i="14"/>
  <c r="AQ189" i="14"/>
  <c r="AQ197" i="14"/>
  <c r="AQ205" i="14"/>
  <c r="AQ213" i="14"/>
  <c r="AQ221" i="14"/>
  <c r="AQ229" i="14"/>
  <c r="AQ237" i="14"/>
  <c r="AQ12" i="14"/>
  <c r="AT12" i="14" s="1"/>
  <c r="AQ20" i="14"/>
  <c r="AQ28" i="14"/>
  <c r="AQ36" i="14"/>
  <c r="AQ44" i="14"/>
  <c r="AQ52" i="14"/>
  <c r="AQ60" i="14"/>
  <c r="AQ68" i="14"/>
  <c r="AQ76" i="14"/>
  <c r="AQ84" i="14"/>
  <c r="AQ92" i="14"/>
  <c r="AQ100" i="14"/>
  <c r="AQ108" i="14"/>
  <c r="AQ116" i="14"/>
  <c r="AQ124" i="14"/>
  <c r="AQ132" i="14"/>
  <c r="AQ140" i="14"/>
  <c r="AQ148" i="14"/>
  <c r="AQ156" i="14"/>
  <c r="AQ164" i="14"/>
  <c r="AQ172" i="14"/>
  <c r="AQ180" i="14"/>
  <c r="AQ188" i="14"/>
  <c r="AQ196" i="14"/>
  <c r="AQ204" i="14"/>
  <c r="AQ212" i="14"/>
  <c r="AQ220" i="14"/>
  <c r="AQ228" i="14"/>
  <c r="AQ236" i="14"/>
  <c r="AQ11" i="14"/>
  <c r="AT11" i="14" s="1"/>
  <c r="AQ19" i="14"/>
  <c r="AQ27" i="14"/>
  <c r="AQ35" i="14"/>
  <c r="AQ43" i="14"/>
  <c r="AQ51" i="14"/>
  <c r="AQ59" i="14"/>
  <c r="AQ67" i="14"/>
  <c r="AQ75" i="14"/>
  <c r="AQ83" i="14"/>
  <c r="AQ91" i="14"/>
  <c r="AQ99" i="14"/>
  <c r="AQ107" i="14"/>
  <c r="AQ115" i="14"/>
  <c r="AQ123" i="14"/>
  <c r="AQ131" i="14"/>
  <c r="AQ139" i="14"/>
  <c r="AQ147" i="14"/>
  <c r="AQ155" i="14"/>
  <c r="AQ163" i="14"/>
  <c r="AQ171" i="14"/>
  <c r="AQ179" i="14"/>
  <c r="AQ187" i="14"/>
  <c r="AQ195" i="14"/>
  <c r="AQ203" i="14"/>
  <c r="AQ211" i="14"/>
  <c r="AQ219" i="14"/>
  <c r="AQ227" i="14"/>
  <c r="AQ235" i="14"/>
  <c r="AQ10" i="14"/>
  <c r="AT10" i="14" s="1"/>
  <c r="AQ18" i="14"/>
  <c r="AT18" i="14" s="1"/>
  <c r="AQ26" i="14"/>
  <c r="AQ34" i="14"/>
  <c r="AQ42" i="14"/>
  <c r="AQ50" i="14"/>
  <c r="AQ58" i="14"/>
  <c r="AQ66" i="14"/>
  <c r="AQ74" i="14"/>
  <c r="AQ82" i="14"/>
  <c r="AQ90" i="14"/>
  <c r="AQ98" i="14"/>
  <c r="AQ106" i="14"/>
  <c r="AQ114" i="14"/>
  <c r="AQ122" i="14"/>
  <c r="AQ130" i="14"/>
  <c r="AQ138" i="14"/>
  <c r="AQ146" i="14"/>
  <c r="AQ154" i="14"/>
  <c r="AQ162" i="14"/>
  <c r="AQ170" i="14"/>
  <c r="AQ178" i="14"/>
  <c r="AQ186" i="14"/>
  <c r="AQ194" i="14"/>
  <c r="AQ202" i="14"/>
  <c r="AQ210" i="14"/>
  <c r="AQ218" i="14"/>
  <c r="AQ226" i="14"/>
  <c r="AQ234" i="14"/>
  <c r="AQ9" i="14"/>
  <c r="AT9" i="14" s="1"/>
  <c r="AQ17" i="14"/>
  <c r="AT17" i="14" s="1"/>
  <c r="AQ25" i="14"/>
  <c r="AQ33" i="14"/>
  <c r="AQ41" i="14"/>
  <c r="AQ49" i="14"/>
  <c r="AQ57" i="14"/>
  <c r="AQ65" i="14"/>
  <c r="AQ73" i="14"/>
  <c r="AQ81" i="14"/>
  <c r="AQ89" i="14"/>
  <c r="AQ97" i="14"/>
  <c r="AQ105" i="14"/>
  <c r="AQ113" i="14"/>
  <c r="AQ121" i="14"/>
  <c r="AQ129" i="14"/>
  <c r="AQ137" i="14"/>
  <c r="AQ145" i="14"/>
  <c r="AQ153" i="14"/>
  <c r="AQ161" i="14"/>
  <c r="AQ169" i="14"/>
  <c r="AQ177" i="14"/>
  <c r="AQ185" i="14"/>
  <c r="AQ193" i="14"/>
  <c r="AQ201" i="14"/>
  <c r="AQ209" i="14"/>
  <c r="AQ217" i="14"/>
  <c r="AQ225" i="14"/>
  <c r="AQ233" i="14"/>
  <c r="AQ15" i="14"/>
  <c r="AT15" i="14" s="1"/>
  <c r="AQ23" i="14"/>
  <c r="AQ31" i="14"/>
  <c r="AQ39" i="14"/>
  <c r="AQ47" i="14"/>
  <c r="AQ55" i="14"/>
  <c r="AQ63" i="14"/>
  <c r="AQ71" i="14"/>
  <c r="AQ79" i="14"/>
  <c r="AQ87" i="14"/>
  <c r="AQ95" i="14"/>
  <c r="AQ103" i="14"/>
  <c r="AQ111" i="14"/>
  <c r="AQ119" i="14"/>
  <c r="AQ127" i="14"/>
  <c r="AQ135" i="14"/>
  <c r="AQ143" i="14"/>
  <c r="AQ151" i="14"/>
  <c r="AQ159" i="14"/>
  <c r="AQ167" i="14"/>
  <c r="AQ175" i="14"/>
  <c r="AQ183" i="14"/>
  <c r="AQ191" i="14"/>
  <c r="AQ199" i="14"/>
  <c r="AQ207" i="14"/>
  <c r="AQ215" i="14"/>
  <c r="AQ223" i="14"/>
  <c r="AQ231" i="14"/>
  <c r="AQ239" i="14"/>
  <c r="AQ6" i="14"/>
  <c r="AT6" i="14" s="1"/>
  <c r="AQ14" i="14"/>
  <c r="AT14" i="14" s="1"/>
  <c r="AQ22" i="14"/>
  <c r="AQ30" i="14"/>
  <c r="AQ38" i="14"/>
  <c r="AQ46" i="14"/>
  <c r="AQ54" i="14"/>
  <c r="AQ62" i="14"/>
  <c r="AQ70" i="14"/>
  <c r="AQ78" i="14"/>
  <c r="AQ86" i="14"/>
  <c r="AQ94" i="14"/>
  <c r="AQ102" i="14"/>
  <c r="AQ110" i="14"/>
  <c r="AQ118" i="14"/>
  <c r="AQ126" i="14"/>
  <c r="AQ134" i="14"/>
  <c r="AQ142" i="14"/>
  <c r="AQ150" i="14"/>
  <c r="AQ158" i="14"/>
  <c r="AQ166" i="14"/>
  <c r="AQ174" i="14"/>
  <c r="AQ182" i="14"/>
  <c r="AQ190" i="14"/>
  <c r="AQ198" i="14"/>
  <c r="AQ206" i="14"/>
  <c r="AQ214" i="14"/>
  <c r="AQ222" i="14"/>
  <c r="AQ230" i="14"/>
  <c r="AQ238" i="14"/>
  <c r="C20" i="14"/>
  <c r="AR19" i="14"/>
  <c r="F5" i="15"/>
  <c r="H5" i="15"/>
  <c r="I5" i="15" s="1"/>
  <c r="AM5" i="15"/>
  <c r="H5" i="14"/>
  <c r="I5" i="14" s="1"/>
  <c r="AF5" i="14"/>
  <c r="AQ161" i="12"/>
  <c r="AQ91" i="12"/>
  <c r="AQ189" i="12"/>
  <c r="AQ180" i="12"/>
  <c r="AQ50" i="12"/>
  <c r="AQ128" i="12"/>
  <c r="AQ206" i="12"/>
  <c r="AQ214" i="12"/>
  <c r="AQ133" i="12"/>
  <c r="AQ13" i="12"/>
  <c r="AQ121" i="12"/>
  <c r="AQ177" i="12"/>
  <c r="AQ83" i="12"/>
  <c r="AQ109" i="12"/>
  <c r="AQ145" i="12"/>
  <c r="AQ113" i="12"/>
  <c r="AQ166" i="12"/>
  <c r="AQ178" i="12"/>
  <c r="AQ194" i="12"/>
  <c r="AQ205" i="12"/>
  <c r="AQ6" i="12"/>
  <c r="AQ67" i="12"/>
  <c r="AQ120" i="12"/>
  <c r="AQ168" i="12"/>
  <c r="AQ213" i="12"/>
  <c r="AQ224" i="12"/>
  <c r="AQ10" i="12"/>
  <c r="AQ176" i="12"/>
  <c r="AQ219" i="12"/>
  <c r="AQ9" i="12"/>
  <c r="AQ53" i="12"/>
  <c r="AQ68" i="12"/>
  <c r="AQ152" i="12"/>
  <c r="AQ204" i="12"/>
  <c r="AQ26" i="12"/>
  <c r="AQ45" i="12"/>
  <c r="AQ65" i="12"/>
  <c r="AQ77" i="12"/>
  <c r="AQ81" i="12"/>
  <c r="AQ97" i="12"/>
  <c r="AQ99" i="12"/>
  <c r="AQ153" i="12"/>
  <c r="AQ156" i="12"/>
  <c r="AQ167" i="12"/>
  <c r="AQ47" i="12"/>
  <c r="AQ56" i="12"/>
  <c r="AQ92" i="12"/>
  <c r="AQ93" i="12"/>
  <c r="AQ141" i="12"/>
  <c r="AQ148" i="12"/>
  <c r="AQ173" i="12"/>
  <c r="AQ221" i="12"/>
  <c r="AQ227" i="12"/>
  <c r="AQ34" i="12"/>
  <c r="AQ59" i="12"/>
  <c r="AQ64" i="12"/>
  <c r="AQ69" i="12"/>
  <c r="AQ126" i="12"/>
  <c r="AQ138" i="12"/>
  <c r="AQ231" i="12"/>
  <c r="AQ89" i="12"/>
  <c r="AQ105" i="12"/>
  <c r="AQ107" i="12"/>
  <c r="AQ140" i="12"/>
  <c r="AQ175" i="12"/>
  <c r="AQ198" i="12"/>
  <c r="AQ61" i="12"/>
  <c r="AQ115" i="12"/>
  <c r="AQ123" i="12"/>
  <c r="AQ149" i="12"/>
  <c r="AQ172" i="12"/>
  <c r="AQ201" i="12"/>
  <c r="AQ235" i="12"/>
  <c r="AQ18" i="12"/>
  <c r="AQ44" i="12"/>
  <c r="AQ57" i="12"/>
  <c r="AQ101" i="12"/>
  <c r="AQ131" i="12"/>
  <c r="AQ184" i="12"/>
  <c r="AQ196" i="12"/>
  <c r="AQ226" i="12"/>
  <c r="AQ19" i="12"/>
  <c r="AQ54" i="12"/>
  <c r="AQ72" i="12"/>
  <c r="AQ169" i="12"/>
  <c r="AQ193" i="12"/>
  <c r="AQ215" i="12"/>
  <c r="AQ7" i="12"/>
  <c r="AQ12" i="12"/>
  <c r="AQ27" i="12"/>
  <c r="AQ33" i="12"/>
  <c r="AQ36" i="12"/>
  <c r="AQ42" i="12"/>
  <c r="AQ24" i="12"/>
  <c r="AQ25" i="12"/>
  <c r="AQ28" i="12"/>
  <c r="AQ29" i="12"/>
  <c r="AQ30" i="12"/>
  <c r="AQ31" i="12"/>
  <c r="AQ35" i="12"/>
  <c r="AQ39" i="12"/>
  <c r="AQ11" i="12"/>
  <c r="AQ16" i="12"/>
  <c r="AQ17" i="12"/>
  <c r="AQ38" i="12"/>
  <c r="AQ41" i="12"/>
  <c r="AQ22" i="12"/>
  <c r="AQ8" i="12"/>
  <c r="AQ23" i="12"/>
  <c r="Z5" i="12"/>
  <c r="AQ14" i="12"/>
  <c r="AQ20" i="12"/>
  <c r="AQ21" i="12"/>
  <c r="AQ37" i="12"/>
  <c r="AQ40" i="12"/>
  <c r="AQ43" i="12"/>
  <c r="AQ15" i="12"/>
  <c r="AQ32" i="12"/>
  <c r="AQ52" i="12"/>
  <c r="AQ63" i="12"/>
  <c r="AQ78" i="12"/>
  <c r="N5" i="12"/>
  <c r="AQ49" i="12"/>
  <c r="AQ51" i="12"/>
  <c r="AQ62" i="12"/>
  <c r="AQ80" i="12"/>
  <c r="AQ48" i="12"/>
  <c r="AQ58" i="12"/>
  <c r="AQ60" i="12"/>
  <c r="AQ66" i="12"/>
  <c r="AQ71" i="12"/>
  <c r="H5" i="12"/>
  <c r="AQ55" i="12"/>
  <c r="AQ70" i="12"/>
  <c r="AM5" i="12"/>
  <c r="AQ73" i="12"/>
  <c r="T5" i="12"/>
  <c r="AQ46" i="12"/>
  <c r="AQ75" i="12"/>
  <c r="AQ125" i="12"/>
  <c r="AQ74" i="12"/>
  <c r="AQ76" i="12"/>
  <c r="AQ79" i="12"/>
  <c r="AQ100" i="12"/>
  <c r="AQ108" i="12"/>
  <c r="AQ111" i="12"/>
  <c r="AQ122" i="12"/>
  <c r="AQ84" i="12"/>
  <c r="AQ88" i="12"/>
  <c r="AQ98" i="12"/>
  <c r="AQ106" i="12"/>
  <c r="AQ110" i="12"/>
  <c r="AQ124" i="12"/>
  <c r="AQ135" i="12"/>
  <c r="AQ142" i="12"/>
  <c r="AQ87" i="12"/>
  <c r="AQ96" i="12"/>
  <c r="AQ82" i="12"/>
  <c r="AQ86" i="12"/>
  <c r="AQ104" i="12"/>
  <c r="AQ114" i="12"/>
  <c r="AQ119" i="12"/>
  <c r="AQ95" i="12"/>
  <c r="AQ116" i="12"/>
  <c r="AQ118" i="12"/>
  <c r="AQ157" i="12"/>
  <c r="AQ85" i="12"/>
  <c r="AQ90" i="12"/>
  <c r="AQ94" i="12"/>
  <c r="AQ103" i="12"/>
  <c r="AQ112" i="12"/>
  <c r="AQ102" i="12"/>
  <c r="AQ117" i="12"/>
  <c r="AQ127" i="12"/>
  <c r="AQ137" i="12"/>
  <c r="AQ143" i="12"/>
  <c r="AQ129" i="12"/>
  <c r="AQ132" i="12"/>
  <c r="AQ134" i="12"/>
  <c r="AQ136" i="12"/>
  <c r="AQ139" i="12"/>
  <c r="AQ130" i="12"/>
  <c r="AQ144" i="12"/>
  <c r="AQ154" i="12"/>
  <c r="AQ159" i="12"/>
  <c r="AQ155" i="12"/>
  <c r="AQ150" i="12"/>
  <c r="AQ146" i="12"/>
  <c r="AQ160" i="12"/>
  <c r="AQ165" i="12"/>
  <c r="AQ147" i="12"/>
  <c r="AQ158" i="12"/>
  <c r="AQ162" i="12"/>
  <c r="AQ151" i="12"/>
  <c r="AQ163" i="12"/>
  <c r="AQ164" i="12"/>
  <c r="AQ170" i="12"/>
  <c r="AQ174" i="12"/>
  <c r="AQ181" i="12"/>
  <c r="AQ182" i="12"/>
  <c r="AQ171" i="12"/>
  <c r="AQ190" i="12"/>
  <c r="AQ185" i="12"/>
  <c r="AQ191" i="12"/>
  <c r="AQ179" i="12"/>
  <c r="AQ186" i="12"/>
  <c r="AQ199" i="12"/>
  <c r="AQ187" i="12"/>
  <c r="AQ195" i="12"/>
  <c r="AQ188" i="12"/>
  <c r="AQ197" i="12"/>
  <c r="AQ183" i="12"/>
  <c r="AQ222" i="12"/>
  <c r="AQ203" i="12"/>
  <c r="AQ207" i="12"/>
  <c r="AQ200" i="12"/>
  <c r="AQ233" i="12"/>
  <c r="AQ192" i="12"/>
  <c r="AQ211" i="12"/>
  <c r="AQ218" i="12"/>
  <c r="AQ202" i="12"/>
  <c r="AQ208" i="12"/>
  <c r="AQ209" i="12"/>
  <c r="AQ212" i="12"/>
  <c r="AQ225" i="12"/>
  <c r="AQ234" i="12"/>
  <c r="AQ216" i="12"/>
  <c r="AQ236" i="12"/>
  <c r="AQ217" i="12"/>
  <c r="AQ210" i="12"/>
  <c r="AQ228" i="12"/>
  <c r="AQ232" i="12"/>
  <c r="AQ237" i="12"/>
  <c r="AQ220" i="12"/>
  <c r="AQ223" i="12"/>
  <c r="AQ229" i="12"/>
  <c r="AQ230" i="12"/>
  <c r="AJ10" i="18" l="1"/>
  <c r="AP10" i="18" s="1"/>
  <c r="AS10" i="18" s="1"/>
  <c r="C23" i="18"/>
  <c r="D22" i="18"/>
  <c r="AR22" i="18"/>
  <c r="AT22" i="18" s="1"/>
  <c r="F13" i="18"/>
  <c r="I13" i="18" s="1"/>
  <c r="K12" i="18"/>
  <c r="AB11" i="18"/>
  <c r="AC8" i="17"/>
  <c r="AI7" i="17"/>
  <c r="AQ5" i="15"/>
  <c r="AT5" i="15" s="1"/>
  <c r="E15" i="17"/>
  <c r="J14" i="17"/>
  <c r="AK6" i="17"/>
  <c r="AN6" i="17" s="1"/>
  <c r="P12" i="17"/>
  <c r="K13" i="17"/>
  <c r="C22" i="17"/>
  <c r="D21" i="17"/>
  <c r="AR21" i="17"/>
  <c r="AT21" i="17" s="1"/>
  <c r="Q11" i="17"/>
  <c r="V10" i="17"/>
  <c r="W10" i="17" s="1"/>
  <c r="AB9" i="17"/>
  <c r="AT20" i="15"/>
  <c r="C22" i="15"/>
  <c r="AR21" i="15"/>
  <c r="AT21" i="15" s="1"/>
  <c r="D21" i="15"/>
  <c r="AQ5" i="14"/>
  <c r="AT5" i="14" s="1"/>
  <c r="AT19" i="14"/>
  <c r="C21" i="14"/>
  <c r="AR20" i="14"/>
  <c r="AT20" i="14" s="1"/>
  <c r="D20" i="14"/>
  <c r="J5" i="15"/>
  <c r="L5" i="15" s="1"/>
  <c r="O5" i="15" s="1"/>
  <c r="E6" i="15"/>
  <c r="E6" i="14"/>
  <c r="J5" i="14"/>
  <c r="L5" i="14" s="1"/>
  <c r="O5" i="14" s="1"/>
  <c r="P5" i="14" s="1"/>
  <c r="R5" i="14" s="1"/>
  <c r="U5" i="14" s="1"/>
  <c r="AQ5" i="12"/>
  <c r="AK10" i="18" l="1"/>
  <c r="AN10" i="18" s="1"/>
  <c r="AC11" i="18"/>
  <c r="AD11" i="18" s="1"/>
  <c r="AG11" i="18" s="1"/>
  <c r="E14" i="18"/>
  <c r="J13" i="18"/>
  <c r="AR23" i="18"/>
  <c r="AT23" i="18" s="1"/>
  <c r="C24" i="18"/>
  <c r="D23" i="18"/>
  <c r="L12" i="18"/>
  <c r="O12" i="18" s="1"/>
  <c r="P12" i="18" s="1"/>
  <c r="R12" i="18" s="1"/>
  <c r="U12" i="18" s="1"/>
  <c r="V12" i="18" s="1"/>
  <c r="X12" i="18" s="1"/>
  <c r="AA12" i="18" s="1"/>
  <c r="X10" i="17"/>
  <c r="AA10" i="17" s="1"/>
  <c r="R11" i="17"/>
  <c r="U11" i="17" s="1"/>
  <c r="AD8" i="17"/>
  <c r="AG8" i="17" s="1"/>
  <c r="AJ7" i="17"/>
  <c r="AP7" i="17" s="1"/>
  <c r="AS7" i="17" s="1"/>
  <c r="F15" i="17"/>
  <c r="I15" i="17" s="1"/>
  <c r="AR22" i="17"/>
  <c r="AT22" i="17" s="1"/>
  <c r="D22" i="17"/>
  <c r="C23" i="17"/>
  <c r="L13" i="17"/>
  <c r="O13" i="17" s="1"/>
  <c r="C23" i="15"/>
  <c r="AR22" i="15"/>
  <c r="AT22" i="15" s="1"/>
  <c r="D22" i="15"/>
  <c r="C22" i="14"/>
  <c r="AR21" i="14"/>
  <c r="AT21" i="14" s="1"/>
  <c r="D21" i="14"/>
  <c r="P5" i="15"/>
  <c r="R5" i="15" s="1"/>
  <c r="U5" i="15" s="1"/>
  <c r="V5" i="15" s="1"/>
  <c r="X5" i="15" s="1"/>
  <c r="AA5" i="15" s="1"/>
  <c r="AB5" i="15" s="1"/>
  <c r="AD5" i="15" s="1"/>
  <c r="AG5" i="15" s="1"/>
  <c r="F6" i="15"/>
  <c r="I6" i="15" s="1"/>
  <c r="V5" i="14"/>
  <c r="X5" i="14" s="1"/>
  <c r="AA5" i="14" s="1"/>
  <c r="AB5" i="14" s="1"/>
  <c r="AD5" i="14" s="1"/>
  <c r="AG5" i="14" s="1"/>
  <c r="F6" i="14"/>
  <c r="I6" i="14" s="1"/>
  <c r="AI11" i="18" l="1"/>
  <c r="AJ11" i="18" s="1"/>
  <c r="AP11" i="18" s="1"/>
  <c r="AS11" i="18" s="1"/>
  <c r="AR24" i="18"/>
  <c r="AT24" i="18" s="1"/>
  <c r="C25" i="18"/>
  <c r="D24" i="18"/>
  <c r="K13" i="18"/>
  <c r="L13" i="18" s="1"/>
  <c r="O13" i="18" s="1"/>
  <c r="P13" i="18" s="1"/>
  <c r="R13" i="18" s="1"/>
  <c r="U13" i="18" s="1"/>
  <c r="V13" i="18" s="1"/>
  <c r="X13" i="18" s="1"/>
  <c r="AA13" i="18" s="1"/>
  <c r="AB12" i="18"/>
  <c r="AC12" i="18" s="1"/>
  <c r="F14" i="18"/>
  <c r="I14" i="18" s="1"/>
  <c r="C24" i="17"/>
  <c r="D23" i="17"/>
  <c r="AR23" i="17"/>
  <c r="AT23" i="17" s="1"/>
  <c r="AC9" i="17"/>
  <c r="AI8" i="17"/>
  <c r="J15" i="17"/>
  <c r="E16" i="17"/>
  <c r="Q12" i="17"/>
  <c r="V11" i="17"/>
  <c r="W11" i="17" s="1"/>
  <c r="AK7" i="17"/>
  <c r="AN7" i="17" s="1"/>
  <c r="K14" i="17"/>
  <c r="P13" i="17"/>
  <c r="AB10" i="17"/>
  <c r="C24" i="15"/>
  <c r="AR23" i="15"/>
  <c r="D23" i="15"/>
  <c r="C23" i="14"/>
  <c r="AR22" i="14"/>
  <c r="AT22" i="14" s="1"/>
  <c r="D22" i="14"/>
  <c r="AI5" i="15"/>
  <c r="AK5" i="15" s="1"/>
  <c r="AN5" i="15" s="1"/>
  <c r="J6" i="15"/>
  <c r="K6" i="15" s="1"/>
  <c r="E7" i="15"/>
  <c r="J6" i="14"/>
  <c r="E7" i="14"/>
  <c r="AI5" i="14"/>
  <c r="AK5" i="14" s="1"/>
  <c r="AN5" i="14" s="1"/>
  <c r="AT23" i="15" l="1"/>
  <c r="AD12" i="18"/>
  <c r="AG12" i="18" s="1"/>
  <c r="AK11" i="18"/>
  <c r="AN11" i="18" s="1"/>
  <c r="AB13" i="18"/>
  <c r="J14" i="18"/>
  <c r="E15" i="18"/>
  <c r="D25" i="18"/>
  <c r="C26" i="18"/>
  <c r="AR25" i="18"/>
  <c r="AT25" i="18" s="1"/>
  <c r="L14" i="17"/>
  <c r="O14" i="17" s="1"/>
  <c r="AD9" i="17"/>
  <c r="AG9" i="17" s="1"/>
  <c r="AJ8" i="17"/>
  <c r="AP8" i="17" s="1"/>
  <c r="AS8" i="17" s="1"/>
  <c r="F16" i="17"/>
  <c r="I16" i="17" s="1"/>
  <c r="X11" i="17"/>
  <c r="AA11" i="17" s="1"/>
  <c r="R12" i="17"/>
  <c r="U12" i="17" s="1"/>
  <c r="AR24" i="17"/>
  <c r="AT24" i="17" s="1"/>
  <c r="D24" i="17"/>
  <c r="C25" i="17"/>
  <c r="C25" i="15"/>
  <c r="AR24" i="15"/>
  <c r="AT24" i="15" s="1"/>
  <c r="D24" i="15"/>
  <c r="C24" i="14"/>
  <c r="AR23" i="14"/>
  <c r="AT23" i="14" s="1"/>
  <c r="D23" i="14"/>
  <c r="F7" i="15"/>
  <c r="I7" i="15" s="1"/>
  <c r="F7" i="14"/>
  <c r="I7" i="14" s="1"/>
  <c r="K6" i="14"/>
  <c r="AI12" i="18" l="1"/>
  <c r="AJ12" i="18" s="1"/>
  <c r="AP12" i="18" s="1"/>
  <c r="AS12" i="18" s="1"/>
  <c r="AC13" i="18"/>
  <c r="AD13" i="18" s="1"/>
  <c r="AG13" i="18" s="1"/>
  <c r="C27" i="18"/>
  <c r="D26" i="18"/>
  <c r="AR26" i="18"/>
  <c r="AT26" i="18" s="1"/>
  <c r="F15" i="18"/>
  <c r="I15" i="18" s="1"/>
  <c r="K14" i="18"/>
  <c r="L14" i="18" s="1"/>
  <c r="O14" i="18" s="1"/>
  <c r="P14" i="18" s="1"/>
  <c r="R14" i="18" s="1"/>
  <c r="U14" i="18" s="1"/>
  <c r="V14" i="18" s="1"/>
  <c r="X14" i="18" s="1"/>
  <c r="AA14" i="18" s="1"/>
  <c r="E17" i="17"/>
  <c r="J16" i="17"/>
  <c r="Q13" i="17"/>
  <c r="V12" i="17"/>
  <c r="W12" i="17" s="1"/>
  <c r="AC10" i="17"/>
  <c r="AI9" i="17"/>
  <c r="AB11" i="17"/>
  <c r="K15" i="17"/>
  <c r="P14" i="17"/>
  <c r="AR25" i="17"/>
  <c r="AT25" i="17" s="1"/>
  <c r="C26" i="17"/>
  <c r="D25" i="17"/>
  <c r="AK8" i="17"/>
  <c r="AN8" i="17" s="1"/>
  <c r="C26" i="15"/>
  <c r="AR25" i="15"/>
  <c r="AT25" i="15" s="1"/>
  <c r="D25" i="15"/>
  <c r="C25" i="14"/>
  <c r="AR24" i="14"/>
  <c r="AT24" i="14" s="1"/>
  <c r="D24" i="14"/>
  <c r="L6" i="15"/>
  <c r="O6" i="15" s="1"/>
  <c r="E8" i="15"/>
  <c r="J7" i="15"/>
  <c r="L6" i="14"/>
  <c r="O6" i="14" s="1"/>
  <c r="P6" i="14" s="1"/>
  <c r="R6" i="14" s="1"/>
  <c r="U6" i="14" s="1"/>
  <c r="E8" i="14"/>
  <c r="J7" i="14"/>
  <c r="AI13" i="18" l="1"/>
  <c r="AK12" i="18"/>
  <c r="AN12" i="18" s="1"/>
  <c r="AJ9" i="17"/>
  <c r="AP9" i="17" s="1"/>
  <c r="AS9" i="17" s="1"/>
  <c r="J15" i="18"/>
  <c r="K15" i="18" s="1"/>
  <c r="E16" i="18"/>
  <c r="AB14" i="18"/>
  <c r="AC14" i="18" s="1"/>
  <c r="AR27" i="18"/>
  <c r="AT27" i="18" s="1"/>
  <c r="C28" i="18"/>
  <c r="D27" i="18"/>
  <c r="F17" i="17"/>
  <c r="I17" i="17" s="1"/>
  <c r="AD10" i="17"/>
  <c r="AG10" i="17" s="1"/>
  <c r="AR26" i="17"/>
  <c r="AT26" i="17" s="1"/>
  <c r="C27" i="17"/>
  <c r="D26" i="17"/>
  <c r="X12" i="17"/>
  <c r="AA12" i="17" s="1"/>
  <c r="R13" i="17"/>
  <c r="U13" i="17" s="1"/>
  <c r="L15" i="17"/>
  <c r="O15" i="17" s="1"/>
  <c r="C27" i="15"/>
  <c r="AR26" i="15"/>
  <c r="AT26" i="15" s="1"/>
  <c r="D26" i="15"/>
  <c r="C26" i="14"/>
  <c r="AR25" i="14"/>
  <c r="AT25" i="14" s="1"/>
  <c r="D25" i="14"/>
  <c r="P6" i="15"/>
  <c r="K7" i="15"/>
  <c r="F8" i="15"/>
  <c r="I8" i="15" s="1"/>
  <c r="F8" i="14"/>
  <c r="I8" i="14" s="1"/>
  <c r="K7" i="14"/>
  <c r="V6" i="14"/>
  <c r="AD14" i="18" l="1"/>
  <c r="AG14" i="18" s="1"/>
  <c r="AJ13" i="18"/>
  <c r="AP13" i="18" s="1"/>
  <c r="AS13" i="18" s="1"/>
  <c r="AK9" i="17"/>
  <c r="AN9" i="17" s="1"/>
  <c r="F16" i="18"/>
  <c r="I16" i="18" s="1"/>
  <c r="D28" i="18"/>
  <c r="AR28" i="18"/>
  <c r="AT28" i="18" s="1"/>
  <c r="C29" i="18"/>
  <c r="L15" i="18"/>
  <c r="O15" i="18" s="1"/>
  <c r="P15" i="18" s="1"/>
  <c r="R15" i="18" s="1"/>
  <c r="U15" i="18" s="1"/>
  <c r="V15" i="18" s="1"/>
  <c r="X15" i="18" s="1"/>
  <c r="AA15" i="18" s="1"/>
  <c r="Q14" i="17"/>
  <c r="V13" i="17"/>
  <c r="W13" i="17" s="1"/>
  <c r="K16" i="17"/>
  <c r="P15" i="17"/>
  <c r="AC11" i="17"/>
  <c r="AI10" i="17"/>
  <c r="AB12" i="17"/>
  <c r="J17" i="17"/>
  <c r="E18" i="17"/>
  <c r="AR27" i="17"/>
  <c r="AT27" i="17" s="1"/>
  <c r="C28" i="17"/>
  <c r="D27" i="17"/>
  <c r="C28" i="15"/>
  <c r="AR27" i="15"/>
  <c r="AT27" i="15" s="1"/>
  <c r="D27" i="15"/>
  <c r="C27" i="14"/>
  <c r="AR26" i="14"/>
  <c r="AT26" i="14" s="1"/>
  <c r="D26" i="14"/>
  <c r="Q6" i="15"/>
  <c r="E9" i="15"/>
  <c r="J8" i="15"/>
  <c r="L7" i="15"/>
  <c r="O7" i="15" s="1"/>
  <c r="W6" i="14"/>
  <c r="J8" i="14"/>
  <c r="E9" i="14"/>
  <c r="L7" i="14"/>
  <c r="O7" i="14" s="1"/>
  <c r="P7" i="14" s="1"/>
  <c r="R7" i="14" s="1"/>
  <c r="U7" i="14" s="1"/>
  <c r="AK13" i="18" l="1"/>
  <c r="AN13" i="18" s="1"/>
  <c r="AI14" i="18"/>
  <c r="AJ10" i="17"/>
  <c r="AP10" i="17" s="1"/>
  <c r="AS10" i="17" s="1"/>
  <c r="E17" i="18"/>
  <c r="J16" i="18"/>
  <c r="K16" i="18" s="1"/>
  <c r="AR29" i="18"/>
  <c r="AT29" i="18" s="1"/>
  <c r="D29" i="18"/>
  <c r="C30" i="18"/>
  <c r="AB15" i="18"/>
  <c r="R14" i="17"/>
  <c r="U14" i="17" s="1"/>
  <c r="AD11" i="17"/>
  <c r="AG11" i="17" s="1"/>
  <c r="AR28" i="17"/>
  <c r="AT28" i="17" s="1"/>
  <c r="C29" i="17"/>
  <c r="D28" i="17"/>
  <c r="F18" i="17"/>
  <c r="I18" i="17" s="1"/>
  <c r="L16" i="17"/>
  <c r="O16" i="17" s="1"/>
  <c r="X13" i="17"/>
  <c r="AA13" i="17" s="1"/>
  <c r="R6" i="15"/>
  <c r="U6" i="15" s="1"/>
  <c r="V6" i="15" s="1"/>
  <c r="X6" i="15" s="1"/>
  <c r="AA6" i="15" s="1"/>
  <c r="AB6" i="15" s="1"/>
  <c r="AD6" i="15" s="1"/>
  <c r="AG6" i="15" s="1"/>
  <c r="C29" i="15"/>
  <c r="AR28" i="15"/>
  <c r="AT28" i="15" s="1"/>
  <c r="D28" i="15"/>
  <c r="C28" i="14"/>
  <c r="AR27" i="14"/>
  <c r="AT27" i="14" s="1"/>
  <c r="D27" i="14"/>
  <c r="P7" i="15"/>
  <c r="K8" i="15"/>
  <c r="F9" i="15"/>
  <c r="I9" i="15" s="1"/>
  <c r="F9" i="14"/>
  <c r="I9" i="14" s="1"/>
  <c r="K8" i="14"/>
  <c r="V7" i="14"/>
  <c r="X6" i="14"/>
  <c r="AA6" i="14" s="1"/>
  <c r="AB6" i="14" s="1"/>
  <c r="AD6" i="14" s="1"/>
  <c r="AG6" i="14" s="1"/>
  <c r="AJ14" i="18" l="1"/>
  <c r="AP14" i="18" s="1"/>
  <c r="AS14" i="18" s="1"/>
  <c r="AC15" i="18"/>
  <c r="AD15" i="18" s="1"/>
  <c r="AG15" i="18" s="1"/>
  <c r="AK10" i="17"/>
  <c r="AN10" i="17" s="1"/>
  <c r="C31" i="18"/>
  <c r="D30" i="18"/>
  <c r="AR30" i="18"/>
  <c r="AT30" i="18" s="1"/>
  <c r="L16" i="18"/>
  <c r="O16" i="18" s="1"/>
  <c r="P16" i="18" s="1"/>
  <c r="R16" i="18" s="1"/>
  <c r="U16" i="18" s="1"/>
  <c r="V16" i="18" s="1"/>
  <c r="X16" i="18" s="1"/>
  <c r="AA16" i="18" s="1"/>
  <c r="F17" i="18"/>
  <c r="I17" i="18" s="1"/>
  <c r="C30" i="17"/>
  <c r="D29" i="17"/>
  <c r="AR29" i="17"/>
  <c r="AT29" i="17" s="1"/>
  <c r="AC12" i="17"/>
  <c r="AI11" i="17"/>
  <c r="J18" i="17"/>
  <c r="E19" i="17"/>
  <c r="AB13" i="17"/>
  <c r="Q15" i="17"/>
  <c r="V14" i="17"/>
  <c r="K17" i="17"/>
  <c r="P16" i="17"/>
  <c r="C30" i="15"/>
  <c r="AR29" i="15"/>
  <c r="AT29" i="15" s="1"/>
  <c r="D29" i="15"/>
  <c r="L8" i="15"/>
  <c r="O8" i="15" s="1"/>
  <c r="P8" i="15" s="1"/>
  <c r="C29" i="14"/>
  <c r="AR28" i="14"/>
  <c r="AT28" i="14" s="1"/>
  <c r="D28" i="14"/>
  <c r="Q7" i="15"/>
  <c r="AI6" i="15"/>
  <c r="E10" i="15"/>
  <c r="J9" i="15"/>
  <c r="W7" i="14"/>
  <c r="AI6" i="14"/>
  <c r="L8" i="14"/>
  <c r="O8" i="14" s="1"/>
  <c r="P8" i="14" s="1"/>
  <c r="R8" i="14" s="1"/>
  <c r="U8" i="14" s="1"/>
  <c r="J9" i="14"/>
  <c r="E10" i="14"/>
  <c r="AI15" i="18" l="1"/>
  <c r="AK14" i="18"/>
  <c r="AN14" i="18" s="1"/>
  <c r="AJ11" i="17"/>
  <c r="AP11" i="17" s="1"/>
  <c r="AS11" i="17" s="1"/>
  <c r="AB16" i="18"/>
  <c r="AC16" i="18" s="1"/>
  <c r="E18" i="18"/>
  <c r="J17" i="18"/>
  <c r="AR31" i="18"/>
  <c r="AT31" i="18" s="1"/>
  <c r="C32" i="18"/>
  <c r="D31" i="18"/>
  <c r="F19" i="17"/>
  <c r="I19" i="17" s="1"/>
  <c r="L17" i="17"/>
  <c r="O17" i="17" s="1"/>
  <c r="AD12" i="17"/>
  <c r="AG12" i="17" s="1"/>
  <c r="R15" i="17"/>
  <c r="U15" i="17" s="1"/>
  <c r="W14" i="17"/>
  <c r="AR30" i="17"/>
  <c r="AT30" i="17" s="1"/>
  <c r="C31" i="17"/>
  <c r="D30" i="17"/>
  <c r="K9" i="15"/>
  <c r="L9" i="15" s="1"/>
  <c r="O9" i="15" s="1"/>
  <c r="R7" i="15"/>
  <c r="U7" i="15" s="1"/>
  <c r="V7" i="15" s="1"/>
  <c r="X7" i="15" s="1"/>
  <c r="AA7" i="15" s="1"/>
  <c r="AB7" i="15" s="1"/>
  <c r="AD7" i="15" s="1"/>
  <c r="AG7" i="15" s="1"/>
  <c r="AI7" i="15" s="1"/>
  <c r="C31" i="15"/>
  <c r="AR30" i="15"/>
  <c r="AT30" i="15" s="1"/>
  <c r="D30" i="15"/>
  <c r="X7" i="14"/>
  <c r="AA7" i="14" s="1"/>
  <c r="AB7" i="14" s="1"/>
  <c r="AD7" i="14" s="1"/>
  <c r="AG7" i="14" s="1"/>
  <c r="AI7" i="14" s="1"/>
  <c r="C30" i="14"/>
  <c r="AR29" i="14"/>
  <c r="AT29" i="14" s="1"/>
  <c r="D29" i="14"/>
  <c r="F10" i="15"/>
  <c r="I10" i="15" s="1"/>
  <c r="AJ6" i="15"/>
  <c r="AP6" i="15" s="1"/>
  <c r="AS6" i="15" s="1"/>
  <c r="K9" i="14"/>
  <c r="V8" i="14"/>
  <c r="F10" i="14"/>
  <c r="I10" i="14" s="1"/>
  <c r="AJ6" i="14"/>
  <c r="AP6" i="14" s="1"/>
  <c r="AS6" i="14" s="1"/>
  <c r="AD16" i="18" l="1"/>
  <c r="AG16" i="18" s="1"/>
  <c r="AJ15" i="18"/>
  <c r="AP15" i="18" s="1"/>
  <c r="AS15" i="18" s="1"/>
  <c r="AK11" i="17"/>
  <c r="AN11" i="17" s="1"/>
  <c r="AR32" i="18"/>
  <c r="AT32" i="18" s="1"/>
  <c r="C33" i="18"/>
  <c r="D32" i="18"/>
  <c r="F18" i="18"/>
  <c r="I18" i="18" s="1"/>
  <c r="K17" i="18"/>
  <c r="L17" i="18" s="1"/>
  <c r="O17" i="18" s="1"/>
  <c r="P17" i="18" s="1"/>
  <c r="R17" i="18" s="1"/>
  <c r="U17" i="18" s="1"/>
  <c r="V17" i="18" s="1"/>
  <c r="X17" i="18" s="1"/>
  <c r="AA17" i="18" s="1"/>
  <c r="AC13" i="17"/>
  <c r="AI12" i="17"/>
  <c r="P17" i="17"/>
  <c r="K18" i="17"/>
  <c r="X14" i="17"/>
  <c r="AA14" i="17" s="1"/>
  <c r="Q16" i="17"/>
  <c r="V15" i="17"/>
  <c r="E20" i="17"/>
  <c r="J19" i="17"/>
  <c r="C32" i="17"/>
  <c r="D31" i="17"/>
  <c r="AR31" i="17"/>
  <c r="AT31" i="17" s="1"/>
  <c r="Q8" i="15"/>
  <c r="R8" i="15" s="1"/>
  <c r="U8" i="15" s="1"/>
  <c r="V8" i="15" s="1"/>
  <c r="X8" i="15" s="1"/>
  <c r="AA8" i="15" s="1"/>
  <c r="AB8" i="15" s="1"/>
  <c r="AD8" i="15" s="1"/>
  <c r="AG8" i="15" s="1"/>
  <c r="C32" i="15"/>
  <c r="AR31" i="15"/>
  <c r="AT31" i="15" s="1"/>
  <c r="D31" i="15"/>
  <c r="W8" i="14"/>
  <c r="X8" i="14" s="1"/>
  <c r="AA8" i="14" s="1"/>
  <c r="AB8" i="14" s="1"/>
  <c r="AD8" i="14" s="1"/>
  <c r="AG8" i="14" s="1"/>
  <c r="C31" i="14"/>
  <c r="AR30" i="14"/>
  <c r="AT30" i="14" s="1"/>
  <c r="D30" i="14"/>
  <c r="L9" i="14"/>
  <c r="O9" i="14" s="1"/>
  <c r="P9" i="14" s="1"/>
  <c r="R9" i="14" s="1"/>
  <c r="U9" i="14" s="1"/>
  <c r="V9" i="14" s="1"/>
  <c r="AK6" i="15"/>
  <c r="AN6" i="15" s="1"/>
  <c r="AJ7" i="15" s="1"/>
  <c r="AP7" i="15" s="1"/>
  <c r="AS7" i="15" s="1"/>
  <c r="P9" i="15"/>
  <c r="E11" i="15"/>
  <c r="J10" i="15"/>
  <c r="K10" i="15" s="1"/>
  <c r="AK6" i="14"/>
  <c r="AN6" i="14" s="1"/>
  <c r="AJ7" i="14" s="1"/>
  <c r="J10" i="14"/>
  <c r="E11" i="14"/>
  <c r="AK15" i="18" l="1"/>
  <c r="AN15" i="18" s="1"/>
  <c r="AI16" i="18"/>
  <c r="AB17" i="18"/>
  <c r="J18" i="18"/>
  <c r="E19" i="18"/>
  <c r="D33" i="18"/>
  <c r="C34" i="18"/>
  <c r="AR33" i="18"/>
  <c r="AT33" i="18" s="1"/>
  <c r="R16" i="17"/>
  <c r="U16" i="17" s="1"/>
  <c r="AD13" i="17"/>
  <c r="AG13" i="17" s="1"/>
  <c r="D32" i="17"/>
  <c r="AR32" i="17"/>
  <c r="AT32" i="17" s="1"/>
  <c r="C33" i="17"/>
  <c r="L18" i="17"/>
  <c r="O18" i="17" s="1"/>
  <c r="AJ12" i="17"/>
  <c r="AP12" i="17" s="1"/>
  <c r="AS12" i="17" s="1"/>
  <c r="W15" i="17"/>
  <c r="AB14" i="17"/>
  <c r="F20" i="17"/>
  <c r="I20" i="17" s="1"/>
  <c r="AP7" i="14"/>
  <c r="AS7" i="14" s="1"/>
  <c r="C33" i="15"/>
  <c r="AR32" i="15"/>
  <c r="AT32" i="15" s="1"/>
  <c r="D32" i="15"/>
  <c r="C32" i="14"/>
  <c r="AR31" i="14"/>
  <c r="AT31" i="14" s="1"/>
  <c r="D31" i="14"/>
  <c r="Q9" i="15"/>
  <c r="AK7" i="15"/>
  <c r="AN7" i="15" s="1"/>
  <c r="L10" i="15"/>
  <c r="O10" i="15" s="1"/>
  <c r="AI8" i="15"/>
  <c r="F11" i="15"/>
  <c r="I11" i="15" s="1"/>
  <c r="AK7" i="14"/>
  <c r="AN7" i="14" s="1"/>
  <c r="F11" i="14"/>
  <c r="I11" i="14" s="1"/>
  <c r="W9" i="14"/>
  <c r="AI8" i="14"/>
  <c r="K10" i="14"/>
  <c r="AJ16" i="18" l="1"/>
  <c r="AP16" i="18" s="1"/>
  <c r="AS16" i="18" s="1"/>
  <c r="AC17" i="18"/>
  <c r="AD17" i="18" s="1"/>
  <c r="AG17" i="18" s="1"/>
  <c r="AR34" i="18"/>
  <c r="AT34" i="18" s="1"/>
  <c r="C35" i="18"/>
  <c r="D34" i="18"/>
  <c r="F19" i="18"/>
  <c r="I19" i="18" s="1"/>
  <c r="K18" i="18"/>
  <c r="L18" i="18" s="1"/>
  <c r="O18" i="18" s="1"/>
  <c r="P18" i="18" s="1"/>
  <c r="R18" i="18" s="1"/>
  <c r="U18" i="18" s="1"/>
  <c r="V18" i="18" s="1"/>
  <c r="X18" i="18" s="1"/>
  <c r="AA18" i="18" s="1"/>
  <c r="AK12" i="17"/>
  <c r="AN12" i="17" s="1"/>
  <c r="C34" i="17"/>
  <c r="D33" i="17"/>
  <c r="AR33" i="17"/>
  <c r="AT33" i="17" s="1"/>
  <c r="AC14" i="17"/>
  <c r="AI13" i="17"/>
  <c r="X15" i="17"/>
  <c r="AA15" i="17" s="1"/>
  <c r="J20" i="17"/>
  <c r="E21" i="17"/>
  <c r="K19" i="17"/>
  <c r="P18" i="17"/>
  <c r="Q17" i="17"/>
  <c r="V16" i="17"/>
  <c r="C34" i="15"/>
  <c r="AR33" i="15"/>
  <c r="D33" i="15"/>
  <c r="R9" i="15"/>
  <c r="U9" i="15" s="1"/>
  <c r="V9" i="15" s="1"/>
  <c r="X9" i="15" s="1"/>
  <c r="AA9" i="15" s="1"/>
  <c r="AB9" i="15" s="1"/>
  <c r="AD9" i="15" s="1"/>
  <c r="AG9" i="15" s="1"/>
  <c r="X9" i="14"/>
  <c r="AA9" i="14" s="1"/>
  <c r="AB9" i="14" s="1"/>
  <c r="AD9" i="14" s="1"/>
  <c r="AG9" i="14" s="1"/>
  <c r="AI9" i="14" s="1"/>
  <c r="C33" i="14"/>
  <c r="AR32" i="14"/>
  <c r="AT32" i="14" s="1"/>
  <c r="D32" i="14"/>
  <c r="AJ8" i="15"/>
  <c r="AP8" i="15" s="1"/>
  <c r="AS8" i="15" s="1"/>
  <c r="P10" i="15"/>
  <c r="E12" i="15"/>
  <c r="J11" i="15"/>
  <c r="K11" i="15" s="1"/>
  <c r="AJ8" i="14"/>
  <c r="AP8" i="14" s="1"/>
  <c r="AS8" i="14" s="1"/>
  <c r="L10" i="14"/>
  <c r="O10" i="14" s="1"/>
  <c r="P10" i="14" s="1"/>
  <c r="R10" i="14" s="1"/>
  <c r="U10" i="14" s="1"/>
  <c r="J11" i="14"/>
  <c r="E12" i="14"/>
  <c r="AT33" i="15" l="1"/>
  <c r="AK16" i="18"/>
  <c r="AN16" i="18" s="1"/>
  <c r="AI17" i="18"/>
  <c r="AB18" i="18"/>
  <c r="J19" i="18"/>
  <c r="E20" i="18"/>
  <c r="AR35" i="18"/>
  <c r="AT35" i="18" s="1"/>
  <c r="C36" i="18"/>
  <c r="D35" i="18"/>
  <c r="AJ13" i="17"/>
  <c r="AP13" i="17" s="1"/>
  <c r="AS13" i="17" s="1"/>
  <c r="R17" i="17"/>
  <c r="U17" i="17" s="1"/>
  <c r="AD14" i="17"/>
  <c r="AG14" i="17" s="1"/>
  <c r="L19" i="17"/>
  <c r="O19" i="17" s="1"/>
  <c r="F21" i="17"/>
  <c r="I21" i="17" s="1"/>
  <c r="W16" i="17"/>
  <c r="X16" i="17" s="1"/>
  <c r="AA16" i="17" s="1"/>
  <c r="AB15" i="17"/>
  <c r="AR34" i="17"/>
  <c r="AT34" i="17" s="1"/>
  <c r="D34" i="17"/>
  <c r="C35" i="17"/>
  <c r="C35" i="15"/>
  <c r="AR34" i="15"/>
  <c r="AT34" i="15" s="1"/>
  <c r="D34" i="15"/>
  <c r="C34" i="14"/>
  <c r="AR33" i="14"/>
  <c r="AT33" i="14" s="1"/>
  <c r="D33" i="14"/>
  <c r="AK8" i="15"/>
  <c r="AN8" i="15" s="1"/>
  <c r="Q10" i="15"/>
  <c r="AI9" i="15"/>
  <c r="L11" i="15"/>
  <c r="O11" i="15" s="1"/>
  <c r="F12" i="15"/>
  <c r="I12" i="15" s="1"/>
  <c r="AK8" i="14"/>
  <c r="AN8" i="14" s="1"/>
  <c r="AJ9" i="14" s="1"/>
  <c r="AP9" i="14" s="1"/>
  <c r="AS9" i="14" s="1"/>
  <c r="K11" i="14"/>
  <c r="V10" i="14"/>
  <c r="F12" i="14"/>
  <c r="I12" i="14" s="1"/>
  <c r="AJ17" i="18" l="1"/>
  <c r="AP17" i="18" s="1"/>
  <c r="AS17" i="18" s="1"/>
  <c r="AC18" i="18"/>
  <c r="AD18" i="18" s="1"/>
  <c r="AG18" i="18" s="1"/>
  <c r="F20" i="18"/>
  <c r="I20" i="18" s="1"/>
  <c r="D36" i="18"/>
  <c r="AR36" i="18"/>
  <c r="AT36" i="18" s="1"/>
  <c r="C37" i="18"/>
  <c r="K19" i="18"/>
  <c r="AK13" i="17"/>
  <c r="AN13" i="17" s="1"/>
  <c r="P19" i="17"/>
  <c r="K20" i="17"/>
  <c r="AC15" i="17"/>
  <c r="AI14" i="17"/>
  <c r="Q18" i="17"/>
  <c r="V17" i="17"/>
  <c r="E22" i="17"/>
  <c r="J21" i="17"/>
  <c r="C36" i="17"/>
  <c r="D35" i="17"/>
  <c r="AR35" i="17"/>
  <c r="AT35" i="17" s="1"/>
  <c r="AB16" i="17"/>
  <c r="C36" i="15"/>
  <c r="AR35" i="15"/>
  <c r="D35" i="15"/>
  <c r="R10" i="15"/>
  <c r="U10" i="15" s="1"/>
  <c r="V10" i="15" s="1"/>
  <c r="X10" i="15" s="1"/>
  <c r="AA10" i="15" s="1"/>
  <c r="AB10" i="15" s="1"/>
  <c r="AD10" i="15" s="1"/>
  <c r="AG10" i="15" s="1"/>
  <c r="C35" i="14"/>
  <c r="AR34" i="14"/>
  <c r="AT34" i="14" s="1"/>
  <c r="D34" i="14"/>
  <c r="L11" i="14"/>
  <c r="O11" i="14" s="1"/>
  <c r="P11" i="14" s="1"/>
  <c r="R11" i="14" s="1"/>
  <c r="U11" i="14" s="1"/>
  <c r="V11" i="14" s="1"/>
  <c r="AJ9" i="15"/>
  <c r="AP9" i="15" s="1"/>
  <c r="AS9" i="15" s="1"/>
  <c r="P11" i="15"/>
  <c r="J12" i="15"/>
  <c r="K12" i="15" s="1"/>
  <c r="E13" i="15"/>
  <c r="AK9" i="14"/>
  <c r="AN9" i="14" s="1"/>
  <c r="J12" i="14"/>
  <c r="E13" i="14"/>
  <c r="W10" i="14"/>
  <c r="AT35" i="15" l="1"/>
  <c r="AI18" i="18"/>
  <c r="AK17" i="18"/>
  <c r="AN17" i="18" s="1"/>
  <c r="J20" i="18"/>
  <c r="E21" i="18"/>
  <c r="C38" i="18"/>
  <c r="AR37" i="18"/>
  <c r="AT37" i="18" s="1"/>
  <c r="D37" i="18"/>
  <c r="L19" i="18"/>
  <c r="O19" i="18" s="1"/>
  <c r="P19" i="18" s="1"/>
  <c r="R19" i="18" s="1"/>
  <c r="U19" i="18" s="1"/>
  <c r="V19" i="18" s="1"/>
  <c r="X19" i="18" s="1"/>
  <c r="AA19" i="18" s="1"/>
  <c r="R18" i="17"/>
  <c r="U18" i="17" s="1"/>
  <c r="W17" i="17"/>
  <c r="X17" i="17" s="1"/>
  <c r="AA17" i="17" s="1"/>
  <c r="AR36" i="17"/>
  <c r="AT36" i="17" s="1"/>
  <c r="D36" i="17"/>
  <c r="C37" i="17"/>
  <c r="AD15" i="17"/>
  <c r="AG15" i="17" s="1"/>
  <c r="AJ14" i="17"/>
  <c r="AP14" i="17" s="1"/>
  <c r="AS14" i="17" s="1"/>
  <c r="F22" i="17"/>
  <c r="I22" i="17" s="1"/>
  <c r="L20" i="17"/>
  <c r="O20" i="17" s="1"/>
  <c r="C37" i="15"/>
  <c r="AR36" i="15"/>
  <c r="AT36" i="15" s="1"/>
  <c r="D36" i="15"/>
  <c r="X10" i="14"/>
  <c r="AA10" i="14" s="1"/>
  <c r="AB10" i="14" s="1"/>
  <c r="AD10" i="14" s="1"/>
  <c r="AG10" i="14" s="1"/>
  <c r="W11" i="14" s="1"/>
  <c r="C36" i="14"/>
  <c r="AR35" i="14"/>
  <c r="AT35" i="14" s="1"/>
  <c r="D35" i="14"/>
  <c r="AK9" i="15"/>
  <c r="AN9" i="15" s="1"/>
  <c r="Q11" i="15"/>
  <c r="AI10" i="15"/>
  <c r="L12" i="15"/>
  <c r="O12" i="15" s="1"/>
  <c r="F13" i="15"/>
  <c r="I13" i="15" s="1"/>
  <c r="F13" i="14"/>
  <c r="I13" i="14" s="1"/>
  <c r="K12" i="14"/>
  <c r="AJ18" i="18" l="1"/>
  <c r="AP18" i="18" s="1"/>
  <c r="AS18" i="18" s="1"/>
  <c r="C39" i="18"/>
  <c r="D38" i="18"/>
  <c r="AR38" i="18"/>
  <c r="AT38" i="18" s="1"/>
  <c r="F21" i="18"/>
  <c r="I21" i="18" s="1"/>
  <c r="K20" i="18"/>
  <c r="AB19" i="18"/>
  <c r="AK14" i="17"/>
  <c r="AN14" i="17" s="1"/>
  <c r="AB17" i="17"/>
  <c r="J22" i="17"/>
  <c r="E23" i="17"/>
  <c r="AC16" i="17"/>
  <c r="AI15" i="17"/>
  <c r="C38" i="17"/>
  <c r="D37" i="17"/>
  <c r="AR37" i="17"/>
  <c r="AT37" i="17" s="1"/>
  <c r="Q19" i="17"/>
  <c r="V18" i="17"/>
  <c r="P20" i="17"/>
  <c r="K21" i="17"/>
  <c r="R11" i="15"/>
  <c r="U11" i="15" s="1"/>
  <c r="V11" i="15" s="1"/>
  <c r="X11" i="15" s="1"/>
  <c r="AA11" i="15" s="1"/>
  <c r="AB11" i="15" s="1"/>
  <c r="AD11" i="15" s="1"/>
  <c r="AG11" i="15" s="1"/>
  <c r="C38" i="15"/>
  <c r="AR37" i="15"/>
  <c r="D37" i="15"/>
  <c r="AI10" i="14"/>
  <c r="AJ10" i="14" s="1"/>
  <c r="AP10" i="14" s="1"/>
  <c r="AS10" i="14" s="1"/>
  <c r="X11" i="14"/>
  <c r="AA11" i="14" s="1"/>
  <c r="AB11" i="14" s="1"/>
  <c r="AD11" i="14" s="1"/>
  <c r="AG11" i="14" s="1"/>
  <c r="AI11" i="14" s="1"/>
  <c r="C37" i="14"/>
  <c r="AR36" i="14"/>
  <c r="AT36" i="14" s="1"/>
  <c r="D36" i="14"/>
  <c r="L12" i="14"/>
  <c r="O12" i="14" s="1"/>
  <c r="P12" i="14" s="1"/>
  <c r="R12" i="14" s="1"/>
  <c r="U12" i="14" s="1"/>
  <c r="V12" i="14" s="1"/>
  <c r="AJ10" i="15"/>
  <c r="AP10" i="15" s="1"/>
  <c r="AS10" i="15" s="1"/>
  <c r="P12" i="15"/>
  <c r="J13" i="15"/>
  <c r="K13" i="15" s="1"/>
  <c r="E14" i="15"/>
  <c r="J13" i="14"/>
  <c r="E14" i="14"/>
  <c r="AT37" i="15" l="1"/>
  <c r="AK18" i="18"/>
  <c r="AN18" i="18" s="1"/>
  <c r="AC19" i="18"/>
  <c r="AD19" i="18" s="1"/>
  <c r="AG19" i="18" s="1"/>
  <c r="E22" i="18"/>
  <c r="J21" i="18"/>
  <c r="L20" i="18"/>
  <c r="O20" i="18" s="1"/>
  <c r="P20" i="18" s="1"/>
  <c r="R20" i="18" s="1"/>
  <c r="U20" i="18" s="1"/>
  <c r="V20" i="18" s="1"/>
  <c r="X20" i="18" s="1"/>
  <c r="AA20" i="18" s="1"/>
  <c r="AR39" i="18"/>
  <c r="AT39" i="18" s="1"/>
  <c r="C40" i="18"/>
  <c r="D39" i="18"/>
  <c r="AD16" i="17"/>
  <c r="AG16" i="17" s="1"/>
  <c r="L21" i="17"/>
  <c r="O21" i="17" s="1"/>
  <c r="F23" i="17"/>
  <c r="I23" i="17" s="1"/>
  <c r="AR38" i="17"/>
  <c r="AT38" i="17" s="1"/>
  <c r="D38" i="17"/>
  <c r="C39" i="17"/>
  <c r="R19" i="17"/>
  <c r="U19" i="17" s="1"/>
  <c r="W18" i="17"/>
  <c r="AJ15" i="17"/>
  <c r="AP15" i="17" s="1"/>
  <c r="AS15" i="17" s="1"/>
  <c r="C39" i="15"/>
  <c r="AR38" i="15"/>
  <c r="AT38" i="15" s="1"/>
  <c r="D38" i="15"/>
  <c r="AK10" i="14"/>
  <c r="AN10" i="14" s="1"/>
  <c r="AJ11" i="14" s="1"/>
  <c r="AP11" i="14" s="1"/>
  <c r="AS11" i="14" s="1"/>
  <c r="K13" i="14"/>
  <c r="L13" i="14" s="1"/>
  <c r="O13" i="14" s="1"/>
  <c r="P13" i="14" s="1"/>
  <c r="R13" i="14" s="1"/>
  <c r="U13" i="14" s="1"/>
  <c r="C38" i="14"/>
  <c r="AR37" i="14"/>
  <c r="AT37" i="14" s="1"/>
  <c r="D37" i="14"/>
  <c r="AK10" i="15"/>
  <c r="AN10" i="15" s="1"/>
  <c r="Q12" i="15"/>
  <c r="F14" i="15"/>
  <c r="I14" i="15" s="1"/>
  <c r="AI11" i="15"/>
  <c r="L13" i="15"/>
  <c r="O13" i="15" s="1"/>
  <c r="W12" i="14"/>
  <c r="F14" i="14"/>
  <c r="I14" i="14" s="1"/>
  <c r="AI19" i="18" l="1"/>
  <c r="AJ19" i="18" s="1"/>
  <c r="AP19" i="18" s="1"/>
  <c r="AS19" i="18" s="1"/>
  <c r="K21" i="18"/>
  <c r="L21" i="18" s="1"/>
  <c r="O21" i="18" s="1"/>
  <c r="P21" i="18" s="1"/>
  <c r="R21" i="18" s="1"/>
  <c r="U21" i="18" s="1"/>
  <c r="V21" i="18" s="1"/>
  <c r="X21" i="18" s="1"/>
  <c r="AA21" i="18" s="1"/>
  <c r="AB20" i="18"/>
  <c r="AC20" i="18" s="1"/>
  <c r="D40" i="18"/>
  <c r="AR40" i="18"/>
  <c r="AT40" i="18" s="1"/>
  <c r="C41" i="18"/>
  <c r="F22" i="18"/>
  <c r="I22" i="18" s="1"/>
  <c r="AK15" i="17"/>
  <c r="AN15" i="17" s="1"/>
  <c r="D39" i="17"/>
  <c r="C40" i="17"/>
  <c r="AR39" i="17"/>
  <c r="AT39" i="17" s="1"/>
  <c r="Q20" i="17"/>
  <c r="V19" i="17"/>
  <c r="J23" i="17"/>
  <c r="E24" i="17"/>
  <c r="X18" i="17"/>
  <c r="AA18" i="17" s="1"/>
  <c r="K22" i="17"/>
  <c r="P21" i="17"/>
  <c r="AC17" i="17"/>
  <c r="AI16" i="17"/>
  <c r="R12" i="15"/>
  <c r="U12" i="15" s="1"/>
  <c r="V12" i="15" s="1"/>
  <c r="X12" i="15" s="1"/>
  <c r="AA12" i="15" s="1"/>
  <c r="AB12" i="15" s="1"/>
  <c r="AD12" i="15" s="1"/>
  <c r="AG12" i="15" s="1"/>
  <c r="AI12" i="15" s="1"/>
  <c r="C40" i="15"/>
  <c r="AR39" i="15"/>
  <c r="AT39" i="15" s="1"/>
  <c r="D39" i="15"/>
  <c r="C39" i="14"/>
  <c r="AR38" i="14"/>
  <c r="AT38" i="14" s="1"/>
  <c r="D38" i="14"/>
  <c r="AJ11" i="15"/>
  <c r="AP11" i="15" s="1"/>
  <c r="AS11" i="15" s="1"/>
  <c r="P13" i="15"/>
  <c r="J14" i="15"/>
  <c r="K14" i="15" s="1"/>
  <c r="E15" i="15"/>
  <c r="AK11" i="14"/>
  <c r="AN11" i="14" s="1"/>
  <c r="J14" i="14"/>
  <c r="K14" i="14" s="1"/>
  <c r="E15" i="14"/>
  <c r="X12" i="14"/>
  <c r="AA12" i="14" s="1"/>
  <c r="AB12" i="14" s="1"/>
  <c r="AD12" i="14" s="1"/>
  <c r="AG12" i="14" s="1"/>
  <c r="V13" i="14"/>
  <c r="AD20" i="18" l="1"/>
  <c r="AG20" i="18" s="1"/>
  <c r="AK19" i="18"/>
  <c r="AN19" i="18" s="1"/>
  <c r="C42" i="18"/>
  <c r="D41" i="18"/>
  <c r="AR41" i="18"/>
  <c r="AT41" i="18" s="1"/>
  <c r="J22" i="18"/>
  <c r="K22" i="18" s="1"/>
  <c r="E23" i="18"/>
  <c r="AB21" i="18"/>
  <c r="AJ16" i="17"/>
  <c r="AP16" i="17" s="1"/>
  <c r="AS16" i="17" s="1"/>
  <c r="AD17" i="17"/>
  <c r="AG17" i="17" s="1"/>
  <c r="R20" i="17"/>
  <c r="U20" i="17" s="1"/>
  <c r="F24" i="17"/>
  <c r="I24" i="17" s="1"/>
  <c r="L22" i="17"/>
  <c r="O22" i="17" s="1"/>
  <c r="D40" i="17"/>
  <c r="C41" i="17"/>
  <c r="AR40" i="17"/>
  <c r="AT40" i="17" s="1"/>
  <c r="W19" i="17"/>
  <c r="X19" i="17" s="1"/>
  <c r="AA19" i="17" s="1"/>
  <c r="AB18" i="17"/>
  <c r="Q13" i="15"/>
  <c r="R13" i="15" s="1"/>
  <c r="U13" i="15" s="1"/>
  <c r="V13" i="15" s="1"/>
  <c r="X13" i="15" s="1"/>
  <c r="AA13" i="15" s="1"/>
  <c r="AB13" i="15" s="1"/>
  <c r="AD13" i="15" s="1"/>
  <c r="AG13" i="15" s="1"/>
  <c r="C41" i="15"/>
  <c r="AR40" i="15"/>
  <c r="AT40" i="15" s="1"/>
  <c r="D40" i="15"/>
  <c r="C40" i="14"/>
  <c r="AR39" i="14"/>
  <c r="AT39" i="14" s="1"/>
  <c r="D39" i="14"/>
  <c r="AK11" i="15"/>
  <c r="AN11" i="15" s="1"/>
  <c r="AJ12" i="15" s="1"/>
  <c r="AP12" i="15" s="1"/>
  <c r="AS12" i="15" s="1"/>
  <c r="F15" i="15"/>
  <c r="I15" i="15" s="1"/>
  <c r="W13" i="14"/>
  <c r="AI12" i="14"/>
  <c r="F15" i="14"/>
  <c r="I15" i="14" s="1"/>
  <c r="L14" i="14"/>
  <c r="O14" i="14" s="1"/>
  <c r="P14" i="14" s="1"/>
  <c r="R14" i="14" s="1"/>
  <c r="U14" i="14" s="1"/>
  <c r="AI20" i="18" l="1"/>
  <c r="AJ20" i="18" s="1"/>
  <c r="AP20" i="18" s="1"/>
  <c r="AS20" i="18" s="1"/>
  <c r="AC21" i="18"/>
  <c r="AD21" i="18" s="1"/>
  <c r="AG21" i="18" s="1"/>
  <c r="AK16" i="17"/>
  <c r="AN16" i="17" s="1"/>
  <c r="F23" i="18"/>
  <c r="I23" i="18" s="1"/>
  <c r="L22" i="18"/>
  <c r="O22" i="18" s="1"/>
  <c r="P22" i="18" s="1"/>
  <c r="R22" i="18" s="1"/>
  <c r="U22" i="18" s="1"/>
  <c r="V22" i="18" s="1"/>
  <c r="X22" i="18" s="1"/>
  <c r="AA22" i="18" s="1"/>
  <c r="AR42" i="18"/>
  <c r="AT42" i="18" s="1"/>
  <c r="C43" i="18"/>
  <c r="D42" i="18"/>
  <c r="E25" i="17"/>
  <c r="J24" i="17"/>
  <c r="D41" i="17"/>
  <c r="AR41" i="17"/>
  <c r="AT41" i="17" s="1"/>
  <c r="C42" i="17"/>
  <c r="Q21" i="17"/>
  <c r="V20" i="17"/>
  <c r="AB19" i="17"/>
  <c r="K23" i="17"/>
  <c r="P22" i="17"/>
  <c r="AC18" i="17"/>
  <c r="AD18" i="17" s="1"/>
  <c r="AG18" i="17" s="1"/>
  <c r="AI17" i="17"/>
  <c r="C42" i="15"/>
  <c r="AR41" i="15"/>
  <c r="AT41" i="15" s="1"/>
  <c r="D41" i="15"/>
  <c r="C41" i="14"/>
  <c r="AR40" i="14"/>
  <c r="AT40" i="14" s="1"/>
  <c r="D40" i="14"/>
  <c r="AI13" i="15"/>
  <c r="E16" i="15"/>
  <c r="J15" i="15"/>
  <c r="AK12" i="15"/>
  <c r="AN12" i="15" s="1"/>
  <c r="L14" i="15"/>
  <c r="O14" i="15" s="1"/>
  <c r="V14" i="14"/>
  <c r="E16" i="14"/>
  <c r="J15" i="14"/>
  <c r="AJ12" i="14"/>
  <c r="AP12" i="14" s="1"/>
  <c r="AS12" i="14" s="1"/>
  <c r="X13" i="14"/>
  <c r="AA13" i="14" s="1"/>
  <c r="AB13" i="14" s="1"/>
  <c r="AD13" i="14" s="1"/>
  <c r="AG13" i="14" s="1"/>
  <c r="AK20" i="18" l="1"/>
  <c r="AN20" i="18" s="1"/>
  <c r="AI21" i="18"/>
  <c r="AJ17" i="17"/>
  <c r="AP17" i="17" s="1"/>
  <c r="AS17" i="17" s="1"/>
  <c r="C44" i="18"/>
  <c r="D43" i="18"/>
  <c r="AR43" i="18"/>
  <c r="AT43" i="18" s="1"/>
  <c r="AB22" i="18"/>
  <c r="J23" i="18"/>
  <c r="E24" i="18"/>
  <c r="AC19" i="17"/>
  <c r="AD19" i="17" s="1"/>
  <c r="AG19" i="17" s="1"/>
  <c r="AI18" i="17"/>
  <c r="L23" i="17"/>
  <c r="O23" i="17" s="1"/>
  <c r="AR42" i="17"/>
  <c r="AT42" i="17" s="1"/>
  <c r="C43" i="17"/>
  <c r="D42" i="17"/>
  <c r="F25" i="17"/>
  <c r="I25" i="17" s="1"/>
  <c r="R21" i="17"/>
  <c r="U21" i="17" s="1"/>
  <c r="W20" i="17"/>
  <c r="X20" i="17" s="1"/>
  <c r="AA20" i="17" s="1"/>
  <c r="C43" i="15"/>
  <c r="AR42" i="15"/>
  <c r="AT42" i="15" s="1"/>
  <c r="D42" i="15"/>
  <c r="C42" i="14"/>
  <c r="AR41" i="14"/>
  <c r="AT41" i="14" s="1"/>
  <c r="D41" i="14"/>
  <c r="AJ13" i="15"/>
  <c r="AP13" i="15" s="1"/>
  <c r="AS13" i="15" s="1"/>
  <c r="P14" i="15"/>
  <c r="K15" i="15"/>
  <c r="F16" i="15"/>
  <c r="I16" i="15" s="1"/>
  <c r="F16" i="14"/>
  <c r="I16" i="14" s="1"/>
  <c r="AK12" i="14"/>
  <c r="AN12" i="14" s="1"/>
  <c r="W14" i="14"/>
  <c r="AI13" i="14"/>
  <c r="K15" i="14"/>
  <c r="AJ21" i="18" l="1"/>
  <c r="AP21" i="18" s="1"/>
  <c r="AS21" i="18" s="1"/>
  <c r="AC22" i="18"/>
  <c r="AD22" i="18" s="1"/>
  <c r="AG22" i="18" s="1"/>
  <c r="AK17" i="17"/>
  <c r="AN17" i="17" s="1"/>
  <c r="AJ18" i="17" s="1"/>
  <c r="AP18" i="17" s="1"/>
  <c r="AS18" i="17" s="1"/>
  <c r="K23" i="18"/>
  <c r="F24" i="18"/>
  <c r="I24" i="18" s="1"/>
  <c r="D44" i="18"/>
  <c r="C45" i="18"/>
  <c r="AR44" i="18"/>
  <c r="AT44" i="18" s="1"/>
  <c r="AB20" i="17"/>
  <c r="AC20" i="17" s="1"/>
  <c r="Q22" i="17"/>
  <c r="V21" i="17"/>
  <c r="W21" i="17" s="1"/>
  <c r="K24" i="17"/>
  <c r="P23" i="17"/>
  <c r="AI19" i="17"/>
  <c r="C44" i="17"/>
  <c r="D43" i="17"/>
  <c r="AR43" i="17"/>
  <c r="AT43" i="17" s="1"/>
  <c r="J25" i="17"/>
  <c r="E26" i="17"/>
  <c r="L15" i="15"/>
  <c r="O15" i="15" s="1"/>
  <c r="P15" i="15" s="1"/>
  <c r="C44" i="15"/>
  <c r="AR43" i="15"/>
  <c r="AT43" i="15" s="1"/>
  <c r="D43" i="15"/>
  <c r="X14" i="14"/>
  <c r="AA14" i="14" s="1"/>
  <c r="AB14" i="14" s="1"/>
  <c r="AD14" i="14" s="1"/>
  <c r="AG14" i="14" s="1"/>
  <c r="AI14" i="14" s="1"/>
  <c r="C43" i="14"/>
  <c r="AR42" i="14"/>
  <c r="AT42" i="14" s="1"/>
  <c r="D42" i="14"/>
  <c r="AK13" i="15"/>
  <c r="AN13" i="15" s="1"/>
  <c r="Q14" i="15"/>
  <c r="E17" i="15"/>
  <c r="J16" i="15"/>
  <c r="AJ13" i="14"/>
  <c r="AP13" i="14" s="1"/>
  <c r="AS13" i="14" s="1"/>
  <c r="E17" i="14"/>
  <c r="J16" i="14"/>
  <c r="L15" i="14"/>
  <c r="O15" i="14" s="1"/>
  <c r="P15" i="14" s="1"/>
  <c r="R15" i="14" s="1"/>
  <c r="U15" i="14" s="1"/>
  <c r="AK21" i="18" l="1"/>
  <c r="AN21" i="18" s="1"/>
  <c r="AI22" i="18"/>
  <c r="E25" i="18"/>
  <c r="J24" i="18"/>
  <c r="L23" i="18"/>
  <c r="O23" i="18" s="1"/>
  <c r="P23" i="18" s="1"/>
  <c r="R23" i="18" s="1"/>
  <c r="U23" i="18" s="1"/>
  <c r="V23" i="18" s="1"/>
  <c r="X23" i="18" s="1"/>
  <c r="AA23" i="18" s="1"/>
  <c r="AR45" i="18"/>
  <c r="AT45" i="18" s="1"/>
  <c r="C46" i="18"/>
  <c r="D45" i="18"/>
  <c r="AK18" i="17"/>
  <c r="AN18" i="17" s="1"/>
  <c r="AJ19" i="17" s="1"/>
  <c r="AP19" i="17" s="1"/>
  <c r="AS19" i="17" s="1"/>
  <c r="F26" i="17"/>
  <c r="I26" i="17" s="1"/>
  <c r="L24" i="17"/>
  <c r="O24" i="17" s="1"/>
  <c r="X21" i="17"/>
  <c r="AA21" i="17" s="1"/>
  <c r="R22" i="17"/>
  <c r="U22" i="17" s="1"/>
  <c r="AR44" i="17"/>
  <c r="AT44" i="17" s="1"/>
  <c r="C45" i="17"/>
  <c r="D44" i="17"/>
  <c r="AD20" i="17"/>
  <c r="AG20" i="17" s="1"/>
  <c r="K16" i="15"/>
  <c r="L16" i="15" s="1"/>
  <c r="O16" i="15" s="1"/>
  <c r="R14" i="15"/>
  <c r="U14" i="15" s="1"/>
  <c r="V14" i="15" s="1"/>
  <c r="X14" i="15" s="1"/>
  <c r="AA14" i="15" s="1"/>
  <c r="AB14" i="15" s="1"/>
  <c r="AD14" i="15" s="1"/>
  <c r="AG14" i="15" s="1"/>
  <c r="Q15" i="15" s="1"/>
  <c r="C45" i="15"/>
  <c r="AR44" i="15"/>
  <c r="AT44" i="15" s="1"/>
  <c r="D44" i="15"/>
  <c r="C44" i="14"/>
  <c r="AR43" i="14"/>
  <c r="AT43" i="14" s="1"/>
  <c r="D43" i="14"/>
  <c r="F17" i="15"/>
  <c r="I17" i="15" s="1"/>
  <c r="F17" i="14"/>
  <c r="I17" i="14" s="1"/>
  <c r="AK13" i="14"/>
  <c r="AN13" i="14" s="1"/>
  <c r="AJ14" i="14" s="1"/>
  <c r="AP14" i="14" s="1"/>
  <c r="AS14" i="14" s="1"/>
  <c r="K16" i="14"/>
  <c r="V15" i="14"/>
  <c r="AJ22" i="18" l="1"/>
  <c r="AP22" i="18" s="1"/>
  <c r="AS22" i="18" s="1"/>
  <c r="K24" i="18"/>
  <c r="L24" i="18" s="1"/>
  <c r="O24" i="18" s="1"/>
  <c r="P24" i="18" s="1"/>
  <c r="R24" i="18" s="1"/>
  <c r="U24" i="18" s="1"/>
  <c r="V24" i="18" s="1"/>
  <c r="X24" i="18" s="1"/>
  <c r="AA24" i="18" s="1"/>
  <c r="AB23" i="18"/>
  <c r="AR46" i="18"/>
  <c r="AT46" i="18" s="1"/>
  <c r="C47" i="18"/>
  <c r="D46" i="18"/>
  <c r="F25" i="18"/>
  <c r="I25" i="18" s="1"/>
  <c r="AK19" i="17"/>
  <c r="AN19" i="17" s="1"/>
  <c r="AI14" i="15"/>
  <c r="AJ14" i="15" s="1"/>
  <c r="AP14" i="15" s="1"/>
  <c r="AS14" i="15" s="1"/>
  <c r="AI20" i="17"/>
  <c r="K25" i="17"/>
  <c r="P24" i="17"/>
  <c r="C46" i="17"/>
  <c r="AR45" i="17"/>
  <c r="AT45" i="17" s="1"/>
  <c r="D45" i="17"/>
  <c r="Q23" i="17"/>
  <c r="V22" i="17"/>
  <c r="W22" i="17" s="1"/>
  <c r="E27" i="17"/>
  <c r="J26" i="17"/>
  <c r="AB21" i="17"/>
  <c r="AC21" i="17" s="1"/>
  <c r="R15" i="15"/>
  <c r="U15" i="15" s="1"/>
  <c r="V15" i="15" s="1"/>
  <c r="X15" i="15" s="1"/>
  <c r="AA15" i="15" s="1"/>
  <c r="AB15" i="15" s="1"/>
  <c r="AD15" i="15" s="1"/>
  <c r="AG15" i="15" s="1"/>
  <c r="AI15" i="15" s="1"/>
  <c r="C46" i="15"/>
  <c r="AR45" i="15"/>
  <c r="AT45" i="15" s="1"/>
  <c r="D45" i="15"/>
  <c r="L16" i="14"/>
  <c r="O16" i="14" s="1"/>
  <c r="P16" i="14" s="1"/>
  <c r="R16" i="14" s="1"/>
  <c r="U16" i="14" s="1"/>
  <c r="V16" i="14" s="1"/>
  <c r="C45" i="14"/>
  <c r="AR44" i="14"/>
  <c r="AT44" i="14" s="1"/>
  <c r="D44" i="14"/>
  <c r="P16" i="15"/>
  <c r="E18" i="15"/>
  <c r="J17" i="15"/>
  <c r="K17" i="15" s="1"/>
  <c r="AK14" i="14"/>
  <c r="AN14" i="14" s="1"/>
  <c r="W15" i="14"/>
  <c r="J17" i="14"/>
  <c r="E18" i="14"/>
  <c r="AK22" i="18" l="1"/>
  <c r="AN22" i="18" s="1"/>
  <c r="AC23" i="18"/>
  <c r="AD23" i="18" s="1"/>
  <c r="AG23" i="18" s="1"/>
  <c r="AB24" i="18"/>
  <c r="C48" i="18"/>
  <c r="AR47" i="18"/>
  <c r="AT47" i="18" s="1"/>
  <c r="D47" i="18"/>
  <c r="E26" i="18"/>
  <c r="J25" i="18"/>
  <c r="AJ20" i="17"/>
  <c r="AP20" i="17" s="1"/>
  <c r="AS20" i="17" s="1"/>
  <c r="R23" i="17"/>
  <c r="U23" i="17" s="1"/>
  <c r="AD21" i="17"/>
  <c r="AG21" i="17" s="1"/>
  <c r="C47" i="17"/>
  <c r="AR46" i="17"/>
  <c r="AT46" i="17" s="1"/>
  <c r="D46" i="17"/>
  <c r="F27" i="17"/>
  <c r="I27" i="17" s="1"/>
  <c r="L25" i="17"/>
  <c r="O25" i="17" s="1"/>
  <c r="X22" i="17"/>
  <c r="AA22" i="17" s="1"/>
  <c r="C47" i="15"/>
  <c r="AR46" i="15"/>
  <c r="AT46" i="15" s="1"/>
  <c r="D46" i="15"/>
  <c r="C46" i="14"/>
  <c r="AR45" i="14"/>
  <c r="AT45" i="14" s="1"/>
  <c r="D45" i="14"/>
  <c r="AK14" i="15"/>
  <c r="AN14" i="15" s="1"/>
  <c r="AJ15" i="15" s="1"/>
  <c r="AP15" i="15" s="1"/>
  <c r="AS15" i="15" s="1"/>
  <c r="Q16" i="15"/>
  <c r="L17" i="15"/>
  <c r="O17" i="15" s="1"/>
  <c r="F18" i="15"/>
  <c r="I18" i="15" s="1"/>
  <c r="X15" i="14"/>
  <c r="AA15" i="14" s="1"/>
  <c r="AB15" i="14" s="1"/>
  <c r="AD15" i="14" s="1"/>
  <c r="AG15" i="14" s="1"/>
  <c r="F18" i="14"/>
  <c r="I18" i="14" s="1"/>
  <c r="K17" i="14"/>
  <c r="AI23" i="18" l="1"/>
  <c r="AC24" i="18"/>
  <c r="AD24" i="18" s="1"/>
  <c r="AG24" i="18" s="1"/>
  <c r="F26" i="18"/>
  <c r="I26" i="18" s="1"/>
  <c r="D48" i="18"/>
  <c r="C49" i="18"/>
  <c r="AR48" i="18"/>
  <c r="AT48" i="18" s="1"/>
  <c r="K25" i="18"/>
  <c r="AK20" i="17"/>
  <c r="AN20" i="17" s="1"/>
  <c r="AI21" i="17"/>
  <c r="AB22" i="17"/>
  <c r="AC22" i="17" s="1"/>
  <c r="C48" i="17"/>
  <c r="D47" i="17"/>
  <c r="AR47" i="17"/>
  <c r="AT47" i="17" s="1"/>
  <c r="P25" i="17"/>
  <c r="K26" i="17"/>
  <c r="E28" i="17"/>
  <c r="J27" i="17"/>
  <c r="Q24" i="17"/>
  <c r="V23" i="17"/>
  <c r="R16" i="15"/>
  <c r="U16" i="15" s="1"/>
  <c r="V16" i="15" s="1"/>
  <c r="X16" i="15" s="1"/>
  <c r="AA16" i="15" s="1"/>
  <c r="AB16" i="15" s="1"/>
  <c r="AD16" i="15" s="1"/>
  <c r="AG16" i="15" s="1"/>
  <c r="AI16" i="15" s="1"/>
  <c r="C48" i="15"/>
  <c r="AR47" i="15"/>
  <c r="AT47" i="15" s="1"/>
  <c r="D47" i="15"/>
  <c r="C47" i="14"/>
  <c r="AR46" i="14"/>
  <c r="AT46" i="14" s="1"/>
  <c r="D46" i="14"/>
  <c r="AK15" i="15"/>
  <c r="AN15" i="15" s="1"/>
  <c r="P17" i="15"/>
  <c r="E19" i="15"/>
  <c r="J18" i="15"/>
  <c r="K18" i="15" s="1"/>
  <c r="E19" i="14"/>
  <c r="J18" i="14"/>
  <c r="W16" i="14"/>
  <c r="AI15" i="14"/>
  <c r="L17" i="14"/>
  <c r="O17" i="14" s="1"/>
  <c r="P17" i="14" s="1"/>
  <c r="R17" i="14" s="1"/>
  <c r="U17" i="14" s="1"/>
  <c r="AI24" i="18" l="1"/>
  <c r="AJ23" i="18"/>
  <c r="AP23" i="18" s="1"/>
  <c r="AS23" i="18" s="1"/>
  <c r="AJ21" i="17"/>
  <c r="AP21" i="17" s="1"/>
  <c r="AS21" i="17" s="1"/>
  <c r="D49" i="18"/>
  <c r="AR49" i="18"/>
  <c r="AT49" i="18" s="1"/>
  <c r="C50" i="18"/>
  <c r="J26" i="18"/>
  <c r="E27" i="18"/>
  <c r="L25" i="18"/>
  <c r="O25" i="18" s="1"/>
  <c r="P25" i="18" s="1"/>
  <c r="R25" i="18" s="1"/>
  <c r="U25" i="18" s="1"/>
  <c r="V25" i="18" s="1"/>
  <c r="X25" i="18" s="1"/>
  <c r="AA25" i="18" s="1"/>
  <c r="R24" i="17"/>
  <c r="U24" i="17" s="1"/>
  <c r="D48" i="17"/>
  <c r="C49" i="17"/>
  <c r="AR48" i="17"/>
  <c r="AT48" i="17" s="1"/>
  <c r="AD22" i="17"/>
  <c r="AG22" i="17" s="1"/>
  <c r="F28" i="17"/>
  <c r="I28" i="17" s="1"/>
  <c r="W23" i="17"/>
  <c r="X23" i="17" s="1"/>
  <c r="AA23" i="17" s="1"/>
  <c r="L26" i="17"/>
  <c r="O26" i="17" s="1"/>
  <c r="C49" i="15"/>
  <c r="AR48" i="15"/>
  <c r="AT48" i="15" s="1"/>
  <c r="D48" i="15"/>
  <c r="C48" i="14"/>
  <c r="AR47" i="14"/>
  <c r="AT47" i="14" s="1"/>
  <c r="D47" i="14"/>
  <c r="AJ16" i="15"/>
  <c r="AP16" i="15" s="1"/>
  <c r="AS16" i="15" s="1"/>
  <c r="Q17" i="15"/>
  <c r="L18" i="15"/>
  <c r="O18" i="15" s="1"/>
  <c r="F19" i="15"/>
  <c r="I19" i="15" s="1"/>
  <c r="AJ15" i="14"/>
  <c r="AP15" i="14" s="1"/>
  <c r="AS15" i="14" s="1"/>
  <c r="X16" i="14"/>
  <c r="AA16" i="14" s="1"/>
  <c r="AB16" i="14" s="1"/>
  <c r="AD16" i="14" s="1"/>
  <c r="AG16" i="14" s="1"/>
  <c r="K18" i="14"/>
  <c r="V17" i="14"/>
  <c r="F19" i="14"/>
  <c r="I19" i="14" s="1"/>
  <c r="AK23" i="18" l="1"/>
  <c r="AN23" i="18" s="1"/>
  <c r="AJ24" i="18" s="1"/>
  <c r="AP24" i="18" s="1"/>
  <c r="AS24" i="18" s="1"/>
  <c r="AK21" i="17"/>
  <c r="AN21" i="17" s="1"/>
  <c r="F27" i="18"/>
  <c r="I27" i="18" s="1"/>
  <c r="AR50" i="18"/>
  <c r="AT50" i="18" s="1"/>
  <c r="D50" i="18"/>
  <c r="C51" i="18"/>
  <c r="K26" i="18"/>
  <c r="AB25" i="18"/>
  <c r="AB23" i="17"/>
  <c r="AC23" i="17" s="1"/>
  <c r="P26" i="17"/>
  <c r="K27" i="17"/>
  <c r="C50" i="17"/>
  <c r="D49" i="17"/>
  <c r="AR49" i="17"/>
  <c r="AT49" i="17" s="1"/>
  <c r="AI22" i="17"/>
  <c r="E29" i="17"/>
  <c r="J28" i="17"/>
  <c r="Q25" i="17"/>
  <c r="V24" i="17"/>
  <c r="W24" i="17" s="1"/>
  <c r="C50" i="15"/>
  <c r="AR49" i="15"/>
  <c r="AT49" i="15" s="1"/>
  <c r="D49" i="15"/>
  <c r="R17" i="15"/>
  <c r="U17" i="15" s="1"/>
  <c r="V17" i="15" s="1"/>
  <c r="X17" i="15" s="1"/>
  <c r="AA17" i="15" s="1"/>
  <c r="AB17" i="15" s="1"/>
  <c r="AD17" i="15" s="1"/>
  <c r="AG17" i="15" s="1"/>
  <c r="AI17" i="15" s="1"/>
  <c r="L18" i="14"/>
  <c r="O18" i="14" s="1"/>
  <c r="P18" i="14" s="1"/>
  <c r="R18" i="14" s="1"/>
  <c r="U18" i="14" s="1"/>
  <c r="V18" i="14" s="1"/>
  <c r="C49" i="14"/>
  <c r="AR48" i="14"/>
  <c r="AT48" i="14" s="1"/>
  <c r="D48" i="14"/>
  <c r="AK16" i="15"/>
  <c r="AN16" i="15" s="1"/>
  <c r="P18" i="15"/>
  <c r="E20" i="15"/>
  <c r="J19" i="15"/>
  <c r="K19" i="15" s="1"/>
  <c r="W17" i="14"/>
  <c r="AI16" i="14"/>
  <c r="J19" i="14"/>
  <c r="E20" i="14"/>
  <c r="AK15" i="14"/>
  <c r="AN15" i="14" s="1"/>
  <c r="AK24" i="18" l="1"/>
  <c r="AN24" i="18" s="1"/>
  <c r="AC25" i="18"/>
  <c r="AD25" i="18" s="1"/>
  <c r="AG25" i="18" s="1"/>
  <c r="AJ22" i="17"/>
  <c r="AP22" i="17" s="1"/>
  <c r="AS22" i="17" s="1"/>
  <c r="C52" i="18"/>
  <c r="AR51" i="18"/>
  <c r="AT51" i="18" s="1"/>
  <c r="D51" i="18"/>
  <c r="J27" i="18"/>
  <c r="E28" i="18"/>
  <c r="L26" i="18"/>
  <c r="O26" i="18" s="1"/>
  <c r="P26" i="18" s="1"/>
  <c r="R26" i="18" s="1"/>
  <c r="U26" i="18" s="1"/>
  <c r="V26" i="18" s="1"/>
  <c r="X26" i="18" s="1"/>
  <c r="AA26" i="18" s="1"/>
  <c r="R25" i="17"/>
  <c r="U25" i="17" s="1"/>
  <c r="X24" i="17"/>
  <c r="AA24" i="17" s="1"/>
  <c r="AR50" i="17"/>
  <c r="AT50" i="17" s="1"/>
  <c r="D50" i="17"/>
  <c r="C51" i="17"/>
  <c r="L27" i="17"/>
  <c r="O27" i="17" s="1"/>
  <c r="F29" i="17"/>
  <c r="I29" i="17" s="1"/>
  <c r="AD23" i="17"/>
  <c r="AG23" i="17" s="1"/>
  <c r="Q18" i="15"/>
  <c r="R18" i="15" s="1"/>
  <c r="U18" i="15" s="1"/>
  <c r="V18" i="15" s="1"/>
  <c r="C51" i="15"/>
  <c r="AR50" i="15"/>
  <c r="AT50" i="15" s="1"/>
  <c r="D50" i="15"/>
  <c r="C50" i="14"/>
  <c r="AR49" i="14"/>
  <c r="AT49" i="14" s="1"/>
  <c r="D49" i="14"/>
  <c r="AJ17" i="15"/>
  <c r="AP17" i="15" s="1"/>
  <c r="AS17" i="15" s="1"/>
  <c r="F20" i="15"/>
  <c r="I20" i="15" s="1"/>
  <c r="X17" i="14"/>
  <c r="AA17" i="14" s="1"/>
  <c r="AB17" i="14" s="1"/>
  <c r="AD17" i="14" s="1"/>
  <c r="AG17" i="14" s="1"/>
  <c r="F20" i="14"/>
  <c r="I20" i="14" s="1"/>
  <c r="AJ16" i="14"/>
  <c r="AP16" i="14" s="1"/>
  <c r="AS16" i="14" s="1"/>
  <c r="K19" i="14"/>
  <c r="AI25" i="18" l="1"/>
  <c r="AJ25" i="18" s="1"/>
  <c r="AP25" i="18" s="1"/>
  <c r="AS25" i="18" s="1"/>
  <c r="AK22" i="17"/>
  <c r="AN22" i="17" s="1"/>
  <c r="F28" i="18"/>
  <c r="I28" i="18" s="1"/>
  <c r="K27" i="18"/>
  <c r="AB26" i="18"/>
  <c r="D52" i="18"/>
  <c r="AR52" i="18"/>
  <c r="AT52" i="18" s="1"/>
  <c r="C53" i="18"/>
  <c r="E30" i="17"/>
  <c r="J29" i="17"/>
  <c r="AB24" i="17"/>
  <c r="AC24" i="17" s="1"/>
  <c r="AI23" i="17"/>
  <c r="C52" i="17"/>
  <c r="D51" i="17"/>
  <c r="AR51" i="17"/>
  <c r="AT51" i="17" s="1"/>
  <c r="P27" i="17"/>
  <c r="K28" i="17"/>
  <c r="Q26" i="17"/>
  <c r="V25" i="17"/>
  <c r="C52" i="15"/>
  <c r="AR51" i="15"/>
  <c r="AT51" i="15" s="1"/>
  <c r="D51" i="15"/>
  <c r="C51" i="14"/>
  <c r="AR50" i="14"/>
  <c r="AT50" i="14" s="1"/>
  <c r="D50" i="14"/>
  <c r="AK17" i="15"/>
  <c r="AN17" i="15" s="1"/>
  <c r="J20" i="15"/>
  <c r="E21" i="15"/>
  <c r="X18" i="15"/>
  <c r="AA18" i="15" s="1"/>
  <c r="AB18" i="15" s="1"/>
  <c r="AD18" i="15" s="1"/>
  <c r="AG18" i="15" s="1"/>
  <c r="L19" i="15"/>
  <c r="O19" i="15" s="1"/>
  <c r="W18" i="14"/>
  <c r="AI17" i="14"/>
  <c r="AK16" i="14"/>
  <c r="AN16" i="14" s="1"/>
  <c r="E21" i="14"/>
  <c r="J20" i="14"/>
  <c r="L19" i="14"/>
  <c r="O19" i="14" s="1"/>
  <c r="P19" i="14" s="1"/>
  <c r="R19" i="14" s="1"/>
  <c r="U19" i="14" s="1"/>
  <c r="AK25" i="18" l="1"/>
  <c r="AN25" i="18" s="1"/>
  <c r="AC26" i="18"/>
  <c r="AD26" i="18" s="1"/>
  <c r="AG26" i="18" s="1"/>
  <c r="AJ23" i="17"/>
  <c r="AP23" i="17" s="1"/>
  <c r="AS23" i="17" s="1"/>
  <c r="C54" i="18"/>
  <c r="D53" i="18"/>
  <c r="AR53" i="18"/>
  <c r="AT53" i="18" s="1"/>
  <c r="L27" i="18"/>
  <c r="O27" i="18" s="1"/>
  <c r="P27" i="18" s="1"/>
  <c r="R27" i="18" s="1"/>
  <c r="U27" i="18" s="1"/>
  <c r="V27" i="18" s="1"/>
  <c r="X27" i="18" s="1"/>
  <c r="AA27" i="18" s="1"/>
  <c r="J28" i="18"/>
  <c r="E29" i="18"/>
  <c r="R26" i="17"/>
  <c r="U26" i="17" s="1"/>
  <c r="AD24" i="17"/>
  <c r="AG24" i="17" s="1"/>
  <c r="L28" i="17"/>
  <c r="O28" i="17" s="1"/>
  <c r="W25" i="17"/>
  <c r="X25" i="17" s="1"/>
  <c r="AA25" i="17" s="1"/>
  <c r="AR52" i="17"/>
  <c r="AT52" i="17" s="1"/>
  <c r="C53" i="17"/>
  <c r="D52" i="17"/>
  <c r="F30" i="17"/>
  <c r="I30" i="17" s="1"/>
  <c r="C53" i="15"/>
  <c r="AR52" i="15"/>
  <c r="AT52" i="15" s="1"/>
  <c r="D52" i="15"/>
  <c r="C52" i="14"/>
  <c r="AR51" i="14"/>
  <c r="AT51" i="14" s="1"/>
  <c r="D51" i="14"/>
  <c r="AJ17" i="14"/>
  <c r="AP17" i="14" s="1"/>
  <c r="AS17" i="14" s="1"/>
  <c r="P19" i="15"/>
  <c r="Q19" i="15" s="1"/>
  <c r="K20" i="15"/>
  <c r="AI18" i="15"/>
  <c r="F21" i="15"/>
  <c r="I21" i="15" s="1"/>
  <c r="K20" i="14"/>
  <c r="V19" i="14"/>
  <c r="F21" i="14"/>
  <c r="I21" i="14" s="1"/>
  <c r="X18" i="14"/>
  <c r="AA18" i="14" s="1"/>
  <c r="AB18" i="14" s="1"/>
  <c r="AD18" i="14" s="1"/>
  <c r="AG18" i="14" s="1"/>
  <c r="AI26" i="18" l="1"/>
  <c r="AJ26" i="18" s="1"/>
  <c r="AP26" i="18" s="1"/>
  <c r="AS26" i="18" s="1"/>
  <c r="AK23" i="17"/>
  <c r="AN23" i="17" s="1"/>
  <c r="K28" i="18"/>
  <c r="AB27" i="18"/>
  <c r="AR54" i="18"/>
  <c r="AT54" i="18" s="1"/>
  <c r="C55" i="18"/>
  <c r="D54" i="18"/>
  <c r="F29" i="18"/>
  <c r="I29" i="18" s="1"/>
  <c r="J30" i="17"/>
  <c r="E31" i="17"/>
  <c r="P28" i="17"/>
  <c r="K29" i="17"/>
  <c r="AB25" i="17"/>
  <c r="AR53" i="17"/>
  <c r="AT53" i="17" s="1"/>
  <c r="C54" i="17"/>
  <c r="D53" i="17"/>
  <c r="AI24" i="17"/>
  <c r="Q27" i="17"/>
  <c r="V26" i="17"/>
  <c r="C54" i="15"/>
  <c r="AR53" i="15"/>
  <c r="AT53" i="15" s="1"/>
  <c r="D53" i="15"/>
  <c r="L20" i="14"/>
  <c r="O20" i="14" s="1"/>
  <c r="P20" i="14" s="1"/>
  <c r="R20" i="14" s="1"/>
  <c r="U20" i="14" s="1"/>
  <c r="V20" i="14" s="1"/>
  <c r="C53" i="14"/>
  <c r="AR52" i="14"/>
  <c r="AT52" i="14" s="1"/>
  <c r="D52" i="14"/>
  <c r="AK17" i="14"/>
  <c r="AN17" i="14" s="1"/>
  <c r="R19" i="15"/>
  <c r="U19" i="15" s="1"/>
  <c r="V19" i="15" s="1"/>
  <c r="X19" i="15" s="1"/>
  <c r="AA19" i="15" s="1"/>
  <c r="AB19" i="15" s="1"/>
  <c r="AD19" i="15" s="1"/>
  <c r="AG19" i="15" s="1"/>
  <c r="L20" i="15"/>
  <c r="O20" i="15" s="1"/>
  <c r="E22" i="15"/>
  <c r="J21" i="15"/>
  <c r="AJ18" i="15"/>
  <c r="AP18" i="15" s="1"/>
  <c r="AS18" i="15" s="1"/>
  <c r="W19" i="14"/>
  <c r="AI18" i="14"/>
  <c r="E22" i="14"/>
  <c r="J21" i="14"/>
  <c r="AK26" i="18" l="1"/>
  <c r="AN26" i="18" s="1"/>
  <c r="AC27" i="18"/>
  <c r="AD27" i="18" s="1"/>
  <c r="AG27" i="18" s="1"/>
  <c r="AJ24" i="17"/>
  <c r="AP24" i="17" s="1"/>
  <c r="AS24" i="17" s="1"/>
  <c r="C56" i="18"/>
  <c r="AR55" i="18"/>
  <c r="AT55" i="18" s="1"/>
  <c r="D55" i="18"/>
  <c r="E30" i="18"/>
  <c r="J29" i="18"/>
  <c r="L28" i="18"/>
  <c r="O28" i="18" s="1"/>
  <c r="P28" i="18" s="1"/>
  <c r="R28" i="18" s="1"/>
  <c r="U28" i="18" s="1"/>
  <c r="V28" i="18" s="1"/>
  <c r="X28" i="18" s="1"/>
  <c r="AA28" i="18" s="1"/>
  <c r="W26" i="17"/>
  <c r="AR54" i="17"/>
  <c r="AT54" i="17" s="1"/>
  <c r="C55" i="17"/>
  <c r="D54" i="17"/>
  <c r="R27" i="17"/>
  <c r="U27" i="17" s="1"/>
  <c r="L29" i="17"/>
  <c r="O29" i="17" s="1"/>
  <c r="AC25" i="17"/>
  <c r="AD25" i="17" s="1"/>
  <c r="AG25" i="17" s="1"/>
  <c r="F31" i="17"/>
  <c r="I31" i="17" s="1"/>
  <c r="C55" i="15"/>
  <c r="AR54" i="15"/>
  <c r="AT54" i="15" s="1"/>
  <c r="D54" i="15"/>
  <c r="K21" i="14"/>
  <c r="L21" i="14" s="1"/>
  <c r="O21" i="14" s="1"/>
  <c r="P21" i="14" s="1"/>
  <c r="R21" i="14" s="1"/>
  <c r="U21" i="14" s="1"/>
  <c r="X19" i="14"/>
  <c r="AA19" i="14" s="1"/>
  <c r="AB19" i="14" s="1"/>
  <c r="AD19" i="14" s="1"/>
  <c r="AG19" i="14" s="1"/>
  <c r="W20" i="14" s="1"/>
  <c r="C54" i="14"/>
  <c r="AR53" i="14"/>
  <c r="AT53" i="14" s="1"/>
  <c r="D53" i="14"/>
  <c r="AJ18" i="14"/>
  <c r="AP18" i="14" s="1"/>
  <c r="AS18" i="14" s="1"/>
  <c r="P20" i="15"/>
  <c r="K21" i="15"/>
  <c r="AI19" i="15"/>
  <c r="AK18" i="15"/>
  <c r="AN18" i="15" s="1"/>
  <c r="F22" i="15"/>
  <c r="I22" i="15" s="1"/>
  <c r="F22" i="14"/>
  <c r="I22" i="14" s="1"/>
  <c r="AI27" i="18" l="1"/>
  <c r="AJ27" i="18" s="1"/>
  <c r="AP27" i="18" s="1"/>
  <c r="AS27" i="18" s="1"/>
  <c r="AK24" i="17"/>
  <c r="AN24" i="17" s="1"/>
  <c r="F30" i="18"/>
  <c r="I30" i="18" s="1"/>
  <c r="K29" i="18"/>
  <c r="AB28" i="18"/>
  <c r="D56" i="18"/>
  <c r="AR56" i="18"/>
  <c r="AT56" i="18" s="1"/>
  <c r="C57" i="18"/>
  <c r="AI25" i="17"/>
  <c r="K30" i="17"/>
  <c r="P29" i="17"/>
  <c r="D55" i="17"/>
  <c r="C56" i="17"/>
  <c r="AR55" i="17"/>
  <c r="AT55" i="17" s="1"/>
  <c r="J31" i="17"/>
  <c r="E32" i="17"/>
  <c r="Q28" i="17"/>
  <c r="V27" i="17"/>
  <c r="X26" i="17"/>
  <c r="AA26" i="17" s="1"/>
  <c r="AI19" i="14"/>
  <c r="L21" i="15"/>
  <c r="O21" i="15" s="1"/>
  <c r="P21" i="15" s="1"/>
  <c r="C56" i="15"/>
  <c r="AR55" i="15"/>
  <c r="AT55" i="15" s="1"/>
  <c r="D55" i="15"/>
  <c r="C55" i="14"/>
  <c r="AR54" i="14"/>
  <c r="AT54" i="14" s="1"/>
  <c r="D54" i="14"/>
  <c r="AK18" i="14"/>
  <c r="AN18" i="14" s="1"/>
  <c r="AJ19" i="15"/>
  <c r="AP19" i="15" s="1"/>
  <c r="AS19" i="15" s="1"/>
  <c r="Q20" i="15"/>
  <c r="J22" i="15"/>
  <c r="E23" i="15"/>
  <c r="V21" i="14"/>
  <c r="J22" i="14"/>
  <c r="E23" i="14"/>
  <c r="X20" i="14"/>
  <c r="AA20" i="14" s="1"/>
  <c r="AB20" i="14" s="1"/>
  <c r="AD20" i="14" s="1"/>
  <c r="AG20" i="14" s="1"/>
  <c r="AJ19" i="14" l="1"/>
  <c r="AP19" i="14" s="1"/>
  <c r="AS19" i="14" s="1"/>
  <c r="AK27" i="18"/>
  <c r="AN27" i="18" s="1"/>
  <c r="AC28" i="18"/>
  <c r="AD28" i="18" s="1"/>
  <c r="AG28" i="18" s="1"/>
  <c r="AJ25" i="17"/>
  <c r="AP25" i="17" s="1"/>
  <c r="AS25" i="17" s="1"/>
  <c r="J30" i="18"/>
  <c r="E31" i="18"/>
  <c r="C58" i="18"/>
  <c r="AR57" i="18"/>
  <c r="AT57" i="18" s="1"/>
  <c r="D57" i="18"/>
  <c r="L29" i="18"/>
  <c r="O29" i="18" s="1"/>
  <c r="P29" i="18" s="1"/>
  <c r="R29" i="18" s="1"/>
  <c r="U29" i="18" s="1"/>
  <c r="V29" i="18" s="1"/>
  <c r="X29" i="18" s="1"/>
  <c r="AA29" i="18" s="1"/>
  <c r="W27" i="17"/>
  <c r="X27" i="17" s="1"/>
  <c r="AA27" i="17" s="1"/>
  <c r="AB26" i="17"/>
  <c r="D56" i="17"/>
  <c r="AR56" i="17"/>
  <c r="AT56" i="17" s="1"/>
  <c r="C57" i="17"/>
  <c r="R28" i="17"/>
  <c r="U28" i="17" s="1"/>
  <c r="K22" i="15"/>
  <c r="L22" i="15" s="1"/>
  <c r="O22" i="15" s="1"/>
  <c r="F32" i="17"/>
  <c r="I32" i="17" s="1"/>
  <c r="L30" i="17"/>
  <c r="O30" i="17" s="1"/>
  <c r="R20" i="15"/>
  <c r="U20" i="15" s="1"/>
  <c r="V20" i="15" s="1"/>
  <c r="X20" i="15" s="1"/>
  <c r="AA20" i="15" s="1"/>
  <c r="AB20" i="15" s="1"/>
  <c r="AD20" i="15" s="1"/>
  <c r="AG20" i="15" s="1"/>
  <c r="Q21" i="15" s="1"/>
  <c r="C57" i="15"/>
  <c r="AR56" i="15"/>
  <c r="AT56" i="15" s="1"/>
  <c r="D56" i="15"/>
  <c r="C56" i="14"/>
  <c r="AR55" i="14"/>
  <c r="AT55" i="14" s="1"/>
  <c r="D55" i="14"/>
  <c r="AK19" i="15"/>
  <c r="AN19" i="15" s="1"/>
  <c r="F23" i="15"/>
  <c r="I23" i="15" s="1"/>
  <c r="W21" i="14"/>
  <c r="AI20" i="14"/>
  <c r="F23" i="14"/>
  <c r="I23" i="14" s="1"/>
  <c r="K22" i="14"/>
  <c r="AK19" i="14" l="1"/>
  <c r="AN19" i="14" s="1"/>
  <c r="AJ20" i="14" s="1"/>
  <c r="AP20" i="14" s="1"/>
  <c r="AS20" i="14" s="1"/>
  <c r="AI28" i="18"/>
  <c r="AJ28" i="18" s="1"/>
  <c r="AP28" i="18" s="1"/>
  <c r="AS28" i="18" s="1"/>
  <c r="AK25" i="17"/>
  <c r="AN25" i="17" s="1"/>
  <c r="AR58" i="18"/>
  <c r="AT58" i="18" s="1"/>
  <c r="D58" i="18"/>
  <c r="C59" i="18"/>
  <c r="F31" i="18"/>
  <c r="I31" i="18" s="1"/>
  <c r="K30" i="18"/>
  <c r="AB29" i="18"/>
  <c r="AB27" i="17"/>
  <c r="Q29" i="17"/>
  <c r="V28" i="17"/>
  <c r="P30" i="17"/>
  <c r="K31" i="17"/>
  <c r="E33" i="17"/>
  <c r="J32" i="17"/>
  <c r="AR57" i="17"/>
  <c r="AT57" i="17" s="1"/>
  <c r="D57" i="17"/>
  <c r="C58" i="17"/>
  <c r="AC26" i="17"/>
  <c r="AD26" i="17" s="1"/>
  <c r="AG26" i="17" s="1"/>
  <c r="R21" i="15"/>
  <c r="U21" i="15" s="1"/>
  <c r="V21" i="15" s="1"/>
  <c r="C58" i="15"/>
  <c r="AR57" i="15"/>
  <c r="AT57" i="15" s="1"/>
  <c r="D57" i="15"/>
  <c r="X21" i="14"/>
  <c r="AA21" i="14" s="1"/>
  <c r="AB21" i="14" s="1"/>
  <c r="AD21" i="14" s="1"/>
  <c r="AG21" i="14" s="1"/>
  <c r="AI21" i="14" s="1"/>
  <c r="C57" i="14"/>
  <c r="AR56" i="14"/>
  <c r="AT56" i="14" s="1"/>
  <c r="D56" i="14"/>
  <c r="P22" i="15"/>
  <c r="E24" i="15"/>
  <c r="J23" i="15"/>
  <c r="K23" i="15" s="1"/>
  <c r="AI20" i="15"/>
  <c r="J23" i="14"/>
  <c r="E24" i="14"/>
  <c r="L22" i="14"/>
  <c r="O22" i="14" s="1"/>
  <c r="P22" i="14" s="1"/>
  <c r="R22" i="14" s="1"/>
  <c r="U22" i="14" s="1"/>
  <c r="AK28" i="18" l="1"/>
  <c r="AN28" i="18" s="1"/>
  <c r="AC29" i="18"/>
  <c r="AD29" i="18" s="1"/>
  <c r="AG29" i="18" s="1"/>
  <c r="J31" i="18"/>
  <c r="E32" i="18"/>
  <c r="L30" i="18"/>
  <c r="O30" i="18" s="1"/>
  <c r="P30" i="18" s="1"/>
  <c r="R30" i="18" s="1"/>
  <c r="U30" i="18" s="1"/>
  <c r="V30" i="18" s="1"/>
  <c r="X30" i="18" s="1"/>
  <c r="AA30" i="18" s="1"/>
  <c r="C60" i="18"/>
  <c r="D59" i="18"/>
  <c r="AR59" i="18"/>
  <c r="AT59" i="18" s="1"/>
  <c r="F33" i="17"/>
  <c r="I33" i="17" s="1"/>
  <c r="L31" i="17"/>
  <c r="O31" i="17" s="1"/>
  <c r="AC27" i="17"/>
  <c r="AD27" i="17" s="1"/>
  <c r="AG27" i="17" s="1"/>
  <c r="AI26" i="17"/>
  <c r="AR58" i="17"/>
  <c r="AT58" i="17" s="1"/>
  <c r="D58" i="17"/>
  <c r="C59" i="17"/>
  <c r="R29" i="17"/>
  <c r="U29" i="17" s="1"/>
  <c r="W28" i="17"/>
  <c r="C59" i="15"/>
  <c r="AR58" i="15"/>
  <c r="AT58" i="15" s="1"/>
  <c r="D58" i="15"/>
  <c r="C58" i="14"/>
  <c r="AR57" i="14"/>
  <c r="AT57" i="14" s="1"/>
  <c r="D57" i="14"/>
  <c r="AK20" i="14"/>
  <c r="AN20" i="14" s="1"/>
  <c r="AJ21" i="14" s="1"/>
  <c r="AP21" i="14" s="1"/>
  <c r="AS21" i="14" s="1"/>
  <c r="X21" i="15"/>
  <c r="AA21" i="15" s="1"/>
  <c r="AB21" i="15" s="1"/>
  <c r="AD21" i="15" s="1"/>
  <c r="AG21" i="15" s="1"/>
  <c r="Q22" i="15" s="1"/>
  <c r="AJ20" i="15"/>
  <c r="AP20" i="15" s="1"/>
  <c r="AS20" i="15" s="1"/>
  <c r="L23" i="15"/>
  <c r="O23" i="15" s="1"/>
  <c r="F24" i="15"/>
  <c r="I24" i="15" s="1"/>
  <c r="K23" i="14"/>
  <c r="V22" i="14"/>
  <c r="F24" i="14"/>
  <c r="I24" i="14" s="1"/>
  <c r="AI29" i="18" l="1"/>
  <c r="AJ29" i="18" s="1"/>
  <c r="AP29" i="18" s="1"/>
  <c r="AS29" i="18" s="1"/>
  <c r="D60" i="18"/>
  <c r="C61" i="18"/>
  <c r="AR60" i="18"/>
  <c r="AT60" i="18" s="1"/>
  <c r="F32" i="18"/>
  <c r="I32" i="18" s="1"/>
  <c r="K31" i="18"/>
  <c r="AB30" i="18"/>
  <c r="AC30" i="18" s="1"/>
  <c r="J33" i="17"/>
  <c r="E34" i="17"/>
  <c r="C60" i="17"/>
  <c r="D59" i="17"/>
  <c r="AR59" i="17"/>
  <c r="AT59" i="17" s="1"/>
  <c r="K32" i="17"/>
  <c r="P31" i="17"/>
  <c r="X28" i="17"/>
  <c r="AA28" i="17" s="1"/>
  <c r="AI27" i="17"/>
  <c r="AJ26" i="17"/>
  <c r="AP26" i="17" s="1"/>
  <c r="AS26" i="17" s="1"/>
  <c r="Q30" i="17"/>
  <c r="V29" i="17"/>
  <c r="C60" i="15"/>
  <c r="AR59" i="15"/>
  <c r="AT59" i="15" s="1"/>
  <c r="D59" i="15"/>
  <c r="R22" i="15"/>
  <c r="U22" i="15" s="1"/>
  <c r="V22" i="15" s="1"/>
  <c r="C59" i="14"/>
  <c r="AR58" i="14"/>
  <c r="AT58" i="14" s="1"/>
  <c r="D58" i="14"/>
  <c r="L23" i="14"/>
  <c r="O23" i="14" s="1"/>
  <c r="P23" i="14" s="1"/>
  <c r="R23" i="14" s="1"/>
  <c r="U23" i="14" s="1"/>
  <c r="V23" i="14" s="1"/>
  <c r="P23" i="15"/>
  <c r="AK20" i="15"/>
  <c r="AN20" i="15" s="1"/>
  <c r="AI21" i="15"/>
  <c r="E25" i="15"/>
  <c r="J24" i="15"/>
  <c r="K24" i="15" s="1"/>
  <c r="AK21" i="14"/>
  <c r="AN21" i="14" s="1"/>
  <c r="J24" i="14"/>
  <c r="E25" i="14"/>
  <c r="W22" i="14"/>
  <c r="AK29" i="18" l="1"/>
  <c r="AN29" i="18" s="1"/>
  <c r="AD30" i="18"/>
  <c r="AG30" i="18" s="1"/>
  <c r="E33" i="18"/>
  <c r="J32" i="18"/>
  <c r="L31" i="18"/>
  <c r="O31" i="18" s="1"/>
  <c r="P31" i="18" s="1"/>
  <c r="R31" i="18" s="1"/>
  <c r="U31" i="18" s="1"/>
  <c r="V31" i="18" s="1"/>
  <c r="X31" i="18" s="1"/>
  <c r="AA31" i="18" s="1"/>
  <c r="D61" i="18"/>
  <c r="C62" i="18"/>
  <c r="AR61" i="18"/>
  <c r="AT61" i="18" s="1"/>
  <c r="R30" i="17"/>
  <c r="U30" i="17" s="1"/>
  <c r="L32" i="17"/>
  <c r="O32" i="17" s="1"/>
  <c r="W29" i="17"/>
  <c r="X29" i="17" s="1"/>
  <c r="AA29" i="17" s="1"/>
  <c r="AB28" i="17"/>
  <c r="AK26" i="17"/>
  <c r="AN26" i="17" s="1"/>
  <c r="AJ27" i="17" s="1"/>
  <c r="AP27" i="17" s="1"/>
  <c r="AS27" i="17" s="1"/>
  <c r="D60" i="17"/>
  <c r="AR60" i="17"/>
  <c r="AT60" i="17" s="1"/>
  <c r="C61" i="17"/>
  <c r="F34" i="17"/>
  <c r="I34" i="17" s="1"/>
  <c r="C61" i="15"/>
  <c r="AR60" i="15"/>
  <c r="AT60" i="15" s="1"/>
  <c r="D60" i="15"/>
  <c r="X22" i="14"/>
  <c r="AA22" i="14" s="1"/>
  <c r="AB22" i="14" s="1"/>
  <c r="AD22" i="14" s="1"/>
  <c r="AG22" i="14" s="1"/>
  <c r="AI22" i="14" s="1"/>
  <c r="C60" i="14"/>
  <c r="AR59" i="14"/>
  <c r="AT59" i="14" s="1"/>
  <c r="D59" i="14"/>
  <c r="F25" i="15"/>
  <c r="I25" i="15" s="1"/>
  <c r="X22" i="15"/>
  <c r="AA22" i="15" s="1"/>
  <c r="AB22" i="15" s="1"/>
  <c r="AD22" i="15" s="1"/>
  <c r="AG22" i="15" s="1"/>
  <c r="Q23" i="15" s="1"/>
  <c r="AJ21" i="15"/>
  <c r="AP21" i="15" s="1"/>
  <c r="AS21" i="15" s="1"/>
  <c r="F25" i="14"/>
  <c r="I25" i="14" s="1"/>
  <c r="K24" i="14"/>
  <c r="AI30" i="18" l="1"/>
  <c r="AJ30" i="18" s="1"/>
  <c r="AR62" i="18"/>
  <c r="AT62" i="18" s="1"/>
  <c r="D62" i="18"/>
  <c r="C63" i="18"/>
  <c r="K32" i="18"/>
  <c r="AB31" i="18"/>
  <c r="AC31" i="18" s="1"/>
  <c r="F33" i="18"/>
  <c r="I33" i="18" s="1"/>
  <c r="AB29" i="17"/>
  <c r="C62" i="17"/>
  <c r="D61" i="17"/>
  <c r="AR61" i="17"/>
  <c r="AT61" i="17" s="1"/>
  <c r="AC28" i="17"/>
  <c r="AK27" i="17"/>
  <c r="AN27" i="17" s="1"/>
  <c r="P32" i="17"/>
  <c r="K33" i="17"/>
  <c r="Q31" i="17"/>
  <c r="V30" i="17"/>
  <c r="W30" i="17" s="1"/>
  <c r="E35" i="17"/>
  <c r="J34" i="17"/>
  <c r="W23" i="14"/>
  <c r="X23" i="14" s="1"/>
  <c r="AA23" i="14" s="1"/>
  <c r="AB23" i="14" s="1"/>
  <c r="AD23" i="14" s="1"/>
  <c r="AG23" i="14" s="1"/>
  <c r="AI23" i="14" s="1"/>
  <c r="R23" i="15"/>
  <c r="U23" i="15" s="1"/>
  <c r="V23" i="15" s="1"/>
  <c r="C62" i="15"/>
  <c r="AR61" i="15"/>
  <c r="AT61" i="15" s="1"/>
  <c r="D61" i="15"/>
  <c r="L24" i="14"/>
  <c r="O24" i="14" s="1"/>
  <c r="P24" i="14" s="1"/>
  <c r="R24" i="14" s="1"/>
  <c r="U24" i="14" s="1"/>
  <c r="V24" i="14" s="1"/>
  <c r="C61" i="14"/>
  <c r="AR60" i="14"/>
  <c r="AT60" i="14" s="1"/>
  <c r="D60" i="14"/>
  <c r="AK21" i="15"/>
  <c r="AN21" i="15" s="1"/>
  <c r="AI22" i="15"/>
  <c r="J25" i="15"/>
  <c r="E26" i="15"/>
  <c r="L24" i="15"/>
  <c r="O24" i="15" s="1"/>
  <c r="J25" i="14"/>
  <c r="E26" i="14"/>
  <c r="AJ22" i="14"/>
  <c r="AP22" i="14" s="1"/>
  <c r="AS22" i="14" s="1"/>
  <c r="AP30" i="18" l="1"/>
  <c r="AS30" i="18" s="1"/>
  <c r="AK30" i="18"/>
  <c r="AN30" i="18" s="1"/>
  <c r="AD31" i="18"/>
  <c r="AG31" i="18" s="1"/>
  <c r="L32" i="18"/>
  <c r="O32" i="18" s="1"/>
  <c r="P32" i="18" s="1"/>
  <c r="R32" i="18" s="1"/>
  <c r="U32" i="18" s="1"/>
  <c r="V32" i="18" s="1"/>
  <c r="X32" i="18" s="1"/>
  <c r="AA32" i="18" s="1"/>
  <c r="C64" i="18"/>
  <c r="D63" i="18"/>
  <c r="AR63" i="18"/>
  <c r="AT63" i="18" s="1"/>
  <c r="J33" i="18"/>
  <c r="E34" i="18"/>
  <c r="F35" i="17"/>
  <c r="I35" i="17" s="1"/>
  <c r="X30" i="17"/>
  <c r="AA30" i="17" s="1"/>
  <c r="AD28" i="17"/>
  <c r="AG28" i="17" s="1"/>
  <c r="R31" i="17"/>
  <c r="U31" i="17" s="1"/>
  <c r="L33" i="17"/>
  <c r="O33" i="17" s="1"/>
  <c r="AR62" i="17"/>
  <c r="AT62" i="17" s="1"/>
  <c r="C63" i="17"/>
  <c r="D62" i="17"/>
  <c r="C63" i="15"/>
  <c r="AR62" i="15"/>
  <c r="AT62" i="15" s="1"/>
  <c r="D62" i="15"/>
  <c r="W24" i="14"/>
  <c r="X24" i="14" s="1"/>
  <c r="AA24" i="14" s="1"/>
  <c r="AB24" i="14" s="1"/>
  <c r="AD24" i="14" s="1"/>
  <c r="AG24" i="14" s="1"/>
  <c r="C62" i="14"/>
  <c r="AR61" i="14"/>
  <c r="AT61" i="14" s="1"/>
  <c r="D61" i="14"/>
  <c r="P24" i="15"/>
  <c r="K25" i="15"/>
  <c r="F26" i="15"/>
  <c r="I26" i="15" s="1"/>
  <c r="X23" i="15"/>
  <c r="AA23" i="15" s="1"/>
  <c r="AB23" i="15" s="1"/>
  <c r="AD23" i="15" s="1"/>
  <c r="AG23" i="15" s="1"/>
  <c r="AJ22" i="15"/>
  <c r="AP22" i="15" s="1"/>
  <c r="AS22" i="15" s="1"/>
  <c r="F26" i="14"/>
  <c r="I26" i="14" s="1"/>
  <c r="AK22" i="14"/>
  <c r="AN22" i="14" s="1"/>
  <c r="AJ23" i="14" s="1"/>
  <c r="AP23" i="14" s="1"/>
  <c r="AS23" i="14" s="1"/>
  <c r="K25" i="14"/>
  <c r="AI31" i="18" l="1"/>
  <c r="AJ31" i="18" s="1"/>
  <c r="AP31" i="18" s="1"/>
  <c r="AS31" i="18" s="1"/>
  <c r="K33" i="18"/>
  <c r="L33" i="18" s="1"/>
  <c r="O33" i="18" s="1"/>
  <c r="P33" i="18" s="1"/>
  <c r="R33" i="18" s="1"/>
  <c r="U33" i="18" s="1"/>
  <c r="V33" i="18" s="1"/>
  <c r="X33" i="18" s="1"/>
  <c r="AA33" i="18" s="1"/>
  <c r="AB32" i="18"/>
  <c r="D64" i="18"/>
  <c r="C65" i="18"/>
  <c r="AR64" i="18"/>
  <c r="AT64" i="18" s="1"/>
  <c r="F34" i="18"/>
  <c r="I34" i="18" s="1"/>
  <c r="AB30" i="17"/>
  <c r="E36" i="17"/>
  <c r="J35" i="17"/>
  <c r="P33" i="17"/>
  <c r="K34" i="17"/>
  <c r="Q32" i="17"/>
  <c r="V31" i="17"/>
  <c r="W31" i="17" s="1"/>
  <c r="C64" i="17"/>
  <c r="D63" i="17"/>
  <c r="AR63" i="17"/>
  <c r="AT63" i="17" s="1"/>
  <c r="AC29" i="17"/>
  <c r="AI28" i="17"/>
  <c r="L25" i="15"/>
  <c r="O25" i="15" s="1"/>
  <c r="P25" i="15" s="1"/>
  <c r="C64" i="15"/>
  <c r="AR63" i="15"/>
  <c r="AT63" i="15" s="1"/>
  <c r="D63" i="15"/>
  <c r="C63" i="14"/>
  <c r="AR62" i="14"/>
  <c r="AT62" i="14" s="1"/>
  <c r="D62" i="14"/>
  <c r="AK22" i="15"/>
  <c r="AN22" i="15" s="1"/>
  <c r="Q24" i="15"/>
  <c r="AI23" i="15"/>
  <c r="E27" i="15"/>
  <c r="J26" i="15"/>
  <c r="AI24" i="14"/>
  <c r="AK23" i="14"/>
  <c r="AN23" i="14" s="1"/>
  <c r="L25" i="14"/>
  <c r="O25" i="14" s="1"/>
  <c r="P25" i="14" s="1"/>
  <c r="R25" i="14" s="1"/>
  <c r="U25" i="14" s="1"/>
  <c r="E27" i="14"/>
  <c r="J26" i="14"/>
  <c r="AK31" i="18" l="1"/>
  <c r="AN31" i="18" s="1"/>
  <c r="AC32" i="18"/>
  <c r="AD32" i="18" s="1"/>
  <c r="AG32" i="18" s="1"/>
  <c r="J34" i="18"/>
  <c r="K34" i="18" s="1"/>
  <c r="E35" i="18"/>
  <c r="AR65" i="18"/>
  <c r="AT65" i="18" s="1"/>
  <c r="D65" i="18"/>
  <c r="C66" i="18"/>
  <c r="AB33" i="18"/>
  <c r="AR64" i="17"/>
  <c r="AT64" i="17" s="1"/>
  <c r="D64" i="17"/>
  <c r="C65" i="17"/>
  <c r="R32" i="17"/>
  <c r="U32" i="17" s="1"/>
  <c r="L34" i="17"/>
  <c r="O34" i="17" s="1"/>
  <c r="AJ28" i="17"/>
  <c r="AP28" i="17" s="1"/>
  <c r="AS28" i="17" s="1"/>
  <c r="X31" i="17"/>
  <c r="AA31" i="17" s="1"/>
  <c r="AD29" i="17"/>
  <c r="AG29" i="17" s="1"/>
  <c r="F36" i="17"/>
  <c r="I36" i="17" s="1"/>
  <c r="K26" i="15"/>
  <c r="C65" i="15"/>
  <c r="AR64" i="15"/>
  <c r="AT64" i="15" s="1"/>
  <c r="D64" i="15"/>
  <c r="R24" i="15"/>
  <c r="U24" i="15" s="1"/>
  <c r="V24" i="15" s="1"/>
  <c r="X24" i="15" s="1"/>
  <c r="AA24" i="15" s="1"/>
  <c r="AB24" i="15" s="1"/>
  <c r="AD24" i="15" s="1"/>
  <c r="AG24" i="15" s="1"/>
  <c r="Q25" i="15" s="1"/>
  <c r="C64" i="14"/>
  <c r="AR63" i="14"/>
  <c r="AT63" i="14" s="1"/>
  <c r="D63" i="14"/>
  <c r="AJ23" i="15"/>
  <c r="AP23" i="15" s="1"/>
  <c r="AS23" i="15" s="1"/>
  <c r="F27" i="15"/>
  <c r="I27" i="15" s="1"/>
  <c r="AJ24" i="14"/>
  <c r="AP24" i="14" s="1"/>
  <c r="AS24" i="14" s="1"/>
  <c r="K26" i="14"/>
  <c r="V25" i="14"/>
  <c r="F27" i="14"/>
  <c r="I27" i="14" s="1"/>
  <c r="AI32" i="18" l="1"/>
  <c r="AJ32" i="18" s="1"/>
  <c r="AP32" i="18" s="1"/>
  <c r="AS32" i="18" s="1"/>
  <c r="AC33" i="18"/>
  <c r="AD33" i="18" s="1"/>
  <c r="AG33" i="18" s="1"/>
  <c r="AR66" i="18"/>
  <c r="AT66" i="18" s="1"/>
  <c r="C67" i="18"/>
  <c r="D66" i="18"/>
  <c r="F35" i="18"/>
  <c r="I35" i="18" s="1"/>
  <c r="L34" i="18"/>
  <c r="O34" i="18" s="1"/>
  <c r="P34" i="18" s="1"/>
  <c r="R34" i="18" s="1"/>
  <c r="U34" i="18" s="1"/>
  <c r="V34" i="18" s="1"/>
  <c r="X34" i="18" s="1"/>
  <c r="AA34" i="18" s="1"/>
  <c r="AK28" i="17"/>
  <c r="AN28" i="17" s="1"/>
  <c r="E37" i="17"/>
  <c r="J36" i="17"/>
  <c r="K35" i="17"/>
  <c r="P34" i="17"/>
  <c r="AC30" i="17"/>
  <c r="AI29" i="17"/>
  <c r="Q33" i="17"/>
  <c r="V32" i="17"/>
  <c r="W32" i="17" s="1"/>
  <c r="AB31" i="17"/>
  <c r="C66" i="17"/>
  <c r="AR65" i="17"/>
  <c r="AT65" i="17" s="1"/>
  <c r="D65" i="17"/>
  <c r="AI24" i="15"/>
  <c r="R25" i="15"/>
  <c r="U25" i="15" s="1"/>
  <c r="V25" i="15" s="1"/>
  <c r="X25" i="15" s="1"/>
  <c r="AA25" i="15" s="1"/>
  <c r="AB25" i="15" s="1"/>
  <c r="AD25" i="15" s="1"/>
  <c r="AG25" i="15" s="1"/>
  <c r="AI25" i="15" s="1"/>
  <c r="C66" i="15"/>
  <c r="AR65" i="15"/>
  <c r="AT65" i="15" s="1"/>
  <c r="D65" i="15"/>
  <c r="C65" i="14"/>
  <c r="AR64" i="14"/>
  <c r="AT64" i="14" s="1"/>
  <c r="D64" i="14"/>
  <c r="AK23" i="15"/>
  <c r="AN23" i="15" s="1"/>
  <c r="AK24" i="14"/>
  <c r="AN24" i="14" s="1"/>
  <c r="J27" i="15"/>
  <c r="E28" i="15"/>
  <c r="L26" i="15"/>
  <c r="O26" i="15" s="1"/>
  <c r="J27" i="14"/>
  <c r="E28" i="14"/>
  <c r="W25" i="14"/>
  <c r="L26" i="14"/>
  <c r="O26" i="14" s="1"/>
  <c r="P26" i="14" s="1"/>
  <c r="R26" i="14" s="1"/>
  <c r="U26" i="14" s="1"/>
  <c r="AK32" i="18" l="1"/>
  <c r="AN32" i="18" s="1"/>
  <c r="AI33" i="18"/>
  <c r="J35" i="18"/>
  <c r="K35" i="18" s="1"/>
  <c r="E36" i="18"/>
  <c r="C68" i="18"/>
  <c r="D67" i="18"/>
  <c r="AR67" i="18"/>
  <c r="AT67" i="18" s="1"/>
  <c r="AB34" i="18"/>
  <c r="AJ29" i="17"/>
  <c r="AP29" i="17" s="1"/>
  <c r="AS29" i="17" s="1"/>
  <c r="R33" i="17"/>
  <c r="U33" i="17" s="1"/>
  <c r="AD30" i="17"/>
  <c r="AG30" i="17" s="1"/>
  <c r="AR66" i="17"/>
  <c r="AT66" i="17" s="1"/>
  <c r="C67" i="17"/>
  <c r="D66" i="17"/>
  <c r="L35" i="17"/>
  <c r="O35" i="17" s="1"/>
  <c r="F37" i="17"/>
  <c r="I37" i="17" s="1"/>
  <c r="X32" i="17"/>
  <c r="AA32" i="17" s="1"/>
  <c r="AJ24" i="15"/>
  <c r="AP24" i="15" s="1"/>
  <c r="AS24" i="15" s="1"/>
  <c r="C67" i="15"/>
  <c r="AR66" i="15"/>
  <c r="AT66" i="15" s="1"/>
  <c r="D66" i="15"/>
  <c r="C66" i="14"/>
  <c r="AR65" i="14"/>
  <c r="AT65" i="14" s="1"/>
  <c r="D65" i="14"/>
  <c r="P26" i="15"/>
  <c r="K27" i="15"/>
  <c r="F28" i="15"/>
  <c r="I28" i="15" s="1"/>
  <c r="K27" i="14"/>
  <c r="V26" i="14"/>
  <c r="X25" i="14"/>
  <c r="AA25" i="14" s="1"/>
  <c r="AB25" i="14" s="1"/>
  <c r="AD25" i="14" s="1"/>
  <c r="AG25" i="14" s="1"/>
  <c r="F28" i="14"/>
  <c r="I28" i="14" s="1"/>
  <c r="AJ33" i="18" l="1"/>
  <c r="AP33" i="18" s="1"/>
  <c r="AS33" i="18" s="1"/>
  <c r="AC34" i="18"/>
  <c r="AD34" i="18" s="1"/>
  <c r="AG34" i="18" s="1"/>
  <c r="F36" i="18"/>
  <c r="I36" i="18" s="1"/>
  <c r="D68" i="18"/>
  <c r="C69" i="18"/>
  <c r="AR68" i="18"/>
  <c r="AT68" i="18" s="1"/>
  <c r="L35" i="18"/>
  <c r="O35" i="18" s="1"/>
  <c r="P35" i="18" s="1"/>
  <c r="R35" i="18" s="1"/>
  <c r="U35" i="18" s="1"/>
  <c r="V35" i="18" s="1"/>
  <c r="X35" i="18" s="1"/>
  <c r="AA35" i="18" s="1"/>
  <c r="AK29" i="17"/>
  <c r="AN29" i="17" s="1"/>
  <c r="AR67" i="17"/>
  <c r="AT67" i="17" s="1"/>
  <c r="C68" i="17"/>
  <c r="D67" i="17"/>
  <c r="AB32" i="17"/>
  <c r="AC31" i="17"/>
  <c r="AI30" i="17"/>
  <c r="E38" i="17"/>
  <c r="J37" i="17"/>
  <c r="P35" i="17"/>
  <c r="K36" i="17"/>
  <c r="Q34" i="17"/>
  <c r="V33" i="17"/>
  <c r="W33" i="17" s="1"/>
  <c r="AK24" i="15"/>
  <c r="AN24" i="15" s="1"/>
  <c r="AJ25" i="15" s="1"/>
  <c r="AP25" i="15" s="1"/>
  <c r="AS25" i="15" s="1"/>
  <c r="L27" i="15"/>
  <c r="O27" i="15" s="1"/>
  <c r="P27" i="15" s="1"/>
  <c r="C68" i="15"/>
  <c r="AR67" i="15"/>
  <c r="AT67" i="15" s="1"/>
  <c r="D67" i="15"/>
  <c r="L27" i="14"/>
  <c r="O27" i="14" s="1"/>
  <c r="P27" i="14" s="1"/>
  <c r="R27" i="14" s="1"/>
  <c r="U27" i="14" s="1"/>
  <c r="V27" i="14" s="1"/>
  <c r="C67" i="14"/>
  <c r="AR66" i="14"/>
  <c r="AT66" i="14" s="1"/>
  <c r="D66" i="14"/>
  <c r="Q26" i="15"/>
  <c r="J28" i="15"/>
  <c r="E29" i="15"/>
  <c r="J28" i="14"/>
  <c r="E29" i="14"/>
  <c r="W26" i="14"/>
  <c r="AI25" i="14"/>
  <c r="AK33" i="18" l="1"/>
  <c r="AN33" i="18" s="1"/>
  <c r="AI34" i="18"/>
  <c r="C70" i="18"/>
  <c r="D69" i="18"/>
  <c r="AR69" i="18"/>
  <c r="AT69" i="18" s="1"/>
  <c r="J36" i="18"/>
  <c r="K36" i="18" s="1"/>
  <c r="E37" i="18"/>
  <c r="AB35" i="18"/>
  <c r="AC35" i="18" s="1"/>
  <c r="AJ30" i="17"/>
  <c r="AP30" i="17" s="1"/>
  <c r="AS30" i="17" s="1"/>
  <c r="K28" i="15"/>
  <c r="AD31" i="17"/>
  <c r="AG31" i="17" s="1"/>
  <c r="L36" i="17"/>
  <c r="O36" i="17" s="1"/>
  <c r="AK25" i="15"/>
  <c r="AN25" i="15" s="1"/>
  <c r="X33" i="17"/>
  <c r="AA33" i="17" s="1"/>
  <c r="R34" i="17"/>
  <c r="U34" i="17" s="1"/>
  <c r="C69" i="17"/>
  <c r="D68" i="17"/>
  <c r="AR68" i="17"/>
  <c r="AT68" i="17" s="1"/>
  <c r="F38" i="17"/>
  <c r="I38" i="17" s="1"/>
  <c r="R26" i="15"/>
  <c r="U26" i="15" s="1"/>
  <c r="V26" i="15" s="1"/>
  <c r="X26" i="15" s="1"/>
  <c r="AA26" i="15" s="1"/>
  <c r="AB26" i="15" s="1"/>
  <c r="AD26" i="15" s="1"/>
  <c r="AG26" i="15" s="1"/>
  <c r="Q27" i="15" s="1"/>
  <c r="K28" i="14"/>
  <c r="L28" i="14" s="1"/>
  <c r="O28" i="14" s="1"/>
  <c r="P28" i="14" s="1"/>
  <c r="R28" i="14" s="1"/>
  <c r="U28" i="14" s="1"/>
  <c r="C69" i="15"/>
  <c r="AR68" i="15"/>
  <c r="AT68" i="15" s="1"/>
  <c r="D68" i="15"/>
  <c r="C68" i="14"/>
  <c r="AR67" i="14"/>
  <c r="AT67" i="14" s="1"/>
  <c r="D67" i="14"/>
  <c r="X26" i="14"/>
  <c r="AA26" i="14" s="1"/>
  <c r="AB26" i="14" s="1"/>
  <c r="AD26" i="14" s="1"/>
  <c r="AG26" i="14" s="1"/>
  <c r="W27" i="14" s="1"/>
  <c r="F29" i="15"/>
  <c r="I29" i="15" s="1"/>
  <c r="AJ25" i="14"/>
  <c r="AP25" i="14" s="1"/>
  <c r="AS25" i="14" s="1"/>
  <c r="F29" i="14"/>
  <c r="I29" i="14" s="1"/>
  <c r="AJ34" i="18" l="1"/>
  <c r="AP34" i="18" s="1"/>
  <c r="AS34" i="18" s="1"/>
  <c r="AD35" i="18"/>
  <c r="AG35" i="18" s="1"/>
  <c r="F37" i="18"/>
  <c r="I37" i="18" s="1"/>
  <c r="L36" i="18"/>
  <c r="O36" i="18" s="1"/>
  <c r="P36" i="18" s="1"/>
  <c r="R36" i="18" s="1"/>
  <c r="U36" i="18" s="1"/>
  <c r="V36" i="18" s="1"/>
  <c r="X36" i="18" s="1"/>
  <c r="AA36" i="18" s="1"/>
  <c r="AR70" i="18"/>
  <c r="AT70" i="18" s="1"/>
  <c r="D70" i="18"/>
  <c r="C71" i="18"/>
  <c r="AK30" i="17"/>
  <c r="AN30" i="17" s="1"/>
  <c r="AR69" i="17"/>
  <c r="AT69" i="17" s="1"/>
  <c r="C70" i="17"/>
  <c r="D69" i="17"/>
  <c r="K37" i="17"/>
  <c r="P36" i="17"/>
  <c r="Q35" i="17"/>
  <c r="V34" i="17"/>
  <c r="W34" i="17" s="1"/>
  <c r="J38" i="17"/>
  <c r="E39" i="17"/>
  <c r="AB33" i="17"/>
  <c r="AC32" i="17"/>
  <c r="AI31" i="17"/>
  <c r="C70" i="15"/>
  <c r="AR69" i="15"/>
  <c r="AT69" i="15" s="1"/>
  <c r="D69" i="15"/>
  <c r="R27" i="15"/>
  <c r="U27" i="15" s="1"/>
  <c r="V27" i="15" s="1"/>
  <c r="X27" i="14"/>
  <c r="AA27" i="14" s="1"/>
  <c r="AB27" i="14" s="1"/>
  <c r="AD27" i="14" s="1"/>
  <c r="AG27" i="14" s="1"/>
  <c r="AI27" i="14" s="1"/>
  <c r="AI26" i="14"/>
  <c r="C69" i="14"/>
  <c r="AR68" i="14"/>
  <c r="AT68" i="14" s="1"/>
  <c r="D68" i="14"/>
  <c r="E30" i="15"/>
  <c r="J29" i="15"/>
  <c r="AI26" i="15"/>
  <c r="L28" i="15"/>
  <c r="O28" i="15" s="1"/>
  <c r="AK25" i="14"/>
  <c r="AN25" i="14" s="1"/>
  <c r="V28" i="14"/>
  <c r="E30" i="14"/>
  <c r="J29" i="14"/>
  <c r="K29" i="14" s="1"/>
  <c r="AK34" i="18" l="1"/>
  <c r="AN34" i="18" s="1"/>
  <c r="AJ31" i="17"/>
  <c r="AP31" i="17" s="1"/>
  <c r="AS31" i="17" s="1"/>
  <c r="AI35" i="18"/>
  <c r="AB36" i="18"/>
  <c r="J37" i="18"/>
  <c r="E38" i="18"/>
  <c r="C72" i="18"/>
  <c r="D71" i="18"/>
  <c r="AR71" i="18"/>
  <c r="AT71" i="18" s="1"/>
  <c r="R35" i="17"/>
  <c r="U35" i="17" s="1"/>
  <c r="AD32" i="17"/>
  <c r="AG32" i="17" s="1"/>
  <c r="L37" i="17"/>
  <c r="O37" i="17" s="1"/>
  <c r="AR70" i="17"/>
  <c r="AT70" i="17" s="1"/>
  <c r="C71" i="17"/>
  <c r="D70" i="17"/>
  <c r="X34" i="17"/>
  <c r="AA34" i="17" s="1"/>
  <c r="F39" i="17"/>
  <c r="I39" i="17" s="1"/>
  <c r="AJ26" i="14"/>
  <c r="AP26" i="14" s="1"/>
  <c r="AS26" i="14" s="1"/>
  <c r="C71" i="15"/>
  <c r="AR70" i="15"/>
  <c r="AT70" i="15" s="1"/>
  <c r="D70" i="15"/>
  <c r="C70" i="14"/>
  <c r="AR69" i="14"/>
  <c r="AT69" i="14" s="1"/>
  <c r="D69" i="14"/>
  <c r="P28" i="15"/>
  <c r="K29" i="15"/>
  <c r="AJ26" i="15"/>
  <c r="AP26" i="15" s="1"/>
  <c r="AS26" i="15" s="1"/>
  <c r="X27" i="15"/>
  <c r="AA27" i="15" s="1"/>
  <c r="AB27" i="15" s="1"/>
  <c r="AD27" i="15" s="1"/>
  <c r="AG27" i="15" s="1"/>
  <c r="F30" i="15"/>
  <c r="I30" i="15" s="1"/>
  <c r="F30" i="14"/>
  <c r="I30" i="14" s="1"/>
  <c r="L29" i="14"/>
  <c r="O29" i="14" s="1"/>
  <c r="P29" i="14" s="1"/>
  <c r="R29" i="14" s="1"/>
  <c r="U29" i="14" s="1"/>
  <c r="W28" i="14"/>
  <c r="AK31" i="17" l="1"/>
  <c r="AN31" i="17" s="1"/>
  <c r="AJ35" i="18"/>
  <c r="AP35" i="18" s="1"/>
  <c r="AS35" i="18" s="1"/>
  <c r="AC36" i="18"/>
  <c r="AD36" i="18" s="1"/>
  <c r="AG36" i="18" s="1"/>
  <c r="D72" i="18"/>
  <c r="C73" i="18"/>
  <c r="AR72" i="18"/>
  <c r="AT72" i="18" s="1"/>
  <c r="F38" i="18"/>
  <c r="I38" i="18" s="1"/>
  <c r="K37" i="18"/>
  <c r="L37" i="18" s="1"/>
  <c r="O37" i="18" s="1"/>
  <c r="P37" i="18" s="1"/>
  <c r="R37" i="18" s="1"/>
  <c r="U37" i="18" s="1"/>
  <c r="V37" i="18" s="1"/>
  <c r="X37" i="18" s="1"/>
  <c r="AA37" i="18" s="1"/>
  <c r="AK26" i="14"/>
  <c r="AN26" i="14" s="1"/>
  <c r="AJ27" i="14" s="1"/>
  <c r="AP27" i="14" s="1"/>
  <c r="AS27" i="14" s="1"/>
  <c r="AC33" i="17"/>
  <c r="AI32" i="17"/>
  <c r="AB34" i="17"/>
  <c r="Q36" i="17"/>
  <c r="V35" i="17"/>
  <c r="J39" i="17"/>
  <c r="E40" i="17"/>
  <c r="AR71" i="17"/>
  <c r="AT71" i="17" s="1"/>
  <c r="C72" i="17"/>
  <c r="D71" i="17"/>
  <c r="K38" i="17"/>
  <c r="P37" i="17"/>
  <c r="L29" i="15"/>
  <c r="O29" i="15" s="1"/>
  <c r="P29" i="15" s="1"/>
  <c r="C72" i="15"/>
  <c r="AR71" i="15"/>
  <c r="AT71" i="15" s="1"/>
  <c r="D71" i="15"/>
  <c r="C71" i="14"/>
  <c r="AR70" i="14"/>
  <c r="AT70" i="14" s="1"/>
  <c r="D70" i="14"/>
  <c r="Q28" i="15"/>
  <c r="AI27" i="15"/>
  <c r="AK26" i="15"/>
  <c r="AN26" i="15" s="1"/>
  <c r="J30" i="15"/>
  <c r="E31" i="15"/>
  <c r="V29" i="14"/>
  <c r="X28" i="14"/>
  <c r="AA28" i="14" s="1"/>
  <c r="AB28" i="14" s="1"/>
  <c r="AD28" i="14" s="1"/>
  <c r="AG28" i="14" s="1"/>
  <c r="J30" i="14"/>
  <c r="E31" i="14"/>
  <c r="AJ32" i="17" l="1"/>
  <c r="AP32" i="17" s="1"/>
  <c r="AS32" i="17" s="1"/>
  <c r="AK35" i="18"/>
  <c r="AN35" i="18" s="1"/>
  <c r="AI36" i="18"/>
  <c r="AK27" i="14"/>
  <c r="AN27" i="14" s="1"/>
  <c r="J38" i="18"/>
  <c r="K38" i="18" s="1"/>
  <c r="E39" i="18"/>
  <c r="AB37" i="18"/>
  <c r="AR73" i="18"/>
  <c r="AT73" i="18" s="1"/>
  <c r="D73" i="18"/>
  <c r="C74" i="18"/>
  <c r="L38" i="17"/>
  <c r="O38" i="17" s="1"/>
  <c r="R36" i="17"/>
  <c r="U36" i="17" s="1"/>
  <c r="C73" i="17"/>
  <c r="D72" i="17"/>
  <c r="AR72" i="17"/>
  <c r="AT72" i="17" s="1"/>
  <c r="W35" i="17"/>
  <c r="K30" i="15"/>
  <c r="F40" i="17"/>
  <c r="I40" i="17" s="1"/>
  <c r="AD33" i="17"/>
  <c r="AG33" i="17" s="1"/>
  <c r="R28" i="15"/>
  <c r="U28" i="15" s="1"/>
  <c r="V28" i="15" s="1"/>
  <c r="X28" i="15" s="1"/>
  <c r="AA28" i="15" s="1"/>
  <c r="AB28" i="15" s="1"/>
  <c r="AD28" i="15" s="1"/>
  <c r="AG28" i="15" s="1"/>
  <c r="Q29" i="15" s="1"/>
  <c r="C73" i="15"/>
  <c r="AR72" i="15"/>
  <c r="AT72" i="15" s="1"/>
  <c r="D72" i="15"/>
  <c r="C72" i="14"/>
  <c r="AR71" i="14"/>
  <c r="AT71" i="14" s="1"/>
  <c r="D71" i="14"/>
  <c r="AJ27" i="15"/>
  <c r="AP27" i="15" s="1"/>
  <c r="AS27" i="15" s="1"/>
  <c r="F31" i="15"/>
  <c r="I31" i="15" s="1"/>
  <c r="W29" i="14"/>
  <c r="AI28" i="14"/>
  <c r="F31" i="14"/>
  <c r="I31" i="14" s="1"/>
  <c r="K30" i="14"/>
  <c r="AK32" i="17" l="1"/>
  <c r="AN32" i="17" s="1"/>
  <c r="AJ36" i="18"/>
  <c r="AP36" i="18" s="1"/>
  <c r="AS36" i="18" s="1"/>
  <c r="AC37" i="18"/>
  <c r="AD37" i="18" s="1"/>
  <c r="AG37" i="18" s="1"/>
  <c r="F39" i="18"/>
  <c r="I39" i="18" s="1"/>
  <c r="AR74" i="18"/>
  <c r="AT74" i="18" s="1"/>
  <c r="C75" i="18"/>
  <c r="D74" i="18"/>
  <c r="L38" i="18"/>
  <c r="O38" i="18" s="1"/>
  <c r="P38" i="18" s="1"/>
  <c r="R38" i="18" s="1"/>
  <c r="U38" i="18" s="1"/>
  <c r="V38" i="18" s="1"/>
  <c r="X38" i="18" s="1"/>
  <c r="AA38" i="18" s="1"/>
  <c r="D73" i="17"/>
  <c r="AR73" i="17"/>
  <c r="AT73" i="17" s="1"/>
  <c r="C74" i="17"/>
  <c r="Q37" i="17"/>
  <c r="V36" i="17"/>
  <c r="K39" i="17"/>
  <c r="P38" i="17"/>
  <c r="AC34" i="17"/>
  <c r="AI33" i="17"/>
  <c r="J40" i="17"/>
  <c r="E41" i="17"/>
  <c r="X35" i="17"/>
  <c r="AA35" i="17" s="1"/>
  <c r="C74" i="15"/>
  <c r="AR73" i="15"/>
  <c r="AT73" i="15" s="1"/>
  <c r="D73" i="15"/>
  <c r="R29" i="15"/>
  <c r="U29" i="15" s="1"/>
  <c r="V29" i="15" s="1"/>
  <c r="C73" i="14"/>
  <c r="AR72" i="14"/>
  <c r="AT72" i="14" s="1"/>
  <c r="D72" i="14"/>
  <c r="X29" i="14"/>
  <c r="AA29" i="14" s="1"/>
  <c r="AB29" i="14" s="1"/>
  <c r="AD29" i="14" s="1"/>
  <c r="AG29" i="14" s="1"/>
  <c r="AI29" i="14" s="1"/>
  <c r="AK27" i="15"/>
  <c r="AN27" i="15" s="1"/>
  <c r="AI28" i="15"/>
  <c r="J31" i="15"/>
  <c r="E32" i="15"/>
  <c r="L30" i="15"/>
  <c r="O30" i="15" s="1"/>
  <c r="J31" i="14"/>
  <c r="E32" i="14"/>
  <c r="AJ28" i="14"/>
  <c r="AP28" i="14" s="1"/>
  <c r="AS28" i="14" s="1"/>
  <c r="L30" i="14"/>
  <c r="O30" i="14" s="1"/>
  <c r="P30" i="14" s="1"/>
  <c r="R30" i="14" s="1"/>
  <c r="U30" i="14" s="1"/>
  <c r="AJ33" i="17" l="1"/>
  <c r="AP33" i="17" s="1"/>
  <c r="AS33" i="17" s="1"/>
  <c r="AK36" i="18"/>
  <c r="AN36" i="18" s="1"/>
  <c r="AI37" i="18"/>
  <c r="AR75" i="18"/>
  <c r="AT75" i="18" s="1"/>
  <c r="C76" i="18"/>
  <c r="D75" i="18"/>
  <c r="E40" i="18"/>
  <c r="J39" i="18"/>
  <c r="K39" i="18" s="1"/>
  <c r="AB38" i="18"/>
  <c r="AC38" i="18" s="1"/>
  <c r="W36" i="17"/>
  <c r="X36" i="17" s="1"/>
  <c r="AA36" i="17" s="1"/>
  <c r="AB35" i="17"/>
  <c r="F41" i="17"/>
  <c r="I41" i="17" s="1"/>
  <c r="R37" i="17"/>
  <c r="U37" i="17" s="1"/>
  <c r="AR74" i="17"/>
  <c r="AT74" i="17" s="1"/>
  <c r="C75" i="17"/>
  <c r="D74" i="17"/>
  <c r="L39" i="17"/>
  <c r="O39" i="17" s="1"/>
  <c r="AD34" i="17"/>
  <c r="AG34" i="17" s="1"/>
  <c r="C75" i="15"/>
  <c r="AR74" i="15"/>
  <c r="AT74" i="15" s="1"/>
  <c r="D74" i="15"/>
  <c r="C74" i="14"/>
  <c r="AR73" i="14"/>
  <c r="AT73" i="14" s="1"/>
  <c r="D73" i="14"/>
  <c r="AJ28" i="15"/>
  <c r="AP28" i="15" s="1"/>
  <c r="AS28" i="15" s="1"/>
  <c r="P30" i="15"/>
  <c r="K31" i="15"/>
  <c r="F32" i="15"/>
  <c r="I32" i="15" s="1"/>
  <c r="X29" i="15"/>
  <c r="AA29" i="15" s="1"/>
  <c r="AB29" i="15" s="1"/>
  <c r="AD29" i="15" s="1"/>
  <c r="AG29" i="15" s="1"/>
  <c r="F32" i="14"/>
  <c r="I32" i="14" s="1"/>
  <c r="AK28" i="14"/>
  <c r="AN28" i="14" s="1"/>
  <c r="AJ29" i="14" s="1"/>
  <c r="AP29" i="14" s="1"/>
  <c r="AS29" i="14" s="1"/>
  <c r="K31" i="14"/>
  <c r="V30" i="14"/>
  <c r="AK33" i="17" l="1"/>
  <c r="AN33" i="17" s="1"/>
  <c r="AJ37" i="18"/>
  <c r="AP37" i="18" s="1"/>
  <c r="AS37" i="18" s="1"/>
  <c r="AD38" i="18"/>
  <c r="AG38" i="18" s="1"/>
  <c r="L39" i="18"/>
  <c r="O39" i="18" s="1"/>
  <c r="P39" i="18" s="1"/>
  <c r="R39" i="18" s="1"/>
  <c r="U39" i="18" s="1"/>
  <c r="V39" i="18" s="1"/>
  <c r="X39" i="18" s="1"/>
  <c r="AA39" i="18" s="1"/>
  <c r="F40" i="18"/>
  <c r="I40" i="18" s="1"/>
  <c r="C77" i="18"/>
  <c r="D76" i="18"/>
  <c r="AR76" i="18"/>
  <c r="AT76" i="18" s="1"/>
  <c r="P39" i="17"/>
  <c r="K40" i="17"/>
  <c r="Q38" i="17"/>
  <c r="V37" i="17"/>
  <c r="W37" i="17" s="1"/>
  <c r="AB36" i="17"/>
  <c r="AR75" i="17"/>
  <c r="AT75" i="17" s="1"/>
  <c r="C76" i="17"/>
  <c r="D75" i="17"/>
  <c r="AC35" i="17"/>
  <c r="AD35" i="17" s="1"/>
  <c r="AG35" i="17" s="1"/>
  <c r="AI34" i="17"/>
  <c r="E42" i="17"/>
  <c r="J41" i="17"/>
  <c r="L31" i="15"/>
  <c r="O31" i="15" s="1"/>
  <c r="P31" i="15" s="1"/>
  <c r="C76" i="15"/>
  <c r="AR75" i="15"/>
  <c r="AT75" i="15" s="1"/>
  <c r="D75" i="15"/>
  <c r="C75" i="14"/>
  <c r="AR74" i="14"/>
  <c r="AT74" i="14" s="1"/>
  <c r="D74" i="14"/>
  <c r="AK28" i="15"/>
  <c r="AN28" i="15" s="1"/>
  <c r="Q30" i="15"/>
  <c r="AI29" i="15"/>
  <c r="E33" i="15"/>
  <c r="J32" i="15"/>
  <c r="W30" i="14"/>
  <c r="L31" i="14"/>
  <c r="O31" i="14" s="1"/>
  <c r="P31" i="14" s="1"/>
  <c r="R31" i="14" s="1"/>
  <c r="U31" i="14" s="1"/>
  <c r="J32" i="14"/>
  <c r="E33" i="14"/>
  <c r="AK29" i="14"/>
  <c r="AN29" i="14" s="1"/>
  <c r="AJ34" i="17" l="1"/>
  <c r="AP34" i="17" s="1"/>
  <c r="AS34" i="17" s="1"/>
  <c r="AK37" i="18"/>
  <c r="AN37" i="18" s="1"/>
  <c r="AI38" i="18"/>
  <c r="C78" i="18"/>
  <c r="AR77" i="18"/>
  <c r="AT77" i="18" s="1"/>
  <c r="D77" i="18"/>
  <c r="J40" i="18"/>
  <c r="K40" i="18" s="1"/>
  <c r="E41" i="18"/>
  <c r="AB39" i="18"/>
  <c r="AC39" i="18" s="1"/>
  <c r="K32" i="15"/>
  <c r="AC36" i="17"/>
  <c r="AD36" i="17" s="1"/>
  <c r="AG36" i="17" s="1"/>
  <c r="AI35" i="17"/>
  <c r="R38" i="17"/>
  <c r="U38" i="17" s="1"/>
  <c r="C77" i="17"/>
  <c r="D76" i="17"/>
  <c r="AR76" i="17"/>
  <c r="AT76" i="17" s="1"/>
  <c r="L40" i="17"/>
  <c r="O40" i="17" s="1"/>
  <c r="F42" i="17"/>
  <c r="I42" i="17" s="1"/>
  <c r="X37" i="17"/>
  <c r="AA37" i="17" s="1"/>
  <c r="C77" i="15"/>
  <c r="AR76" i="15"/>
  <c r="AT76" i="15" s="1"/>
  <c r="D76" i="15"/>
  <c r="R30" i="15"/>
  <c r="U30" i="15" s="1"/>
  <c r="V30" i="15" s="1"/>
  <c r="X30" i="15" s="1"/>
  <c r="AA30" i="15" s="1"/>
  <c r="AB30" i="15" s="1"/>
  <c r="AD30" i="15" s="1"/>
  <c r="AG30" i="15" s="1"/>
  <c r="Q31" i="15" s="1"/>
  <c r="C76" i="14"/>
  <c r="AR75" i="14"/>
  <c r="AT75" i="14" s="1"/>
  <c r="D75" i="14"/>
  <c r="F33" i="15"/>
  <c r="I33" i="15" s="1"/>
  <c r="AJ29" i="15"/>
  <c r="AP29" i="15" s="1"/>
  <c r="AS29" i="15" s="1"/>
  <c r="K32" i="14"/>
  <c r="V31" i="14"/>
  <c r="F33" i="14"/>
  <c r="I33" i="14" s="1"/>
  <c r="X30" i="14"/>
  <c r="AA30" i="14" s="1"/>
  <c r="AB30" i="14" s="1"/>
  <c r="AD30" i="14" s="1"/>
  <c r="AG30" i="14" s="1"/>
  <c r="AK34" i="17" l="1"/>
  <c r="AN34" i="17" s="1"/>
  <c r="AJ35" i="17" s="1"/>
  <c r="AP35" i="17" s="1"/>
  <c r="AS35" i="17" s="1"/>
  <c r="AJ38" i="18"/>
  <c r="AP38" i="18" s="1"/>
  <c r="AS38" i="18" s="1"/>
  <c r="AD39" i="18"/>
  <c r="AG39" i="18" s="1"/>
  <c r="F41" i="18"/>
  <c r="I41" i="18" s="1"/>
  <c r="L40" i="18"/>
  <c r="O40" i="18" s="1"/>
  <c r="P40" i="18" s="1"/>
  <c r="R40" i="18" s="1"/>
  <c r="U40" i="18" s="1"/>
  <c r="V40" i="18" s="1"/>
  <c r="X40" i="18" s="1"/>
  <c r="AA40" i="18" s="1"/>
  <c r="C79" i="18"/>
  <c r="AR78" i="18"/>
  <c r="AT78" i="18" s="1"/>
  <c r="D78" i="18"/>
  <c r="K41" i="17"/>
  <c r="P40" i="17"/>
  <c r="Q39" i="17"/>
  <c r="V38" i="17"/>
  <c r="W38" i="17" s="1"/>
  <c r="J42" i="17"/>
  <c r="E43" i="17"/>
  <c r="AI36" i="17"/>
  <c r="AB37" i="17"/>
  <c r="C78" i="17"/>
  <c r="D77" i="17"/>
  <c r="AR77" i="17"/>
  <c r="AT77" i="17" s="1"/>
  <c r="R31" i="15"/>
  <c r="U31" i="15" s="1"/>
  <c r="V31" i="15" s="1"/>
  <c r="X31" i="15" s="1"/>
  <c r="AA31" i="15" s="1"/>
  <c r="AB31" i="15" s="1"/>
  <c r="AD31" i="15" s="1"/>
  <c r="AG31" i="15" s="1"/>
  <c r="AI30" i="15"/>
  <c r="C78" i="15"/>
  <c r="AR77" i="15"/>
  <c r="AT77" i="15" s="1"/>
  <c r="D77" i="15"/>
  <c r="C77" i="14"/>
  <c r="AR76" i="14"/>
  <c r="AT76" i="14" s="1"/>
  <c r="D76" i="14"/>
  <c r="AK29" i="15"/>
  <c r="AN29" i="15" s="1"/>
  <c r="E34" i="15"/>
  <c r="J33" i="15"/>
  <c r="L32" i="15"/>
  <c r="O32" i="15" s="1"/>
  <c r="W31" i="14"/>
  <c r="AI30" i="14"/>
  <c r="J33" i="14"/>
  <c r="E34" i="14"/>
  <c r="L32" i="14"/>
  <c r="O32" i="14" s="1"/>
  <c r="P32" i="14" s="1"/>
  <c r="R32" i="14" s="1"/>
  <c r="U32" i="14" s="1"/>
  <c r="AK38" i="18" l="1"/>
  <c r="AN38" i="18" s="1"/>
  <c r="AI39" i="18"/>
  <c r="AK35" i="17"/>
  <c r="AN35" i="17" s="1"/>
  <c r="AJ36" i="17" s="1"/>
  <c r="AP36" i="17" s="1"/>
  <c r="AS36" i="17" s="1"/>
  <c r="AB40" i="18"/>
  <c r="J41" i="18"/>
  <c r="E42" i="18"/>
  <c r="AR79" i="18"/>
  <c r="AT79" i="18" s="1"/>
  <c r="C80" i="18"/>
  <c r="D79" i="18"/>
  <c r="AJ30" i="15"/>
  <c r="AP30" i="15" s="1"/>
  <c r="AS30" i="15" s="1"/>
  <c r="AR78" i="17"/>
  <c r="AT78" i="17" s="1"/>
  <c r="C79" i="17"/>
  <c r="D78" i="17"/>
  <c r="R39" i="17"/>
  <c r="U39" i="17" s="1"/>
  <c r="X38" i="17"/>
  <c r="AA38" i="17" s="1"/>
  <c r="AC37" i="17"/>
  <c r="AD37" i="17" s="1"/>
  <c r="AG37" i="17" s="1"/>
  <c r="F43" i="17"/>
  <c r="I43" i="17" s="1"/>
  <c r="L41" i="17"/>
  <c r="O41" i="17" s="1"/>
  <c r="C79" i="15"/>
  <c r="AR78" i="15"/>
  <c r="AT78" i="15" s="1"/>
  <c r="D78" i="15"/>
  <c r="X31" i="14"/>
  <c r="AA31" i="14" s="1"/>
  <c r="AB31" i="14" s="1"/>
  <c r="AD31" i="14" s="1"/>
  <c r="AG31" i="14" s="1"/>
  <c r="AI31" i="14" s="1"/>
  <c r="C78" i="14"/>
  <c r="AR77" i="14"/>
  <c r="AT77" i="14" s="1"/>
  <c r="D77" i="14"/>
  <c r="P32" i="15"/>
  <c r="Q32" i="15" s="1"/>
  <c r="K33" i="15"/>
  <c r="AI31" i="15"/>
  <c r="F34" i="15"/>
  <c r="I34" i="15" s="1"/>
  <c r="K33" i="14"/>
  <c r="V32" i="14"/>
  <c r="F34" i="14"/>
  <c r="I34" i="14" s="1"/>
  <c r="AJ30" i="14"/>
  <c r="AP30" i="14" s="1"/>
  <c r="AS30" i="14" s="1"/>
  <c r="AJ39" i="18" l="1"/>
  <c r="AP39" i="18" s="1"/>
  <c r="AS39" i="18" s="1"/>
  <c r="AC40" i="18"/>
  <c r="AD40" i="18" s="1"/>
  <c r="AG40" i="18" s="1"/>
  <c r="W32" i="14"/>
  <c r="X32" i="14" s="1"/>
  <c r="AA32" i="14" s="1"/>
  <c r="AB32" i="14" s="1"/>
  <c r="AD32" i="14" s="1"/>
  <c r="AG32" i="14" s="1"/>
  <c r="C81" i="18"/>
  <c r="D80" i="18"/>
  <c r="AR80" i="18"/>
  <c r="AT80" i="18" s="1"/>
  <c r="F42" i="18"/>
  <c r="I42" i="18" s="1"/>
  <c r="K41" i="18"/>
  <c r="L41" i="18" s="1"/>
  <c r="O41" i="18" s="1"/>
  <c r="P41" i="18" s="1"/>
  <c r="R41" i="18" s="1"/>
  <c r="U41" i="18" s="1"/>
  <c r="V41" i="18" s="1"/>
  <c r="X41" i="18" s="1"/>
  <c r="AA41" i="18" s="1"/>
  <c r="AK30" i="15"/>
  <c r="AN30" i="15" s="1"/>
  <c r="AJ31" i="15" s="1"/>
  <c r="AP31" i="15" s="1"/>
  <c r="AS31" i="15" s="1"/>
  <c r="AI37" i="17"/>
  <c r="E44" i="17"/>
  <c r="J43" i="17"/>
  <c r="AK36" i="17"/>
  <c r="AN36" i="17" s="1"/>
  <c r="K42" i="17"/>
  <c r="P41" i="17"/>
  <c r="Q40" i="17"/>
  <c r="V39" i="17"/>
  <c r="W39" i="17" s="1"/>
  <c r="AR79" i="17"/>
  <c r="AT79" i="17" s="1"/>
  <c r="C80" i="17"/>
  <c r="D79" i="17"/>
  <c r="AB38" i="17"/>
  <c r="C80" i="15"/>
  <c r="AR79" i="15"/>
  <c r="AT79" i="15" s="1"/>
  <c r="D79" i="15"/>
  <c r="L33" i="14"/>
  <c r="O33" i="14" s="1"/>
  <c r="P33" i="14" s="1"/>
  <c r="R33" i="14" s="1"/>
  <c r="U33" i="14" s="1"/>
  <c r="V33" i="14" s="1"/>
  <c r="C79" i="14"/>
  <c r="AR78" i="14"/>
  <c r="AT78" i="14" s="1"/>
  <c r="D78" i="14"/>
  <c r="R32" i="15"/>
  <c r="U32" i="15" s="1"/>
  <c r="V32" i="15" s="1"/>
  <c r="E35" i="15"/>
  <c r="J34" i="15"/>
  <c r="L33" i="15"/>
  <c r="O33" i="15" s="1"/>
  <c r="AK30" i="14"/>
  <c r="AN30" i="14" s="1"/>
  <c r="AJ31" i="14" s="1"/>
  <c r="AP31" i="14" s="1"/>
  <c r="AS31" i="14" s="1"/>
  <c r="E35" i="14"/>
  <c r="J34" i="14"/>
  <c r="AK39" i="18" l="1"/>
  <c r="AN39" i="18" s="1"/>
  <c r="AI40" i="18"/>
  <c r="AB41" i="18"/>
  <c r="E43" i="18"/>
  <c r="J42" i="18"/>
  <c r="C82" i="18"/>
  <c r="D81" i="18"/>
  <c r="AR81" i="18"/>
  <c r="AT81" i="18" s="1"/>
  <c r="AJ37" i="17"/>
  <c r="AP37" i="17" s="1"/>
  <c r="AS37" i="17" s="1"/>
  <c r="C81" i="17"/>
  <c r="D80" i="17"/>
  <c r="AR80" i="17"/>
  <c r="AT80" i="17" s="1"/>
  <c r="L42" i="17"/>
  <c r="O42" i="17" s="1"/>
  <c r="F44" i="17"/>
  <c r="I44" i="17" s="1"/>
  <c r="X39" i="17"/>
  <c r="AA39" i="17" s="1"/>
  <c r="R40" i="17"/>
  <c r="U40" i="17" s="1"/>
  <c r="AC38" i="17"/>
  <c r="AD38" i="17" s="1"/>
  <c r="AG38" i="17" s="1"/>
  <c r="C81" i="15"/>
  <c r="AR80" i="15"/>
  <c r="AT80" i="15" s="1"/>
  <c r="D80" i="15"/>
  <c r="AK31" i="15"/>
  <c r="AN31" i="15" s="1"/>
  <c r="C80" i="14"/>
  <c r="AR79" i="14"/>
  <c r="AT79" i="14" s="1"/>
  <c r="D79" i="14"/>
  <c r="P33" i="15"/>
  <c r="K34" i="15"/>
  <c r="AK31" i="14"/>
  <c r="AN31" i="14" s="1"/>
  <c r="X32" i="15"/>
  <c r="AA32" i="15" s="1"/>
  <c r="AB32" i="15" s="1"/>
  <c r="AD32" i="15" s="1"/>
  <c r="AG32" i="15" s="1"/>
  <c r="F35" i="15"/>
  <c r="I35" i="15" s="1"/>
  <c r="W33" i="14"/>
  <c r="AI32" i="14"/>
  <c r="F35" i="14"/>
  <c r="I35" i="14" s="1"/>
  <c r="K34" i="14"/>
  <c r="AJ40" i="18" l="1"/>
  <c r="AP40" i="18" s="1"/>
  <c r="AS40" i="18" s="1"/>
  <c r="AC41" i="18"/>
  <c r="AD41" i="18" s="1"/>
  <c r="AG41" i="18" s="1"/>
  <c r="AK37" i="17"/>
  <c r="AN37" i="17" s="1"/>
  <c r="C83" i="18"/>
  <c r="D82" i="18"/>
  <c r="AR82" i="18"/>
  <c r="AT82" i="18" s="1"/>
  <c r="F43" i="18"/>
  <c r="I43" i="18" s="1"/>
  <c r="K42" i="18"/>
  <c r="L42" i="18" s="1"/>
  <c r="O42" i="18" s="1"/>
  <c r="P42" i="18" s="1"/>
  <c r="R42" i="18" s="1"/>
  <c r="U42" i="18" s="1"/>
  <c r="V42" i="18" s="1"/>
  <c r="X42" i="18" s="1"/>
  <c r="AA42" i="18" s="1"/>
  <c r="AI38" i="17"/>
  <c r="Q41" i="17"/>
  <c r="V40" i="17"/>
  <c r="K43" i="17"/>
  <c r="P42" i="17"/>
  <c r="AR81" i="17"/>
  <c r="AT81" i="17" s="1"/>
  <c r="D81" i="17"/>
  <c r="C82" i="17"/>
  <c r="AB39" i="17"/>
  <c r="E45" i="17"/>
  <c r="J44" i="17"/>
  <c r="L34" i="15"/>
  <c r="O34" i="15" s="1"/>
  <c r="P34" i="15" s="1"/>
  <c r="C82" i="15"/>
  <c r="AR81" i="15"/>
  <c r="AT81" i="15" s="1"/>
  <c r="D81" i="15"/>
  <c r="X33" i="14"/>
  <c r="AA33" i="14" s="1"/>
  <c r="AB33" i="14" s="1"/>
  <c r="AD33" i="14" s="1"/>
  <c r="AG33" i="14" s="1"/>
  <c r="AI33" i="14" s="1"/>
  <c r="C81" i="14"/>
  <c r="AR80" i="14"/>
  <c r="AT80" i="14" s="1"/>
  <c r="D80" i="14"/>
  <c r="Q33" i="15"/>
  <c r="AJ32" i="14"/>
  <c r="AP32" i="14" s="1"/>
  <c r="AS32" i="14" s="1"/>
  <c r="AI32" i="15"/>
  <c r="J35" i="15"/>
  <c r="E36" i="15"/>
  <c r="J35" i="14"/>
  <c r="E36" i="14"/>
  <c r="L34" i="14"/>
  <c r="O34" i="14" s="1"/>
  <c r="P34" i="14" s="1"/>
  <c r="R34" i="14" s="1"/>
  <c r="U34" i="14" s="1"/>
  <c r="AK40" i="18" l="1"/>
  <c r="AN40" i="18" s="1"/>
  <c r="AI41" i="18"/>
  <c r="AJ38" i="17"/>
  <c r="AP38" i="17" s="1"/>
  <c r="AS38" i="17" s="1"/>
  <c r="E44" i="18"/>
  <c r="J43" i="18"/>
  <c r="K43" i="18" s="1"/>
  <c r="AB42" i="18"/>
  <c r="AC42" i="18" s="1"/>
  <c r="AR83" i="18"/>
  <c r="AT83" i="18" s="1"/>
  <c r="D83" i="18"/>
  <c r="C84" i="18"/>
  <c r="L43" i="17"/>
  <c r="O43" i="17" s="1"/>
  <c r="F45" i="17"/>
  <c r="I45" i="17" s="1"/>
  <c r="AR82" i="17"/>
  <c r="AT82" i="17" s="1"/>
  <c r="C83" i="17"/>
  <c r="D82" i="17"/>
  <c r="R41" i="17"/>
  <c r="U41" i="17" s="1"/>
  <c r="W40" i="17"/>
  <c r="X40" i="17" s="1"/>
  <c r="AA40" i="17" s="1"/>
  <c r="AC39" i="17"/>
  <c r="AD39" i="17" s="1"/>
  <c r="AG39" i="17" s="1"/>
  <c r="K35" i="15"/>
  <c r="C83" i="15"/>
  <c r="AR82" i="15"/>
  <c r="AT82" i="15" s="1"/>
  <c r="D82" i="15"/>
  <c r="R33" i="15"/>
  <c r="U33" i="15" s="1"/>
  <c r="V33" i="15" s="1"/>
  <c r="X33" i="15" s="1"/>
  <c r="AA33" i="15" s="1"/>
  <c r="AB33" i="15" s="1"/>
  <c r="AD33" i="15" s="1"/>
  <c r="AG33" i="15" s="1"/>
  <c r="Q34" i="15" s="1"/>
  <c r="C82" i="14"/>
  <c r="AR81" i="14"/>
  <c r="AT81" i="14" s="1"/>
  <c r="D81" i="14"/>
  <c r="AK32" i="14"/>
  <c r="AN32" i="14" s="1"/>
  <c r="AJ33" i="14" s="1"/>
  <c r="AP33" i="14" s="1"/>
  <c r="AS33" i="14" s="1"/>
  <c r="AJ32" i="15"/>
  <c r="AP32" i="15" s="1"/>
  <c r="AS32" i="15" s="1"/>
  <c r="F36" i="15"/>
  <c r="I36" i="15" s="1"/>
  <c r="F36" i="14"/>
  <c r="I36" i="14" s="1"/>
  <c r="K35" i="14"/>
  <c r="V34" i="14"/>
  <c r="AJ41" i="18" l="1"/>
  <c r="AP41" i="18" s="1"/>
  <c r="AS41" i="18" s="1"/>
  <c r="AD42" i="18"/>
  <c r="AG42" i="18" s="1"/>
  <c r="AK38" i="17"/>
  <c r="AN38" i="17" s="1"/>
  <c r="C85" i="18"/>
  <c r="D84" i="18"/>
  <c r="AR84" i="18"/>
  <c r="AT84" i="18" s="1"/>
  <c r="L43" i="18"/>
  <c r="O43" i="18" s="1"/>
  <c r="P43" i="18" s="1"/>
  <c r="R43" i="18" s="1"/>
  <c r="U43" i="18" s="1"/>
  <c r="V43" i="18" s="1"/>
  <c r="X43" i="18" s="1"/>
  <c r="AA43" i="18" s="1"/>
  <c r="F44" i="18"/>
  <c r="I44" i="18" s="1"/>
  <c r="AB40" i="17"/>
  <c r="AC40" i="17" s="1"/>
  <c r="AI39" i="17"/>
  <c r="J45" i="17"/>
  <c r="E46" i="17"/>
  <c r="Q42" i="17"/>
  <c r="V41" i="17"/>
  <c r="K44" i="17"/>
  <c r="P43" i="17"/>
  <c r="AR83" i="17"/>
  <c r="AT83" i="17" s="1"/>
  <c r="C84" i="17"/>
  <c r="D83" i="17"/>
  <c r="R34" i="15"/>
  <c r="U34" i="15" s="1"/>
  <c r="V34" i="15" s="1"/>
  <c r="C84" i="15"/>
  <c r="AR83" i="15"/>
  <c r="AT83" i="15" s="1"/>
  <c r="D83" i="15"/>
  <c r="C83" i="14"/>
  <c r="AR82" i="14"/>
  <c r="AT82" i="14" s="1"/>
  <c r="D82" i="14"/>
  <c r="AK33" i="14"/>
  <c r="AN33" i="14" s="1"/>
  <c r="AI33" i="15"/>
  <c r="E37" i="15"/>
  <c r="J36" i="15"/>
  <c r="AK32" i="15"/>
  <c r="AN32" i="15" s="1"/>
  <c r="L35" i="15"/>
  <c r="O35" i="15" s="1"/>
  <c r="W34" i="14"/>
  <c r="L35" i="14"/>
  <c r="O35" i="14" s="1"/>
  <c r="P35" i="14" s="1"/>
  <c r="R35" i="14" s="1"/>
  <c r="U35" i="14" s="1"/>
  <c r="J36" i="14"/>
  <c r="E37" i="14"/>
  <c r="AK41" i="18" l="1"/>
  <c r="AN41" i="18" s="1"/>
  <c r="AI42" i="18"/>
  <c r="AJ39" i="17"/>
  <c r="AP39" i="17" s="1"/>
  <c r="AS39" i="17" s="1"/>
  <c r="AB43" i="18"/>
  <c r="AR85" i="18"/>
  <c r="AT85" i="18" s="1"/>
  <c r="D85" i="18"/>
  <c r="C86" i="18"/>
  <c r="J44" i="18"/>
  <c r="E45" i="18"/>
  <c r="F46" i="17"/>
  <c r="I46" i="17" s="1"/>
  <c r="L44" i="17"/>
  <c r="O44" i="17" s="1"/>
  <c r="AD40" i="17"/>
  <c r="AG40" i="17" s="1"/>
  <c r="C85" i="17"/>
  <c r="D84" i="17"/>
  <c r="AR84" i="17"/>
  <c r="AT84" i="17" s="1"/>
  <c r="R42" i="17"/>
  <c r="U42" i="17" s="1"/>
  <c r="W41" i="17"/>
  <c r="C85" i="15"/>
  <c r="AR84" i="15"/>
  <c r="AT84" i="15" s="1"/>
  <c r="D84" i="15"/>
  <c r="C84" i="14"/>
  <c r="AR83" i="14"/>
  <c r="AT83" i="14" s="1"/>
  <c r="D83" i="14"/>
  <c r="AJ33" i="15"/>
  <c r="AP33" i="15" s="1"/>
  <c r="AS33" i="15" s="1"/>
  <c r="P35" i="15"/>
  <c r="K36" i="15"/>
  <c r="F37" i="15"/>
  <c r="I37" i="15" s="1"/>
  <c r="X34" i="15"/>
  <c r="AA34" i="15" s="1"/>
  <c r="AB34" i="15" s="1"/>
  <c r="AD34" i="15" s="1"/>
  <c r="AG34" i="15" s="1"/>
  <c r="F37" i="14"/>
  <c r="I37" i="14" s="1"/>
  <c r="K36" i="14"/>
  <c r="V35" i="14"/>
  <c r="X34" i="14"/>
  <c r="AA34" i="14" s="1"/>
  <c r="AB34" i="14" s="1"/>
  <c r="AD34" i="14" s="1"/>
  <c r="AG34" i="14" s="1"/>
  <c r="AJ42" i="18" l="1"/>
  <c r="AP42" i="18" s="1"/>
  <c r="AS42" i="18" s="1"/>
  <c r="AC43" i="18"/>
  <c r="AD43" i="18" s="1"/>
  <c r="AG43" i="18" s="1"/>
  <c r="AK39" i="17"/>
  <c r="AN39" i="17" s="1"/>
  <c r="C87" i="18"/>
  <c r="D86" i="18"/>
  <c r="AR86" i="18"/>
  <c r="AT86" i="18" s="1"/>
  <c r="F45" i="18"/>
  <c r="I45" i="18" s="1"/>
  <c r="K44" i="18"/>
  <c r="AI40" i="17"/>
  <c r="Q43" i="17"/>
  <c r="V42" i="17"/>
  <c r="P44" i="17"/>
  <c r="K45" i="17"/>
  <c r="X41" i="17"/>
  <c r="AA41" i="17" s="1"/>
  <c r="J46" i="17"/>
  <c r="E47" i="17"/>
  <c r="AR85" i="17"/>
  <c r="AT85" i="17" s="1"/>
  <c r="C86" i="17"/>
  <c r="D85" i="17"/>
  <c r="L36" i="15"/>
  <c r="O36" i="15" s="1"/>
  <c r="P36" i="15" s="1"/>
  <c r="C86" i="15"/>
  <c r="AR85" i="15"/>
  <c r="AT85" i="15" s="1"/>
  <c r="D85" i="15"/>
  <c r="L36" i="14"/>
  <c r="O36" i="14" s="1"/>
  <c r="P36" i="14" s="1"/>
  <c r="R36" i="14" s="1"/>
  <c r="U36" i="14" s="1"/>
  <c r="V36" i="14" s="1"/>
  <c r="Q35" i="15"/>
  <c r="C85" i="14"/>
  <c r="AR84" i="14"/>
  <c r="AT84" i="14" s="1"/>
  <c r="D84" i="14"/>
  <c r="AK33" i="15"/>
  <c r="AN33" i="15" s="1"/>
  <c r="E38" i="15"/>
  <c r="J37" i="15"/>
  <c r="AI34" i="15"/>
  <c r="W35" i="14"/>
  <c r="AI34" i="14"/>
  <c r="E38" i="14"/>
  <c r="J37" i="14"/>
  <c r="AK42" i="18" l="1"/>
  <c r="AN42" i="18" s="1"/>
  <c r="AI43" i="18"/>
  <c r="J45" i="18"/>
  <c r="E46" i="18"/>
  <c r="AR87" i="18"/>
  <c r="AT87" i="18" s="1"/>
  <c r="C88" i="18"/>
  <c r="D87" i="18"/>
  <c r="L44" i="18"/>
  <c r="O44" i="18" s="1"/>
  <c r="P44" i="18" s="1"/>
  <c r="R44" i="18" s="1"/>
  <c r="U44" i="18" s="1"/>
  <c r="V44" i="18" s="1"/>
  <c r="X44" i="18" s="1"/>
  <c r="AA44" i="18" s="1"/>
  <c r="AR86" i="17"/>
  <c r="AT86" i="17" s="1"/>
  <c r="C87" i="17"/>
  <c r="D86" i="17"/>
  <c r="L45" i="17"/>
  <c r="O45" i="17" s="1"/>
  <c r="K37" i="15"/>
  <c r="L37" i="15" s="1"/>
  <c r="O37" i="15" s="1"/>
  <c r="W42" i="17"/>
  <c r="X42" i="17" s="1"/>
  <c r="AA42" i="17" s="1"/>
  <c r="AB41" i="17"/>
  <c r="R43" i="17"/>
  <c r="U43" i="17" s="1"/>
  <c r="F47" i="17"/>
  <c r="I47" i="17" s="1"/>
  <c r="AJ40" i="17"/>
  <c r="AP40" i="17" s="1"/>
  <c r="AS40" i="17" s="1"/>
  <c r="R35" i="15"/>
  <c r="U35" i="15" s="1"/>
  <c r="V35" i="15" s="1"/>
  <c r="X35" i="15" s="1"/>
  <c r="AA35" i="15" s="1"/>
  <c r="AB35" i="15" s="1"/>
  <c r="AD35" i="15" s="1"/>
  <c r="AG35" i="15" s="1"/>
  <c r="Q36" i="15" s="1"/>
  <c r="K37" i="14"/>
  <c r="L37" i="14" s="1"/>
  <c r="O37" i="14" s="1"/>
  <c r="P37" i="14" s="1"/>
  <c r="R37" i="14" s="1"/>
  <c r="U37" i="14" s="1"/>
  <c r="C87" i="15"/>
  <c r="AR86" i="15"/>
  <c r="AT86" i="15" s="1"/>
  <c r="D86" i="15"/>
  <c r="C86" i="14"/>
  <c r="AR85" i="14"/>
  <c r="AT85" i="14" s="1"/>
  <c r="D85" i="14"/>
  <c r="X35" i="14"/>
  <c r="AA35" i="14" s="1"/>
  <c r="AB35" i="14" s="1"/>
  <c r="AD35" i="14" s="1"/>
  <c r="AG35" i="14" s="1"/>
  <c r="W36" i="14" s="1"/>
  <c r="F38" i="15"/>
  <c r="I38" i="15" s="1"/>
  <c r="AJ34" i="15"/>
  <c r="AP34" i="15" s="1"/>
  <c r="AS34" i="15" s="1"/>
  <c r="F38" i="14"/>
  <c r="I38" i="14" s="1"/>
  <c r="AJ34" i="14"/>
  <c r="AP34" i="14" s="1"/>
  <c r="AS34" i="14" s="1"/>
  <c r="AJ43" i="18" l="1"/>
  <c r="AP43" i="18" s="1"/>
  <c r="AS43" i="18" s="1"/>
  <c r="F46" i="18"/>
  <c r="I46" i="18" s="1"/>
  <c r="C89" i="18"/>
  <c r="D88" i="18"/>
  <c r="AR88" i="18"/>
  <c r="AT88" i="18" s="1"/>
  <c r="K45" i="18"/>
  <c r="AB44" i="18"/>
  <c r="AK40" i="17"/>
  <c r="AN40" i="17" s="1"/>
  <c r="AB42" i="17"/>
  <c r="J47" i="17"/>
  <c r="E48" i="17"/>
  <c r="AC41" i="17"/>
  <c r="AD41" i="17" s="1"/>
  <c r="AG41" i="17" s="1"/>
  <c r="AR87" i="17"/>
  <c r="AT87" i="17" s="1"/>
  <c r="C88" i="17"/>
  <c r="D87" i="17"/>
  <c r="P45" i="17"/>
  <c r="K46" i="17"/>
  <c r="Q44" i="17"/>
  <c r="V43" i="17"/>
  <c r="R36" i="15"/>
  <c r="U36" i="15" s="1"/>
  <c r="V36" i="15" s="1"/>
  <c r="C88" i="15"/>
  <c r="AR87" i="15"/>
  <c r="AT87" i="15" s="1"/>
  <c r="D87" i="15"/>
  <c r="AI35" i="14"/>
  <c r="C87" i="14"/>
  <c r="AR86" i="14"/>
  <c r="AT86" i="14" s="1"/>
  <c r="D86" i="14"/>
  <c r="P37" i="15"/>
  <c r="AK34" i="15"/>
  <c r="AN34" i="15" s="1"/>
  <c r="J38" i="15"/>
  <c r="K38" i="15" s="1"/>
  <c r="E39" i="15"/>
  <c r="AI35" i="15"/>
  <c r="AK34" i="14"/>
  <c r="AN34" i="14" s="1"/>
  <c r="V37" i="14"/>
  <c r="E39" i="14"/>
  <c r="J38" i="14"/>
  <c r="X36" i="14"/>
  <c r="AA36" i="14" s="1"/>
  <c r="AB36" i="14" s="1"/>
  <c r="AD36" i="14" s="1"/>
  <c r="AG36" i="14" s="1"/>
  <c r="AK43" i="18" l="1"/>
  <c r="AN43" i="18" s="1"/>
  <c r="AC44" i="18"/>
  <c r="AD44" i="18" s="1"/>
  <c r="AG44" i="18" s="1"/>
  <c r="D89" i="18"/>
  <c r="C90" i="18"/>
  <c r="AR89" i="18"/>
  <c r="AT89" i="18" s="1"/>
  <c r="L45" i="18"/>
  <c r="O45" i="18" s="1"/>
  <c r="P45" i="18" s="1"/>
  <c r="R45" i="18" s="1"/>
  <c r="U45" i="18" s="1"/>
  <c r="V45" i="18" s="1"/>
  <c r="X45" i="18" s="1"/>
  <c r="AA45" i="18" s="1"/>
  <c r="E47" i="18"/>
  <c r="J46" i="18"/>
  <c r="AJ35" i="14"/>
  <c r="AP35" i="14" s="1"/>
  <c r="AS35" i="14" s="1"/>
  <c r="AC42" i="17"/>
  <c r="AD42" i="17" s="1"/>
  <c r="AG42" i="17" s="1"/>
  <c r="AI41" i="17"/>
  <c r="R44" i="17"/>
  <c r="U44" i="17" s="1"/>
  <c r="F48" i="17"/>
  <c r="I48" i="17" s="1"/>
  <c r="L46" i="17"/>
  <c r="O46" i="17" s="1"/>
  <c r="C89" i="17"/>
  <c r="D88" i="17"/>
  <c r="AR88" i="17"/>
  <c r="AT88" i="17" s="1"/>
  <c r="W43" i="17"/>
  <c r="C89" i="15"/>
  <c r="AR88" i="15"/>
  <c r="AT88" i="15" s="1"/>
  <c r="D88" i="15"/>
  <c r="C88" i="14"/>
  <c r="AR87" i="14"/>
  <c r="AT87" i="14" s="1"/>
  <c r="D87" i="14"/>
  <c r="AJ35" i="15"/>
  <c r="AP35" i="15" s="1"/>
  <c r="AS35" i="15" s="1"/>
  <c r="X36" i="15"/>
  <c r="AA36" i="15" s="1"/>
  <c r="AB36" i="15" s="1"/>
  <c r="AD36" i="15" s="1"/>
  <c r="AG36" i="15" s="1"/>
  <c r="Q37" i="15" s="1"/>
  <c r="F39" i="15"/>
  <c r="I39" i="15" s="1"/>
  <c r="L38" i="15"/>
  <c r="O38" i="15" s="1"/>
  <c r="F39" i="14"/>
  <c r="I39" i="14" s="1"/>
  <c r="K38" i="14"/>
  <c r="W37" i="14"/>
  <c r="AI36" i="14"/>
  <c r="AI44" i="18" l="1"/>
  <c r="AJ44" i="18" s="1"/>
  <c r="AP44" i="18" s="1"/>
  <c r="AS44" i="18" s="1"/>
  <c r="AK35" i="14"/>
  <c r="AN35" i="14" s="1"/>
  <c r="AJ36" i="14" s="1"/>
  <c r="AP36" i="14" s="1"/>
  <c r="AS36" i="14" s="1"/>
  <c r="F47" i="18"/>
  <c r="I47" i="18" s="1"/>
  <c r="K46" i="18"/>
  <c r="L46" i="18" s="1"/>
  <c r="O46" i="18" s="1"/>
  <c r="P46" i="18" s="1"/>
  <c r="R46" i="18" s="1"/>
  <c r="U46" i="18" s="1"/>
  <c r="V46" i="18" s="1"/>
  <c r="X46" i="18" s="1"/>
  <c r="AA46" i="18" s="1"/>
  <c r="AB45" i="18"/>
  <c r="AR90" i="18"/>
  <c r="AT90" i="18" s="1"/>
  <c r="D90" i="18"/>
  <c r="C91" i="18"/>
  <c r="P46" i="17"/>
  <c r="K47" i="17"/>
  <c r="J48" i="17"/>
  <c r="E49" i="17"/>
  <c r="D89" i="17"/>
  <c r="AR89" i="17"/>
  <c r="AT89" i="17" s="1"/>
  <c r="C90" i="17"/>
  <c r="Q45" i="17"/>
  <c r="V44" i="17"/>
  <c r="X43" i="17"/>
  <c r="AA43" i="17" s="1"/>
  <c r="AJ41" i="17"/>
  <c r="AP41" i="17" s="1"/>
  <c r="AS41" i="17" s="1"/>
  <c r="AI42" i="17"/>
  <c r="R37" i="15"/>
  <c r="U37" i="15" s="1"/>
  <c r="V37" i="15" s="1"/>
  <c r="C90" i="15"/>
  <c r="AR89" i="15"/>
  <c r="AT89" i="15" s="1"/>
  <c r="D89" i="15"/>
  <c r="C89" i="14"/>
  <c r="AR88" i="14"/>
  <c r="AT88" i="14" s="1"/>
  <c r="D88" i="14"/>
  <c r="P38" i="15"/>
  <c r="AI36" i="15"/>
  <c r="E40" i="15"/>
  <c r="J39" i="15"/>
  <c r="K39" i="15" s="1"/>
  <c r="AK35" i="15"/>
  <c r="AN35" i="15" s="1"/>
  <c r="X37" i="14"/>
  <c r="AA37" i="14" s="1"/>
  <c r="AB37" i="14" s="1"/>
  <c r="AD37" i="14" s="1"/>
  <c r="AG37" i="14" s="1"/>
  <c r="E40" i="14"/>
  <c r="J39" i="14"/>
  <c r="L38" i="14"/>
  <c r="O38" i="14" s="1"/>
  <c r="P38" i="14" s="1"/>
  <c r="R38" i="14" s="1"/>
  <c r="U38" i="14" s="1"/>
  <c r="AK44" i="18" l="1"/>
  <c r="AN44" i="18" s="1"/>
  <c r="AC45" i="18"/>
  <c r="AD45" i="18" s="1"/>
  <c r="AG45" i="18" s="1"/>
  <c r="AB46" i="18"/>
  <c r="E48" i="18"/>
  <c r="J47" i="18"/>
  <c r="AR91" i="18"/>
  <c r="AT91" i="18" s="1"/>
  <c r="C92" i="18"/>
  <c r="D91" i="18"/>
  <c r="AK41" i="17"/>
  <c r="AN41" i="17" s="1"/>
  <c r="AJ42" i="17" s="1"/>
  <c r="AP42" i="17" s="1"/>
  <c r="AS42" i="17" s="1"/>
  <c r="F49" i="17"/>
  <c r="I49" i="17" s="1"/>
  <c r="AR90" i="17"/>
  <c r="AT90" i="17" s="1"/>
  <c r="D90" i="17"/>
  <c r="C91" i="17"/>
  <c r="W44" i="17"/>
  <c r="X44" i="17" s="1"/>
  <c r="AA44" i="17" s="1"/>
  <c r="AB43" i="17"/>
  <c r="L47" i="17"/>
  <c r="O47" i="17" s="1"/>
  <c r="R45" i="17"/>
  <c r="U45" i="17" s="1"/>
  <c r="C91" i="15"/>
  <c r="AR90" i="15"/>
  <c r="AT90" i="15" s="1"/>
  <c r="D90" i="15"/>
  <c r="C90" i="14"/>
  <c r="AR89" i="14"/>
  <c r="AT89" i="14" s="1"/>
  <c r="D89" i="14"/>
  <c r="AJ36" i="15"/>
  <c r="AP36" i="15" s="1"/>
  <c r="AS36" i="15" s="1"/>
  <c r="AK36" i="14"/>
  <c r="AN36" i="14" s="1"/>
  <c r="L39" i="15"/>
  <c r="O39" i="15" s="1"/>
  <c r="F40" i="15"/>
  <c r="I40" i="15" s="1"/>
  <c r="X37" i="15"/>
  <c r="AA37" i="15" s="1"/>
  <c r="AB37" i="15" s="1"/>
  <c r="AD37" i="15" s="1"/>
  <c r="AG37" i="15" s="1"/>
  <c r="Q38" i="15" s="1"/>
  <c r="K39" i="14"/>
  <c r="V38" i="14"/>
  <c r="W38" i="14" s="1"/>
  <c r="F40" i="14"/>
  <c r="I40" i="14" s="1"/>
  <c r="AI37" i="14"/>
  <c r="AI45" i="18" l="1"/>
  <c r="AJ45" i="18" s="1"/>
  <c r="AP45" i="18" s="1"/>
  <c r="AS45" i="18" s="1"/>
  <c r="AC46" i="18"/>
  <c r="AD46" i="18" s="1"/>
  <c r="AG46" i="18" s="1"/>
  <c r="F48" i="18"/>
  <c r="I48" i="18" s="1"/>
  <c r="C93" i="18"/>
  <c r="D92" i="18"/>
  <c r="AR92" i="18"/>
  <c r="AT92" i="18" s="1"/>
  <c r="K47" i="18"/>
  <c r="P47" i="17"/>
  <c r="K48" i="17"/>
  <c r="E50" i="17"/>
  <c r="J49" i="17"/>
  <c r="AR91" i="17"/>
  <c r="AT91" i="17" s="1"/>
  <c r="C92" i="17"/>
  <c r="D91" i="17"/>
  <c r="Q46" i="17"/>
  <c r="V45" i="17"/>
  <c r="W45" i="17" s="1"/>
  <c r="AB44" i="17"/>
  <c r="AC43" i="17"/>
  <c r="AK42" i="17"/>
  <c r="AN42" i="17" s="1"/>
  <c r="R38" i="15"/>
  <c r="U38" i="15" s="1"/>
  <c r="V38" i="15" s="1"/>
  <c r="C92" i="15"/>
  <c r="AR91" i="15"/>
  <c r="AT91" i="15" s="1"/>
  <c r="D91" i="15"/>
  <c r="L39" i="14"/>
  <c r="O39" i="14" s="1"/>
  <c r="P39" i="14" s="1"/>
  <c r="R39" i="14" s="1"/>
  <c r="U39" i="14" s="1"/>
  <c r="V39" i="14" s="1"/>
  <c r="C91" i="14"/>
  <c r="AR90" i="14"/>
  <c r="AT90" i="14" s="1"/>
  <c r="D90" i="14"/>
  <c r="AK36" i="15"/>
  <c r="AN36" i="15" s="1"/>
  <c r="P39" i="15"/>
  <c r="AI37" i="15"/>
  <c r="E41" i="15"/>
  <c r="J40" i="15"/>
  <c r="K40" i="15" s="1"/>
  <c r="E41" i="14"/>
  <c r="J40" i="14"/>
  <c r="X38" i="14"/>
  <c r="AA38" i="14" s="1"/>
  <c r="AB38" i="14" s="1"/>
  <c r="AD38" i="14" s="1"/>
  <c r="AG38" i="14" s="1"/>
  <c r="AJ37" i="14"/>
  <c r="AP37" i="14" s="1"/>
  <c r="AS37" i="14" s="1"/>
  <c r="AK45" i="18" l="1"/>
  <c r="AN45" i="18" s="1"/>
  <c r="AI46" i="18"/>
  <c r="AR93" i="18"/>
  <c r="AT93" i="18" s="1"/>
  <c r="D93" i="18"/>
  <c r="C94" i="18"/>
  <c r="E49" i="18"/>
  <c r="J48" i="18"/>
  <c r="L47" i="18"/>
  <c r="O47" i="18" s="1"/>
  <c r="P47" i="18" s="1"/>
  <c r="R47" i="18" s="1"/>
  <c r="U47" i="18" s="1"/>
  <c r="V47" i="18" s="1"/>
  <c r="X47" i="18" s="1"/>
  <c r="AA47" i="18" s="1"/>
  <c r="C93" i="17"/>
  <c r="D92" i="17"/>
  <c r="AR92" i="17"/>
  <c r="AT92" i="17" s="1"/>
  <c r="AD43" i="17"/>
  <c r="AG43" i="17" s="1"/>
  <c r="R46" i="17"/>
  <c r="U46" i="17" s="1"/>
  <c r="L48" i="17"/>
  <c r="O48" i="17" s="1"/>
  <c r="F50" i="17"/>
  <c r="I50" i="17" s="1"/>
  <c r="X45" i="17"/>
  <c r="AA45" i="17" s="1"/>
  <c r="C93" i="15"/>
  <c r="AR92" i="15"/>
  <c r="AT92" i="15" s="1"/>
  <c r="D92" i="15"/>
  <c r="C92" i="14"/>
  <c r="AR91" i="14"/>
  <c r="AT91" i="14" s="1"/>
  <c r="D91" i="14"/>
  <c r="AJ37" i="15"/>
  <c r="AP37" i="15" s="1"/>
  <c r="AS37" i="15" s="1"/>
  <c r="L40" i="15"/>
  <c r="O40" i="15" s="1"/>
  <c r="F41" i="15"/>
  <c r="I41" i="15" s="1"/>
  <c r="X38" i="15"/>
  <c r="AA38" i="15" s="1"/>
  <c r="AB38" i="15" s="1"/>
  <c r="AD38" i="15" s="1"/>
  <c r="AG38" i="15" s="1"/>
  <c r="Q39" i="15" s="1"/>
  <c r="W39" i="14"/>
  <c r="AI38" i="14"/>
  <c r="F41" i="14"/>
  <c r="I41" i="14" s="1"/>
  <c r="AK37" i="14"/>
  <c r="AN37" i="14" s="1"/>
  <c r="K40" i="14"/>
  <c r="AJ46" i="18" l="1"/>
  <c r="AP46" i="18" s="1"/>
  <c r="AS46" i="18" s="1"/>
  <c r="F49" i="18"/>
  <c r="I49" i="18" s="1"/>
  <c r="AR94" i="18"/>
  <c r="AT94" i="18" s="1"/>
  <c r="C95" i="18"/>
  <c r="D94" i="18"/>
  <c r="K48" i="18"/>
  <c r="L48" i="18" s="1"/>
  <c r="O48" i="18" s="1"/>
  <c r="P48" i="18" s="1"/>
  <c r="R48" i="18" s="1"/>
  <c r="U48" i="18" s="1"/>
  <c r="V48" i="18" s="1"/>
  <c r="X48" i="18" s="1"/>
  <c r="AA48" i="18" s="1"/>
  <c r="AB47" i="18"/>
  <c r="K49" i="17"/>
  <c r="P48" i="17"/>
  <c r="AC44" i="17"/>
  <c r="AI43" i="17"/>
  <c r="E51" i="17"/>
  <c r="J50" i="17"/>
  <c r="C94" i="17"/>
  <c r="AR93" i="17"/>
  <c r="AT93" i="17" s="1"/>
  <c r="D93" i="17"/>
  <c r="Q47" i="17"/>
  <c r="V46" i="17"/>
  <c r="W46" i="17" s="1"/>
  <c r="AB45" i="17"/>
  <c r="R39" i="15"/>
  <c r="U39" i="15" s="1"/>
  <c r="V39" i="15" s="1"/>
  <c r="C94" i="15"/>
  <c r="AR93" i="15"/>
  <c r="AT93" i="15" s="1"/>
  <c r="D93" i="15"/>
  <c r="L40" i="14"/>
  <c r="O40" i="14" s="1"/>
  <c r="P40" i="14" s="1"/>
  <c r="R40" i="14" s="1"/>
  <c r="U40" i="14" s="1"/>
  <c r="V40" i="14" s="1"/>
  <c r="C93" i="14"/>
  <c r="AR92" i="14"/>
  <c r="AT92" i="14" s="1"/>
  <c r="D92" i="14"/>
  <c r="X39" i="14"/>
  <c r="AA39" i="14" s="1"/>
  <c r="AB39" i="14" s="1"/>
  <c r="AD39" i="14" s="1"/>
  <c r="AG39" i="14" s="1"/>
  <c r="AI39" i="14" s="1"/>
  <c r="AK37" i="15"/>
  <c r="AN37" i="15" s="1"/>
  <c r="AJ38" i="14"/>
  <c r="AP38" i="14" s="1"/>
  <c r="AS38" i="14" s="1"/>
  <c r="P40" i="15"/>
  <c r="E42" i="15"/>
  <c r="J41" i="15"/>
  <c r="K41" i="15" s="1"/>
  <c r="AI38" i="15"/>
  <c r="E42" i="14"/>
  <c r="J41" i="14"/>
  <c r="AK46" i="18" l="1"/>
  <c r="AN46" i="18" s="1"/>
  <c r="AC47" i="18"/>
  <c r="AD47" i="18" s="1"/>
  <c r="AG47" i="18" s="1"/>
  <c r="AR95" i="18"/>
  <c r="AT95" i="18" s="1"/>
  <c r="C96" i="18"/>
  <c r="D95" i="18"/>
  <c r="AB48" i="18"/>
  <c r="J49" i="18"/>
  <c r="E50" i="18"/>
  <c r="AR94" i="17"/>
  <c r="AT94" i="17" s="1"/>
  <c r="C95" i="17"/>
  <c r="D94" i="17"/>
  <c r="F51" i="17"/>
  <c r="I51" i="17" s="1"/>
  <c r="X46" i="17"/>
  <c r="AA46" i="17" s="1"/>
  <c r="AD44" i="17"/>
  <c r="AG44" i="17" s="1"/>
  <c r="R47" i="17"/>
  <c r="U47" i="17" s="1"/>
  <c r="AJ43" i="17"/>
  <c r="AP43" i="17" s="1"/>
  <c r="AS43" i="17" s="1"/>
  <c r="L49" i="17"/>
  <c r="O49" i="17" s="1"/>
  <c r="C95" i="15"/>
  <c r="AR94" i="15"/>
  <c r="AT94" i="15" s="1"/>
  <c r="D94" i="15"/>
  <c r="W40" i="14"/>
  <c r="X40" i="14" s="1"/>
  <c r="AA40" i="14" s="1"/>
  <c r="AB40" i="14" s="1"/>
  <c r="AD40" i="14" s="1"/>
  <c r="AG40" i="14" s="1"/>
  <c r="C94" i="14"/>
  <c r="AR93" i="14"/>
  <c r="AT93" i="14" s="1"/>
  <c r="D93" i="14"/>
  <c r="AJ38" i="15"/>
  <c r="AP38" i="15" s="1"/>
  <c r="AS38" i="15" s="1"/>
  <c r="AK38" i="14"/>
  <c r="AN38" i="14" s="1"/>
  <c r="AJ39" i="14" s="1"/>
  <c r="AP39" i="14" s="1"/>
  <c r="AS39" i="14" s="1"/>
  <c r="X39" i="15"/>
  <c r="AA39" i="15" s="1"/>
  <c r="AB39" i="15" s="1"/>
  <c r="AD39" i="15" s="1"/>
  <c r="AG39" i="15" s="1"/>
  <c r="Q40" i="15" s="1"/>
  <c r="L41" i="15"/>
  <c r="O41" i="15" s="1"/>
  <c r="F42" i="15"/>
  <c r="I42" i="15" s="1"/>
  <c r="F42" i="14"/>
  <c r="I42" i="14" s="1"/>
  <c r="K41" i="14"/>
  <c r="AI47" i="18" l="1"/>
  <c r="AC48" i="18"/>
  <c r="AD48" i="18" s="1"/>
  <c r="AG48" i="18" s="1"/>
  <c r="K49" i="18"/>
  <c r="C97" i="18"/>
  <c r="D96" i="18"/>
  <c r="AR96" i="18"/>
  <c r="AT96" i="18" s="1"/>
  <c r="F50" i="18"/>
  <c r="I50" i="18" s="1"/>
  <c r="Q48" i="17"/>
  <c r="V47" i="17"/>
  <c r="W47" i="17" s="1"/>
  <c r="AR95" i="17"/>
  <c r="AT95" i="17" s="1"/>
  <c r="C96" i="17"/>
  <c r="D95" i="17"/>
  <c r="E52" i="17"/>
  <c r="J51" i="17"/>
  <c r="AK43" i="17"/>
  <c r="AN43" i="17" s="1"/>
  <c r="K50" i="17"/>
  <c r="P49" i="17"/>
  <c r="AC45" i="17"/>
  <c r="AI44" i="17"/>
  <c r="AB46" i="17"/>
  <c r="C96" i="15"/>
  <c r="AR95" i="15"/>
  <c r="AT95" i="15" s="1"/>
  <c r="D95" i="15"/>
  <c r="R40" i="15"/>
  <c r="U40" i="15" s="1"/>
  <c r="V40" i="15" s="1"/>
  <c r="L41" i="14"/>
  <c r="O41" i="14" s="1"/>
  <c r="P41" i="14" s="1"/>
  <c r="R41" i="14" s="1"/>
  <c r="U41" i="14" s="1"/>
  <c r="V41" i="14" s="1"/>
  <c r="W41" i="14" s="1"/>
  <c r="C95" i="14"/>
  <c r="AR94" i="14"/>
  <c r="AT94" i="14" s="1"/>
  <c r="D94" i="14"/>
  <c r="AK38" i="15"/>
  <c r="AN38" i="15" s="1"/>
  <c r="AK39" i="14"/>
  <c r="AN39" i="14" s="1"/>
  <c r="P41" i="15"/>
  <c r="E43" i="15"/>
  <c r="J42" i="15"/>
  <c r="K42" i="15" s="1"/>
  <c r="AI39" i="15"/>
  <c r="AI40" i="14"/>
  <c r="J42" i="14"/>
  <c r="E43" i="14"/>
  <c r="AI48" i="18" l="1"/>
  <c r="AJ47" i="18"/>
  <c r="AP47" i="18" s="1"/>
  <c r="AS47" i="18" s="1"/>
  <c r="D97" i="18"/>
  <c r="C98" i="18"/>
  <c r="AR97" i="18"/>
  <c r="AT97" i="18" s="1"/>
  <c r="E51" i="18"/>
  <c r="J50" i="18"/>
  <c r="L49" i="18"/>
  <c r="O49" i="18" s="1"/>
  <c r="P49" i="18" s="1"/>
  <c r="R49" i="18" s="1"/>
  <c r="U49" i="18" s="1"/>
  <c r="V49" i="18" s="1"/>
  <c r="X49" i="18" s="1"/>
  <c r="AA49" i="18" s="1"/>
  <c r="F52" i="17"/>
  <c r="I52" i="17" s="1"/>
  <c r="C97" i="17"/>
  <c r="D96" i="17"/>
  <c r="AR96" i="17"/>
  <c r="AT96" i="17" s="1"/>
  <c r="X47" i="17"/>
  <c r="AA47" i="17" s="1"/>
  <c r="AD45" i="17"/>
  <c r="AG45" i="17" s="1"/>
  <c r="L50" i="17"/>
  <c r="O50" i="17" s="1"/>
  <c r="R48" i="17"/>
  <c r="U48" i="17" s="1"/>
  <c r="AJ44" i="17"/>
  <c r="AP44" i="17" s="1"/>
  <c r="AS44" i="17" s="1"/>
  <c r="C97" i="15"/>
  <c r="AR96" i="15"/>
  <c r="AT96" i="15" s="1"/>
  <c r="D96" i="15"/>
  <c r="C96" i="14"/>
  <c r="AR95" i="14"/>
  <c r="AT95" i="14" s="1"/>
  <c r="D95" i="14"/>
  <c r="AJ39" i="15"/>
  <c r="AP39" i="15" s="1"/>
  <c r="AS39" i="15" s="1"/>
  <c r="AJ40" i="14"/>
  <c r="AP40" i="14" s="1"/>
  <c r="AS40" i="14" s="1"/>
  <c r="X40" i="15"/>
  <c r="AA40" i="15" s="1"/>
  <c r="AB40" i="15" s="1"/>
  <c r="AD40" i="15" s="1"/>
  <c r="AG40" i="15" s="1"/>
  <c r="Q41" i="15" s="1"/>
  <c r="F43" i="15"/>
  <c r="I43" i="15" s="1"/>
  <c r="X41" i="14"/>
  <c r="AA41" i="14" s="1"/>
  <c r="AB41" i="14" s="1"/>
  <c r="AD41" i="14" s="1"/>
  <c r="AG41" i="14" s="1"/>
  <c r="F43" i="14"/>
  <c r="I43" i="14" s="1"/>
  <c r="K42" i="14"/>
  <c r="AK47" i="18" l="1"/>
  <c r="AN47" i="18" s="1"/>
  <c r="AJ48" i="18" s="1"/>
  <c r="AP48" i="18" s="1"/>
  <c r="AS48" i="18" s="1"/>
  <c r="F51" i="18"/>
  <c r="I51" i="18" s="1"/>
  <c r="AR98" i="18"/>
  <c r="AT98" i="18" s="1"/>
  <c r="C99" i="18"/>
  <c r="D98" i="18"/>
  <c r="K50" i="18"/>
  <c r="AB49" i="18"/>
  <c r="AK44" i="17"/>
  <c r="AN44" i="17" s="1"/>
  <c r="AR97" i="17"/>
  <c r="AT97" i="17" s="1"/>
  <c r="D97" i="17"/>
  <c r="C98" i="17"/>
  <c r="AC46" i="17"/>
  <c r="AI45" i="17"/>
  <c r="AB47" i="17"/>
  <c r="J52" i="17"/>
  <c r="E53" i="17"/>
  <c r="Q49" i="17"/>
  <c r="V48" i="17"/>
  <c r="W48" i="17" s="1"/>
  <c r="K51" i="17"/>
  <c r="P50" i="17"/>
  <c r="C98" i="15"/>
  <c r="AR97" i="15"/>
  <c r="AT97" i="15" s="1"/>
  <c r="D97" i="15"/>
  <c r="R41" i="15"/>
  <c r="U41" i="15" s="1"/>
  <c r="V41" i="15" s="1"/>
  <c r="C97" i="14"/>
  <c r="AR96" i="14"/>
  <c r="AT96" i="14" s="1"/>
  <c r="D96" i="14"/>
  <c r="AK39" i="15"/>
  <c r="AN39" i="15" s="1"/>
  <c r="AK40" i="14"/>
  <c r="AN40" i="14" s="1"/>
  <c r="E44" i="15"/>
  <c r="J43" i="15"/>
  <c r="L42" i="15"/>
  <c r="O42" i="15" s="1"/>
  <c r="AI40" i="15"/>
  <c r="E44" i="14"/>
  <c r="J43" i="14"/>
  <c r="AI41" i="14"/>
  <c r="L42" i="14"/>
  <c r="O42" i="14" s="1"/>
  <c r="P42" i="14" s="1"/>
  <c r="R42" i="14" s="1"/>
  <c r="U42" i="14" s="1"/>
  <c r="AK48" i="18" l="1"/>
  <c r="AN48" i="18" s="1"/>
  <c r="AC49" i="18"/>
  <c r="AD49" i="18" s="1"/>
  <c r="AG49" i="18" s="1"/>
  <c r="AR99" i="18"/>
  <c r="AT99" i="18" s="1"/>
  <c r="C100" i="18"/>
  <c r="D99" i="18"/>
  <c r="J51" i="18"/>
  <c r="E52" i="18"/>
  <c r="L50" i="18"/>
  <c r="O50" i="18" s="1"/>
  <c r="P50" i="18" s="1"/>
  <c r="R50" i="18" s="1"/>
  <c r="U50" i="18" s="1"/>
  <c r="V50" i="18" s="1"/>
  <c r="X50" i="18" s="1"/>
  <c r="AA50" i="18" s="1"/>
  <c r="AJ45" i="17"/>
  <c r="AP45" i="17" s="1"/>
  <c r="AS45" i="17" s="1"/>
  <c r="L51" i="17"/>
  <c r="O51" i="17" s="1"/>
  <c r="AD46" i="17"/>
  <c r="AG46" i="17" s="1"/>
  <c r="R49" i="17"/>
  <c r="U49" i="17" s="1"/>
  <c r="AR98" i="17"/>
  <c r="AT98" i="17" s="1"/>
  <c r="C99" i="17"/>
  <c r="D98" i="17"/>
  <c r="F53" i="17"/>
  <c r="I53" i="17" s="1"/>
  <c r="X48" i="17"/>
  <c r="AA48" i="17" s="1"/>
  <c r="C99" i="15"/>
  <c r="AR98" i="15"/>
  <c r="AT98" i="15" s="1"/>
  <c r="D98" i="15"/>
  <c r="C98" i="14"/>
  <c r="AR97" i="14"/>
  <c r="AT97" i="14" s="1"/>
  <c r="D97" i="14"/>
  <c r="AJ41" i="14"/>
  <c r="AP41" i="14" s="1"/>
  <c r="AS41" i="14" s="1"/>
  <c r="P42" i="15"/>
  <c r="K43" i="15"/>
  <c r="X41" i="15"/>
  <c r="AA41" i="15" s="1"/>
  <c r="AB41" i="15" s="1"/>
  <c r="AD41" i="15" s="1"/>
  <c r="AG41" i="15" s="1"/>
  <c r="F44" i="15"/>
  <c r="I44" i="15" s="1"/>
  <c r="AJ40" i="15"/>
  <c r="AP40" i="15" s="1"/>
  <c r="AS40" i="15" s="1"/>
  <c r="K43" i="14"/>
  <c r="V42" i="14"/>
  <c r="F44" i="14"/>
  <c r="I44" i="14" s="1"/>
  <c r="AI49" i="18" l="1"/>
  <c r="AJ49" i="18" s="1"/>
  <c r="AP49" i="18" s="1"/>
  <c r="AS49" i="18" s="1"/>
  <c r="AK45" i="17"/>
  <c r="AN45" i="17" s="1"/>
  <c r="F52" i="18"/>
  <c r="I52" i="18" s="1"/>
  <c r="K51" i="18"/>
  <c r="AB50" i="18"/>
  <c r="AC50" i="18" s="1"/>
  <c r="C101" i="18"/>
  <c r="D100" i="18"/>
  <c r="AR100" i="18"/>
  <c r="AT100" i="18" s="1"/>
  <c r="J53" i="17"/>
  <c r="E54" i="17"/>
  <c r="AC47" i="17"/>
  <c r="AI46" i="17"/>
  <c r="K52" i="17"/>
  <c r="P51" i="17"/>
  <c r="AR99" i="17"/>
  <c r="AT99" i="17" s="1"/>
  <c r="C100" i="17"/>
  <c r="D99" i="17"/>
  <c r="Q50" i="17"/>
  <c r="V49" i="17"/>
  <c r="W49" i="17" s="1"/>
  <c r="AB48" i="17"/>
  <c r="L43" i="15"/>
  <c r="O43" i="15" s="1"/>
  <c r="P43" i="15" s="1"/>
  <c r="C100" i="15"/>
  <c r="AR99" i="15"/>
  <c r="AT99" i="15" s="1"/>
  <c r="D99" i="15"/>
  <c r="C99" i="14"/>
  <c r="AR98" i="14"/>
  <c r="AT98" i="14" s="1"/>
  <c r="D98" i="14"/>
  <c r="L43" i="14"/>
  <c r="O43" i="14" s="1"/>
  <c r="P43" i="14" s="1"/>
  <c r="R43" i="14" s="1"/>
  <c r="U43" i="14" s="1"/>
  <c r="V43" i="14" s="1"/>
  <c r="AK41" i="14"/>
  <c r="AN41" i="14" s="1"/>
  <c r="Q42" i="15"/>
  <c r="AK40" i="15"/>
  <c r="AN40" i="15" s="1"/>
  <c r="E45" i="15"/>
  <c r="J44" i="15"/>
  <c r="AI41" i="15"/>
  <c r="E45" i="14"/>
  <c r="J44" i="14"/>
  <c r="W42" i="14"/>
  <c r="AK49" i="18" l="1"/>
  <c r="AN49" i="18" s="1"/>
  <c r="AD50" i="18"/>
  <c r="AG50" i="18" s="1"/>
  <c r="AJ46" i="17"/>
  <c r="AP46" i="17" s="1"/>
  <c r="AS46" i="17" s="1"/>
  <c r="AR101" i="18"/>
  <c r="AT101" i="18" s="1"/>
  <c r="D101" i="18"/>
  <c r="C102" i="18"/>
  <c r="J52" i="18"/>
  <c r="E53" i="18"/>
  <c r="L51" i="18"/>
  <c r="O51" i="18" s="1"/>
  <c r="P51" i="18" s="1"/>
  <c r="R51" i="18" s="1"/>
  <c r="U51" i="18" s="1"/>
  <c r="V51" i="18" s="1"/>
  <c r="X51" i="18" s="1"/>
  <c r="AA51" i="18" s="1"/>
  <c r="L52" i="17"/>
  <c r="O52" i="17" s="1"/>
  <c r="K44" i="15"/>
  <c r="R50" i="17"/>
  <c r="U50" i="17" s="1"/>
  <c r="AD47" i="17"/>
  <c r="AG47" i="17" s="1"/>
  <c r="X49" i="17"/>
  <c r="AA49" i="17" s="1"/>
  <c r="F54" i="17"/>
  <c r="I54" i="17" s="1"/>
  <c r="C101" i="17"/>
  <c r="D100" i="17"/>
  <c r="AR100" i="17"/>
  <c r="AT100" i="17" s="1"/>
  <c r="R42" i="15"/>
  <c r="U42" i="15" s="1"/>
  <c r="V42" i="15" s="1"/>
  <c r="X42" i="15" s="1"/>
  <c r="AA42" i="15" s="1"/>
  <c r="AB42" i="15" s="1"/>
  <c r="AD42" i="15" s="1"/>
  <c r="AG42" i="15" s="1"/>
  <c r="AI42" i="15" s="1"/>
  <c r="C101" i="15"/>
  <c r="AR100" i="15"/>
  <c r="AT100" i="15" s="1"/>
  <c r="D100" i="15"/>
  <c r="X42" i="14"/>
  <c r="AA42" i="14" s="1"/>
  <c r="AB42" i="14" s="1"/>
  <c r="AD42" i="14" s="1"/>
  <c r="AG42" i="14" s="1"/>
  <c r="W43" i="14" s="1"/>
  <c r="C100" i="14"/>
  <c r="AR99" i="14"/>
  <c r="AT99" i="14" s="1"/>
  <c r="D99" i="14"/>
  <c r="AJ41" i="15"/>
  <c r="AP41" i="15" s="1"/>
  <c r="AS41" i="15" s="1"/>
  <c r="F45" i="15"/>
  <c r="I45" i="15" s="1"/>
  <c r="F45" i="14"/>
  <c r="I45" i="14" s="1"/>
  <c r="K44" i="14"/>
  <c r="AI50" i="18" l="1"/>
  <c r="AJ50" i="18" s="1"/>
  <c r="AP50" i="18" s="1"/>
  <c r="AS50" i="18" s="1"/>
  <c r="AK46" i="17"/>
  <c r="AN46" i="17" s="1"/>
  <c r="F53" i="18"/>
  <c r="I53" i="18" s="1"/>
  <c r="K52" i="18"/>
  <c r="AB51" i="18"/>
  <c r="AR102" i="18"/>
  <c r="AT102" i="18" s="1"/>
  <c r="C103" i="18"/>
  <c r="D102" i="18"/>
  <c r="E55" i="17"/>
  <c r="J54" i="17"/>
  <c r="AR101" i="17"/>
  <c r="AT101" i="17" s="1"/>
  <c r="C102" i="17"/>
  <c r="D101" i="17"/>
  <c r="AB49" i="17"/>
  <c r="AC48" i="17"/>
  <c r="AI47" i="17"/>
  <c r="Q51" i="17"/>
  <c r="V50" i="17"/>
  <c r="W50" i="17" s="1"/>
  <c r="P52" i="17"/>
  <c r="K53" i="17"/>
  <c r="Q43" i="15"/>
  <c r="R43" i="15" s="1"/>
  <c r="U43" i="15" s="1"/>
  <c r="V43" i="15" s="1"/>
  <c r="X43" i="15" s="1"/>
  <c r="AA43" i="15" s="1"/>
  <c r="AB43" i="15" s="1"/>
  <c r="AD43" i="15" s="1"/>
  <c r="AG43" i="15" s="1"/>
  <c r="AI43" i="15" s="1"/>
  <c r="C102" i="15"/>
  <c r="AR101" i="15"/>
  <c r="AT101" i="15" s="1"/>
  <c r="D101" i="15"/>
  <c r="AI42" i="14"/>
  <c r="AJ42" i="14" s="1"/>
  <c r="AP42" i="14" s="1"/>
  <c r="AS42" i="14" s="1"/>
  <c r="C101" i="14"/>
  <c r="AR100" i="14"/>
  <c r="AT100" i="14" s="1"/>
  <c r="D100" i="14"/>
  <c r="X43" i="14"/>
  <c r="AA43" i="14" s="1"/>
  <c r="AB43" i="14" s="1"/>
  <c r="AD43" i="14" s="1"/>
  <c r="AG43" i="14" s="1"/>
  <c r="AI43" i="14" s="1"/>
  <c r="AK41" i="15"/>
  <c r="AN41" i="15" s="1"/>
  <c r="AJ42" i="15" s="1"/>
  <c r="AP42" i="15" s="1"/>
  <c r="AS42" i="15" s="1"/>
  <c r="J45" i="15"/>
  <c r="E46" i="15"/>
  <c r="L44" i="15"/>
  <c r="O44" i="15" s="1"/>
  <c r="E46" i="14"/>
  <c r="J45" i="14"/>
  <c r="L44" i="14"/>
  <c r="O44" i="14" s="1"/>
  <c r="P44" i="14" s="1"/>
  <c r="R44" i="14" s="1"/>
  <c r="U44" i="14" s="1"/>
  <c r="AK50" i="18" l="1"/>
  <c r="AN50" i="18" s="1"/>
  <c r="AC51" i="18"/>
  <c r="AD51" i="18" s="1"/>
  <c r="AG51" i="18" s="1"/>
  <c r="J53" i="18"/>
  <c r="E54" i="18"/>
  <c r="AR103" i="18"/>
  <c r="AT103" i="18" s="1"/>
  <c r="C104" i="18"/>
  <c r="D103" i="18"/>
  <c r="L52" i="18"/>
  <c r="O52" i="18" s="1"/>
  <c r="P52" i="18" s="1"/>
  <c r="R52" i="18" s="1"/>
  <c r="U52" i="18" s="1"/>
  <c r="V52" i="18" s="1"/>
  <c r="X52" i="18" s="1"/>
  <c r="AA52" i="18" s="1"/>
  <c r="L53" i="17"/>
  <c r="O53" i="17" s="1"/>
  <c r="AR102" i="17"/>
  <c r="AT102" i="17" s="1"/>
  <c r="C103" i="17"/>
  <c r="D102" i="17"/>
  <c r="R51" i="17"/>
  <c r="U51" i="17" s="1"/>
  <c r="F55" i="17"/>
  <c r="I55" i="17" s="1"/>
  <c r="X50" i="17"/>
  <c r="AA50" i="17" s="1"/>
  <c r="AD48" i="17"/>
  <c r="AG48" i="17" s="1"/>
  <c r="AJ47" i="17"/>
  <c r="AP47" i="17" s="1"/>
  <c r="AS47" i="17" s="1"/>
  <c r="C103" i="15"/>
  <c r="AR102" i="15"/>
  <c r="AT102" i="15" s="1"/>
  <c r="D102" i="15"/>
  <c r="C102" i="14"/>
  <c r="AR101" i="14"/>
  <c r="AT101" i="14" s="1"/>
  <c r="D101" i="14"/>
  <c r="AK42" i="15"/>
  <c r="AN42" i="15" s="1"/>
  <c r="AJ43" i="15" s="1"/>
  <c r="AP43" i="15" s="1"/>
  <c r="AS43" i="15" s="1"/>
  <c r="P44" i="15"/>
  <c r="K45" i="15"/>
  <c r="F46" i="15"/>
  <c r="I46" i="15" s="1"/>
  <c r="K45" i="14"/>
  <c r="V44" i="14"/>
  <c r="AK42" i="14"/>
  <c r="AN42" i="14" s="1"/>
  <c r="AJ43" i="14" s="1"/>
  <c r="AP43" i="14" s="1"/>
  <c r="AS43" i="14" s="1"/>
  <c r="F46" i="14"/>
  <c r="I46" i="14" s="1"/>
  <c r="AI51" i="18" l="1"/>
  <c r="AJ51" i="18" s="1"/>
  <c r="AP51" i="18" s="1"/>
  <c r="AS51" i="18" s="1"/>
  <c r="AK47" i="17"/>
  <c r="AN47" i="17" s="1"/>
  <c r="C105" i="18"/>
  <c r="D104" i="18"/>
  <c r="AR104" i="18"/>
  <c r="AT104" i="18" s="1"/>
  <c r="F54" i="18"/>
  <c r="I54" i="18" s="1"/>
  <c r="K53" i="18"/>
  <c r="AB52" i="18"/>
  <c r="AC52" i="18" s="1"/>
  <c r="AB50" i="17"/>
  <c r="J55" i="17"/>
  <c r="E56" i="17"/>
  <c r="AR103" i="17"/>
  <c r="AT103" i="17" s="1"/>
  <c r="C104" i="17"/>
  <c r="D103" i="17"/>
  <c r="AC49" i="17"/>
  <c r="AI48" i="17"/>
  <c r="Q52" i="17"/>
  <c r="V51" i="17"/>
  <c r="P53" i="17"/>
  <c r="K54" i="17"/>
  <c r="C104" i="15"/>
  <c r="AR103" i="15"/>
  <c r="AT103" i="15" s="1"/>
  <c r="D103" i="15"/>
  <c r="L45" i="14"/>
  <c r="O45" i="14" s="1"/>
  <c r="P45" i="14" s="1"/>
  <c r="R45" i="14" s="1"/>
  <c r="U45" i="14" s="1"/>
  <c r="V45" i="14" s="1"/>
  <c r="C103" i="14"/>
  <c r="AR102" i="14"/>
  <c r="AT102" i="14" s="1"/>
  <c r="D102" i="14"/>
  <c r="Q44" i="15"/>
  <c r="L45" i="15"/>
  <c r="O45" i="15" s="1"/>
  <c r="J46" i="15"/>
  <c r="E47" i="15"/>
  <c r="AK43" i="15"/>
  <c r="AN43" i="15" s="1"/>
  <c r="J46" i="14"/>
  <c r="E47" i="14"/>
  <c r="AK43" i="14"/>
  <c r="AN43" i="14" s="1"/>
  <c r="W44" i="14"/>
  <c r="AK51" i="18" l="1"/>
  <c r="AN51" i="18" s="1"/>
  <c r="AD52" i="18"/>
  <c r="AG52" i="18" s="1"/>
  <c r="AJ48" i="17"/>
  <c r="AP48" i="17" s="1"/>
  <c r="AS48" i="17" s="1"/>
  <c r="L53" i="18"/>
  <c r="O53" i="18" s="1"/>
  <c r="P53" i="18" s="1"/>
  <c r="R53" i="18" s="1"/>
  <c r="U53" i="18" s="1"/>
  <c r="V53" i="18" s="1"/>
  <c r="X53" i="18" s="1"/>
  <c r="AA53" i="18" s="1"/>
  <c r="E55" i="18"/>
  <c r="J54" i="18"/>
  <c r="AR105" i="18"/>
  <c r="AT105" i="18" s="1"/>
  <c r="C106" i="18"/>
  <c r="D105" i="18"/>
  <c r="D104" i="17"/>
  <c r="C105" i="17"/>
  <c r="AR104" i="17"/>
  <c r="AT104" i="17" s="1"/>
  <c r="L54" i="17"/>
  <c r="O54" i="17" s="1"/>
  <c r="R52" i="17"/>
  <c r="U52" i="17" s="1"/>
  <c r="F56" i="17"/>
  <c r="I56" i="17" s="1"/>
  <c r="AD49" i="17"/>
  <c r="AG49" i="17" s="1"/>
  <c r="W51" i="17"/>
  <c r="X51" i="17" s="1"/>
  <c r="AA51" i="17" s="1"/>
  <c r="R44" i="15"/>
  <c r="U44" i="15" s="1"/>
  <c r="V44" i="15" s="1"/>
  <c r="X44" i="15" s="1"/>
  <c r="AA44" i="15" s="1"/>
  <c r="AB44" i="15" s="1"/>
  <c r="AD44" i="15" s="1"/>
  <c r="AG44" i="15" s="1"/>
  <c r="C105" i="15"/>
  <c r="AR104" i="15"/>
  <c r="AT104" i="15" s="1"/>
  <c r="D104" i="15"/>
  <c r="K46" i="14"/>
  <c r="L46" i="14" s="1"/>
  <c r="O46" i="14" s="1"/>
  <c r="P46" i="14" s="1"/>
  <c r="R46" i="14" s="1"/>
  <c r="U46" i="14" s="1"/>
  <c r="C104" i="14"/>
  <c r="AR103" i="14"/>
  <c r="AT103" i="14" s="1"/>
  <c r="D103" i="14"/>
  <c r="P45" i="15"/>
  <c r="K46" i="15"/>
  <c r="F47" i="15"/>
  <c r="I47" i="15" s="1"/>
  <c r="X44" i="14"/>
  <c r="AA44" i="14" s="1"/>
  <c r="AB44" i="14" s="1"/>
  <c r="AD44" i="14" s="1"/>
  <c r="AG44" i="14" s="1"/>
  <c r="F47" i="14"/>
  <c r="I47" i="14" s="1"/>
  <c r="AI52" i="18" l="1"/>
  <c r="AJ52" i="18" s="1"/>
  <c r="AP52" i="18" s="1"/>
  <c r="AS52" i="18" s="1"/>
  <c r="AK48" i="17"/>
  <c r="AN48" i="17" s="1"/>
  <c r="F55" i="18"/>
  <c r="I55" i="18" s="1"/>
  <c r="K54" i="18"/>
  <c r="L54" i="18" s="1"/>
  <c r="O54" i="18" s="1"/>
  <c r="P54" i="18" s="1"/>
  <c r="R54" i="18" s="1"/>
  <c r="U54" i="18" s="1"/>
  <c r="V54" i="18" s="1"/>
  <c r="X54" i="18" s="1"/>
  <c r="AA54" i="18" s="1"/>
  <c r="AB53" i="18"/>
  <c r="AR106" i="18"/>
  <c r="AT106" i="18" s="1"/>
  <c r="C107" i="18"/>
  <c r="D106" i="18"/>
  <c r="AC50" i="17"/>
  <c r="AI49" i="17"/>
  <c r="P54" i="17"/>
  <c r="K55" i="17"/>
  <c r="AB51" i="17"/>
  <c r="E57" i="17"/>
  <c r="J56" i="17"/>
  <c r="AR105" i="17"/>
  <c r="AT105" i="17" s="1"/>
  <c r="C106" i="17"/>
  <c r="D105" i="17"/>
  <c r="Q53" i="17"/>
  <c r="V52" i="17"/>
  <c r="W52" i="17" s="1"/>
  <c r="C106" i="15"/>
  <c r="AR105" i="15"/>
  <c r="AT105" i="15" s="1"/>
  <c r="D105" i="15"/>
  <c r="C105" i="14"/>
  <c r="AR104" i="14"/>
  <c r="AT104" i="14" s="1"/>
  <c r="D104" i="14"/>
  <c r="Q45" i="15"/>
  <c r="AI44" i="15"/>
  <c r="L46" i="15"/>
  <c r="O46" i="15" s="1"/>
  <c r="E48" i="15"/>
  <c r="J47" i="15"/>
  <c r="V46" i="14"/>
  <c r="E48" i="14"/>
  <c r="J47" i="14"/>
  <c r="W45" i="14"/>
  <c r="AI44" i="14"/>
  <c r="AK52" i="18" l="1"/>
  <c r="AN52" i="18" s="1"/>
  <c r="AC53" i="18"/>
  <c r="AD53" i="18" s="1"/>
  <c r="AG53" i="18" s="1"/>
  <c r="AJ49" i="17"/>
  <c r="AP49" i="17" s="1"/>
  <c r="AS49" i="17" s="1"/>
  <c r="J55" i="18"/>
  <c r="K55" i="18" s="1"/>
  <c r="E56" i="18"/>
  <c r="AB54" i="18"/>
  <c r="AR107" i="18"/>
  <c r="AT107" i="18" s="1"/>
  <c r="C108" i="18"/>
  <c r="D107" i="18"/>
  <c r="R53" i="17"/>
  <c r="U53" i="17" s="1"/>
  <c r="F57" i="17"/>
  <c r="I57" i="17" s="1"/>
  <c r="L55" i="17"/>
  <c r="O55" i="17" s="1"/>
  <c r="AR106" i="17"/>
  <c r="AT106" i="17" s="1"/>
  <c r="D106" i="17"/>
  <c r="C107" i="17"/>
  <c r="X52" i="17"/>
  <c r="AA52" i="17" s="1"/>
  <c r="AD50" i="17"/>
  <c r="AG50" i="17" s="1"/>
  <c r="R45" i="15"/>
  <c r="U45" i="15" s="1"/>
  <c r="V45" i="15" s="1"/>
  <c r="X45" i="15" s="1"/>
  <c r="AA45" i="15" s="1"/>
  <c r="AB45" i="15" s="1"/>
  <c r="AD45" i="15" s="1"/>
  <c r="AG45" i="15" s="1"/>
  <c r="C107" i="15"/>
  <c r="AR106" i="15"/>
  <c r="AT106" i="15" s="1"/>
  <c r="D106" i="15"/>
  <c r="C106" i="14"/>
  <c r="AR105" i="14"/>
  <c r="AT105" i="14" s="1"/>
  <c r="D105" i="14"/>
  <c r="P46" i="15"/>
  <c r="K47" i="15"/>
  <c r="F48" i="15"/>
  <c r="I48" i="15" s="1"/>
  <c r="AJ44" i="15"/>
  <c r="AP44" i="15" s="1"/>
  <c r="AS44" i="15" s="1"/>
  <c r="X45" i="14"/>
  <c r="AA45" i="14" s="1"/>
  <c r="AB45" i="14" s="1"/>
  <c r="AD45" i="14" s="1"/>
  <c r="AG45" i="14" s="1"/>
  <c r="F48" i="14"/>
  <c r="I48" i="14" s="1"/>
  <c r="AJ44" i="14"/>
  <c r="AP44" i="14" s="1"/>
  <c r="AS44" i="14" s="1"/>
  <c r="K47" i="14"/>
  <c r="AI53" i="18" l="1"/>
  <c r="AJ53" i="18" s="1"/>
  <c r="AP53" i="18" s="1"/>
  <c r="AS53" i="18" s="1"/>
  <c r="AC54" i="18"/>
  <c r="AD54" i="18" s="1"/>
  <c r="AG54" i="18" s="1"/>
  <c r="AK49" i="17"/>
  <c r="AN49" i="17" s="1"/>
  <c r="L55" i="18"/>
  <c r="O55" i="18" s="1"/>
  <c r="P55" i="18" s="1"/>
  <c r="R55" i="18" s="1"/>
  <c r="U55" i="18" s="1"/>
  <c r="V55" i="18" s="1"/>
  <c r="X55" i="18" s="1"/>
  <c r="AA55" i="18" s="1"/>
  <c r="F56" i="18"/>
  <c r="I56" i="18" s="1"/>
  <c r="C109" i="18"/>
  <c r="D108" i="18"/>
  <c r="AR108" i="18"/>
  <c r="AT108" i="18" s="1"/>
  <c r="AB52" i="17"/>
  <c r="AR107" i="17"/>
  <c r="AT107" i="17" s="1"/>
  <c r="C108" i="17"/>
  <c r="D107" i="17"/>
  <c r="E58" i="17"/>
  <c r="J57" i="17"/>
  <c r="P55" i="17"/>
  <c r="K56" i="17"/>
  <c r="Q54" i="17"/>
  <c r="V53" i="17"/>
  <c r="AC51" i="17"/>
  <c r="AI50" i="17"/>
  <c r="C108" i="15"/>
  <c r="AR107" i="15"/>
  <c r="AT107" i="15" s="1"/>
  <c r="D107" i="15"/>
  <c r="C107" i="14"/>
  <c r="AR106" i="14"/>
  <c r="AT106" i="14" s="1"/>
  <c r="D106" i="14"/>
  <c r="Q46" i="15"/>
  <c r="AK44" i="15"/>
  <c r="AN44" i="15" s="1"/>
  <c r="E49" i="15"/>
  <c r="J48" i="15"/>
  <c r="AI45" i="15"/>
  <c r="L47" i="15"/>
  <c r="O47" i="15" s="1"/>
  <c r="AK44" i="14"/>
  <c r="AN44" i="14" s="1"/>
  <c r="E49" i="14"/>
  <c r="J48" i="14"/>
  <c r="L47" i="14"/>
  <c r="O47" i="14" s="1"/>
  <c r="P47" i="14" s="1"/>
  <c r="R47" i="14" s="1"/>
  <c r="U47" i="14" s="1"/>
  <c r="W46" i="14"/>
  <c r="AI45" i="14"/>
  <c r="AK53" i="18" l="1"/>
  <c r="AN53" i="18" s="1"/>
  <c r="AI54" i="18"/>
  <c r="AJ50" i="17"/>
  <c r="AP50" i="17" s="1"/>
  <c r="AS50" i="17" s="1"/>
  <c r="J56" i="18"/>
  <c r="K56" i="18" s="1"/>
  <c r="E57" i="18"/>
  <c r="AR109" i="18"/>
  <c r="AT109" i="18" s="1"/>
  <c r="D109" i="18"/>
  <c r="C110" i="18"/>
  <c r="AB55" i="18"/>
  <c r="AC55" i="18" s="1"/>
  <c r="AD51" i="17"/>
  <c r="AG51" i="17" s="1"/>
  <c r="F58" i="17"/>
  <c r="I58" i="17" s="1"/>
  <c r="R54" i="17"/>
  <c r="U54" i="17" s="1"/>
  <c r="L56" i="17"/>
  <c r="O56" i="17" s="1"/>
  <c r="AR108" i="17"/>
  <c r="AT108" i="17" s="1"/>
  <c r="C109" i="17"/>
  <c r="D108" i="17"/>
  <c r="W53" i="17"/>
  <c r="X53" i="17" s="1"/>
  <c r="AA53" i="17" s="1"/>
  <c r="R46" i="15"/>
  <c r="U46" i="15" s="1"/>
  <c r="V46" i="15" s="1"/>
  <c r="X46" i="15" s="1"/>
  <c r="AA46" i="15" s="1"/>
  <c r="AB46" i="15" s="1"/>
  <c r="AD46" i="15" s="1"/>
  <c r="AG46" i="15" s="1"/>
  <c r="C109" i="15"/>
  <c r="AR108" i="15"/>
  <c r="AT108" i="15" s="1"/>
  <c r="D108" i="15"/>
  <c r="C108" i="14"/>
  <c r="AR107" i="14"/>
  <c r="AT107" i="14" s="1"/>
  <c r="D107" i="14"/>
  <c r="P47" i="15"/>
  <c r="K48" i="15"/>
  <c r="F49" i="15"/>
  <c r="I49" i="15" s="1"/>
  <c r="AJ45" i="15"/>
  <c r="AP45" i="15" s="1"/>
  <c r="AS45" i="15" s="1"/>
  <c r="K48" i="14"/>
  <c r="V47" i="14"/>
  <c r="F49" i="14"/>
  <c r="I49" i="14" s="1"/>
  <c r="X46" i="14"/>
  <c r="AA46" i="14" s="1"/>
  <c r="AB46" i="14" s="1"/>
  <c r="AD46" i="14" s="1"/>
  <c r="AG46" i="14" s="1"/>
  <c r="AJ45" i="14"/>
  <c r="AP45" i="14" s="1"/>
  <c r="AS45" i="14" s="1"/>
  <c r="AJ54" i="18" l="1"/>
  <c r="AP54" i="18" s="1"/>
  <c r="AS54" i="18" s="1"/>
  <c r="AD55" i="18"/>
  <c r="AG55" i="18" s="1"/>
  <c r="AK50" i="17"/>
  <c r="AN50" i="17" s="1"/>
  <c r="AR110" i="18"/>
  <c r="AT110" i="18" s="1"/>
  <c r="C111" i="18"/>
  <c r="D110" i="18"/>
  <c r="F57" i="18"/>
  <c r="I57" i="18" s="1"/>
  <c r="L56" i="18"/>
  <c r="O56" i="18" s="1"/>
  <c r="P56" i="18" s="1"/>
  <c r="R56" i="18" s="1"/>
  <c r="U56" i="18" s="1"/>
  <c r="V56" i="18" s="1"/>
  <c r="X56" i="18" s="1"/>
  <c r="AA56" i="18" s="1"/>
  <c r="AR109" i="17"/>
  <c r="AT109" i="17" s="1"/>
  <c r="C110" i="17"/>
  <c r="D109" i="17"/>
  <c r="AB53" i="17"/>
  <c r="E59" i="17"/>
  <c r="J58" i="17"/>
  <c r="K57" i="17"/>
  <c r="P56" i="17"/>
  <c r="Q55" i="17"/>
  <c r="V54" i="17"/>
  <c r="W54" i="17" s="1"/>
  <c r="AC52" i="17"/>
  <c r="AI51" i="17"/>
  <c r="C110" i="15"/>
  <c r="AR109" i="15"/>
  <c r="AT109" i="15" s="1"/>
  <c r="D109" i="15"/>
  <c r="C109" i="14"/>
  <c r="AR108" i="14"/>
  <c r="AT108" i="14" s="1"/>
  <c r="D108" i="14"/>
  <c r="L48" i="14"/>
  <c r="O48" i="14" s="1"/>
  <c r="P48" i="14" s="1"/>
  <c r="R48" i="14" s="1"/>
  <c r="U48" i="14" s="1"/>
  <c r="V48" i="14" s="1"/>
  <c r="Q47" i="15"/>
  <c r="AI46" i="15"/>
  <c r="E50" i="15"/>
  <c r="J49" i="15"/>
  <c r="L48" i="15"/>
  <c r="O48" i="15" s="1"/>
  <c r="AK45" i="15"/>
  <c r="AN45" i="15" s="1"/>
  <c r="W47" i="14"/>
  <c r="AI46" i="14"/>
  <c r="E50" i="14"/>
  <c r="J49" i="14"/>
  <c r="AK45" i="14"/>
  <c r="AN45" i="14" s="1"/>
  <c r="AK54" i="18" l="1"/>
  <c r="AN54" i="18" s="1"/>
  <c r="AI55" i="18"/>
  <c r="J57" i="18"/>
  <c r="K57" i="18" s="1"/>
  <c r="E58" i="18"/>
  <c r="AR111" i="18"/>
  <c r="AT111" i="18" s="1"/>
  <c r="C112" i="18"/>
  <c r="D111" i="18"/>
  <c r="AB56" i="18"/>
  <c r="AD52" i="17"/>
  <c r="AG52" i="17" s="1"/>
  <c r="AJ51" i="17"/>
  <c r="AP51" i="17" s="1"/>
  <c r="AS51" i="17" s="1"/>
  <c r="F59" i="17"/>
  <c r="I59" i="17" s="1"/>
  <c r="X54" i="17"/>
  <c r="AA54" i="17" s="1"/>
  <c r="AR110" i="17"/>
  <c r="AT110" i="17" s="1"/>
  <c r="D110" i="17"/>
  <c r="C111" i="17"/>
  <c r="R55" i="17"/>
  <c r="U55" i="17" s="1"/>
  <c r="L57" i="17"/>
  <c r="O57" i="17" s="1"/>
  <c r="R47" i="15"/>
  <c r="U47" i="15" s="1"/>
  <c r="V47" i="15" s="1"/>
  <c r="X47" i="15" s="1"/>
  <c r="AA47" i="15" s="1"/>
  <c r="AB47" i="15" s="1"/>
  <c r="AD47" i="15" s="1"/>
  <c r="AG47" i="15" s="1"/>
  <c r="C111" i="15"/>
  <c r="AR110" i="15"/>
  <c r="AT110" i="15" s="1"/>
  <c r="D110" i="15"/>
  <c r="X47" i="14"/>
  <c r="AA47" i="14" s="1"/>
  <c r="AB47" i="14" s="1"/>
  <c r="AD47" i="14" s="1"/>
  <c r="AG47" i="14" s="1"/>
  <c r="AI47" i="14" s="1"/>
  <c r="C110" i="14"/>
  <c r="AR109" i="14"/>
  <c r="AT109" i="14" s="1"/>
  <c r="D109" i="14"/>
  <c r="AJ46" i="15"/>
  <c r="AP46" i="15" s="1"/>
  <c r="AS46" i="15" s="1"/>
  <c r="AJ46" i="14"/>
  <c r="AP46" i="14" s="1"/>
  <c r="AS46" i="14" s="1"/>
  <c r="P48" i="15"/>
  <c r="K49" i="15"/>
  <c r="F50" i="15"/>
  <c r="I50" i="15" s="1"/>
  <c r="F50" i="14"/>
  <c r="I50" i="14" s="1"/>
  <c r="K49" i="14"/>
  <c r="AC56" i="18" l="1"/>
  <c r="AD56" i="18" s="1"/>
  <c r="AG56" i="18" s="1"/>
  <c r="AJ55" i="18"/>
  <c r="AP55" i="18" s="1"/>
  <c r="AS55" i="18" s="1"/>
  <c r="C113" i="18"/>
  <c r="D112" i="18"/>
  <c r="AR112" i="18"/>
  <c r="AT112" i="18" s="1"/>
  <c r="F58" i="18"/>
  <c r="I58" i="18" s="1"/>
  <c r="L57" i="18"/>
  <c r="O57" i="18" s="1"/>
  <c r="P57" i="18" s="1"/>
  <c r="R57" i="18" s="1"/>
  <c r="U57" i="18" s="1"/>
  <c r="V57" i="18" s="1"/>
  <c r="X57" i="18" s="1"/>
  <c r="AA57" i="18" s="1"/>
  <c r="AR111" i="17"/>
  <c r="AT111" i="17" s="1"/>
  <c r="C112" i="17"/>
  <c r="D111" i="17"/>
  <c r="E60" i="17"/>
  <c r="J59" i="17"/>
  <c r="AB54" i="17"/>
  <c r="K58" i="17"/>
  <c r="P57" i="17"/>
  <c r="AC53" i="17"/>
  <c r="AI52" i="17"/>
  <c r="Q56" i="17"/>
  <c r="V55" i="17"/>
  <c r="AK51" i="17"/>
  <c r="AN51" i="17" s="1"/>
  <c r="L49" i="15"/>
  <c r="O49" i="15" s="1"/>
  <c r="P49" i="15" s="1"/>
  <c r="C112" i="15"/>
  <c r="AR111" i="15"/>
  <c r="AT111" i="15" s="1"/>
  <c r="D111" i="15"/>
  <c r="W48" i="14"/>
  <c r="X48" i="14" s="1"/>
  <c r="AA48" i="14" s="1"/>
  <c r="AB48" i="14" s="1"/>
  <c r="AD48" i="14" s="1"/>
  <c r="AG48" i="14" s="1"/>
  <c r="AI48" i="14" s="1"/>
  <c r="C111" i="14"/>
  <c r="AR110" i="14"/>
  <c r="AT110" i="14" s="1"/>
  <c r="D110" i="14"/>
  <c r="AK46" i="15"/>
  <c r="AN46" i="15" s="1"/>
  <c r="AK46" i="14"/>
  <c r="AN46" i="14" s="1"/>
  <c r="AJ47" i="14" s="1"/>
  <c r="AP47" i="14" s="1"/>
  <c r="AS47" i="14" s="1"/>
  <c r="Q48" i="15"/>
  <c r="E51" i="15"/>
  <c r="J50" i="15"/>
  <c r="AI47" i="15"/>
  <c r="L49" i="14"/>
  <c r="O49" i="14" s="1"/>
  <c r="P49" i="14" s="1"/>
  <c r="R49" i="14" s="1"/>
  <c r="U49" i="14" s="1"/>
  <c r="J50" i="14"/>
  <c r="E51" i="14"/>
  <c r="AK55" i="18" l="1"/>
  <c r="AN55" i="18" s="1"/>
  <c r="AI56" i="18"/>
  <c r="AJ52" i="17"/>
  <c r="AP52" i="17" s="1"/>
  <c r="AS52" i="17" s="1"/>
  <c r="E59" i="18"/>
  <c r="J58" i="18"/>
  <c r="K58" i="18" s="1"/>
  <c r="AR113" i="18"/>
  <c r="AT113" i="18" s="1"/>
  <c r="D113" i="18"/>
  <c r="C114" i="18"/>
  <c r="AB57" i="18"/>
  <c r="W55" i="17"/>
  <c r="R56" i="17"/>
  <c r="U56" i="17" s="1"/>
  <c r="K50" i="15"/>
  <c r="L50" i="15" s="1"/>
  <c r="O50" i="15" s="1"/>
  <c r="AD53" i="17"/>
  <c r="AG53" i="17" s="1"/>
  <c r="F60" i="17"/>
  <c r="I60" i="17" s="1"/>
  <c r="AR112" i="17"/>
  <c r="AT112" i="17" s="1"/>
  <c r="D112" i="17"/>
  <c r="C113" i="17"/>
  <c r="L58" i="17"/>
  <c r="O58" i="17" s="1"/>
  <c r="C113" i="15"/>
  <c r="AR112" i="15"/>
  <c r="AT112" i="15" s="1"/>
  <c r="D112" i="15"/>
  <c r="R48" i="15"/>
  <c r="U48" i="15" s="1"/>
  <c r="V48" i="15" s="1"/>
  <c r="X48" i="15" s="1"/>
  <c r="AA48" i="15" s="1"/>
  <c r="AB48" i="15" s="1"/>
  <c r="AD48" i="15" s="1"/>
  <c r="AG48" i="15" s="1"/>
  <c r="AI48" i="15" s="1"/>
  <c r="C112" i="14"/>
  <c r="AR111" i="14"/>
  <c r="AT111" i="14" s="1"/>
  <c r="D111" i="14"/>
  <c r="AK47" i="14"/>
  <c r="AN47" i="14" s="1"/>
  <c r="AJ48" i="14" s="1"/>
  <c r="AP48" i="14" s="1"/>
  <c r="AS48" i="14" s="1"/>
  <c r="F51" i="15"/>
  <c r="I51" i="15" s="1"/>
  <c r="AJ47" i="15"/>
  <c r="AP47" i="15" s="1"/>
  <c r="AS47" i="15" s="1"/>
  <c r="F51" i="14"/>
  <c r="I51" i="14" s="1"/>
  <c r="K50" i="14"/>
  <c r="V49" i="14"/>
  <c r="AC57" i="18" l="1"/>
  <c r="AD57" i="18" s="1"/>
  <c r="AG57" i="18" s="1"/>
  <c r="AJ56" i="18"/>
  <c r="AP56" i="18" s="1"/>
  <c r="AS56" i="18" s="1"/>
  <c r="AK52" i="17"/>
  <c r="AN52" i="17" s="1"/>
  <c r="AR114" i="18"/>
  <c r="AT114" i="18" s="1"/>
  <c r="C115" i="18"/>
  <c r="D114" i="18"/>
  <c r="L58" i="18"/>
  <c r="O58" i="18" s="1"/>
  <c r="P58" i="18" s="1"/>
  <c r="R58" i="18" s="1"/>
  <c r="U58" i="18" s="1"/>
  <c r="V58" i="18" s="1"/>
  <c r="X58" i="18" s="1"/>
  <c r="AA58" i="18" s="1"/>
  <c r="F59" i="18"/>
  <c r="I59" i="18" s="1"/>
  <c r="E61" i="17"/>
  <c r="J60" i="17"/>
  <c r="Q57" i="17"/>
  <c r="V56" i="17"/>
  <c r="P58" i="17"/>
  <c r="K59" i="17"/>
  <c r="AC54" i="17"/>
  <c r="AI53" i="17"/>
  <c r="AR113" i="17"/>
  <c r="AT113" i="17" s="1"/>
  <c r="C114" i="17"/>
  <c r="D113" i="17"/>
  <c r="X55" i="17"/>
  <c r="AA55" i="17" s="1"/>
  <c r="Q49" i="15"/>
  <c r="C114" i="15"/>
  <c r="AR113" i="15"/>
  <c r="AT113" i="15" s="1"/>
  <c r="D113" i="15"/>
  <c r="C113" i="14"/>
  <c r="AR112" i="14"/>
  <c r="AT112" i="14" s="1"/>
  <c r="D112" i="14"/>
  <c r="AK48" i="14"/>
  <c r="AN48" i="14" s="1"/>
  <c r="P50" i="15"/>
  <c r="AK47" i="15"/>
  <c r="AN47" i="15" s="1"/>
  <c r="AJ48" i="15" s="1"/>
  <c r="AP48" i="15" s="1"/>
  <c r="AS48" i="15" s="1"/>
  <c r="E52" i="15"/>
  <c r="J51" i="15"/>
  <c r="K51" i="15" s="1"/>
  <c r="L50" i="14"/>
  <c r="O50" i="14" s="1"/>
  <c r="P50" i="14" s="1"/>
  <c r="R50" i="14" s="1"/>
  <c r="U50" i="14" s="1"/>
  <c r="E52" i="14"/>
  <c r="J51" i="14"/>
  <c r="W49" i="14"/>
  <c r="AK56" i="18" l="1"/>
  <c r="AN56" i="18" s="1"/>
  <c r="AI57" i="18"/>
  <c r="AB58" i="18"/>
  <c r="AR115" i="18"/>
  <c r="AT115" i="18" s="1"/>
  <c r="C116" i="18"/>
  <c r="D115" i="18"/>
  <c r="J59" i="18"/>
  <c r="E60" i="18"/>
  <c r="W56" i="17"/>
  <c r="X56" i="17" s="1"/>
  <c r="AA56" i="17" s="1"/>
  <c r="AB55" i="17"/>
  <c r="AR114" i="17"/>
  <c r="AT114" i="17" s="1"/>
  <c r="C115" i="17"/>
  <c r="D114" i="17"/>
  <c r="L59" i="17"/>
  <c r="O59" i="17" s="1"/>
  <c r="R57" i="17"/>
  <c r="U57" i="17" s="1"/>
  <c r="F61" i="17"/>
  <c r="I61" i="17" s="1"/>
  <c r="AD54" i="17"/>
  <c r="AG54" i="17" s="1"/>
  <c r="AJ53" i="17"/>
  <c r="AP53" i="17" s="1"/>
  <c r="AS53" i="17" s="1"/>
  <c r="C115" i="15"/>
  <c r="AR114" i="15"/>
  <c r="AT114" i="15" s="1"/>
  <c r="D114" i="15"/>
  <c r="R49" i="15"/>
  <c r="U49" i="15" s="1"/>
  <c r="V49" i="15" s="1"/>
  <c r="X49" i="15" s="1"/>
  <c r="AA49" i="15" s="1"/>
  <c r="AB49" i="15" s="1"/>
  <c r="AD49" i="15" s="1"/>
  <c r="AG49" i="15" s="1"/>
  <c r="Q50" i="15" s="1"/>
  <c r="X49" i="14"/>
  <c r="AA49" i="14" s="1"/>
  <c r="AB49" i="14" s="1"/>
  <c r="AD49" i="14" s="1"/>
  <c r="AG49" i="14" s="1"/>
  <c r="AI49" i="14" s="1"/>
  <c r="C114" i="14"/>
  <c r="AR113" i="14"/>
  <c r="AT113" i="14" s="1"/>
  <c r="D113" i="14"/>
  <c r="AK48" i="15"/>
  <c r="AN48" i="15" s="1"/>
  <c r="F52" i="15"/>
  <c r="I52" i="15" s="1"/>
  <c r="F52" i="14"/>
  <c r="I52" i="14" s="1"/>
  <c r="K51" i="14"/>
  <c r="V50" i="14"/>
  <c r="AC58" i="18" l="1"/>
  <c r="AD58" i="18" s="1"/>
  <c r="AG58" i="18" s="1"/>
  <c r="AJ57" i="18"/>
  <c r="AP57" i="18" s="1"/>
  <c r="AS57" i="18" s="1"/>
  <c r="C117" i="18"/>
  <c r="D116" i="18"/>
  <c r="AR116" i="18"/>
  <c r="AT116" i="18" s="1"/>
  <c r="F60" i="18"/>
  <c r="I60" i="18" s="1"/>
  <c r="K59" i="18"/>
  <c r="J61" i="17"/>
  <c r="E62" i="17"/>
  <c r="AK53" i="17"/>
  <c r="AN53" i="17" s="1"/>
  <c r="AR115" i="17"/>
  <c r="AT115" i="17" s="1"/>
  <c r="C116" i="17"/>
  <c r="D115" i="17"/>
  <c r="Q58" i="17"/>
  <c r="V57" i="17"/>
  <c r="AB56" i="17"/>
  <c r="K60" i="17"/>
  <c r="P59" i="17"/>
  <c r="AC55" i="17"/>
  <c r="AI54" i="17"/>
  <c r="AI49" i="15"/>
  <c r="AJ49" i="15" s="1"/>
  <c r="AP49" i="15" s="1"/>
  <c r="AS49" i="15" s="1"/>
  <c r="R50" i="15"/>
  <c r="U50" i="15" s="1"/>
  <c r="V50" i="15" s="1"/>
  <c r="X50" i="15" s="1"/>
  <c r="AA50" i="15" s="1"/>
  <c r="AB50" i="15" s="1"/>
  <c r="AD50" i="15" s="1"/>
  <c r="AG50" i="15" s="1"/>
  <c r="AI50" i="15" s="1"/>
  <c r="C116" i="15"/>
  <c r="AR115" i="15"/>
  <c r="AT115" i="15" s="1"/>
  <c r="D115" i="15"/>
  <c r="C115" i="14"/>
  <c r="AR114" i="14"/>
  <c r="AT114" i="14" s="1"/>
  <c r="D114" i="14"/>
  <c r="E53" i="15"/>
  <c r="J52" i="15"/>
  <c r="L51" i="15"/>
  <c r="O51" i="15" s="1"/>
  <c r="L51" i="14"/>
  <c r="O51" i="14" s="1"/>
  <c r="P51" i="14" s="1"/>
  <c r="R51" i="14" s="1"/>
  <c r="U51" i="14" s="1"/>
  <c r="E53" i="14"/>
  <c r="J52" i="14"/>
  <c r="AJ49" i="14"/>
  <c r="AP49" i="14" s="1"/>
  <c r="AS49" i="14" s="1"/>
  <c r="W50" i="14"/>
  <c r="AK57" i="18" l="1"/>
  <c r="AN57" i="18" s="1"/>
  <c r="AI58" i="18"/>
  <c r="AR117" i="18"/>
  <c r="AT117" i="18" s="1"/>
  <c r="D117" i="18"/>
  <c r="C118" i="18"/>
  <c r="J60" i="18"/>
  <c r="E61" i="18"/>
  <c r="L59" i="18"/>
  <c r="O59" i="18" s="1"/>
  <c r="P59" i="18" s="1"/>
  <c r="R59" i="18" s="1"/>
  <c r="U59" i="18" s="1"/>
  <c r="V59" i="18" s="1"/>
  <c r="X59" i="18" s="1"/>
  <c r="AA59" i="18" s="1"/>
  <c r="R58" i="17"/>
  <c r="U58" i="17" s="1"/>
  <c r="AR116" i="17"/>
  <c r="AT116" i="17" s="1"/>
  <c r="C117" i="17"/>
  <c r="D116" i="17"/>
  <c r="AD55" i="17"/>
  <c r="AG55" i="17" s="1"/>
  <c r="AJ54" i="17"/>
  <c r="AP54" i="17" s="1"/>
  <c r="AS54" i="17" s="1"/>
  <c r="F62" i="17"/>
  <c r="I62" i="17" s="1"/>
  <c r="L60" i="17"/>
  <c r="O60" i="17" s="1"/>
  <c r="W57" i="17"/>
  <c r="X57" i="17" s="1"/>
  <c r="AA57" i="17" s="1"/>
  <c r="C117" i="15"/>
  <c r="AR116" i="15"/>
  <c r="AT116" i="15" s="1"/>
  <c r="D116" i="15"/>
  <c r="C116" i="14"/>
  <c r="AR115" i="14"/>
  <c r="AT115" i="14" s="1"/>
  <c r="D115" i="14"/>
  <c r="AK49" i="15"/>
  <c r="AN49" i="15" s="1"/>
  <c r="AJ50" i="15" s="1"/>
  <c r="AP50" i="15" s="1"/>
  <c r="AS50" i="15" s="1"/>
  <c r="P51" i="15"/>
  <c r="K52" i="15"/>
  <c r="F53" i="15"/>
  <c r="I53" i="15" s="1"/>
  <c r="AK49" i="14"/>
  <c r="AN49" i="14" s="1"/>
  <c r="F53" i="14"/>
  <c r="I53" i="14" s="1"/>
  <c r="K52" i="14"/>
  <c r="V51" i="14"/>
  <c r="X50" i="14"/>
  <c r="AA50" i="14" s="1"/>
  <c r="AB50" i="14" s="1"/>
  <c r="AD50" i="14" s="1"/>
  <c r="AG50" i="14" s="1"/>
  <c r="AJ58" i="18" l="1"/>
  <c r="AP58" i="18" s="1"/>
  <c r="AS58" i="18" s="1"/>
  <c r="F61" i="18"/>
  <c r="I61" i="18" s="1"/>
  <c r="AR118" i="18"/>
  <c r="AT118" i="18" s="1"/>
  <c r="C119" i="18"/>
  <c r="D118" i="18"/>
  <c r="K60" i="18"/>
  <c r="AB59" i="18"/>
  <c r="AB57" i="17"/>
  <c r="E63" i="17"/>
  <c r="J62" i="17"/>
  <c r="AR117" i="17"/>
  <c r="AT117" i="17" s="1"/>
  <c r="C118" i="17"/>
  <c r="D117" i="17"/>
  <c r="Q59" i="17"/>
  <c r="V58" i="17"/>
  <c r="AC56" i="17"/>
  <c r="AI55" i="17"/>
  <c r="K61" i="17"/>
  <c r="P60" i="17"/>
  <c r="AK54" i="17"/>
  <c r="AN54" i="17" s="1"/>
  <c r="C118" i="15"/>
  <c r="AR117" i="15"/>
  <c r="AT117" i="15" s="1"/>
  <c r="D117" i="15"/>
  <c r="C117" i="14"/>
  <c r="AR116" i="14"/>
  <c r="AT116" i="14" s="1"/>
  <c r="D116" i="14"/>
  <c r="Q51" i="15"/>
  <c r="AK50" i="15"/>
  <c r="AN50" i="15" s="1"/>
  <c r="J53" i="15"/>
  <c r="E54" i="15"/>
  <c r="L52" i="15"/>
  <c r="O52" i="15" s="1"/>
  <c r="W51" i="14"/>
  <c r="AI50" i="14"/>
  <c r="E54" i="14"/>
  <c r="J53" i="14"/>
  <c r="L52" i="14"/>
  <c r="O52" i="14" s="1"/>
  <c r="P52" i="14" s="1"/>
  <c r="R52" i="14" s="1"/>
  <c r="U52" i="14" s="1"/>
  <c r="AC59" i="18" l="1"/>
  <c r="AD59" i="18" s="1"/>
  <c r="AG59" i="18" s="1"/>
  <c r="AK58" i="18"/>
  <c r="AN58" i="18" s="1"/>
  <c r="AR119" i="18"/>
  <c r="AT119" i="18" s="1"/>
  <c r="C120" i="18"/>
  <c r="D119" i="18"/>
  <c r="L60" i="18"/>
  <c r="O60" i="18" s="1"/>
  <c r="P60" i="18" s="1"/>
  <c r="R60" i="18" s="1"/>
  <c r="U60" i="18" s="1"/>
  <c r="V60" i="18" s="1"/>
  <c r="X60" i="18" s="1"/>
  <c r="AA60" i="18" s="1"/>
  <c r="J61" i="18"/>
  <c r="E62" i="18"/>
  <c r="AJ55" i="17"/>
  <c r="AP55" i="17" s="1"/>
  <c r="AS55" i="17" s="1"/>
  <c r="AR118" i="17"/>
  <c r="AT118" i="17" s="1"/>
  <c r="D118" i="17"/>
  <c r="C119" i="17"/>
  <c r="L61" i="17"/>
  <c r="O61" i="17" s="1"/>
  <c r="AD56" i="17"/>
  <c r="AG56" i="17" s="1"/>
  <c r="F63" i="17"/>
  <c r="I63" i="17" s="1"/>
  <c r="R59" i="17"/>
  <c r="U59" i="17" s="1"/>
  <c r="W58" i="17"/>
  <c r="R51" i="15"/>
  <c r="U51" i="15" s="1"/>
  <c r="V51" i="15" s="1"/>
  <c r="X51" i="15" s="1"/>
  <c r="AA51" i="15" s="1"/>
  <c r="AB51" i="15" s="1"/>
  <c r="AD51" i="15" s="1"/>
  <c r="AG51" i="15" s="1"/>
  <c r="C119" i="15"/>
  <c r="AR118" i="15"/>
  <c r="AT118" i="15" s="1"/>
  <c r="D118" i="15"/>
  <c r="C118" i="14"/>
  <c r="AR117" i="14"/>
  <c r="AT117" i="14" s="1"/>
  <c r="D117" i="14"/>
  <c r="P52" i="15"/>
  <c r="K53" i="15"/>
  <c r="F54" i="15"/>
  <c r="I54" i="15" s="1"/>
  <c r="K53" i="14"/>
  <c r="V52" i="14"/>
  <c r="F54" i="14"/>
  <c r="I54" i="14" s="1"/>
  <c r="AJ50" i="14"/>
  <c r="AP50" i="14" s="1"/>
  <c r="AS50" i="14" s="1"/>
  <c r="X51" i="14"/>
  <c r="AA51" i="14" s="1"/>
  <c r="AB51" i="14" s="1"/>
  <c r="AD51" i="14" s="1"/>
  <c r="AG51" i="14" s="1"/>
  <c r="AI59" i="18" l="1"/>
  <c r="AJ59" i="18" s="1"/>
  <c r="AP59" i="18" s="1"/>
  <c r="AS59" i="18" s="1"/>
  <c r="AK55" i="17"/>
  <c r="AN55" i="17" s="1"/>
  <c r="K61" i="18"/>
  <c r="L61" i="18" s="1"/>
  <c r="O61" i="18" s="1"/>
  <c r="P61" i="18" s="1"/>
  <c r="R61" i="18" s="1"/>
  <c r="U61" i="18" s="1"/>
  <c r="V61" i="18" s="1"/>
  <c r="X61" i="18" s="1"/>
  <c r="AA61" i="18" s="1"/>
  <c r="AB60" i="18"/>
  <c r="F62" i="18"/>
  <c r="I62" i="18" s="1"/>
  <c r="C121" i="18"/>
  <c r="D120" i="18"/>
  <c r="AR120" i="18"/>
  <c r="AT120" i="18" s="1"/>
  <c r="K62" i="17"/>
  <c r="P61" i="17"/>
  <c r="Q60" i="17"/>
  <c r="V59" i="17"/>
  <c r="AR119" i="17"/>
  <c r="AT119" i="17" s="1"/>
  <c r="C120" i="17"/>
  <c r="D119" i="17"/>
  <c r="J63" i="17"/>
  <c r="E64" i="17"/>
  <c r="X58" i="17"/>
  <c r="AA58" i="17" s="1"/>
  <c r="AC57" i="17"/>
  <c r="AI56" i="17"/>
  <c r="C120" i="15"/>
  <c r="AR119" i="15"/>
  <c r="AT119" i="15" s="1"/>
  <c r="D119" i="15"/>
  <c r="L53" i="15"/>
  <c r="O53" i="15" s="1"/>
  <c r="P53" i="15" s="1"/>
  <c r="L53" i="14"/>
  <c r="O53" i="14" s="1"/>
  <c r="P53" i="14" s="1"/>
  <c r="R53" i="14" s="1"/>
  <c r="U53" i="14" s="1"/>
  <c r="V53" i="14" s="1"/>
  <c r="C119" i="14"/>
  <c r="AR118" i="14"/>
  <c r="AT118" i="14" s="1"/>
  <c r="D118" i="14"/>
  <c r="Q52" i="15"/>
  <c r="AI51" i="15"/>
  <c r="J54" i="15"/>
  <c r="E55" i="15"/>
  <c r="AK50" i="14"/>
  <c r="AN50" i="14" s="1"/>
  <c r="J54" i="14"/>
  <c r="E55" i="14"/>
  <c r="W52" i="14"/>
  <c r="AI51" i="14"/>
  <c r="AK59" i="18" l="1"/>
  <c r="AN59" i="18" s="1"/>
  <c r="AC60" i="18"/>
  <c r="AD60" i="18" s="1"/>
  <c r="AG60" i="18" s="1"/>
  <c r="C122" i="18"/>
  <c r="D121" i="18"/>
  <c r="AR121" i="18"/>
  <c r="AT121" i="18" s="1"/>
  <c r="AB61" i="18"/>
  <c r="E63" i="18"/>
  <c r="J62" i="18"/>
  <c r="K62" i="18" s="1"/>
  <c r="AD57" i="17"/>
  <c r="AG57" i="17" s="1"/>
  <c r="W59" i="17"/>
  <c r="X59" i="17" s="1"/>
  <c r="AA59" i="17" s="1"/>
  <c r="AB58" i="17"/>
  <c r="AR120" i="17"/>
  <c r="AT120" i="17" s="1"/>
  <c r="D120" i="17"/>
  <c r="C121" i="17"/>
  <c r="R60" i="17"/>
  <c r="U60" i="17" s="1"/>
  <c r="F64" i="17"/>
  <c r="I64" i="17" s="1"/>
  <c r="L62" i="17"/>
  <c r="O62" i="17" s="1"/>
  <c r="AJ56" i="17"/>
  <c r="AP56" i="17" s="1"/>
  <c r="AS56" i="17" s="1"/>
  <c r="K54" i="15"/>
  <c r="R52" i="15"/>
  <c r="U52" i="15" s="1"/>
  <c r="V52" i="15" s="1"/>
  <c r="X52" i="15" s="1"/>
  <c r="AA52" i="15" s="1"/>
  <c r="AB52" i="15" s="1"/>
  <c r="AD52" i="15" s="1"/>
  <c r="AG52" i="15" s="1"/>
  <c r="Q53" i="15" s="1"/>
  <c r="C121" i="15"/>
  <c r="AR120" i="15"/>
  <c r="AT120" i="15" s="1"/>
  <c r="D120" i="15"/>
  <c r="K54" i="14"/>
  <c r="L54" i="14" s="1"/>
  <c r="O54" i="14" s="1"/>
  <c r="P54" i="14" s="1"/>
  <c r="R54" i="14" s="1"/>
  <c r="U54" i="14" s="1"/>
  <c r="X52" i="14"/>
  <c r="AA52" i="14" s="1"/>
  <c r="AB52" i="14" s="1"/>
  <c r="AD52" i="14" s="1"/>
  <c r="AG52" i="14" s="1"/>
  <c r="AI52" i="14" s="1"/>
  <c r="C120" i="14"/>
  <c r="AR119" i="14"/>
  <c r="AT119" i="14" s="1"/>
  <c r="D119" i="14"/>
  <c r="F55" i="15"/>
  <c r="I55" i="15" s="1"/>
  <c r="AJ51" i="15"/>
  <c r="AP51" i="15" s="1"/>
  <c r="AS51" i="15" s="1"/>
  <c r="F55" i="14"/>
  <c r="I55" i="14" s="1"/>
  <c r="AJ51" i="14"/>
  <c r="AP51" i="14" s="1"/>
  <c r="AS51" i="14" s="1"/>
  <c r="AI60" i="18" l="1"/>
  <c r="AJ60" i="18" s="1"/>
  <c r="AP60" i="18" s="1"/>
  <c r="AS60" i="18" s="1"/>
  <c r="AC61" i="18"/>
  <c r="AD61" i="18" s="1"/>
  <c r="AG61" i="18" s="1"/>
  <c r="F63" i="18"/>
  <c r="I63" i="18" s="1"/>
  <c r="AI52" i="15"/>
  <c r="L62" i="18"/>
  <c r="O62" i="18" s="1"/>
  <c r="P62" i="18" s="1"/>
  <c r="R62" i="18" s="1"/>
  <c r="U62" i="18" s="1"/>
  <c r="V62" i="18" s="1"/>
  <c r="X62" i="18" s="1"/>
  <c r="AA62" i="18" s="1"/>
  <c r="AR122" i="18"/>
  <c r="AT122" i="18" s="1"/>
  <c r="D122" i="18"/>
  <c r="C123" i="18"/>
  <c r="AB59" i="17"/>
  <c r="K63" i="17"/>
  <c r="P62" i="17"/>
  <c r="Q61" i="17"/>
  <c r="V60" i="17"/>
  <c r="AC58" i="17"/>
  <c r="AD58" i="17" s="1"/>
  <c r="AG58" i="17" s="1"/>
  <c r="AI57" i="17"/>
  <c r="E65" i="17"/>
  <c r="J64" i="17"/>
  <c r="AR121" i="17"/>
  <c r="AT121" i="17" s="1"/>
  <c r="C122" i="17"/>
  <c r="D121" i="17"/>
  <c r="AK56" i="17"/>
  <c r="AN56" i="17" s="1"/>
  <c r="C122" i="15"/>
  <c r="AR121" i="15"/>
  <c r="AT121" i="15" s="1"/>
  <c r="D121" i="15"/>
  <c r="R53" i="15"/>
  <c r="U53" i="15" s="1"/>
  <c r="V53" i="15" s="1"/>
  <c r="X53" i="15" s="1"/>
  <c r="AA53" i="15" s="1"/>
  <c r="AB53" i="15" s="1"/>
  <c r="AD53" i="15" s="1"/>
  <c r="AG53" i="15" s="1"/>
  <c r="AI53" i="15" s="1"/>
  <c r="W53" i="14"/>
  <c r="X53" i="14" s="1"/>
  <c r="AA53" i="14" s="1"/>
  <c r="AB53" i="14" s="1"/>
  <c r="AD53" i="14" s="1"/>
  <c r="AG53" i="14" s="1"/>
  <c r="C121" i="14"/>
  <c r="AR120" i="14"/>
  <c r="AT120" i="14" s="1"/>
  <c r="D120" i="14"/>
  <c r="AK51" i="15"/>
  <c r="AN51" i="15" s="1"/>
  <c r="L54" i="15"/>
  <c r="O54" i="15" s="1"/>
  <c r="E56" i="15"/>
  <c r="J55" i="15"/>
  <c r="AK51" i="14"/>
  <c r="AN51" i="14" s="1"/>
  <c r="AJ52" i="14" s="1"/>
  <c r="AP52" i="14" s="1"/>
  <c r="AS52" i="14" s="1"/>
  <c r="E56" i="14"/>
  <c r="J55" i="14"/>
  <c r="K55" i="14" s="1"/>
  <c r="V54" i="14"/>
  <c r="AK60" i="18" l="1"/>
  <c r="AN60" i="18" s="1"/>
  <c r="AI61" i="18"/>
  <c r="AB62" i="18"/>
  <c r="C124" i="18"/>
  <c r="D123" i="18"/>
  <c r="AR123" i="18"/>
  <c r="AT123" i="18" s="1"/>
  <c r="E64" i="18"/>
  <c r="J63" i="18"/>
  <c r="AJ52" i="15"/>
  <c r="AP52" i="15" s="1"/>
  <c r="AS52" i="15" s="1"/>
  <c r="AR122" i="17"/>
  <c r="AT122" i="17" s="1"/>
  <c r="D122" i="17"/>
  <c r="C123" i="17"/>
  <c r="L63" i="17"/>
  <c r="O63" i="17" s="1"/>
  <c r="R61" i="17"/>
  <c r="U61" i="17" s="1"/>
  <c r="AC59" i="17"/>
  <c r="AD59" i="17" s="1"/>
  <c r="AG59" i="17" s="1"/>
  <c r="AI58" i="17"/>
  <c r="F65" i="17"/>
  <c r="I65" i="17" s="1"/>
  <c r="AJ57" i="17"/>
  <c r="AP57" i="17" s="1"/>
  <c r="AS57" i="17" s="1"/>
  <c r="W60" i="17"/>
  <c r="X60" i="17" s="1"/>
  <c r="AA60" i="17" s="1"/>
  <c r="C123" i="15"/>
  <c r="AR122" i="15"/>
  <c r="AT122" i="15" s="1"/>
  <c r="D122" i="15"/>
  <c r="C122" i="14"/>
  <c r="AR121" i="14"/>
  <c r="AT121" i="14" s="1"/>
  <c r="D121" i="14"/>
  <c r="P54" i="15"/>
  <c r="K55" i="15"/>
  <c r="F56" i="15"/>
  <c r="I56" i="15" s="1"/>
  <c r="W54" i="14"/>
  <c r="AI53" i="14"/>
  <c r="AK52" i="14"/>
  <c r="AN52" i="14" s="1"/>
  <c r="L55" i="14"/>
  <c r="O55" i="14" s="1"/>
  <c r="P55" i="14" s="1"/>
  <c r="R55" i="14" s="1"/>
  <c r="U55" i="14" s="1"/>
  <c r="F56" i="14"/>
  <c r="I56" i="14" s="1"/>
  <c r="AJ61" i="18" l="1"/>
  <c r="AK61" i="18" s="1"/>
  <c r="AN61" i="18" s="1"/>
  <c r="AC62" i="18"/>
  <c r="AD62" i="18" s="1"/>
  <c r="AG62" i="18" s="1"/>
  <c r="AK52" i="15"/>
  <c r="AN52" i="15" s="1"/>
  <c r="AJ53" i="15" s="1"/>
  <c r="AP53" i="15" s="1"/>
  <c r="AS53" i="15" s="1"/>
  <c r="F64" i="18"/>
  <c r="I64" i="18" s="1"/>
  <c r="C125" i="18"/>
  <c r="D124" i="18"/>
  <c r="AR124" i="18"/>
  <c r="AT124" i="18" s="1"/>
  <c r="K63" i="18"/>
  <c r="AK57" i="17"/>
  <c r="AN57" i="17" s="1"/>
  <c r="AJ58" i="17" s="1"/>
  <c r="AP58" i="17" s="1"/>
  <c r="AS58" i="17" s="1"/>
  <c r="AI59" i="17"/>
  <c r="P63" i="17"/>
  <c r="K64" i="17"/>
  <c r="AR123" i="17"/>
  <c r="AT123" i="17" s="1"/>
  <c r="C124" i="17"/>
  <c r="D123" i="17"/>
  <c r="AB60" i="17"/>
  <c r="Q62" i="17"/>
  <c r="V61" i="17"/>
  <c r="W61" i="17" s="1"/>
  <c r="E66" i="17"/>
  <c r="J65" i="17"/>
  <c r="C124" i="15"/>
  <c r="AR123" i="15"/>
  <c r="AT123" i="15" s="1"/>
  <c r="D123" i="15"/>
  <c r="L55" i="15"/>
  <c r="O55" i="15" s="1"/>
  <c r="P55" i="15" s="1"/>
  <c r="C123" i="14"/>
  <c r="AR122" i="14"/>
  <c r="AT122" i="14" s="1"/>
  <c r="D122" i="14"/>
  <c r="Q54" i="15"/>
  <c r="E57" i="15"/>
  <c r="J56" i="15"/>
  <c r="AJ53" i="14"/>
  <c r="AP53" i="14" s="1"/>
  <c r="AS53" i="14" s="1"/>
  <c r="E57" i="14"/>
  <c r="J56" i="14"/>
  <c r="K56" i="14" s="1"/>
  <c r="V55" i="14"/>
  <c r="X54" i="14"/>
  <c r="AA54" i="14" s="1"/>
  <c r="AB54" i="14" s="1"/>
  <c r="AD54" i="14" s="1"/>
  <c r="AG54" i="14" s="1"/>
  <c r="AP61" i="18" l="1"/>
  <c r="AS61" i="18" s="1"/>
  <c r="AI62" i="18"/>
  <c r="AJ62" i="18" s="1"/>
  <c r="AP62" i="18" s="1"/>
  <c r="AS62" i="18" s="1"/>
  <c r="AK53" i="15"/>
  <c r="AN53" i="15" s="1"/>
  <c r="AK58" i="17"/>
  <c r="AN58" i="17" s="1"/>
  <c r="AJ59" i="17" s="1"/>
  <c r="AP59" i="17" s="1"/>
  <c r="AS59" i="17" s="1"/>
  <c r="AR125" i="18"/>
  <c r="AT125" i="18" s="1"/>
  <c r="D125" i="18"/>
  <c r="C126" i="18"/>
  <c r="J64" i="18"/>
  <c r="E65" i="18"/>
  <c r="L63" i="18"/>
  <c r="O63" i="18" s="1"/>
  <c r="P63" i="18" s="1"/>
  <c r="R63" i="18" s="1"/>
  <c r="U63" i="18" s="1"/>
  <c r="V63" i="18" s="1"/>
  <c r="X63" i="18" s="1"/>
  <c r="AA63" i="18" s="1"/>
  <c r="AR124" i="17"/>
  <c r="AT124" i="17" s="1"/>
  <c r="C125" i="17"/>
  <c r="D124" i="17"/>
  <c r="R62" i="17"/>
  <c r="U62" i="17" s="1"/>
  <c r="F66" i="17"/>
  <c r="I66" i="17" s="1"/>
  <c r="L64" i="17"/>
  <c r="O64" i="17" s="1"/>
  <c r="X61" i="17"/>
  <c r="AA61" i="17" s="1"/>
  <c r="AC60" i="17"/>
  <c r="AD60" i="17" s="1"/>
  <c r="AG60" i="17" s="1"/>
  <c r="K56" i="15"/>
  <c r="L56" i="15" s="1"/>
  <c r="O56" i="15" s="1"/>
  <c r="R54" i="15"/>
  <c r="U54" i="15" s="1"/>
  <c r="V54" i="15" s="1"/>
  <c r="X54" i="15" s="1"/>
  <c r="AA54" i="15" s="1"/>
  <c r="AB54" i="15" s="1"/>
  <c r="AD54" i="15" s="1"/>
  <c r="AG54" i="15" s="1"/>
  <c r="Q55" i="15" s="1"/>
  <c r="C125" i="15"/>
  <c r="AR124" i="15"/>
  <c r="AT124" i="15" s="1"/>
  <c r="D124" i="15"/>
  <c r="C124" i="14"/>
  <c r="AR123" i="14"/>
  <c r="AT123" i="14" s="1"/>
  <c r="D123" i="14"/>
  <c r="AK53" i="14"/>
  <c r="AN53" i="14" s="1"/>
  <c r="F57" i="15"/>
  <c r="I57" i="15" s="1"/>
  <c r="W55" i="14"/>
  <c r="AI54" i="14"/>
  <c r="L56" i="14"/>
  <c r="O56" i="14" s="1"/>
  <c r="P56" i="14" s="1"/>
  <c r="R56" i="14" s="1"/>
  <c r="U56" i="14" s="1"/>
  <c r="F57" i="14"/>
  <c r="I57" i="14" s="1"/>
  <c r="AK62" i="18" l="1"/>
  <c r="AN62" i="18" s="1"/>
  <c r="F65" i="18"/>
  <c r="I65" i="18" s="1"/>
  <c r="AR126" i="18"/>
  <c r="AT126" i="18" s="1"/>
  <c r="D126" i="18"/>
  <c r="C127" i="18"/>
  <c r="K64" i="18"/>
  <c r="L64" i="18" s="1"/>
  <c r="O64" i="18" s="1"/>
  <c r="P64" i="18" s="1"/>
  <c r="R64" i="18" s="1"/>
  <c r="U64" i="18" s="1"/>
  <c r="V64" i="18" s="1"/>
  <c r="X64" i="18" s="1"/>
  <c r="AA64" i="18" s="1"/>
  <c r="AB63" i="18"/>
  <c r="AK59" i="17"/>
  <c r="AN59" i="17" s="1"/>
  <c r="AI60" i="17"/>
  <c r="AB61" i="17"/>
  <c r="Q63" i="17"/>
  <c r="V62" i="17"/>
  <c r="AR125" i="17"/>
  <c r="AT125" i="17" s="1"/>
  <c r="C126" i="17"/>
  <c r="D125" i="17"/>
  <c r="P64" i="17"/>
  <c r="K65" i="17"/>
  <c r="E67" i="17"/>
  <c r="J66" i="17"/>
  <c r="C126" i="15"/>
  <c r="AR125" i="15"/>
  <c r="AT125" i="15" s="1"/>
  <c r="D125" i="15"/>
  <c r="R55" i="15"/>
  <c r="U55" i="15" s="1"/>
  <c r="V55" i="15" s="1"/>
  <c r="X55" i="14"/>
  <c r="AA55" i="14" s="1"/>
  <c r="AB55" i="14" s="1"/>
  <c r="AD55" i="14" s="1"/>
  <c r="AG55" i="14" s="1"/>
  <c r="AI55" i="14" s="1"/>
  <c r="C125" i="14"/>
  <c r="AR124" i="14"/>
  <c r="AT124" i="14" s="1"/>
  <c r="D124" i="14"/>
  <c r="AJ54" i="14"/>
  <c r="AP54" i="14" s="1"/>
  <c r="AS54" i="14" s="1"/>
  <c r="P56" i="15"/>
  <c r="AI54" i="15"/>
  <c r="E58" i="15"/>
  <c r="J57" i="15"/>
  <c r="K57" i="15" s="1"/>
  <c r="J57" i="14"/>
  <c r="K57" i="14" s="1"/>
  <c r="E58" i="14"/>
  <c r="V56" i="14"/>
  <c r="AC63" i="18" l="1"/>
  <c r="AD63" i="18" s="1"/>
  <c r="AG63" i="18" s="1"/>
  <c r="AJ60" i="17"/>
  <c r="AP60" i="17" s="1"/>
  <c r="AS60" i="17" s="1"/>
  <c r="AB64" i="18"/>
  <c r="AR127" i="18"/>
  <c r="AT127" i="18" s="1"/>
  <c r="C128" i="18"/>
  <c r="D127" i="18"/>
  <c r="J65" i="18"/>
  <c r="E66" i="18"/>
  <c r="F67" i="17"/>
  <c r="I67" i="17" s="1"/>
  <c r="R63" i="17"/>
  <c r="U63" i="17" s="1"/>
  <c r="W62" i="17"/>
  <c r="X62" i="17" s="1"/>
  <c r="AA62" i="17" s="1"/>
  <c r="L65" i="17"/>
  <c r="O65" i="17" s="1"/>
  <c r="AR126" i="17"/>
  <c r="AT126" i="17" s="1"/>
  <c r="C127" i="17"/>
  <c r="D126" i="17"/>
  <c r="AC61" i="17"/>
  <c r="AD61" i="17" s="1"/>
  <c r="AG61" i="17" s="1"/>
  <c r="C127" i="15"/>
  <c r="AR126" i="15"/>
  <c r="AT126" i="15" s="1"/>
  <c r="D126" i="15"/>
  <c r="C126" i="14"/>
  <c r="AR125" i="14"/>
  <c r="AT125" i="14" s="1"/>
  <c r="D125" i="14"/>
  <c r="AK54" i="14"/>
  <c r="AN54" i="14" s="1"/>
  <c r="AJ55" i="14" s="1"/>
  <c r="AP55" i="14" s="1"/>
  <c r="AS55" i="14" s="1"/>
  <c r="F58" i="15"/>
  <c r="I58" i="15" s="1"/>
  <c r="X55" i="15"/>
  <c r="AA55" i="15" s="1"/>
  <c r="AB55" i="15" s="1"/>
  <c r="AD55" i="15" s="1"/>
  <c r="AG55" i="15" s="1"/>
  <c r="Q56" i="15" s="1"/>
  <c r="AJ54" i="15"/>
  <c r="AP54" i="15" s="1"/>
  <c r="AS54" i="15" s="1"/>
  <c r="F58" i="14"/>
  <c r="I58" i="14" s="1"/>
  <c r="L57" i="14"/>
  <c r="O57" i="14" s="1"/>
  <c r="P57" i="14" s="1"/>
  <c r="R57" i="14" s="1"/>
  <c r="U57" i="14" s="1"/>
  <c r="W56" i="14"/>
  <c r="AI63" i="18" l="1"/>
  <c r="AJ63" i="18" s="1"/>
  <c r="AP63" i="18" s="1"/>
  <c r="AS63" i="18" s="1"/>
  <c r="AC64" i="18"/>
  <c r="AD64" i="18" s="1"/>
  <c r="AG64" i="18" s="1"/>
  <c r="AK60" i="17"/>
  <c r="AN60" i="17" s="1"/>
  <c r="C129" i="18"/>
  <c r="AR128" i="18"/>
  <c r="AT128" i="18" s="1"/>
  <c r="D128" i="18"/>
  <c r="F66" i="18"/>
  <c r="I66" i="18" s="1"/>
  <c r="K65" i="18"/>
  <c r="Q64" i="17"/>
  <c r="V63" i="17"/>
  <c r="W63" i="17" s="1"/>
  <c r="AI61" i="17"/>
  <c r="AR127" i="17"/>
  <c r="AT127" i="17" s="1"/>
  <c r="C128" i="17"/>
  <c r="D127" i="17"/>
  <c r="P65" i="17"/>
  <c r="K66" i="17"/>
  <c r="AB62" i="17"/>
  <c r="AC62" i="17" s="1"/>
  <c r="J67" i="17"/>
  <c r="E68" i="17"/>
  <c r="C128" i="15"/>
  <c r="AR127" i="15"/>
  <c r="AT127" i="15" s="1"/>
  <c r="D127" i="15"/>
  <c r="R56" i="15"/>
  <c r="U56" i="15" s="1"/>
  <c r="V56" i="15" s="1"/>
  <c r="C127" i="14"/>
  <c r="AR126" i="14"/>
  <c r="AT126" i="14" s="1"/>
  <c r="D126" i="14"/>
  <c r="AK55" i="14"/>
  <c r="AN55" i="14" s="1"/>
  <c r="AK54" i="15"/>
  <c r="AN54" i="15" s="1"/>
  <c r="AI55" i="15"/>
  <c r="E59" i="15"/>
  <c r="J58" i="15"/>
  <c r="L57" i="15"/>
  <c r="O57" i="15" s="1"/>
  <c r="X56" i="14"/>
  <c r="AA56" i="14" s="1"/>
  <c r="AB56" i="14" s="1"/>
  <c r="AD56" i="14" s="1"/>
  <c r="AG56" i="14" s="1"/>
  <c r="V57" i="14"/>
  <c r="J58" i="14"/>
  <c r="E59" i="14"/>
  <c r="AK63" i="18" l="1"/>
  <c r="AN63" i="18" s="1"/>
  <c r="AI64" i="18"/>
  <c r="AJ61" i="17"/>
  <c r="AP61" i="17" s="1"/>
  <c r="AS61" i="17" s="1"/>
  <c r="AR129" i="18"/>
  <c r="AT129" i="18" s="1"/>
  <c r="D129" i="18"/>
  <c r="C130" i="18"/>
  <c r="E67" i="18"/>
  <c r="J66" i="18"/>
  <c r="L65" i="18"/>
  <c r="O65" i="18" s="1"/>
  <c r="P65" i="18" s="1"/>
  <c r="R65" i="18" s="1"/>
  <c r="U65" i="18" s="1"/>
  <c r="V65" i="18" s="1"/>
  <c r="X65" i="18" s="1"/>
  <c r="AA65" i="18" s="1"/>
  <c r="F68" i="17"/>
  <c r="I68" i="17" s="1"/>
  <c r="AD62" i="17"/>
  <c r="AG62" i="17" s="1"/>
  <c r="L66" i="17"/>
  <c r="O66" i="17" s="1"/>
  <c r="AR128" i="17"/>
  <c r="AT128" i="17" s="1"/>
  <c r="C129" i="17"/>
  <c r="D128" i="17"/>
  <c r="X63" i="17"/>
  <c r="AA63" i="17" s="1"/>
  <c r="R64" i="17"/>
  <c r="U64" i="17" s="1"/>
  <c r="C129" i="15"/>
  <c r="AR128" i="15"/>
  <c r="AT128" i="15" s="1"/>
  <c r="D128" i="15"/>
  <c r="C128" i="14"/>
  <c r="AR127" i="14"/>
  <c r="AT127" i="14" s="1"/>
  <c r="D127" i="14"/>
  <c r="P57" i="15"/>
  <c r="K58" i="15"/>
  <c r="F59" i="15"/>
  <c r="I59" i="15" s="1"/>
  <c r="X56" i="15"/>
  <c r="AA56" i="15" s="1"/>
  <c r="AB56" i="15" s="1"/>
  <c r="AD56" i="15" s="1"/>
  <c r="AG56" i="15" s="1"/>
  <c r="AJ55" i="15"/>
  <c r="AP55" i="15" s="1"/>
  <c r="AS55" i="15" s="1"/>
  <c r="F59" i="14"/>
  <c r="I59" i="14" s="1"/>
  <c r="K58" i="14"/>
  <c r="W57" i="14"/>
  <c r="AI56" i="14"/>
  <c r="AJ64" i="18" l="1"/>
  <c r="AP64" i="18" s="1"/>
  <c r="AS64" i="18" s="1"/>
  <c r="AK61" i="17"/>
  <c r="AN61" i="17" s="1"/>
  <c r="F67" i="18"/>
  <c r="I67" i="18" s="1"/>
  <c r="AR130" i="18"/>
  <c r="AT130" i="18" s="1"/>
  <c r="C131" i="18"/>
  <c r="D130" i="18"/>
  <c r="K66" i="18"/>
  <c r="AB65" i="18"/>
  <c r="P66" i="17"/>
  <c r="K67" i="17"/>
  <c r="AB63" i="17"/>
  <c r="AC63" i="17" s="1"/>
  <c r="AI62" i="17"/>
  <c r="E69" i="17"/>
  <c r="J68" i="17"/>
  <c r="Q65" i="17"/>
  <c r="V64" i="17"/>
  <c r="W64" i="17" s="1"/>
  <c r="AR129" i="17"/>
  <c r="AT129" i="17" s="1"/>
  <c r="C130" i="17"/>
  <c r="D129" i="17"/>
  <c r="C130" i="15"/>
  <c r="AR129" i="15"/>
  <c r="AT129" i="15" s="1"/>
  <c r="D129" i="15"/>
  <c r="L58" i="15"/>
  <c r="O58" i="15" s="1"/>
  <c r="P58" i="15" s="1"/>
  <c r="C129" i="14"/>
  <c r="AR128" i="14"/>
  <c r="AT128" i="14" s="1"/>
  <c r="D128" i="14"/>
  <c r="Q57" i="15"/>
  <c r="AI56" i="15"/>
  <c r="E60" i="15"/>
  <c r="J59" i="15"/>
  <c r="AK55" i="15"/>
  <c r="AN55" i="15" s="1"/>
  <c r="AJ56" i="14"/>
  <c r="AP56" i="14" s="1"/>
  <c r="AS56" i="14" s="1"/>
  <c r="X57" i="14"/>
  <c r="AA57" i="14" s="1"/>
  <c r="AB57" i="14" s="1"/>
  <c r="AD57" i="14" s="1"/>
  <c r="AG57" i="14" s="1"/>
  <c r="L58" i="14"/>
  <c r="O58" i="14" s="1"/>
  <c r="P58" i="14" s="1"/>
  <c r="R58" i="14" s="1"/>
  <c r="U58" i="14" s="1"/>
  <c r="E60" i="14"/>
  <c r="J59" i="14"/>
  <c r="AK64" i="18" l="1"/>
  <c r="AN64" i="18" s="1"/>
  <c r="AC65" i="18"/>
  <c r="AD65" i="18" s="1"/>
  <c r="AG65" i="18" s="1"/>
  <c r="AR131" i="18"/>
  <c r="AT131" i="18" s="1"/>
  <c r="C132" i="18"/>
  <c r="D131" i="18"/>
  <c r="E68" i="18"/>
  <c r="J67" i="18"/>
  <c r="L66" i="18"/>
  <c r="O66" i="18" s="1"/>
  <c r="P66" i="18" s="1"/>
  <c r="R66" i="18" s="1"/>
  <c r="U66" i="18" s="1"/>
  <c r="V66" i="18" s="1"/>
  <c r="X66" i="18" s="1"/>
  <c r="AA66" i="18" s="1"/>
  <c r="AR130" i="17"/>
  <c r="AT130" i="17" s="1"/>
  <c r="C131" i="17"/>
  <c r="D130" i="17"/>
  <c r="AD63" i="17"/>
  <c r="AG63" i="17" s="1"/>
  <c r="L67" i="17"/>
  <c r="O67" i="17" s="1"/>
  <c r="X64" i="17"/>
  <c r="AA64" i="17" s="1"/>
  <c r="R65" i="17"/>
  <c r="U65" i="17" s="1"/>
  <c r="F69" i="17"/>
  <c r="I69" i="17" s="1"/>
  <c r="AJ62" i="17"/>
  <c r="AP62" i="17" s="1"/>
  <c r="AS62" i="17" s="1"/>
  <c r="K59" i="15"/>
  <c r="L59" i="15" s="1"/>
  <c r="O59" i="15" s="1"/>
  <c r="R57" i="15"/>
  <c r="U57" i="15" s="1"/>
  <c r="V57" i="15" s="1"/>
  <c r="X57" i="15" s="1"/>
  <c r="AA57" i="15" s="1"/>
  <c r="AB57" i="15" s="1"/>
  <c r="AD57" i="15" s="1"/>
  <c r="AG57" i="15" s="1"/>
  <c r="Q58" i="15" s="1"/>
  <c r="C131" i="15"/>
  <c r="AR130" i="15"/>
  <c r="AT130" i="15" s="1"/>
  <c r="D130" i="15"/>
  <c r="C130" i="14"/>
  <c r="AR129" i="14"/>
  <c r="AT129" i="14" s="1"/>
  <c r="D129" i="14"/>
  <c r="AJ56" i="15"/>
  <c r="AP56" i="15" s="1"/>
  <c r="AS56" i="15" s="1"/>
  <c r="F60" i="15"/>
  <c r="I60" i="15" s="1"/>
  <c r="AK56" i="14"/>
  <c r="AN56" i="14" s="1"/>
  <c r="F60" i="14"/>
  <c r="I60" i="14" s="1"/>
  <c r="AI57" i="14"/>
  <c r="K59" i="14"/>
  <c r="V58" i="14"/>
  <c r="AI65" i="18" l="1"/>
  <c r="AJ65" i="18" s="1"/>
  <c r="AP65" i="18" s="1"/>
  <c r="AS65" i="18" s="1"/>
  <c r="F68" i="18"/>
  <c r="I68" i="18" s="1"/>
  <c r="C133" i="18"/>
  <c r="D132" i="18"/>
  <c r="AR132" i="18"/>
  <c r="AT132" i="18" s="1"/>
  <c r="K67" i="18"/>
  <c r="L67" i="18" s="1"/>
  <c r="O67" i="18" s="1"/>
  <c r="P67" i="18" s="1"/>
  <c r="R67" i="18" s="1"/>
  <c r="U67" i="18" s="1"/>
  <c r="V67" i="18" s="1"/>
  <c r="X67" i="18" s="1"/>
  <c r="AA67" i="18" s="1"/>
  <c r="AB66" i="18"/>
  <c r="AC66" i="18" s="1"/>
  <c r="AK62" i="17"/>
  <c r="AN62" i="17" s="1"/>
  <c r="J69" i="17"/>
  <c r="E70" i="17"/>
  <c r="K68" i="17"/>
  <c r="P67" i="17"/>
  <c r="AI63" i="17"/>
  <c r="Q66" i="17"/>
  <c r="V65" i="17"/>
  <c r="W65" i="17" s="1"/>
  <c r="AR131" i="17"/>
  <c r="AT131" i="17" s="1"/>
  <c r="C132" i="17"/>
  <c r="D131" i="17"/>
  <c r="AI57" i="15"/>
  <c r="AB64" i="17"/>
  <c r="AC64" i="17" s="1"/>
  <c r="C132" i="15"/>
  <c r="AR131" i="15"/>
  <c r="AT131" i="15" s="1"/>
  <c r="D131" i="15"/>
  <c r="R58" i="15"/>
  <c r="U58" i="15" s="1"/>
  <c r="V58" i="15" s="1"/>
  <c r="X58" i="15" s="1"/>
  <c r="AA58" i="15" s="1"/>
  <c r="AB58" i="15" s="1"/>
  <c r="AD58" i="15" s="1"/>
  <c r="AG58" i="15" s="1"/>
  <c r="C131" i="14"/>
  <c r="AR130" i="14"/>
  <c r="AT130" i="14" s="1"/>
  <c r="D130" i="14"/>
  <c r="AK56" i="15"/>
  <c r="AN56" i="15" s="1"/>
  <c r="P59" i="15"/>
  <c r="AJ57" i="14"/>
  <c r="AP57" i="14" s="1"/>
  <c r="AS57" i="14" s="1"/>
  <c r="J60" i="15"/>
  <c r="K60" i="15" s="1"/>
  <c r="E61" i="15"/>
  <c r="W58" i="14"/>
  <c r="E61" i="14"/>
  <c r="J60" i="14"/>
  <c r="L59" i="14"/>
  <c r="O59" i="14" s="1"/>
  <c r="P59" i="14" s="1"/>
  <c r="R59" i="14" s="1"/>
  <c r="U59" i="14" s="1"/>
  <c r="AK65" i="18" l="1"/>
  <c r="AN65" i="18" s="1"/>
  <c r="AD66" i="18"/>
  <c r="AG66" i="18" s="1"/>
  <c r="C134" i="18"/>
  <c r="D133" i="18"/>
  <c r="AR133" i="18"/>
  <c r="AT133" i="18" s="1"/>
  <c r="AB67" i="18"/>
  <c r="J68" i="18"/>
  <c r="E69" i="18"/>
  <c r="AJ63" i="17"/>
  <c r="AP63" i="17" s="1"/>
  <c r="AS63" i="17" s="1"/>
  <c r="AJ57" i="15"/>
  <c r="AP57" i="15" s="1"/>
  <c r="AS57" i="15" s="1"/>
  <c r="R66" i="17"/>
  <c r="U66" i="17" s="1"/>
  <c r="L68" i="17"/>
  <c r="O68" i="17" s="1"/>
  <c r="AD64" i="17"/>
  <c r="AG64" i="17" s="1"/>
  <c r="F70" i="17"/>
  <c r="I70" i="17" s="1"/>
  <c r="C133" i="17"/>
  <c r="D132" i="17"/>
  <c r="AR132" i="17"/>
  <c r="AT132" i="17" s="1"/>
  <c r="X65" i="17"/>
  <c r="AA65" i="17" s="1"/>
  <c r="C133" i="15"/>
  <c r="AR132" i="15"/>
  <c r="AT132" i="15" s="1"/>
  <c r="D132" i="15"/>
  <c r="X58" i="14"/>
  <c r="AA58" i="14" s="1"/>
  <c r="AB58" i="14" s="1"/>
  <c r="AD58" i="14" s="1"/>
  <c r="AG58" i="14" s="1"/>
  <c r="AI58" i="14" s="1"/>
  <c r="C132" i="14"/>
  <c r="AR131" i="14"/>
  <c r="AT131" i="14" s="1"/>
  <c r="D131" i="14"/>
  <c r="Q59" i="15"/>
  <c r="AK57" i="14"/>
  <c r="AN57" i="14" s="1"/>
  <c r="F61" i="15"/>
  <c r="I61" i="15" s="1"/>
  <c r="AI58" i="15"/>
  <c r="L60" i="15"/>
  <c r="O60" i="15" s="1"/>
  <c r="K60" i="14"/>
  <c r="V59" i="14"/>
  <c r="F61" i="14"/>
  <c r="I61" i="14" s="1"/>
  <c r="AI66" i="18" l="1"/>
  <c r="AJ66" i="18" s="1"/>
  <c r="AP66" i="18" s="1"/>
  <c r="AS66" i="18" s="1"/>
  <c r="AC67" i="18"/>
  <c r="AD67" i="18" s="1"/>
  <c r="AG67" i="18" s="1"/>
  <c r="AK63" i="17"/>
  <c r="AN63" i="17" s="1"/>
  <c r="K68" i="18"/>
  <c r="L68" i="18" s="1"/>
  <c r="O68" i="18" s="1"/>
  <c r="P68" i="18" s="1"/>
  <c r="R68" i="18" s="1"/>
  <c r="U68" i="18" s="1"/>
  <c r="V68" i="18" s="1"/>
  <c r="X68" i="18" s="1"/>
  <c r="AA68" i="18" s="1"/>
  <c r="F69" i="18"/>
  <c r="I69" i="18" s="1"/>
  <c r="AR134" i="18"/>
  <c r="AT134" i="18" s="1"/>
  <c r="C135" i="18"/>
  <c r="D134" i="18"/>
  <c r="AK57" i="15"/>
  <c r="AN57" i="15" s="1"/>
  <c r="AJ58" i="15" s="1"/>
  <c r="AP58" i="15" s="1"/>
  <c r="AS58" i="15" s="1"/>
  <c r="D133" i="17"/>
  <c r="AR133" i="17"/>
  <c r="AT133" i="17" s="1"/>
  <c r="C134" i="17"/>
  <c r="K69" i="17"/>
  <c r="P68" i="17"/>
  <c r="AB65" i="17"/>
  <c r="AC65" i="17" s="1"/>
  <c r="J70" i="17"/>
  <c r="E71" i="17"/>
  <c r="Q67" i="17"/>
  <c r="V66" i="17"/>
  <c r="W66" i="17" s="1"/>
  <c r="AI64" i="17"/>
  <c r="C134" i="15"/>
  <c r="AR133" i="15"/>
  <c r="AT133" i="15" s="1"/>
  <c r="D133" i="15"/>
  <c r="W59" i="14"/>
  <c r="X59" i="14" s="1"/>
  <c r="AA59" i="14" s="1"/>
  <c r="AB59" i="14" s="1"/>
  <c r="AD59" i="14" s="1"/>
  <c r="AG59" i="14" s="1"/>
  <c r="R59" i="15"/>
  <c r="U59" i="15" s="1"/>
  <c r="V59" i="15" s="1"/>
  <c r="X59" i="15" s="1"/>
  <c r="AA59" i="15" s="1"/>
  <c r="AB59" i="15" s="1"/>
  <c r="AD59" i="15" s="1"/>
  <c r="AG59" i="15" s="1"/>
  <c r="AI59" i="15" s="1"/>
  <c r="C133" i="14"/>
  <c r="AR132" i="14"/>
  <c r="AT132" i="14" s="1"/>
  <c r="D132" i="14"/>
  <c r="AJ58" i="14"/>
  <c r="AP58" i="14" s="1"/>
  <c r="AS58" i="14" s="1"/>
  <c r="P60" i="15"/>
  <c r="J61" i="15"/>
  <c r="K61" i="15" s="1"/>
  <c r="E62" i="15"/>
  <c r="J61" i="14"/>
  <c r="E62" i="14"/>
  <c r="L60" i="14"/>
  <c r="O60" i="14" s="1"/>
  <c r="P60" i="14" s="1"/>
  <c r="R60" i="14" s="1"/>
  <c r="U60" i="14" s="1"/>
  <c r="AK66" i="18" l="1"/>
  <c r="AN66" i="18" s="1"/>
  <c r="AI67" i="18"/>
  <c r="AJ64" i="17"/>
  <c r="AP64" i="17" s="1"/>
  <c r="AS64" i="17" s="1"/>
  <c r="AB68" i="18"/>
  <c r="J69" i="18"/>
  <c r="E70" i="18"/>
  <c r="AR135" i="18"/>
  <c r="AT135" i="18" s="1"/>
  <c r="C136" i="18"/>
  <c r="D135" i="18"/>
  <c r="X66" i="17"/>
  <c r="AA66" i="17" s="1"/>
  <c r="L69" i="17"/>
  <c r="O69" i="17" s="1"/>
  <c r="R67" i="17"/>
  <c r="U67" i="17" s="1"/>
  <c r="F71" i="17"/>
  <c r="I71" i="17" s="1"/>
  <c r="C135" i="17"/>
  <c r="D134" i="17"/>
  <c r="AR134" i="17"/>
  <c r="AT134" i="17" s="1"/>
  <c r="AD65" i="17"/>
  <c r="AG65" i="17" s="1"/>
  <c r="Q60" i="15"/>
  <c r="R60" i="15" s="1"/>
  <c r="U60" i="15" s="1"/>
  <c r="V60" i="15" s="1"/>
  <c r="X60" i="15" s="1"/>
  <c r="AA60" i="15" s="1"/>
  <c r="AB60" i="15" s="1"/>
  <c r="AD60" i="15" s="1"/>
  <c r="AG60" i="15" s="1"/>
  <c r="C135" i="15"/>
  <c r="AR134" i="15"/>
  <c r="AT134" i="15" s="1"/>
  <c r="D134" i="15"/>
  <c r="C134" i="14"/>
  <c r="AR133" i="14"/>
  <c r="AT133" i="14" s="1"/>
  <c r="D133" i="14"/>
  <c r="AK58" i="14"/>
  <c r="AN58" i="14" s="1"/>
  <c r="AK58" i="15"/>
  <c r="AN58" i="15" s="1"/>
  <c r="AJ59" i="15" s="1"/>
  <c r="AP59" i="15" s="1"/>
  <c r="AS59" i="15" s="1"/>
  <c r="F62" i="15"/>
  <c r="I62" i="15" s="1"/>
  <c r="L61" i="15"/>
  <c r="O61" i="15" s="1"/>
  <c r="AI59" i="14"/>
  <c r="K61" i="14"/>
  <c r="V60" i="14"/>
  <c r="W60" i="14" s="1"/>
  <c r="F62" i="14"/>
  <c r="I62" i="14" s="1"/>
  <c r="AJ67" i="18" l="1"/>
  <c r="AK67" i="18" s="1"/>
  <c r="AN67" i="18" s="1"/>
  <c r="AK64" i="17"/>
  <c r="AN64" i="17" s="1"/>
  <c r="AC68" i="18"/>
  <c r="AD68" i="18" s="1"/>
  <c r="AG68" i="18" s="1"/>
  <c r="C137" i="18"/>
  <c r="D136" i="18"/>
  <c r="AR136" i="18"/>
  <c r="AT136" i="18" s="1"/>
  <c r="F70" i="18"/>
  <c r="I70" i="18" s="1"/>
  <c r="K69" i="18"/>
  <c r="L69" i="18" s="1"/>
  <c r="O69" i="18" s="1"/>
  <c r="P69" i="18" s="1"/>
  <c r="R69" i="18" s="1"/>
  <c r="U69" i="18" s="1"/>
  <c r="V69" i="18" s="1"/>
  <c r="X69" i="18" s="1"/>
  <c r="AA69" i="18" s="1"/>
  <c r="K70" i="17"/>
  <c r="P69" i="17"/>
  <c r="Q68" i="17"/>
  <c r="V67" i="17"/>
  <c r="W67" i="17" s="1"/>
  <c r="AR135" i="17"/>
  <c r="AT135" i="17" s="1"/>
  <c r="C136" i="17"/>
  <c r="D135" i="17"/>
  <c r="AB66" i="17"/>
  <c r="AC66" i="17" s="1"/>
  <c r="J71" i="17"/>
  <c r="E72" i="17"/>
  <c r="AI65" i="17"/>
  <c r="C136" i="15"/>
  <c r="AR135" i="15"/>
  <c r="AT135" i="15" s="1"/>
  <c r="D135" i="15"/>
  <c r="C135" i="14"/>
  <c r="AR134" i="14"/>
  <c r="AT134" i="14" s="1"/>
  <c r="D134" i="14"/>
  <c r="L61" i="14"/>
  <c r="O61" i="14" s="1"/>
  <c r="P61" i="14" s="1"/>
  <c r="R61" i="14" s="1"/>
  <c r="U61" i="14" s="1"/>
  <c r="V61" i="14" s="1"/>
  <c r="AJ59" i="14"/>
  <c r="AP59" i="14" s="1"/>
  <c r="AS59" i="14" s="1"/>
  <c r="AK59" i="15"/>
  <c r="AN59" i="15" s="1"/>
  <c r="P61" i="15"/>
  <c r="Q61" i="15" s="1"/>
  <c r="AI60" i="15"/>
  <c r="E63" i="15"/>
  <c r="J62" i="15"/>
  <c r="K62" i="15" s="1"/>
  <c r="J62" i="14"/>
  <c r="E63" i="14"/>
  <c r="X60" i="14"/>
  <c r="AA60" i="14" s="1"/>
  <c r="AB60" i="14" s="1"/>
  <c r="AD60" i="14" s="1"/>
  <c r="AG60" i="14" s="1"/>
  <c r="AP67" i="18" l="1"/>
  <c r="AS67" i="18" s="1"/>
  <c r="AI68" i="18"/>
  <c r="E71" i="18"/>
  <c r="J70" i="18"/>
  <c r="K70" i="18" s="1"/>
  <c r="AB69" i="18"/>
  <c r="D137" i="18"/>
  <c r="C138" i="18"/>
  <c r="AR137" i="18"/>
  <c r="AT137" i="18" s="1"/>
  <c r="D136" i="17"/>
  <c r="AR136" i="17"/>
  <c r="AT136" i="17" s="1"/>
  <c r="C137" i="17"/>
  <c r="F72" i="17"/>
  <c r="I72" i="17" s="1"/>
  <c r="R68" i="17"/>
  <c r="U68" i="17" s="1"/>
  <c r="AJ65" i="17"/>
  <c r="AP65" i="17" s="1"/>
  <c r="AS65" i="17" s="1"/>
  <c r="X67" i="17"/>
  <c r="AA67" i="17" s="1"/>
  <c r="AD66" i="17"/>
  <c r="AG66" i="17" s="1"/>
  <c r="L70" i="17"/>
  <c r="O70" i="17" s="1"/>
  <c r="C137" i="15"/>
  <c r="AR136" i="15"/>
  <c r="AT136" i="15" s="1"/>
  <c r="D136" i="15"/>
  <c r="K62" i="14"/>
  <c r="L62" i="14" s="1"/>
  <c r="O62" i="14" s="1"/>
  <c r="P62" i="14" s="1"/>
  <c r="R62" i="14" s="1"/>
  <c r="U62" i="14" s="1"/>
  <c r="C136" i="14"/>
  <c r="AR135" i="14"/>
  <c r="AT135" i="14" s="1"/>
  <c r="D135" i="14"/>
  <c r="AK59" i="14"/>
  <c r="AN59" i="14" s="1"/>
  <c r="AJ60" i="15"/>
  <c r="AP60" i="15" s="1"/>
  <c r="AS60" i="15" s="1"/>
  <c r="R61" i="15"/>
  <c r="U61" i="15" s="1"/>
  <c r="V61" i="15" s="1"/>
  <c r="X61" i="15" s="1"/>
  <c r="AA61" i="15" s="1"/>
  <c r="AB61" i="15" s="1"/>
  <c r="AD61" i="15" s="1"/>
  <c r="AG61" i="15" s="1"/>
  <c r="F63" i="15"/>
  <c r="I63" i="15" s="1"/>
  <c r="L62" i="15"/>
  <c r="O62" i="15" s="1"/>
  <c r="F63" i="14"/>
  <c r="I63" i="14" s="1"/>
  <c r="W61" i="14"/>
  <c r="AI60" i="14"/>
  <c r="AC69" i="18" l="1"/>
  <c r="AD69" i="18" s="1"/>
  <c r="AG69" i="18" s="1"/>
  <c r="AJ68" i="18"/>
  <c r="AP68" i="18" s="1"/>
  <c r="AS68" i="18" s="1"/>
  <c r="L70" i="18"/>
  <c r="O70" i="18" s="1"/>
  <c r="P70" i="18" s="1"/>
  <c r="R70" i="18" s="1"/>
  <c r="U70" i="18" s="1"/>
  <c r="V70" i="18" s="1"/>
  <c r="X70" i="18" s="1"/>
  <c r="AA70" i="18" s="1"/>
  <c r="C139" i="18"/>
  <c r="AR138" i="18"/>
  <c r="AT138" i="18" s="1"/>
  <c r="D138" i="18"/>
  <c r="F71" i="18"/>
  <c r="I71" i="18" s="1"/>
  <c r="AB67" i="17"/>
  <c r="AC67" i="17" s="1"/>
  <c r="C138" i="17"/>
  <c r="D137" i="17"/>
  <c r="AR137" i="17"/>
  <c r="AT137" i="17" s="1"/>
  <c r="AI66" i="17"/>
  <c r="K71" i="17"/>
  <c r="P70" i="17"/>
  <c r="Q69" i="17"/>
  <c r="V68" i="17"/>
  <c r="E73" i="17"/>
  <c r="J72" i="17"/>
  <c r="AK65" i="17"/>
  <c r="AN65" i="17" s="1"/>
  <c r="C138" i="15"/>
  <c r="AR137" i="15"/>
  <c r="AT137" i="15" s="1"/>
  <c r="D137" i="15"/>
  <c r="X61" i="14"/>
  <c r="AA61" i="14" s="1"/>
  <c r="AB61" i="14" s="1"/>
  <c r="AD61" i="14" s="1"/>
  <c r="AG61" i="14" s="1"/>
  <c r="AI61" i="14" s="1"/>
  <c r="C137" i="14"/>
  <c r="AR136" i="14"/>
  <c r="AT136" i="14" s="1"/>
  <c r="D136" i="14"/>
  <c r="AJ60" i="14"/>
  <c r="AP60" i="14" s="1"/>
  <c r="AS60" i="14" s="1"/>
  <c r="AK60" i="15"/>
  <c r="AN60" i="15" s="1"/>
  <c r="P62" i="15"/>
  <c r="Q62" i="15" s="1"/>
  <c r="AI61" i="15"/>
  <c r="E64" i="15"/>
  <c r="J63" i="15"/>
  <c r="K63" i="15" s="1"/>
  <c r="V62" i="14"/>
  <c r="E64" i="14"/>
  <c r="J63" i="14"/>
  <c r="K63" i="14" s="1"/>
  <c r="AI69" i="18" l="1"/>
  <c r="AK68" i="18"/>
  <c r="AN68" i="18" s="1"/>
  <c r="AJ66" i="17"/>
  <c r="AP66" i="17" s="1"/>
  <c r="AS66" i="17" s="1"/>
  <c r="AR139" i="18"/>
  <c r="AT139" i="18" s="1"/>
  <c r="D139" i="18"/>
  <c r="C140" i="18"/>
  <c r="AB70" i="18"/>
  <c r="J71" i="18"/>
  <c r="E72" i="18"/>
  <c r="F73" i="17"/>
  <c r="I73" i="17" s="1"/>
  <c r="R69" i="17"/>
  <c r="U69" i="17" s="1"/>
  <c r="D138" i="17"/>
  <c r="AR138" i="17"/>
  <c r="AT138" i="17" s="1"/>
  <c r="C139" i="17"/>
  <c r="AD67" i="17"/>
  <c r="AG67" i="17" s="1"/>
  <c r="L71" i="17"/>
  <c r="O71" i="17" s="1"/>
  <c r="W68" i="17"/>
  <c r="X68" i="17" s="1"/>
  <c r="AA68" i="17" s="1"/>
  <c r="C139" i="15"/>
  <c r="AR138" i="15"/>
  <c r="AT138" i="15" s="1"/>
  <c r="D138" i="15"/>
  <c r="C138" i="14"/>
  <c r="AR137" i="14"/>
  <c r="AT137" i="14" s="1"/>
  <c r="D137" i="14"/>
  <c r="AK60" i="14"/>
  <c r="AN60" i="14" s="1"/>
  <c r="AJ61" i="14" s="1"/>
  <c r="AP61" i="14" s="1"/>
  <c r="AS61" i="14" s="1"/>
  <c r="AJ61" i="15"/>
  <c r="AP61" i="15" s="1"/>
  <c r="AS61" i="15" s="1"/>
  <c r="R62" i="15"/>
  <c r="U62" i="15" s="1"/>
  <c r="V62" i="15" s="1"/>
  <c r="X62" i="15" s="1"/>
  <c r="AA62" i="15" s="1"/>
  <c r="AB62" i="15" s="1"/>
  <c r="AD62" i="15" s="1"/>
  <c r="AG62" i="15" s="1"/>
  <c r="F64" i="15"/>
  <c r="I64" i="15" s="1"/>
  <c r="L63" i="15"/>
  <c r="O63" i="15" s="1"/>
  <c r="F64" i="14"/>
  <c r="I64" i="14" s="1"/>
  <c r="L63" i="14"/>
  <c r="O63" i="14" s="1"/>
  <c r="P63" i="14" s="1"/>
  <c r="R63" i="14" s="1"/>
  <c r="U63" i="14" s="1"/>
  <c r="W62" i="14"/>
  <c r="AJ69" i="18" l="1"/>
  <c r="AC70" i="18"/>
  <c r="AD70" i="18" s="1"/>
  <c r="AG70" i="18" s="1"/>
  <c r="AK66" i="17"/>
  <c r="AN66" i="17" s="1"/>
  <c r="K71" i="18"/>
  <c r="AR140" i="18"/>
  <c r="AT140" i="18" s="1"/>
  <c r="C141" i="18"/>
  <c r="D140" i="18"/>
  <c r="F72" i="18"/>
  <c r="I72" i="18" s="1"/>
  <c r="Q70" i="17"/>
  <c r="V69" i="17"/>
  <c r="W69" i="17" s="1"/>
  <c r="E74" i="17"/>
  <c r="J73" i="17"/>
  <c r="AI67" i="17"/>
  <c r="P71" i="17"/>
  <c r="K72" i="17"/>
  <c r="AB68" i="17"/>
  <c r="AC68" i="17" s="1"/>
  <c r="AR139" i="17"/>
  <c r="AT139" i="17" s="1"/>
  <c r="D139" i="17"/>
  <c r="C140" i="17"/>
  <c r="C140" i="15"/>
  <c r="AR139" i="15"/>
  <c r="AT139" i="15" s="1"/>
  <c r="D139" i="15"/>
  <c r="C139" i="14"/>
  <c r="AR138" i="14"/>
  <c r="AT138" i="14" s="1"/>
  <c r="D138" i="14"/>
  <c r="AK61" i="15"/>
  <c r="AN61" i="15" s="1"/>
  <c r="P63" i="15"/>
  <c r="Q63" i="15" s="1"/>
  <c r="AI62" i="15"/>
  <c r="E65" i="15"/>
  <c r="J64" i="15"/>
  <c r="K64" i="15" s="1"/>
  <c r="AK61" i="14"/>
  <c r="AN61" i="14" s="1"/>
  <c r="V63" i="14"/>
  <c r="X62" i="14"/>
  <c r="AA62" i="14" s="1"/>
  <c r="AB62" i="14" s="1"/>
  <c r="AD62" i="14" s="1"/>
  <c r="AG62" i="14" s="1"/>
  <c r="J64" i="14"/>
  <c r="E65" i="14"/>
  <c r="AP69" i="18" l="1"/>
  <c r="AS69" i="18" s="1"/>
  <c r="AK69" i="18"/>
  <c r="AN69" i="18" s="1"/>
  <c r="AI70" i="18"/>
  <c r="AJ67" i="17"/>
  <c r="AP67" i="17" s="1"/>
  <c r="AS67" i="17" s="1"/>
  <c r="C142" i="18"/>
  <c r="AR141" i="18"/>
  <c r="AT141" i="18" s="1"/>
  <c r="D141" i="18"/>
  <c r="L71" i="18"/>
  <c r="O71" i="18" s="1"/>
  <c r="P71" i="18" s="1"/>
  <c r="R71" i="18" s="1"/>
  <c r="U71" i="18" s="1"/>
  <c r="V71" i="18" s="1"/>
  <c r="X71" i="18" s="1"/>
  <c r="AA71" i="18" s="1"/>
  <c r="J72" i="18"/>
  <c r="E73" i="18"/>
  <c r="C141" i="17"/>
  <c r="D140" i="17"/>
  <c r="AR140" i="17"/>
  <c r="AT140" i="17" s="1"/>
  <c r="AD68" i="17"/>
  <c r="AG68" i="17" s="1"/>
  <c r="X69" i="17"/>
  <c r="AA69" i="17" s="1"/>
  <c r="F74" i="17"/>
  <c r="I74" i="17" s="1"/>
  <c r="L72" i="17"/>
  <c r="O72" i="17" s="1"/>
  <c r="R70" i="17"/>
  <c r="U70" i="17" s="1"/>
  <c r="C141" i="15"/>
  <c r="AR140" i="15"/>
  <c r="AT140" i="15" s="1"/>
  <c r="D140" i="15"/>
  <c r="C140" i="14"/>
  <c r="AR139" i="14"/>
  <c r="AT139" i="14" s="1"/>
  <c r="D139" i="14"/>
  <c r="AJ62" i="15"/>
  <c r="AP62" i="15" s="1"/>
  <c r="AS62" i="15" s="1"/>
  <c r="R63" i="15"/>
  <c r="U63" i="15" s="1"/>
  <c r="V63" i="15" s="1"/>
  <c r="X63" i="15" s="1"/>
  <c r="AA63" i="15" s="1"/>
  <c r="AB63" i="15" s="1"/>
  <c r="AD63" i="15" s="1"/>
  <c r="AG63" i="15" s="1"/>
  <c r="F65" i="15"/>
  <c r="I65" i="15" s="1"/>
  <c r="F65" i="14"/>
  <c r="I65" i="14" s="1"/>
  <c r="W63" i="14"/>
  <c r="AI62" i="14"/>
  <c r="K64" i="14"/>
  <c r="AJ70" i="18" l="1"/>
  <c r="AP70" i="18" s="1"/>
  <c r="AS70" i="18" s="1"/>
  <c r="AK67" i="17"/>
  <c r="AN67" i="17" s="1"/>
  <c r="K72" i="18"/>
  <c r="L72" i="18" s="1"/>
  <c r="O72" i="18" s="1"/>
  <c r="P72" i="18" s="1"/>
  <c r="R72" i="18" s="1"/>
  <c r="U72" i="18" s="1"/>
  <c r="V72" i="18" s="1"/>
  <c r="X72" i="18" s="1"/>
  <c r="AA72" i="18" s="1"/>
  <c r="AB71" i="18"/>
  <c r="F73" i="18"/>
  <c r="I73" i="18" s="1"/>
  <c r="AR142" i="18"/>
  <c r="AT142" i="18" s="1"/>
  <c r="D142" i="18"/>
  <c r="C143" i="18"/>
  <c r="P72" i="17"/>
  <c r="K73" i="17"/>
  <c r="D141" i="17"/>
  <c r="AR141" i="17"/>
  <c r="AT141" i="17" s="1"/>
  <c r="C142" i="17"/>
  <c r="E75" i="17"/>
  <c r="J74" i="17"/>
  <c r="AB69" i="17"/>
  <c r="AC69" i="17" s="1"/>
  <c r="Q71" i="17"/>
  <c r="V70" i="17"/>
  <c r="W70" i="17" s="1"/>
  <c r="AI68" i="17"/>
  <c r="C142" i="15"/>
  <c r="AR141" i="15"/>
  <c r="AT141" i="15" s="1"/>
  <c r="D141" i="15"/>
  <c r="C141" i="14"/>
  <c r="AR140" i="14"/>
  <c r="AT140" i="14" s="1"/>
  <c r="D140" i="14"/>
  <c r="X63" i="14"/>
  <c r="AA63" i="14" s="1"/>
  <c r="AB63" i="14" s="1"/>
  <c r="AD63" i="14" s="1"/>
  <c r="AG63" i="14" s="1"/>
  <c r="AI63" i="14" s="1"/>
  <c r="AK62" i="15"/>
  <c r="AN62" i="15" s="1"/>
  <c r="AI63" i="15"/>
  <c r="J65" i="15"/>
  <c r="E66" i="15"/>
  <c r="L64" i="15"/>
  <c r="O64" i="15" s="1"/>
  <c r="AJ62" i="14"/>
  <c r="AP62" i="14" s="1"/>
  <c r="AS62" i="14" s="1"/>
  <c r="L64" i="14"/>
  <c r="O64" i="14" s="1"/>
  <c r="P64" i="14" s="1"/>
  <c r="R64" i="14" s="1"/>
  <c r="U64" i="14" s="1"/>
  <c r="J65" i="14"/>
  <c r="E66" i="14"/>
  <c r="AC71" i="18" l="1"/>
  <c r="AD71" i="18" s="1"/>
  <c r="AG71" i="18" s="1"/>
  <c r="AK70" i="18"/>
  <c r="AN70" i="18" s="1"/>
  <c r="AJ68" i="17"/>
  <c r="AP68" i="17" s="1"/>
  <c r="AS68" i="17" s="1"/>
  <c r="J73" i="18"/>
  <c r="K73" i="18" s="1"/>
  <c r="E74" i="18"/>
  <c r="AB72" i="18"/>
  <c r="AR143" i="18"/>
  <c r="AT143" i="18" s="1"/>
  <c r="C144" i="18"/>
  <c r="D143" i="18"/>
  <c r="C143" i="17"/>
  <c r="D142" i="17"/>
  <c r="AR142" i="17"/>
  <c r="AT142" i="17" s="1"/>
  <c r="AD69" i="17"/>
  <c r="AG69" i="17" s="1"/>
  <c r="R71" i="17"/>
  <c r="U71" i="17" s="1"/>
  <c r="L73" i="17"/>
  <c r="O73" i="17" s="1"/>
  <c r="F75" i="17"/>
  <c r="I75" i="17" s="1"/>
  <c r="X70" i="17"/>
  <c r="AA70" i="17" s="1"/>
  <c r="C143" i="15"/>
  <c r="AR142" i="15"/>
  <c r="AT142" i="15" s="1"/>
  <c r="D142" i="15"/>
  <c r="C142" i="14"/>
  <c r="AR141" i="14"/>
  <c r="AT141" i="14" s="1"/>
  <c r="D141" i="14"/>
  <c r="AJ63" i="15"/>
  <c r="AP63" i="15" s="1"/>
  <c r="AS63" i="15" s="1"/>
  <c r="P64" i="15"/>
  <c r="K65" i="15"/>
  <c r="F66" i="15"/>
  <c r="I66" i="15" s="1"/>
  <c r="K65" i="14"/>
  <c r="V64" i="14"/>
  <c r="AK62" i="14"/>
  <c r="AN62" i="14" s="1"/>
  <c r="AJ63" i="14" s="1"/>
  <c r="AP63" i="14" s="1"/>
  <c r="AS63" i="14" s="1"/>
  <c r="F66" i="14"/>
  <c r="I66" i="14" s="1"/>
  <c r="AI71" i="18" l="1"/>
  <c r="AJ71" i="18" s="1"/>
  <c r="AP71" i="18" s="1"/>
  <c r="AS71" i="18" s="1"/>
  <c r="AC72" i="18"/>
  <c r="AD72" i="18" s="1"/>
  <c r="AG72" i="18" s="1"/>
  <c r="AK68" i="17"/>
  <c r="AN68" i="17" s="1"/>
  <c r="F74" i="18"/>
  <c r="I74" i="18" s="1"/>
  <c r="L73" i="18"/>
  <c r="O73" i="18" s="1"/>
  <c r="P73" i="18" s="1"/>
  <c r="R73" i="18" s="1"/>
  <c r="U73" i="18" s="1"/>
  <c r="V73" i="18" s="1"/>
  <c r="X73" i="18" s="1"/>
  <c r="AA73" i="18" s="1"/>
  <c r="AR144" i="18"/>
  <c r="AT144" i="18" s="1"/>
  <c r="C145" i="18"/>
  <c r="D144" i="18"/>
  <c r="AI69" i="17"/>
  <c r="E76" i="17"/>
  <c r="J75" i="17"/>
  <c r="AB70" i="17"/>
  <c r="AR143" i="17"/>
  <c r="AT143" i="17" s="1"/>
  <c r="D143" i="17"/>
  <c r="C144" i="17"/>
  <c r="Q72" i="17"/>
  <c r="V71" i="17"/>
  <c r="W71" i="17" s="1"/>
  <c r="P73" i="17"/>
  <c r="K74" i="17"/>
  <c r="L65" i="15"/>
  <c r="O65" i="15" s="1"/>
  <c r="P65" i="15" s="1"/>
  <c r="C144" i="15"/>
  <c r="AR143" i="15"/>
  <c r="AT143" i="15" s="1"/>
  <c r="D143" i="15"/>
  <c r="C143" i="14"/>
  <c r="AR142" i="14"/>
  <c r="AT142" i="14" s="1"/>
  <c r="D142" i="14"/>
  <c r="L65" i="14"/>
  <c r="O65" i="14" s="1"/>
  <c r="P65" i="14" s="1"/>
  <c r="R65" i="14" s="1"/>
  <c r="U65" i="14" s="1"/>
  <c r="V65" i="14" s="1"/>
  <c r="AK63" i="15"/>
  <c r="AN63" i="15" s="1"/>
  <c r="Q64" i="15"/>
  <c r="E67" i="15"/>
  <c r="J66" i="15"/>
  <c r="AK63" i="14"/>
  <c r="AN63" i="14" s="1"/>
  <c r="E67" i="14"/>
  <c r="J66" i="14"/>
  <c r="W64" i="14"/>
  <c r="AK71" i="18" l="1"/>
  <c r="AN71" i="18" s="1"/>
  <c r="AI72" i="18"/>
  <c r="AJ69" i="17"/>
  <c r="AP69" i="17" s="1"/>
  <c r="AS69" i="17" s="1"/>
  <c r="AB73" i="18"/>
  <c r="J74" i="18"/>
  <c r="E75" i="18"/>
  <c r="C146" i="18"/>
  <c r="AR145" i="18"/>
  <c r="AT145" i="18" s="1"/>
  <c r="D145" i="18"/>
  <c r="L74" i="17"/>
  <c r="O74" i="17" s="1"/>
  <c r="X71" i="17"/>
  <c r="AA71" i="17" s="1"/>
  <c r="R72" i="17"/>
  <c r="U72" i="17" s="1"/>
  <c r="D144" i="17"/>
  <c r="C145" i="17"/>
  <c r="AR144" i="17"/>
  <c r="AT144" i="17" s="1"/>
  <c r="F76" i="17"/>
  <c r="I76" i="17" s="1"/>
  <c r="K66" i="15"/>
  <c r="L66" i="15" s="1"/>
  <c r="O66" i="15" s="1"/>
  <c r="AC70" i="17"/>
  <c r="K66" i="14"/>
  <c r="L66" i="14" s="1"/>
  <c r="O66" i="14" s="1"/>
  <c r="P66" i="14" s="1"/>
  <c r="R66" i="14" s="1"/>
  <c r="U66" i="14" s="1"/>
  <c r="R64" i="15"/>
  <c r="U64" i="15" s="1"/>
  <c r="V64" i="15" s="1"/>
  <c r="X64" i="15" s="1"/>
  <c r="AA64" i="15" s="1"/>
  <c r="AB64" i="15" s="1"/>
  <c r="AD64" i="15" s="1"/>
  <c r="AG64" i="15" s="1"/>
  <c r="Q65" i="15" s="1"/>
  <c r="C145" i="15"/>
  <c r="AR144" i="15"/>
  <c r="AT144" i="15" s="1"/>
  <c r="D144" i="15"/>
  <c r="C144" i="14"/>
  <c r="AR143" i="14"/>
  <c r="AT143" i="14" s="1"/>
  <c r="D143" i="14"/>
  <c r="F67" i="15"/>
  <c r="I67" i="15" s="1"/>
  <c r="X64" i="14"/>
  <c r="AA64" i="14" s="1"/>
  <c r="AB64" i="14" s="1"/>
  <c r="AD64" i="14" s="1"/>
  <c r="AG64" i="14" s="1"/>
  <c r="F67" i="14"/>
  <c r="I67" i="14" s="1"/>
  <c r="AJ72" i="18" l="1"/>
  <c r="AP72" i="18" s="1"/>
  <c r="AS72" i="18" s="1"/>
  <c r="AK69" i="17"/>
  <c r="AN69" i="17" s="1"/>
  <c r="AC73" i="18"/>
  <c r="AD73" i="18" s="1"/>
  <c r="AG73" i="18" s="1"/>
  <c r="C147" i="18"/>
  <c r="D146" i="18"/>
  <c r="AR146" i="18"/>
  <c r="AT146" i="18" s="1"/>
  <c r="F75" i="18"/>
  <c r="I75" i="18" s="1"/>
  <c r="K74" i="18"/>
  <c r="L74" i="18" s="1"/>
  <c r="O74" i="18" s="1"/>
  <c r="P74" i="18" s="1"/>
  <c r="R74" i="18" s="1"/>
  <c r="U74" i="18" s="1"/>
  <c r="V74" i="18" s="1"/>
  <c r="X74" i="18" s="1"/>
  <c r="AA74" i="18" s="1"/>
  <c r="AB71" i="17"/>
  <c r="J76" i="17"/>
  <c r="E77" i="17"/>
  <c r="Q73" i="17"/>
  <c r="V72" i="17"/>
  <c r="K75" i="17"/>
  <c r="P74" i="17"/>
  <c r="C146" i="17"/>
  <c r="D145" i="17"/>
  <c r="AR145" i="17"/>
  <c r="AT145" i="17" s="1"/>
  <c r="AD70" i="17"/>
  <c r="AG70" i="17" s="1"/>
  <c r="C146" i="15"/>
  <c r="AR145" i="15"/>
  <c r="AT145" i="15" s="1"/>
  <c r="D145" i="15"/>
  <c r="R65" i="15"/>
  <c r="U65" i="15" s="1"/>
  <c r="V65" i="15" s="1"/>
  <c r="C145" i="14"/>
  <c r="AR144" i="14"/>
  <c r="AT144" i="14" s="1"/>
  <c r="D144" i="14"/>
  <c r="P66" i="15"/>
  <c r="E68" i="15"/>
  <c r="J67" i="15"/>
  <c r="K67" i="15" s="1"/>
  <c r="AI64" i="15"/>
  <c r="V66" i="14"/>
  <c r="W65" i="14"/>
  <c r="AI64" i="14"/>
  <c r="J67" i="14"/>
  <c r="E68" i="14"/>
  <c r="AK72" i="18" l="1"/>
  <c r="AN72" i="18" s="1"/>
  <c r="AI73" i="18"/>
  <c r="AB74" i="18"/>
  <c r="E76" i="18"/>
  <c r="J75" i="18"/>
  <c r="AR147" i="18"/>
  <c r="AT147" i="18" s="1"/>
  <c r="D147" i="18"/>
  <c r="C148" i="18"/>
  <c r="AC71" i="17"/>
  <c r="AI70" i="17"/>
  <c r="R73" i="17"/>
  <c r="U73" i="17" s="1"/>
  <c r="D146" i="17"/>
  <c r="AR146" i="17"/>
  <c r="AT146" i="17" s="1"/>
  <c r="C147" i="17"/>
  <c r="L75" i="17"/>
  <c r="O75" i="17" s="1"/>
  <c r="F77" i="17"/>
  <c r="I77" i="17" s="1"/>
  <c r="W72" i="17"/>
  <c r="C147" i="15"/>
  <c r="AR146" i="15"/>
  <c r="AT146" i="15" s="1"/>
  <c r="D146" i="15"/>
  <c r="C146" i="14"/>
  <c r="AR145" i="14"/>
  <c r="AT145" i="14" s="1"/>
  <c r="D145" i="14"/>
  <c r="AJ64" i="15"/>
  <c r="AP64" i="15" s="1"/>
  <c r="AS64" i="15" s="1"/>
  <c r="X65" i="15"/>
  <c r="AA65" i="15" s="1"/>
  <c r="AB65" i="15" s="1"/>
  <c r="AD65" i="15" s="1"/>
  <c r="AG65" i="15" s="1"/>
  <c r="Q66" i="15" s="1"/>
  <c r="L67" i="15"/>
  <c r="O67" i="15" s="1"/>
  <c r="F68" i="15"/>
  <c r="I68" i="15" s="1"/>
  <c r="AJ64" i="14"/>
  <c r="AP64" i="14" s="1"/>
  <c r="AS64" i="14" s="1"/>
  <c r="F68" i="14"/>
  <c r="I68" i="14" s="1"/>
  <c r="X65" i="14"/>
  <c r="AA65" i="14" s="1"/>
  <c r="AB65" i="14" s="1"/>
  <c r="AD65" i="14" s="1"/>
  <c r="AG65" i="14" s="1"/>
  <c r="K67" i="14"/>
  <c r="AJ73" i="18" l="1"/>
  <c r="AP73" i="18" s="1"/>
  <c r="AS73" i="18" s="1"/>
  <c r="AC74" i="18"/>
  <c r="AD74" i="18" s="1"/>
  <c r="AG74" i="18" s="1"/>
  <c r="F76" i="18"/>
  <c r="I76" i="18" s="1"/>
  <c r="AR148" i="18"/>
  <c r="AT148" i="18" s="1"/>
  <c r="C149" i="18"/>
  <c r="D148" i="18"/>
  <c r="K75" i="18"/>
  <c r="K76" i="17"/>
  <c r="P75" i="17"/>
  <c r="AJ70" i="17"/>
  <c r="AP70" i="17" s="1"/>
  <c r="AS70" i="17" s="1"/>
  <c r="AR147" i="17"/>
  <c r="AT147" i="17" s="1"/>
  <c r="C148" i="17"/>
  <c r="D147" i="17"/>
  <c r="J77" i="17"/>
  <c r="E78" i="17"/>
  <c r="Q74" i="17"/>
  <c r="V73" i="17"/>
  <c r="AD71" i="17"/>
  <c r="AG71" i="17" s="1"/>
  <c r="X72" i="17"/>
  <c r="AA72" i="17" s="1"/>
  <c r="C148" i="15"/>
  <c r="AR147" i="15"/>
  <c r="AT147" i="15" s="1"/>
  <c r="D147" i="15"/>
  <c r="R66" i="15"/>
  <c r="U66" i="15" s="1"/>
  <c r="V66" i="15" s="1"/>
  <c r="C147" i="14"/>
  <c r="AR146" i="14"/>
  <c r="AT146" i="14" s="1"/>
  <c r="D146" i="14"/>
  <c r="P67" i="15"/>
  <c r="AI65" i="15"/>
  <c r="AK64" i="15"/>
  <c r="AN64" i="15" s="1"/>
  <c r="J68" i="15"/>
  <c r="K68" i="15" s="1"/>
  <c r="E69" i="15"/>
  <c r="W66" i="14"/>
  <c r="AI65" i="14"/>
  <c r="J68" i="14"/>
  <c r="E69" i="14"/>
  <c r="AK64" i="14"/>
  <c r="AN64" i="14" s="1"/>
  <c r="L67" i="14"/>
  <c r="O67" i="14" s="1"/>
  <c r="P67" i="14" s="1"/>
  <c r="R67" i="14" s="1"/>
  <c r="U67" i="14" s="1"/>
  <c r="AK73" i="18" l="1"/>
  <c r="AN73" i="18" s="1"/>
  <c r="AI74" i="18"/>
  <c r="C150" i="18"/>
  <c r="AR149" i="18"/>
  <c r="AT149" i="18" s="1"/>
  <c r="D149" i="18"/>
  <c r="E77" i="18"/>
  <c r="J76" i="18"/>
  <c r="L75" i="18"/>
  <c r="O75" i="18" s="1"/>
  <c r="P75" i="18" s="1"/>
  <c r="R75" i="18" s="1"/>
  <c r="U75" i="18" s="1"/>
  <c r="V75" i="18" s="1"/>
  <c r="X75" i="18" s="1"/>
  <c r="AA75" i="18" s="1"/>
  <c r="AI71" i="17"/>
  <c r="AR148" i="17"/>
  <c r="AT148" i="17" s="1"/>
  <c r="C149" i="17"/>
  <c r="D148" i="17"/>
  <c r="R74" i="17"/>
  <c r="U74" i="17" s="1"/>
  <c r="W73" i="17"/>
  <c r="X73" i="17" s="1"/>
  <c r="AA73" i="17" s="1"/>
  <c r="AB72" i="17"/>
  <c r="AK70" i="17"/>
  <c r="AN70" i="17" s="1"/>
  <c r="F78" i="17"/>
  <c r="I78" i="17" s="1"/>
  <c r="L76" i="17"/>
  <c r="O76" i="17" s="1"/>
  <c r="C149" i="15"/>
  <c r="AR148" i="15"/>
  <c r="AT148" i="15" s="1"/>
  <c r="D148" i="15"/>
  <c r="C148" i="14"/>
  <c r="AR147" i="14"/>
  <c r="AT147" i="14" s="1"/>
  <c r="D147" i="14"/>
  <c r="AJ65" i="15"/>
  <c r="AP65" i="15" s="1"/>
  <c r="AS65" i="15" s="1"/>
  <c r="AJ65" i="14"/>
  <c r="AP65" i="14" s="1"/>
  <c r="AS65" i="14" s="1"/>
  <c r="F69" i="15"/>
  <c r="I69" i="15" s="1"/>
  <c r="X66" i="15"/>
  <c r="AA66" i="15" s="1"/>
  <c r="AB66" i="15" s="1"/>
  <c r="AD66" i="15" s="1"/>
  <c r="AG66" i="15" s="1"/>
  <c r="Q67" i="15" s="1"/>
  <c r="L68" i="15"/>
  <c r="O68" i="15" s="1"/>
  <c r="F69" i="14"/>
  <c r="I69" i="14" s="1"/>
  <c r="K68" i="14"/>
  <c r="V67" i="14"/>
  <c r="X66" i="14"/>
  <c r="AA66" i="14" s="1"/>
  <c r="AB66" i="14" s="1"/>
  <c r="AD66" i="14" s="1"/>
  <c r="AG66" i="14" s="1"/>
  <c r="AJ74" i="18" l="1"/>
  <c r="AP74" i="18" s="1"/>
  <c r="AS74" i="18" s="1"/>
  <c r="F77" i="18"/>
  <c r="I77" i="18" s="1"/>
  <c r="AR150" i="18"/>
  <c r="AT150" i="18" s="1"/>
  <c r="D150" i="18"/>
  <c r="C151" i="18"/>
  <c r="K76" i="18"/>
  <c r="AB75" i="18"/>
  <c r="AJ71" i="17"/>
  <c r="AP71" i="17" s="1"/>
  <c r="AS71" i="17" s="1"/>
  <c r="K77" i="17"/>
  <c r="P76" i="17"/>
  <c r="AB73" i="17"/>
  <c r="Q75" i="17"/>
  <c r="V74" i="17"/>
  <c r="J78" i="17"/>
  <c r="E79" i="17"/>
  <c r="AR149" i="17"/>
  <c r="AT149" i="17" s="1"/>
  <c r="C150" i="17"/>
  <c r="D149" i="17"/>
  <c r="AC72" i="17"/>
  <c r="C150" i="15"/>
  <c r="AR149" i="15"/>
  <c r="AT149" i="15" s="1"/>
  <c r="D149" i="15"/>
  <c r="R67" i="15"/>
  <c r="U67" i="15" s="1"/>
  <c r="V67" i="15" s="1"/>
  <c r="C149" i="14"/>
  <c r="AR148" i="14"/>
  <c r="AT148" i="14" s="1"/>
  <c r="D148" i="14"/>
  <c r="L68" i="14"/>
  <c r="O68" i="14" s="1"/>
  <c r="P68" i="14" s="1"/>
  <c r="R68" i="14" s="1"/>
  <c r="U68" i="14" s="1"/>
  <c r="V68" i="14" s="1"/>
  <c r="AK65" i="14"/>
  <c r="AN65" i="14" s="1"/>
  <c r="AK65" i="15"/>
  <c r="AN65" i="15" s="1"/>
  <c r="P68" i="15"/>
  <c r="E70" i="15"/>
  <c r="J69" i="15"/>
  <c r="K69" i="15" s="1"/>
  <c r="AI66" i="15"/>
  <c r="W67" i="14"/>
  <c r="AI66" i="14"/>
  <c r="E70" i="14"/>
  <c r="J69" i="14"/>
  <c r="AK74" i="18" l="1"/>
  <c r="AN74" i="18" s="1"/>
  <c r="AC75" i="18"/>
  <c r="AD75" i="18" s="1"/>
  <c r="AG75" i="18" s="1"/>
  <c r="AR151" i="18"/>
  <c r="AT151" i="18" s="1"/>
  <c r="C152" i="18"/>
  <c r="D151" i="18"/>
  <c r="J77" i="18"/>
  <c r="E78" i="18"/>
  <c r="L76" i="18"/>
  <c r="O76" i="18" s="1"/>
  <c r="P76" i="18" s="1"/>
  <c r="R76" i="18" s="1"/>
  <c r="U76" i="18" s="1"/>
  <c r="V76" i="18" s="1"/>
  <c r="X76" i="18" s="1"/>
  <c r="AA76" i="18" s="1"/>
  <c r="AK71" i="17"/>
  <c r="AN71" i="17" s="1"/>
  <c r="AD72" i="17"/>
  <c r="AG72" i="17" s="1"/>
  <c r="R75" i="17"/>
  <c r="U75" i="17" s="1"/>
  <c r="AR150" i="17"/>
  <c r="AT150" i="17" s="1"/>
  <c r="D150" i="17"/>
  <c r="C151" i="17"/>
  <c r="W74" i="17"/>
  <c r="X74" i="17" s="1"/>
  <c r="AA74" i="17" s="1"/>
  <c r="F79" i="17"/>
  <c r="I79" i="17" s="1"/>
  <c r="L77" i="17"/>
  <c r="O77" i="17" s="1"/>
  <c r="K69" i="14"/>
  <c r="L69" i="14" s="1"/>
  <c r="O69" i="14" s="1"/>
  <c r="P69" i="14" s="1"/>
  <c r="R69" i="14" s="1"/>
  <c r="U69" i="14" s="1"/>
  <c r="C151" i="15"/>
  <c r="AR150" i="15"/>
  <c r="AT150" i="15" s="1"/>
  <c r="D150" i="15"/>
  <c r="X67" i="14"/>
  <c r="AA67" i="14" s="1"/>
  <c r="AB67" i="14" s="1"/>
  <c r="AD67" i="14" s="1"/>
  <c r="AG67" i="14" s="1"/>
  <c r="W68" i="14" s="1"/>
  <c r="C150" i="14"/>
  <c r="AR149" i="14"/>
  <c r="AT149" i="14" s="1"/>
  <c r="D149" i="14"/>
  <c r="X67" i="15"/>
  <c r="AA67" i="15" s="1"/>
  <c r="AB67" i="15" s="1"/>
  <c r="AD67" i="15" s="1"/>
  <c r="AG67" i="15" s="1"/>
  <c r="Q68" i="15" s="1"/>
  <c r="F70" i="15"/>
  <c r="I70" i="15" s="1"/>
  <c r="AJ66" i="15"/>
  <c r="AP66" i="15" s="1"/>
  <c r="AS66" i="15" s="1"/>
  <c r="L69" i="15"/>
  <c r="O69" i="15" s="1"/>
  <c r="F70" i="14"/>
  <c r="I70" i="14" s="1"/>
  <c r="AJ66" i="14"/>
  <c r="AP66" i="14" s="1"/>
  <c r="AS66" i="14" s="1"/>
  <c r="AI75" i="18" l="1"/>
  <c r="AJ75" i="18" s="1"/>
  <c r="AP75" i="18" s="1"/>
  <c r="AS75" i="18" s="1"/>
  <c r="F78" i="18"/>
  <c r="I78" i="18" s="1"/>
  <c r="AR152" i="18"/>
  <c r="AT152" i="18" s="1"/>
  <c r="C153" i="18"/>
  <c r="D152" i="18"/>
  <c r="K77" i="18"/>
  <c r="AB76" i="18"/>
  <c r="AC76" i="18" s="1"/>
  <c r="J79" i="17"/>
  <c r="E80" i="17"/>
  <c r="AC73" i="17"/>
  <c r="AI72" i="17"/>
  <c r="AB74" i="17"/>
  <c r="Q76" i="17"/>
  <c r="V75" i="17"/>
  <c r="W75" i="17" s="1"/>
  <c r="P77" i="17"/>
  <c r="K78" i="17"/>
  <c r="AR151" i="17"/>
  <c r="AT151" i="17" s="1"/>
  <c r="C152" i="17"/>
  <c r="D151" i="17"/>
  <c r="AI67" i="14"/>
  <c r="R68" i="15"/>
  <c r="U68" i="15" s="1"/>
  <c r="V68" i="15" s="1"/>
  <c r="C152" i="15"/>
  <c r="AR151" i="15"/>
  <c r="AT151" i="15" s="1"/>
  <c r="D151" i="15"/>
  <c r="C151" i="14"/>
  <c r="AR150" i="14"/>
  <c r="AT150" i="14" s="1"/>
  <c r="D150" i="14"/>
  <c r="X68" i="14"/>
  <c r="AA68" i="14" s="1"/>
  <c r="AB68" i="14" s="1"/>
  <c r="AD68" i="14" s="1"/>
  <c r="AG68" i="14" s="1"/>
  <c r="AI68" i="14" s="1"/>
  <c r="P69" i="15"/>
  <c r="AK66" i="14"/>
  <c r="AN66" i="14" s="1"/>
  <c r="E71" i="15"/>
  <c r="J70" i="15"/>
  <c r="K70" i="15" s="1"/>
  <c r="AI67" i="15"/>
  <c r="AK66" i="15"/>
  <c r="AN66" i="15" s="1"/>
  <c r="V69" i="14"/>
  <c r="E71" i="14"/>
  <c r="J70" i="14"/>
  <c r="AK75" i="18" l="1"/>
  <c r="AN75" i="18" s="1"/>
  <c r="AD76" i="18"/>
  <c r="AG76" i="18" s="1"/>
  <c r="C154" i="18"/>
  <c r="AR153" i="18"/>
  <c r="AT153" i="18" s="1"/>
  <c r="D153" i="18"/>
  <c r="E79" i="18"/>
  <c r="J78" i="18"/>
  <c r="L77" i="18"/>
  <c r="O77" i="18" s="1"/>
  <c r="P77" i="18" s="1"/>
  <c r="R77" i="18" s="1"/>
  <c r="U77" i="18" s="1"/>
  <c r="V77" i="18" s="1"/>
  <c r="X77" i="18" s="1"/>
  <c r="AA77" i="18" s="1"/>
  <c r="R76" i="17"/>
  <c r="U76" i="17" s="1"/>
  <c r="AR152" i="17"/>
  <c r="AT152" i="17" s="1"/>
  <c r="C153" i="17"/>
  <c r="D152" i="17"/>
  <c r="L78" i="17"/>
  <c r="O78" i="17" s="1"/>
  <c r="AD73" i="17"/>
  <c r="AG73" i="17" s="1"/>
  <c r="F80" i="17"/>
  <c r="I80" i="17" s="1"/>
  <c r="AJ72" i="17"/>
  <c r="AP72" i="17" s="1"/>
  <c r="AS72" i="17" s="1"/>
  <c r="X75" i="17"/>
  <c r="AA75" i="17" s="1"/>
  <c r="AJ67" i="14"/>
  <c r="AP67" i="14" s="1"/>
  <c r="AS67" i="14" s="1"/>
  <c r="C153" i="15"/>
  <c r="AR152" i="15"/>
  <c r="AT152" i="15" s="1"/>
  <c r="D152" i="15"/>
  <c r="C152" i="14"/>
  <c r="AR151" i="14"/>
  <c r="AT151" i="14" s="1"/>
  <c r="D151" i="14"/>
  <c r="AJ67" i="15"/>
  <c r="AP67" i="15" s="1"/>
  <c r="AS67" i="15" s="1"/>
  <c r="X68" i="15"/>
  <c r="AA68" i="15" s="1"/>
  <c r="AB68" i="15" s="1"/>
  <c r="AD68" i="15" s="1"/>
  <c r="AG68" i="15" s="1"/>
  <c r="Q69" i="15" s="1"/>
  <c r="L70" i="15"/>
  <c r="O70" i="15" s="1"/>
  <c r="F71" i="15"/>
  <c r="I71" i="15" s="1"/>
  <c r="F71" i="14"/>
  <c r="I71" i="14" s="1"/>
  <c r="K70" i="14"/>
  <c r="W69" i="14"/>
  <c r="AI76" i="18" l="1"/>
  <c r="AJ76" i="18" s="1"/>
  <c r="AP76" i="18" s="1"/>
  <c r="AS76" i="18" s="1"/>
  <c r="F79" i="18"/>
  <c r="I79" i="18" s="1"/>
  <c r="K78" i="18"/>
  <c r="AB77" i="18"/>
  <c r="C155" i="18"/>
  <c r="D154" i="18"/>
  <c r="AR154" i="18"/>
  <c r="AT154" i="18" s="1"/>
  <c r="AK72" i="17"/>
  <c r="AN72" i="17" s="1"/>
  <c r="AK67" i="14"/>
  <c r="AN67" i="14" s="1"/>
  <c r="AJ68" i="14" s="1"/>
  <c r="AP68" i="14" s="1"/>
  <c r="AS68" i="14" s="1"/>
  <c r="AR153" i="17"/>
  <c r="AT153" i="17" s="1"/>
  <c r="C154" i="17"/>
  <c r="D153" i="17"/>
  <c r="AC74" i="17"/>
  <c r="AI73" i="17"/>
  <c r="AB75" i="17"/>
  <c r="P78" i="17"/>
  <c r="K79" i="17"/>
  <c r="Q77" i="17"/>
  <c r="V76" i="17"/>
  <c r="W76" i="17" s="1"/>
  <c r="J80" i="17"/>
  <c r="E81" i="17"/>
  <c r="R69" i="15"/>
  <c r="U69" i="15" s="1"/>
  <c r="V69" i="15" s="1"/>
  <c r="C154" i="15"/>
  <c r="AR153" i="15"/>
  <c r="AT153" i="15" s="1"/>
  <c r="D153" i="15"/>
  <c r="C153" i="14"/>
  <c r="AR152" i="14"/>
  <c r="AT152" i="14" s="1"/>
  <c r="D152" i="14"/>
  <c r="AK67" i="15"/>
  <c r="AN67" i="15" s="1"/>
  <c r="P70" i="15"/>
  <c r="E72" i="15"/>
  <c r="J71" i="15"/>
  <c r="K71" i="15" s="1"/>
  <c r="AI68" i="15"/>
  <c r="X69" i="14"/>
  <c r="AA69" i="14" s="1"/>
  <c r="AB69" i="14" s="1"/>
  <c r="AD69" i="14" s="1"/>
  <c r="AG69" i="14" s="1"/>
  <c r="L70" i="14"/>
  <c r="O70" i="14" s="1"/>
  <c r="P70" i="14" s="1"/>
  <c r="R70" i="14" s="1"/>
  <c r="U70" i="14" s="1"/>
  <c r="E72" i="14"/>
  <c r="J71" i="14"/>
  <c r="AK76" i="18" l="1"/>
  <c r="AN76" i="18" s="1"/>
  <c r="AC77" i="18"/>
  <c r="AD77" i="18" s="1"/>
  <c r="AG77" i="18" s="1"/>
  <c r="AK68" i="14"/>
  <c r="AN68" i="14" s="1"/>
  <c r="AR155" i="18"/>
  <c r="AT155" i="18" s="1"/>
  <c r="D155" i="18"/>
  <c r="C156" i="18"/>
  <c r="L78" i="18"/>
  <c r="O78" i="18" s="1"/>
  <c r="P78" i="18" s="1"/>
  <c r="R78" i="18" s="1"/>
  <c r="U78" i="18" s="1"/>
  <c r="V78" i="18" s="1"/>
  <c r="X78" i="18" s="1"/>
  <c r="AA78" i="18" s="1"/>
  <c r="E80" i="18"/>
  <c r="J79" i="18"/>
  <c r="AJ73" i="17"/>
  <c r="AP73" i="17" s="1"/>
  <c r="AS73" i="17" s="1"/>
  <c r="R77" i="17"/>
  <c r="U77" i="17" s="1"/>
  <c r="AD74" i="17"/>
  <c r="AG74" i="17" s="1"/>
  <c r="L79" i="17"/>
  <c r="O79" i="17" s="1"/>
  <c r="AR154" i="17"/>
  <c r="AT154" i="17" s="1"/>
  <c r="C155" i="17"/>
  <c r="D154" i="17"/>
  <c r="F81" i="17"/>
  <c r="I81" i="17" s="1"/>
  <c r="X76" i="17"/>
  <c r="AA76" i="17" s="1"/>
  <c r="C155" i="15"/>
  <c r="AR154" i="15"/>
  <c r="AT154" i="15" s="1"/>
  <c r="D154" i="15"/>
  <c r="C154" i="14"/>
  <c r="AR153" i="14"/>
  <c r="AT153" i="14" s="1"/>
  <c r="D153" i="14"/>
  <c r="AJ68" i="15"/>
  <c r="AP68" i="15" s="1"/>
  <c r="AS68" i="15" s="1"/>
  <c r="X69" i="15"/>
  <c r="AA69" i="15" s="1"/>
  <c r="AB69" i="15" s="1"/>
  <c r="AD69" i="15" s="1"/>
  <c r="AG69" i="15" s="1"/>
  <c r="Q70" i="15" s="1"/>
  <c r="L71" i="15"/>
  <c r="O71" i="15" s="1"/>
  <c r="F72" i="15"/>
  <c r="I72" i="15" s="1"/>
  <c r="F72" i="14"/>
  <c r="I72" i="14" s="1"/>
  <c r="K71" i="14"/>
  <c r="V70" i="14"/>
  <c r="W70" i="14" s="1"/>
  <c r="AI69" i="14"/>
  <c r="AI77" i="18" l="1"/>
  <c r="AJ77" i="18" s="1"/>
  <c r="AP77" i="18" s="1"/>
  <c r="AS77" i="18" s="1"/>
  <c r="AK73" i="17"/>
  <c r="AN73" i="17" s="1"/>
  <c r="K79" i="18"/>
  <c r="L79" i="18" s="1"/>
  <c r="O79" i="18" s="1"/>
  <c r="P79" i="18" s="1"/>
  <c r="R79" i="18" s="1"/>
  <c r="U79" i="18" s="1"/>
  <c r="V79" i="18" s="1"/>
  <c r="X79" i="18" s="1"/>
  <c r="AA79" i="18" s="1"/>
  <c r="AB78" i="18"/>
  <c r="F80" i="18"/>
  <c r="I80" i="18" s="1"/>
  <c r="AR156" i="18"/>
  <c r="AT156" i="18" s="1"/>
  <c r="C157" i="18"/>
  <c r="D156" i="18"/>
  <c r="E82" i="17"/>
  <c r="J81" i="17"/>
  <c r="Q78" i="17"/>
  <c r="V77" i="17"/>
  <c r="W77" i="17" s="1"/>
  <c r="D155" i="17"/>
  <c r="C156" i="17"/>
  <c r="AR155" i="17"/>
  <c r="AT155" i="17" s="1"/>
  <c r="P79" i="17"/>
  <c r="K80" i="17"/>
  <c r="AB76" i="17"/>
  <c r="AC75" i="17"/>
  <c r="AI74" i="17"/>
  <c r="C156" i="15"/>
  <c r="AR155" i="15"/>
  <c r="AT155" i="15" s="1"/>
  <c r="D155" i="15"/>
  <c r="R70" i="15"/>
  <c r="U70" i="15" s="1"/>
  <c r="V70" i="15" s="1"/>
  <c r="L71" i="14"/>
  <c r="O71" i="14" s="1"/>
  <c r="P71" i="14" s="1"/>
  <c r="R71" i="14" s="1"/>
  <c r="U71" i="14" s="1"/>
  <c r="V71" i="14" s="1"/>
  <c r="C155" i="14"/>
  <c r="AR154" i="14"/>
  <c r="AT154" i="14" s="1"/>
  <c r="D154" i="14"/>
  <c r="P71" i="15"/>
  <c r="AI69" i="15"/>
  <c r="AK68" i="15"/>
  <c r="AN68" i="15" s="1"/>
  <c r="E73" i="15"/>
  <c r="J72" i="15"/>
  <c r="K72" i="15" s="1"/>
  <c r="AJ69" i="14"/>
  <c r="AP69" i="14" s="1"/>
  <c r="AS69" i="14" s="1"/>
  <c r="X70" i="14"/>
  <c r="AA70" i="14" s="1"/>
  <c r="AB70" i="14" s="1"/>
  <c r="AD70" i="14" s="1"/>
  <c r="AG70" i="14" s="1"/>
  <c r="J72" i="14"/>
  <c r="E73" i="14"/>
  <c r="AK77" i="18" l="1"/>
  <c r="AN77" i="18" s="1"/>
  <c r="AC78" i="18"/>
  <c r="AD78" i="18" s="1"/>
  <c r="AG78" i="18" s="1"/>
  <c r="AJ74" i="17"/>
  <c r="AP74" i="17" s="1"/>
  <c r="AS74" i="17" s="1"/>
  <c r="C158" i="18"/>
  <c r="AR157" i="18"/>
  <c r="AT157" i="18" s="1"/>
  <c r="D157" i="18"/>
  <c r="J80" i="18"/>
  <c r="K80" i="18" s="1"/>
  <c r="E81" i="18"/>
  <c r="AB79" i="18"/>
  <c r="AD75" i="17"/>
  <c r="AG75" i="17" s="1"/>
  <c r="C157" i="17"/>
  <c r="AR156" i="17"/>
  <c r="AT156" i="17" s="1"/>
  <c r="D156" i="17"/>
  <c r="X77" i="17"/>
  <c r="AA77" i="17" s="1"/>
  <c r="R78" i="17"/>
  <c r="U78" i="17" s="1"/>
  <c r="L80" i="17"/>
  <c r="O80" i="17" s="1"/>
  <c r="F82" i="17"/>
  <c r="I82" i="17" s="1"/>
  <c r="C157" i="15"/>
  <c r="AR156" i="15"/>
  <c r="AT156" i="15" s="1"/>
  <c r="D156" i="15"/>
  <c r="C156" i="14"/>
  <c r="AR155" i="14"/>
  <c r="AT155" i="14" s="1"/>
  <c r="D155" i="14"/>
  <c r="AJ69" i="15"/>
  <c r="AP69" i="15" s="1"/>
  <c r="AS69" i="15" s="1"/>
  <c r="X70" i="15"/>
  <c r="AA70" i="15" s="1"/>
  <c r="AB70" i="15" s="1"/>
  <c r="AD70" i="15" s="1"/>
  <c r="AG70" i="15" s="1"/>
  <c r="Q71" i="15" s="1"/>
  <c r="F73" i="15"/>
  <c r="I73" i="15" s="1"/>
  <c r="W71" i="14"/>
  <c r="AI70" i="14"/>
  <c r="K72" i="14"/>
  <c r="F73" i="14"/>
  <c r="I73" i="14" s="1"/>
  <c r="AK69" i="14"/>
  <c r="AN69" i="14" s="1"/>
  <c r="AI78" i="18" l="1"/>
  <c r="AJ78" i="18" s="1"/>
  <c r="AP78" i="18" s="1"/>
  <c r="AS78" i="18" s="1"/>
  <c r="AC79" i="18"/>
  <c r="AD79" i="18" s="1"/>
  <c r="AG79" i="18" s="1"/>
  <c r="AK74" i="17"/>
  <c r="AN74" i="17" s="1"/>
  <c r="F81" i="18"/>
  <c r="I81" i="18" s="1"/>
  <c r="L80" i="18"/>
  <c r="O80" i="18" s="1"/>
  <c r="P80" i="18" s="1"/>
  <c r="R80" i="18" s="1"/>
  <c r="U80" i="18" s="1"/>
  <c r="V80" i="18" s="1"/>
  <c r="X80" i="18" s="1"/>
  <c r="AA80" i="18" s="1"/>
  <c r="AR158" i="18"/>
  <c r="AT158" i="18" s="1"/>
  <c r="D158" i="18"/>
  <c r="C159" i="18"/>
  <c r="P80" i="17"/>
  <c r="K81" i="17"/>
  <c r="Q79" i="17"/>
  <c r="V78" i="17"/>
  <c r="W78" i="17" s="1"/>
  <c r="D157" i="17"/>
  <c r="AR157" i="17"/>
  <c r="AT157" i="17" s="1"/>
  <c r="C158" i="17"/>
  <c r="E83" i="17"/>
  <c r="J82" i="17"/>
  <c r="AC76" i="17"/>
  <c r="AI75" i="17"/>
  <c r="AB77" i="17"/>
  <c r="R71" i="15"/>
  <c r="U71" i="15" s="1"/>
  <c r="V71" i="15" s="1"/>
  <c r="C158" i="15"/>
  <c r="AR157" i="15"/>
  <c r="AT157" i="15" s="1"/>
  <c r="D157" i="15"/>
  <c r="C157" i="14"/>
  <c r="AR156" i="14"/>
  <c r="AT156" i="14" s="1"/>
  <c r="D156" i="14"/>
  <c r="X71" i="14"/>
  <c r="AA71" i="14" s="1"/>
  <c r="AB71" i="14" s="1"/>
  <c r="AD71" i="14" s="1"/>
  <c r="AG71" i="14" s="1"/>
  <c r="AI71" i="14" s="1"/>
  <c r="AK69" i="15"/>
  <c r="AN69" i="15" s="1"/>
  <c r="AJ70" i="14"/>
  <c r="AP70" i="14" s="1"/>
  <c r="AS70" i="14" s="1"/>
  <c r="E74" i="15"/>
  <c r="J73" i="15"/>
  <c r="AI70" i="15"/>
  <c r="L72" i="15"/>
  <c r="O72" i="15" s="1"/>
  <c r="E74" i="14"/>
  <c r="J73" i="14"/>
  <c r="L72" i="14"/>
  <c r="O72" i="14" s="1"/>
  <c r="P72" i="14" s="1"/>
  <c r="R72" i="14" s="1"/>
  <c r="U72" i="14" s="1"/>
  <c r="AK78" i="18" l="1"/>
  <c r="AN78" i="18" s="1"/>
  <c r="AJ75" i="17"/>
  <c r="AP75" i="17" s="1"/>
  <c r="AS75" i="17" s="1"/>
  <c r="AI79" i="18"/>
  <c r="AB80" i="18"/>
  <c r="J81" i="18"/>
  <c r="E82" i="18"/>
  <c r="AR159" i="18"/>
  <c r="AT159" i="18" s="1"/>
  <c r="D159" i="18"/>
  <c r="C160" i="18"/>
  <c r="C159" i="17"/>
  <c r="AR158" i="17"/>
  <c r="AT158" i="17" s="1"/>
  <c r="D158" i="17"/>
  <c r="X78" i="17"/>
  <c r="AA78" i="17" s="1"/>
  <c r="AD76" i="17"/>
  <c r="AG76" i="17" s="1"/>
  <c r="R79" i="17"/>
  <c r="U79" i="17" s="1"/>
  <c r="L81" i="17"/>
  <c r="O81" i="17" s="1"/>
  <c r="F83" i="17"/>
  <c r="I83" i="17" s="1"/>
  <c r="C159" i="15"/>
  <c r="AR158" i="15"/>
  <c r="AT158" i="15" s="1"/>
  <c r="D158" i="15"/>
  <c r="C158" i="14"/>
  <c r="AR157" i="14"/>
  <c r="AT157" i="14" s="1"/>
  <c r="D157" i="14"/>
  <c r="AK70" i="14"/>
  <c r="AN70" i="14" s="1"/>
  <c r="AJ71" i="14" s="1"/>
  <c r="AP71" i="14" s="1"/>
  <c r="AS71" i="14" s="1"/>
  <c r="P72" i="15"/>
  <c r="K73" i="15"/>
  <c r="X71" i="15"/>
  <c r="AA71" i="15" s="1"/>
  <c r="AB71" i="15" s="1"/>
  <c r="AD71" i="15" s="1"/>
  <c r="AG71" i="15" s="1"/>
  <c r="F74" i="15"/>
  <c r="I74" i="15" s="1"/>
  <c r="AJ70" i="15"/>
  <c r="AP70" i="15" s="1"/>
  <c r="AS70" i="15" s="1"/>
  <c r="K73" i="14"/>
  <c r="V72" i="14"/>
  <c r="F74" i="14"/>
  <c r="I74" i="14" s="1"/>
  <c r="AK75" i="17" l="1"/>
  <c r="AN75" i="17" s="1"/>
  <c r="AJ79" i="18"/>
  <c r="AP79" i="18" s="1"/>
  <c r="AS79" i="18" s="1"/>
  <c r="AC80" i="18"/>
  <c r="AD80" i="18" s="1"/>
  <c r="AG80" i="18" s="1"/>
  <c r="AR160" i="18"/>
  <c r="AT160" i="18" s="1"/>
  <c r="C161" i="18"/>
  <c r="D160" i="18"/>
  <c r="F82" i="18"/>
  <c r="I82" i="18" s="1"/>
  <c r="K81" i="18"/>
  <c r="L81" i="18" s="1"/>
  <c r="O81" i="18" s="1"/>
  <c r="P81" i="18" s="1"/>
  <c r="R81" i="18" s="1"/>
  <c r="U81" i="18" s="1"/>
  <c r="V81" i="18" s="1"/>
  <c r="X81" i="18" s="1"/>
  <c r="AA81" i="18" s="1"/>
  <c r="AB78" i="17"/>
  <c r="AC77" i="17"/>
  <c r="AI76" i="17"/>
  <c r="P81" i="17"/>
  <c r="K82" i="17"/>
  <c r="Q80" i="17"/>
  <c r="V79" i="17"/>
  <c r="W79" i="17" s="1"/>
  <c r="E84" i="17"/>
  <c r="J83" i="17"/>
  <c r="D159" i="17"/>
  <c r="C160" i="17"/>
  <c r="AR159" i="17"/>
  <c r="AT159" i="17" s="1"/>
  <c r="L73" i="15"/>
  <c r="O73" i="15" s="1"/>
  <c r="P73" i="15" s="1"/>
  <c r="C160" i="15"/>
  <c r="AR159" i="15"/>
  <c r="AT159" i="15" s="1"/>
  <c r="D159" i="15"/>
  <c r="L73" i="14"/>
  <c r="O73" i="14" s="1"/>
  <c r="P73" i="14" s="1"/>
  <c r="R73" i="14" s="1"/>
  <c r="U73" i="14" s="1"/>
  <c r="V73" i="14" s="1"/>
  <c r="C159" i="14"/>
  <c r="AR158" i="14"/>
  <c r="AT158" i="14" s="1"/>
  <c r="D158" i="14"/>
  <c r="Q72" i="15"/>
  <c r="AK71" i="14"/>
  <c r="AN71" i="14" s="1"/>
  <c r="AK70" i="15"/>
  <c r="AN70" i="15" s="1"/>
  <c r="E75" i="15"/>
  <c r="J74" i="15"/>
  <c r="AI71" i="15"/>
  <c r="J74" i="14"/>
  <c r="E75" i="14"/>
  <c r="W72" i="14"/>
  <c r="AK79" i="18" l="1"/>
  <c r="AN79" i="18" s="1"/>
  <c r="AI80" i="18"/>
  <c r="J82" i="18"/>
  <c r="K82" i="18" s="1"/>
  <c r="E83" i="18"/>
  <c r="AB81" i="18"/>
  <c r="C162" i="18"/>
  <c r="AR161" i="18"/>
  <c r="AT161" i="18" s="1"/>
  <c r="D161" i="18"/>
  <c r="C161" i="17"/>
  <c r="AR160" i="17"/>
  <c r="AT160" i="17" s="1"/>
  <c r="D160" i="17"/>
  <c r="AD77" i="17"/>
  <c r="AG77" i="17" s="1"/>
  <c r="L82" i="17"/>
  <c r="O82" i="17" s="1"/>
  <c r="F84" i="17"/>
  <c r="I84" i="17" s="1"/>
  <c r="X79" i="17"/>
  <c r="AA79" i="17" s="1"/>
  <c r="R80" i="17"/>
  <c r="U80" i="17" s="1"/>
  <c r="AJ76" i="17"/>
  <c r="AP76" i="17" s="1"/>
  <c r="AS76" i="17" s="1"/>
  <c r="K74" i="15"/>
  <c r="C161" i="15"/>
  <c r="AR160" i="15"/>
  <c r="AT160" i="15" s="1"/>
  <c r="D160" i="15"/>
  <c r="K74" i="14"/>
  <c r="L74" i="14" s="1"/>
  <c r="O74" i="14" s="1"/>
  <c r="P74" i="14" s="1"/>
  <c r="R74" i="14" s="1"/>
  <c r="U74" i="14" s="1"/>
  <c r="R72" i="15"/>
  <c r="U72" i="15" s="1"/>
  <c r="V72" i="15" s="1"/>
  <c r="X72" i="15" s="1"/>
  <c r="AA72" i="15" s="1"/>
  <c r="AB72" i="15" s="1"/>
  <c r="AD72" i="15" s="1"/>
  <c r="AG72" i="15" s="1"/>
  <c r="Q73" i="15" s="1"/>
  <c r="C160" i="14"/>
  <c r="AR159" i="14"/>
  <c r="AT159" i="14" s="1"/>
  <c r="D159" i="14"/>
  <c r="X72" i="14"/>
  <c r="AA72" i="14" s="1"/>
  <c r="AB72" i="14" s="1"/>
  <c r="AD72" i="14" s="1"/>
  <c r="AG72" i="14" s="1"/>
  <c r="AI72" i="14" s="1"/>
  <c r="AJ71" i="15"/>
  <c r="AP71" i="15" s="1"/>
  <c r="AS71" i="15" s="1"/>
  <c r="F75" i="15"/>
  <c r="I75" i="15" s="1"/>
  <c r="F75" i="14"/>
  <c r="I75" i="14" s="1"/>
  <c r="AJ80" i="18" l="1"/>
  <c r="AP80" i="18" s="1"/>
  <c r="AS80" i="18" s="1"/>
  <c r="AC81" i="18"/>
  <c r="AD81" i="18" s="1"/>
  <c r="AG81" i="18" s="1"/>
  <c r="C163" i="18"/>
  <c r="D162" i="18"/>
  <c r="AR162" i="18"/>
  <c r="AT162" i="18" s="1"/>
  <c r="F83" i="18"/>
  <c r="I83" i="18" s="1"/>
  <c r="L82" i="18"/>
  <c r="O82" i="18" s="1"/>
  <c r="P82" i="18" s="1"/>
  <c r="R82" i="18" s="1"/>
  <c r="U82" i="18" s="1"/>
  <c r="V82" i="18" s="1"/>
  <c r="X82" i="18" s="1"/>
  <c r="AA82" i="18" s="1"/>
  <c r="AB79" i="17"/>
  <c r="J84" i="17"/>
  <c r="E85" i="17"/>
  <c r="D161" i="17"/>
  <c r="C162" i="17"/>
  <c r="AR161" i="17"/>
  <c r="AT161" i="17" s="1"/>
  <c r="P82" i="17"/>
  <c r="K83" i="17"/>
  <c r="Q81" i="17"/>
  <c r="V80" i="17"/>
  <c r="AK76" i="17"/>
  <c r="AN76" i="17" s="1"/>
  <c r="AC78" i="17"/>
  <c r="AI77" i="17"/>
  <c r="R73" i="15"/>
  <c r="U73" i="15" s="1"/>
  <c r="V73" i="15" s="1"/>
  <c r="C162" i="15"/>
  <c r="AR161" i="15"/>
  <c r="AT161" i="15" s="1"/>
  <c r="D161" i="15"/>
  <c r="W73" i="14"/>
  <c r="C161" i="14"/>
  <c r="AR160" i="14"/>
  <c r="AT160" i="14" s="1"/>
  <c r="D160" i="14"/>
  <c r="AK71" i="15"/>
  <c r="AN71" i="15" s="1"/>
  <c r="AI72" i="15"/>
  <c r="J75" i="15"/>
  <c r="E76" i="15"/>
  <c r="L74" i="15"/>
  <c r="O74" i="15" s="1"/>
  <c r="E76" i="14"/>
  <c r="J75" i="14"/>
  <c r="K75" i="14" s="1"/>
  <c r="V74" i="14"/>
  <c r="AJ72" i="14"/>
  <c r="AP72" i="14" s="1"/>
  <c r="AS72" i="14" s="1"/>
  <c r="AK80" i="18" l="1"/>
  <c r="AN80" i="18" s="1"/>
  <c r="AI81" i="18"/>
  <c r="AB82" i="18"/>
  <c r="E84" i="18"/>
  <c r="J83" i="18"/>
  <c r="AR163" i="18"/>
  <c r="AT163" i="18" s="1"/>
  <c r="D163" i="18"/>
  <c r="C164" i="18"/>
  <c r="AD78" i="17"/>
  <c r="AG78" i="17" s="1"/>
  <c r="D162" i="17"/>
  <c r="C163" i="17"/>
  <c r="AR162" i="17"/>
  <c r="AT162" i="17" s="1"/>
  <c r="AJ77" i="17"/>
  <c r="AP77" i="17" s="1"/>
  <c r="AS77" i="17" s="1"/>
  <c r="R81" i="17"/>
  <c r="U81" i="17" s="1"/>
  <c r="L83" i="17"/>
  <c r="O83" i="17" s="1"/>
  <c r="F85" i="17"/>
  <c r="I85" i="17" s="1"/>
  <c r="W80" i="17"/>
  <c r="X80" i="17" s="1"/>
  <c r="AA80" i="17" s="1"/>
  <c r="C163" i="15"/>
  <c r="AR162" i="15"/>
  <c r="AT162" i="15" s="1"/>
  <c r="D162" i="15"/>
  <c r="C162" i="14"/>
  <c r="AR161" i="14"/>
  <c r="AT161" i="14" s="1"/>
  <c r="D161" i="14"/>
  <c r="X73" i="14"/>
  <c r="AA73" i="14" s="1"/>
  <c r="AB73" i="14" s="1"/>
  <c r="AD73" i="14" s="1"/>
  <c r="AG73" i="14" s="1"/>
  <c r="AI73" i="14" s="1"/>
  <c r="AJ72" i="15"/>
  <c r="AP72" i="15" s="1"/>
  <c r="AS72" i="15" s="1"/>
  <c r="P74" i="15"/>
  <c r="K75" i="15"/>
  <c r="F76" i="15"/>
  <c r="I76" i="15" s="1"/>
  <c r="X73" i="15"/>
  <c r="AA73" i="15" s="1"/>
  <c r="AB73" i="15" s="1"/>
  <c r="AD73" i="15" s="1"/>
  <c r="AG73" i="15" s="1"/>
  <c r="AK72" i="14"/>
  <c r="AN72" i="14" s="1"/>
  <c r="L75" i="14"/>
  <c r="O75" i="14" s="1"/>
  <c r="P75" i="14" s="1"/>
  <c r="R75" i="14" s="1"/>
  <c r="U75" i="14" s="1"/>
  <c r="F76" i="14"/>
  <c r="I76" i="14" s="1"/>
  <c r="AJ81" i="18" l="1"/>
  <c r="AP81" i="18" s="1"/>
  <c r="AS81" i="18" s="1"/>
  <c r="AC82" i="18"/>
  <c r="AD82" i="18" s="1"/>
  <c r="AG82" i="18" s="1"/>
  <c r="F84" i="18"/>
  <c r="I84" i="18" s="1"/>
  <c r="AR164" i="18"/>
  <c r="AT164" i="18" s="1"/>
  <c r="C165" i="18"/>
  <c r="D164" i="18"/>
  <c r="K83" i="18"/>
  <c r="L83" i="18" s="1"/>
  <c r="O83" i="18" s="1"/>
  <c r="P83" i="18" s="1"/>
  <c r="R83" i="18" s="1"/>
  <c r="U83" i="18" s="1"/>
  <c r="V83" i="18" s="1"/>
  <c r="X83" i="18" s="1"/>
  <c r="AA83" i="18" s="1"/>
  <c r="K84" i="17"/>
  <c r="P83" i="17"/>
  <c r="D163" i="17"/>
  <c r="AR163" i="17"/>
  <c r="AT163" i="17" s="1"/>
  <c r="C164" i="17"/>
  <c r="AK77" i="17"/>
  <c r="AN77" i="17" s="1"/>
  <c r="AC79" i="17"/>
  <c r="AI78" i="17"/>
  <c r="AB80" i="17"/>
  <c r="J85" i="17"/>
  <c r="E86" i="17"/>
  <c r="Q82" i="17"/>
  <c r="V81" i="17"/>
  <c r="W81" i="17" s="1"/>
  <c r="L75" i="15"/>
  <c r="O75" i="15" s="1"/>
  <c r="P75" i="15" s="1"/>
  <c r="C164" i="15"/>
  <c r="AR163" i="15"/>
  <c r="AT163" i="15" s="1"/>
  <c r="D163" i="15"/>
  <c r="W74" i="14"/>
  <c r="X74" i="14" s="1"/>
  <c r="AA74" i="14" s="1"/>
  <c r="AB74" i="14" s="1"/>
  <c r="AD74" i="14" s="1"/>
  <c r="AG74" i="14" s="1"/>
  <c r="AJ73" i="14"/>
  <c r="AP73" i="14" s="1"/>
  <c r="AS73" i="14" s="1"/>
  <c r="C163" i="14"/>
  <c r="AR162" i="14"/>
  <c r="AT162" i="14" s="1"/>
  <c r="D162" i="14"/>
  <c r="AK72" i="15"/>
  <c r="AN72" i="15" s="1"/>
  <c r="Q74" i="15"/>
  <c r="AI73" i="15"/>
  <c r="J76" i="15"/>
  <c r="E77" i="15"/>
  <c r="V75" i="14"/>
  <c r="J76" i="14"/>
  <c r="E77" i="14"/>
  <c r="AK81" i="18" l="1"/>
  <c r="AN81" i="18" s="1"/>
  <c r="AI82" i="18"/>
  <c r="C166" i="18"/>
  <c r="D165" i="18"/>
  <c r="AR165" i="18"/>
  <c r="AT165" i="18" s="1"/>
  <c r="AB83" i="18"/>
  <c r="J84" i="18"/>
  <c r="K84" i="18" s="1"/>
  <c r="E85" i="18"/>
  <c r="AJ78" i="17"/>
  <c r="AP78" i="17" s="1"/>
  <c r="AS78" i="17" s="1"/>
  <c r="AD79" i="17"/>
  <c r="AG79" i="17" s="1"/>
  <c r="F86" i="17"/>
  <c r="I86" i="17" s="1"/>
  <c r="D164" i="17"/>
  <c r="C165" i="17"/>
  <c r="AR164" i="17"/>
  <c r="AT164" i="17" s="1"/>
  <c r="X81" i="17"/>
  <c r="AA81" i="17" s="1"/>
  <c r="R82" i="17"/>
  <c r="U82" i="17" s="1"/>
  <c r="L84" i="17"/>
  <c r="O84" i="17" s="1"/>
  <c r="K76" i="15"/>
  <c r="AK73" i="14"/>
  <c r="AN73" i="14" s="1"/>
  <c r="R74" i="15"/>
  <c r="U74" i="15" s="1"/>
  <c r="V74" i="15" s="1"/>
  <c r="X74" i="15" s="1"/>
  <c r="AA74" i="15" s="1"/>
  <c r="AB74" i="15" s="1"/>
  <c r="AD74" i="15" s="1"/>
  <c r="AG74" i="15" s="1"/>
  <c r="Q75" i="15" s="1"/>
  <c r="C165" i="15"/>
  <c r="AR164" i="15"/>
  <c r="AT164" i="15" s="1"/>
  <c r="D164" i="15"/>
  <c r="C164" i="14"/>
  <c r="AR163" i="14"/>
  <c r="AT163" i="14" s="1"/>
  <c r="D163" i="14"/>
  <c r="F77" i="15"/>
  <c r="I77" i="15" s="1"/>
  <c r="AJ73" i="15"/>
  <c r="AP73" i="15" s="1"/>
  <c r="AS73" i="15" s="1"/>
  <c r="W75" i="14"/>
  <c r="AI74" i="14"/>
  <c r="F77" i="14"/>
  <c r="I77" i="14" s="1"/>
  <c r="K76" i="14"/>
  <c r="AJ82" i="18" l="1"/>
  <c r="AP82" i="18" s="1"/>
  <c r="AS82" i="18" s="1"/>
  <c r="AC83" i="18"/>
  <c r="AD83" i="18" s="1"/>
  <c r="AG83" i="18" s="1"/>
  <c r="AK78" i="17"/>
  <c r="AN78" i="17" s="1"/>
  <c r="L84" i="18"/>
  <c r="O84" i="18" s="1"/>
  <c r="P84" i="18" s="1"/>
  <c r="R84" i="18" s="1"/>
  <c r="U84" i="18" s="1"/>
  <c r="V84" i="18" s="1"/>
  <c r="X84" i="18" s="1"/>
  <c r="AA84" i="18" s="1"/>
  <c r="F85" i="18"/>
  <c r="I85" i="18" s="1"/>
  <c r="AR166" i="18"/>
  <c r="AT166" i="18" s="1"/>
  <c r="D166" i="18"/>
  <c r="C167" i="18"/>
  <c r="Q83" i="17"/>
  <c r="V82" i="17"/>
  <c r="W82" i="17" s="1"/>
  <c r="AB81" i="17"/>
  <c r="J86" i="17"/>
  <c r="E87" i="17"/>
  <c r="D165" i="17"/>
  <c r="C166" i="17"/>
  <c r="AR165" i="17"/>
  <c r="AT165" i="17" s="1"/>
  <c r="AC80" i="17"/>
  <c r="AI79" i="17"/>
  <c r="K85" i="17"/>
  <c r="P84" i="17"/>
  <c r="C166" i="15"/>
  <c r="AR165" i="15"/>
  <c r="AT165" i="15" s="1"/>
  <c r="D165" i="15"/>
  <c r="R75" i="15"/>
  <c r="U75" i="15" s="1"/>
  <c r="V75" i="15" s="1"/>
  <c r="X75" i="14"/>
  <c r="AA75" i="14" s="1"/>
  <c r="AB75" i="14" s="1"/>
  <c r="AD75" i="14" s="1"/>
  <c r="AG75" i="14" s="1"/>
  <c r="AI75" i="14" s="1"/>
  <c r="C165" i="14"/>
  <c r="AR164" i="14"/>
  <c r="AT164" i="14" s="1"/>
  <c r="D164" i="14"/>
  <c r="L76" i="14"/>
  <c r="O76" i="14" s="1"/>
  <c r="P76" i="14" s="1"/>
  <c r="R76" i="14" s="1"/>
  <c r="U76" i="14" s="1"/>
  <c r="V76" i="14" s="1"/>
  <c r="AK73" i="15"/>
  <c r="AN73" i="15" s="1"/>
  <c r="E78" i="15"/>
  <c r="J77" i="15"/>
  <c r="AI74" i="15"/>
  <c r="L76" i="15"/>
  <c r="O76" i="15" s="1"/>
  <c r="J77" i="14"/>
  <c r="E78" i="14"/>
  <c r="AJ74" i="14"/>
  <c r="AP74" i="14" s="1"/>
  <c r="AS74" i="14" s="1"/>
  <c r="AK82" i="18" l="1"/>
  <c r="AN82" i="18" s="1"/>
  <c r="AI83" i="18"/>
  <c r="AJ79" i="17"/>
  <c r="AP79" i="17" s="1"/>
  <c r="AS79" i="17" s="1"/>
  <c r="J85" i="18"/>
  <c r="K85" i="18" s="1"/>
  <c r="E86" i="18"/>
  <c r="AR167" i="18"/>
  <c r="AT167" i="18" s="1"/>
  <c r="C168" i="18"/>
  <c r="D167" i="18"/>
  <c r="AB84" i="18"/>
  <c r="L85" i="17"/>
  <c r="O85" i="17" s="1"/>
  <c r="F87" i="17"/>
  <c r="I87" i="17" s="1"/>
  <c r="AD80" i="17"/>
  <c r="AG80" i="17" s="1"/>
  <c r="X82" i="17"/>
  <c r="AA82" i="17" s="1"/>
  <c r="R83" i="17"/>
  <c r="U83" i="17" s="1"/>
  <c r="D166" i="17"/>
  <c r="C167" i="17"/>
  <c r="AR166" i="17"/>
  <c r="AT166" i="17" s="1"/>
  <c r="C167" i="15"/>
  <c r="AR166" i="15"/>
  <c r="AT166" i="15" s="1"/>
  <c r="D166" i="15"/>
  <c r="W76" i="14"/>
  <c r="X76" i="14" s="1"/>
  <c r="AA76" i="14" s="1"/>
  <c r="AB76" i="14" s="1"/>
  <c r="AD76" i="14" s="1"/>
  <c r="AG76" i="14" s="1"/>
  <c r="C166" i="14"/>
  <c r="AR165" i="14"/>
  <c r="AT165" i="14" s="1"/>
  <c r="D165" i="14"/>
  <c r="P76" i="15"/>
  <c r="K77" i="15"/>
  <c r="X75" i="15"/>
  <c r="AA75" i="15" s="1"/>
  <c r="AB75" i="15" s="1"/>
  <c r="AD75" i="15" s="1"/>
  <c r="AG75" i="15" s="1"/>
  <c r="F78" i="15"/>
  <c r="I78" i="15" s="1"/>
  <c r="AJ74" i="15"/>
  <c r="AP74" i="15" s="1"/>
  <c r="AS74" i="15" s="1"/>
  <c r="AK74" i="14"/>
  <c r="AN74" i="14" s="1"/>
  <c r="AJ75" i="14" s="1"/>
  <c r="AP75" i="14" s="1"/>
  <c r="AS75" i="14" s="1"/>
  <c r="F78" i="14"/>
  <c r="I78" i="14" s="1"/>
  <c r="K77" i="14"/>
  <c r="AJ83" i="18" l="1"/>
  <c r="AP83" i="18" s="1"/>
  <c r="AS83" i="18" s="1"/>
  <c r="AC84" i="18"/>
  <c r="AD84" i="18" s="1"/>
  <c r="AG84" i="18" s="1"/>
  <c r="AK79" i="17"/>
  <c r="AN79" i="17" s="1"/>
  <c r="AR168" i="18"/>
  <c r="AT168" i="18" s="1"/>
  <c r="C169" i="18"/>
  <c r="D168" i="18"/>
  <c r="F86" i="18"/>
  <c r="I86" i="18" s="1"/>
  <c r="L85" i="18"/>
  <c r="O85" i="18" s="1"/>
  <c r="P85" i="18" s="1"/>
  <c r="R85" i="18" s="1"/>
  <c r="U85" i="18" s="1"/>
  <c r="V85" i="18" s="1"/>
  <c r="X85" i="18" s="1"/>
  <c r="AA85" i="18" s="1"/>
  <c r="Q84" i="17"/>
  <c r="V83" i="17"/>
  <c r="W83" i="17" s="1"/>
  <c r="J87" i="17"/>
  <c r="E88" i="17"/>
  <c r="P85" i="17"/>
  <c r="K86" i="17"/>
  <c r="AB82" i="17"/>
  <c r="AC81" i="17"/>
  <c r="AI80" i="17"/>
  <c r="D167" i="17"/>
  <c r="C168" i="17"/>
  <c r="AR167" i="17"/>
  <c r="AT167" i="17" s="1"/>
  <c r="L77" i="15"/>
  <c r="O77" i="15" s="1"/>
  <c r="P77" i="15" s="1"/>
  <c r="C168" i="15"/>
  <c r="AR167" i="15"/>
  <c r="AT167" i="15" s="1"/>
  <c r="D167" i="15"/>
  <c r="C167" i="14"/>
  <c r="AR166" i="14"/>
  <c r="AT166" i="14" s="1"/>
  <c r="D166" i="14"/>
  <c r="Q76" i="15"/>
  <c r="AI75" i="15"/>
  <c r="AK74" i="15"/>
  <c r="AN74" i="15" s="1"/>
  <c r="E79" i="15"/>
  <c r="J78" i="15"/>
  <c r="AK75" i="14"/>
  <c r="AN75" i="14" s="1"/>
  <c r="AI76" i="14"/>
  <c r="L77" i="14"/>
  <c r="O77" i="14" s="1"/>
  <c r="P77" i="14" s="1"/>
  <c r="R77" i="14" s="1"/>
  <c r="U77" i="14" s="1"/>
  <c r="E79" i="14"/>
  <c r="J78" i="14"/>
  <c r="AK83" i="18" l="1"/>
  <c r="AN83" i="18" s="1"/>
  <c r="AI84" i="18"/>
  <c r="E87" i="18"/>
  <c r="J86" i="18"/>
  <c r="K86" i="18" s="1"/>
  <c r="C170" i="18"/>
  <c r="D169" i="18"/>
  <c r="AR169" i="18"/>
  <c r="AT169" i="18" s="1"/>
  <c r="AB85" i="18"/>
  <c r="D168" i="17"/>
  <c r="C169" i="17"/>
  <c r="AR168" i="17"/>
  <c r="AT168" i="17" s="1"/>
  <c r="L86" i="17"/>
  <c r="O86" i="17" s="1"/>
  <c r="AJ80" i="17"/>
  <c r="AP80" i="17" s="1"/>
  <c r="AS80" i="17" s="1"/>
  <c r="AD81" i="17"/>
  <c r="AG81" i="17" s="1"/>
  <c r="X83" i="17"/>
  <c r="AA83" i="17" s="1"/>
  <c r="F88" i="17"/>
  <c r="I88" i="17" s="1"/>
  <c r="R84" i="17"/>
  <c r="U84" i="17" s="1"/>
  <c r="K78" i="15"/>
  <c r="L78" i="15" s="1"/>
  <c r="O78" i="15" s="1"/>
  <c r="R76" i="15"/>
  <c r="U76" i="15" s="1"/>
  <c r="V76" i="15" s="1"/>
  <c r="X76" i="15" s="1"/>
  <c r="AA76" i="15" s="1"/>
  <c r="AB76" i="15" s="1"/>
  <c r="AD76" i="15" s="1"/>
  <c r="AG76" i="15" s="1"/>
  <c r="Q77" i="15" s="1"/>
  <c r="C169" i="15"/>
  <c r="AR168" i="15"/>
  <c r="AT168" i="15" s="1"/>
  <c r="D168" i="15"/>
  <c r="C168" i="14"/>
  <c r="AR167" i="14"/>
  <c r="AT167" i="14" s="1"/>
  <c r="D167" i="14"/>
  <c r="AJ76" i="14"/>
  <c r="AP76" i="14" s="1"/>
  <c r="AS76" i="14" s="1"/>
  <c r="AJ75" i="15"/>
  <c r="AP75" i="15" s="1"/>
  <c r="AS75" i="15" s="1"/>
  <c r="F79" i="15"/>
  <c r="I79" i="15" s="1"/>
  <c r="F79" i="14"/>
  <c r="I79" i="14" s="1"/>
  <c r="K78" i="14"/>
  <c r="V77" i="14"/>
  <c r="AC85" i="18" l="1"/>
  <c r="AD85" i="18" s="1"/>
  <c r="AG85" i="18" s="1"/>
  <c r="AJ84" i="18"/>
  <c r="AP84" i="18" s="1"/>
  <c r="AS84" i="18" s="1"/>
  <c r="AR170" i="18"/>
  <c r="AT170" i="18" s="1"/>
  <c r="C171" i="18"/>
  <c r="D170" i="18"/>
  <c r="L86" i="18"/>
  <c r="O86" i="18" s="1"/>
  <c r="P86" i="18" s="1"/>
  <c r="R86" i="18" s="1"/>
  <c r="U86" i="18" s="1"/>
  <c r="V86" i="18" s="1"/>
  <c r="X86" i="18" s="1"/>
  <c r="AA86" i="18" s="1"/>
  <c r="F87" i="18"/>
  <c r="I87" i="18" s="1"/>
  <c r="AI76" i="15"/>
  <c r="AK80" i="17"/>
  <c r="AN80" i="17" s="1"/>
  <c r="AB83" i="17"/>
  <c r="K87" i="17"/>
  <c r="P86" i="17"/>
  <c r="AC82" i="17"/>
  <c r="AI81" i="17"/>
  <c r="E89" i="17"/>
  <c r="J88" i="17"/>
  <c r="D169" i="17"/>
  <c r="C170" i="17"/>
  <c r="AR169" i="17"/>
  <c r="AT169" i="17" s="1"/>
  <c r="Q85" i="17"/>
  <c r="V84" i="17"/>
  <c r="R77" i="15"/>
  <c r="U77" i="15" s="1"/>
  <c r="V77" i="15" s="1"/>
  <c r="X77" i="15" s="1"/>
  <c r="AA77" i="15" s="1"/>
  <c r="AB77" i="15" s="1"/>
  <c r="AD77" i="15" s="1"/>
  <c r="AG77" i="15" s="1"/>
  <c r="AI77" i="15" s="1"/>
  <c r="C170" i="15"/>
  <c r="AR169" i="15"/>
  <c r="AT169" i="15" s="1"/>
  <c r="D169" i="15"/>
  <c r="L78" i="14"/>
  <c r="O78" i="14" s="1"/>
  <c r="P78" i="14" s="1"/>
  <c r="R78" i="14" s="1"/>
  <c r="U78" i="14" s="1"/>
  <c r="V78" i="14" s="1"/>
  <c r="C169" i="14"/>
  <c r="AR168" i="14"/>
  <c r="AT168" i="14" s="1"/>
  <c r="D168" i="14"/>
  <c r="AK76" i="14"/>
  <c r="AN76" i="14" s="1"/>
  <c r="AK75" i="15"/>
  <c r="AN75" i="15" s="1"/>
  <c r="P78" i="15"/>
  <c r="E80" i="15"/>
  <c r="J79" i="15"/>
  <c r="K79" i="15" s="1"/>
  <c r="W77" i="14"/>
  <c r="J79" i="14"/>
  <c r="E80" i="14"/>
  <c r="AJ76" i="15" l="1"/>
  <c r="AP76" i="15" s="1"/>
  <c r="AS76" i="15" s="1"/>
  <c r="AI85" i="18"/>
  <c r="AK84" i="18"/>
  <c r="AN84" i="18" s="1"/>
  <c r="AB86" i="18"/>
  <c r="E88" i="18"/>
  <c r="J87" i="18"/>
  <c r="AR171" i="18"/>
  <c r="AT171" i="18" s="1"/>
  <c r="C172" i="18"/>
  <c r="D171" i="18"/>
  <c r="AD82" i="17"/>
  <c r="AG82" i="17" s="1"/>
  <c r="R85" i="17"/>
  <c r="U85" i="17" s="1"/>
  <c r="F89" i="17"/>
  <c r="I89" i="17" s="1"/>
  <c r="L87" i="17"/>
  <c r="O87" i="17" s="1"/>
  <c r="W84" i="17"/>
  <c r="D170" i="17"/>
  <c r="C171" i="17"/>
  <c r="AR170" i="17"/>
  <c r="AT170" i="17" s="1"/>
  <c r="AJ81" i="17"/>
  <c r="AP81" i="17" s="1"/>
  <c r="AS81" i="17" s="1"/>
  <c r="C171" i="15"/>
  <c r="AR170" i="15"/>
  <c r="AT170" i="15" s="1"/>
  <c r="D170" i="15"/>
  <c r="C170" i="14"/>
  <c r="AR169" i="14"/>
  <c r="AT169" i="14" s="1"/>
  <c r="D169" i="14"/>
  <c r="Q78" i="15"/>
  <c r="F80" i="15"/>
  <c r="I80" i="15" s="1"/>
  <c r="L79" i="15"/>
  <c r="O79" i="15" s="1"/>
  <c r="F80" i="14"/>
  <c r="I80" i="14" s="1"/>
  <c r="X77" i="14"/>
  <c r="AA77" i="14" s="1"/>
  <c r="AB77" i="14" s="1"/>
  <c r="AD77" i="14" s="1"/>
  <c r="AG77" i="14" s="1"/>
  <c r="K79" i="14"/>
  <c r="AK76" i="15" l="1"/>
  <c r="AN76" i="15" s="1"/>
  <c r="AJ77" i="15" s="1"/>
  <c r="AP77" i="15" s="1"/>
  <c r="AS77" i="15" s="1"/>
  <c r="AJ85" i="18"/>
  <c r="AP85" i="18" s="1"/>
  <c r="AS85" i="18" s="1"/>
  <c r="AC86" i="18"/>
  <c r="AD86" i="18" s="1"/>
  <c r="AG86" i="18" s="1"/>
  <c r="AR172" i="18"/>
  <c r="AT172" i="18" s="1"/>
  <c r="C173" i="18"/>
  <c r="D172" i="18"/>
  <c r="F88" i="18"/>
  <c r="I88" i="18" s="1"/>
  <c r="K87" i="18"/>
  <c r="L87" i="18" s="1"/>
  <c r="O87" i="18" s="1"/>
  <c r="P87" i="18" s="1"/>
  <c r="R87" i="18" s="1"/>
  <c r="U87" i="18" s="1"/>
  <c r="V87" i="18" s="1"/>
  <c r="X87" i="18" s="1"/>
  <c r="AA87" i="18" s="1"/>
  <c r="AK81" i="17"/>
  <c r="AN81" i="17" s="1"/>
  <c r="Q86" i="17"/>
  <c r="V85" i="17"/>
  <c r="P87" i="17"/>
  <c r="K88" i="17"/>
  <c r="AC83" i="17"/>
  <c r="AI82" i="17"/>
  <c r="D171" i="17"/>
  <c r="C172" i="17"/>
  <c r="AR171" i="17"/>
  <c r="AT171" i="17" s="1"/>
  <c r="E90" i="17"/>
  <c r="J89" i="17"/>
  <c r="X84" i="17"/>
  <c r="AA84" i="17" s="1"/>
  <c r="C172" i="15"/>
  <c r="AR171" i="15"/>
  <c r="AT171" i="15" s="1"/>
  <c r="D171" i="15"/>
  <c r="R78" i="15"/>
  <c r="U78" i="15" s="1"/>
  <c r="V78" i="15" s="1"/>
  <c r="X78" i="15" s="1"/>
  <c r="AA78" i="15" s="1"/>
  <c r="AB78" i="15" s="1"/>
  <c r="AD78" i="15" s="1"/>
  <c r="AG78" i="15" s="1"/>
  <c r="AI78" i="15" s="1"/>
  <c r="C171" i="14"/>
  <c r="AR170" i="14"/>
  <c r="AT170" i="14" s="1"/>
  <c r="D170" i="14"/>
  <c r="P79" i="15"/>
  <c r="E81" i="15"/>
  <c r="J80" i="15"/>
  <c r="K80" i="15" s="1"/>
  <c r="W78" i="14"/>
  <c r="AI77" i="14"/>
  <c r="J80" i="14"/>
  <c r="E81" i="14"/>
  <c r="L79" i="14"/>
  <c r="O79" i="14" s="1"/>
  <c r="P79" i="14" s="1"/>
  <c r="R79" i="14" s="1"/>
  <c r="U79" i="14" s="1"/>
  <c r="AK77" i="15" l="1"/>
  <c r="AN77" i="15" s="1"/>
  <c r="AJ78" i="15" s="1"/>
  <c r="AP78" i="15" s="1"/>
  <c r="AS78" i="15" s="1"/>
  <c r="AK85" i="18"/>
  <c r="AN85" i="18" s="1"/>
  <c r="AI86" i="18"/>
  <c r="E89" i="18"/>
  <c r="J88" i="18"/>
  <c r="K88" i="18" s="1"/>
  <c r="AB87" i="18"/>
  <c r="C174" i="18"/>
  <c r="D173" i="18"/>
  <c r="AR173" i="18"/>
  <c r="AT173" i="18" s="1"/>
  <c r="W85" i="17"/>
  <c r="X85" i="17" s="1"/>
  <c r="AA85" i="17" s="1"/>
  <c r="AB84" i="17"/>
  <c r="AD83" i="17"/>
  <c r="AG83" i="17" s="1"/>
  <c r="F90" i="17"/>
  <c r="I90" i="17" s="1"/>
  <c r="L88" i="17"/>
  <c r="O88" i="17" s="1"/>
  <c r="AJ82" i="17"/>
  <c r="AP82" i="17" s="1"/>
  <c r="AS82" i="17" s="1"/>
  <c r="D172" i="17"/>
  <c r="C173" i="17"/>
  <c r="AR172" i="17"/>
  <c r="AT172" i="17" s="1"/>
  <c r="R86" i="17"/>
  <c r="U86" i="17" s="1"/>
  <c r="C173" i="15"/>
  <c r="AR172" i="15"/>
  <c r="AT172" i="15" s="1"/>
  <c r="D172" i="15"/>
  <c r="C172" i="14"/>
  <c r="AR171" i="14"/>
  <c r="AT171" i="14" s="1"/>
  <c r="D171" i="14"/>
  <c r="Q79" i="15"/>
  <c r="F81" i="15"/>
  <c r="I81" i="15" s="1"/>
  <c r="F81" i="14"/>
  <c r="I81" i="14" s="1"/>
  <c r="K80" i="14"/>
  <c r="V79" i="14"/>
  <c r="AJ77" i="14"/>
  <c r="AP77" i="14" s="1"/>
  <c r="AS77" i="14" s="1"/>
  <c r="X78" i="14"/>
  <c r="AA78" i="14" s="1"/>
  <c r="AB78" i="14" s="1"/>
  <c r="AD78" i="14" s="1"/>
  <c r="AG78" i="14" s="1"/>
  <c r="AJ86" i="18" l="1"/>
  <c r="AP86" i="18" s="1"/>
  <c r="AS86" i="18" s="1"/>
  <c r="AC87" i="18"/>
  <c r="AD87" i="18" s="1"/>
  <c r="AG87" i="18" s="1"/>
  <c r="AR174" i="18"/>
  <c r="AT174" i="18" s="1"/>
  <c r="D174" i="18"/>
  <c r="C175" i="18"/>
  <c r="L88" i="18"/>
  <c r="O88" i="18" s="1"/>
  <c r="P88" i="18" s="1"/>
  <c r="R88" i="18" s="1"/>
  <c r="U88" i="18" s="1"/>
  <c r="V88" i="18" s="1"/>
  <c r="X88" i="18" s="1"/>
  <c r="AA88" i="18" s="1"/>
  <c r="F89" i="18"/>
  <c r="I89" i="18" s="1"/>
  <c r="AK82" i="17"/>
  <c r="AN82" i="17" s="1"/>
  <c r="E91" i="17"/>
  <c r="J90" i="17"/>
  <c r="D173" i="17"/>
  <c r="C174" i="17"/>
  <c r="AR173" i="17"/>
  <c r="AT173" i="17" s="1"/>
  <c r="AC84" i="17"/>
  <c r="AI83" i="17"/>
  <c r="AB85" i="17"/>
  <c r="P88" i="17"/>
  <c r="K89" i="17"/>
  <c r="Q87" i="17"/>
  <c r="V86" i="17"/>
  <c r="C174" i="15"/>
  <c r="AR173" i="15"/>
  <c r="AT173" i="15" s="1"/>
  <c r="D173" i="15"/>
  <c r="R79" i="15"/>
  <c r="U79" i="15" s="1"/>
  <c r="V79" i="15" s="1"/>
  <c r="X79" i="15" s="1"/>
  <c r="AA79" i="15" s="1"/>
  <c r="AB79" i="15" s="1"/>
  <c r="AD79" i="15" s="1"/>
  <c r="AG79" i="15" s="1"/>
  <c r="AI79" i="15" s="1"/>
  <c r="C173" i="14"/>
  <c r="AR172" i="14"/>
  <c r="AT172" i="14" s="1"/>
  <c r="D172" i="14"/>
  <c r="AK78" i="15"/>
  <c r="AN78" i="15" s="1"/>
  <c r="E82" i="15"/>
  <c r="J81" i="15"/>
  <c r="L80" i="15"/>
  <c r="O80" i="15" s="1"/>
  <c r="AK77" i="14"/>
  <c r="AN77" i="14" s="1"/>
  <c r="L80" i="14"/>
  <c r="O80" i="14" s="1"/>
  <c r="P80" i="14" s="1"/>
  <c r="R80" i="14" s="1"/>
  <c r="U80" i="14" s="1"/>
  <c r="E82" i="14"/>
  <c r="J81" i="14"/>
  <c r="W79" i="14"/>
  <c r="AI78" i="14"/>
  <c r="AK86" i="18" l="1"/>
  <c r="AN86" i="18" s="1"/>
  <c r="AI87" i="18"/>
  <c r="AB88" i="18"/>
  <c r="AR175" i="18"/>
  <c r="AT175" i="18" s="1"/>
  <c r="C176" i="18"/>
  <c r="D175" i="18"/>
  <c r="J89" i="18"/>
  <c r="E90" i="18"/>
  <c r="R87" i="17"/>
  <c r="U87" i="17" s="1"/>
  <c r="AD84" i="17"/>
  <c r="AG84" i="17" s="1"/>
  <c r="L89" i="17"/>
  <c r="O89" i="17" s="1"/>
  <c r="D174" i="17"/>
  <c r="C175" i="17"/>
  <c r="AR174" i="17"/>
  <c r="AT174" i="17" s="1"/>
  <c r="W86" i="17"/>
  <c r="F91" i="17"/>
  <c r="I91" i="17" s="1"/>
  <c r="AJ83" i="17"/>
  <c r="AP83" i="17" s="1"/>
  <c r="AS83" i="17" s="1"/>
  <c r="C175" i="15"/>
  <c r="AR174" i="15"/>
  <c r="AT174" i="15" s="1"/>
  <c r="D174" i="15"/>
  <c r="C174" i="14"/>
  <c r="AR173" i="14"/>
  <c r="AT173" i="14" s="1"/>
  <c r="D173" i="14"/>
  <c r="AJ79" i="15"/>
  <c r="AP79" i="15" s="1"/>
  <c r="AS79" i="15" s="1"/>
  <c r="AJ78" i="14"/>
  <c r="AP78" i="14" s="1"/>
  <c r="AS78" i="14" s="1"/>
  <c r="P80" i="15"/>
  <c r="K81" i="15"/>
  <c r="F82" i="15"/>
  <c r="I82" i="15" s="1"/>
  <c r="F82" i="14"/>
  <c r="I82" i="14" s="1"/>
  <c r="K81" i="14"/>
  <c r="V80" i="14"/>
  <c r="X79" i="14"/>
  <c r="AA79" i="14" s="1"/>
  <c r="AB79" i="14" s="1"/>
  <c r="AD79" i="14" s="1"/>
  <c r="AG79" i="14" s="1"/>
  <c r="AJ87" i="18" l="1"/>
  <c r="AC88" i="18"/>
  <c r="AD88" i="18" s="1"/>
  <c r="AG88" i="18" s="1"/>
  <c r="AR176" i="18"/>
  <c r="AT176" i="18" s="1"/>
  <c r="C177" i="18"/>
  <c r="D176" i="18"/>
  <c r="K89" i="18"/>
  <c r="F90" i="18"/>
  <c r="I90" i="18" s="1"/>
  <c r="E92" i="17"/>
  <c r="J91" i="17"/>
  <c r="P89" i="17"/>
  <c r="K90" i="17"/>
  <c r="X86" i="17"/>
  <c r="AA86" i="17" s="1"/>
  <c r="Q88" i="17"/>
  <c r="V87" i="17"/>
  <c r="AC85" i="17"/>
  <c r="AI84" i="17"/>
  <c r="AK83" i="17"/>
  <c r="AN83" i="17" s="1"/>
  <c r="D175" i="17"/>
  <c r="C176" i="17"/>
  <c r="AR175" i="17"/>
  <c r="AT175" i="17" s="1"/>
  <c r="L81" i="15"/>
  <c r="O81" i="15" s="1"/>
  <c r="P81" i="15" s="1"/>
  <c r="C176" i="15"/>
  <c r="AR175" i="15"/>
  <c r="AT175" i="15" s="1"/>
  <c r="D175" i="15"/>
  <c r="C175" i="14"/>
  <c r="AR174" i="14"/>
  <c r="AT174" i="14" s="1"/>
  <c r="D174" i="14"/>
  <c r="L81" i="14"/>
  <c r="O81" i="14" s="1"/>
  <c r="P81" i="14" s="1"/>
  <c r="R81" i="14" s="1"/>
  <c r="U81" i="14" s="1"/>
  <c r="V81" i="14" s="1"/>
  <c r="AK79" i="15"/>
  <c r="AN79" i="15" s="1"/>
  <c r="AK78" i="14"/>
  <c r="AN78" i="14" s="1"/>
  <c r="Q80" i="15"/>
  <c r="E83" i="15"/>
  <c r="J82" i="15"/>
  <c r="W80" i="14"/>
  <c r="AI79" i="14"/>
  <c r="J82" i="14"/>
  <c r="E83" i="14"/>
  <c r="AP87" i="18" l="1"/>
  <c r="AS87" i="18" s="1"/>
  <c r="AK87" i="18"/>
  <c r="AN87" i="18" s="1"/>
  <c r="AI88" i="18"/>
  <c r="L89" i="18"/>
  <c r="O89" i="18" s="1"/>
  <c r="P89" i="18" s="1"/>
  <c r="R89" i="18" s="1"/>
  <c r="U89" i="18" s="1"/>
  <c r="V89" i="18" s="1"/>
  <c r="X89" i="18" s="1"/>
  <c r="AA89" i="18" s="1"/>
  <c r="C178" i="18"/>
  <c r="D177" i="18"/>
  <c r="AR177" i="18"/>
  <c r="AT177" i="18" s="1"/>
  <c r="E91" i="18"/>
  <c r="J90" i="18"/>
  <c r="AJ84" i="17"/>
  <c r="AP84" i="17" s="1"/>
  <c r="AS84" i="17" s="1"/>
  <c r="K82" i="15"/>
  <c r="L82" i="15" s="1"/>
  <c r="O82" i="15" s="1"/>
  <c r="D176" i="17"/>
  <c r="C177" i="17"/>
  <c r="AR176" i="17"/>
  <c r="AT176" i="17" s="1"/>
  <c r="W87" i="17"/>
  <c r="AB86" i="17"/>
  <c r="R88" i="17"/>
  <c r="U88" i="17" s="1"/>
  <c r="L90" i="17"/>
  <c r="O90" i="17" s="1"/>
  <c r="AD85" i="17"/>
  <c r="AG85" i="17" s="1"/>
  <c r="F92" i="17"/>
  <c r="I92" i="17" s="1"/>
  <c r="R80" i="15"/>
  <c r="U80" i="15" s="1"/>
  <c r="V80" i="15" s="1"/>
  <c r="X80" i="15" s="1"/>
  <c r="AA80" i="15" s="1"/>
  <c r="AB80" i="15" s="1"/>
  <c r="AD80" i="15" s="1"/>
  <c r="AG80" i="15" s="1"/>
  <c r="AI80" i="15" s="1"/>
  <c r="C177" i="15"/>
  <c r="AR176" i="15"/>
  <c r="AT176" i="15" s="1"/>
  <c r="D176" i="15"/>
  <c r="X80" i="14"/>
  <c r="AA80" i="14" s="1"/>
  <c r="AB80" i="14" s="1"/>
  <c r="AD80" i="14" s="1"/>
  <c r="AG80" i="14" s="1"/>
  <c r="AI80" i="14" s="1"/>
  <c r="C176" i="14"/>
  <c r="AR175" i="14"/>
  <c r="AT175" i="14" s="1"/>
  <c r="D175" i="14"/>
  <c r="F83" i="15"/>
  <c r="I83" i="15" s="1"/>
  <c r="K82" i="14"/>
  <c r="F83" i="14"/>
  <c r="I83" i="14" s="1"/>
  <c r="AJ79" i="14"/>
  <c r="AP79" i="14" s="1"/>
  <c r="AS79" i="14" s="1"/>
  <c r="AJ88" i="18" l="1"/>
  <c r="AP88" i="18" s="1"/>
  <c r="AS88" i="18" s="1"/>
  <c r="AK84" i="17"/>
  <c r="AN84" i="17" s="1"/>
  <c r="F91" i="18"/>
  <c r="I91" i="18" s="1"/>
  <c r="C179" i="18"/>
  <c r="D178" i="18"/>
  <c r="AR178" i="18"/>
  <c r="AT178" i="18" s="1"/>
  <c r="K90" i="18"/>
  <c r="AB89" i="18"/>
  <c r="AC86" i="17"/>
  <c r="AI85" i="17"/>
  <c r="D177" i="17"/>
  <c r="AR177" i="17"/>
  <c r="AT177" i="17" s="1"/>
  <c r="C178" i="17"/>
  <c r="K91" i="17"/>
  <c r="P90" i="17"/>
  <c r="X87" i="17"/>
  <c r="AA87" i="17" s="1"/>
  <c r="Q89" i="17"/>
  <c r="V88" i="17"/>
  <c r="Q81" i="15"/>
  <c r="R81" i="15" s="1"/>
  <c r="U81" i="15" s="1"/>
  <c r="V81" i="15" s="1"/>
  <c r="X81" i="15" s="1"/>
  <c r="AA81" i="15" s="1"/>
  <c r="AB81" i="15" s="1"/>
  <c r="AD81" i="15" s="1"/>
  <c r="AG81" i="15" s="1"/>
  <c r="AI81" i="15" s="1"/>
  <c r="J92" i="17"/>
  <c r="E93" i="17"/>
  <c r="W81" i="14"/>
  <c r="X81" i="14" s="1"/>
  <c r="AA81" i="14" s="1"/>
  <c r="AB81" i="14" s="1"/>
  <c r="AD81" i="14" s="1"/>
  <c r="AG81" i="14" s="1"/>
  <c r="C178" i="15"/>
  <c r="AR177" i="15"/>
  <c r="AT177" i="15" s="1"/>
  <c r="D177" i="15"/>
  <c r="C177" i="14"/>
  <c r="AR176" i="14"/>
  <c r="AT176" i="14" s="1"/>
  <c r="D176" i="14"/>
  <c r="P82" i="15"/>
  <c r="J83" i="15"/>
  <c r="K83" i="15" s="1"/>
  <c r="E84" i="15"/>
  <c r="AJ80" i="15"/>
  <c r="AP80" i="15" s="1"/>
  <c r="AS80" i="15" s="1"/>
  <c r="AK79" i="14"/>
  <c r="AN79" i="14" s="1"/>
  <c r="AJ80" i="14" s="1"/>
  <c r="AP80" i="14" s="1"/>
  <c r="AS80" i="14" s="1"/>
  <c r="L82" i="14"/>
  <c r="O82" i="14" s="1"/>
  <c r="P82" i="14" s="1"/>
  <c r="R82" i="14" s="1"/>
  <c r="U82" i="14" s="1"/>
  <c r="E84" i="14"/>
  <c r="J83" i="14"/>
  <c r="AK88" i="18" l="1"/>
  <c r="AN88" i="18" s="1"/>
  <c r="AC89" i="18"/>
  <c r="AD89" i="18" s="1"/>
  <c r="AG89" i="18" s="1"/>
  <c r="AJ85" i="17"/>
  <c r="AP85" i="17" s="1"/>
  <c r="AS85" i="17" s="1"/>
  <c r="E92" i="18"/>
  <c r="J91" i="18"/>
  <c r="C180" i="18"/>
  <c r="D179" i="18"/>
  <c r="AR179" i="18"/>
  <c r="AT179" i="18" s="1"/>
  <c r="L90" i="18"/>
  <c r="O90" i="18" s="1"/>
  <c r="P90" i="18" s="1"/>
  <c r="R90" i="18" s="1"/>
  <c r="U90" i="18" s="1"/>
  <c r="V90" i="18" s="1"/>
  <c r="X90" i="18" s="1"/>
  <c r="AA90" i="18" s="1"/>
  <c r="D178" i="17"/>
  <c r="C179" i="17"/>
  <c r="AR178" i="17"/>
  <c r="AT178" i="17" s="1"/>
  <c r="R89" i="17"/>
  <c r="U89" i="17" s="1"/>
  <c r="W88" i="17"/>
  <c r="AB87" i="17"/>
  <c r="Q82" i="15"/>
  <c r="R82" i="15" s="1"/>
  <c r="U82" i="15" s="1"/>
  <c r="V82" i="15" s="1"/>
  <c r="X82" i="15" s="1"/>
  <c r="AA82" i="15" s="1"/>
  <c r="AB82" i="15" s="1"/>
  <c r="AD82" i="15" s="1"/>
  <c r="AG82" i="15" s="1"/>
  <c r="F93" i="17"/>
  <c r="I93" i="17" s="1"/>
  <c r="L91" i="17"/>
  <c r="O91" i="17" s="1"/>
  <c r="AD86" i="17"/>
  <c r="AG86" i="17" s="1"/>
  <c r="C179" i="15"/>
  <c r="AR178" i="15"/>
  <c r="AT178" i="15" s="1"/>
  <c r="D178" i="15"/>
  <c r="C178" i="14"/>
  <c r="AR177" i="14"/>
  <c r="AT177" i="14" s="1"/>
  <c r="D177" i="14"/>
  <c r="AK80" i="15"/>
  <c r="AN80" i="15" s="1"/>
  <c r="AJ81" i="15" s="1"/>
  <c r="AP81" i="15" s="1"/>
  <c r="AS81" i="15" s="1"/>
  <c r="F84" i="15"/>
  <c r="I84" i="15" s="1"/>
  <c r="AK80" i="14"/>
  <c r="AN80" i="14" s="1"/>
  <c r="AI81" i="14"/>
  <c r="F84" i="14"/>
  <c r="I84" i="14" s="1"/>
  <c r="K83" i="14"/>
  <c r="V82" i="14"/>
  <c r="AI89" i="18" l="1"/>
  <c r="AK85" i="17"/>
  <c r="AN85" i="17" s="1"/>
  <c r="D180" i="18"/>
  <c r="AR180" i="18"/>
  <c r="AT180" i="18" s="1"/>
  <c r="C181" i="18"/>
  <c r="F92" i="18"/>
  <c r="I92" i="18" s="1"/>
  <c r="K91" i="18"/>
  <c r="L91" i="18" s="1"/>
  <c r="O91" i="18" s="1"/>
  <c r="P91" i="18" s="1"/>
  <c r="R91" i="18" s="1"/>
  <c r="U91" i="18" s="1"/>
  <c r="V91" i="18" s="1"/>
  <c r="X91" i="18" s="1"/>
  <c r="AA91" i="18" s="1"/>
  <c r="AB90" i="18"/>
  <c r="AC90" i="18" s="1"/>
  <c r="J93" i="17"/>
  <c r="E94" i="17"/>
  <c r="Q90" i="17"/>
  <c r="V89" i="17"/>
  <c r="D179" i="17"/>
  <c r="AR179" i="17"/>
  <c r="AT179" i="17" s="1"/>
  <c r="C180" i="17"/>
  <c r="K92" i="17"/>
  <c r="P91" i="17"/>
  <c r="AC87" i="17"/>
  <c r="AD87" i="17" s="1"/>
  <c r="AG87" i="17" s="1"/>
  <c r="AI86" i="17"/>
  <c r="X88" i="17"/>
  <c r="AA88" i="17" s="1"/>
  <c r="C180" i="15"/>
  <c r="AR179" i="15"/>
  <c r="AT179" i="15" s="1"/>
  <c r="D179" i="15"/>
  <c r="C179" i="14"/>
  <c r="AR178" i="14"/>
  <c r="AT178" i="14" s="1"/>
  <c r="D178" i="14"/>
  <c r="L83" i="14"/>
  <c r="O83" i="14" s="1"/>
  <c r="P83" i="14" s="1"/>
  <c r="R83" i="14" s="1"/>
  <c r="U83" i="14" s="1"/>
  <c r="V83" i="14" s="1"/>
  <c r="AK81" i="15"/>
  <c r="AN81" i="15" s="1"/>
  <c r="AI82" i="15"/>
  <c r="J84" i="15"/>
  <c r="E85" i="15"/>
  <c r="L83" i="15"/>
  <c r="O83" i="15" s="1"/>
  <c r="AJ81" i="14"/>
  <c r="AP81" i="14" s="1"/>
  <c r="AS81" i="14" s="1"/>
  <c r="J84" i="14"/>
  <c r="E85" i="14"/>
  <c r="W82" i="14"/>
  <c r="AD90" i="18" l="1"/>
  <c r="AG90" i="18" s="1"/>
  <c r="AJ89" i="18"/>
  <c r="AP89" i="18" s="1"/>
  <c r="AS89" i="18" s="1"/>
  <c r="AB91" i="18"/>
  <c r="E93" i="18"/>
  <c r="J92" i="18"/>
  <c r="D181" i="18"/>
  <c r="AR181" i="18"/>
  <c r="AT181" i="18" s="1"/>
  <c r="C182" i="18"/>
  <c r="D180" i="17"/>
  <c r="AR180" i="17"/>
  <c r="AT180" i="17" s="1"/>
  <c r="C181" i="17"/>
  <c r="W89" i="17"/>
  <c r="X89" i="17" s="1"/>
  <c r="AA89" i="17" s="1"/>
  <c r="AB88" i="17"/>
  <c r="AC88" i="17" s="1"/>
  <c r="AJ86" i="17"/>
  <c r="AP86" i="17" s="1"/>
  <c r="AS86" i="17" s="1"/>
  <c r="R90" i="17"/>
  <c r="U90" i="17" s="1"/>
  <c r="F94" i="17"/>
  <c r="I94" i="17" s="1"/>
  <c r="AI87" i="17"/>
  <c r="L92" i="17"/>
  <c r="O92" i="17" s="1"/>
  <c r="C181" i="15"/>
  <c r="AR180" i="15"/>
  <c r="AT180" i="15" s="1"/>
  <c r="D180" i="15"/>
  <c r="X82" i="14"/>
  <c r="AA82" i="14" s="1"/>
  <c r="AB82" i="14" s="1"/>
  <c r="AD82" i="14" s="1"/>
  <c r="AG82" i="14" s="1"/>
  <c r="W83" i="14" s="1"/>
  <c r="C180" i="14"/>
  <c r="AR179" i="14"/>
  <c r="AT179" i="14" s="1"/>
  <c r="D179" i="14"/>
  <c r="P83" i="15"/>
  <c r="K84" i="15"/>
  <c r="F85" i="15"/>
  <c r="I85" i="15" s="1"/>
  <c r="AK81" i="14"/>
  <c r="AN81" i="14" s="1"/>
  <c r="AJ82" i="15"/>
  <c r="AP82" i="15" s="1"/>
  <c r="AS82" i="15" s="1"/>
  <c r="F85" i="14"/>
  <c r="I85" i="14" s="1"/>
  <c r="K84" i="14"/>
  <c r="AK89" i="18" l="1"/>
  <c r="AN89" i="18" s="1"/>
  <c r="AI90" i="18"/>
  <c r="AC91" i="18"/>
  <c r="AD91" i="18" s="1"/>
  <c r="AG91" i="18" s="1"/>
  <c r="C183" i="18"/>
  <c r="D182" i="18"/>
  <c r="AR182" i="18"/>
  <c r="AT182" i="18" s="1"/>
  <c r="F93" i="18"/>
  <c r="I93" i="18" s="1"/>
  <c r="K92" i="18"/>
  <c r="L92" i="18" s="1"/>
  <c r="O92" i="18" s="1"/>
  <c r="P92" i="18" s="1"/>
  <c r="R92" i="18" s="1"/>
  <c r="U92" i="18" s="1"/>
  <c r="V92" i="18" s="1"/>
  <c r="X92" i="18" s="1"/>
  <c r="AA92" i="18" s="1"/>
  <c r="AK86" i="17"/>
  <c r="AN86" i="17" s="1"/>
  <c r="AJ87" i="17" s="1"/>
  <c r="AP87" i="17" s="1"/>
  <c r="AS87" i="17" s="1"/>
  <c r="J94" i="17"/>
  <c r="E95" i="17"/>
  <c r="AD88" i="17"/>
  <c r="AG88" i="17" s="1"/>
  <c r="Q91" i="17"/>
  <c r="V90" i="17"/>
  <c r="W90" i="17" s="1"/>
  <c r="D181" i="17"/>
  <c r="C182" i="17"/>
  <c r="AR181" i="17"/>
  <c r="AT181" i="17" s="1"/>
  <c r="AI82" i="14"/>
  <c r="AJ82" i="14" s="1"/>
  <c r="AP82" i="14" s="1"/>
  <c r="AS82" i="14" s="1"/>
  <c r="K93" i="17"/>
  <c r="P92" i="17"/>
  <c r="AB89" i="17"/>
  <c r="C182" i="15"/>
  <c r="AR181" i="15"/>
  <c r="AT181" i="15" s="1"/>
  <c r="D181" i="15"/>
  <c r="X83" i="14"/>
  <c r="AA83" i="14" s="1"/>
  <c r="AB83" i="14" s="1"/>
  <c r="AD83" i="14" s="1"/>
  <c r="AG83" i="14" s="1"/>
  <c r="AI83" i="14" s="1"/>
  <c r="C181" i="14"/>
  <c r="AR180" i="14"/>
  <c r="AT180" i="14" s="1"/>
  <c r="D180" i="14"/>
  <c r="L84" i="14"/>
  <c r="O84" i="14" s="1"/>
  <c r="P84" i="14" s="1"/>
  <c r="R84" i="14" s="1"/>
  <c r="U84" i="14" s="1"/>
  <c r="V84" i="14" s="1"/>
  <c r="Q83" i="15"/>
  <c r="AK82" i="15"/>
  <c r="AN82" i="15" s="1"/>
  <c r="L84" i="15"/>
  <c r="O84" i="15" s="1"/>
  <c r="E86" i="15"/>
  <c r="J85" i="15"/>
  <c r="J85" i="14"/>
  <c r="E86" i="14"/>
  <c r="AI91" i="18" l="1"/>
  <c r="AJ90" i="18"/>
  <c r="AP90" i="18" s="1"/>
  <c r="AS90" i="18" s="1"/>
  <c r="AK87" i="17"/>
  <c r="AN87" i="17" s="1"/>
  <c r="J93" i="18"/>
  <c r="K93" i="18" s="1"/>
  <c r="E94" i="18"/>
  <c r="AB92" i="18"/>
  <c r="AC92" i="18" s="1"/>
  <c r="C184" i="18"/>
  <c r="D183" i="18"/>
  <c r="AR183" i="18"/>
  <c r="AT183" i="18" s="1"/>
  <c r="X90" i="17"/>
  <c r="AA90" i="17" s="1"/>
  <c r="R91" i="17"/>
  <c r="U91" i="17" s="1"/>
  <c r="D182" i="17"/>
  <c r="AR182" i="17"/>
  <c r="AT182" i="17" s="1"/>
  <c r="C183" i="17"/>
  <c r="L93" i="17"/>
  <c r="O93" i="17" s="1"/>
  <c r="AC89" i="17"/>
  <c r="AI88" i="17"/>
  <c r="F95" i="17"/>
  <c r="I95" i="17" s="1"/>
  <c r="R83" i="15"/>
  <c r="U83" i="15" s="1"/>
  <c r="V83" i="15" s="1"/>
  <c r="X83" i="15" s="1"/>
  <c r="AA83" i="15" s="1"/>
  <c r="AB83" i="15" s="1"/>
  <c r="AD83" i="15" s="1"/>
  <c r="AG83" i="15" s="1"/>
  <c r="C183" i="15"/>
  <c r="AR182" i="15"/>
  <c r="AT182" i="15" s="1"/>
  <c r="D182" i="15"/>
  <c r="K85" i="14"/>
  <c r="L85" i="14" s="1"/>
  <c r="O85" i="14" s="1"/>
  <c r="P85" i="14" s="1"/>
  <c r="R85" i="14" s="1"/>
  <c r="U85" i="14" s="1"/>
  <c r="C182" i="14"/>
  <c r="AR181" i="14"/>
  <c r="AT181" i="14" s="1"/>
  <c r="D181" i="14"/>
  <c r="AK82" i="14"/>
  <c r="AN82" i="14" s="1"/>
  <c r="AJ83" i="14" s="1"/>
  <c r="AP83" i="14" s="1"/>
  <c r="AS83" i="14" s="1"/>
  <c r="P84" i="15"/>
  <c r="K85" i="15"/>
  <c r="F86" i="15"/>
  <c r="I86" i="15" s="1"/>
  <c r="F86" i="14"/>
  <c r="I86" i="14" s="1"/>
  <c r="W84" i="14"/>
  <c r="AK90" i="18" l="1"/>
  <c r="AN90" i="18" s="1"/>
  <c r="AJ91" i="18" s="1"/>
  <c r="AP91" i="18" s="1"/>
  <c r="AS91" i="18" s="1"/>
  <c r="AD92" i="18"/>
  <c r="AG92" i="18" s="1"/>
  <c r="AJ88" i="17"/>
  <c r="AP88" i="17" s="1"/>
  <c r="AS88" i="17" s="1"/>
  <c r="D184" i="18"/>
  <c r="AR184" i="18"/>
  <c r="AT184" i="18" s="1"/>
  <c r="C185" i="18"/>
  <c r="F94" i="18"/>
  <c r="I94" i="18" s="1"/>
  <c r="L93" i="18"/>
  <c r="O93" i="18" s="1"/>
  <c r="P93" i="18" s="1"/>
  <c r="R93" i="18" s="1"/>
  <c r="U93" i="18" s="1"/>
  <c r="V93" i="18" s="1"/>
  <c r="X93" i="18" s="1"/>
  <c r="AA93" i="18" s="1"/>
  <c r="J95" i="17"/>
  <c r="E96" i="17"/>
  <c r="Q92" i="17"/>
  <c r="V91" i="17"/>
  <c r="W91" i="17" s="1"/>
  <c r="P93" i="17"/>
  <c r="K94" i="17"/>
  <c r="AB90" i="17"/>
  <c r="D183" i="17"/>
  <c r="C184" i="17"/>
  <c r="AR183" i="17"/>
  <c r="AT183" i="17" s="1"/>
  <c r="AD89" i="17"/>
  <c r="AG89" i="17" s="1"/>
  <c r="C184" i="15"/>
  <c r="AR183" i="15"/>
  <c r="AT183" i="15" s="1"/>
  <c r="D183" i="15"/>
  <c r="C183" i="14"/>
  <c r="AR182" i="14"/>
  <c r="AT182" i="14" s="1"/>
  <c r="D182" i="14"/>
  <c r="AK83" i="14"/>
  <c r="AN83" i="14" s="1"/>
  <c r="Q84" i="15"/>
  <c r="AI83" i="15"/>
  <c r="AJ83" i="15" s="1"/>
  <c r="AP83" i="15" s="1"/>
  <c r="AS83" i="15" s="1"/>
  <c r="E87" i="15"/>
  <c r="J86" i="15"/>
  <c r="L85" i="15"/>
  <c r="O85" i="15" s="1"/>
  <c r="V85" i="14"/>
  <c r="E87" i="14"/>
  <c r="J86" i="14"/>
  <c r="X84" i="14"/>
  <c r="AA84" i="14" s="1"/>
  <c r="AB84" i="14" s="1"/>
  <c r="AD84" i="14" s="1"/>
  <c r="AG84" i="14" s="1"/>
  <c r="AK91" i="18" l="1"/>
  <c r="AN91" i="18" s="1"/>
  <c r="AI92" i="18"/>
  <c r="AK88" i="17"/>
  <c r="AN88" i="17" s="1"/>
  <c r="E95" i="18"/>
  <c r="J94" i="18"/>
  <c r="K94" i="18" s="1"/>
  <c r="AB93" i="18"/>
  <c r="D185" i="18"/>
  <c r="AR185" i="18"/>
  <c r="AT185" i="18" s="1"/>
  <c r="C186" i="18"/>
  <c r="D184" i="17"/>
  <c r="C185" i="17"/>
  <c r="AR184" i="17"/>
  <c r="AT184" i="17" s="1"/>
  <c r="AC90" i="17"/>
  <c r="AI89" i="17"/>
  <c r="R92" i="17"/>
  <c r="U92" i="17" s="1"/>
  <c r="F96" i="17"/>
  <c r="I96" i="17" s="1"/>
  <c r="X91" i="17"/>
  <c r="AA91" i="17" s="1"/>
  <c r="L94" i="17"/>
  <c r="O94" i="17" s="1"/>
  <c r="R84" i="15"/>
  <c r="U84" i="15" s="1"/>
  <c r="V84" i="15" s="1"/>
  <c r="X84" i="15" s="1"/>
  <c r="AA84" i="15" s="1"/>
  <c r="AB84" i="15" s="1"/>
  <c r="AD84" i="15" s="1"/>
  <c r="AG84" i="15" s="1"/>
  <c r="C185" i="15"/>
  <c r="AR184" i="15"/>
  <c r="AT184" i="15" s="1"/>
  <c r="D184" i="15"/>
  <c r="C184" i="14"/>
  <c r="AR183" i="14"/>
  <c r="AT183" i="14" s="1"/>
  <c r="D183" i="14"/>
  <c r="AK83" i="15"/>
  <c r="AN83" i="15" s="1"/>
  <c r="P85" i="15"/>
  <c r="K86" i="15"/>
  <c r="F87" i="15"/>
  <c r="I87" i="15" s="1"/>
  <c r="F87" i="14"/>
  <c r="I87" i="14" s="1"/>
  <c r="W85" i="14"/>
  <c r="AI84" i="14"/>
  <c r="K86" i="14"/>
  <c r="AJ92" i="18" l="1"/>
  <c r="AC93" i="18"/>
  <c r="AD93" i="18" s="1"/>
  <c r="AG93" i="18" s="1"/>
  <c r="C187" i="18"/>
  <c r="AR186" i="18"/>
  <c r="AT186" i="18" s="1"/>
  <c r="D186" i="18"/>
  <c r="L94" i="18"/>
  <c r="O94" i="18" s="1"/>
  <c r="P94" i="18" s="1"/>
  <c r="R94" i="18" s="1"/>
  <c r="U94" i="18" s="1"/>
  <c r="V94" i="18" s="1"/>
  <c r="X94" i="18" s="1"/>
  <c r="AA94" i="18" s="1"/>
  <c r="F95" i="18"/>
  <c r="I95" i="18" s="1"/>
  <c r="J96" i="17"/>
  <c r="E97" i="17"/>
  <c r="D185" i="17"/>
  <c r="AR185" i="17"/>
  <c r="AT185" i="17" s="1"/>
  <c r="C186" i="17"/>
  <c r="AB91" i="17"/>
  <c r="AJ89" i="17"/>
  <c r="AP89" i="17" s="1"/>
  <c r="AS89" i="17" s="1"/>
  <c r="AD90" i="17"/>
  <c r="AG90" i="17" s="1"/>
  <c r="Q93" i="17"/>
  <c r="V92" i="17"/>
  <c r="W92" i="17" s="1"/>
  <c r="P94" i="17"/>
  <c r="K95" i="17"/>
  <c r="Q85" i="15"/>
  <c r="R85" i="15" s="1"/>
  <c r="U85" i="15" s="1"/>
  <c r="V85" i="15" s="1"/>
  <c r="X85" i="15" s="1"/>
  <c r="AA85" i="15" s="1"/>
  <c r="AB85" i="15" s="1"/>
  <c r="AD85" i="15" s="1"/>
  <c r="AG85" i="15" s="1"/>
  <c r="C186" i="15"/>
  <c r="AR185" i="15"/>
  <c r="AT185" i="15" s="1"/>
  <c r="D185" i="15"/>
  <c r="L86" i="15"/>
  <c r="O86" i="15" s="1"/>
  <c r="P86" i="15" s="1"/>
  <c r="X85" i="14"/>
  <c r="AA85" i="14" s="1"/>
  <c r="AB85" i="14" s="1"/>
  <c r="AD85" i="14" s="1"/>
  <c r="AG85" i="14" s="1"/>
  <c r="AI85" i="14" s="1"/>
  <c r="C185" i="14"/>
  <c r="AR184" i="14"/>
  <c r="AT184" i="14" s="1"/>
  <c r="D184" i="14"/>
  <c r="L86" i="14"/>
  <c r="O86" i="14" s="1"/>
  <c r="P86" i="14" s="1"/>
  <c r="R86" i="14" s="1"/>
  <c r="U86" i="14" s="1"/>
  <c r="V86" i="14" s="1"/>
  <c r="E88" i="15"/>
  <c r="J87" i="15"/>
  <c r="AI84" i="15"/>
  <c r="AJ84" i="14"/>
  <c r="AP84" i="14" s="1"/>
  <c r="AS84" i="14" s="1"/>
  <c r="J87" i="14"/>
  <c r="E88" i="14"/>
  <c r="AP92" i="18" l="1"/>
  <c r="AS92" i="18" s="1"/>
  <c r="AK92" i="18"/>
  <c r="AN92" i="18" s="1"/>
  <c r="AI93" i="18"/>
  <c r="AB94" i="18"/>
  <c r="E96" i="18"/>
  <c r="J95" i="18"/>
  <c r="C188" i="18"/>
  <c r="D187" i="18"/>
  <c r="AR187" i="18"/>
  <c r="AT187" i="18" s="1"/>
  <c r="X92" i="17"/>
  <c r="AA92" i="17" s="1"/>
  <c r="D186" i="17"/>
  <c r="C187" i="17"/>
  <c r="AR186" i="17"/>
  <c r="AT186" i="17" s="1"/>
  <c r="R93" i="17"/>
  <c r="U93" i="17" s="1"/>
  <c r="L95" i="17"/>
  <c r="O95" i="17" s="1"/>
  <c r="AC91" i="17"/>
  <c r="AI90" i="17"/>
  <c r="F97" i="17"/>
  <c r="I97" i="17" s="1"/>
  <c r="AK89" i="17"/>
  <c r="AN89" i="17" s="1"/>
  <c r="K87" i="15"/>
  <c r="L87" i="15" s="1"/>
  <c r="O87" i="15" s="1"/>
  <c r="W86" i="14"/>
  <c r="X86" i="14" s="1"/>
  <c r="AA86" i="14" s="1"/>
  <c r="AB86" i="14" s="1"/>
  <c r="AD86" i="14" s="1"/>
  <c r="AG86" i="14" s="1"/>
  <c r="C187" i="15"/>
  <c r="AR186" i="15"/>
  <c r="AT186" i="15" s="1"/>
  <c r="D186" i="15"/>
  <c r="C186" i="14"/>
  <c r="AR185" i="14"/>
  <c r="AT185" i="14" s="1"/>
  <c r="D185" i="14"/>
  <c r="Q86" i="15"/>
  <c r="AI85" i="15"/>
  <c r="AJ84" i="15"/>
  <c r="AP84" i="15" s="1"/>
  <c r="AS84" i="15" s="1"/>
  <c r="F88" i="15"/>
  <c r="I88" i="15" s="1"/>
  <c r="AK84" i="14"/>
  <c r="AN84" i="14" s="1"/>
  <c r="AJ85" i="14" s="1"/>
  <c r="AP85" i="14" s="1"/>
  <c r="AS85" i="14" s="1"/>
  <c r="F88" i="14"/>
  <c r="I88" i="14" s="1"/>
  <c r="K87" i="14"/>
  <c r="AC94" i="18" l="1"/>
  <c r="AD94" i="18" s="1"/>
  <c r="AG94" i="18" s="1"/>
  <c r="AJ93" i="18"/>
  <c r="AP93" i="18" s="1"/>
  <c r="AS93" i="18" s="1"/>
  <c r="D188" i="18"/>
  <c r="AR188" i="18"/>
  <c r="AT188" i="18" s="1"/>
  <c r="C189" i="18"/>
  <c r="F96" i="18"/>
  <c r="I96" i="18" s="1"/>
  <c r="K95" i="18"/>
  <c r="L95" i="18" s="1"/>
  <c r="O95" i="18" s="1"/>
  <c r="P95" i="18" s="1"/>
  <c r="R95" i="18" s="1"/>
  <c r="U95" i="18" s="1"/>
  <c r="V95" i="18" s="1"/>
  <c r="X95" i="18" s="1"/>
  <c r="AA95" i="18" s="1"/>
  <c r="Q94" i="17"/>
  <c r="V93" i="17"/>
  <c r="W93" i="17" s="1"/>
  <c r="E98" i="17"/>
  <c r="J97" i="17"/>
  <c r="D187" i="17"/>
  <c r="C188" i="17"/>
  <c r="AR187" i="17"/>
  <c r="AT187" i="17" s="1"/>
  <c r="AB92" i="17"/>
  <c r="AJ90" i="17"/>
  <c r="AP90" i="17" s="1"/>
  <c r="AS90" i="17" s="1"/>
  <c r="P95" i="17"/>
  <c r="K96" i="17"/>
  <c r="AD91" i="17"/>
  <c r="AG91" i="17" s="1"/>
  <c r="C188" i="15"/>
  <c r="AR187" i="15"/>
  <c r="AT187" i="15" s="1"/>
  <c r="D187" i="15"/>
  <c r="R86" i="15"/>
  <c r="U86" i="15" s="1"/>
  <c r="V86" i="15" s="1"/>
  <c r="X86" i="15" s="1"/>
  <c r="AA86" i="15" s="1"/>
  <c r="AB86" i="15" s="1"/>
  <c r="AD86" i="15" s="1"/>
  <c r="AG86" i="15" s="1"/>
  <c r="AI86" i="15" s="1"/>
  <c r="C187" i="14"/>
  <c r="AR186" i="14"/>
  <c r="AT186" i="14" s="1"/>
  <c r="D186" i="14"/>
  <c r="L87" i="14"/>
  <c r="O87" i="14" s="1"/>
  <c r="P87" i="14" s="1"/>
  <c r="R87" i="14" s="1"/>
  <c r="U87" i="14" s="1"/>
  <c r="V87" i="14" s="1"/>
  <c r="W87" i="14" s="1"/>
  <c r="P87" i="15"/>
  <c r="AK84" i="15"/>
  <c r="AN84" i="15" s="1"/>
  <c r="AJ85" i="15" s="1"/>
  <c r="AP85" i="15" s="1"/>
  <c r="AS85" i="15" s="1"/>
  <c r="E89" i="15"/>
  <c r="J88" i="15"/>
  <c r="K88" i="15" s="1"/>
  <c r="AI86" i="14"/>
  <c r="J88" i="14"/>
  <c r="E89" i="14"/>
  <c r="AK85" i="14"/>
  <c r="AN85" i="14" s="1"/>
  <c r="AK93" i="18" l="1"/>
  <c r="AN93" i="18" s="1"/>
  <c r="AI94" i="18"/>
  <c r="J96" i="18"/>
  <c r="K96" i="18" s="1"/>
  <c r="E97" i="18"/>
  <c r="AB95" i="18"/>
  <c r="D189" i="18"/>
  <c r="AR189" i="18"/>
  <c r="AT189" i="18" s="1"/>
  <c r="C190" i="18"/>
  <c r="L96" i="17"/>
  <c r="O96" i="17" s="1"/>
  <c r="AK90" i="17"/>
  <c r="AN90" i="17" s="1"/>
  <c r="AC92" i="17"/>
  <c r="AD92" i="17" s="1"/>
  <c r="AG92" i="17" s="1"/>
  <c r="AI91" i="17"/>
  <c r="F98" i="17"/>
  <c r="I98" i="17" s="1"/>
  <c r="X93" i="17"/>
  <c r="AA93" i="17" s="1"/>
  <c r="AR188" i="17"/>
  <c r="AT188" i="17" s="1"/>
  <c r="C189" i="17"/>
  <c r="D188" i="17"/>
  <c r="R94" i="17"/>
  <c r="U94" i="17" s="1"/>
  <c r="C189" i="15"/>
  <c r="AR188" i="15"/>
  <c r="AT188" i="15" s="1"/>
  <c r="D188" i="15"/>
  <c r="C188" i="14"/>
  <c r="AR187" i="14"/>
  <c r="AT187" i="14" s="1"/>
  <c r="D187" i="14"/>
  <c r="AJ86" i="14"/>
  <c r="AP86" i="14" s="1"/>
  <c r="AS86" i="14" s="1"/>
  <c r="Q87" i="15"/>
  <c r="F89" i="15"/>
  <c r="I89" i="15" s="1"/>
  <c r="AK85" i="15"/>
  <c r="AN85" i="15" s="1"/>
  <c r="AJ86" i="15" s="1"/>
  <c r="AP86" i="15" s="1"/>
  <c r="AS86" i="15" s="1"/>
  <c r="F89" i="14"/>
  <c r="I89" i="14" s="1"/>
  <c r="X87" i="14"/>
  <c r="AA87" i="14" s="1"/>
  <c r="AB87" i="14" s="1"/>
  <c r="AD87" i="14" s="1"/>
  <c r="AG87" i="14" s="1"/>
  <c r="K88" i="14"/>
  <c r="AC95" i="18" l="1"/>
  <c r="AD95" i="18" s="1"/>
  <c r="AG95" i="18" s="1"/>
  <c r="AJ94" i="18"/>
  <c r="AP94" i="18" s="1"/>
  <c r="AS94" i="18" s="1"/>
  <c r="C191" i="18"/>
  <c r="D190" i="18"/>
  <c r="AR190" i="18"/>
  <c r="AT190" i="18" s="1"/>
  <c r="F97" i="18"/>
  <c r="I97" i="18" s="1"/>
  <c r="L96" i="18"/>
  <c r="O96" i="18" s="1"/>
  <c r="P96" i="18" s="1"/>
  <c r="R96" i="18" s="1"/>
  <c r="U96" i="18" s="1"/>
  <c r="V96" i="18" s="1"/>
  <c r="X96" i="18" s="1"/>
  <c r="AA96" i="18" s="1"/>
  <c r="AI92" i="17"/>
  <c r="AJ91" i="17"/>
  <c r="AP91" i="17" s="1"/>
  <c r="AS91" i="17" s="1"/>
  <c r="AB93" i="17"/>
  <c r="Q95" i="17"/>
  <c r="V94" i="17"/>
  <c r="W94" i="17" s="1"/>
  <c r="E99" i="17"/>
  <c r="J98" i="17"/>
  <c r="AR189" i="17"/>
  <c r="AT189" i="17" s="1"/>
  <c r="C190" i="17"/>
  <c r="D189" i="17"/>
  <c r="P96" i="17"/>
  <c r="K97" i="17"/>
  <c r="R87" i="15"/>
  <c r="U87" i="15" s="1"/>
  <c r="V87" i="15" s="1"/>
  <c r="X87" i="15" s="1"/>
  <c r="AA87" i="15" s="1"/>
  <c r="AB87" i="15" s="1"/>
  <c r="AD87" i="15" s="1"/>
  <c r="AG87" i="15" s="1"/>
  <c r="C190" i="15"/>
  <c r="AR189" i="15"/>
  <c r="AT189" i="15" s="1"/>
  <c r="D189" i="15"/>
  <c r="C189" i="14"/>
  <c r="AR188" i="14"/>
  <c r="AT188" i="14" s="1"/>
  <c r="D188" i="14"/>
  <c r="AK86" i="14"/>
  <c r="AN86" i="14" s="1"/>
  <c r="AK86" i="15"/>
  <c r="AN86" i="15" s="1"/>
  <c r="E90" i="15"/>
  <c r="J89" i="15"/>
  <c r="L88" i="15"/>
  <c r="O88" i="15" s="1"/>
  <c r="AI87" i="14"/>
  <c r="L88" i="14"/>
  <c r="O88" i="14" s="1"/>
  <c r="P88" i="14" s="1"/>
  <c r="R88" i="14" s="1"/>
  <c r="U88" i="14" s="1"/>
  <c r="E90" i="14"/>
  <c r="J89" i="14"/>
  <c r="AK94" i="18" l="1"/>
  <c r="AN94" i="18" s="1"/>
  <c r="AI95" i="18"/>
  <c r="J97" i="18"/>
  <c r="K97" i="18" s="1"/>
  <c r="E98" i="18"/>
  <c r="AB96" i="18"/>
  <c r="AC96" i="18" s="1"/>
  <c r="C192" i="18"/>
  <c r="D191" i="18"/>
  <c r="AR191" i="18"/>
  <c r="AT191" i="18" s="1"/>
  <c r="AR190" i="17"/>
  <c r="AT190" i="17" s="1"/>
  <c r="C191" i="17"/>
  <c r="D190" i="17"/>
  <c r="AK91" i="17"/>
  <c r="AN91" i="17" s="1"/>
  <c r="AJ92" i="17" s="1"/>
  <c r="AP92" i="17" s="1"/>
  <c r="AS92" i="17" s="1"/>
  <c r="X94" i="17"/>
  <c r="AA94" i="17" s="1"/>
  <c r="AC93" i="17"/>
  <c r="AD93" i="17" s="1"/>
  <c r="AG93" i="17" s="1"/>
  <c r="F99" i="17"/>
  <c r="I99" i="17" s="1"/>
  <c r="L97" i="17"/>
  <c r="O97" i="17" s="1"/>
  <c r="R95" i="17"/>
  <c r="U95" i="17" s="1"/>
  <c r="C191" i="15"/>
  <c r="AR190" i="15"/>
  <c r="AT190" i="15" s="1"/>
  <c r="D190" i="15"/>
  <c r="C190" i="14"/>
  <c r="AR189" i="14"/>
  <c r="AT189" i="14" s="1"/>
  <c r="D189" i="14"/>
  <c r="AJ87" i="14"/>
  <c r="AP87" i="14" s="1"/>
  <c r="AS87" i="14" s="1"/>
  <c r="P88" i="15"/>
  <c r="Q88" i="15" s="1"/>
  <c r="K89" i="15"/>
  <c r="F90" i="15"/>
  <c r="I90" i="15" s="1"/>
  <c r="AI87" i="15"/>
  <c r="F90" i="14"/>
  <c r="I90" i="14" s="1"/>
  <c r="K89" i="14"/>
  <c r="V88" i="14"/>
  <c r="AJ95" i="18" l="1"/>
  <c r="AP95" i="18" s="1"/>
  <c r="AS95" i="18" s="1"/>
  <c r="AD96" i="18"/>
  <c r="AG96" i="18" s="1"/>
  <c r="D192" i="18"/>
  <c r="AR192" i="18"/>
  <c r="AT192" i="18" s="1"/>
  <c r="C193" i="18"/>
  <c r="F98" i="18"/>
  <c r="I98" i="18" s="1"/>
  <c r="L97" i="18"/>
  <c r="O97" i="18" s="1"/>
  <c r="P97" i="18" s="1"/>
  <c r="R97" i="18" s="1"/>
  <c r="U97" i="18" s="1"/>
  <c r="V97" i="18" s="1"/>
  <c r="X97" i="18" s="1"/>
  <c r="AA97" i="18" s="1"/>
  <c r="AK92" i="17"/>
  <c r="AN92" i="17" s="1"/>
  <c r="K98" i="17"/>
  <c r="P97" i="17"/>
  <c r="E100" i="17"/>
  <c r="J99" i="17"/>
  <c r="AI93" i="17"/>
  <c r="AB94" i="17"/>
  <c r="AC94" i="17" s="1"/>
  <c r="Q96" i="17"/>
  <c r="V95" i="17"/>
  <c r="W95" i="17" s="1"/>
  <c r="AR191" i="17"/>
  <c r="AT191" i="17" s="1"/>
  <c r="C192" i="17"/>
  <c r="D191" i="17"/>
  <c r="L89" i="15"/>
  <c r="O89" i="15" s="1"/>
  <c r="P89" i="15" s="1"/>
  <c r="C192" i="15"/>
  <c r="AR191" i="15"/>
  <c r="AT191" i="15" s="1"/>
  <c r="D191" i="15"/>
  <c r="L89" i="14"/>
  <c r="O89" i="14" s="1"/>
  <c r="P89" i="14" s="1"/>
  <c r="R89" i="14" s="1"/>
  <c r="U89" i="14" s="1"/>
  <c r="V89" i="14" s="1"/>
  <c r="C191" i="14"/>
  <c r="AR190" i="14"/>
  <c r="AT190" i="14" s="1"/>
  <c r="D190" i="14"/>
  <c r="AK87" i="14"/>
  <c r="AN87" i="14" s="1"/>
  <c r="R88" i="15"/>
  <c r="U88" i="15" s="1"/>
  <c r="V88" i="15" s="1"/>
  <c r="X88" i="15" s="1"/>
  <c r="AA88" i="15" s="1"/>
  <c r="AB88" i="15" s="1"/>
  <c r="AD88" i="15" s="1"/>
  <c r="AG88" i="15" s="1"/>
  <c r="AJ87" i="15"/>
  <c r="AP87" i="15" s="1"/>
  <c r="AS87" i="15" s="1"/>
  <c r="E91" i="15"/>
  <c r="J90" i="15"/>
  <c r="W88" i="14"/>
  <c r="J90" i="14"/>
  <c r="E91" i="14"/>
  <c r="AK95" i="18" l="1"/>
  <c r="AN95" i="18" s="1"/>
  <c r="AI96" i="18"/>
  <c r="E99" i="18"/>
  <c r="J98" i="18"/>
  <c r="K98" i="18" s="1"/>
  <c r="AB97" i="18"/>
  <c r="D193" i="18"/>
  <c r="AR193" i="18"/>
  <c r="AT193" i="18" s="1"/>
  <c r="C194" i="18"/>
  <c r="AR192" i="17"/>
  <c r="AT192" i="17" s="1"/>
  <c r="C193" i="17"/>
  <c r="D192" i="17"/>
  <c r="X95" i="17"/>
  <c r="AA95" i="17" s="1"/>
  <c r="R96" i="17"/>
  <c r="U96" i="17" s="1"/>
  <c r="F100" i="17"/>
  <c r="I100" i="17" s="1"/>
  <c r="AD94" i="17"/>
  <c r="AG94" i="17" s="1"/>
  <c r="AJ93" i="17"/>
  <c r="AP93" i="17" s="1"/>
  <c r="AS93" i="17" s="1"/>
  <c r="L98" i="17"/>
  <c r="O98" i="17" s="1"/>
  <c r="K90" i="15"/>
  <c r="L90" i="15" s="1"/>
  <c r="O90" i="15" s="1"/>
  <c r="C193" i="15"/>
  <c r="AR192" i="15"/>
  <c r="AT192" i="15" s="1"/>
  <c r="D192" i="15"/>
  <c r="C192" i="14"/>
  <c r="AR191" i="14"/>
  <c r="AT191" i="14" s="1"/>
  <c r="D191" i="14"/>
  <c r="Q89" i="15"/>
  <c r="F91" i="15"/>
  <c r="I91" i="15" s="1"/>
  <c r="AI88" i="15"/>
  <c r="AK87" i="15"/>
  <c r="AN87" i="15" s="1"/>
  <c r="X88" i="14"/>
  <c r="AA88" i="14" s="1"/>
  <c r="AB88" i="14" s="1"/>
  <c r="AD88" i="14" s="1"/>
  <c r="AG88" i="14" s="1"/>
  <c r="F91" i="14"/>
  <c r="I91" i="14" s="1"/>
  <c r="K90" i="14"/>
  <c r="AJ96" i="18" l="1"/>
  <c r="AP96" i="18" s="1"/>
  <c r="AS96" i="18" s="1"/>
  <c r="AC97" i="18"/>
  <c r="AD97" i="18" s="1"/>
  <c r="AG97" i="18" s="1"/>
  <c r="C195" i="18"/>
  <c r="AR194" i="18"/>
  <c r="AT194" i="18" s="1"/>
  <c r="D194" i="18"/>
  <c r="L98" i="18"/>
  <c r="O98" i="18" s="1"/>
  <c r="P98" i="18" s="1"/>
  <c r="R98" i="18" s="1"/>
  <c r="U98" i="18" s="1"/>
  <c r="V98" i="18" s="1"/>
  <c r="X98" i="18" s="1"/>
  <c r="AA98" i="18" s="1"/>
  <c r="F99" i="18"/>
  <c r="I99" i="18" s="1"/>
  <c r="AK93" i="17"/>
  <c r="AN93" i="17" s="1"/>
  <c r="AI94" i="17"/>
  <c r="AB95" i="17"/>
  <c r="AR193" i="17"/>
  <c r="AT193" i="17" s="1"/>
  <c r="C194" i="17"/>
  <c r="D193" i="17"/>
  <c r="P98" i="17"/>
  <c r="K99" i="17"/>
  <c r="Q97" i="17"/>
  <c r="V96" i="17"/>
  <c r="J100" i="17"/>
  <c r="E101" i="17"/>
  <c r="R89" i="15"/>
  <c r="U89" i="15" s="1"/>
  <c r="V89" i="15" s="1"/>
  <c r="X89" i="15" s="1"/>
  <c r="AA89" i="15" s="1"/>
  <c r="AB89" i="15" s="1"/>
  <c r="AD89" i="15" s="1"/>
  <c r="AG89" i="15" s="1"/>
  <c r="AI89" i="15" s="1"/>
  <c r="C194" i="15"/>
  <c r="AR193" i="15"/>
  <c r="AT193" i="15" s="1"/>
  <c r="D193" i="15"/>
  <c r="L90" i="14"/>
  <c r="O90" i="14" s="1"/>
  <c r="P90" i="14" s="1"/>
  <c r="R90" i="14" s="1"/>
  <c r="U90" i="14" s="1"/>
  <c r="V90" i="14" s="1"/>
  <c r="C193" i="14"/>
  <c r="AR192" i="14"/>
  <c r="AT192" i="14" s="1"/>
  <c r="D192" i="14"/>
  <c r="AJ88" i="15"/>
  <c r="AP88" i="15" s="1"/>
  <c r="AS88" i="15" s="1"/>
  <c r="P90" i="15"/>
  <c r="J91" i="15"/>
  <c r="K91" i="15" s="1"/>
  <c r="E92" i="15"/>
  <c r="J91" i="14"/>
  <c r="E92" i="14"/>
  <c r="W89" i="14"/>
  <c r="AI88" i="14"/>
  <c r="AK96" i="18" l="1"/>
  <c r="AN96" i="18" s="1"/>
  <c r="AI97" i="18"/>
  <c r="AB98" i="18"/>
  <c r="E100" i="18"/>
  <c r="J99" i="18"/>
  <c r="AR195" i="18"/>
  <c r="AT195" i="18" s="1"/>
  <c r="D195" i="18"/>
  <c r="C196" i="18"/>
  <c r="F101" i="17"/>
  <c r="I101" i="17" s="1"/>
  <c r="W96" i="17"/>
  <c r="L99" i="17"/>
  <c r="O99" i="17" s="1"/>
  <c r="R97" i="17"/>
  <c r="U97" i="17" s="1"/>
  <c r="AC95" i="17"/>
  <c r="AD95" i="17" s="1"/>
  <c r="AG95" i="17" s="1"/>
  <c r="AR194" i="17"/>
  <c r="AT194" i="17" s="1"/>
  <c r="C195" i="17"/>
  <c r="D194" i="17"/>
  <c r="AJ94" i="17"/>
  <c r="AP94" i="17" s="1"/>
  <c r="AS94" i="17" s="1"/>
  <c r="C195" i="15"/>
  <c r="AR194" i="15"/>
  <c r="AT194" i="15" s="1"/>
  <c r="D194" i="15"/>
  <c r="C194" i="14"/>
  <c r="AR193" i="14"/>
  <c r="AT193" i="14" s="1"/>
  <c r="D193" i="14"/>
  <c r="AK88" i="15"/>
  <c r="AN88" i="15" s="1"/>
  <c r="AJ89" i="15" s="1"/>
  <c r="AP89" i="15" s="1"/>
  <c r="AS89" i="15" s="1"/>
  <c r="Q90" i="15"/>
  <c r="F92" i="15"/>
  <c r="I92" i="15" s="1"/>
  <c r="L91" i="15"/>
  <c r="O91" i="15" s="1"/>
  <c r="F92" i="14"/>
  <c r="I92" i="14" s="1"/>
  <c r="AJ88" i="14"/>
  <c r="AP88" i="14" s="1"/>
  <c r="AS88" i="14" s="1"/>
  <c r="X89" i="14"/>
  <c r="AA89" i="14" s="1"/>
  <c r="AB89" i="14" s="1"/>
  <c r="AD89" i="14" s="1"/>
  <c r="AG89" i="14" s="1"/>
  <c r="K91" i="14"/>
  <c r="AJ97" i="18" l="1"/>
  <c r="AP97" i="18" s="1"/>
  <c r="AS97" i="18" s="1"/>
  <c r="AC98" i="18"/>
  <c r="AD98" i="18" s="1"/>
  <c r="AG98" i="18" s="1"/>
  <c r="C197" i="18"/>
  <c r="D196" i="18"/>
  <c r="AR196" i="18"/>
  <c r="AT196" i="18" s="1"/>
  <c r="K99" i="18"/>
  <c r="F100" i="18"/>
  <c r="I100" i="18" s="1"/>
  <c r="AR195" i="17"/>
  <c r="AT195" i="17" s="1"/>
  <c r="C196" i="17"/>
  <c r="D195" i="17"/>
  <c r="X96" i="17"/>
  <c r="AA96" i="17" s="1"/>
  <c r="Q98" i="17"/>
  <c r="V97" i="17"/>
  <c r="J101" i="17"/>
  <c r="E102" i="17"/>
  <c r="K100" i="17"/>
  <c r="P99" i="17"/>
  <c r="AI95" i="17"/>
  <c r="AK94" i="17"/>
  <c r="AN94" i="17" s="1"/>
  <c r="C196" i="15"/>
  <c r="AR195" i="15"/>
  <c r="AT195" i="15" s="1"/>
  <c r="D195" i="15"/>
  <c r="R90" i="15"/>
  <c r="U90" i="15" s="1"/>
  <c r="V90" i="15" s="1"/>
  <c r="X90" i="15" s="1"/>
  <c r="AA90" i="15" s="1"/>
  <c r="AB90" i="15" s="1"/>
  <c r="AD90" i="15" s="1"/>
  <c r="AG90" i="15" s="1"/>
  <c r="L91" i="14"/>
  <c r="O91" i="14" s="1"/>
  <c r="P91" i="14" s="1"/>
  <c r="R91" i="14" s="1"/>
  <c r="U91" i="14" s="1"/>
  <c r="V91" i="14" s="1"/>
  <c r="C195" i="14"/>
  <c r="AR194" i="14"/>
  <c r="AT194" i="14" s="1"/>
  <c r="D194" i="14"/>
  <c r="AK89" i="15"/>
  <c r="AN89" i="15" s="1"/>
  <c r="P91" i="15"/>
  <c r="J92" i="15"/>
  <c r="K92" i="15" s="1"/>
  <c r="E93" i="15"/>
  <c r="W90" i="14"/>
  <c r="AI89" i="14"/>
  <c r="AK88" i="14"/>
  <c r="AN88" i="14" s="1"/>
  <c r="E93" i="14"/>
  <c r="J92" i="14"/>
  <c r="AK97" i="18" l="1"/>
  <c r="AN97" i="18" s="1"/>
  <c r="AI98" i="18"/>
  <c r="AJ95" i="17"/>
  <c r="AP95" i="17" s="1"/>
  <c r="AS95" i="17" s="1"/>
  <c r="L99" i="18"/>
  <c r="O99" i="18" s="1"/>
  <c r="P99" i="18" s="1"/>
  <c r="R99" i="18" s="1"/>
  <c r="U99" i="18" s="1"/>
  <c r="V99" i="18" s="1"/>
  <c r="X99" i="18" s="1"/>
  <c r="AA99" i="18" s="1"/>
  <c r="E101" i="18"/>
  <c r="J100" i="18"/>
  <c r="D197" i="18"/>
  <c r="AR197" i="18"/>
  <c r="AT197" i="18" s="1"/>
  <c r="C198" i="18"/>
  <c r="W97" i="17"/>
  <c r="X97" i="17" s="1"/>
  <c r="AA97" i="17" s="1"/>
  <c r="AB96" i="17"/>
  <c r="F102" i="17"/>
  <c r="I102" i="17" s="1"/>
  <c r="AR196" i="17"/>
  <c r="AT196" i="17" s="1"/>
  <c r="C197" i="17"/>
  <c r="D196" i="17"/>
  <c r="R98" i="17"/>
  <c r="U98" i="17" s="1"/>
  <c r="L100" i="17"/>
  <c r="O100" i="17" s="1"/>
  <c r="C197" i="15"/>
  <c r="AR196" i="15"/>
  <c r="AT196" i="15" s="1"/>
  <c r="D196" i="15"/>
  <c r="C196" i="14"/>
  <c r="AR195" i="14"/>
  <c r="AT195" i="14" s="1"/>
  <c r="D195" i="14"/>
  <c r="AJ89" i="14"/>
  <c r="AP89" i="14" s="1"/>
  <c r="AS89" i="14" s="1"/>
  <c r="Q91" i="15"/>
  <c r="F93" i="15"/>
  <c r="I93" i="15" s="1"/>
  <c r="AI90" i="15"/>
  <c r="L92" i="15"/>
  <c r="O92" i="15" s="1"/>
  <c r="F93" i="14"/>
  <c r="I93" i="14" s="1"/>
  <c r="X90" i="14"/>
  <c r="AA90" i="14" s="1"/>
  <c r="AB90" i="14" s="1"/>
  <c r="AD90" i="14" s="1"/>
  <c r="AG90" i="14" s="1"/>
  <c r="K92" i="14"/>
  <c r="AK95" i="17" l="1"/>
  <c r="AN95" i="17" s="1"/>
  <c r="AJ98" i="18"/>
  <c r="AP98" i="18" s="1"/>
  <c r="AS98" i="18" s="1"/>
  <c r="F101" i="18"/>
  <c r="I101" i="18" s="1"/>
  <c r="K100" i="18"/>
  <c r="AB99" i="18"/>
  <c r="C199" i="18"/>
  <c r="D198" i="18"/>
  <c r="AR198" i="18"/>
  <c r="AT198" i="18" s="1"/>
  <c r="K101" i="17"/>
  <c r="P100" i="17"/>
  <c r="J102" i="17"/>
  <c r="E103" i="17"/>
  <c r="AB97" i="17"/>
  <c r="Q99" i="17"/>
  <c r="V98" i="17"/>
  <c r="W98" i="17" s="1"/>
  <c r="AC96" i="17"/>
  <c r="AR197" i="17"/>
  <c r="AT197" i="17" s="1"/>
  <c r="C198" i="17"/>
  <c r="D197" i="17"/>
  <c r="R91" i="15"/>
  <c r="U91" i="15" s="1"/>
  <c r="V91" i="15" s="1"/>
  <c r="X91" i="15" s="1"/>
  <c r="AA91" i="15" s="1"/>
  <c r="AB91" i="15" s="1"/>
  <c r="AD91" i="15" s="1"/>
  <c r="AG91" i="15" s="1"/>
  <c r="AI91" i="15" s="1"/>
  <c r="C198" i="15"/>
  <c r="AR197" i="15"/>
  <c r="AT197" i="15" s="1"/>
  <c r="D197" i="15"/>
  <c r="C197" i="14"/>
  <c r="AR196" i="14"/>
  <c r="AT196" i="14" s="1"/>
  <c r="D196" i="14"/>
  <c r="AK89" i="14"/>
  <c r="AN89" i="14" s="1"/>
  <c r="P92" i="15"/>
  <c r="AJ90" i="15"/>
  <c r="AP90" i="15" s="1"/>
  <c r="AS90" i="15" s="1"/>
  <c r="E94" i="15"/>
  <c r="J93" i="15"/>
  <c r="K93" i="15" s="1"/>
  <c r="W91" i="14"/>
  <c r="AI90" i="14"/>
  <c r="L92" i="14"/>
  <c r="O92" i="14" s="1"/>
  <c r="P92" i="14" s="1"/>
  <c r="R92" i="14" s="1"/>
  <c r="U92" i="14" s="1"/>
  <c r="J93" i="14"/>
  <c r="E94" i="14"/>
  <c r="AK98" i="18" l="1"/>
  <c r="AN98" i="18" s="1"/>
  <c r="AC99" i="18"/>
  <c r="AD99" i="18" s="1"/>
  <c r="AG99" i="18" s="1"/>
  <c r="AR199" i="18"/>
  <c r="AT199" i="18" s="1"/>
  <c r="C200" i="18"/>
  <c r="D199" i="18"/>
  <c r="L100" i="18"/>
  <c r="O100" i="18" s="1"/>
  <c r="P100" i="18" s="1"/>
  <c r="R100" i="18" s="1"/>
  <c r="U100" i="18" s="1"/>
  <c r="V100" i="18" s="1"/>
  <c r="X100" i="18" s="1"/>
  <c r="AA100" i="18" s="1"/>
  <c r="J101" i="18"/>
  <c r="E102" i="18"/>
  <c r="AR198" i="17"/>
  <c r="AT198" i="17" s="1"/>
  <c r="C199" i="17"/>
  <c r="D198" i="17"/>
  <c r="R99" i="17"/>
  <c r="U99" i="17" s="1"/>
  <c r="AD96" i="17"/>
  <c r="AG96" i="17" s="1"/>
  <c r="F103" i="17"/>
  <c r="I103" i="17" s="1"/>
  <c r="X98" i="17"/>
  <c r="AA98" i="17" s="1"/>
  <c r="L101" i="17"/>
  <c r="O101" i="17" s="1"/>
  <c r="C199" i="15"/>
  <c r="AR198" i="15"/>
  <c r="AT198" i="15" s="1"/>
  <c r="D198" i="15"/>
  <c r="C198" i="14"/>
  <c r="AR197" i="14"/>
  <c r="AT197" i="14" s="1"/>
  <c r="D197" i="14"/>
  <c r="AJ90" i="14"/>
  <c r="AP90" i="14" s="1"/>
  <c r="AS90" i="14" s="1"/>
  <c r="Q92" i="15"/>
  <c r="F94" i="15"/>
  <c r="I94" i="15" s="1"/>
  <c r="AK90" i="15"/>
  <c r="AN90" i="15" s="1"/>
  <c r="AJ91" i="15" s="1"/>
  <c r="AP91" i="15" s="1"/>
  <c r="AS91" i="15" s="1"/>
  <c r="F94" i="14"/>
  <c r="I94" i="14" s="1"/>
  <c r="K93" i="14"/>
  <c r="V92" i="14"/>
  <c r="X91" i="14"/>
  <c r="AA91" i="14" s="1"/>
  <c r="AB91" i="14" s="1"/>
  <c r="AD91" i="14" s="1"/>
  <c r="AG91" i="14" s="1"/>
  <c r="AI99" i="18" l="1"/>
  <c r="AJ99" i="18" s="1"/>
  <c r="AP99" i="18" s="1"/>
  <c r="AS99" i="18" s="1"/>
  <c r="K101" i="18"/>
  <c r="L101" i="18" s="1"/>
  <c r="O101" i="18" s="1"/>
  <c r="P101" i="18" s="1"/>
  <c r="R101" i="18" s="1"/>
  <c r="U101" i="18" s="1"/>
  <c r="V101" i="18" s="1"/>
  <c r="X101" i="18" s="1"/>
  <c r="AA101" i="18" s="1"/>
  <c r="AB100" i="18"/>
  <c r="AR200" i="18"/>
  <c r="AT200" i="18" s="1"/>
  <c r="D200" i="18"/>
  <c r="C201" i="18"/>
  <c r="F102" i="18"/>
  <c r="I102" i="18" s="1"/>
  <c r="AB98" i="17"/>
  <c r="J103" i="17"/>
  <c r="E104" i="17"/>
  <c r="AR199" i="17"/>
  <c r="AT199" i="17" s="1"/>
  <c r="C200" i="17"/>
  <c r="D199" i="17"/>
  <c r="Q100" i="17"/>
  <c r="V99" i="17"/>
  <c r="AC97" i="17"/>
  <c r="AI96" i="17"/>
  <c r="P101" i="17"/>
  <c r="K102" i="17"/>
  <c r="R92" i="15"/>
  <c r="U92" i="15" s="1"/>
  <c r="V92" i="15" s="1"/>
  <c r="X92" i="15" s="1"/>
  <c r="AA92" i="15" s="1"/>
  <c r="AB92" i="15" s="1"/>
  <c r="AD92" i="15" s="1"/>
  <c r="AG92" i="15" s="1"/>
  <c r="AI92" i="15" s="1"/>
  <c r="C200" i="15"/>
  <c r="AR199" i="15"/>
  <c r="AT199" i="15" s="1"/>
  <c r="D199" i="15"/>
  <c r="C199" i="14"/>
  <c r="AR198" i="14"/>
  <c r="AT198" i="14" s="1"/>
  <c r="D198" i="14"/>
  <c r="AK90" i="14"/>
  <c r="AN90" i="14" s="1"/>
  <c r="AK91" i="15"/>
  <c r="AN91" i="15" s="1"/>
  <c r="E95" i="15"/>
  <c r="J94" i="15"/>
  <c r="L93" i="15"/>
  <c r="O93" i="15" s="1"/>
  <c r="W92" i="14"/>
  <c r="AI91" i="14"/>
  <c r="J94" i="14"/>
  <c r="E95" i="14"/>
  <c r="L93" i="14"/>
  <c r="O93" i="14" s="1"/>
  <c r="P93" i="14" s="1"/>
  <c r="R93" i="14" s="1"/>
  <c r="U93" i="14" s="1"/>
  <c r="AK99" i="18" l="1"/>
  <c r="AN99" i="18" s="1"/>
  <c r="AC100" i="18"/>
  <c r="AD100" i="18" s="1"/>
  <c r="AG100" i="18" s="1"/>
  <c r="E103" i="18"/>
  <c r="J102" i="18"/>
  <c r="K102" i="18" s="1"/>
  <c r="D201" i="18"/>
  <c r="AR201" i="18"/>
  <c r="AT201" i="18" s="1"/>
  <c r="C202" i="18"/>
  <c r="AB101" i="18"/>
  <c r="AR200" i="17"/>
  <c r="AT200" i="17" s="1"/>
  <c r="C201" i="17"/>
  <c r="D200" i="17"/>
  <c r="L102" i="17"/>
  <c r="O102" i="17" s="1"/>
  <c r="AJ96" i="17"/>
  <c r="AP96" i="17" s="1"/>
  <c r="AS96" i="17" s="1"/>
  <c r="F104" i="17"/>
  <c r="I104" i="17" s="1"/>
  <c r="AD97" i="17"/>
  <c r="AG97" i="17" s="1"/>
  <c r="R100" i="17"/>
  <c r="U100" i="17" s="1"/>
  <c r="W99" i="17"/>
  <c r="C201" i="15"/>
  <c r="AR200" i="15"/>
  <c r="AT200" i="15" s="1"/>
  <c r="D200" i="15"/>
  <c r="C200" i="14"/>
  <c r="AR199" i="14"/>
  <c r="AT199" i="14" s="1"/>
  <c r="D199" i="14"/>
  <c r="AJ92" i="15"/>
  <c r="AP92" i="15" s="1"/>
  <c r="AS92" i="15" s="1"/>
  <c r="P93" i="15"/>
  <c r="Q93" i="15" s="1"/>
  <c r="K94" i="15"/>
  <c r="F95" i="15"/>
  <c r="I95" i="15" s="1"/>
  <c r="K94" i="14"/>
  <c r="V93" i="14"/>
  <c r="F95" i="14"/>
  <c r="I95" i="14" s="1"/>
  <c r="X92" i="14"/>
  <c r="AA92" i="14" s="1"/>
  <c r="AB92" i="14" s="1"/>
  <c r="AD92" i="14" s="1"/>
  <c r="AG92" i="14" s="1"/>
  <c r="AJ91" i="14"/>
  <c r="AP91" i="14" s="1"/>
  <c r="AS91" i="14" s="1"/>
  <c r="AI100" i="18" l="1"/>
  <c r="AJ100" i="18" s="1"/>
  <c r="AP100" i="18" s="1"/>
  <c r="AS100" i="18" s="1"/>
  <c r="AC101" i="18"/>
  <c r="AD101" i="18" s="1"/>
  <c r="AG101" i="18" s="1"/>
  <c r="AR202" i="18"/>
  <c r="AT202" i="18" s="1"/>
  <c r="D202" i="18"/>
  <c r="C203" i="18"/>
  <c r="L102" i="18"/>
  <c r="O102" i="18" s="1"/>
  <c r="P102" i="18" s="1"/>
  <c r="R102" i="18" s="1"/>
  <c r="U102" i="18" s="1"/>
  <c r="V102" i="18" s="1"/>
  <c r="X102" i="18" s="1"/>
  <c r="AA102" i="18" s="1"/>
  <c r="F103" i="18"/>
  <c r="I103" i="18" s="1"/>
  <c r="E105" i="17"/>
  <c r="J104" i="17"/>
  <c r="K103" i="17"/>
  <c r="P102" i="17"/>
  <c r="X99" i="17"/>
  <c r="AA99" i="17" s="1"/>
  <c r="AC98" i="17"/>
  <c r="AI97" i="17"/>
  <c r="Q101" i="17"/>
  <c r="V100" i="17"/>
  <c r="AR201" i="17"/>
  <c r="AT201" i="17" s="1"/>
  <c r="C202" i="17"/>
  <c r="D201" i="17"/>
  <c r="AK96" i="17"/>
  <c r="AN96" i="17" s="1"/>
  <c r="L94" i="15"/>
  <c r="O94" i="15" s="1"/>
  <c r="P94" i="15" s="1"/>
  <c r="C202" i="15"/>
  <c r="AR201" i="15"/>
  <c r="AT201" i="15" s="1"/>
  <c r="D201" i="15"/>
  <c r="C201" i="14"/>
  <c r="AR200" i="14"/>
  <c r="AT200" i="14" s="1"/>
  <c r="D200" i="14"/>
  <c r="AK92" i="15"/>
  <c r="AN92" i="15" s="1"/>
  <c r="R93" i="15"/>
  <c r="U93" i="15" s="1"/>
  <c r="V93" i="15" s="1"/>
  <c r="E96" i="15"/>
  <c r="J95" i="15"/>
  <c r="AK91" i="14"/>
  <c r="AN91" i="14" s="1"/>
  <c r="W93" i="14"/>
  <c r="AI92" i="14"/>
  <c r="J95" i="14"/>
  <c r="E96" i="14"/>
  <c r="L94" i="14"/>
  <c r="O94" i="14" s="1"/>
  <c r="P94" i="14" s="1"/>
  <c r="R94" i="14" s="1"/>
  <c r="U94" i="14" s="1"/>
  <c r="AK100" i="18" l="1"/>
  <c r="AN100" i="18" s="1"/>
  <c r="AI101" i="18"/>
  <c r="AB102" i="18"/>
  <c r="AR203" i="18"/>
  <c r="AT203" i="18" s="1"/>
  <c r="D203" i="18"/>
  <c r="C204" i="18"/>
  <c r="E104" i="18"/>
  <c r="J103" i="18"/>
  <c r="AJ97" i="17"/>
  <c r="AP97" i="17" s="1"/>
  <c r="AS97" i="17" s="1"/>
  <c r="AD98" i="17"/>
  <c r="AG98" i="17" s="1"/>
  <c r="W100" i="17"/>
  <c r="AB99" i="17"/>
  <c r="AR202" i="17"/>
  <c r="AT202" i="17" s="1"/>
  <c r="C203" i="17"/>
  <c r="D202" i="17"/>
  <c r="L103" i="17"/>
  <c r="O103" i="17" s="1"/>
  <c r="R101" i="17"/>
  <c r="U101" i="17" s="1"/>
  <c r="F105" i="17"/>
  <c r="I105" i="17" s="1"/>
  <c r="K95" i="15"/>
  <c r="L95" i="15" s="1"/>
  <c r="O95" i="15" s="1"/>
  <c r="C203" i="15"/>
  <c r="AR202" i="15"/>
  <c r="AT202" i="15" s="1"/>
  <c r="D202" i="15"/>
  <c r="X93" i="14"/>
  <c r="AA93" i="14" s="1"/>
  <c r="AB93" i="14" s="1"/>
  <c r="AD93" i="14" s="1"/>
  <c r="AG93" i="14" s="1"/>
  <c r="AI93" i="14" s="1"/>
  <c r="C202" i="14"/>
  <c r="AR201" i="14"/>
  <c r="AT201" i="14" s="1"/>
  <c r="D201" i="14"/>
  <c r="X93" i="15"/>
  <c r="AA93" i="15" s="1"/>
  <c r="AB93" i="15" s="1"/>
  <c r="AD93" i="15" s="1"/>
  <c r="AG93" i="15" s="1"/>
  <c r="Q94" i="15" s="1"/>
  <c r="F96" i="15"/>
  <c r="I96" i="15" s="1"/>
  <c r="AJ92" i="14"/>
  <c r="AP92" i="14" s="1"/>
  <c r="AS92" i="14" s="1"/>
  <c r="K95" i="14"/>
  <c r="V94" i="14"/>
  <c r="F96" i="14"/>
  <c r="I96" i="14" s="1"/>
  <c r="AJ101" i="18" l="1"/>
  <c r="AP101" i="18" s="1"/>
  <c r="AS101" i="18" s="1"/>
  <c r="AC102" i="18"/>
  <c r="AD102" i="18" s="1"/>
  <c r="AG102" i="18" s="1"/>
  <c r="D204" i="18"/>
  <c r="C205" i="18"/>
  <c r="AR204" i="18"/>
  <c r="AT204" i="18" s="1"/>
  <c r="F104" i="18"/>
  <c r="I104" i="18" s="1"/>
  <c r="K103" i="18"/>
  <c r="L103" i="18" s="1"/>
  <c r="O103" i="18" s="1"/>
  <c r="P103" i="18" s="1"/>
  <c r="R103" i="18" s="1"/>
  <c r="U103" i="18" s="1"/>
  <c r="V103" i="18" s="1"/>
  <c r="X103" i="18" s="1"/>
  <c r="AA103" i="18" s="1"/>
  <c r="AK97" i="17"/>
  <c r="AN97" i="17" s="1"/>
  <c r="Q102" i="17"/>
  <c r="V101" i="17"/>
  <c r="AR203" i="17"/>
  <c r="AT203" i="17" s="1"/>
  <c r="C204" i="17"/>
  <c r="D203" i="17"/>
  <c r="X100" i="17"/>
  <c r="AA100" i="17" s="1"/>
  <c r="E106" i="17"/>
  <c r="J105" i="17"/>
  <c r="P103" i="17"/>
  <c r="K104" i="17"/>
  <c r="AC99" i="17"/>
  <c r="AD99" i="17" s="1"/>
  <c r="AG99" i="17" s="1"/>
  <c r="AI98" i="17"/>
  <c r="C204" i="15"/>
  <c r="AR203" i="15"/>
  <c r="AT203" i="15" s="1"/>
  <c r="D203" i="15"/>
  <c r="W94" i="14"/>
  <c r="X94" i="14" s="1"/>
  <c r="AA94" i="14" s="1"/>
  <c r="AB94" i="14" s="1"/>
  <c r="AD94" i="14" s="1"/>
  <c r="AG94" i="14" s="1"/>
  <c r="R94" i="15"/>
  <c r="U94" i="15" s="1"/>
  <c r="V94" i="15" s="1"/>
  <c r="C203" i="14"/>
  <c r="AR202" i="14"/>
  <c r="AT202" i="14" s="1"/>
  <c r="D202" i="14"/>
  <c r="L95" i="14"/>
  <c r="O95" i="14" s="1"/>
  <c r="P95" i="14" s="1"/>
  <c r="R95" i="14" s="1"/>
  <c r="U95" i="14" s="1"/>
  <c r="V95" i="14" s="1"/>
  <c r="P95" i="15"/>
  <c r="AK92" i="14"/>
  <c r="AN92" i="14" s="1"/>
  <c r="AJ93" i="14" s="1"/>
  <c r="AP93" i="14" s="1"/>
  <c r="AS93" i="14" s="1"/>
  <c r="E97" i="15"/>
  <c r="J96" i="15"/>
  <c r="K96" i="15" s="1"/>
  <c r="AI93" i="15"/>
  <c r="J96" i="14"/>
  <c r="E97" i="14"/>
  <c r="AK101" i="18" l="1"/>
  <c r="AN101" i="18" s="1"/>
  <c r="AI102" i="18"/>
  <c r="J104" i="18"/>
  <c r="K104" i="18" s="1"/>
  <c r="E105" i="18"/>
  <c r="AB103" i="18"/>
  <c r="D205" i="18"/>
  <c r="C206" i="18"/>
  <c r="AR205" i="18"/>
  <c r="AT205" i="18" s="1"/>
  <c r="AI99" i="17"/>
  <c r="L104" i="17"/>
  <c r="O104" i="17" s="1"/>
  <c r="AR204" i="17"/>
  <c r="AT204" i="17" s="1"/>
  <c r="C205" i="17"/>
  <c r="D204" i="17"/>
  <c r="AJ98" i="17"/>
  <c r="AP98" i="17" s="1"/>
  <c r="AS98" i="17" s="1"/>
  <c r="F106" i="17"/>
  <c r="I106" i="17" s="1"/>
  <c r="W101" i="17"/>
  <c r="X101" i="17" s="1"/>
  <c r="AA101" i="17" s="1"/>
  <c r="AB100" i="17"/>
  <c r="R102" i="17"/>
  <c r="U102" i="17" s="1"/>
  <c r="C205" i="15"/>
  <c r="AR204" i="15"/>
  <c r="AT204" i="15" s="1"/>
  <c r="D204" i="15"/>
  <c r="C204" i="14"/>
  <c r="AR203" i="14"/>
  <c r="AT203" i="14" s="1"/>
  <c r="D203" i="14"/>
  <c r="X94" i="15"/>
  <c r="AA94" i="15" s="1"/>
  <c r="AB94" i="15" s="1"/>
  <c r="AD94" i="15" s="1"/>
  <c r="AG94" i="15" s="1"/>
  <c r="Q95" i="15" s="1"/>
  <c r="AJ93" i="15"/>
  <c r="AP93" i="15" s="1"/>
  <c r="AS93" i="15" s="1"/>
  <c r="AK93" i="14"/>
  <c r="AN93" i="14" s="1"/>
  <c r="L96" i="15"/>
  <c r="O96" i="15" s="1"/>
  <c r="F97" i="15"/>
  <c r="I97" i="15" s="1"/>
  <c r="W95" i="14"/>
  <c r="AI94" i="14"/>
  <c r="F97" i="14"/>
  <c r="I97" i="14" s="1"/>
  <c r="K96" i="14"/>
  <c r="AC103" i="18" l="1"/>
  <c r="AD103" i="18" s="1"/>
  <c r="AG103" i="18" s="1"/>
  <c r="AJ102" i="18"/>
  <c r="AP102" i="18" s="1"/>
  <c r="AS102" i="18" s="1"/>
  <c r="AR206" i="18"/>
  <c r="AT206" i="18" s="1"/>
  <c r="C207" i="18"/>
  <c r="D206" i="18"/>
  <c r="F105" i="18"/>
  <c r="I105" i="18" s="1"/>
  <c r="L104" i="18"/>
  <c r="O104" i="18" s="1"/>
  <c r="P104" i="18" s="1"/>
  <c r="R104" i="18" s="1"/>
  <c r="U104" i="18" s="1"/>
  <c r="V104" i="18" s="1"/>
  <c r="X104" i="18" s="1"/>
  <c r="AA104" i="18" s="1"/>
  <c r="E107" i="17"/>
  <c r="J106" i="17"/>
  <c r="AB101" i="17"/>
  <c r="P104" i="17"/>
  <c r="K105" i="17"/>
  <c r="AK98" i="17"/>
  <c r="AN98" i="17" s="1"/>
  <c r="AJ99" i="17" s="1"/>
  <c r="AP99" i="17" s="1"/>
  <c r="AS99" i="17" s="1"/>
  <c r="Q103" i="17"/>
  <c r="V102" i="17"/>
  <c r="W102" i="17" s="1"/>
  <c r="AR205" i="17"/>
  <c r="AT205" i="17" s="1"/>
  <c r="C206" i="17"/>
  <c r="D205" i="17"/>
  <c r="AC100" i="17"/>
  <c r="AD100" i="17" s="1"/>
  <c r="AG100" i="17" s="1"/>
  <c r="C206" i="15"/>
  <c r="AR205" i="15"/>
  <c r="AT205" i="15" s="1"/>
  <c r="D205" i="15"/>
  <c r="R95" i="15"/>
  <c r="U95" i="15" s="1"/>
  <c r="V95" i="15" s="1"/>
  <c r="X95" i="14"/>
  <c r="AA95" i="14" s="1"/>
  <c r="AB95" i="14" s="1"/>
  <c r="AD95" i="14" s="1"/>
  <c r="AG95" i="14" s="1"/>
  <c r="AI95" i="14" s="1"/>
  <c r="C205" i="14"/>
  <c r="AR204" i="14"/>
  <c r="AT204" i="14" s="1"/>
  <c r="D204" i="14"/>
  <c r="AJ94" i="14"/>
  <c r="AP94" i="14" s="1"/>
  <c r="AS94" i="14" s="1"/>
  <c r="P96" i="15"/>
  <c r="AK93" i="15"/>
  <c r="AN93" i="15" s="1"/>
  <c r="E98" i="15"/>
  <c r="J97" i="15"/>
  <c r="K97" i="15" s="1"/>
  <c r="AI94" i="15"/>
  <c r="L96" i="14"/>
  <c r="O96" i="14" s="1"/>
  <c r="P96" i="14" s="1"/>
  <c r="R96" i="14" s="1"/>
  <c r="U96" i="14" s="1"/>
  <c r="E98" i="14"/>
  <c r="J97" i="14"/>
  <c r="AK102" i="18" l="1"/>
  <c r="AN102" i="18" s="1"/>
  <c r="AI103" i="18"/>
  <c r="J105" i="18"/>
  <c r="K105" i="18" s="1"/>
  <c r="E106" i="18"/>
  <c r="AR207" i="18"/>
  <c r="AT207" i="18" s="1"/>
  <c r="C208" i="18"/>
  <c r="D207" i="18"/>
  <c r="AB104" i="18"/>
  <c r="AC104" i="18" s="1"/>
  <c r="L105" i="17"/>
  <c r="O105" i="17" s="1"/>
  <c r="AC101" i="17"/>
  <c r="AI100" i="17"/>
  <c r="R103" i="17"/>
  <c r="U103" i="17" s="1"/>
  <c r="AK99" i="17"/>
  <c r="AN99" i="17" s="1"/>
  <c r="AR206" i="17"/>
  <c r="AT206" i="17" s="1"/>
  <c r="C207" i="17"/>
  <c r="D206" i="17"/>
  <c r="X102" i="17"/>
  <c r="AA102" i="17" s="1"/>
  <c r="F107" i="17"/>
  <c r="I107" i="17" s="1"/>
  <c r="C207" i="15"/>
  <c r="AR206" i="15"/>
  <c r="AT206" i="15" s="1"/>
  <c r="D206" i="15"/>
  <c r="C206" i="14"/>
  <c r="AR205" i="14"/>
  <c r="AT205" i="14" s="1"/>
  <c r="D205" i="14"/>
  <c r="AK94" i="14"/>
  <c r="AN94" i="14" s="1"/>
  <c r="AJ95" i="14" s="1"/>
  <c r="AP95" i="14" s="1"/>
  <c r="AS95" i="14" s="1"/>
  <c r="X95" i="15"/>
  <c r="AA95" i="15" s="1"/>
  <c r="AB95" i="15" s="1"/>
  <c r="AD95" i="15" s="1"/>
  <c r="AG95" i="15" s="1"/>
  <c r="Q96" i="15" s="1"/>
  <c r="L97" i="15"/>
  <c r="O97" i="15" s="1"/>
  <c r="F98" i="15"/>
  <c r="I98" i="15" s="1"/>
  <c r="AJ94" i="15"/>
  <c r="AP94" i="15" s="1"/>
  <c r="AS94" i="15" s="1"/>
  <c r="F98" i="14"/>
  <c r="I98" i="14" s="1"/>
  <c r="K97" i="14"/>
  <c r="V96" i="14"/>
  <c r="AD104" i="18" l="1"/>
  <c r="AG104" i="18" s="1"/>
  <c r="AJ103" i="18"/>
  <c r="AP103" i="18" s="1"/>
  <c r="AS103" i="18" s="1"/>
  <c r="D208" i="18"/>
  <c r="C209" i="18"/>
  <c r="AR208" i="18"/>
  <c r="AT208" i="18" s="1"/>
  <c r="F106" i="18"/>
  <c r="I106" i="18" s="1"/>
  <c r="L105" i="18"/>
  <c r="O105" i="18" s="1"/>
  <c r="P105" i="18" s="1"/>
  <c r="R105" i="18" s="1"/>
  <c r="U105" i="18" s="1"/>
  <c r="V105" i="18" s="1"/>
  <c r="X105" i="18" s="1"/>
  <c r="AA105" i="18" s="1"/>
  <c r="AJ100" i="17"/>
  <c r="AP100" i="17" s="1"/>
  <c r="AS100" i="17" s="1"/>
  <c r="AB102" i="17"/>
  <c r="AR207" i="17"/>
  <c r="AT207" i="17" s="1"/>
  <c r="C208" i="17"/>
  <c r="D207" i="17"/>
  <c r="Q104" i="17"/>
  <c r="V103" i="17"/>
  <c r="P105" i="17"/>
  <c r="K106" i="17"/>
  <c r="AD101" i="17"/>
  <c r="AG101" i="17" s="1"/>
  <c r="E108" i="17"/>
  <c r="J107" i="17"/>
  <c r="R96" i="15"/>
  <c r="U96" i="15" s="1"/>
  <c r="V96" i="15" s="1"/>
  <c r="C208" i="15"/>
  <c r="AR207" i="15"/>
  <c r="AT207" i="15" s="1"/>
  <c r="D207" i="15"/>
  <c r="C207" i="14"/>
  <c r="AR206" i="14"/>
  <c r="AT206" i="14" s="1"/>
  <c r="D206" i="14"/>
  <c r="P97" i="15"/>
  <c r="AK95" i="14"/>
  <c r="AN95" i="14" s="1"/>
  <c r="J98" i="15"/>
  <c r="K98" i="15" s="1"/>
  <c r="E99" i="15"/>
  <c r="AI95" i="15"/>
  <c r="AK94" i="15"/>
  <c r="AN94" i="15" s="1"/>
  <c r="W96" i="14"/>
  <c r="J98" i="14"/>
  <c r="E99" i="14"/>
  <c r="L97" i="14"/>
  <c r="O97" i="14" s="1"/>
  <c r="P97" i="14" s="1"/>
  <c r="R97" i="14" s="1"/>
  <c r="U97" i="14" s="1"/>
  <c r="AK103" i="18" l="1"/>
  <c r="AN103" i="18" s="1"/>
  <c r="AI104" i="18"/>
  <c r="E107" i="18"/>
  <c r="J106" i="18"/>
  <c r="K106" i="18" s="1"/>
  <c r="D209" i="18"/>
  <c r="C210" i="18"/>
  <c r="AR209" i="18"/>
  <c r="AT209" i="18" s="1"/>
  <c r="AB105" i="18"/>
  <c r="AK100" i="17"/>
  <c r="AN100" i="17" s="1"/>
  <c r="F108" i="17"/>
  <c r="I108" i="17" s="1"/>
  <c r="AC102" i="17"/>
  <c r="AD102" i="17" s="1"/>
  <c r="AG102" i="17" s="1"/>
  <c r="AI101" i="17"/>
  <c r="AR208" i="17"/>
  <c r="AT208" i="17" s="1"/>
  <c r="C209" i="17"/>
  <c r="D208" i="17"/>
  <c r="L106" i="17"/>
  <c r="O106" i="17" s="1"/>
  <c r="R104" i="17"/>
  <c r="U104" i="17" s="1"/>
  <c r="W103" i="17"/>
  <c r="X103" i="17" s="1"/>
  <c r="AA103" i="17" s="1"/>
  <c r="C209" i="15"/>
  <c r="AR208" i="15"/>
  <c r="AT208" i="15" s="1"/>
  <c r="D208" i="15"/>
  <c r="C208" i="14"/>
  <c r="AR207" i="14"/>
  <c r="AT207" i="14" s="1"/>
  <c r="D207" i="14"/>
  <c r="AJ95" i="15"/>
  <c r="AP95" i="15" s="1"/>
  <c r="AS95" i="15" s="1"/>
  <c r="X96" i="15"/>
  <c r="AA96" i="15" s="1"/>
  <c r="AB96" i="15" s="1"/>
  <c r="AD96" i="15" s="1"/>
  <c r="AG96" i="15" s="1"/>
  <c r="Q97" i="15" s="1"/>
  <c r="F99" i="15"/>
  <c r="I99" i="15" s="1"/>
  <c r="L98" i="15"/>
  <c r="O98" i="15" s="1"/>
  <c r="F99" i="14"/>
  <c r="I99" i="14" s="1"/>
  <c r="K98" i="14"/>
  <c r="V97" i="14"/>
  <c r="X96" i="14"/>
  <c r="AA96" i="14" s="1"/>
  <c r="AB96" i="14" s="1"/>
  <c r="AD96" i="14" s="1"/>
  <c r="AG96" i="14" s="1"/>
  <c r="AC105" i="18" l="1"/>
  <c r="AD105" i="18" s="1"/>
  <c r="AG105" i="18" s="1"/>
  <c r="AJ104" i="18"/>
  <c r="AP104" i="18" s="1"/>
  <c r="AS104" i="18" s="1"/>
  <c r="AR210" i="18"/>
  <c r="AT210" i="18" s="1"/>
  <c r="C211" i="18"/>
  <c r="D210" i="18"/>
  <c r="L106" i="18"/>
  <c r="O106" i="18" s="1"/>
  <c r="P106" i="18" s="1"/>
  <c r="R106" i="18" s="1"/>
  <c r="U106" i="18" s="1"/>
  <c r="V106" i="18" s="1"/>
  <c r="X106" i="18" s="1"/>
  <c r="AA106" i="18" s="1"/>
  <c r="F107" i="18"/>
  <c r="I107" i="18" s="1"/>
  <c r="AB103" i="17"/>
  <c r="AC103" i="17" s="1"/>
  <c r="AI102" i="17"/>
  <c r="AJ101" i="17"/>
  <c r="AP101" i="17" s="1"/>
  <c r="AS101" i="17" s="1"/>
  <c r="E109" i="17"/>
  <c r="J108" i="17"/>
  <c r="Q105" i="17"/>
  <c r="V104" i="17"/>
  <c r="P106" i="17"/>
  <c r="K107" i="17"/>
  <c r="AR209" i="17"/>
  <c r="AT209" i="17" s="1"/>
  <c r="C210" i="17"/>
  <c r="D209" i="17"/>
  <c r="R97" i="15"/>
  <c r="U97" i="15" s="1"/>
  <c r="V97" i="15" s="1"/>
  <c r="C210" i="15"/>
  <c r="AR209" i="15"/>
  <c r="AT209" i="15" s="1"/>
  <c r="D209" i="15"/>
  <c r="C209" i="14"/>
  <c r="AR208" i="14"/>
  <c r="AT208" i="14" s="1"/>
  <c r="D208" i="14"/>
  <c r="AK95" i="15"/>
  <c r="AN95" i="15" s="1"/>
  <c r="P98" i="15"/>
  <c r="J99" i="15"/>
  <c r="K99" i="15" s="1"/>
  <c r="E100" i="15"/>
  <c r="AI96" i="15"/>
  <c r="W97" i="14"/>
  <c r="AI96" i="14"/>
  <c r="L98" i="14"/>
  <c r="O98" i="14" s="1"/>
  <c r="P98" i="14" s="1"/>
  <c r="R98" i="14" s="1"/>
  <c r="U98" i="14" s="1"/>
  <c r="J99" i="14"/>
  <c r="E100" i="14"/>
  <c r="AK104" i="18" l="1"/>
  <c r="AN104" i="18" s="1"/>
  <c r="AI105" i="18"/>
  <c r="AB106" i="18"/>
  <c r="AR211" i="18"/>
  <c r="AT211" i="18" s="1"/>
  <c r="C212" i="18"/>
  <c r="D211" i="18"/>
  <c r="E108" i="18"/>
  <c r="J107" i="18"/>
  <c r="R105" i="17"/>
  <c r="U105" i="17" s="1"/>
  <c r="AK101" i="17"/>
  <c r="AN101" i="17" s="1"/>
  <c r="AJ102" i="17" s="1"/>
  <c r="AP102" i="17" s="1"/>
  <c r="AS102" i="17" s="1"/>
  <c r="L107" i="17"/>
  <c r="O107" i="17" s="1"/>
  <c r="AD103" i="17"/>
  <c r="AG103" i="17" s="1"/>
  <c r="AR210" i="17"/>
  <c r="AT210" i="17" s="1"/>
  <c r="C211" i="17"/>
  <c r="D210" i="17"/>
  <c r="F109" i="17"/>
  <c r="I109" i="17" s="1"/>
  <c r="W104" i="17"/>
  <c r="X104" i="17" s="1"/>
  <c r="AA104" i="17" s="1"/>
  <c r="C211" i="15"/>
  <c r="AR210" i="15"/>
  <c r="AT210" i="15" s="1"/>
  <c r="D210" i="15"/>
  <c r="C210" i="14"/>
  <c r="AR209" i="14"/>
  <c r="AT209" i="14" s="1"/>
  <c r="D209" i="14"/>
  <c r="X97" i="14"/>
  <c r="AA97" i="14" s="1"/>
  <c r="AB97" i="14" s="1"/>
  <c r="AD97" i="14" s="1"/>
  <c r="AG97" i="14" s="1"/>
  <c r="AI97" i="14" s="1"/>
  <c r="AJ96" i="15"/>
  <c r="AP96" i="15" s="1"/>
  <c r="AS96" i="15" s="1"/>
  <c r="X97" i="15"/>
  <c r="AA97" i="15" s="1"/>
  <c r="AB97" i="15" s="1"/>
  <c r="AD97" i="15" s="1"/>
  <c r="AG97" i="15" s="1"/>
  <c r="Q98" i="15" s="1"/>
  <c r="F100" i="15"/>
  <c r="I100" i="15" s="1"/>
  <c r="L99" i="15"/>
  <c r="O99" i="15" s="1"/>
  <c r="K99" i="14"/>
  <c r="V98" i="14"/>
  <c r="F100" i="14"/>
  <c r="I100" i="14" s="1"/>
  <c r="AJ96" i="14"/>
  <c r="AP96" i="14" s="1"/>
  <c r="AS96" i="14" s="1"/>
  <c r="AC106" i="18" l="1"/>
  <c r="AD106" i="18" s="1"/>
  <c r="AG106" i="18" s="1"/>
  <c r="AJ105" i="18"/>
  <c r="AP105" i="18" s="1"/>
  <c r="AS105" i="18" s="1"/>
  <c r="D212" i="18"/>
  <c r="C213" i="18"/>
  <c r="AR212" i="18"/>
  <c r="AT212" i="18" s="1"/>
  <c r="F108" i="18"/>
  <c r="I108" i="18" s="1"/>
  <c r="K107" i="18"/>
  <c r="L107" i="18" s="1"/>
  <c r="O107" i="18" s="1"/>
  <c r="P107" i="18" s="1"/>
  <c r="R107" i="18" s="1"/>
  <c r="U107" i="18" s="1"/>
  <c r="V107" i="18" s="1"/>
  <c r="X107" i="18" s="1"/>
  <c r="AA107" i="18" s="1"/>
  <c r="P107" i="17"/>
  <c r="K108" i="17"/>
  <c r="AR211" i="17"/>
  <c r="AT211" i="17" s="1"/>
  <c r="C212" i="17"/>
  <c r="D211" i="17"/>
  <c r="AB104" i="17"/>
  <c r="AC104" i="17" s="1"/>
  <c r="E110" i="17"/>
  <c r="J109" i="17"/>
  <c r="Q106" i="17"/>
  <c r="V105" i="17"/>
  <c r="W105" i="17" s="1"/>
  <c r="AI103" i="17"/>
  <c r="AK102" i="17"/>
  <c r="AN102" i="17" s="1"/>
  <c r="R98" i="15"/>
  <c r="U98" i="15" s="1"/>
  <c r="V98" i="15" s="1"/>
  <c r="C212" i="15"/>
  <c r="AR211" i="15"/>
  <c r="AT211" i="15" s="1"/>
  <c r="D211" i="15"/>
  <c r="W98" i="14"/>
  <c r="X98" i="14" s="1"/>
  <c r="AA98" i="14" s="1"/>
  <c r="AB98" i="14" s="1"/>
  <c r="AD98" i="14" s="1"/>
  <c r="AG98" i="14" s="1"/>
  <c r="C211" i="14"/>
  <c r="AR210" i="14"/>
  <c r="AT210" i="14" s="1"/>
  <c r="D210" i="14"/>
  <c r="AK96" i="15"/>
  <c r="AN96" i="15" s="1"/>
  <c r="P99" i="15"/>
  <c r="E101" i="15"/>
  <c r="J100" i="15"/>
  <c r="K100" i="15" s="1"/>
  <c r="AI97" i="15"/>
  <c r="AK96" i="14"/>
  <c r="AN96" i="14" s="1"/>
  <c r="AJ97" i="14" s="1"/>
  <c r="AP97" i="14" s="1"/>
  <c r="AS97" i="14" s="1"/>
  <c r="E101" i="14"/>
  <c r="J100" i="14"/>
  <c r="L99" i="14"/>
  <c r="O99" i="14" s="1"/>
  <c r="P99" i="14" s="1"/>
  <c r="R99" i="14" s="1"/>
  <c r="U99" i="14" s="1"/>
  <c r="AK105" i="18" l="1"/>
  <c r="AN105" i="18" s="1"/>
  <c r="AI106" i="18"/>
  <c r="J108" i="18"/>
  <c r="K108" i="18" s="1"/>
  <c r="E109" i="18"/>
  <c r="AB107" i="18"/>
  <c r="D213" i="18"/>
  <c r="C214" i="18"/>
  <c r="AR213" i="18"/>
  <c r="AT213" i="18" s="1"/>
  <c r="AJ103" i="17"/>
  <c r="AP103" i="17" s="1"/>
  <c r="AS103" i="17" s="1"/>
  <c r="AR212" i="17"/>
  <c r="AT212" i="17" s="1"/>
  <c r="C213" i="17"/>
  <c r="D212" i="17"/>
  <c r="AD104" i="17"/>
  <c r="AG104" i="17" s="1"/>
  <c r="R106" i="17"/>
  <c r="U106" i="17" s="1"/>
  <c r="L108" i="17"/>
  <c r="O108" i="17" s="1"/>
  <c r="X105" i="17"/>
  <c r="AA105" i="17" s="1"/>
  <c r="F110" i="17"/>
  <c r="I110" i="17" s="1"/>
  <c r="C213" i="15"/>
  <c r="AR212" i="15"/>
  <c r="AT212" i="15" s="1"/>
  <c r="D212" i="15"/>
  <c r="C212" i="14"/>
  <c r="AR211" i="14"/>
  <c r="AT211" i="14" s="1"/>
  <c r="D211" i="14"/>
  <c r="AJ97" i="15"/>
  <c r="AP97" i="15" s="1"/>
  <c r="AS97" i="15" s="1"/>
  <c r="X98" i="15"/>
  <c r="AA98" i="15" s="1"/>
  <c r="AB98" i="15" s="1"/>
  <c r="AD98" i="15" s="1"/>
  <c r="AG98" i="15" s="1"/>
  <c r="Q99" i="15" s="1"/>
  <c r="L100" i="15"/>
  <c r="O100" i="15" s="1"/>
  <c r="F101" i="15"/>
  <c r="I101" i="15" s="1"/>
  <c r="AK97" i="14"/>
  <c r="AN97" i="14" s="1"/>
  <c r="AI98" i="14"/>
  <c r="K100" i="14"/>
  <c r="V99" i="14"/>
  <c r="F101" i="14"/>
  <c r="I101" i="14" s="1"/>
  <c r="AC107" i="18" l="1"/>
  <c r="AD107" i="18" s="1"/>
  <c r="AG107" i="18" s="1"/>
  <c r="AJ106" i="18"/>
  <c r="AP106" i="18" s="1"/>
  <c r="AS106" i="18" s="1"/>
  <c r="AR214" i="18"/>
  <c r="AT214" i="18" s="1"/>
  <c r="C215" i="18"/>
  <c r="D214" i="18"/>
  <c r="F109" i="18"/>
  <c r="I109" i="18" s="1"/>
  <c r="L108" i="18"/>
  <c r="O108" i="18" s="1"/>
  <c r="P108" i="18" s="1"/>
  <c r="R108" i="18" s="1"/>
  <c r="U108" i="18" s="1"/>
  <c r="V108" i="18" s="1"/>
  <c r="X108" i="18" s="1"/>
  <c r="AA108" i="18" s="1"/>
  <c r="AK103" i="17"/>
  <c r="AN103" i="17" s="1"/>
  <c r="AB105" i="17"/>
  <c r="AC105" i="17" s="1"/>
  <c r="AR213" i="17"/>
  <c r="AT213" i="17" s="1"/>
  <c r="C214" i="17"/>
  <c r="D213" i="17"/>
  <c r="E111" i="17"/>
  <c r="J110" i="17"/>
  <c r="K109" i="17"/>
  <c r="P108" i="17"/>
  <c r="AI104" i="17"/>
  <c r="Q107" i="17"/>
  <c r="V106" i="17"/>
  <c r="C214" i="15"/>
  <c r="AR213" i="15"/>
  <c r="AT213" i="15" s="1"/>
  <c r="D213" i="15"/>
  <c r="R99" i="15"/>
  <c r="U99" i="15" s="1"/>
  <c r="V99" i="15" s="1"/>
  <c r="C213" i="14"/>
  <c r="AR212" i="14"/>
  <c r="AT212" i="14" s="1"/>
  <c r="D212" i="14"/>
  <c r="AK97" i="15"/>
  <c r="AN97" i="15" s="1"/>
  <c r="AJ98" i="14"/>
  <c r="AP98" i="14" s="1"/>
  <c r="AS98" i="14" s="1"/>
  <c r="P100" i="15"/>
  <c r="AI98" i="15"/>
  <c r="E102" i="15"/>
  <c r="J101" i="15"/>
  <c r="K101" i="15" s="1"/>
  <c r="L100" i="14"/>
  <c r="O100" i="14" s="1"/>
  <c r="P100" i="14" s="1"/>
  <c r="R100" i="14" s="1"/>
  <c r="U100" i="14" s="1"/>
  <c r="J101" i="14"/>
  <c r="E102" i="14"/>
  <c r="W99" i="14"/>
  <c r="AK106" i="18" l="1"/>
  <c r="AN106" i="18" s="1"/>
  <c r="AI107" i="18"/>
  <c r="AJ104" i="17"/>
  <c r="AP104" i="17" s="1"/>
  <c r="AS104" i="17" s="1"/>
  <c r="J109" i="18"/>
  <c r="K109" i="18" s="1"/>
  <c r="E110" i="18"/>
  <c r="AR215" i="18"/>
  <c r="AT215" i="18" s="1"/>
  <c r="C216" i="18"/>
  <c r="D215" i="18"/>
  <c r="AB108" i="18"/>
  <c r="F111" i="17"/>
  <c r="I111" i="17" s="1"/>
  <c r="R107" i="17"/>
  <c r="U107" i="17" s="1"/>
  <c r="AR214" i="17"/>
  <c r="AT214" i="17" s="1"/>
  <c r="C215" i="17"/>
  <c r="D214" i="17"/>
  <c r="AD105" i="17"/>
  <c r="AG105" i="17" s="1"/>
  <c r="L109" i="17"/>
  <c r="O109" i="17" s="1"/>
  <c r="W106" i="17"/>
  <c r="C215" i="15"/>
  <c r="AR214" i="15"/>
  <c r="AT214" i="15" s="1"/>
  <c r="D214" i="15"/>
  <c r="C214" i="14"/>
  <c r="AR213" i="14"/>
  <c r="AT213" i="14" s="1"/>
  <c r="D213" i="14"/>
  <c r="AJ98" i="15"/>
  <c r="AP98" i="15" s="1"/>
  <c r="AS98" i="15" s="1"/>
  <c r="AK98" i="14"/>
  <c r="AN98" i="14" s="1"/>
  <c r="F102" i="15"/>
  <c r="I102" i="15" s="1"/>
  <c r="X99" i="15"/>
  <c r="AA99" i="15" s="1"/>
  <c r="AB99" i="15" s="1"/>
  <c r="AD99" i="15" s="1"/>
  <c r="AG99" i="15" s="1"/>
  <c r="Q100" i="15" s="1"/>
  <c r="F102" i="14"/>
  <c r="I102" i="14" s="1"/>
  <c r="K101" i="14"/>
  <c r="V100" i="14"/>
  <c r="X99" i="14"/>
  <c r="AA99" i="14" s="1"/>
  <c r="AB99" i="14" s="1"/>
  <c r="AD99" i="14" s="1"/>
  <c r="AG99" i="14" s="1"/>
  <c r="AJ107" i="18" l="1"/>
  <c r="AP107" i="18" s="1"/>
  <c r="AS107" i="18" s="1"/>
  <c r="AC108" i="18"/>
  <c r="AD108" i="18" s="1"/>
  <c r="AG108" i="18" s="1"/>
  <c r="AK104" i="17"/>
  <c r="AN104" i="17" s="1"/>
  <c r="D216" i="18"/>
  <c r="C217" i="18"/>
  <c r="AR216" i="18"/>
  <c r="AT216" i="18" s="1"/>
  <c r="F110" i="18"/>
  <c r="I110" i="18" s="1"/>
  <c r="L109" i="18"/>
  <c r="O109" i="18" s="1"/>
  <c r="P109" i="18" s="1"/>
  <c r="R109" i="18" s="1"/>
  <c r="U109" i="18" s="1"/>
  <c r="V109" i="18" s="1"/>
  <c r="X109" i="18" s="1"/>
  <c r="AA109" i="18" s="1"/>
  <c r="AI105" i="17"/>
  <c r="Q108" i="17"/>
  <c r="V107" i="17"/>
  <c r="AR215" i="17"/>
  <c r="AT215" i="17" s="1"/>
  <c r="C216" i="17"/>
  <c r="D215" i="17"/>
  <c r="E112" i="17"/>
  <c r="J111" i="17"/>
  <c r="P109" i="17"/>
  <c r="K110" i="17"/>
  <c r="X106" i="17"/>
  <c r="AA106" i="17" s="1"/>
  <c r="R100" i="15"/>
  <c r="U100" i="15" s="1"/>
  <c r="V100" i="15" s="1"/>
  <c r="C216" i="15"/>
  <c r="AR215" i="15"/>
  <c r="AT215" i="15" s="1"/>
  <c r="D215" i="15"/>
  <c r="C215" i="14"/>
  <c r="AR214" i="14"/>
  <c r="AT214" i="14" s="1"/>
  <c r="D214" i="14"/>
  <c r="AK98" i="15"/>
  <c r="AN98" i="15" s="1"/>
  <c r="AI99" i="15"/>
  <c r="E103" i="15"/>
  <c r="J102" i="15"/>
  <c r="L101" i="15"/>
  <c r="O101" i="15" s="1"/>
  <c r="L101" i="14"/>
  <c r="O101" i="14" s="1"/>
  <c r="P101" i="14" s="1"/>
  <c r="R101" i="14" s="1"/>
  <c r="U101" i="14" s="1"/>
  <c r="W100" i="14"/>
  <c r="AI99" i="14"/>
  <c r="J102" i="14"/>
  <c r="E103" i="14"/>
  <c r="AK107" i="18" l="1"/>
  <c r="AN107" i="18" s="1"/>
  <c r="AJ105" i="17"/>
  <c r="AP105" i="17" s="1"/>
  <c r="AS105" i="17" s="1"/>
  <c r="AI108" i="18"/>
  <c r="E111" i="18"/>
  <c r="J110" i="18"/>
  <c r="K110" i="18" s="1"/>
  <c r="D217" i="18"/>
  <c r="AR217" i="18"/>
  <c r="AT217" i="18" s="1"/>
  <c r="C218" i="18"/>
  <c r="AB109" i="18"/>
  <c r="W107" i="17"/>
  <c r="AB106" i="17"/>
  <c r="R108" i="17"/>
  <c r="U108" i="17" s="1"/>
  <c r="AR216" i="17"/>
  <c r="AT216" i="17" s="1"/>
  <c r="C217" i="17"/>
  <c r="D216" i="17"/>
  <c r="L110" i="17"/>
  <c r="O110" i="17" s="1"/>
  <c r="F112" i="17"/>
  <c r="I112" i="17" s="1"/>
  <c r="C217" i="15"/>
  <c r="AR216" i="15"/>
  <c r="AT216" i="15" s="1"/>
  <c r="D216" i="15"/>
  <c r="C216" i="14"/>
  <c r="AR215" i="14"/>
  <c r="AT215" i="14" s="1"/>
  <c r="D215" i="14"/>
  <c r="P101" i="15"/>
  <c r="K102" i="15"/>
  <c r="F103" i="15"/>
  <c r="I103" i="15" s="1"/>
  <c r="X100" i="15"/>
  <c r="AA100" i="15" s="1"/>
  <c r="AB100" i="15" s="1"/>
  <c r="AD100" i="15" s="1"/>
  <c r="AG100" i="15" s="1"/>
  <c r="AJ99" i="15"/>
  <c r="AP99" i="15" s="1"/>
  <c r="AS99" i="15" s="1"/>
  <c r="F103" i="14"/>
  <c r="I103" i="14" s="1"/>
  <c r="AJ99" i="14"/>
  <c r="AP99" i="14" s="1"/>
  <c r="AS99" i="14" s="1"/>
  <c r="K102" i="14"/>
  <c r="V101" i="14"/>
  <c r="X100" i="14"/>
  <c r="AA100" i="14" s="1"/>
  <c r="AB100" i="14" s="1"/>
  <c r="AD100" i="14" s="1"/>
  <c r="AG100" i="14" s="1"/>
  <c r="AK105" i="17" l="1"/>
  <c r="AN105" i="17" s="1"/>
  <c r="AJ108" i="18"/>
  <c r="AP108" i="18" s="1"/>
  <c r="AS108" i="18" s="1"/>
  <c r="AC109" i="18"/>
  <c r="AD109" i="18" s="1"/>
  <c r="AG109" i="18" s="1"/>
  <c r="AR218" i="18"/>
  <c r="AT218" i="18" s="1"/>
  <c r="C219" i="18"/>
  <c r="D218" i="18"/>
  <c r="L110" i="18"/>
  <c r="O110" i="18" s="1"/>
  <c r="P110" i="18" s="1"/>
  <c r="R110" i="18" s="1"/>
  <c r="U110" i="18" s="1"/>
  <c r="V110" i="18" s="1"/>
  <c r="X110" i="18" s="1"/>
  <c r="AA110" i="18" s="1"/>
  <c r="F111" i="18"/>
  <c r="I111" i="18" s="1"/>
  <c r="E113" i="17"/>
  <c r="J112" i="17"/>
  <c r="AR217" i="17"/>
  <c r="AT217" i="17" s="1"/>
  <c r="C218" i="17"/>
  <c r="D217" i="17"/>
  <c r="K111" i="17"/>
  <c r="P110" i="17"/>
  <c r="Q109" i="17"/>
  <c r="V108" i="17"/>
  <c r="AC106" i="17"/>
  <c r="AD106" i="17" s="1"/>
  <c r="AG106" i="17" s="1"/>
  <c r="X107" i="17"/>
  <c r="AA107" i="17" s="1"/>
  <c r="L102" i="15"/>
  <c r="O102" i="15" s="1"/>
  <c r="P102" i="15" s="1"/>
  <c r="C218" i="15"/>
  <c r="AR217" i="15"/>
  <c r="AT217" i="15" s="1"/>
  <c r="D217" i="15"/>
  <c r="C217" i="14"/>
  <c r="AR216" i="14"/>
  <c r="AT216" i="14" s="1"/>
  <c r="D216" i="14"/>
  <c r="Q101" i="15"/>
  <c r="AK99" i="15"/>
  <c r="AN99" i="15" s="1"/>
  <c r="AI100" i="15"/>
  <c r="E104" i="15"/>
  <c r="J103" i="15"/>
  <c r="AK99" i="14"/>
  <c r="AN99" i="14" s="1"/>
  <c r="L102" i="14"/>
  <c r="O102" i="14" s="1"/>
  <c r="P102" i="14" s="1"/>
  <c r="R102" i="14" s="1"/>
  <c r="U102" i="14" s="1"/>
  <c r="E104" i="14"/>
  <c r="J103" i="14"/>
  <c r="W101" i="14"/>
  <c r="AI100" i="14"/>
  <c r="AK108" i="18" l="1"/>
  <c r="AN108" i="18" s="1"/>
  <c r="AI109" i="18"/>
  <c r="AB110" i="18"/>
  <c r="AR219" i="18"/>
  <c r="AT219" i="18" s="1"/>
  <c r="C220" i="18"/>
  <c r="D219" i="18"/>
  <c r="E112" i="18"/>
  <c r="J111" i="18"/>
  <c r="AI106" i="17"/>
  <c r="R109" i="17"/>
  <c r="U109" i="17" s="1"/>
  <c r="W108" i="17"/>
  <c r="AB107" i="17"/>
  <c r="L111" i="17"/>
  <c r="O111" i="17" s="1"/>
  <c r="K103" i="15"/>
  <c r="L103" i="15" s="1"/>
  <c r="O103" i="15" s="1"/>
  <c r="AR218" i="17"/>
  <c r="AT218" i="17" s="1"/>
  <c r="C219" i="17"/>
  <c r="D218" i="17"/>
  <c r="F113" i="17"/>
  <c r="I113" i="17" s="1"/>
  <c r="C219" i="15"/>
  <c r="AR218" i="15"/>
  <c r="AT218" i="15" s="1"/>
  <c r="D218" i="15"/>
  <c r="R101" i="15"/>
  <c r="U101" i="15" s="1"/>
  <c r="V101" i="15" s="1"/>
  <c r="X101" i="15" s="1"/>
  <c r="AA101" i="15" s="1"/>
  <c r="AB101" i="15" s="1"/>
  <c r="AD101" i="15" s="1"/>
  <c r="AG101" i="15" s="1"/>
  <c r="Q102" i="15" s="1"/>
  <c r="C218" i="14"/>
  <c r="AR217" i="14"/>
  <c r="AT217" i="14" s="1"/>
  <c r="D217" i="14"/>
  <c r="AJ100" i="15"/>
  <c r="AP100" i="15" s="1"/>
  <c r="AS100" i="15" s="1"/>
  <c r="F104" i="15"/>
  <c r="I104" i="15" s="1"/>
  <c r="F104" i="14"/>
  <c r="I104" i="14" s="1"/>
  <c r="K103" i="14"/>
  <c r="V102" i="14"/>
  <c r="AJ100" i="14"/>
  <c r="AP100" i="14" s="1"/>
  <c r="AS100" i="14" s="1"/>
  <c r="X101" i="14"/>
  <c r="AA101" i="14" s="1"/>
  <c r="AB101" i="14" s="1"/>
  <c r="AD101" i="14" s="1"/>
  <c r="AG101" i="14" s="1"/>
  <c r="AJ109" i="18" l="1"/>
  <c r="AP109" i="18" s="1"/>
  <c r="AS109" i="18" s="1"/>
  <c r="AC110" i="18"/>
  <c r="AD110" i="18" s="1"/>
  <c r="AG110" i="18" s="1"/>
  <c r="C221" i="18"/>
  <c r="D220" i="18"/>
  <c r="AR220" i="18"/>
  <c r="AT220" i="18" s="1"/>
  <c r="F112" i="18"/>
  <c r="I112" i="18" s="1"/>
  <c r="K111" i="18"/>
  <c r="L111" i="18" s="1"/>
  <c r="O111" i="18" s="1"/>
  <c r="P111" i="18" s="1"/>
  <c r="R111" i="18" s="1"/>
  <c r="U111" i="18" s="1"/>
  <c r="V111" i="18" s="1"/>
  <c r="X111" i="18" s="1"/>
  <c r="AA111" i="18" s="1"/>
  <c r="AR219" i="17"/>
  <c r="AT219" i="17" s="1"/>
  <c r="C220" i="17"/>
  <c r="D219" i="17"/>
  <c r="Q110" i="17"/>
  <c r="V109" i="17"/>
  <c r="E114" i="17"/>
  <c r="J113" i="17"/>
  <c r="P111" i="17"/>
  <c r="K112" i="17"/>
  <c r="AJ106" i="17"/>
  <c r="AP106" i="17" s="1"/>
  <c r="AS106" i="17" s="1"/>
  <c r="X108" i="17"/>
  <c r="AA108" i="17" s="1"/>
  <c r="AC107" i="17"/>
  <c r="AD107" i="17" s="1"/>
  <c r="AG107" i="17" s="1"/>
  <c r="R102" i="15"/>
  <c r="U102" i="15" s="1"/>
  <c r="V102" i="15" s="1"/>
  <c r="X102" i="15" s="1"/>
  <c r="AA102" i="15" s="1"/>
  <c r="AB102" i="15" s="1"/>
  <c r="AD102" i="15" s="1"/>
  <c r="AG102" i="15" s="1"/>
  <c r="AI102" i="15" s="1"/>
  <c r="AI101" i="15"/>
  <c r="C220" i="15"/>
  <c r="AR219" i="15"/>
  <c r="AT219" i="15" s="1"/>
  <c r="D219" i="15"/>
  <c r="C219" i="14"/>
  <c r="AR218" i="14"/>
  <c r="AT218" i="14" s="1"/>
  <c r="D218" i="14"/>
  <c r="AK100" i="15"/>
  <c r="AN100" i="15" s="1"/>
  <c r="P103" i="15"/>
  <c r="E105" i="15"/>
  <c r="J104" i="15"/>
  <c r="K104" i="15" s="1"/>
  <c r="E105" i="14"/>
  <c r="J104" i="14"/>
  <c r="AK100" i="14"/>
  <c r="AN100" i="14" s="1"/>
  <c r="W102" i="14"/>
  <c r="AI101" i="14"/>
  <c r="L103" i="14"/>
  <c r="O103" i="14" s="1"/>
  <c r="P103" i="14" s="1"/>
  <c r="R103" i="14" s="1"/>
  <c r="U103" i="14" s="1"/>
  <c r="AK109" i="18" l="1"/>
  <c r="AN109" i="18" s="1"/>
  <c r="AI110" i="18"/>
  <c r="AB111" i="18"/>
  <c r="J112" i="18"/>
  <c r="E113" i="18"/>
  <c r="AJ101" i="15"/>
  <c r="AP101" i="15" s="1"/>
  <c r="AS101" i="15" s="1"/>
  <c r="D221" i="18"/>
  <c r="C222" i="18"/>
  <c r="AR221" i="18"/>
  <c r="AT221" i="18" s="1"/>
  <c r="AI107" i="17"/>
  <c r="W109" i="17"/>
  <c r="X109" i="17" s="1"/>
  <c r="AA109" i="17" s="1"/>
  <c r="AB108" i="17"/>
  <c r="AK106" i="17"/>
  <c r="AN106" i="17" s="1"/>
  <c r="R110" i="17"/>
  <c r="U110" i="17" s="1"/>
  <c r="F114" i="17"/>
  <c r="I114" i="17" s="1"/>
  <c r="L112" i="17"/>
  <c r="O112" i="17" s="1"/>
  <c r="AR220" i="17"/>
  <c r="AT220" i="17" s="1"/>
  <c r="C221" i="17"/>
  <c r="D220" i="17"/>
  <c r="Q103" i="15"/>
  <c r="R103" i="15" s="1"/>
  <c r="U103" i="15" s="1"/>
  <c r="V103" i="15" s="1"/>
  <c r="X103" i="15" s="1"/>
  <c r="AA103" i="15" s="1"/>
  <c r="AB103" i="15" s="1"/>
  <c r="AD103" i="15" s="1"/>
  <c r="AG103" i="15" s="1"/>
  <c r="C221" i="15"/>
  <c r="AR220" i="15"/>
  <c r="AT220" i="15" s="1"/>
  <c r="D220" i="15"/>
  <c r="C220" i="14"/>
  <c r="AR219" i="14"/>
  <c r="AT219" i="14" s="1"/>
  <c r="D219" i="14"/>
  <c r="L104" i="15"/>
  <c r="O104" i="15" s="1"/>
  <c r="F105" i="15"/>
  <c r="I105" i="15" s="1"/>
  <c r="AJ101" i="14"/>
  <c r="AP101" i="14" s="1"/>
  <c r="AS101" i="14" s="1"/>
  <c r="K104" i="14"/>
  <c r="V103" i="14"/>
  <c r="F105" i="14"/>
  <c r="I105" i="14" s="1"/>
  <c r="X102" i="14"/>
  <c r="AA102" i="14" s="1"/>
  <c r="AB102" i="14" s="1"/>
  <c r="AD102" i="14" s="1"/>
  <c r="AG102" i="14" s="1"/>
  <c r="AC111" i="18" l="1"/>
  <c r="AD111" i="18" s="1"/>
  <c r="AG111" i="18" s="1"/>
  <c r="AJ110" i="18"/>
  <c r="AP110" i="18" s="1"/>
  <c r="AS110" i="18" s="1"/>
  <c r="AK101" i="15"/>
  <c r="AN101" i="15" s="1"/>
  <c r="AJ102" i="15" s="1"/>
  <c r="AP102" i="15" s="1"/>
  <c r="AS102" i="15" s="1"/>
  <c r="AJ107" i="17"/>
  <c r="AP107" i="17" s="1"/>
  <c r="AS107" i="17" s="1"/>
  <c r="F113" i="18"/>
  <c r="I113" i="18" s="1"/>
  <c r="C223" i="18"/>
  <c r="D222" i="18"/>
  <c r="AR222" i="18"/>
  <c r="AT222" i="18" s="1"/>
  <c r="K112" i="18"/>
  <c r="L112" i="18" s="1"/>
  <c r="O112" i="18" s="1"/>
  <c r="P112" i="18" s="1"/>
  <c r="R112" i="18" s="1"/>
  <c r="U112" i="18" s="1"/>
  <c r="V112" i="18" s="1"/>
  <c r="X112" i="18" s="1"/>
  <c r="AA112" i="18" s="1"/>
  <c r="AB109" i="17"/>
  <c r="AR221" i="17"/>
  <c r="AT221" i="17" s="1"/>
  <c r="C222" i="17"/>
  <c r="D221" i="17"/>
  <c r="E115" i="17"/>
  <c r="J114" i="17"/>
  <c r="P112" i="17"/>
  <c r="K113" i="17"/>
  <c r="Q111" i="17"/>
  <c r="V110" i="17"/>
  <c r="AC108" i="17"/>
  <c r="AD108" i="17" s="1"/>
  <c r="AG108" i="17" s="1"/>
  <c r="C222" i="15"/>
  <c r="AR221" i="15"/>
  <c r="AT221" i="15" s="1"/>
  <c r="D221" i="15"/>
  <c r="L104" i="14"/>
  <c r="O104" i="14" s="1"/>
  <c r="P104" i="14" s="1"/>
  <c r="R104" i="14" s="1"/>
  <c r="U104" i="14" s="1"/>
  <c r="V104" i="14" s="1"/>
  <c r="C221" i="14"/>
  <c r="AR220" i="14"/>
  <c r="AT220" i="14" s="1"/>
  <c r="D220" i="14"/>
  <c r="P104" i="15"/>
  <c r="Q104" i="15" s="1"/>
  <c r="E106" i="15"/>
  <c r="J105" i="15"/>
  <c r="K105" i="15" s="1"/>
  <c r="AI103" i="15"/>
  <c r="AK101" i="14"/>
  <c r="AN101" i="14" s="1"/>
  <c r="J105" i="14"/>
  <c r="E106" i="14"/>
  <c r="W103" i="14"/>
  <c r="AI102" i="14"/>
  <c r="AI111" i="18" l="1"/>
  <c r="AK110" i="18"/>
  <c r="AN110" i="18" s="1"/>
  <c r="AK102" i="15"/>
  <c r="AN102" i="15" s="1"/>
  <c r="AJ103" i="15" s="1"/>
  <c r="AP103" i="15" s="1"/>
  <c r="AS103" i="15" s="1"/>
  <c r="K105" i="14"/>
  <c r="L105" i="14" s="1"/>
  <c r="O105" i="14" s="1"/>
  <c r="P105" i="14" s="1"/>
  <c r="R105" i="14" s="1"/>
  <c r="U105" i="14" s="1"/>
  <c r="AB112" i="18"/>
  <c r="D223" i="18"/>
  <c r="AR223" i="18"/>
  <c r="AT223" i="18" s="1"/>
  <c r="C224" i="18"/>
  <c r="J113" i="18"/>
  <c r="E114" i="18"/>
  <c r="AK107" i="17"/>
  <c r="AN107" i="17" s="1"/>
  <c r="AC109" i="17"/>
  <c r="AD109" i="17" s="1"/>
  <c r="AG109" i="17" s="1"/>
  <c r="AI108" i="17"/>
  <c r="F115" i="17"/>
  <c r="I115" i="17" s="1"/>
  <c r="R111" i="17"/>
  <c r="U111" i="17" s="1"/>
  <c r="L113" i="17"/>
  <c r="O113" i="17" s="1"/>
  <c r="AR222" i="17"/>
  <c r="AT222" i="17" s="1"/>
  <c r="C223" i="17"/>
  <c r="D222" i="17"/>
  <c r="W110" i="17"/>
  <c r="X110" i="17" s="1"/>
  <c r="AA110" i="17" s="1"/>
  <c r="C223" i="15"/>
  <c r="AR222" i="15"/>
  <c r="AT222" i="15" s="1"/>
  <c r="D222" i="15"/>
  <c r="X103" i="14"/>
  <c r="AA103" i="14" s="1"/>
  <c r="AB103" i="14" s="1"/>
  <c r="AD103" i="14" s="1"/>
  <c r="AG103" i="14" s="1"/>
  <c r="W104" i="14" s="1"/>
  <c r="C222" i="14"/>
  <c r="AR221" i="14"/>
  <c r="AT221" i="14" s="1"/>
  <c r="D221" i="14"/>
  <c r="R104" i="15"/>
  <c r="U104" i="15" s="1"/>
  <c r="V104" i="15" s="1"/>
  <c r="X104" i="15" s="1"/>
  <c r="AA104" i="15" s="1"/>
  <c r="AB104" i="15" s="1"/>
  <c r="AD104" i="15" s="1"/>
  <c r="AG104" i="15" s="1"/>
  <c r="AJ102" i="14"/>
  <c r="AP102" i="14" s="1"/>
  <c r="AS102" i="14" s="1"/>
  <c r="L105" i="15"/>
  <c r="O105" i="15" s="1"/>
  <c r="F106" i="15"/>
  <c r="I106" i="15" s="1"/>
  <c r="F106" i="14"/>
  <c r="I106" i="14" s="1"/>
  <c r="AC112" i="18" l="1"/>
  <c r="AD112" i="18" s="1"/>
  <c r="AG112" i="18" s="1"/>
  <c r="AJ111" i="18"/>
  <c r="AP111" i="18" s="1"/>
  <c r="AS111" i="18" s="1"/>
  <c r="AJ108" i="17"/>
  <c r="AP108" i="17" s="1"/>
  <c r="AS108" i="17" s="1"/>
  <c r="D224" i="18"/>
  <c r="AR224" i="18"/>
  <c r="AT224" i="18" s="1"/>
  <c r="C225" i="18"/>
  <c r="F114" i="18"/>
  <c r="I114" i="18" s="1"/>
  <c r="K113" i="18"/>
  <c r="Q112" i="17"/>
  <c r="V111" i="17"/>
  <c r="W111" i="17" s="1"/>
  <c r="AR223" i="17"/>
  <c r="AT223" i="17" s="1"/>
  <c r="C224" i="17"/>
  <c r="D223" i="17"/>
  <c r="E116" i="17"/>
  <c r="J115" i="17"/>
  <c r="AB110" i="17"/>
  <c r="AC110" i="17" s="1"/>
  <c r="P113" i="17"/>
  <c r="K114" i="17"/>
  <c r="AI109" i="17"/>
  <c r="C224" i="15"/>
  <c r="AR223" i="15"/>
  <c r="AT223" i="15" s="1"/>
  <c r="D223" i="15"/>
  <c r="AI103" i="14"/>
  <c r="C223" i="14"/>
  <c r="AR222" i="14"/>
  <c r="AT222" i="14" s="1"/>
  <c r="D222" i="14"/>
  <c r="X104" i="14"/>
  <c r="AA104" i="14" s="1"/>
  <c r="AB104" i="14" s="1"/>
  <c r="AD104" i="14" s="1"/>
  <c r="AG104" i="14" s="1"/>
  <c r="AI104" i="14" s="1"/>
  <c r="AK103" i="15"/>
  <c r="AN103" i="15" s="1"/>
  <c r="P105" i="15"/>
  <c r="Q105" i="15" s="1"/>
  <c r="AK102" i="14"/>
  <c r="AN102" i="14" s="1"/>
  <c r="AI104" i="15"/>
  <c r="J106" i="15"/>
  <c r="K106" i="15" s="1"/>
  <c r="E107" i="15"/>
  <c r="E107" i="14"/>
  <c r="J106" i="14"/>
  <c r="K106" i="14" s="1"/>
  <c r="V105" i="14"/>
  <c r="AK111" i="18" l="1"/>
  <c r="AN111" i="18" s="1"/>
  <c r="AI112" i="18"/>
  <c r="AK108" i="17"/>
  <c r="AN108" i="17" s="1"/>
  <c r="AJ109" i="17" s="1"/>
  <c r="AP109" i="17" s="1"/>
  <c r="AS109" i="17" s="1"/>
  <c r="E115" i="18"/>
  <c r="J114" i="18"/>
  <c r="C226" i="18"/>
  <c r="D225" i="18"/>
  <c r="AR225" i="18"/>
  <c r="AT225" i="18" s="1"/>
  <c r="L113" i="18"/>
  <c r="O113" i="18" s="1"/>
  <c r="P113" i="18" s="1"/>
  <c r="R113" i="18" s="1"/>
  <c r="U113" i="18" s="1"/>
  <c r="V113" i="18" s="1"/>
  <c r="X113" i="18" s="1"/>
  <c r="AA113" i="18" s="1"/>
  <c r="F116" i="17"/>
  <c r="I116" i="17" s="1"/>
  <c r="L114" i="17"/>
  <c r="O114" i="17" s="1"/>
  <c r="D224" i="17"/>
  <c r="AR224" i="17"/>
  <c r="AT224" i="17" s="1"/>
  <c r="C225" i="17"/>
  <c r="AD110" i="17"/>
  <c r="AG110" i="17" s="1"/>
  <c r="X111" i="17"/>
  <c r="AA111" i="17" s="1"/>
  <c r="R112" i="17"/>
  <c r="U112" i="17" s="1"/>
  <c r="AJ103" i="14"/>
  <c r="AP103" i="14" s="1"/>
  <c r="AS103" i="14" s="1"/>
  <c r="C225" i="15"/>
  <c r="AR224" i="15"/>
  <c r="AT224" i="15" s="1"/>
  <c r="D224" i="15"/>
  <c r="C224" i="14"/>
  <c r="AR223" i="14"/>
  <c r="AT223" i="14" s="1"/>
  <c r="D223" i="14"/>
  <c r="AJ104" i="15"/>
  <c r="AP104" i="15" s="1"/>
  <c r="AS104" i="15" s="1"/>
  <c r="R105" i="15"/>
  <c r="U105" i="15" s="1"/>
  <c r="V105" i="15" s="1"/>
  <c r="X105" i="15" s="1"/>
  <c r="AA105" i="15" s="1"/>
  <c r="AB105" i="15" s="1"/>
  <c r="AD105" i="15" s="1"/>
  <c r="AG105" i="15" s="1"/>
  <c r="F107" i="15"/>
  <c r="I107" i="15" s="1"/>
  <c r="W105" i="14"/>
  <c r="L106" i="14"/>
  <c r="O106" i="14" s="1"/>
  <c r="P106" i="14" s="1"/>
  <c r="R106" i="14" s="1"/>
  <c r="U106" i="14" s="1"/>
  <c r="F107" i="14"/>
  <c r="I107" i="14" s="1"/>
  <c r="AJ112" i="18" l="1"/>
  <c r="AP112" i="18" s="1"/>
  <c r="AS112" i="18" s="1"/>
  <c r="AK103" i="14"/>
  <c r="AN103" i="14" s="1"/>
  <c r="AJ104" i="14" s="1"/>
  <c r="AP104" i="14" s="1"/>
  <c r="AS104" i="14" s="1"/>
  <c r="C227" i="18"/>
  <c r="D226" i="18"/>
  <c r="AR226" i="18"/>
  <c r="AT226" i="18" s="1"/>
  <c r="F115" i="18"/>
  <c r="I115" i="18" s="1"/>
  <c r="K114" i="18"/>
  <c r="AB113" i="18"/>
  <c r="AK109" i="17"/>
  <c r="AN109" i="17" s="1"/>
  <c r="AI110" i="17"/>
  <c r="P114" i="17"/>
  <c r="K115" i="17"/>
  <c r="AB111" i="17"/>
  <c r="D225" i="17"/>
  <c r="AR225" i="17"/>
  <c r="AT225" i="17" s="1"/>
  <c r="C226" i="17"/>
  <c r="E117" i="17"/>
  <c r="J116" i="17"/>
  <c r="Q113" i="17"/>
  <c r="V112" i="17"/>
  <c r="C226" i="15"/>
  <c r="AR225" i="15"/>
  <c r="AT225" i="15" s="1"/>
  <c r="D225" i="15"/>
  <c r="C225" i="14"/>
  <c r="AR224" i="14"/>
  <c r="AT224" i="14" s="1"/>
  <c r="D224" i="14"/>
  <c r="AK104" i="15"/>
  <c r="AN104" i="15" s="1"/>
  <c r="AI105" i="15"/>
  <c r="L106" i="15"/>
  <c r="O106" i="15" s="1"/>
  <c r="E108" i="15"/>
  <c r="J107" i="15"/>
  <c r="E108" i="14"/>
  <c r="J107" i="14"/>
  <c r="K107" i="14" s="1"/>
  <c r="V106" i="14"/>
  <c r="X105" i="14"/>
  <c r="AA105" i="14" s="1"/>
  <c r="AB105" i="14" s="1"/>
  <c r="AD105" i="14" s="1"/>
  <c r="AG105" i="14" s="1"/>
  <c r="AK112" i="18" l="1"/>
  <c r="AN112" i="18" s="1"/>
  <c r="AC113" i="18"/>
  <c r="AD113" i="18" s="1"/>
  <c r="AG113" i="18" s="1"/>
  <c r="AK104" i="14"/>
  <c r="AN104" i="14" s="1"/>
  <c r="E116" i="18"/>
  <c r="J115" i="18"/>
  <c r="L114" i="18"/>
  <c r="O114" i="18" s="1"/>
  <c r="P114" i="18" s="1"/>
  <c r="R114" i="18" s="1"/>
  <c r="U114" i="18" s="1"/>
  <c r="V114" i="18" s="1"/>
  <c r="X114" i="18" s="1"/>
  <c r="AA114" i="18" s="1"/>
  <c r="D227" i="18"/>
  <c r="AR227" i="18"/>
  <c r="AT227" i="18" s="1"/>
  <c r="C228" i="18"/>
  <c r="L115" i="17"/>
  <c r="O115" i="17" s="1"/>
  <c r="R113" i="17"/>
  <c r="U113" i="17" s="1"/>
  <c r="F117" i="17"/>
  <c r="I117" i="17" s="1"/>
  <c r="W112" i="17"/>
  <c r="X112" i="17" s="1"/>
  <c r="AA112" i="17" s="1"/>
  <c r="D226" i="17"/>
  <c r="AR226" i="17"/>
  <c r="AT226" i="17" s="1"/>
  <c r="C227" i="17"/>
  <c r="AC111" i="17"/>
  <c r="AJ110" i="17"/>
  <c r="AP110" i="17" s="1"/>
  <c r="AS110" i="17" s="1"/>
  <c r="C227" i="15"/>
  <c r="AR226" i="15"/>
  <c r="AT226" i="15" s="1"/>
  <c r="D226" i="15"/>
  <c r="C226" i="14"/>
  <c r="AR225" i="14"/>
  <c r="AT225" i="14" s="1"/>
  <c r="D225" i="14"/>
  <c r="AJ105" i="15"/>
  <c r="AP105" i="15" s="1"/>
  <c r="AS105" i="15" s="1"/>
  <c r="P106" i="15"/>
  <c r="K107" i="15"/>
  <c r="F108" i="15"/>
  <c r="I108" i="15" s="1"/>
  <c r="W106" i="14"/>
  <c r="AI105" i="14"/>
  <c r="L107" i="14"/>
  <c r="O107" i="14" s="1"/>
  <c r="P107" i="14" s="1"/>
  <c r="R107" i="14" s="1"/>
  <c r="U107" i="14" s="1"/>
  <c r="F108" i="14"/>
  <c r="I108" i="14" s="1"/>
  <c r="AI113" i="18" l="1"/>
  <c r="AJ113" i="18" s="1"/>
  <c r="AP113" i="18" s="1"/>
  <c r="AS113" i="18" s="1"/>
  <c r="D228" i="18"/>
  <c r="AR228" i="18"/>
  <c r="AT228" i="18" s="1"/>
  <c r="C229" i="18"/>
  <c r="K115" i="18"/>
  <c r="L115" i="18" s="1"/>
  <c r="O115" i="18" s="1"/>
  <c r="P115" i="18" s="1"/>
  <c r="R115" i="18" s="1"/>
  <c r="U115" i="18" s="1"/>
  <c r="V115" i="18" s="1"/>
  <c r="X115" i="18" s="1"/>
  <c r="AA115" i="18" s="1"/>
  <c r="AB114" i="18"/>
  <c r="F116" i="18"/>
  <c r="I116" i="18" s="1"/>
  <c r="AB112" i="17"/>
  <c r="AK110" i="17"/>
  <c r="AN110" i="17" s="1"/>
  <c r="P115" i="17"/>
  <c r="K116" i="17"/>
  <c r="Q114" i="17"/>
  <c r="V113" i="17"/>
  <c r="E118" i="17"/>
  <c r="J117" i="17"/>
  <c r="D227" i="17"/>
  <c r="AR227" i="17"/>
  <c r="AT227" i="17" s="1"/>
  <c r="C228" i="17"/>
  <c r="AD111" i="17"/>
  <c r="AG111" i="17" s="1"/>
  <c r="C228" i="15"/>
  <c r="AR227" i="15"/>
  <c r="AT227" i="15" s="1"/>
  <c r="D227" i="15"/>
  <c r="C227" i="14"/>
  <c r="AR226" i="14"/>
  <c r="AT226" i="14" s="1"/>
  <c r="D226" i="14"/>
  <c r="X106" i="14"/>
  <c r="AA106" i="14" s="1"/>
  <c r="AB106" i="14" s="1"/>
  <c r="AD106" i="14" s="1"/>
  <c r="AG106" i="14" s="1"/>
  <c r="AI106" i="14" s="1"/>
  <c r="AK105" i="15"/>
  <c r="AN105" i="15" s="1"/>
  <c r="Q106" i="15"/>
  <c r="E109" i="15"/>
  <c r="J108" i="15"/>
  <c r="L107" i="15"/>
  <c r="O107" i="15" s="1"/>
  <c r="E109" i="14"/>
  <c r="J108" i="14"/>
  <c r="K108" i="14" s="1"/>
  <c r="V107" i="14"/>
  <c r="AJ105" i="14"/>
  <c r="AP105" i="14" s="1"/>
  <c r="AS105" i="14" s="1"/>
  <c r="AK113" i="18" l="1"/>
  <c r="AN113" i="18" s="1"/>
  <c r="AC114" i="18"/>
  <c r="AD114" i="18" s="1"/>
  <c r="AG114" i="18" s="1"/>
  <c r="AB115" i="18"/>
  <c r="C230" i="18"/>
  <c r="D229" i="18"/>
  <c r="AR229" i="18"/>
  <c r="AT229" i="18" s="1"/>
  <c r="E117" i="18"/>
  <c r="J116" i="18"/>
  <c r="K116" i="18" s="1"/>
  <c r="L116" i="17"/>
  <c r="O116" i="17" s="1"/>
  <c r="R114" i="17"/>
  <c r="U114" i="17" s="1"/>
  <c r="D228" i="17"/>
  <c r="AR228" i="17"/>
  <c r="AT228" i="17" s="1"/>
  <c r="C229" i="17"/>
  <c r="AC112" i="17"/>
  <c r="AD112" i="17" s="1"/>
  <c r="AG112" i="17" s="1"/>
  <c r="AI111" i="17"/>
  <c r="AJ111" i="17" s="1"/>
  <c r="AP111" i="17" s="1"/>
  <c r="AS111" i="17" s="1"/>
  <c r="W113" i="17"/>
  <c r="F118" i="17"/>
  <c r="I118" i="17" s="1"/>
  <c r="R106" i="15"/>
  <c r="U106" i="15" s="1"/>
  <c r="V106" i="15" s="1"/>
  <c r="X106" i="15" s="1"/>
  <c r="AA106" i="15" s="1"/>
  <c r="AB106" i="15" s="1"/>
  <c r="AD106" i="15" s="1"/>
  <c r="AG106" i="15" s="1"/>
  <c r="C229" i="15"/>
  <c r="AR228" i="15"/>
  <c r="AT228" i="15" s="1"/>
  <c r="D228" i="15"/>
  <c r="W107" i="14"/>
  <c r="X107" i="14" s="1"/>
  <c r="AA107" i="14" s="1"/>
  <c r="AB107" i="14" s="1"/>
  <c r="AD107" i="14" s="1"/>
  <c r="AG107" i="14" s="1"/>
  <c r="C228" i="14"/>
  <c r="AR227" i="14"/>
  <c r="AT227" i="14" s="1"/>
  <c r="D227" i="14"/>
  <c r="P107" i="15"/>
  <c r="K108" i="15"/>
  <c r="F109" i="15"/>
  <c r="I109" i="15" s="1"/>
  <c r="AK105" i="14"/>
  <c r="AN105" i="14" s="1"/>
  <c r="AJ106" i="14" s="1"/>
  <c r="AP106" i="14" s="1"/>
  <c r="AS106" i="14" s="1"/>
  <c r="L108" i="14"/>
  <c r="O108" i="14" s="1"/>
  <c r="P108" i="14" s="1"/>
  <c r="R108" i="14" s="1"/>
  <c r="U108" i="14" s="1"/>
  <c r="F109" i="14"/>
  <c r="I109" i="14" s="1"/>
  <c r="AI114" i="18" l="1"/>
  <c r="AJ114" i="18" s="1"/>
  <c r="AP114" i="18" s="1"/>
  <c r="AS114" i="18" s="1"/>
  <c r="AC115" i="18"/>
  <c r="AD115" i="18" s="1"/>
  <c r="AG115" i="18" s="1"/>
  <c r="F117" i="18"/>
  <c r="I117" i="18" s="1"/>
  <c r="C231" i="18"/>
  <c r="D230" i="18"/>
  <c r="AR230" i="18"/>
  <c r="AT230" i="18" s="1"/>
  <c r="L116" i="18"/>
  <c r="O116" i="18" s="1"/>
  <c r="P116" i="18" s="1"/>
  <c r="R116" i="18" s="1"/>
  <c r="U116" i="18" s="1"/>
  <c r="V116" i="18" s="1"/>
  <c r="X116" i="18" s="1"/>
  <c r="AA116" i="18" s="1"/>
  <c r="AI112" i="17"/>
  <c r="Q115" i="17"/>
  <c r="V114" i="17"/>
  <c r="D229" i="17"/>
  <c r="AR229" i="17"/>
  <c r="AT229" i="17" s="1"/>
  <c r="C230" i="17"/>
  <c r="K117" i="17"/>
  <c r="P116" i="17"/>
  <c r="AK111" i="17"/>
  <c r="AN111" i="17" s="1"/>
  <c r="E119" i="17"/>
  <c r="J118" i="17"/>
  <c r="X113" i="17"/>
  <c r="AA113" i="17" s="1"/>
  <c r="C230" i="15"/>
  <c r="AR229" i="15"/>
  <c r="AT229" i="15" s="1"/>
  <c r="D229" i="15"/>
  <c r="C229" i="14"/>
  <c r="AR228" i="14"/>
  <c r="AT228" i="14" s="1"/>
  <c r="D228" i="14"/>
  <c r="Q107" i="15"/>
  <c r="E110" i="15"/>
  <c r="J109" i="15"/>
  <c r="L108" i="15"/>
  <c r="O108" i="15" s="1"/>
  <c r="AI106" i="15"/>
  <c r="AK106" i="14"/>
  <c r="AN106" i="14" s="1"/>
  <c r="J109" i="14"/>
  <c r="K109" i="14" s="1"/>
  <c r="E110" i="14"/>
  <c r="V108" i="14"/>
  <c r="W108" i="14" s="1"/>
  <c r="AI107" i="14"/>
  <c r="AK114" i="18" l="1"/>
  <c r="AN114" i="18" s="1"/>
  <c r="AI115" i="18"/>
  <c r="AJ112" i="17"/>
  <c r="AP112" i="17" s="1"/>
  <c r="AS112" i="17" s="1"/>
  <c r="J117" i="18"/>
  <c r="K117" i="18" s="1"/>
  <c r="E118" i="18"/>
  <c r="C232" i="18"/>
  <c r="D231" i="18"/>
  <c r="AR231" i="18"/>
  <c r="AT231" i="18" s="1"/>
  <c r="AB116" i="18"/>
  <c r="D230" i="17"/>
  <c r="AR230" i="17"/>
  <c r="AT230" i="17" s="1"/>
  <c r="C231" i="17"/>
  <c r="R115" i="17"/>
  <c r="U115" i="17" s="1"/>
  <c r="W114" i="17"/>
  <c r="X114" i="17" s="1"/>
  <c r="AA114" i="17" s="1"/>
  <c r="AB113" i="17"/>
  <c r="F119" i="17"/>
  <c r="I119" i="17" s="1"/>
  <c r="L117" i="17"/>
  <c r="O117" i="17" s="1"/>
  <c r="R107" i="15"/>
  <c r="U107" i="15" s="1"/>
  <c r="V107" i="15" s="1"/>
  <c r="X107" i="15" s="1"/>
  <c r="AA107" i="15" s="1"/>
  <c r="AB107" i="15" s="1"/>
  <c r="AD107" i="15" s="1"/>
  <c r="AG107" i="15" s="1"/>
  <c r="AI107" i="15" s="1"/>
  <c r="C231" i="15"/>
  <c r="AR230" i="15"/>
  <c r="AT230" i="15" s="1"/>
  <c r="D230" i="15"/>
  <c r="C230" i="14"/>
  <c r="AR229" i="14"/>
  <c r="AT229" i="14" s="1"/>
  <c r="D229" i="14"/>
  <c r="P108" i="15"/>
  <c r="K109" i="15"/>
  <c r="AJ106" i="15"/>
  <c r="AP106" i="15" s="1"/>
  <c r="AS106" i="15" s="1"/>
  <c r="F110" i="15"/>
  <c r="I110" i="15" s="1"/>
  <c r="AJ107" i="14"/>
  <c r="AP107" i="14" s="1"/>
  <c r="AS107" i="14" s="1"/>
  <c r="X108" i="14"/>
  <c r="AA108" i="14" s="1"/>
  <c r="AB108" i="14" s="1"/>
  <c r="AD108" i="14" s="1"/>
  <c r="AG108" i="14" s="1"/>
  <c r="F110" i="14"/>
  <c r="I110" i="14" s="1"/>
  <c r="L109" i="14"/>
  <c r="O109" i="14" s="1"/>
  <c r="P109" i="14" s="1"/>
  <c r="R109" i="14" s="1"/>
  <c r="U109" i="14" s="1"/>
  <c r="AJ115" i="18" l="1"/>
  <c r="AK115" i="18" s="1"/>
  <c r="AN115" i="18" s="1"/>
  <c r="AC116" i="18"/>
  <c r="AD116" i="18" s="1"/>
  <c r="AG116" i="18" s="1"/>
  <c r="AK112" i="17"/>
  <c r="AN112" i="17" s="1"/>
  <c r="D232" i="18"/>
  <c r="C233" i="18"/>
  <c r="AR232" i="18"/>
  <c r="AT232" i="18" s="1"/>
  <c r="L117" i="18"/>
  <c r="O117" i="18" s="1"/>
  <c r="P117" i="18" s="1"/>
  <c r="R117" i="18" s="1"/>
  <c r="U117" i="18" s="1"/>
  <c r="V117" i="18" s="1"/>
  <c r="X117" i="18" s="1"/>
  <c r="AA117" i="18" s="1"/>
  <c r="F118" i="18"/>
  <c r="I118" i="18" s="1"/>
  <c r="Q116" i="17"/>
  <c r="V115" i="17"/>
  <c r="W115" i="17" s="1"/>
  <c r="E120" i="17"/>
  <c r="J119" i="17"/>
  <c r="AB114" i="17"/>
  <c r="P117" i="17"/>
  <c r="K118" i="17"/>
  <c r="D231" i="17"/>
  <c r="AR231" i="17"/>
  <c r="AT231" i="17" s="1"/>
  <c r="C232" i="17"/>
  <c r="AC113" i="17"/>
  <c r="C232" i="15"/>
  <c r="AR231" i="15"/>
  <c r="AT231" i="15" s="1"/>
  <c r="D231" i="15"/>
  <c r="L109" i="15"/>
  <c r="O109" i="15" s="1"/>
  <c r="P109" i="15" s="1"/>
  <c r="C231" i="14"/>
  <c r="AR230" i="14"/>
  <c r="AT230" i="14" s="1"/>
  <c r="D230" i="14"/>
  <c r="Q108" i="15"/>
  <c r="AK106" i="15"/>
  <c r="AN106" i="15" s="1"/>
  <c r="AJ107" i="15" s="1"/>
  <c r="AP107" i="15" s="1"/>
  <c r="AS107" i="15" s="1"/>
  <c r="E111" i="15"/>
  <c r="J110" i="15"/>
  <c r="AK107" i="14"/>
  <c r="AN107" i="14" s="1"/>
  <c r="V109" i="14"/>
  <c r="W109" i="14" s="1"/>
  <c r="E111" i="14"/>
  <c r="J110" i="14"/>
  <c r="AI108" i="14"/>
  <c r="AP115" i="18" l="1"/>
  <c r="AS115" i="18" s="1"/>
  <c r="AI116" i="18"/>
  <c r="AJ116" i="18" s="1"/>
  <c r="AP116" i="18" s="1"/>
  <c r="AS116" i="18" s="1"/>
  <c r="AB117" i="18"/>
  <c r="E119" i="18"/>
  <c r="J118" i="18"/>
  <c r="D233" i="18"/>
  <c r="AR233" i="18"/>
  <c r="AT233" i="18" s="1"/>
  <c r="C234" i="18"/>
  <c r="L118" i="17"/>
  <c r="O118" i="17" s="1"/>
  <c r="AD113" i="17"/>
  <c r="AG113" i="17" s="1"/>
  <c r="D232" i="17"/>
  <c r="AR232" i="17"/>
  <c r="AT232" i="17" s="1"/>
  <c r="C233" i="17"/>
  <c r="F120" i="17"/>
  <c r="I120" i="17" s="1"/>
  <c r="X115" i="17"/>
  <c r="AA115" i="17" s="1"/>
  <c r="R116" i="17"/>
  <c r="U116" i="17" s="1"/>
  <c r="R108" i="15"/>
  <c r="U108" i="15" s="1"/>
  <c r="V108" i="15" s="1"/>
  <c r="X108" i="15" s="1"/>
  <c r="AA108" i="15" s="1"/>
  <c r="AB108" i="15" s="1"/>
  <c r="AD108" i="15" s="1"/>
  <c r="AG108" i="15" s="1"/>
  <c r="Q109" i="15" s="1"/>
  <c r="K110" i="15"/>
  <c r="C233" i="15"/>
  <c r="AR232" i="15"/>
  <c r="AT232" i="15" s="1"/>
  <c r="D232" i="15"/>
  <c r="C232" i="14"/>
  <c r="AR231" i="14"/>
  <c r="AT231" i="14" s="1"/>
  <c r="D231" i="14"/>
  <c r="AJ108" i="14"/>
  <c r="AP108" i="14" s="1"/>
  <c r="AS108" i="14" s="1"/>
  <c r="F111" i="15"/>
  <c r="I111" i="15" s="1"/>
  <c r="AK107" i="15"/>
  <c r="AN107" i="15" s="1"/>
  <c r="F111" i="14"/>
  <c r="I111" i="14" s="1"/>
  <c r="X109" i="14"/>
  <c r="AA109" i="14" s="1"/>
  <c r="AB109" i="14" s="1"/>
  <c r="AD109" i="14" s="1"/>
  <c r="AG109" i="14" s="1"/>
  <c r="K110" i="14"/>
  <c r="AK116" i="18" l="1"/>
  <c r="AN116" i="18" s="1"/>
  <c r="AC117" i="18"/>
  <c r="AD117" i="18" s="1"/>
  <c r="AG117" i="18" s="1"/>
  <c r="F119" i="18"/>
  <c r="I119" i="18" s="1"/>
  <c r="AR234" i="18"/>
  <c r="AT234" i="18" s="1"/>
  <c r="D234" i="18"/>
  <c r="C235" i="18"/>
  <c r="K118" i="18"/>
  <c r="L118" i="18" s="1"/>
  <c r="O118" i="18" s="1"/>
  <c r="P118" i="18" s="1"/>
  <c r="R118" i="18" s="1"/>
  <c r="U118" i="18" s="1"/>
  <c r="V118" i="18" s="1"/>
  <c r="X118" i="18" s="1"/>
  <c r="AA118" i="18" s="1"/>
  <c r="AB115" i="17"/>
  <c r="E121" i="17"/>
  <c r="J120" i="17"/>
  <c r="AC114" i="17"/>
  <c r="AI113" i="17"/>
  <c r="K119" i="17"/>
  <c r="P118" i="17"/>
  <c r="D233" i="17"/>
  <c r="AR233" i="17"/>
  <c r="AT233" i="17" s="1"/>
  <c r="C234" i="17"/>
  <c r="Q117" i="17"/>
  <c r="V116" i="17"/>
  <c r="C234" i="15"/>
  <c r="AR233" i="15"/>
  <c r="AT233" i="15" s="1"/>
  <c r="D233" i="15"/>
  <c r="R109" i="15"/>
  <c r="U109" i="15" s="1"/>
  <c r="V109" i="15" s="1"/>
  <c r="C233" i="14"/>
  <c r="AR232" i="14"/>
  <c r="AT232" i="14" s="1"/>
  <c r="D232" i="14"/>
  <c r="AK108" i="14"/>
  <c r="AN108" i="14" s="1"/>
  <c r="AI108" i="15"/>
  <c r="E112" i="15"/>
  <c r="J111" i="15"/>
  <c r="L110" i="15"/>
  <c r="O110" i="15" s="1"/>
  <c r="AI109" i="14"/>
  <c r="E112" i="14"/>
  <c r="J111" i="14"/>
  <c r="L110" i="14"/>
  <c r="O110" i="14" s="1"/>
  <c r="P110" i="14" s="1"/>
  <c r="R110" i="14" s="1"/>
  <c r="U110" i="14" s="1"/>
  <c r="AI117" i="18" l="1"/>
  <c r="AJ117" i="18" s="1"/>
  <c r="AP117" i="18" s="1"/>
  <c r="AS117" i="18" s="1"/>
  <c r="C236" i="18"/>
  <c r="D235" i="18"/>
  <c r="AR235" i="18"/>
  <c r="AT235" i="18" s="1"/>
  <c r="AB118" i="18"/>
  <c r="E120" i="18"/>
  <c r="J119" i="18"/>
  <c r="K119" i="18" s="1"/>
  <c r="AD114" i="17"/>
  <c r="AG114" i="17" s="1"/>
  <c r="AJ113" i="17"/>
  <c r="AP113" i="17" s="1"/>
  <c r="AS113" i="17" s="1"/>
  <c r="R117" i="17"/>
  <c r="U117" i="17" s="1"/>
  <c r="F121" i="17"/>
  <c r="I121" i="17" s="1"/>
  <c r="L119" i="17"/>
  <c r="O119" i="17" s="1"/>
  <c r="W116" i="17"/>
  <c r="X116" i="17" s="1"/>
  <c r="AA116" i="17" s="1"/>
  <c r="D234" i="17"/>
  <c r="AR234" i="17"/>
  <c r="AT234" i="17" s="1"/>
  <c r="C235" i="17"/>
  <c r="C235" i="15"/>
  <c r="AR234" i="15"/>
  <c r="AT234" i="15" s="1"/>
  <c r="D234" i="15"/>
  <c r="C234" i="14"/>
  <c r="AR233" i="14"/>
  <c r="AT233" i="14" s="1"/>
  <c r="D233" i="14"/>
  <c r="AJ109" i="14"/>
  <c r="AP109" i="14" s="1"/>
  <c r="AS109" i="14" s="1"/>
  <c r="P110" i="15"/>
  <c r="K111" i="15"/>
  <c r="F112" i="15"/>
  <c r="I112" i="15" s="1"/>
  <c r="X109" i="15"/>
  <c r="AA109" i="15" s="1"/>
  <c r="AB109" i="15" s="1"/>
  <c r="AD109" i="15" s="1"/>
  <c r="AG109" i="15" s="1"/>
  <c r="AJ108" i="15"/>
  <c r="AP108" i="15" s="1"/>
  <c r="AS108" i="15" s="1"/>
  <c r="K111" i="14"/>
  <c r="V110" i="14"/>
  <c r="F112" i="14"/>
  <c r="I112" i="14" s="1"/>
  <c r="AK117" i="18" l="1"/>
  <c r="AN117" i="18" s="1"/>
  <c r="AC118" i="18"/>
  <c r="AD118" i="18" s="1"/>
  <c r="AG118" i="18" s="1"/>
  <c r="F120" i="18"/>
  <c r="I120" i="18" s="1"/>
  <c r="L119" i="18"/>
  <c r="O119" i="18" s="1"/>
  <c r="P119" i="18" s="1"/>
  <c r="R119" i="18" s="1"/>
  <c r="U119" i="18" s="1"/>
  <c r="V119" i="18" s="1"/>
  <c r="X119" i="18" s="1"/>
  <c r="AA119" i="18" s="1"/>
  <c r="D236" i="18"/>
  <c r="C237" i="18"/>
  <c r="AR236" i="18"/>
  <c r="AT236" i="18" s="1"/>
  <c r="AB116" i="17"/>
  <c r="Q118" i="17"/>
  <c r="V117" i="17"/>
  <c r="AK113" i="17"/>
  <c r="AN113" i="17" s="1"/>
  <c r="P119" i="17"/>
  <c r="K120" i="17"/>
  <c r="D235" i="17"/>
  <c r="AR235" i="17"/>
  <c r="AT235" i="17" s="1"/>
  <c r="C236" i="17"/>
  <c r="AC115" i="17"/>
  <c r="AI114" i="17"/>
  <c r="E122" i="17"/>
  <c r="J121" i="17"/>
  <c r="C236" i="15"/>
  <c r="AR235" i="15"/>
  <c r="AT235" i="15" s="1"/>
  <c r="D235" i="15"/>
  <c r="L111" i="15"/>
  <c r="O111" i="15" s="1"/>
  <c r="P111" i="15" s="1"/>
  <c r="L111" i="14"/>
  <c r="O111" i="14" s="1"/>
  <c r="P111" i="14" s="1"/>
  <c r="R111" i="14" s="1"/>
  <c r="U111" i="14" s="1"/>
  <c r="V111" i="14" s="1"/>
  <c r="C235" i="14"/>
  <c r="AR234" i="14"/>
  <c r="AT234" i="14" s="1"/>
  <c r="D234" i="14"/>
  <c r="AK109" i="14"/>
  <c r="AN109" i="14" s="1"/>
  <c r="Q110" i="15"/>
  <c r="AI109" i="15"/>
  <c r="AK108" i="15"/>
  <c r="AN108" i="15" s="1"/>
  <c r="E113" i="15"/>
  <c r="J112" i="15"/>
  <c r="J112" i="14"/>
  <c r="E113" i="14"/>
  <c r="W110" i="14"/>
  <c r="AI118" i="18" l="1"/>
  <c r="AJ118" i="18" s="1"/>
  <c r="AP118" i="18" s="1"/>
  <c r="AS118" i="18" s="1"/>
  <c r="AB119" i="18"/>
  <c r="J120" i="18"/>
  <c r="E121" i="18"/>
  <c r="C238" i="18"/>
  <c r="AR237" i="18"/>
  <c r="AT237" i="18" s="1"/>
  <c r="D237" i="18"/>
  <c r="AJ114" i="17"/>
  <c r="AP114" i="17" s="1"/>
  <c r="AS114" i="17" s="1"/>
  <c r="AD115" i="17"/>
  <c r="AG115" i="17" s="1"/>
  <c r="F122" i="17"/>
  <c r="I122" i="17" s="1"/>
  <c r="D236" i="17"/>
  <c r="AR236" i="17"/>
  <c r="AT236" i="17" s="1"/>
  <c r="C237" i="17"/>
  <c r="R118" i="17"/>
  <c r="U118" i="17" s="1"/>
  <c r="L120" i="17"/>
  <c r="O120" i="17" s="1"/>
  <c r="W117" i="17"/>
  <c r="X117" i="17" s="1"/>
  <c r="AA117" i="17" s="1"/>
  <c r="K112" i="15"/>
  <c r="L112" i="15" s="1"/>
  <c r="O112" i="15" s="1"/>
  <c r="K112" i="14"/>
  <c r="L112" i="14" s="1"/>
  <c r="O112" i="14" s="1"/>
  <c r="P112" i="14" s="1"/>
  <c r="R112" i="14" s="1"/>
  <c r="U112" i="14" s="1"/>
  <c r="R110" i="15"/>
  <c r="U110" i="15" s="1"/>
  <c r="V110" i="15" s="1"/>
  <c r="X110" i="15" s="1"/>
  <c r="AA110" i="15" s="1"/>
  <c r="AB110" i="15" s="1"/>
  <c r="AD110" i="15" s="1"/>
  <c r="AG110" i="15" s="1"/>
  <c r="C237" i="15"/>
  <c r="AR236" i="15"/>
  <c r="AT236" i="15" s="1"/>
  <c r="D236" i="15"/>
  <c r="X110" i="14"/>
  <c r="AA110" i="14" s="1"/>
  <c r="AB110" i="14" s="1"/>
  <c r="AD110" i="14" s="1"/>
  <c r="AG110" i="14" s="1"/>
  <c r="W111" i="14" s="1"/>
  <c r="C236" i="14"/>
  <c r="AR235" i="14"/>
  <c r="AT235" i="14" s="1"/>
  <c r="D235" i="14"/>
  <c r="AJ109" i="15"/>
  <c r="AP109" i="15" s="1"/>
  <c r="AS109" i="15" s="1"/>
  <c r="F113" i="15"/>
  <c r="I113" i="15" s="1"/>
  <c r="F113" i="14"/>
  <c r="I113" i="14" s="1"/>
  <c r="AK118" i="18" l="1"/>
  <c r="AN118" i="18" s="1"/>
  <c r="AC119" i="18"/>
  <c r="AD119" i="18" s="1"/>
  <c r="AG119" i="18" s="1"/>
  <c r="F121" i="18"/>
  <c r="I121" i="18" s="1"/>
  <c r="AR238" i="18"/>
  <c r="AT238" i="18" s="1"/>
  <c r="D238" i="18"/>
  <c r="C239" i="18"/>
  <c r="K120" i="18"/>
  <c r="L120" i="18" s="1"/>
  <c r="O120" i="18" s="1"/>
  <c r="P120" i="18" s="1"/>
  <c r="R120" i="18" s="1"/>
  <c r="U120" i="18" s="1"/>
  <c r="V120" i="18" s="1"/>
  <c r="X120" i="18" s="1"/>
  <c r="AA120" i="18" s="1"/>
  <c r="Q119" i="17"/>
  <c r="V118" i="17"/>
  <c r="W118" i="17" s="1"/>
  <c r="AC116" i="17"/>
  <c r="AI115" i="17"/>
  <c r="AB117" i="17"/>
  <c r="D237" i="17"/>
  <c r="AR237" i="17"/>
  <c r="AT237" i="17" s="1"/>
  <c r="C238" i="17"/>
  <c r="K121" i="17"/>
  <c r="P120" i="17"/>
  <c r="E123" i="17"/>
  <c r="J122" i="17"/>
  <c r="AK114" i="17"/>
  <c r="AN114" i="17" s="1"/>
  <c r="AI110" i="14"/>
  <c r="AJ110" i="14" s="1"/>
  <c r="AP110" i="14" s="1"/>
  <c r="AS110" i="14" s="1"/>
  <c r="C238" i="15"/>
  <c r="AR237" i="15"/>
  <c r="AT237" i="15" s="1"/>
  <c r="D237" i="15"/>
  <c r="C237" i="14"/>
  <c r="AR236" i="14"/>
  <c r="AT236" i="14" s="1"/>
  <c r="D236" i="14"/>
  <c r="X111" i="14"/>
  <c r="AA111" i="14" s="1"/>
  <c r="AB111" i="14" s="1"/>
  <c r="AD111" i="14" s="1"/>
  <c r="AG111" i="14" s="1"/>
  <c r="AI111" i="14" s="1"/>
  <c r="AK109" i="15"/>
  <c r="AN109" i="15" s="1"/>
  <c r="Q111" i="15"/>
  <c r="AI110" i="15"/>
  <c r="P112" i="15"/>
  <c r="J113" i="15"/>
  <c r="K113" i="15" s="1"/>
  <c r="E114" i="15"/>
  <c r="V112" i="14"/>
  <c r="J113" i="14"/>
  <c r="E114" i="14"/>
  <c r="AI119" i="18" l="1"/>
  <c r="AJ119" i="18" s="1"/>
  <c r="AP119" i="18" s="1"/>
  <c r="AS119" i="18" s="1"/>
  <c r="AB120" i="18"/>
  <c r="AR239" i="18"/>
  <c r="AT239" i="18" s="1"/>
  <c r="D239" i="18"/>
  <c r="C240" i="18"/>
  <c r="C241" i="18" s="1"/>
  <c r="J121" i="18"/>
  <c r="E122" i="18"/>
  <c r="AJ115" i="17"/>
  <c r="AP115" i="17" s="1"/>
  <c r="AS115" i="17" s="1"/>
  <c r="F123" i="17"/>
  <c r="I123" i="17" s="1"/>
  <c r="L121" i="17"/>
  <c r="O121" i="17" s="1"/>
  <c r="AD116" i="17"/>
  <c r="AG116" i="17" s="1"/>
  <c r="D238" i="17"/>
  <c r="AR238" i="17"/>
  <c r="AT238" i="17" s="1"/>
  <c r="C239" i="17"/>
  <c r="X118" i="17"/>
  <c r="AA118" i="17" s="1"/>
  <c r="R119" i="17"/>
  <c r="U119" i="17" s="1"/>
  <c r="R111" i="15"/>
  <c r="U111" i="15" s="1"/>
  <c r="V111" i="15" s="1"/>
  <c r="X111" i="15" s="1"/>
  <c r="AA111" i="15" s="1"/>
  <c r="AB111" i="15" s="1"/>
  <c r="AD111" i="15" s="1"/>
  <c r="AG111" i="15" s="1"/>
  <c r="AI111" i="15" s="1"/>
  <c r="C239" i="15"/>
  <c r="AR238" i="15"/>
  <c r="AT238" i="15" s="1"/>
  <c r="D238" i="15"/>
  <c r="W112" i="14"/>
  <c r="X112" i="14" s="1"/>
  <c r="AA112" i="14" s="1"/>
  <c r="AB112" i="14" s="1"/>
  <c r="AD112" i="14" s="1"/>
  <c r="AG112" i="14" s="1"/>
  <c r="C238" i="14"/>
  <c r="AR237" i="14"/>
  <c r="AT237" i="14" s="1"/>
  <c r="D237" i="14"/>
  <c r="AJ110" i="15"/>
  <c r="AP110" i="15" s="1"/>
  <c r="AS110" i="15" s="1"/>
  <c r="F114" i="15"/>
  <c r="I114" i="15" s="1"/>
  <c r="L113" i="15"/>
  <c r="O113" i="15" s="1"/>
  <c r="F114" i="14"/>
  <c r="I114" i="14" s="1"/>
  <c r="AK110" i="14"/>
  <c r="AN110" i="14" s="1"/>
  <c r="AJ111" i="14" s="1"/>
  <c r="AP111" i="14" s="1"/>
  <c r="AS111" i="14" s="1"/>
  <c r="K113" i="14"/>
  <c r="AK119" i="18" l="1"/>
  <c r="AN119" i="18" s="1"/>
  <c r="AC120" i="18"/>
  <c r="AD120" i="18" s="1"/>
  <c r="AG120" i="18" s="1"/>
  <c r="C242" i="18"/>
  <c r="AR241" i="18"/>
  <c r="AT241" i="18" s="1"/>
  <c r="D241" i="18"/>
  <c r="Q112" i="15"/>
  <c r="R112" i="15" s="1"/>
  <c r="U112" i="15" s="1"/>
  <c r="V112" i="15" s="1"/>
  <c r="X112" i="15" s="1"/>
  <c r="AA112" i="15" s="1"/>
  <c r="AB112" i="15" s="1"/>
  <c r="AD112" i="15" s="1"/>
  <c r="AG112" i="15" s="1"/>
  <c r="AI112" i="15" s="1"/>
  <c r="AR240" i="18"/>
  <c r="AT240" i="18" s="1"/>
  <c r="D240" i="18"/>
  <c r="F122" i="18"/>
  <c r="I122" i="18" s="1"/>
  <c r="AK115" i="17"/>
  <c r="AN115" i="17" s="1"/>
  <c r="K121" i="18"/>
  <c r="D239" i="17"/>
  <c r="AR239" i="17"/>
  <c r="AT239" i="17" s="1"/>
  <c r="C240" i="17"/>
  <c r="E124" i="17"/>
  <c r="J123" i="17"/>
  <c r="AB118" i="17"/>
  <c r="AC117" i="17"/>
  <c r="AI116" i="17"/>
  <c r="Q120" i="17"/>
  <c r="V119" i="17"/>
  <c r="W119" i="17" s="1"/>
  <c r="P121" i="17"/>
  <c r="K122" i="17"/>
  <c r="C240" i="15"/>
  <c r="C241" i="15" s="1"/>
  <c r="AR239" i="15"/>
  <c r="AT239" i="15" s="1"/>
  <c r="D239" i="15"/>
  <c r="C239" i="14"/>
  <c r="AR238" i="14"/>
  <c r="AT238" i="14" s="1"/>
  <c r="D238" i="14"/>
  <c r="AK110" i="15"/>
  <c r="AN110" i="15" s="1"/>
  <c r="AJ111" i="15" s="1"/>
  <c r="AP111" i="15" s="1"/>
  <c r="AS111" i="15" s="1"/>
  <c r="P113" i="15"/>
  <c r="J114" i="15"/>
  <c r="K114" i="15" s="1"/>
  <c r="E115" i="15"/>
  <c r="AK111" i="14"/>
  <c r="AN111" i="14" s="1"/>
  <c r="L113" i="14"/>
  <c r="O113" i="14" s="1"/>
  <c r="P113" i="14" s="1"/>
  <c r="R113" i="14" s="1"/>
  <c r="U113" i="14" s="1"/>
  <c r="AI112" i="14"/>
  <c r="J114" i="14"/>
  <c r="E115" i="14"/>
  <c r="C242" i="15" l="1"/>
  <c r="AR241" i="15"/>
  <c r="AT241" i="15" s="1"/>
  <c r="D241" i="15"/>
  <c r="AI120" i="18"/>
  <c r="AJ120" i="18" s="1"/>
  <c r="AP120" i="18" s="1"/>
  <c r="AS120" i="18" s="1"/>
  <c r="D242" i="18"/>
  <c r="AR242" i="18"/>
  <c r="AT242" i="18" s="1"/>
  <c r="C243" i="18"/>
  <c r="AJ116" i="17"/>
  <c r="AP116" i="17" s="1"/>
  <c r="AS116" i="17" s="1"/>
  <c r="E123" i="18"/>
  <c r="J122" i="18"/>
  <c r="L121" i="18"/>
  <c r="O121" i="18" s="1"/>
  <c r="P121" i="18" s="1"/>
  <c r="R121" i="18" s="1"/>
  <c r="U121" i="18" s="1"/>
  <c r="V121" i="18" s="1"/>
  <c r="X121" i="18" s="1"/>
  <c r="AA121" i="18" s="1"/>
  <c r="F124" i="17"/>
  <c r="I124" i="17" s="1"/>
  <c r="Q113" i="15"/>
  <c r="R113" i="15" s="1"/>
  <c r="U113" i="15" s="1"/>
  <c r="V113" i="15" s="1"/>
  <c r="X113" i="15" s="1"/>
  <c r="AA113" i="15" s="1"/>
  <c r="AB113" i="15" s="1"/>
  <c r="AD113" i="15" s="1"/>
  <c r="AG113" i="15" s="1"/>
  <c r="X119" i="17"/>
  <c r="AA119" i="17" s="1"/>
  <c r="L122" i="17"/>
  <c r="O122" i="17" s="1"/>
  <c r="R120" i="17"/>
  <c r="U120" i="17" s="1"/>
  <c r="AR240" i="17"/>
  <c r="AT240" i="17" s="1"/>
  <c r="AT243" i="17" s="1"/>
  <c r="AT244" i="17" s="1"/>
  <c r="D240" i="17"/>
  <c r="AD117" i="17"/>
  <c r="AG117" i="17" s="1"/>
  <c r="AR240" i="15"/>
  <c r="AT240" i="15" s="1"/>
  <c r="D240" i="15"/>
  <c r="C240" i="14"/>
  <c r="C241" i="14" s="1"/>
  <c r="AR239" i="14"/>
  <c r="AT239" i="14" s="1"/>
  <c r="D239" i="14"/>
  <c r="AK111" i="15"/>
  <c r="AN111" i="15" s="1"/>
  <c r="AJ112" i="15" s="1"/>
  <c r="AP112" i="15" s="1"/>
  <c r="AS112" i="15" s="1"/>
  <c r="F115" i="15"/>
  <c r="I115" i="15" s="1"/>
  <c r="K114" i="14"/>
  <c r="V113" i="14"/>
  <c r="AJ112" i="14"/>
  <c r="AP112" i="14" s="1"/>
  <c r="AS112" i="14" s="1"/>
  <c r="F115" i="14"/>
  <c r="I115" i="14" s="1"/>
  <c r="D241" i="14" l="1"/>
  <c r="C242" i="14"/>
  <c r="AR241" i="14"/>
  <c r="AT241" i="14" s="1"/>
  <c r="AR242" i="15"/>
  <c r="AT242" i="15" s="1"/>
  <c r="D242" i="15"/>
  <c r="C243" i="15"/>
  <c r="AK120" i="18"/>
  <c r="AN120" i="18" s="1"/>
  <c r="C244" i="18"/>
  <c r="AR243" i="18"/>
  <c r="D243" i="18"/>
  <c r="AK116" i="17"/>
  <c r="AN116" i="17" s="1"/>
  <c r="K122" i="18"/>
  <c r="L122" i="18" s="1"/>
  <c r="O122" i="18" s="1"/>
  <c r="P122" i="18" s="1"/>
  <c r="R122" i="18" s="1"/>
  <c r="U122" i="18" s="1"/>
  <c r="V122" i="18" s="1"/>
  <c r="X122" i="18" s="1"/>
  <c r="AA122" i="18" s="1"/>
  <c r="AB121" i="18"/>
  <c r="F123" i="18"/>
  <c r="I123" i="18" s="1"/>
  <c r="E125" i="17"/>
  <c r="J124" i="17"/>
  <c r="AC118" i="17"/>
  <c r="AI117" i="17"/>
  <c r="AB119" i="17"/>
  <c r="Q121" i="17"/>
  <c r="V120" i="17"/>
  <c r="W120" i="17" s="1"/>
  <c r="K123" i="17"/>
  <c r="P122" i="17"/>
  <c r="AR240" i="14"/>
  <c r="AT240" i="14" s="1"/>
  <c r="D240" i="14"/>
  <c r="AK112" i="15"/>
  <c r="AN112" i="15" s="1"/>
  <c r="AI113" i="15"/>
  <c r="L114" i="15"/>
  <c r="O114" i="15" s="1"/>
  <c r="E116" i="15"/>
  <c r="J115" i="15"/>
  <c r="W113" i="14"/>
  <c r="E116" i="14"/>
  <c r="J115" i="14"/>
  <c r="AK112" i="14"/>
  <c r="AN112" i="14" s="1"/>
  <c r="L114" i="14"/>
  <c r="O114" i="14" s="1"/>
  <c r="P114" i="14" s="1"/>
  <c r="R114" i="14" s="1"/>
  <c r="U114" i="14" s="1"/>
  <c r="C243" i="14" l="1"/>
  <c r="D242" i="14"/>
  <c r="AR242" i="14"/>
  <c r="AT242" i="14" s="1"/>
  <c r="C244" i="15"/>
  <c r="AR243" i="15"/>
  <c r="AT243" i="15" s="1"/>
  <c r="D243" i="15"/>
  <c r="AC121" i="18"/>
  <c r="AD121" i="18" s="1"/>
  <c r="AG121" i="18" s="1"/>
  <c r="AJ117" i="17"/>
  <c r="AP117" i="17" s="1"/>
  <c r="AS117" i="17" s="1"/>
  <c r="AT243" i="18"/>
  <c r="C245" i="18"/>
  <c r="AR244" i="18"/>
  <c r="AT244" i="18" s="1"/>
  <c r="D244" i="18"/>
  <c r="E124" i="18"/>
  <c r="J123" i="18"/>
  <c r="K123" i="18" s="1"/>
  <c r="AB122" i="18"/>
  <c r="AD118" i="17"/>
  <c r="AG118" i="17" s="1"/>
  <c r="L123" i="17"/>
  <c r="O123" i="17" s="1"/>
  <c r="X120" i="17"/>
  <c r="AA120" i="17" s="1"/>
  <c r="F125" i="17"/>
  <c r="I125" i="17" s="1"/>
  <c r="R121" i="17"/>
  <c r="U121" i="17" s="1"/>
  <c r="AJ113" i="15"/>
  <c r="AP113" i="15" s="1"/>
  <c r="AS113" i="15" s="1"/>
  <c r="P114" i="15"/>
  <c r="K115" i="15"/>
  <c r="F116" i="15"/>
  <c r="I116" i="15" s="1"/>
  <c r="K115" i="14"/>
  <c r="V114" i="14"/>
  <c r="F116" i="14"/>
  <c r="I116" i="14" s="1"/>
  <c r="X113" i="14"/>
  <c r="AA113" i="14" s="1"/>
  <c r="AB113" i="14" s="1"/>
  <c r="AD113" i="14" s="1"/>
  <c r="AG113" i="14" s="1"/>
  <c r="D243" i="14" l="1"/>
  <c r="AR243" i="14"/>
  <c r="AT243" i="14" s="1"/>
  <c r="C244" i="14"/>
  <c r="AR244" i="15"/>
  <c r="AT244" i="15" s="1"/>
  <c r="D244" i="15"/>
  <c r="C245" i="15"/>
  <c r="AI121" i="18"/>
  <c r="AJ121" i="18" s="1"/>
  <c r="AP121" i="18" s="1"/>
  <c r="AS121" i="18" s="1"/>
  <c r="AC122" i="18"/>
  <c r="AD122" i="18" s="1"/>
  <c r="AG122" i="18" s="1"/>
  <c r="AK117" i="17"/>
  <c r="AN117" i="17" s="1"/>
  <c r="C246" i="18"/>
  <c r="D245" i="18"/>
  <c r="AR245" i="18"/>
  <c r="L123" i="18"/>
  <c r="O123" i="18" s="1"/>
  <c r="P123" i="18" s="1"/>
  <c r="R123" i="18" s="1"/>
  <c r="U123" i="18" s="1"/>
  <c r="V123" i="18" s="1"/>
  <c r="X123" i="18" s="1"/>
  <c r="AA123" i="18" s="1"/>
  <c r="F124" i="18"/>
  <c r="I124" i="18" s="1"/>
  <c r="Q122" i="17"/>
  <c r="V121" i="17"/>
  <c r="W121" i="17" s="1"/>
  <c r="AC119" i="17"/>
  <c r="AI118" i="17"/>
  <c r="E126" i="17"/>
  <c r="J125" i="17"/>
  <c r="K124" i="17"/>
  <c r="P123" i="17"/>
  <c r="AB120" i="17"/>
  <c r="AK113" i="15"/>
  <c r="AN113" i="15" s="1"/>
  <c r="Q114" i="15"/>
  <c r="E117" i="15"/>
  <c r="J116" i="15"/>
  <c r="L115" i="15"/>
  <c r="O115" i="15" s="1"/>
  <c r="J116" i="14"/>
  <c r="E117" i="14"/>
  <c r="L115" i="14"/>
  <c r="O115" i="14" s="1"/>
  <c r="P115" i="14" s="1"/>
  <c r="R115" i="14" s="1"/>
  <c r="U115" i="14" s="1"/>
  <c r="W114" i="14"/>
  <c r="AI113" i="14"/>
  <c r="C245" i="14" l="1"/>
  <c r="D244" i="14"/>
  <c r="AR244" i="14"/>
  <c r="AT244" i="14" s="1"/>
  <c r="D245" i="15"/>
  <c r="C246" i="15"/>
  <c r="AR245" i="15"/>
  <c r="AT245" i="15" s="1"/>
  <c r="AK121" i="18"/>
  <c r="AN121" i="18" s="1"/>
  <c r="AI122" i="18"/>
  <c r="AT245" i="18"/>
  <c r="D246" i="18"/>
  <c r="AR246" i="18"/>
  <c r="AT246" i="18" s="1"/>
  <c r="C247" i="18"/>
  <c r="J124" i="18"/>
  <c r="K124" i="18" s="1"/>
  <c r="E125" i="18"/>
  <c r="AB123" i="18"/>
  <c r="F126" i="17"/>
  <c r="I126" i="17" s="1"/>
  <c r="L124" i="17"/>
  <c r="O124" i="17" s="1"/>
  <c r="AD119" i="17"/>
  <c r="AG119" i="17" s="1"/>
  <c r="X121" i="17"/>
  <c r="AA121" i="17" s="1"/>
  <c r="AJ118" i="17"/>
  <c r="AP118" i="17" s="1"/>
  <c r="AS118" i="17" s="1"/>
  <c r="R122" i="17"/>
  <c r="U122" i="17" s="1"/>
  <c r="R114" i="15"/>
  <c r="U114" i="15" s="1"/>
  <c r="V114" i="15" s="1"/>
  <c r="X114" i="15" s="1"/>
  <c r="AA114" i="15" s="1"/>
  <c r="AB114" i="15" s="1"/>
  <c r="AD114" i="15" s="1"/>
  <c r="AG114" i="15" s="1"/>
  <c r="P115" i="15"/>
  <c r="K116" i="15"/>
  <c r="F117" i="15"/>
  <c r="I117" i="15" s="1"/>
  <c r="K116" i="14"/>
  <c r="V115" i="14"/>
  <c r="X114" i="14"/>
  <c r="AA114" i="14" s="1"/>
  <c r="AB114" i="14" s="1"/>
  <c r="AD114" i="14" s="1"/>
  <c r="AG114" i="14" s="1"/>
  <c r="AJ113" i="14"/>
  <c r="AP113" i="14" s="1"/>
  <c r="AS113" i="14" s="1"/>
  <c r="F117" i="14"/>
  <c r="I117" i="14" s="1"/>
  <c r="C246" i="14" l="1"/>
  <c r="D245" i="14"/>
  <c r="AR245" i="14"/>
  <c r="AT245" i="14" s="1"/>
  <c r="AR246" i="15"/>
  <c r="AT246" i="15" s="1"/>
  <c r="D246" i="15"/>
  <c r="C247" i="15"/>
  <c r="AJ122" i="18"/>
  <c r="AP122" i="18" s="1"/>
  <c r="AS122" i="18" s="1"/>
  <c r="AC123" i="18"/>
  <c r="AD123" i="18" s="1"/>
  <c r="AG123" i="18" s="1"/>
  <c r="AR247" i="18"/>
  <c r="D247" i="18"/>
  <c r="C248" i="18"/>
  <c r="F125" i="18"/>
  <c r="I125" i="18" s="1"/>
  <c r="L124" i="18"/>
  <c r="O124" i="18" s="1"/>
  <c r="P124" i="18" s="1"/>
  <c r="R124" i="18" s="1"/>
  <c r="U124" i="18" s="1"/>
  <c r="V124" i="18" s="1"/>
  <c r="X124" i="18" s="1"/>
  <c r="AA124" i="18" s="1"/>
  <c r="AK118" i="17"/>
  <c r="AN118" i="17" s="1"/>
  <c r="Q123" i="17"/>
  <c r="V122" i="17"/>
  <c r="W122" i="17" s="1"/>
  <c r="K125" i="17"/>
  <c r="P124" i="17"/>
  <c r="AB121" i="17"/>
  <c r="E127" i="17"/>
  <c r="J126" i="17"/>
  <c r="AC120" i="17"/>
  <c r="AI119" i="17"/>
  <c r="L116" i="15"/>
  <c r="O116" i="15" s="1"/>
  <c r="P116" i="15" s="1"/>
  <c r="Q115" i="15"/>
  <c r="AI114" i="15"/>
  <c r="E118" i="15"/>
  <c r="J117" i="15"/>
  <c r="AK113" i="14"/>
  <c r="AN113" i="14" s="1"/>
  <c r="E118" i="14"/>
  <c r="J117" i="14"/>
  <c r="W115" i="14"/>
  <c r="AI114" i="14"/>
  <c r="L116" i="14"/>
  <c r="O116" i="14" s="1"/>
  <c r="P116" i="14" s="1"/>
  <c r="R116" i="14" s="1"/>
  <c r="U116" i="14" s="1"/>
  <c r="C247" i="14" l="1"/>
  <c r="D246" i="14"/>
  <c r="AR246" i="14"/>
  <c r="AT246" i="14" s="1"/>
  <c r="C248" i="15"/>
  <c r="D247" i="15"/>
  <c r="AR247" i="15"/>
  <c r="AT247" i="15" s="1"/>
  <c r="AK122" i="18"/>
  <c r="AN122" i="18" s="1"/>
  <c r="AI123" i="18"/>
  <c r="AT247" i="18"/>
  <c r="C249" i="18"/>
  <c r="AR248" i="18"/>
  <c r="AT248" i="18" s="1"/>
  <c r="D248" i="18"/>
  <c r="AB124" i="18"/>
  <c r="E126" i="18"/>
  <c r="J125" i="18"/>
  <c r="K117" i="15"/>
  <c r="L117" i="15" s="1"/>
  <c r="O117" i="15" s="1"/>
  <c r="L125" i="17"/>
  <c r="O125" i="17" s="1"/>
  <c r="F127" i="17"/>
  <c r="I127" i="17" s="1"/>
  <c r="X122" i="17"/>
  <c r="AA122" i="17" s="1"/>
  <c r="AD120" i="17"/>
  <c r="AG120" i="17" s="1"/>
  <c r="R123" i="17"/>
  <c r="U123" i="17" s="1"/>
  <c r="AJ119" i="17"/>
  <c r="AP119" i="17" s="1"/>
  <c r="AS119" i="17" s="1"/>
  <c r="R115" i="15"/>
  <c r="U115" i="15" s="1"/>
  <c r="V115" i="15" s="1"/>
  <c r="X115" i="15" s="1"/>
  <c r="AA115" i="15" s="1"/>
  <c r="AB115" i="15" s="1"/>
  <c r="AD115" i="15" s="1"/>
  <c r="AG115" i="15" s="1"/>
  <c r="Q116" i="15" s="1"/>
  <c r="F118" i="15"/>
  <c r="I118" i="15" s="1"/>
  <c r="AJ114" i="15"/>
  <c r="AP114" i="15" s="1"/>
  <c r="AS114" i="15" s="1"/>
  <c r="K117" i="14"/>
  <c r="V116" i="14"/>
  <c r="X115" i="14"/>
  <c r="AA115" i="14" s="1"/>
  <c r="AB115" i="14" s="1"/>
  <c r="AD115" i="14" s="1"/>
  <c r="AG115" i="14" s="1"/>
  <c r="F118" i="14"/>
  <c r="I118" i="14" s="1"/>
  <c r="AJ114" i="14"/>
  <c r="AP114" i="14" s="1"/>
  <c r="AS114" i="14" s="1"/>
  <c r="D247" i="14" l="1"/>
  <c r="C248" i="14"/>
  <c r="AR247" i="14"/>
  <c r="AT247" i="14" s="1"/>
  <c r="C249" i="15"/>
  <c r="AR248" i="15"/>
  <c r="AT248" i="15" s="1"/>
  <c r="D248" i="15"/>
  <c r="AJ123" i="18"/>
  <c r="AP123" i="18" s="1"/>
  <c r="AS123" i="18" s="1"/>
  <c r="AC124" i="18"/>
  <c r="AD124" i="18" s="1"/>
  <c r="AG124" i="18" s="1"/>
  <c r="C250" i="18"/>
  <c r="D249" i="18"/>
  <c r="AR249" i="18"/>
  <c r="AT249" i="18" s="1"/>
  <c r="F126" i="18"/>
  <c r="I126" i="18" s="1"/>
  <c r="K125" i="18"/>
  <c r="AK119" i="17"/>
  <c r="AN119" i="17" s="1"/>
  <c r="Q124" i="17"/>
  <c r="V123" i="17"/>
  <c r="W123" i="17" s="1"/>
  <c r="K126" i="17"/>
  <c r="P125" i="17"/>
  <c r="AC121" i="17"/>
  <c r="AI120" i="17"/>
  <c r="E128" i="17"/>
  <c r="J127" i="17"/>
  <c r="AB122" i="17"/>
  <c r="AI115" i="15"/>
  <c r="R116" i="15"/>
  <c r="U116" i="15" s="1"/>
  <c r="V116" i="15" s="1"/>
  <c r="X116" i="15" s="1"/>
  <c r="AA116" i="15" s="1"/>
  <c r="AB116" i="15" s="1"/>
  <c r="AD116" i="15" s="1"/>
  <c r="AG116" i="15" s="1"/>
  <c r="AI116" i="15" s="1"/>
  <c r="L117" i="14"/>
  <c r="O117" i="14" s="1"/>
  <c r="P117" i="14" s="1"/>
  <c r="R117" i="14" s="1"/>
  <c r="U117" i="14" s="1"/>
  <c r="V117" i="14" s="1"/>
  <c r="P117" i="15"/>
  <c r="E119" i="15"/>
  <c r="J118" i="15"/>
  <c r="K118" i="15" s="1"/>
  <c r="AK114" i="15"/>
  <c r="AN114" i="15" s="1"/>
  <c r="AK114" i="14"/>
  <c r="AN114" i="14" s="1"/>
  <c r="E119" i="14"/>
  <c r="J118" i="14"/>
  <c r="W116" i="14"/>
  <c r="AI115" i="14"/>
  <c r="C249" i="14" l="1"/>
  <c r="AR248" i="14"/>
  <c r="AT248" i="14" s="1"/>
  <c r="D248" i="14"/>
  <c r="C250" i="15"/>
  <c r="AR249" i="15"/>
  <c r="AT249" i="15" s="1"/>
  <c r="D249" i="15"/>
  <c r="AK123" i="18"/>
  <c r="AN123" i="18" s="1"/>
  <c r="AI124" i="18"/>
  <c r="D250" i="18"/>
  <c r="AR250" i="18"/>
  <c r="AT250" i="18" s="1"/>
  <c r="C251" i="18"/>
  <c r="AJ120" i="17"/>
  <c r="AP120" i="17" s="1"/>
  <c r="AS120" i="17" s="1"/>
  <c r="AJ115" i="15"/>
  <c r="AP115" i="15" s="1"/>
  <c r="AS115" i="15" s="1"/>
  <c r="E127" i="18"/>
  <c r="J126" i="18"/>
  <c r="L125" i="18"/>
  <c r="O125" i="18" s="1"/>
  <c r="P125" i="18" s="1"/>
  <c r="R125" i="18" s="1"/>
  <c r="U125" i="18" s="1"/>
  <c r="V125" i="18" s="1"/>
  <c r="X125" i="18" s="1"/>
  <c r="AA125" i="18" s="1"/>
  <c r="F128" i="17"/>
  <c r="I128" i="17" s="1"/>
  <c r="L126" i="17"/>
  <c r="O126" i="17" s="1"/>
  <c r="X123" i="17"/>
  <c r="AA123" i="17" s="1"/>
  <c r="AD121" i="17"/>
  <c r="AG121" i="17" s="1"/>
  <c r="R124" i="17"/>
  <c r="U124" i="17" s="1"/>
  <c r="Q117" i="15"/>
  <c r="R117" i="15" s="1"/>
  <c r="U117" i="15" s="1"/>
  <c r="V117" i="15" s="1"/>
  <c r="X117" i="15" s="1"/>
  <c r="AA117" i="15" s="1"/>
  <c r="AB117" i="15" s="1"/>
  <c r="AD117" i="15" s="1"/>
  <c r="AG117" i="15" s="1"/>
  <c r="K118" i="14"/>
  <c r="L118" i="14" s="1"/>
  <c r="O118" i="14" s="1"/>
  <c r="P118" i="14" s="1"/>
  <c r="R118" i="14" s="1"/>
  <c r="U118" i="14" s="1"/>
  <c r="X116" i="14"/>
  <c r="AA116" i="14" s="1"/>
  <c r="AB116" i="14" s="1"/>
  <c r="AD116" i="14" s="1"/>
  <c r="AG116" i="14" s="1"/>
  <c r="W117" i="14" s="1"/>
  <c r="L118" i="15"/>
  <c r="O118" i="15" s="1"/>
  <c r="F119" i="15"/>
  <c r="I119" i="15" s="1"/>
  <c r="AJ115" i="14"/>
  <c r="AP115" i="14" s="1"/>
  <c r="AS115" i="14" s="1"/>
  <c r="F119" i="14"/>
  <c r="I119" i="14" s="1"/>
  <c r="C250" i="14" l="1"/>
  <c r="D249" i="14"/>
  <c r="AR249" i="14"/>
  <c r="AT249" i="14" s="1"/>
  <c r="AR250" i="15"/>
  <c r="AT250" i="15" s="1"/>
  <c r="C251" i="15"/>
  <c r="D250" i="15"/>
  <c r="AK115" i="15"/>
  <c r="AN115" i="15" s="1"/>
  <c r="AJ116" i="15" s="1"/>
  <c r="AP116" i="15" s="1"/>
  <c r="AS116" i="15" s="1"/>
  <c r="AJ124" i="18"/>
  <c r="AP124" i="18" s="1"/>
  <c r="AS124" i="18" s="1"/>
  <c r="D251" i="18"/>
  <c r="C252" i="18"/>
  <c r="AR251" i="18"/>
  <c r="AT251" i="18" s="1"/>
  <c r="AK120" i="17"/>
  <c r="AN120" i="17" s="1"/>
  <c r="K126" i="18"/>
  <c r="L126" i="18" s="1"/>
  <c r="O126" i="18" s="1"/>
  <c r="P126" i="18" s="1"/>
  <c r="R126" i="18" s="1"/>
  <c r="U126" i="18" s="1"/>
  <c r="V126" i="18" s="1"/>
  <c r="X126" i="18" s="1"/>
  <c r="AA126" i="18" s="1"/>
  <c r="AB125" i="18"/>
  <c r="F127" i="18"/>
  <c r="I127" i="18" s="1"/>
  <c r="Q125" i="17"/>
  <c r="V124" i="17"/>
  <c r="W124" i="17" s="1"/>
  <c r="AC122" i="17"/>
  <c r="AI121" i="17"/>
  <c r="E129" i="17"/>
  <c r="J128" i="17"/>
  <c r="K127" i="17"/>
  <c r="P126" i="17"/>
  <c r="AB123" i="17"/>
  <c r="AI116" i="14"/>
  <c r="X117" i="14"/>
  <c r="AA117" i="14" s="1"/>
  <c r="AB117" i="14" s="1"/>
  <c r="AD117" i="14" s="1"/>
  <c r="AG117" i="14" s="1"/>
  <c r="AI117" i="14" s="1"/>
  <c r="AK115" i="14"/>
  <c r="AN115" i="14" s="1"/>
  <c r="P118" i="15"/>
  <c r="Q118" i="15" s="1"/>
  <c r="AI117" i="15"/>
  <c r="E120" i="15"/>
  <c r="J119" i="15"/>
  <c r="K119" i="15" s="1"/>
  <c r="V118" i="14"/>
  <c r="J119" i="14"/>
  <c r="E120" i="14"/>
  <c r="C251" i="14" l="1"/>
  <c r="D250" i="14"/>
  <c r="AR250" i="14"/>
  <c r="AT250" i="14" s="1"/>
  <c r="AR251" i="15"/>
  <c r="AT251" i="15" s="1"/>
  <c r="D251" i="15"/>
  <c r="C252" i="15"/>
  <c r="AK116" i="15"/>
  <c r="AN116" i="15" s="1"/>
  <c r="AJ117" i="15" s="1"/>
  <c r="AP117" i="15" s="1"/>
  <c r="AS117" i="15" s="1"/>
  <c r="AK124" i="18"/>
  <c r="AN124" i="18" s="1"/>
  <c r="AC125" i="18"/>
  <c r="AD125" i="18" s="1"/>
  <c r="AG125" i="18" s="1"/>
  <c r="C253" i="18"/>
  <c r="AR252" i="18"/>
  <c r="AT252" i="18" s="1"/>
  <c r="D252" i="18"/>
  <c r="E128" i="18"/>
  <c r="J127" i="18"/>
  <c r="K127" i="18" s="1"/>
  <c r="AB126" i="18"/>
  <c r="F129" i="17"/>
  <c r="I129" i="17" s="1"/>
  <c r="L127" i="17"/>
  <c r="O127" i="17" s="1"/>
  <c r="AD122" i="17"/>
  <c r="AG122" i="17" s="1"/>
  <c r="AJ116" i="14"/>
  <c r="AP116" i="14" s="1"/>
  <c r="AS116" i="14" s="1"/>
  <c r="AJ121" i="17"/>
  <c r="AP121" i="17" s="1"/>
  <c r="AS121" i="17" s="1"/>
  <c r="X124" i="17"/>
  <c r="AA124" i="17" s="1"/>
  <c r="W118" i="14"/>
  <c r="X118" i="14" s="1"/>
  <c r="AA118" i="14" s="1"/>
  <c r="AB118" i="14" s="1"/>
  <c r="AD118" i="14" s="1"/>
  <c r="AG118" i="14" s="1"/>
  <c r="R125" i="17"/>
  <c r="U125" i="17" s="1"/>
  <c r="R118" i="15"/>
  <c r="U118" i="15" s="1"/>
  <c r="V118" i="15" s="1"/>
  <c r="X118" i="15" s="1"/>
  <c r="AA118" i="15" s="1"/>
  <c r="AB118" i="15" s="1"/>
  <c r="AD118" i="15" s="1"/>
  <c r="AG118" i="15" s="1"/>
  <c r="F120" i="15"/>
  <c r="I120" i="15" s="1"/>
  <c r="F120" i="14"/>
  <c r="I120" i="14" s="1"/>
  <c r="K119" i="14"/>
  <c r="D251" i="14" l="1"/>
  <c r="AR251" i="14"/>
  <c r="AT251" i="14" s="1"/>
  <c r="C252" i="14"/>
  <c r="D252" i="15"/>
  <c r="AR252" i="15"/>
  <c r="AT252" i="15" s="1"/>
  <c r="C253" i="15"/>
  <c r="AI125" i="18"/>
  <c r="AJ125" i="18" s="1"/>
  <c r="AP125" i="18" s="1"/>
  <c r="AS125" i="18" s="1"/>
  <c r="AC126" i="18"/>
  <c r="AD126" i="18" s="1"/>
  <c r="AG126" i="18" s="1"/>
  <c r="C254" i="18"/>
  <c r="AR253" i="18"/>
  <c r="AT253" i="18" s="1"/>
  <c r="D253" i="18"/>
  <c r="L127" i="18"/>
  <c r="O127" i="18" s="1"/>
  <c r="P127" i="18" s="1"/>
  <c r="R127" i="18" s="1"/>
  <c r="U127" i="18" s="1"/>
  <c r="V127" i="18" s="1"/>
  <c r="X127" i="18" s="1"/>
  <c r="AA127" i="18" s="1"/>
  <c r="F128" i="18"/>
  <c r="I128" i="18" s="1"/>
  <c r="AK121" i="17"/>
  <c r="AN121" i="17" s="1"/>
  <c r="K128" i="17"/>
  <c r="P127" i="17"/>
  <c r="AC123" i="17"/>
  <c r="AI122" i="17"/>
  <c r="AK116" i="14"/>
  <c r="AN116" i="14" s="1"/>
  <c r="AJ117" i="14" s="1"/>
  <c r="AP117" i="14" s="1"/>
  <c r="AS117" i="14" s="1"/>
  <c r="AB124" i="17"/>
  <c r="E130" i="17"/>
  <c r="J129" i="17"/>
  <c r="Q126" i="17"/>
  <c r="V125" i="17"/>
  <c r="W125" i="17" s="1"/>
  <c r="AK117" i="15"/>
  <c r="AN117" i="15" s="1"/>
  <c r="E121" i="15"/>
  <c r="J120" i="15"/>
  <c r="AI118" i="15"/>
  <c r="L119" i="15"/>
  <c r="O119" i="15" s="1"/>
  <c r="AI118" i="14"/>
  <c r="L119" i="14"/>
  <c r="O119" i="14" s="1"/>
  <c r="P119" i="14" s="1"/>
  <c r="R119" i="14" s="1"/>
  <c r="U119" i="14" s="1"/>
  <c r="J120" i="14"/>
  <c r="E121" i="14"/>
  <c r="AR252" i="14" l="1"/>
  <c r="AT252" i="14" s="1"/>
  <c r="D252" i="14"/>
  <c r="C253" i="14"/>
  <c r="D253" i="15"/>
  <c r="C254" i="15"/>
  <c r="AR253" i="15"/>
  <c r="AT253" i="15" s="1"/>
  <c r="AK125" i="18"/>
  <c r="AN125" i="18" s="1"/>
  <c r="AI126" i="18"/>
  <c r="D254" i="18"/>
  <c r="AR254" i="18"/>
  <c r="AT254" i="18" s="1"/>
  <c r="C255" i="18"/>
  <c r="E129" i="18"/>
  <c r="J128" i="18"/>
  <c r="K128" i="18" s="1"/>
  <c r="AB127" i="18"/>
  <c r="AK117" i="14"/>
  <c r="AN117" i="14" s="1"/>
  <c r="AJ118" i="14" s="1"/>
  <c r="AP118" i="14" s="1"/>
  <c r="AS118" i="14" s="1"/>
  <c r="AD123" i="17"/>
  <c r="AG123" i="17" s="1"/>
  <c r="R126" i="17"/>
  <c r="U126" i="17" s="1"/>
  <c r="L128" i="17"/>
  <c r="O128" i="17" s="1"/>
  <c r="X125" i="17"/>
  <c r="AA125" i="17" s="1"/>
  <c r="F130" i="17"/>
  <c r="I130" i="17" s="1"/>
  <c r="AJ122" i="17"/>
  <c r="AP122" i="17" s="1"/>
  <c r="AS122" i="17" s="1"/>
  <c r="P119" i="15"/>
  <c r="K120" i="15"/>
  <c r="F121" i="15"/>
  <c r="I121" i="15" s="1"/>
  <c r="AJ118" i="15"/>
  <c r="AP118" i="15" s="1"/>
  <c r="AS118" i="15" s="1"/>
  <c r="K120" i="14"/>
  <c r="V119" i="14"/>
  <c r="F121" i="14"/>
  <c r="I121" i="14" s="1"/>
  <c r="C254" i="14" l="1"/>
  <c r="D253" i="14"/>
  <c r="AR253" i="14"/>
  <c r="AT253" i="14" s="1"/>
  <c r="AR254" i="15"/>
  <c r="AT254" i="15" s="1"/>
  <c r="D254" i="15"/>
  <c r="C255" i="15"/>
  <c r="AJ126" i="18"/>
  <c r="AP126" i="18" s="1"/>
  <c r="AS126" i="18" s="1"/>
  <c r="AC127" i="18"/>
  <c r="AD127" i="18" s="1"/>
  <c r="AG127" i="18" s="1"/>
  <c r="D255" i="18"/>
  <c r="AR255" i="18"/>
  <c r="AT255" i="18" s="1"/>
  <c r="C256" i="18"/>
  <c r="L128" i="18"/>
  <c r="O128" i="18" s="1"/>
  <c r="P128" i="18" s="1"/>
  <c r="R128" i="18" s="1"/>
  <c r="U128" i="18" s="1"/>
  <c r="V128" i="18" s="1"/>
  <c r="X128" i="18" s="1"/>
  <c r="AA128" i="18" s="1"/>
  <c r="F129" i="18"/>
  <c r="I129" i="18" s="1"/>
  <c r="AB125" i="17"/>
  <c r="AC124" i="17"/>
  <c r="AI123" i="17"/>
  <c r="E131" i="17"/>
  <c r="J130" i="17"/>
  <c r="K129" i="17"/>
  <c r="P128" i="17"/>
  <c r="AK122" i="17"/>
  <c r="AN122" i="17" s="1"/>
  <c r="Q127" i="17"/>
  <c r="V126" i="17"/>
  <c r="L120" i="14"/>
  <c r="O120" i="14" s="1"/>
  <c r="P120" i="14" s="1"/>
  <c r="R120" i="14" s="1"/>
  <c r="U120" i="14" s="1"/>
  <c r="V120" i="14" s="1"/>
  <c r="AK118" i="14"/>
  <c r="AN118" i="14" s="1"/>
  <c r="Q119" i="15"/>
  <c r="J121" i="15"/>
  <c r="E122" i="15"/>
  <c r="L120" i="15"/>
  <c r="O120" i="15" s="1"/>
  <c r="AK118" i="15"/>
  <c r="AN118" i="15" s="1"/>
  <c r="E122" i="14"/>
  <c r="J121" i="14"/>
  <c r="W119" i="14"/>
  <c r="C255" i="14" l="1"/>
  <c r="D254" i="14"/>
  <c r="AR254" i="14"/>
  <c r="AT254" i="14" s="1"/>
  <c r="C256" i="15"/>
  <c r="AR255" i="15"/>
  <c r="AT255" i="15" s="1"/>
  <c r="D255" i="15"/>
  <c r="AK126" i="18"/>
  <c r="AN126" i="18" s="1"/>
  <c r="AI127" i="18"/>
  <c r="C257" i="18"/>
  <c r="D256" i="18"/>
  <c r="AR256" i="18"/>
  <c r="AT256" i="18" s="1"/>
  <c r="E130" i="18"/>
  <c r="J129" i="18"/>
  <c r="K129" i="18" s="1"/>
  <c r="AB128" i="18"/>
  <c r="K121" i="14"/>
  <c r="L121" i="14" s="1"/>
  <c r="O121" i="14" s="1"/>
  <c r="P121" i="14" s="1"/>
  <c r="R121" i="14" s="1"/>
  <c r="U121" i="14" s="1"/>
  <c r="F131" i="17"/>
  <c r="I131" i="17" s="1"/>
  <c r="AD124" i="17"/>
  <c r="AG124" i="17" s="1"/>
  <c r="R127" i="17"/>
  <c r="U127" i="17" s="1"/>
  <c r="L129" i="17"/>
  <c r="O129" i="17" s="1"/>
  <c r="AJ123" i="17"/>
  <c r="AP123" i="17" s="1"/>
  <c r="AS123" i="17" s="1"/>
  <c r="W126" i="17"/>
  <c r="R119" i="15"/>
  <c r="U119" i="15" s="1"/>
  <c r="V119" i="15" s="1"/>
  <c r="X119" i="15" s="1"/>
  <c r="AA119" i="15" s="1"/>
  <c r="AB119" i="15" s="1"/>
  <c r="AD119" i="15" s="1"/>
  <c r="AG119" i="15" s="1"/>
  <c r="P120" i="15"/>
  <c r="K121" i="15"/>
  <c r="F122" i="15"/>
  <c r="I122" i="15" s="1"/>
  <c r="F122" i="14"/>
  <c r="I122" i="14" s="1"/>
  <c r="X119" i="14"/>
  <c r="AA119" i="14" s="1"/>
  <c r="AB119" i="14" s="1"/>
  <c r="AD119" i="14" s="1"/>
  <c r="AG119" i="14" s="1"/>
  <c r="D255" i="14" l="1"/>
  <c r="C256" i="14"/>
  <c r="AR255" i="14"/>
  <c r="AT255" i="14" s="1"/>
  <c r="C257" i="15"/>
  <c r="AR256" i="15"/>
  <c r="AT256" i="15" s="1"/>
  <c r="D256" i="15"/>
  <c r="AJ127" i="18"/>
  <c r="AC128" i="18"/>
  <c r="AD128" i="18" s="1"/>
  <c r="AG128" i="18" s="1"/>
  <c r="C258" i="18"/>
  <c r="D257" i="18"/>
  <c r="AR257" i="18"/>
  <c r="AT257" i="18" s="1"/>
  <c r="L129" i="18"/>
  <c r="O129" i="18" s="1"/>
  <c r="P129" i="18" s="1"/>
  <c r="R129" i="18" s="1"/>
  <c r="U129" i="18" s="1"/>
  <c r="V129" i="18" s="1"/>
  <c r="X129" i="18" s="1"/>
  <c r="AA129" i="18" s="1"/>
  <c r="F130" i="18"/>
  <c r="I130" i="18" s="1"/>
  <c r="AK123" i="17"/>
  <c r="AN123" i="17" s="1"/>
  <c r="AC125" i="17"/>
  <c r="AI124" i="17"/>
  <c r="K130" i="17"/>
  <c r="P129" i="17"/>
  <c r="X126" i="17"/>
  <c r="AA126" i="17" s="1"/>
  <c r="Q128" i="17"/>
  <c r="V127" i="17"/>
  <c r="E132" i="17"/>
  <c r="J131" i="17"/>
  <c r="L121" i="15"/>
  <c r="O121" i="15" s="1"/>
  <c r="P121" i="15" s="1"/>
  <c r="Q120" i="15"/>
  <c r="AI119" i="15"/>
  <c r="J122" i="15"/>
  <c r="E123" i="15"/>
  <c r="W120" i="14"/>
  <c r="AI119" i="14"/>
  <c r="J122" i="14"/>
  <c r="K122" i="14" s="1"/>
  <c r="E123" i="14"/>
  <c r="V121" i="14"/>
  <c r="AR256" i="14" l="1"/>
  <c r="AT256" i="14" s="1"/>
  <c r="C257" i="14"/>
  <c r="D256" i="14"/>
  <c r="AR257" i="15"/>
  <c r="AT257" i="15" s="1"/>
  <c r="D257" i="15"/>
  <c r="C258" i="15"/>
  <c r="AP127" i="18"/>
  <c r="AS127" i="18" s="1"/>
  <c r="AK127" i="18"/>
  <c r="AN127" i="18" s="1"/>
  <c r="AI128" i="18"/>
  <c r="AR258" i="18"/>
  <c r="AT258" i="18" s="1"/>
  <c r="D258" i="18"/>
  <c r="C259" i="18"/>
  <c r="AJ124" i="17"/>
  <c r="AP124" i="17" s="1"/>
  <c r="AS124" i="17" s="1"/>
  <c r="E131" i="18"/>
  <c r="J130" i="18"/>
  <c r="K130" i="18" s="1"/>
  <c r="AB129" i="18"/>
  <c r="AC129" i="18" s="1"/>
  <c r="L130" i="17"/>
  <c r="O130" i="17" s="1"/>
  <c r="K122" i="15"/>
  <c r="L122" i="15" s="1"/>
  <c r="O122" i="15" s="1"/>
  <c r="F132" i="17"/>
  <c r="I132" i="17" s="1"/>
  <c r="R128" i="17"/>
  <c r="U128" i="17" s="1"/>
  <c r="W127" i="17"/>
  <c r="X127" i="17" s="1"/>
  <c r="AA127" i="17" s="1"/>
  <c r="AB126" i="17"/>
  <c r="AD125" i="17"/>
  <c r="AG125" i="17" s="1"/>
  <c r="R120" i="15"/>
  <c r="U120" i="15" s="1"/>
  <c r="V120" i="15" s="1"/>
  <c r="X120" i="15" s="1"/>
  <c r="AA120" i="15" s="1"/>
  <c r="AB120" i="15" s="1"/>
  <c r="AD120" i="15" s="1"/>
  <c r="AG120" i="15" s="1"/>
  <c r="Q121" i="15" s="1"/>
  <c r="F123" i="15"/>
  <c r="I123" i="15" s="1"/>
  <c r="AJ119" i="15"/>
  <c r="AP119" i="15" s="1"/>
  <c r="AS119" i="15" s="1"/>
  <c r="F123" i="14"/>
  <c r="I123" i="14" s="1"/>
  <c r="L122" i="14"/>
  <c r="O122" i="14" s="1"/>
  <c r="P122" i="14" s="1"/>
  <c r="R122" i="14" s="1"/>
  <c r="U122" i="14" s="1"/>
  <c r="AJ119" i="14"/>
  <c r="AP119" i="14" s="1"/>
  <c r="AS119" i="14" s="1"/>
  <c r="X120" i="14"/>
  <c r="AA120" i="14" s="1"/>
  <c r="AB120" i="14" s="1"/>
  <c r="AD120" i="14" s="1"/>
  <c r="AG120" i="14" s="1"/>
  <c r="C258" i="14" l="1"/>
  <c r="AR257" i="14"/>
  <c r="AT257" i="14" s="1"/>
  <c r="D257" i="14"/>
  <c r="C259" i="15"/>
  <c r="D258" i="15"/>
  <c r="AR258" i="15"/>
  <c r="AT258" i="15" s="1"/>
  <c r="AD129" i="18"/>
  <c r="AG129" i="18" s="1"/>
  <c r="AJ128" i="18"/>
  <c r="AP128" i="18" s="1"/>
  <c r="AS128" i="18" s="1"/>
  <c r="AK124" i="17"/>
  <c r="AN124" i="17" s="1"/>
  <c r="C260" i="18"/>
  <c r="D259" i="18"/>
  <c r="AR259" i="18"/>
  <c r="AT259" i="18" s="1"/>
  <c r="L130" i="18"/>
  <c r="O130" i="18" s="1"/>
  <c r="P130" i="18" s="1"/>
  <c r="R130" i="18" s="1"/>
  <c r="U130" i="18" s="1"/>
  <c r="V130" i="18" s="1"/>
  <c r="X130" i="18" s="1"/>
  <c r="AA130" i="18" s="1"/>
  <c r="F131" i="18"/>
  <c r="I131" i="18" s="1"/>
  <c r="AI120" i="15"/>
  <c r="E133" i="17"/>
  <c r="J132" i="17"/>
  <c r="AB127" i="17"/>
  <c r="K131" i="17"/>
  <c r="P130" i="17"/>
  <c r="AC126" i="17"/>
  <c r="AD126" i="17" s="1"/>
  <c r="AG126" i="17" s="1"/>
  <c r="AI125" i="17"/>
  <c r="Q129" i="17"/>
  <c r="V128" i="17"/>
  <c r="R121" i="15"/>
  <c r="U121" i="15" s="1"/>
  <c r="V121" i="15" s="1"/>
  <c r="X121" i="15" s="1"/>
  <c r="AA121" i="15" s="1"/>
  <c r="AB121" i="15" s="1"/>
  <c r="AD121" i="15" s="1"/>
  <c r="AG121" i="15" s="1"/>
  <c r="P122" i="15"/>
  <c r="AK119" i="15"/>
  <c r="AN119" i="15" s="1"/>
  <c r="E124" i="15"/>
  <c r="J123" i="15"/>
  <c r="K123" i="15" s="1"/>
  <c r="AK119" i="14"/>
  <c r="AN119" i="14" s="1"/>
  <c r="V122" i="14"/>
  <c r="J123" i="14"/>
  <c r="E124" i="14"/>
  <c r="W121" i="14"/>
  <c r="AI120" i="14"/>
  <c r="C259" i="14" l="1"/>
  <c r="D258" i="14"/>
  <c r="AR258" i="14"/>
  <c r="AT258" i="14" s="1"/>
  <c r="AR259" i="15"/>
  <c r="AT259" i="15" s="1"/>
  <c r="D259" i="15"/>
  <c r="C260" i="15"/>
  <c r="AK128" i="18"/>
  <c r="AN128" i="18" s="1"/>
  <c r="AJ125" i="17"/>
  <c r="AP125" i="17" s="1"/>
  <c r="AS125" i="17" s="1"/>
  <c r="AI129" i="18"/>
  <c r="C261" i="18"/>
  <c r="D260" i="18"/>
  <c r="AR260" i="18"/>
  <c r="AT260" i="18" s="1"/>
  <c r="AJ120" i="15"/>
  <c r="AP120" i="15" s="1"/>
  <c r="AS120" i="15" s="1"/>
  <c r="E132" i="18"/>
  <c r="J131" i="18"/>
  <c r="K131" i="18" s="1"/>
  <c r="AB130" i="18"/>
  <c r="R129" i="17"/>
  <c r="U129" i="17" s="1"/>
  <c r="W128" i="17"/>
  <c r="AC127" i="17"/>
  <c r="AD127" i="17" s="1"/>
  <c r="AG127" i="17" s="1"/>
  <c r="AI126" i="17"/>
  <c r="F133" i="17"/>
  <c r="I133" i="17" s="1"/>
  <c r="L131" i="17"/>
  <c r="O131" i="17" s="1"/>
  <c r="Q122" i="15"/>
  <c r="F124" i="15"/>
  <c r="I124" i="15" s="1"/>
  <c r="L123" i="15"/>
  <c r="O123" i="15" s="1"/>
  <c r="AI121" i="15"/>
  <c r="X121" i="14"/>
  <c r="AA121" i="14" s="1"/>
  <c r="AB121" i="14" s="1"/>
  <c r="AD121" i="14" s="1"/>
  <c r="AG121" i="14" s="1"/>
  <c r="F124" i="14"/>
  <c r="I124" i="14" s="1"/>
  <c r="K123" i="14"/>
  <c r="AJ120" i="14"/>
  <c r="AP120" i="14" s="1"/>
  <c r="AS120" i="14" s="1"/>
  <c r="AR259" i="14" l="1"/>
  <c r="AT259" i="14" s="1"/>
  <c r="D259" i="14"/>
  <c r="C260" i="14"/>
  <c r="D260" i="15"/>
  <c r="C261" i="15"/>
  <c r="AR260" i="15"/>
  <c r="AT260" i="15" s="1"/>
  <c r="AK125" i="17"/>
  <c r="AN125" i="17" s="1"/>
  <c r="AJ126" i="17" s="1"/>
  <c r="AP126" i="17" s="1"/>
  <c r="AS126" i="17" s="1"/>
  <c r="AC130" i="18"/>
  <c r="AD130" i="18" s="1"/>
  <c r="AG130" i="18" s="1"/>
  <c r="AJ129" i="18"/>
  <c r="AP129" i="18" s="1"/>
  <c r="AS129" i="18" s="1"/>
  <c r="AK120" i="15"/>
  <c r="AN120" i="15" s="1"/>
  <c r="AJ121" i="15" s="1"/>
  <c r="AP121" i="15" s="1"/>
  <c r="AS121" i="15" s="1"/>
  <c r="C262" i="18"/>
  <c r="D261" i="18"/>
  <c r="AR261" i="18"/>
  <c r="AT261" i="18" s="1"/>
  <c r="L131" i="18"/>
  <c r="O131" i="18" s="1"/>
  <c r="P131" i="18" s="1"/>
  <c r="R131" i="18" s="1"/>
  <c r="U131" i="18" s="1"/>
  <c r="V131" i="18" s="1"/>
  <c r="X131" i="18" s="1"/>
  <c r="AA131" i="18" s="1"/>
  <c r="F132" i="18"/>
  <c r="I132" i="18" s="1"/>
  <c r="AI127" i="17"/>
  <c r="J133" i="17"/>
  <c r="E134" i="17"/>
  <c r="K132" i="17"/>
  <c r="P131" i="17"/>
  <c r="Q130" i="17"/>
  <c r="V129" i="17"/>
  <c r="X128" i="17"/>
  <c r="AA128" i="17" s="1"/>
  <c r="R122" i="15"/>
  <c r="U122" i="15" s="1"/>
  <c r="V122" i="15" s="1"/>
  <c r="X122" i="15" s="1"/>
  <c r="AA122" i="15" s="1"/>
  <c r="AB122" i="15" s="1"/>
  <c r="AD122" i="15" s="1"/>
  <c r="AG122" i="15" s="1"/>
  <c r="L123" i="14"/>
  <c r="O123" i="14" s="1"/>
  <c r="P123" i="14" s="1"/>
  <c r="R123" i="14" s="1"/>
  <c r="U123" i="14" s="1"/>
  <c r="V123" i="14" s="1"/>
  <c r="P123" i="15"/>
  <c r="E125" i="15"/>
  <c r="J124" i="15"/>
  <c r="K124" i="15" s="1"/>
  <c r="AK120" i="14"/>
  <c r="AN120" i="14" s="1"/>
  <c r="E125" i="14"/>
  <c r="J124" i="14"/>
  <c r="W122" i="14"/>
  <c r="AI121" i="14"/>
  <c r="C261" i="14" l="1"/>
  <c r="AR260" i="14"/>
  <c r="AT260" i="14" s="1"/>
  <c r="D260" i="14"/>
  <c r="C262" i="15"/>
  <c r="D261" i="15"/>
  <c r="AR261" i="15"/>
  <c r="AT261" i="15" s="1"/>
  <c r="AK129" i="18"/>
  <c r="AN129" i="18" s="1"/>
  <c r="AI130" i="18"/>
  <c r="D262" i="18"/>
  <c r="AR262" i="18"/>
  <c r="AT262" i="18" s="1"/>
  <c r="C263" i="18"/>
  <c r="E133" i="18"/>
  <c r="J132" i="18"/>
  <c r="K132" i="18" s="1"/>
  <c r="AB131" i="18"/>
  <c r="W129" i="17"/>
  <c r="X129" i="17" s="1"/>
  <c r="AA129" i="17" s="1"/>
  <c r="AB128" i="17"/>
  <c r="F134" i="17"/>
  <c r="I134" i="17" s="1"/>
  <c r="R130" i="17"/>
  <c r="U130" i="17" s="1"/>
  <c r="L132" i="17"/>
  <c r="O132" i="17" s="1"/>
  <c r="AK126" i="17"/>
  <c r="AN126" i="17" s="1"/>
  <c r="AJ127" i="17" s="1"/>
  <c r="AP127" i="17" s="1"/>
  <c r="AS127" i="17" s="1"/>
  <c r="AK121" i="15"/>
  <c r="AN121" i="15" s="1"/>
  <c r="Q123" i="15"/>
  <c r="F125" i="15"/>
  <c r="I125" i="15" s="1"/>
  <c r="AI122" i="15"/>
  <c r="X122" i="14"/>
  <c r="AA122" i="14" s="1"/>
  <c r="AB122" i="14" s="1"/>
  <c r="AD122" i="14" s="1"/>
  <c r="AG122" i="14" s="1"/>
  <c r="F125" i="14"/>
  <c r="I125" i="14" s="1"/>
  <c r="AJ121" i="14"/>
  <c r="AP121" i="14" s="1"/>
  <c r="AS121" i="14" s="1"/>
  <c r="K124" i="14"/>
  <c r="D261" i="14" l="1"/>
  <c r="AR261" i="14"/>
  <c r="AT261" i="14" s="1"/>
  <c r="C262" i="14"/>
  <c r="C263" i="15"/>
  <c r="D262" i="15"/>
  <c r="AR262" i="15"/>
  <c r="AT262" i="15" s="1"/>
  <c r="AC131" i="18"/>
  <c r="AD131" i="18" s="1"/>
  <c r="AG131" i="18" s="1"/>
  <c r="AJ130" i="18"/>
  <c r="AP130" i="18" s="1"/>
  <c r="AS130" i="18" s="1"/>
  <c r="C264" i="18"/>
  <c r="D263" i="18"/>
  <c r="AR263" i="18"/>
  <c r="AT263" i="18" s="1"/>
  <c r="L132" i="18"/>
  <c r="O132" i="18" s="1"/>
  <c r="P132" i="18" s="1"/>
  <c r="R132" i="18" s="1"/>
  <c r="U132" i="18" s="1"/>
  <c r="V132" i="18" s="1"/>
  <c r="X132" i="18" s="1"/>
  <c r="AA132" i="18" s="1"/>
  <c r="F133" i="18"/>
  <c r="I133" i="18" s="1"/>
  <c r="AK127" i="17"/>
  <c r="AN127" i="17" s="1"/>
  <c r="AB129" i="17"/>
  <c r="J134" i="17"/>
  <c r="E135" i="17"/>
  <c r="Q131" i="17"/>
  <c r="V130" i="17"/>
  <c r="K133" i="17"/>
  <c r="P132" i="17"/>
  <c r="AC128" i="17"/>
  <c r="R123" i="15"/>
  <c r="U123" i="15" s="1"/>
  <c r="V123" i="15" s="1"/>
  <c r="X123" i="15" s="1"/>
  <c r="AA123" i="15" s="1"/>
  <c r="AB123" i="15" s="1"/>
  <c r="AD123" i="15" s="1"/>
  <c r="AG123" i="15" s="1"/>
  <c r="AI123" i="15" s="1"/>
  <c r="L124" i="14"/>
  <c r="O124" i="14" s="1"/>
  <c r="P124" i="14" s="1"/>
  <c r="R124" i="14" s="1"/>
  <c r="U124" i="14" s="1"/>
  <c r="V124" i="14" s="1"/>
  <c r="AJ122" i="15"/>
  <c r="AP122" i="15" s="1"/>
  <c r="AS122" i="15" s="1"/>
  <c r="L124" i="15"/>
  <c r="O124" i="15" s="1"/>
  <c r="E126" i="15"/>
  <c r="J125" i="15"/>
  <c r="E126" i="14"/>
  <c r="J125" i="14"/>
  <c r="W123" i="14"/>
  <c r="AI122" i="14"/>
  <c r="AK121" i="14"/>
  <c r="AN121" i="14" s="1"/>
  <c r="C263" i="14" l="1"/>
  <c r="AR262" i="14"/>
  <c r="AT262" i="14" s="1"/>
  <c r="D262" i="14"/>
  <c r="AR263" i="15"/>
  <c r="AT263" i="15" s="1"/>
  <c r="D263" i="15"/>
  <c r="C264" i="15"/>
  <c r="AK130" i="18"/>
  <c r="AN130" i="18" s="1"/>
  <c r="AI131" i="18"/>
  <c r="C265" i="18"/>
  <c r="AR264" i="18"/>
  <c r="AT264" i="18" s="1"/>
  <c r="D264" i="18"/>
  <c r="E134" i="18"/>
  <c r="J133" i="18"/>
  <c r="K133" i="18" s="1"/>
  <c r="AB132" i="18"/>
  <c r="AC132" i="18" s="1"/>
  <c r="L133" i="17"/>
  <c r="O133" i="17" s="1"/>
  <c r="R131" i="17"/>
  <c r="U131" i="17" s="1"/>
  <c r="F135" i="17"/>
  <c r="I135" i="17" s="1"/>
  <c r="K125" i="14"/>
  <c r="L125" i="14" s="1"/>
  <c r="O125" i="14" s="1"/>
  <c r="P125" i="14" s="1"/>
  <c r="R125" i="14" s="1"/>
  <c r="U125" i="14" s="1"/>
  <c r="AD128" i="17"/>
  <c r="AG128" i="17" s="1"/>
  <c r="W130" i="17"/>
  <c r="AK122" i="15"/>
  <c r="AN122" i="15" s="1"/>
  <c r="AJ123" i="15" s="1"/>
  <c r="AP123" i="15" s="1"/>
  <c r="AS123" i="15" s="1"/>
  <c r="AJ122" i="14"/>
  <c r="AP122" i="14" s="1"/>
  <c r="AS122" i="14" s="1"/>
  <c r="P124" i="15"/>
  <c r="K125" i="15"/>
  <c r="F126" i="15"/>
  <c r="I126" i="15" s="1"/>
  <c r="X123" i="14"/>
  <c r="AA123" i="14" s="1"/>
  <c r="AB123" i="14" s="1"/>
  <c r="AD123" i="14" s="1"/>
  <c r="AG123" i="14" s="1"/>
  <c r="F126" i="14"/>
  <c r="I126" i="14" s="1"/>
  <c r="C264" i="14" l="1"/>
  <c r="D263" i="14"/>
  <c r="AR263" i="14"/>
  <c r="AT263" i="14" s="1"/>
  <c r="C265" i="15"/>
  <c r="AR264" i="15"/>
  <c r="AT264" i="15" s="1"/>
  <c r="D264" i="15"/>
  <c r="AD132" i="18"/>
  <c r="AG132" i="18" s="1"/>
  <c r="AJ131" i="18"/>
  <c r="AP131" i="18" s="1"/>
  <c r="AS131" i="18" s="1"/>
  <c r="AR265" i="18"/>
  <c r="AT265" i="18" s="1"/>
  <c r="D265" i="18"/>
  <c r="C266" i="18"/>
  <c r="L133" i="18"/>
  <c r="O133" i="18" s="1"/>
  <c r="P133" i="18" s="1"/>
  <c r="R133" i="18" s="1"/>
  <c r="U133" i="18" s="1"/>
  <c r="V133" i="18" s="1"/>
  <c r="X133" i="18" s="1"/>
  <c r="AA133" i="18" s="1"/>
  <c r="F134" i="18"/>
  <c r="I134" i="18" s="1"/>
  <c r="Q132" i="17"/>
  <c r="V131" i="17"/>
  <c r="E136" i="17"/>
  <c r="J135" i="17"/>
  <c r="AC129" i="17"/>
  <c r="AI128" i="17"/>
  <c r="K134" i="17"/>
  <c r="P133" i="17"/>
  <c r="X130" i="17"/>
  <c r="AA130" i="17" s="1"/>
  <c r="AK122" i="14"/>
  <c r="AN122" i="14" s="1"/>
  <c r="AK123" i="15"/>
  <c r="AN123" i="15" s="1"/>
  <c r="Q124" i="15"/>
  <c r="L125" i="15"/>
  <c r="O125" i="15" s="1"/>
  <c r="E127" i="15"/>
  <c r="J126" i="15"/>
  <c r="W124" i="14"/>
  <c r="AI123" i="14"/>
  <c r="E127" i="14"/>
  <c r="J126" i="14"/>
  <c r="K126" i="14" s="1"/>
  <c r="V125" i="14"/>
  <c r="D264" i="14" l="1"/>
  <c r="C265" i="14"/>
  <c r="AR264" i="14"/>
  <c r="AT264" i="14" s="1"/>
  <c r="AR265" i="15"/>
  <c r="AT265" i="15" s="1"/>
  <c r="C266" i="15"/>
  <c r="D265" i="15"/>
  <c r="AK131" i="18"/>
  <c r="AN131" i="18" s="1"/>
  <c r="AI132" i="18"/>
  <c r="D266" i="18"/>
  <c r="C267" i="18"/>
  <c r="AR266" i="18"/>
  <c r="AT266" i="18" s="1"/>
  <c r="E135" i="18"/>
  <c r="J134" i="18"/>
  <c r="K134" i="18" s="1"/>
  <c r="AB133" i="18"/>
  <c r="AC133" i="18" s="1"/>
  <c r="L134" i="17"/>
  <c r="O134" i="17" s="1"/>
  <c r="AD129" i="17"/>
  <c r="AG129" i="17" s="1"/>
  <c r="F136" i="17"/>
  <c r="I136" i="17" s="1"/>
  <c r="AJ128" i="17"/>
  <c r="AP128" i="17" s="1"/>
  <c r="AS128" i="17" s="1"/>
  <c r="W131" i="17"/>
  <c r="X131" i="17" s="1"/>
  <c r="AA131" i="17" s="1"/>
  <c r="AB130" i="17"/>
  <c r="R132" i="17"/>
  <c r="U132" i="17" s="1"/>
  <c r="R124" i="15"/>
  <c r="U124" i="15" s="1"/>
  <c r="V124" i="15" s="1"/>
  <c r="X124" i="15" s="1"/>
  <c r="AA124" i="15" s="1"/>
  <c r="AB124" i="15" s="1"/>
  <c r="AD124" i="15" s="1"/>
  <c r="AG124" i="15" s="1"/>
  <c r="AJ123" i="14"/>
  <c r="AP123" i="14" s="1"/>
  <c r="AS123" i="14" s="1"/>
  <c r="P125" i="15"/>
  <c r="K126" i="15"/>
  <c r="F127" i="15"/>
  <c r="I127" i="15" s="1"/>
  <c r="L126" i="14"/>
  <c r="O126" i="14" s="1"/>
  <c r="P126" i="14" s="1"/>
  <c r="R126" i="14" s="1"/>
  <c r="U126" i="14" s="1"/>
  <c r="F127" i="14"/>
  <c r="I127" i="14" s="1"/>
  <c r="X124" i="14"/>
  <c r="AA124" i="14" s="1"/>
  <c r="AB124" i="14" s="1"/>
  <c r="AD124" i="14" s="1"/>
  <c r="AG124" i="14" s="1"/>
  <c r="D265" i="14" l="1"/>
  <c r="AR265" i="14"/>
  <c r="AT265" i="14" s="1"/>
  <c r="C266" i="14"/>
  <c r="D266" i="15"/>
  <c r="C267" i="15"/>
  <c r="AR266" i="15"/>
  <c r="AT266" i="15" s="1"/>
  <c r="AD133" i="18"/>
  <c r="AG133" i="18" s="1"/>
  <c r="AJ132" i="18"/>
  <c r="AP132" i="18" s="1"/>
  <c r="AS132" i="18" s="1"/>
  <c r="D267" i="18"/>
  <c r="AR267" i="18"/>
  <c r="AT267" i="18" s="1"/>
  <c r="C268" i="18"/>
  <c r="L134" i="18"/>
  <c r="O134" i="18" s="1"/>
  <c r="P134" i="18" s="1"/>
  <c r="R134" i="18" s="1"/>
  <c r="U134" i="18" s="1"/>
  <c r="V134" i="18" s="1"/>
  <c r="X134" i="18" s="1"/>
  <c r="AA134" i="18" s="1"/>
  <c r="AK123" i="14"/>
  <c r="AN123" i="14" s="1"/>
  <c r="F135" i="18"/>
  <c r="I135" i="18" s="1"/>
  <c r="E137" i="17"/>
  <c r="J136" i="17"/>
  <c r="AB131" i="17"/>
  <c r="AC130" i="17"/>
  <c r="AD130" i="17" s="1"/>
  <c r="AG130" i="17" s="1"/>
  <c r="AI129" i="17"/>
  <c r="Q133" i="17"/>
  <c r="V132" i="17"/>
  <c r="W132" i="17" s="1"/>
  <c r="AK128" i="17"/>
  <c r="AN128" i="17" s="1"/>
  <c r="K135" i="17"/>
  <c r="P134" i="17"/>
  <c r="Q125" i="15"/>
  <c r="AI124" i="15"/>
  <c r="E128" i="15"/>
  <c r="J127" i="15"/>
  <c r="L126" i="15"/>
  <c r="O126" i="15" s="1"/>
  <c r="W125" i="14"/>
  <c r="AI124" i="14"/>
  <c r="J127" i="14"/>
  <c r="K127" i="14" s="1"/>
  <c r="E128" i="14"/>
  <c r="V126" i="14"/>
  <c r="D266" i="14" l="1"/>
  <c r="AR266" i="14"/>
  <c r="AT266" i="14" s="1"/>
  <c r="C267" i="14"/>
  <c r="C268" i="15"/>
  <c r="AR267" i="15"/>
  <c r="AT267" i="15" s="1"/>
  <c r="D267" i="15"/>
  <c r="AK132" i="18"/>
  <c r="AN132" i="18" s="1"/>
  <c r="AI133" i="18"/>
  <c r="AR268" i="18"/>
  <c r="AT268" i="18" s="1"/>
  <c r="C269" i="18"/>
  <c r="D268" i="18"/>
  <c r="E136" i="18"/>
  <c r="J135" i="18"/>
  <c r="K135" i="18" s="1"/>
  <c r="AB134" i="18"/>
  <c r="AC134" i="18" s="1"/>
  <c r="AC131" i="17"/>
  <c r="AI130" i="17"/>
  <c r="R133" i="17"/>
  <c r="U133" i="17" s="1"/>
  <c r="AJ129" i="17"/>
  <c r="AP129" i="17" s="1"/>
  <c r="AS129" i="17" s="1"/>
  <c r="L135" i="17"/>
  <c r="O135" i="17" s="1"/>
  <c r="X132" i="17"/>
  <c r="AA132" i="17" s="1"/>
  <c r="F137" i="17"/>
  <c r="I137" i="17" s="1"/>
  <c r="R125" i="15"/>
  <c r="U125" i="15" s="1"/>
  <c r="V125" i="15" s="1"/>
  <c r="X125" i="15" s="1"/>
  <c r="AA125" i="15" s="1"/>
  <c r="AB125" i="15" s="1"/>
  <c r="AD125" i="15" s="1"/>
  <c r="AG125" i="15" s="1"/>
  <c r="AI125" i="15" s="1"/>
  <c r="P126" i="15"/>
  <c r="K127" i="15"/>
  <c r="F128" i="15"/>
  <c r="I128" i="15" s="1"/>
  <c r="AJ124" i="15"/>
  <c r="AP124" i="15" s="1"/>
  <c r="AS124" i="15" s="1"/>
  <c r="F128" i="14"/>
  <c r="I128" i="14" s="1"/>
  <c r="L127" i="14"/>
  <c r="O127" i="14" s="1"/>
  <c r="P127" i="14" s="1"/>
  <c r="R127" i="14" s="1"/>
  <c r="U127" i="14" s="1"/>
  <c r="X125" i="14"/>
  <c r="AA125" i="14" s="1"/>
  <c r="AB125" i="14" s="1"/>
  <c r="AD125" i="14" s="1"/>
  <c r="AG125" i="14" s="1"/>
  <c r="AJ124" i="14"/>
  <c r="AP124" i="14" s="1"/>
  <c r="AS124" i="14" s="1"/>
  <c r="C268" i="14" l="1"/>
  <c r="D267" i="14"/>
  <c r="AR267" i="14"/>
  <c r="AT267" i="14" s="1"/>
  <c r="AR268" i="15"/>
  <c r="AT268" i="15" s="1"/>
  <c r="D268" i="15"/>
  <c r="C269" i="15"/>
  <c r="AJ133" i="18"/>
  <c r="AP133" i="18" s="1"/>
  <c r="AS133" i="18" s="1"/>
  <c r="AD134" i="18"/>
  <c r="AG134" i="18" s="1"/>
  <c r="AR269" i="18"/>
  <c r="AT269" i="18" s="1"/>
  <c r="D269" i="18"/>
  <c r="C270" i="18"/>
  <c r="L135" i="18"/>
  <c r="O135" i="18" s="1"/>
  <c r="P135" i="18" s="1"/>
  <c r="R135" i="18" s="1"/>
  <c r="U135" i="18" s="1"/>
  <c r="V135" i="18" s="1"/>
  <c r="X135" i="18" s="1"/>
  <c r="AA135" i="18" s="1"/>
  <c r="F136" i="18"/>
  <c r="I136" i="18" s="1"/>
  <c r="P135" i="17"/>
  <c r="K136" i="17"/>
  <c r="AD131" i="17"/>
  <c r="AG131" i="17" s="1"/>
  <c r="AK129" i="17"/>
  <c r="AN129" i="17" s="1"/>
  <c r="AJ130" i="17" s="1"/>
  <c r="AP130" i="17" s="1"/>
  <c r="AS130" i="17" s="1"/>
  <c r="AB132" i="17"/>
  <c r="J137" i="17"/>
  <c r="E138" i="17"/>
  <c r="Q134" i="17"/>
  <c r="V133" i="17"/>
  <c r="W133" i="17" s="1"/>
  <c r="Q126" i="15"/>
  <c r="R126" i="15" s="1"/>
  <c r="U126" i="15" s="1"/>
  <c r="V126" i="15" s="1"/>
  <c r="X126" i="15" s="1"/>
  <c r="AA126" i="15" s="1"/>
  <c r="AB126" i="15" s="1"/>
  <c r="AD126" i="15" s="1"/>
  <c r="AG126" i="15" s="1"/>
  <c r="L127" i="15"/>
  <c r="O127" i="15" s="1"/>
  <c r="P127" i="15" s="1"/>
  <c r="E129" i="15"/>
  <c r="J128" i="15"/>
  <c r="AK124" i="15"/>
  <c r="AN124" i="15" s="1"/>
  <c r="AJ125" i="15" s="1"/>
  <c r="AP125" i="15" s="1"/>
  <c r="AS125" i="15" s="1"/>
  <c r="AK124" i="14"/>
  <c r="AN124" i="14" s="1"/>
  <c r="W126" i="14"/>
  <c r="AI125" i="14"/>
  <c r="V127" i="14"/>
  <c r="E129" i="14"/>
  <c r="J128" i="14"/>
  <c r="K128" i="14" s="1"/>
  <c r="C269" i="14" l="1"/>
  <c r="D268" i="14"/>
  <c r="AR268" i="14"/>
  <c r="AT268" i="14" s="1"/>
  <c r="AR269" i="15"/>
  <c r="AT269" i="15" s="1"/>
  <c r="C270" i="15"/>
  <c r="D269" i="15"/>
  <c r="AK133" i="18"/>
  <c r="AN133" i="18" s="1"/>
  <c r="AI134" i="18"/>
  <c r="C271" i="18"/>
  <c r="AR270" i="18"/>
  <c r="AT270" i="18" s="1"/>
  <c r="D270" i="18"/>
  <c r="J136" i="18"/>
  <c r="K136" i="18" s="1"/>
  <c r="E137" i="18"/>
  <c r="AB135" i="18"/>
  <c r="AC132" i="17"/>
  <c r="AD132" i="17" s="1"/>
  <c r="AG132" i="17" s="1"/>
  <c r="AI131" i="17"/>
  <c r="X133" i="17"/>
  <c r="AA133" i="17" s="1"/>
  <c r="R134" i="17"/>
  <c r="U134" i="17" s="1"/>
  <c r="L136" i="17"/>
  <c r="O136" i="17" s="1"/>
  <c r="F138" i="17"/>
  <c r="I138" i="17" s="1"/>
  <c r="AK130" i="17"/>
  <c r="AN130" i="17" s="1"/>
  <c r="K128" i="15"/>
  <c r="L128" i="15" s="1"/>
  <c r="O128" i="15" s="1"/>
  <c r="Q127" i="15"/>
  <c r="F129" i="15"/>
  <c r="I129" i="15" s="1"/>
  <c r="AI126" i="15"/>
  <c r="AK125" i="15"/>
  <c r="AN125" i="15" s="1"/>
  <c r="F129" i="14"/>
  <c r="I129" i="14" s="1"/>
  <c r="X126" i="14"/>
  <c r="AA126" i="14" s="1"/>
  <c r="AB126" i="14" s="1"/>
  <c r="AD126" i="14" s="1"/>
  <c r="AG126" i="14" s="1"/>
  <c r="L128" i="14"/>
  <c r="O128" i="14" s="1"/>
  <c r="P128" i="14" s="1"/>
  <c r="R128" i="14" s="1"/>
  <c r="U128" i="14" s="1"/>
  <c r="AJ125" i="14"/>
  <c r="AP125" i="14" s="1"/>
  <c r="AS125" i="14" s="1"/>
  <c r="AR269" i="14" l="1"/>
  <c r="AT269" i="14" s="1"/>
  <c r="C270" i="14"/>
  <c r="D269" i="14"/>
  <c r="C271" i="15"/>
  <c r="AR270" i="15"/>
  <c r="AT270" i="15" s="1"/>
  <c r="D270" i="15"/>
  <c r="AC135" i="18"/>
  <c r="AD135" i="18" s="1"/>
  <c r="AG135" i="18" s="1"/>
  <c r="AJ134" i="18"/>
  <c r="AP134" i="18" s="1"/>
  <c r="AS134" i="18" s="1"/>
  <c r="D271" i="18"/>
  <c r="AR271" i="18"/>
  <c r="AT271" i="18" s="1"/>
  <c r="C272" i="18"/>
  <c r="AJ131" i="17"/>
  <c r="AP131" i="17" s="1"/>
  <c r="AS131" i="17" s="1"/>
  <c r="F137" i="18"/>
  <c r="I137" i="18" s="1"/>
  <c r="L136" i="18"/>
  <c r="O136" i="18" s="1"/>
  <c r="P136" i="18" s="1"/>
  <c r="R136" i="18" s="1"/>
  <c r="U136" i="18" s="1"/>
  <c r="V136" i="18" s="1"/>
  <c r="X136" i="18" s="1"/>
  <c r="AA136" i="18" s="1"/>
  <c r="K137" i="17"/>
  <c r="P136" i="17"/>
  <c r="Q135" i="17"/>
  <c r="V134" i="17"/>
  <c r="W134" i="17" s="1"/>
  <c r="AI132" i="17"/>
  <c r="AB133" i="17"/>
  <c r="AC133" i="17" s="1"/>
  <c r="E139" i="17"/>
  <c r="J138" i="17"/>
  <c r="R127" i="15"/>
  <c r="U127" i="15" s="1"/>
  <c r="V127" i="15" s="1"/>
  <c r="X127" i="15" s="1"/>
  <c r="AA127" i="15" s="1"/>
  <c r="AB127" i="15" s="1"/>
  <c r="AD127" i="15" s="1"/>
  <c r="AG127" i="15" s="1"/>
  <c r="AJ126" i="15"/>
  <c r="AP126" i="15" s="1"/>
  <c r="AS126" i="15" s="1"/>
  <c r="P128" i="15"/>
  <c r="J129" i="15"/>
  <c r="K129" i="15" s="1"/>
  <c r="E130" i="15"/>
  <c r="AK125" i="14"/>
  <c r="AN125" i="14" s="1"/>
  <c r="W127" i="14"/>
  <c r="AI126" i="14"/>
  <c r="V128" i="14"/>
  <c r="E130" i="14"/>
  <c r="J129" i="14"/>
  <c r="D270" i="14" l="1"/>
  <c r="AR270" i="14"/>
  <c r="AT270" i="14" s="1"/>
  <c r="C271" i="14"/>
  <c r="AR271" i="15"/>
  <c r="AT271" i="15" s="1"/>
  <c r="C272" i="15"/>
  <c r="D271" i="15"/>
  <c r="AK134" i="18"/>
  <c r="AN134" i="18" s="1"/>
  <c r="AI135" i="18"/>
  <c r="C273" i="18"/>
  <c r="D272" i="18"/>
  <c r="AR272" i="18"/>
  <c r="AT272" i="18" s="1"/>
  <c r="AK131" i="17"/>
  <c r="AN131" i="17" s="1"/>
  <c r="AJ132" i="17" s="1"/>
  <c r="AP132" i="17" s="1"/>
  <c r="AS132" i="17" s="1"/>
  <c r="AB136" i="18"/>
  <c r="J137" i="18"/>
  <c r="E138" i="18"/>
  <c r="X134" i="17"/>
  <c r="AA134" i="17" s="1"/>
  <c r="AD133" i="17"/>
  <c r="AG133" i="17" s="1"/>
  <c r="R135" i="17"/>
  <c r="U135" i="17" s="1"/>
  <c r="F139" i="17"/>
  <c r="I139" i="17" s="1"/>
  <c r="L137" i="17"/>
  <c r="O137" i="17" s="1"/>
  <c r="AK126" i="15"/>
  <c r="AN126" i="15" s="1"/>
  <c r="Q128" i="15"/>
  <c r="AJ126" i="14"/>
  <c r="AP126" i="14" s="1"/>
  <c r="AS126" i="14" s="1"/>
  <c r="F130" i="15"/>
  <c r="I130" i="15" s="1"/>
  <c r="AI127" i="15"/>
  <c r="L129" i="15"/>
  <c r="O129" i="15" s="1"/>
  <c r="F130" i="14"/>
  <c r="I130" i="14" s="1"/>
  <c r="K129" i="14"/>
  <c r="X127" i="14"/>
  <c r="AA127" i="14" s="1"/>
  <c r="AB127" i="14" s="1"/>
  <c r="AD127" i="14" s="1"/>
  <c r="AG127" i="14" s="1"/>
  <c r="D271" i="14" l="1"/>
  <c r="C272" i="14"/>
  <c r="AR271" i="14"/>
  <c r="AT271" i="14" s="1"/>
  <c r="C273" i="15"/>
  <c r="D272" i="15"/>
  <c r="AR272" i="15"/>
  <c r="AT272" i="15" s="1"/>
  <c r="AC136" i="18"/>
  <c r="AD136" i="18" s="1"/>
  <c r="AG136" i="18" s="1"/>
  <c r="AJ135" i="18"/>
  <c r="AP135" i="18" s="1"/>
  <c r="AS135" i="18" s="1"/>
  <c r="AR273" i="18"/>
  <c r="AT273" i="18" s="1"/>
  <c r="C274" i="18"/>
  <c r="D273" i="18"/>
  <c r="F138" i="18"/>
  <c r="I138" i="18" s="1"/>
  <c r="K137" i="18"/>
  <c r="AI133" i="17"/>
  <c r="K138" i="17"/>
  <c r="P137" i="17"/>
  <c r="AB134" i="17"/>
  <c r="Q136" i="17"/>
  <c r="V135" i="17"/>
  <c r="E140" i="17"/>
  <c r="J139" i="17"/>
  <c r="AK132" i="17"/>
  <c r="AN132" i="17" s="1"/>
  <c r="R128" i="15"/>
  <c r="U128" i="15" s="1"/>
  <c r="V128" i="15" s="1"/>
  <c r="X128" i="15" s="1"/>
  <c r="AA128" i="15" s="1"/>
  <c r="AB128" i="15" s="1"/>
  <c r="AD128" i="15" s="1"/>
  <c r="AG128" i="15" s="1"/>
  <c r="AJ127" i="15"/>
  <c r="AP127" i="15" s="1"/>
  <c r="AS127" i="15" s="1"/>
  <c r="AK126" i="14"/>
  <c r="AN126" i="14" s="1"/>
  <c r="P129" i="15"/>
  <c r="E131" i="15"/>
  <c r="J130" i="15"/>
  <c r="K130" i="15" s="1"/>
  <c r="J130" i="14"/>
  <c r="E131" i="14"/>
  <c r="W128" i="14"/>
  <c r="AI127" i="14"/>
  <c r="L129" i="14"/>
  <c r="O129" i="14" s="1"/>
  <c r="P129" i="14" s="1"/>
  <c r="R129" i="14" s="1"/>
  <c r="U129" i="14" s="1"/>
  <c r="D272" i="14" l="1"/>
  <c r="AR272" i="14"/>
  <c r="AT272" i="14" s="1"/>
  <c r="C273" i="14"/>
  <c r="AR273" i="15"/>
  <c r="AT273" i="15" s="1"/>
  <c r="C274" i="15"/>
  <c r="D273" i="15"/>
  <c r="AK135" i="18"/>
  <c r="AN135" i="18" s="1"/>
  <c r="AI136" i="18"/>
  <c r="AJ133" i="17"/>
  <c r="AP133" i="17" s="1"/>
  <c r="AS133" i="17" s="1"/>
  <c r="C275" i="18"/>
  <c r="D274" i="18"/>
  <c r="AR274" i="18"/>
  <c r="AT274" i="18" s="1"/>
  <c r="E139" i="18"/>
  <c r="J138" i="18"/>
  <c r="L137" i="18"/>
  <c r="O137" i="18" s="1"/>
  <c r="P137" i="18" s="1"/>
  <c r="R137" i="18" s="1"/>
  <c r="U137" i="18" s="1"/>
  <c r="V137" i="18" s="1"/>
  <c r="X137" i="18" s="1"/>
  <c r="AA137" i="18" s="1"/>
  <c r="W135" i="17"/>
  <c r="L138" i="17"/>
  <c r="O138" i="17" s="1"/>
  <c r="R136" i="17"/>
  <c r="U136" i="17" s="1"/>
  <c r="F140" i="17"/>
  <c r="I140" i="17" s="1"/>
  <c r="AC134" i="17"/>
  <c r="Q129" i="15"/>
  <c r="R129" i="15" s="1"/>
  <c r="U129" i="15" s="1"/>
  <c r="V129" i="15" s="1"/>
  <c r="X129" i="15" s="1"/>
  <c r="AA129" i="15" s="1"/>
  <c r="AB129" i="15" s="1"/>
  <c r="AD129" i="15" s="1"/>
  <c r="AG129" i="15" s="1"/>
  <c r="AK127" i="15"/>
  <c r="AN127" i="15" s="1"/>
  <c r="AI128" i="15"/>
  <c r="F131" i="15"/>
  <c r="I131" i="15" s="1"/>
  <c r="L130" i="15"/>
  <c r="O130" i="15" s="1"/>
  <c r="K130" i="14"/>
  <c r="V129" i="14"/>
  <c r="X128" i="14"/>
  <c r="AA128" i="14" s="1"/>
  <c r="AB128" i="14" s="1"/>
  <c r="AD128" i="14" s="1"/>
  <c r="AG128" i="14" s="1"/>
  <c r="F131" i="14"/>
  <c r="I131" i="14" s="1"/>
  <c r="AJ127" i="14"/>
  <c r="AP127" i="14" s="1"/>
  <c r="AS127" i="14" s="1"/>
  <c r="D273" i="14" l="1"/>
  <c r="AR273" i="14"/>
  <c r="AT273" i="14" s="1"/>
  <c r="C274" i="14"/>
  <c r="D274" i="15"/>
  <c r="AR274" i="15"/>
  <c r="AT274" i="15" s="1"/>
  <c r="C275" i="15"/>
  <c r="AJ136" i="18"/>
  <c r="AP136" i="18" s="1"/>
  <c r="AS136" i="18" s="1"/>
  <c r="AK133" i="17"/>
  <c r="AN133" i="17" s="1"/>
  <c r="D275" i="18"/>
  <c r="AR275" i="18"/>
  <c r="AT275" i="18" s="1"/>
  <c r="C276" i="18"/>
  <c r="K138" i="18"/>
  <c r="L138" i="18" s="1"/>
  <c r="O138" i="18" s="1"/>
  <c r="P138" i="18" s="1"/>
  <c r="R138" i="18" s="1"/>
  <c r="U138" i="18" s="1"/>
  <c r="V138" i="18" s="1"/>
  <c r="X138" i="18" s="1"/>
  <c r="AA138" i="18" s="1"/>
  <c r="AB137" i="18"/>
  <c r="F139" i="18"/>
  <c r="I139" i="18" s="1"/>
  <c r="K139" i="17"/>
  <c r="P138" i="17"/>
  <c r="Q137" i="17"/>
  <c r="V136" i="17"/>
  <c r="AD134" i="17"/>
  <c r="AG134" i="17" s="1"/>
  <c r="E141" i="17"/>
  <c r="J140" i="17"/>
  <c r="X135" i="17"/>
  <c r="AA135" i="17" s="1"/>
  <c r="L130" i="14"/>
  <c r="O130" i="14" s="1"/>
  <c r="P130" i="14" s="1"/>
  <c r="R130" i="14" s="1"/>
  <c r="U130" i="14" s="1"/>
  <c r="V130" i="14" s="1"/>
  <c r="AJ128" i="15"/>
  <c r="AP128" i="15" s="1"/>
  <c r="AS128" i="15" s="1"/>
  <c r="P130" i="15"/>
  <c r="Q130" i="15" s="1"/>
  <c r="AI129" i="15"/>
  <c r="E132" i="15"/>
  <c r="J131" i="15"/>
  <c r="K131" i="15" s="1"/>
  <c r="AK127" i="14"/>
  <c r="AN127" i="14" s="1"/>
  <c r="W129" i="14"/>
  <c r="AI128" i="14"/>
  <c r="J131" i="14"/>
  <c r="E132" i="14"/>
  <c r="D274" i="14" l="1"/>
  <c r="AR274" i="14"/>
  <c r="AT274" i="14" s="1"/>
  <c r="C275" i="14"/>
  <c r="D275" i="15"/>
  <c r="AR275" i="15"/>
  <c r="AT275" i="15" s="1"/>
  <c r="C276" i="15"/>
  <c r="AK136" i="18"/>
  <c r="AN136" i="18" s="1"/>
  <c r="AC137" i="18"/>
  <c r="AD137" i="18" s="1"/>
  <c r="AG137" i="18" s="1"/>
  <c r="C277" i="18"/>
  <c r="AR276" i="18"/>
  <c r="AT276" i="18" s="1"/>
  <c r="D276" i="18"/>
  <c r="AB138" i="18"/>
  <c r="E140" i="18"/>
  <c r="J139" i="18"/>
  <c r="R137" i="17"/>
  <c r="U137" i="17" s="1"/>
  <c r="AI134" i="17"/>
  <c r="W136" i="17"/>
  <c r="AB135" i="17"/>
  <c r="F141" i="17"/>
  <c r="I141" i="17" s="1"/>
  <c r="L139" i="17"/>
  <c r="O139" i="17" s="1"/>
  <c r="X129" i="14"/>
  <c r="AA129" i="14" s="1"/>
  <c r="AB129" i="14" s="1"/>
  <c r="AD129" i="14" s="1"/>
  <c r="AG129" i="14" s="1"/>
  <c r="AI129" i="14" s="1"/>
  <c r="AK128" i="15"/>
  <c r="AN128" i="15" s="1"/>
  <c r="AJ129" i="15" s="1"/>
  <c r="AP129" i="15" s="1"/>
  <c r="AS129" i="15" s="1"/>
  <c r="R130" i="15"/>
  <c r="U130" i="15" s="1"/>
  <c r="V130" i="15" s="1"/>
  <c r="X130" i="15" s="1"/>
  <c r="AA130" i="15" s="1"/>
  <c r="AB130" i="15" s="1"/>
  <c r="AD130" i="15" s="1"/>
  <c r="AG130" i="15" s="1"/>
  <c r="F132" i="15"/>
  <c r="I132" i="15" s="1"/>
  <c r="K131" i="14"/>
  <c r="F132" i="14"/>
  <c r="I132" i="14" s="1"/>
  <c r="AJ128" i="14"/>
  <c r="AP128" i="14" s="1"/>
  <c r="AS128" i="14" s="1"/>
  <c r="C276" i="14" l="1"/>
  <c r="AR275" i="14"/>
  <c r="AT275" i="14" s="1"/>
  <c r="D275" i="14"/>
  <c r="C277" i="15"/>
  <c r="D276" i="15"/>
  <c r="AR276" i="15"/>
  <c r="AT276" i="15" s="1"/>
  <c r="AI137" i="18"/>
  <c r="AJ137" i="18" s="1"/>
  <c r="AP137" i="18" s="1"/>
  <c r="AS137" i="18" s="1"/>
  <c r="AC138" i="18"/>
  <c r="AD138" i="18" s="1"/>
  <c r="AG138" i="18" s="1"/>
  <c r="C278" i="18"/>
  <c r="D277" i="18"/>
  <c r="AR277" i="18"/>
  <c r="AT277" i="18" s="1"/>
  <c r="F140" i="18"/>
  <c r="I140" i="18" s="1"/>
  <c r="K139" i="18"/>
  <c r="P139" i="17"/>
  <c r="K140" i="17"/>
  <c r="J141" i="17"/>
  <c r="E142" i="17"/>
  <c r="AC135" i="17"/>
  <c r="Q138" i="17"/>
  <c r="V137" i="17"/>
  <c r="AJ134" i="17"/>
  <c r="AP134" i="17" s="1"/>
  <c r="AS134" i="17" s="1"/>
  <c r="X136" i="17"/>
  <c r="AA136" i="17" s="1"/>
  <c r="W130" i="14"/>
  <c r="X130" i="14" s="1"/>
  <c r="AA130" i="14" s="1"/>
  <c r="AB130" i="14" s="1"/>
  <c r="AD130" i="14" s="1"/>
  <c r="AG130" i="14" s="1"/>
  <c r="AI130" i="14" s="1"/>
  <c r="AK129" i="15"/>
  <c r="AN129" i="15" s="1"/>
  <c r="AI130" i="15"/>
  <c r="E133" i="15"/>
  <c r="J132" i="15"/>
  <c r="L131" i="15"/>
  <c r="O131" i="15" s="1"/>
  <c r="AK128" i="14"/>
  <c r="AN128" i="14" s="1"/>
  <c r="AJ129" i="14" s="1"/>
  <c r="AP129" i="14" s="1"/>
  <c r="AS129" i="14" s="1"/>
  <c r="J132" i="14"/>
  <c r="E133" i="14"/>
  <c r="L131" i="14"/>
  <c r="O131" i="14" s="1"/>
  <c r="P131" i="14" s="1"/>
  <c r="R131" i="14" s="1"/>
  <c r="U131" i="14" s="1"/>
  <c r="D276" i="14" l="1"/>
  <c r="AR276" i="14"/>
  <c r="AT276" i="14" s="1"/>
  <c r="C277" i="14"/>
  <c r="AR277" i="15"/>
  <c r="AT277" i="15" s="1"/>
  <c r="D277" i="15"/>
  <c r="C278" i="15"/>
  <c r="AK137" i="18"/>
  <c r="AN137" i="18" s="1"/>
  <c r="AI138" i="18"/>
  <c r="C279" i="18"/>
  <c r="D278" i="18"/>
  <c r="AR278" i="18"/>
  <c r="AT278" i="18" s="1"/>
  <c r="E141" i="18"/>
  <c r="J140" i="18"/>
  <c r="L139" i="18"/>
  <c r="O139" i="18" s="1"/>
  <c r="P139" i="18" s="1"/>
  <c r="R139" i="18" s="1"/>
  <c r="U139" i="18" s="1"/>
  <c r="V139" i="18" s="1"/>
  <c r="X139" i="18" s="1"/>
  <c r="AA139" i="18" s="1"/>
  <c r="R138" i="17"/>
  <c r="U138" i="17" s="1"/>
  <c r="F142" i="17"/>
  <c r="I142" i="17" s="1"/>
  <c r="W137" i="17"/>
  <c r="AB136" i="17"/>
  <c r="L140" i="17"/>
  <c r="O140" i="17" s="1"/>
  <c r="AK134" i="17"/>
  <c r="AN134" i="17" s="1"/>
  <c r="AD135" i="17"/>
  <c r="AG135" i="17" s="1"/>
  <c r="AJ130" i="15"/>
  <c r="AP130" i="15" s="1"/>
  <c r="AS130" i="15" s="1"/>
  <c r="AK129" i="14"/>
  <c r="AN129" i="14" s="1"/>
  <c r="AJ130" i="14" s="1"/>
  <c r="AP130" i="14" s="1"/>
  <c r="AS130" i="14" s="1"/>
  <c r="P131" i="15"/>
  <c r="K132" i="15"/>
  <c r="F133" i="15"/>
  <c r="I133" i="15" s="1"/>
  <c r="F133" i="14"/>
  <c r="I133" i="14" s="1"/>
  <c r="K132" i="14"/>
  <c r="V131" i="14"/>
  <c r="C278" i="14" l="1"/>
  <c r="D277" i="14"/>
  <c r="AR277" i="14"/>
  <c r="AT277" i="14" s="1"/>
  <c r="C279" i="15"/>
  <c r="D278" i="15"/>
  <c r="AR278" i="15"/>
  <c r="AT278" i="15" s="1"/>
  <c r="AJ138" i="18"/>
  <c r="AP138" i="18" s="1"/>
  <c r="AS138" i="18" s="1"/>
  <c r="D279" i="18"/>
  <c r="AR279" i="18"/>
  <c r="AT279" i="18" s="1"/>
  <c r="C280" i="18"/>
  <c r="K140" i="18"/>
  <c r="L140" i="18" s="1"/>
  <c r="O140" i="18" s="1"/>
  <c r="P140" i="18" s="1"/>
  <c r="R140" i="18" s="1"/>
  <c r="U140" i="18" s="1"/>
  <c r="V140" i="18" s="1"/>
  <c r="X140" i="18" s="1"/>
  <c r="AA140" i="18" s="1"/>
  <c r="AB139" i="18"/>
  <c r="F141" i="18"/>
  <c r="I141" i="18" s="1"/>
  <c r="X137" i="17"/>
  <c r="AA137" i="17" s="1"/>
  <c r="AC136" i="17"/>
  <c r="AI135" i="17"/>
  <c r="AJ135" i="17" s="1"/>
  <c r="AP135" i="17" s="1"/>
  <c r="AS135" i="17" s="1"/>
  <c r="E143" i="17"/>
  <c r="J142" i="17"/>
  <c r="K141" i="17"/>
  <c r="P140" i="17"/>
  <c r="Q139" i="17"/>
  <c r="V138" i="17"/>
  <c r="L132" i="15"/>
  <c r="O132" i="15" s="1"/>
  <c r="P132" i="15" s="1"/>
  <c r="AK130" i="15"/>
  <c r="AN130" i="15" s="1"/>
  <c r="AK130" i="14"/>
  <c r="AN130" i="14" s="1"/>
  <c r="Q131" i="15"/>
  <c r="J133" i="15"/>
  <c r="E134" i="15"/>
  <c r="W131" i="14"/>
  <c r="L132" i="14"/>
  <c r="O132" i="14" s="1"/>
  <c r="P132" i="14" s="1"/>
  <c r="R132" i="14" s="1"/>
  <c r="U132" i="14" s="1"/>
  <c r="E134" i="14"/>
  <c r="J133" i="14"/>
  <c r="D278" i="14" l="1"/>
  <c r="AR278" i="14"/>
  <c r="AT278" i="14" s="1"/>
  <c r="C279" i="14"/>
  <c r="D279" i="15"/>
  <c r="AR279" i="15"/>
  <c r="AT279" i="15" s="1"/>
  <c r="C280" i="15"/>
  <c r="AK138" i="18"/>
  <c r="AN138" i="18" s="1"/>
  <c r="AC139" i="18"/>
  <c r="AD139" i="18" s="1"/>
  <c r="AG139" i="18" s="1"/>
  <c r="C281" i="18"/>
  <c r="D280" i="18"/>
  <c r="AR280" i="18"/>
  <c r="AT280" i="18" s="1"/>
  <c r="J141" i="18"/>
  <c r="K141" i="18" s="1"/>
  <c r="E142" i="18"/>
  <c r="AB140" i="18"/>
  <c r="AK135" i="17"/>
  <c r="AN135" i="17" s="1"/>
  <c r="R139" i="17"/>
  <c r="U139" i="17" s="1"/>
  <c r="AD136" i="17"/>
  <c r="AG136" i="17" s="1"/>
  <c r="W138" i="17"/>
  <c r="X138" i="17" s="1"/>
  <c r="AA138" i="17" s="1"/>
  <c r="AB137" i="17"/>
  <c r="F143" i="17"/>
  <c r="I143" i="17" s="1"/>
  <c r="L141" i="17"/>
  <c r="O141" i="17" s="1"/>
  <c r="K133" i="15"/>
  <c r="R131" i="15"/>
  <c r="U131" i="15" s="1"/>
  <c r="V131" i="15" s="1"/>
  <c r="X131" i="15" s="1"/>
  <c r="AA131" i="15" s="1"/>
  <c r="AB131" i="15" s="1"/>
  <c r="AD131" i="15" s="1"/>
  <c r="AG131" i="15" s="1"/>
  <c r="Q132" i="15" s="1"/>
  <c r="F134" i="15"/>
  <c r="I134" i="15" s="1"/>
  <c r="K133" i="14"/>
  <c r="V132" i="14"/>
  <c r="F134" i="14"/>
  <c r="I134" i="14" s="1"/>
  <c r="X131" i="14"/>
  <c r="AA131" i="14" s="1"/>
  <c r="AB131" i="14" s="1"/>
  <c r="AD131" i="14" s="1"/>
  <c r="AG131" i="14" s="1"/>
  <c r="D279" i="14" l="1"/>
  <c r="C280" i="14"/>
  <c r="AR279" i="14"/>
  <c r="AT279" i="14" s="1"/>
  <c r="D280" i="15"/>
  <c r="C281" i="15"/>
  <c r="AR280" i="15"/>
  <c r="AT280" i="15" s="1"/>
  <c r="AI139" i="18"/>
  <c r="AC140" i="18"/>
  <c r="AD140" i="18" s="1"/>
  <c r="AG140" i="18" s="1"/>
  <c r="C282" i="18"/>
  <c r="D281" i="18"/>
  <c r="AR281" i="18"/>
  <c r="AT281" i="18" s="1"/>
  <c r="F142" i="18"/>
  <c r="I142" i="18" s="1"/>
  <c r="L141" i="18"/>
  <c r="O141" i="18" s="1"/>
  <c r="P141" i="18" s="1"/>
  <c r="R141" i="18" s="1"/>
  <c r="U141" i="18" s="1"/>
  <c r="V141" i="18" s="1"/>
  <c r="X141" i="18" s="1"/>
  <c r="AA141" i="18" s="1"/>
  <c r="AC137" i="17"/>
  <c r="AD137" i="17" s="1"/>
  <c r="AG137" i="17" s="1"/>
  <c r="AI136" i="17"/>
  <c r="AJ136" i="17" s="1"/>
  <c r="AP136" i="17" s="1"/>
  <c r="AS136" i="17" s="1"/>
  <c r="AB138" i="17"/>
  <c r="Q140" i="17"/>
  <c r="V139" i="17"/>
  <c r="E144" i="17"/>
  <c r="J143" i="17"/>
  <c r="K142" i="17"/>
  <c r="P141" i="17"/>
  <c r="R132" i="15"/>
  <c r="U132" i="15" s="1"/>
  <c r="V132" i="15" s="1"/>
  <c r="L133" i="14"/>
  <c r="O133" i="14" s="1"/>
  <c r="P133" i="14" s="1"/>
  <c r="R133" i="14" s="1"/>
  <c r="U133" i="14" s="1"/>
  <c r="V133" i="14" s="1"/>
  <c r="J134" i="15"/>
  <c r="E135" i="15"/>
  <c r="AI131" i="15"/>
  <c r="L133" i="15"/>
  <c r="O133" i="15" s="1"/>
  <c r="W132" i="14"/>
  <c r="AI131" i="14"/>
  <c r="E135" i="14"/>
  <c r="J134" i="14"/>
  <c r="D280" i="14" l="1"/>
  <c r="AR280" i="14"/>
  <c r="AT280" i="14" s="1"/>
  <c r="C281" i="14"/>
  <c r="C282" i="15"/>
  <c r="AR281" i="15"/>
  <c r="AT281" i="15" s="1"/>
  <c r="D281" i="15"/>
  <c r="AI140" i="18"/>
  <c r="AJ139" i="18"/>
  <c r="AP139" i="18" s="1"/>
  <c r="AS139" i="18" s="1"/>
  <c r="D282" i="18"/>
  <c r="AR282" i="18"/>
  <c r="AT282" i="18" s="1"/>
  <c r="C283" i="18"/>
  <c r="AB141" i="18"/>
  <c r="AC141" i="18" s="1"/>
  <c r="J142" i="18"/>
  <c r="E143" i="18"/>
  <c r="F144" i="17"/>
  <c r="I144" i="17" s="1"/>
  <c r="R140" i="17"/>
  <c r="U140" i="17" s="1"/>
  <c r="W139" i="17"/>
  <c r="K134" i="14"/>
  <c r="L134" i="14" s="1"/>
  <c r="O134" i="14" s="1"/>
  <c r="P134" i="14" s="1"/>
  <c r="R134" i="14" s="1"/>
  <c r="U134" i="14" s="1"/>
  <c r="L142" i="17"/>
  <c r="O142" i="17" s="1"/>
  <c r="AK136" i="17"/>
  <c r="AN136" i="17" s="1"/>
  <c r="AC138" i="17"/>
  <c r="AI137" i="17"/>
  <c r="X132" i="14"/>
  <c r="AA132" i="14" s="1"/>
  <c r="AB132" i="14" s="1"/>
  <c r="AD132" i="14" s="1"/>
  <c r="AG132" i="14" s="1"/>
  <c r="W133" i="14" s="1"/>
  <c r="P133" i="15"/>
  <c r="K134" i="15"/>
  <c r="AJ131" i="15"/>
  <c r="AP131" i="15" s="1"/>
  <c r="AS131" i="15" s="1"/>
  <c r="X132" i="15"/>
  <c r="AA132" i="15" s="1"/>
  <c r="AB132" i="15" s="1"/>
  <c r="AD132" i="15" s="1"/>
  <c r="AG132" i="15" s="1"/>
  <c r="F135" i="15"/>
  <c r="I135" i="15" s="1"/>
  <c r="F135" i="14"/>
  <c r="I135" i="14" s="1"/>
  <c r="AJ131" i="14"/>
  <c r="AP131" i="14" s="1"/>
  <c r="AS131" i="14" s="1"/>
  <c r="C282" i="14" l="1"/>
  <c r="D281" i="14"/>
  <c r="AR281" i="14"/>
  <c r="AT281" i="14" s="1"/>
  <c r="AR282" i="15"/>
  <c r="AT282" i="15" s="1"/>
  <c r="D282" i="15"/>
  <c r="C283" i="15"/>
  <c r="AK139" i="18"/>
  <c r="AN139" i="18" s="1"/>
  <c r="AJ140" i="18" s="1"/>
  <c r="AD141" i="18"/>
  <c r="AG141" i="18" s="1"/>
  <c r="C284" i="18"/>
  <c r="D283" i="18"/>
  <c r="AR283" i="18"/>
  <c r="AT283" i="18" s="1"/>
  <c r="F143" i="18"/>
  <c r="I143" i="18" s="1"/>
  <c r="K142" i="18"/>
  <c r="AD138" i="17"/>
  <c r="AG138" i="17" s="1"/>
  <c r="AJ137" i="17"/>
  <c r="AP137" i="17" s="1"/>
  <c r="AS137" i="17" s="1"/>
  <c r="Q141" i="17"/>
  <c r="V140" i="17"/>
  <c r="K143" i="17"/>
  <c r="P142" i="17"/>
  <c r="E145" i="17"/>
  <c r="J144" i="17"/>
  <c r="X139" i="17"/>
  <c r="AA139" i="17" s="1"/>
  <c r="AI132" i="14"/>
  <c r="L134" i="15"/>
  <c r="O134" i="15" s="1"/>
  <c r="P134" i="15" s="1"/>
  <c r="Q133" i="15"/>
  <c r="AI132" i="15"/>
  <c r="AK131" i="15"/>
  <c r="AN131" i="15" s="1"/>
  <c r="E136" i="15"/>
  <c r="J135" i="15"/>
  <c r="AK131" i="14"/>
  <c r="AN131" i="14" s="1"/>
  <c r="J135" i="14"/>
  <c r="K135" i="14" s="1"/>
  <c r="E136" i="14"/>
  <c r="V134" i="14"/>
  <c r="X133" i="14"/>
  <c r="AA133" i="14" s="1"/>
  <c r="AB133" i="14" s="1"/>
  <c r="AD133" i="14" s="1"/>
  <c r="AG133" i="14" s="1"/>
  <c r="D282" i="14" l="1"/>
  <c r="AR282" i="14"/>
  <c r="AT282" i="14" s="1"/>
  <c r="C283" i="14"/>
  <c r="D283" i="15"/>
  <c r="AR283" i="15"/>
  <c r="AT283" i="15" s="1"/>
  <c r="C284" i="15"/>
  <c r="AP140" i="18"/>
  <c r="AS140" i="18" s="1"/>
  <c r="AK140" i="18"/>
  <c r="AN140" i="18" s="1"/>
  <c r="AI141" i="18"/>
  <c r="D284" i="18"/>
  <c r="C285" i="18"/>
  <c r="AR284" i="18"/>
  <c r="AT284" i="18" s="1"/>
  <c r="E144" i="18"/>
  <c r="J143" i="18"/>
  <c r="AJ132" i="14"/>
  <c r="AP132" i="14" s="1"/>
  <c r="AS132" i="14" s="1"/>
  <c r="L142" i="18"/>
  <c r="O142" i="18" s="1"/>
  <c r="P142" i="18" s="1"/>
  <c r="R142" i="18" s="1"/>
  <c r="U142" i="18" s="1"/>
  <c r="V142" i="18" s="1"/>
  <c r="X142" i="18" s="1"/>
  <c r="AA142" i="18" s="1"/>
  <c r="K135" i="15"/>
  <c r="L135" i="15" s="1"/>
  <c r="O135" i="15" s="1"/>
  <c r="R141" i="17"/>
  <c r="U141" i="17" s="1"/>
  <c r="AI138" i="17"/>
  <c r="L143" i="17"/>
  <c r="O143" i="17" s="1"/>
  <c r="W140" i="17"/>
  <c r="AB139" i="17"/>
  <c r="AC139" i="17" s="1"/>
  <c r="F145" i="17"/>
  <c r="I145" i="17" s="1"/>
  <c r="AK137" i="17"/>
  <c r="AN137" i="17" s="1"/>
  <c r="R133" i="15"/>
  <c r="U133" i="15" s="1"/>
  <c r="V133" i="15" s="1"/>
  <c r="X133" i="15" s="1"/>
  <c r="AA133" i="15" s="1"/>
  <c r="AB133" i="15" s="1"/>
  <c r="AD133" i="15" s="1"/>
  <c r="AG133" i="15" s="1"/>
  <c r="Q134" i="15" s="1"/>
  <c r="AJ132" i="15"/>
  <c r="AP132" i="15" s="1"/>
  <c r="AS132" i="15" s="1"/>
  <c r="F136" i="15"/>
  <c r="I136" i="15" s="1"/>
  <c r="W134" i="14"/>
  <c r="AI133" i="14"/>
  <c r="L135" i="14"/>
  <c r="O135" i="14" s="1"/>
  <c r="P135" i="14" s="1"/>
  <c r="R135" i="14" s="1"/>
  <c r="U135" i="14" s="1"/>
  <c r="F136" i="14"/>
  <c r="I136" i="14" s="1"/>
  <c r="D283" i="14" l="1"/>
  <c r="AR283" i="14"/>
  <c r="AT283" i="14" s="1"/>
  <c r="C284" i="14"/>
  <c r="C285" i="15"/>
  <c r="D284" i="15"/>
  <c r="AR284" i="15"/>
  <c r="AT284" i="15" s="1"/>
  <c r="AJ141" i="18"/>
  <c r="C286" i="18"/>
  <c r="AR285" i="18"/>
  <c r="AT285" i="18" s="1"/>
  <c r="D285" i="18"/>
  <c r="AK132" i="14"/>
  <c r="AN132" i="14" s="1"/>
  <c r="AJ133" i="14" s="1"/>
  <c r="AP133" i="14" s="1"/>
  <c r="AS133" i="14" s="1"/>
  <c r="K143" i="18"/>
  <c r="L143" i="18" s="1"/>
  <c r="O143" i="18" s="1"/>
  <c r="P143" i="18" s="1"/>
  <c r="R143" i="18" s="1"/>
  <c r="U143" i="18" s="1"/>
  <c r="V143" i="18" s="1"/>
  <c r="X143" i="18" s="1"/>
  <c r="AA143" i="18" s="1"/>
  <c r="AB142" i="18"/>
  <c r="F144" i="18"/>
  <c r="I144" i="18" s="1"/>
  <c r="AJ138" i="17"/>
  <c r="AP138" i="17" s="1"/>
  <c r="AS138" i="17" s="1"/>
  <c r="P143" i="17"/>
  <c r="K144" i="17"/>
  <c r="J145" i="17"/>
  <c r="E146" i="17"/>
  <c r="AI133" i="15"/>
  <c r="AD139" i="17"/>
  <c r="AG139" i="17" s="1"/>
  <c r="Q142" i="17"/>
  <c r="V141" i="17"/>
  <c r="X140" i="17"/>
  <c r="AA140" i="17" s="1"/>
  <c r="R134" i="15"/>
  <c r="U134" i="15" s="1"/>
  <c r="V134" i="15" s="1"/>
  <c r="X134" i="15" s="1"/>
  <c r="AA134" i="15" s="1"/>
  <c r="AB134" i="15" s="1"/>
  <c r="AD134" i="15" s="1"/>
  <c r="AG134" i="15" s="1"/>
  <c r="X134" i="14"/>
  <c r="AA134" i="14" s="1"/>
  <c r="AB134" i="14" s="1"/>
  <c r="AD134" i="14" s="1"/>
  <c r="AG134" i="14" s="1"/>
  <c r="AI134" i="14" s="1"/>
  <c r="AK132" i="15"/>
  <c r="AN132" i="15" s="1"/>
  <c r="P135" i="15"/>
  <c r="E137" i="15"/>
  <c r="J136" i="15"/>
  <c r="K136" i="15" s="1"/>
  <c r="V135" i="14"/>
  <c r="J136" i="14"/>
  <c r="E137" i="14"/>
  <c r="AR284" i="14" l="1"/>
  <c r="AT284" i="14" s="1"/>
  <c r="C285" i="14"/>
  <c r="D284" i="14"/>
  <c r="AR285" i="15"/>
  <c r="AT285" i="15" s="1"/>
  <c r="D285" i="15"/>
  <c r="C286" i="15"/>
  <c r="AP141" i="18"/>
  <c r="AS141" i="18" s="1"/>
  <c r="AK141" i="18"/>
  <c r="AN141" i="18" s="1"/>
  <c r="AC142" i="18"/>
  <c r="AD142" i="18" s="1"/>
  <c r="AG142" i="18" s="1"/>
  <c r="C287" i="18"/>
  <c r="D286" i="18"/>
  <c r="AR286" i="18"/>
  <c r="AT286" i="18" s="1"/>
  <c r="AJ133" i="15"/>
  <c r="AP133" i="15" s="1"/>
  <c r="AS133" i="15" s="1"/>
  <c r="AK138" i="17"/>
  <c r="AN138" i="17" s="1"/>
  <c r="E145" i="18"/>
  <c r="J144" i="18"/>
  <c r="K144" i="18" s="1"/>
  <c r="AB143" i="18"/>
  <c r="W135" i="14"/>
  <c r="X135" i="14" s="1"/>
  <c r="AA135" i="14" s="1"/>
  <c r="AB135" i="14" s="1"/>
  <c r="AD135" i="14" s="1"/>
  <c r="AG135" i="14" s="1"/>
  <c r="F146" i="17"/>
  <c r="I146" i="17" s="1"/>
  <c r="W141" i="17"/>
  <c r="X141" i="17" s="1"/>
  <c r="AA141" i="17" s="1"/>
  <c r="AB140" i="17"/>
  <c r="AC140" i="17" s="1"/>
  <c r="L144" i="17"/>
  <c r="O144" i="17" s="1"/>
  <c r="R142" i="17"/>
  <c r="U142" i="17" s="1"/>
  <c r="AI139" i="17"/>
  <c r="Q135" i="15"/>
  <c r="AK133" i="14"/>
  <c r="AN133" i="14" s="1"/>
  <c r="AJ134" i="14" s="1"/>
  <c r="AP134" i="14" s="1"/>
  <c r="AS134" i="14" s="1"/>
  <c r="AI134" i="15"/>
  <c r="L136" i="15"/>
  <c r="O136" i="15" s="1"/>
  <c r="F137" i="15"/>
  <c r="I137" i="15" s="1"/>
  <c r="F137" i="14"/>
  <c r="I137" i="14" s="1"/>
  <c r="K136" i="14"/>
  <c r="C286" i="14" l="1"/>
  <c r="AR285" i="14"/>
  <c r="AT285" i="14" s="1"/>
  <c r="D285" i="14"/>
  <c r="D286" i="15"/>
  <c r="AR286" i="15"/>
  <c r="AT286" i="15" s="1"/>
  <c r="C287" i="15"/>
  <c r="AI142" i="18"/>
  <c r="AJ142" i="18" s="1"/>
  <c r="AP142" i="18" s="1"/>
  <c r="AS142" i="18" s="1"/>
  <c r="AC143" i="18"/>
  <c r="AD143" i="18" s="1"/>
  <c r="AG143" i="18" s="1"/>
  <c r="AK133" i="15"/>
  <c r="AN133" i="15" s="1"/>
  <c r="AJ134" i="15" s="1"/>
  <c r="AP134" i="15" s="1"/>
  <c r="AS134" i="15" s="1"/>
  <c r="D287" i="18"/>
  <c r="AR287" i="18"/>
  <c r="AT287" i="18" s="1"/>
  <c r="C288" i="18"/>
  <c r="L144" i="18"/>
  <c r="O144" i="18" s="1"/>
  <c r="P144" i="18" s="1"/>
  <c r="R144" i="18" s="1"/>
  <c r="U144" i="18" s="1"/>
  <c r="V144" i="18" s="1"/>
  <c r="X144" i="18" s="1"/>
  <c r="AA144" i="18" s="1"/>
  <c r="F145" i="18"/>
  <c r="I145" i="18" s="1"/>
  <c r="AD140" i="17"/>
  <c r="AG140" i="17" s="1"/>
  <c r="Q143" i="17"/>
  <c r="V142" i="17"/>
  <c r="E147" i="17"/>
  <c r="J146" i="17"/>
  <c r="AB141" i="17"/>
  <c r="K145" i="17"/>
  <c r="P144" i="17"/>
  <c r="AJ139" i="17"/>
  <c r="AP139" i="17" s="1"/>
  <c r="AS139" i="17" s="1"/>
  <c r="R135" i="15"/>
  <c r="U135" i="15" s="1"/>
  <c r="V135" i="15" s="1"/>
  <c r="X135" i="15" s="1"/>
  <c r="AA135" i="15" s="1"/>
  <c r="AB135" i="15" s="1"/>
  <c r="AD135" i="15" s="1"/>
  <c r="AG135" i="15" s="1"/>
  <c r="AI135" i="15" s="1"/>
  <c r="AK134" i="14"/>
  <c r="AN134" i="14" s="1"/>
  <c r="P136" i="15"/>
  <c r="E138" i="15"/>
  <c r="J137" i="15"/>
  <c r="K137" i="15" s="1"/>
  <c r="AI135" i="14"/>
  <c r="L136" i="14"/>
  <c r="O136" i="14" s="1"/>
  <c r="P136" i="14" s="1"/>
  <c r="R136" i="14" s="1"/>
  <c r="U136" i="14" s="1"/>
  <c r="J137" i="14"/>
  <c r="E138" i="14"/>
  <c r="D286" i="14" l="1"/>
  <c r="AR286" i="14"/>
  <c r="AT286" i="14" s="1"/>
  <c r="C287" i="14"/>
  <c r="C288" i="15"/>
  <c r="D287" i="15"/>
  <c r="AR287" i="15"/>
  <c r="AT287" i="15" s="1"/>
  <c r="AK142" i="18"/>
  <c r="AN142" i="18" s="1"/>
  <c r="AI143" i="18"/>
  <c r="AR288" i="18"/>
  <c r="AT288" i="18" s="1"/>
  <c r="C289" i="18"/>
  <c r="D288" i="18"/>
  <c r="E146" i="18"/>
  <c r="J145" i="18"/>
  <c r="K145" i="18" s="1"/>
  <c r="AB144" i="18"/>
  <c r="F147" i="17"/>
  <c r="I147" i="17" s="1"/>
  <c r="R143" i="17"/>
  <c r="U143" i="17" s="1"/>
  <c r="Q136" i="15"/>
  <c r="R136" i="15" s="1"/>
  <c r="U136" i="15" s="1"/>
  <c r="V136" i="15" s="1"/>
  <c r="X136" i="15" s="1"/>
  <c r="AA136" i="15" s="1"/>
  <c r="AB136" i="15" s="1"/>
  <c r="AD136" i="15" s="1"/>
  <c r="AG136" i="15" s="1"/>
  <c r="L145" i="17"/>
  <c r="O145" i="17" s="1"/>
  <c r="AC141" i="17"/>
  <c r="AD141" i="17" s="1"/>
  <c r="AG141" i="17" s="1"/>
  <c r="AI140" i="17"/>
  <c r="W142" i="17"/>
  <c r="AK139" i="17"/>
  <c r="AN139" i="17" s="1"/>
  <c r="AK134" i="15"/>
  <c r="AN134" i="15" s="1"/>
  <c r="AJ135" i="15" s="1"/>
  <c r="AP135" i="15" s="1"/>
  <c r="AS135" i="15" s="1"/>
  <c r="F138" i="15"/>
  <c r="I138" i="15" s="1"/>
  <c r="K137" i="14"/>
  <c r="V136" i="14"/>
  <c r="F138" i="14"/>
  <c r="I138" i="14" s="1"/>
  <c r="AJ135" i="14"/>
  <c r="AP135" i="14" s="1"/>
  <c r="AS135" i="14" s="1"/>
  <c r="AR287" i="14" l="1"/>
  <c r="AT287" i="14" s="1"/>
  <c r="C288" i="14"/>
  <c r="D287" i="14"/>
  <c r="D288" i="15"/>
  <c r="C289" i="15"/>
  <c r="AR288" i="15"/>
  <c r="AT288" i="15" s="1"/>
  <c r="AJ143" i="18"/>
  <c r="AP143" i="18" s="1"/>
  <c r="AS143" i="18" s="1"/>
  <c r="AC144" i="18"/>
  <c r="AD144" i="18" s="1"/>
  <c r="AG144" i="18" s="1"/>
  <c r="C290" i="18"/>
  <c r="D289" i="18"/>
  <c r="AR289" i="18"/>
  <c r="AT289" i="18" s="1"/>
  <c r="L145" i="18"/>
  <c r="O145" i="18" s="1"/>
  <c r="P145" i="18" s="1"/>
  <c r="R145" i="18" s="1"/>
  <c r="U145" i="18" s="1"/>
  <c r="V145" i="18" s="1"/>
  <c r="X145" i="18" s="1"/>
  <c r="AA145" i="18" s="1"/>
  <c r="F146" i="18"/>
  <c r="I146" i="18" s="1"/>
  <c r="AJ140" i="17"/>
  <c r="AP140" i="17" s="1"/>
  <c r="AS140" i="17" s="1"/>
  <c r="AI141" i="17"/>
  <c r="Q144" i="17"/>
  <c r="V143" i="17"/>
  <c r="X142" i="17"/>
  <c r="AA142" i="17" s="1"/>
  <c r="E148" i="17"/>
  <c r="J147" i="17"/>
  <c r="K146" i="17"/>
  <c r="P145" i="17"/>
  <c r="AK135" i="15"/>
  <c r="AN135" i="15" s="1"/>
  <c r="AI136" i="15"/>
  <c r="J138" i="15"/>
  <c r="E139" i="15"/>
  <c r="L137" i="15"/>
  <c r="O137" i="15" s="1"/>
  <c r="J138" i="14"/>
  <c r="E139" i="14"/>
  <c r="AK135" i="14"/>
  <c r="AN135" i="14" s="1"/>
  <c r="W136" i="14"/>
  <c r="L137" i="14"/>
  <c r="O137" i="14" s="1"/>
  <c r="P137" i="14" s="1"/>
  <c r="R137" i="14" s="1"/>
  <c r="U137" i="14" s="1"/>
  <c r="D288" i="14" l="1"/>
  <c r="AR288" i="14"/>
  <c r="AT288" i="14" s="1"/>
  <c r="C289" i="14"/>
  <c r="C290" i="15"/>
  <c r="AR289" i="15"/>
  <c r="AT289" i="15" s="1"/>
  <c r="D289" i="15"/>
  <c r="AK143" i="18"/>
  <c r="AN143" i="18" s="1"/>
  <c r="AI144" i="18"/>
  <c r="C291" i="18"/>
  <c r="AR290" i="18"/>
  <c r="AT290" i="18" s="1"/>
  <c r="D290" i="18"/>
  <c r="J146" i="18"/>
  <c r="K146" i="18" s="1"/>
  <c r="E147" i="18"/>
  <c r="AB145" i="18"/>
  <c r="AC145" i="18" s="1"/>
  <c r="AK140" i="17"/>
  <c r="AN140" i="17" s="1"/>
  <c r="AJ141" i="17" s="1"/>
  <c r="AP141" i="17" s="1"/>
  <c r="AS141" i="17" s="1"/>
  <c r="W143" i="17"/>
  <c r="X143" i="17" s="1"/>
  <c r="AA143" i="17" s="1"/>
  <c r="AB142" i="17"/>
  <c r="L146" i="17"/>
  <c r="O146" i="17" s="1"/>
  <c r="R144" i="17"/>
  <c r="U144" i="17" s="1"/>
  <c r="F148" i="17"/>
  <c r="I148" i="17" s="1"/>
  <c r="AJ136" i="15"/>
  <c r="AP136" i="15" s="1"/>
  <c r="AS136" i="15" s="1"/>
  <c r="P137" i="15"/>
  <c r="K138" i="15"/>
  <c r="F139" i="15"/>
  <c r="I139" i="15" s="1"/>
  <c r="K138" i="14"/>
  <c r="V137" i="14"/>
  <c r="X136" i="14"/>
  <c r="AA136" i="14" s="1"/>
  <c r="AB136" i="14" s="1"/>
  <c r="AD136" i="14" s="1"/>
  <c r="AG136" i="14" s="1"/>
  <c r="F139" i="14"/>
  <c r="I139" i="14" s="1"/>
  <c r="C290" i="14" l="1"/>
  <c r="D289" i="14"/>
  <c r="AR289" i="14"/>
  <c r="AT289" i="14" s="1"/>
  <c r="AR290" i="15"/>
  <c r="AT290" i="15" s="1"/>
  <c r="C291" i="15"/>
  <c r="D290" i="15"/>
  <c r="AJ144" i="18"/>
  <c r="AP144" i="18" s="1"/>
  <c r="AS144" i="18" s="1"/>
  <c r="AD145" i="18"/>
  <c r="AG145" i="18" s="1"/>
  <c r="AR291" i="18"/>
  <c r="AT291" i="18" s="1"/>
  <c r="C292" i="18"/>
  <c r="D291" i="18"/>
  <c r="AK141" i="17"/>
  <c r="AN141" i="17" s="1"/>
  <c r="F147" i="18"/>
  <c r="I147" i="18" s="1"/>
  <c r="L146" i="18"/>
  <c r="O146" i="18" s="1"/>
  <c r="P146" i="18" s="1"/>
  <c r="R146" i="18" s="1"/>
  <c r="U146" i="18" s="1"/>
  <c r="V146" i="18" s="1"/>
  <c r="X146" i="18" s="1"/>
  <c r="AA146" i="18" s="1"/>
  <c r="Q145" i="17"/>
  <c r="V144" i="17"/>
  <c r="W144" i="17" s="1"/>
  <c r="E149" i="17"/>
  <c r="J148" i="17"/>
  <c r="AC142" i="17"/>
  <c r="AB143" i="17"/>
  <c r="K147" i="17"/>
  <c r="P146" i="17"/>
  <c r="L138" i="15"/>
  <c r="O138" i="15" s="1"/>
  <c r="P138" i="15" s="1"/>
  <c r="L138" i="14"/>
  <c r="O138" i="14" s="1"/>
  <c r="P138" i="14" s="1"/>
  <c r="R138" i="14" s="1"/>
  <c r="U138" i="14" s="1"/>
  <c r="V138" i="14" s="1"/>
  <c r="AK136" i="15"/>
  <c r="AN136" i="15" s="1"/>
  <c r="Q137" i="15"/>
  <c r="E140" i="15"/>
  <c r="J139" i="15"/>
  <c r="J139" i="14"/>
  <c r="E140" i="14"/>
  <c r="W137" i="14"/>
  <c r="AI136" i="14"/>
  <c r="D290" i="14" l="1"/>
  <c r="AR290" i="14"/>
  <c r="AT290" i="14" s="1"/>
  <c r="C291" i="14"/>
  <c r="C292" i="15"/>
  <c r="D291" i="15"/>
  <c r="AR291" i="15"/>
  <c r="AT291" i="15" s="1"/>
  <c r="AK144" i="18"/>
  <c r="AN144" i="18" s="1"/>
  <c r="AI145" i="18"/>
  <c r="D292" i="18"/>
  <c r="AR292" i="18"/>
  <c r="AT292" i="18" s="1"/>
  <c r="C293" i="18"/>
  <c r="AB146" i="18"/>
  <c r="AC146" i="18" s="1"/>
  <c r="E148" i="18"/>
  <c r="J147" i="18"/>
  <c r="K139" i="15"/>
  <c r="L139" i="15" s="1"/>
  <c r="O139" i="15" s="1"/>
  <c r="AD142" i="17"/>
  <c r="AG142" i="17" s="1"/>
  <c r="F149" i="17"/>
  <c r="I149" i="17" s="1"/>
  <c r="K139" i="14"/>
  <c r="L139" i="14" s="1"/>
  <c r="O139" i="14" s="1"/>
  <c r="P139" i="14" s="1"/>
  <c r="R139" i="14" s="1"/>
  <c r="U139" i="14" s="1"/>
  <c r="X144" i="17"/>
  <c r="AA144" i="17" s="1"/>
  <c r="L147" i="17"/>
  <c r="O147" i="17" s="1"/>
  <c r="R145" i="17"/>
  <c r="U145" i="17" s="1"/>
  <c r="R137" i="15"/>
  <c r="U137" i="15" s="1"/>
  <c r="V137" i="15" s="1"/>
  <c r="X137" i="15" s="1"/>
  <c r="AA137" i="15" s="1"/>
  <c r="AB137" i="15" s="1"/>
  <c r="AD137" i="15" s="1"/>
  <c r="AG137" i="15" s="1"/>
  <c r="Q138" i="15" s="1"/>
  <c r="X137" i="14"/>
  <c r="AA137" i="14" s="1"/>
  <c r="AB137" i="14" s="1"/>
  <c r="AD137" i="14" s="1"/>
  <c r="AG137" i="14" s="1"/>
  <c r="W138" i="14" s="1"/>
  <c r="F140" i="15"/>
  <c r="I140" i="15" s="1"/>
  <c r="AJ136" i="14"/>
  <c r="AP136" i="14" s="1"/>
  <c r="AS136" i="14" s="1"/>
  <c r="F140" i="14"/>
  <c r="I140" i="14" s="1"/>
  <c r="D291" i="14" l="1"/>
  <c r="C292" i="14"/>
  <c r="AR291" i="14"/>
  <c r="AT291" i="14" s="1"/>
  <c r="C293" i="15"/>
  <c r="AR292" i="15"/>
  <c r="AT292" i="15" s="1"/>
  <c r="D292" i="15"/>
  <c r="AJ145" i="18"/>
  <c r="AP145" i="18" s="1"/>
  <c r="AS145" i="18" s="1"/>
  <c r="AD146" i="18"/>
  <c r="AG146" i="18" s="1"/>
  <c r="C294" i="18"/>
  <c r="D293" i="18"/>
  <c r="AR293" i="18"/>
  <c r="AT293" i="18" s="1"/>
  <c r="F148" i="18"/>
  <c r="I148" i="18" s="1"/>
  <c r="K147" i="18"/>
  <c r="L147" i="18" s="1"/>
  <c r="O147" i="18" s="1"/>
  <c r="P147" i="18" s="1"/>
  <c r="R147" i="18" s="1"/>
  <c r="U147" i="18" s="1"/>
  <c r="V147" i="18" s="1"/>
  <c r="X147" i="18" s="1"/>
  <c r="AA147" i="18" s="1"/>
  <c r="Q146" i="17"/>
  <c r="V145" i="17"/>
  <c r="W145" i="17" s="1"/>
  <c r="E150" i="17"/>
  <c r="J149" i="17"/>
  <c r="P147" i="17"/>
  <c r="K148" i="17"/>
  <c r="AB144" i="17"/>
  <c r="AC143" i="17"/>
  <c r="AI142" i="17"/>
  <c r="AI137" i="14"/>
  <c r="R138" i="15"/>
  <c r="U138" i="15" s="1"/>
  <c r="V138" i="15" s="1"/>
  <c r="X138" i="14"/>
  <c r="AA138" i="14" s="1"/>
  <c r="AB138" i="14" s="1"/>
  <c r="AD138" i="14" s="1"/>
  <c r="AG138" i="14" s="1"/>
  <c r="AI138" i="14" s="1"/>
  <c r="P139" i="15"/>
  <c r="E141" i="15"/>
  <c r="J140" i="15"/>
  <c r="K140" i="15" s="1"/>
  <c r="AI137" i="15"/>
  <c r="AK136" i="14"/>
  <c r="AN136" i="14" s="1"/>
  <c r="V139" i="14"/>
  <c r="E141" i="14"/>
  <c r="J140" i="14"/>
  <c r="K140" i="14" s="1"/>
  <c r="C293" i="14" l="1"/>
  <c r="D292" i="14"/>
  <c r="AR292" i="14"/>
  <c r="AT292" i="14" s="1"/>
  <c r="AR293" i="15"/>
  <c r="AT293" i="15" s="1"/>
  <c r="D293" i="15"/>
  <c r="C294" i="15"/>
  <c r="AK145" i="18"/>
  <c r="AN145" i="18" s="1"/>
  <c r="AJ137" i="14"/>
  <c r="AP137" i="14" s="1"/>
  <c r="AS137" i="14" s="1"/>
  <c r="AI146" i="18"/>
  <c r="D294" i="18"/>
  <c r="AR294" i="18"/>
  <c r="AT294" i="18" s="1"/>
  <c r="C295" i="18"/>
  <c r="E149" i="18"/>
  <c r="J148" i="18"/>
  <c r="K148" i="18" s="1"/>
  <c r="AB147" i="18"/>
  <c r="AC147" i="18" s="1"/>
  <c r="L148" i="17"/>
  <c r="O148" i="17" s="1"/>
  <c r="AJ142" i="17"/>
  <c r="AP142" i="17" s="1"/>
  <c r="AS142" i="17" s="1"/>
  <c r="AD143" i="17"/>
  <c r="AG143" i="17" s="1"/>
  <c r="X145" i="17"/>
  <c r="AA145" i="17" s="1"/>
  <c r="F150" i="17"/>
  <c r="I150" i="17" s="1"/>
  <c r="R146" i="17"/>
  <c r="U146" i="17" s="1"/>
  <c r="AJ137" i="15"/>
  <c r="AP137" i="15" s="1"/>
  <c r="AS137" i="15" s="1"/>
  <c r="X138" i="15"/>
  <c r="AA138" i="15" s="1"/>
  <c r="AB138" i="15" s="1"/>
  <c r="AD138" i="15" s="1"/>
  <c r="AG138" i="15" s="1"/>
  <c r="Q139" i="15" s="1"/>
  <c r="L140" i="15"/>
  <c r="O140" i="15" s="1"/>
  <c r="F141" i="15"/>
  <c r="I141" i="15" s="1"/>
  <c r="F141" i="14"/>
  <c r="I141" i="14" s="1"/>
  <c r="L140" i="14"/>
  <c r="O140" i="14" s="1"/>
  <c r="P140" i="14" s="1"/>
  <c r="R140" i="14" s="1"/>
  <c r="U140" i="14" s="1"/>
  <c r="W139" i="14"/>
  <c r="D293" i="14" l="1"/>
  <c r="AR293" i="14"/>
  <c r="AT293" i="14" s="1"/>
  <c r="C294" i="14"/>
  <c r="D294" i="15"/>
  <c r="C295" i="15"/>
  <c r="AR294" i="15"/>
  <c r="AT294" i="15" s="1"/>
  <c r="AK137" i="14"/>
  <c r="AN137" i="14" s="1"/>
  <c r="AJ138" i="14" s="1"/>
  <c r="AP138" i="14" s="1"/>
  <c r="AS138" i="14" s="1"/>
  <c r="AD147" i="18"/>
  <c r="AG147" i="18" s="1"/>
  <c r="AJ146" i="18"/>
  <c r="AP146" i="18" s="1"/>
  <c r="AS146" i="18" s="1"/>
  <c r="C296" i="18"/>
  <c r="D295" i="18"/>
  <c r="AR295" i="18"/>
  <c r="AT295" i="18" s="1"/>
  <c r="L148" i="18"/>
  <c r="O148" i="18" s="1"/>
  <c r="P148" i="18" s="1"/>
  <c r="R148" i="18" s="1"/>
  <c r="U148" i="18" s="1"/>
  <c r="V148" i="18" s="1"/>
  <c r="X148" i="18" s="1"/>
  <c r="AA148" i="18" s="1"/>
  <c r="F149" i="18"/>
  <c r="I149" i="18" s="1"/>
  <c r="AK142" i="17"/>
  <c r="AN142" i="17" s="1"/>
  <c r="Q147" i="17"/>
  <c r="V146" i="17"/>
  <c r="W146" i="17" s="1"/>
  <c r="AB145" i="17"/>
  <c r="K149" i="17"/>
  <c r="P148" i="17"/>
  <c r="E151" i="17"/>
  <c r="J150" i="17"/>
  <c r="AC144" i="17"/>
  <c r="AI143" i="17"/>
  <c r="R139" i="15"/>
  <c r="U139" i="15" s="1"/>
  <c r="V139" i="15" s="1"/>
  <c r="P140" i="15"/>
  <c r="AK137" i="15"/>
  <c r="AN137" i="15" s="1"/>
  <c r="AI138" i="15"/>
  <c r="J141" i="15"/>
  <c r="K141" i="15" s="1"/>
  <c r="E142" i="15"/>
  <c r="V140" i="14"/>
  <c r="X139" i="14"/>
  <c r="AA139" i="14" s="1"/>
  <c r="AB139" i="14" s="1"/>
  <c r="AD139" i="14" s="1"/>
  <c r="AG139" i="14" s="1"/>
  <c r="E142" i="14"/>
  <c r="J141" i="14"/>
  <c r="AK138" i="14" l="1"/>
  <c r="AN138" i="14" s="1"/>
  <c r="C295" i="14"/>
  <c r="AR294" i="14"/>
  <c r="AT294" i="14" s="1"/>
  <c r="D294" i="14"/>
  <c r="AR295" i="15"/>
  <c r="AT295" i="15" s="1"/>
  <c r="D295" i="15"/>
  <c r="C296" i="15"/>
  <c r="AK146" i="18"/>
  <c r="AN146" i="18" s="1"/>
  <c r="AI147" i="18"/>
  <c r="C297" i="18"/>
  <c r="D296" i="18"/>
  <c r="AR296" i="18"/>
  <c r="AT296" i="18" s="1"/>
  <c r="AB148" i="18"/>
  <c r="J149" i="18"/>
  <c r="E150" i="18"/>
  <c r="L149" i="17"/>
  <c r="O149" i="17" s="1"/>
  <c r="F151" i="17"/>
  <c r="I151" i="17" s="1"/>
  <c r="X146" i="17"/>
  <c r="AA146" i="17" s="1"/>
  <c r="AD144" i="17"/>
  <c r="AG144" i="17" s="1"/>
  <c r="R147" i="17"/>
  <c r="U147" i="17" s="1"/>
  <c r="AJ143" i="17"/>
  <c r="AP143" i="17" s="1"/>
  <c r="AS143" i="17" s="1"/>
  <c r="AJ138" i="15"/>
  <c r="AP138" i="15" s="1"/>
  <c r="AS138" i="15" s="1"/>
  <c r="F142" i="15"/>
  <c r="I142" i="15" s="1"/>
  <c r="X139" i="15"/>
  <c r="AA139" i="15" s="1"/>
  <c r="AB139" i="15" s="1"/>
  <c r="AD139" i="15" s="1"/>
  <c r="AG139" i="15" s="1"/>
  <c r="Q140" i="15" s="1"/>
  <c r="F142" i="14"/>
  <c r="I142" i="14" s="1"/>
  <c r="W140" i="14"/>
  <c r="AI139" i="14"/>
  <c r="K141" i="14"/>
  <c r="D295" i="14" l="1"/>
  <c r="AR295" i="14"/>
  <c r="AT295" i="14" s="1"/>
  <c r="C296" i="14"/>
  <c r="D296" i="15"/>
  <c r="AR296" i="15"/>
  <c r="AT296" i="15" s="1"/>
  <c r="C297" i="15"/>
  <c r="AC148" i="18"/>
  <c r="AD148" i="18" s="1"/>
  <c r="AG148" i="18" s="1"/>
  <c r="AJ147" i="18"/>
  <c r="AP147" i="18" s="1"/>
  <c r="AS147" i="18" s="1"/>
  <c r="C298" i="18"/>
  <c r="AR297" i="18"/>
  <c r="AT297" i="18" s="1"/>
  <c r="D297" i="18"/>
  <c r="F150" i="18"/>
  <c r="I150" i="18" s="1"/>
  <c r="K149" i="18"/>
  <c r="AB146" i="17"/>
  <c r="AK143" i="17"/>
  <c r="AN143" i="17" s="1"/>
  <c r="E152" i="17"/>
  <c r="J151" i="17"/>
  <c r="Q148" i="17"/>
  <c r="V147" i="17"/>
  <c r="K150" i="17"/>
  <c r="P149" i="17"/>
  <c r="AC145" i="17"/>
  <c r="AI144" i="17"/>
  <c r="R140" i="15"/>
  <c r="U140" i="15" s="1"/>
  <c r="V140" i="15" s="1"/>
  <c r="X140" i="14"/>
  <c r="AA140" i="14" s="1"/>
  <c r="AB140" i="14" s="1"/>
  <c r="AD140" i="14" s="1"/>
  <c r="AG140" i="14" s="1"/>
  <c r="AI140" i="14" s="1"/>
  <c r="AK138" i="15"/>
  <c r="AN138" i="15" s="1"/>
  <c r="L141" i="15"/>
  <c r="O141" i="15" s="1"/>
  <c r="AI139" i="15"/>
  <c r="E143" i="15"/>
  <c r="J142" i="15"/>
  <c r="AJ139" i="14"/>
  <c r="AP139" i="14" s="1"/>
  <c r="AS139" i="14" s="1"/>
  <c r="J142" i="14"/>
  <c r="E143" i="14"/>
  <c r="L141" i="14"/>
  <c r="O141" i="14" s="1"/>
  <c r="P141" i="14" s="1"/>
  <c r="R141" i="14" s="1"/>
  <c r="U141" i="14" s="1"/>
  <c r="D296" i="14" l="1"/>
  <c r="AR296" i="14"/>
  <c r="AT296" i="14" s="1"/>
  <c r="C297" i="14"/>
  <c r="C298" i="15"/>
  <c r="AR297" i="15"/>
  <c r="AT297" i="15" s="1"/>
  <c r="D297" i="15"/>
  <c r="AK147" i="18"/>
  <c r="AN147" i="18" s="1"/>
  <c r="AI148" i="18"/>
  <c r="D298" i="18"/>
  <c r="AR298" i="18"/>
  <c r="AT298" i="18" s="1"/>
  <c r="C299" i="18"/>
  <c r="J150" i="18"/>
  <c r="E151" i="18"/>
  <c r="L149" i="18"/>
  <c r="O149" i="18" s="1"/>
  <c r="P149" i="18" s="1"/>
  <c r="R149" i="18" s="1"/>
  <c r="U149" i="18" s="1"/>
  <c r="V149" i="18" s="1"/>
  <c r="X149" i="18" s="1"/>
  <c r="AA149" i="18" s="1"/>
  <c r="R148" i="17"/>
  <c r="U148" i="17" s="1"/>
  <c r="L150" i="17"/>
  <c r="O150" i="17" s="1"/>
  <c r="F152" i="17"/>
  <c r="I152" i="17" s="1"/>
  <c r="AJ144" i="17"/>
  <c r="AP144" i="17" s="1"/>
  <c r="AS144" i="17" s="1"/>
  <c r="AD145" i="17"/>
  <c r="AG145" i="17" s="1"/>
  <c r="W147" i="17"/>
  <c r="AJ139" i="15"/>
  <c r="AP139" i="15" s="1"/>
  <c r="AS139" i="15" s="1"/>
  <c r="P141" i="15"/>
  <c r="K142" i="15"/>
  <c r="F143" i="15"/>
  <c r="I143" i="15" s="1"/>
  <c r="X140" i="15"/>
  <c r="AA140" i="15" s="1"/>
  <c r="AB140" i="15" s="1"/>
  <c r="AD140" i="15" s="1"/>
  <c r="AG140" i="15" s="1"/>
  <c r="AK139" i="14"/>
  <c r="AN139" i="14" s="1"/>
  <c r="AJ140" i="14" s="1"/>
  <c r="AP140" i="14" s="1"/>
  <c r="AS140" i="14" s="1"/>
  <c r="F143" i="14"/>
  <c r="I143" i="14" s="1"/>
  <c r="K142" i="14"/>
  <c r="V141" i="14"/>
  <c r="D297" i="14" l="1"/>
  <c r="AR297" i="14"/>
  <c r="AT297" i="14" s="1"/>
  <c r="C298" i="14"/>
  <c r="AR298" i="15"/>
  <c r="AT298" i="15" s="1"/>
  <c r="C299" i="15"/>
  <c r="D298" i="15"/>
  <c r="AJ148" i="18"/>
  <c r="AP148" i="18" s="1"/>
  <c r="AS148" i="18" s="1"/>
  <c r="C300" i="18"/>
  <c r="AR299" i="18"/>
  <c r="AT299" i="18" s="1"/>
  <c r="D299" i="18"/>
  <c r="K150" i="18"/>
  <c r="L150" i="18" s="1"/>
  <c r="O150" i="18" s="1"/>
  <c r="P150" i="18" s="1"/>
  <c r="R150" i="18" s="1"/>
  <c r="U150" i="18" s="1"/>
  <c r="V150" i="18" s="1"/>
  <c r="X150" i="18" s="1"/>
  <c r="AA150" i="18" s="1"/>
  <c r="AB149" i="18"/>
  <c r="F151" i="18"/>
  <c r="I151" i="18" s="1"/>
  <c r="AK144" i="17"/>
  <c r="AN144" i="17" s="1"/>
  <c r="P150" i="17"/>
  <c r="K151" i="17"/>
  <c r="E153" i="17"/>
  <c r="J152" i="17"/>
  <c r="X147" i="17"/>
  <c r="AA147" i="17" s="1"/>
  <c r="Q149" i="17"/>
  <c r="V148" i="17"/>
  <c r="AC146" i="17"/>
  <c r="AI145" i="17"/>
  <c r="Q141" i="15"/>
  <c r="R141" i="15" s="1"/>
  <c r="U141" i="15" s="1"/>
  <c r="V141" i="15" s="1"/>
  <c r="AK139" i="15"/>
  <c r="AN139" i="15" s="1"/>
  <c r="AI140" i="15"/>
  <c r="AK140" i="14"/>
  <c r="AN140" i="14" s="1"/>
  <c r="E144" i="15"/>
  <c r="J143" i="15"/>
  <c r="L142" i="15"/>
  <c r="O142" i="15" s="1"/>
  <c r="J143" i="14"/>
  <c r="E144" i="14"/>
  <c r="W141" i="14"/>
  <c r="L142" i="14"/>
  <c r="O142" i="14" s="1"/>
  <c r="P142" i="14" s="1"/>
  <c r="R142" i="14" s="1"/>
  <c r="U142" i="14" s="1"/>
  <c r="C299" i="14" l="1"/>
  <c r="AR298" i="14"/>
  <c r="AT298" i="14" s="1"/>
  <c r="D298" i="14"/>
  <c r="C300" i="15"/>
  <c r="D299" i="15"/>
  <c r="AR299" i="15"/>
  <c r="AT299" i="15" s="1"/>
  <c r="AC149" i="18"/>
  <c r="AD149" i="18" s="1"/>
  <c r="AG149" i="18" s="1"/>
  <c r="AK148" i="18"/>
  <c r="AN148" i="18" s="1"/>
  <c r="AR300" i="18"/>
  <c r="AT300" i="18" s="1"/>
  <c r="D300" i="18"/>
  <c r="C301" i="18"/>
  <c r="E152" i="18"/>
  <c r="J151" i="18"/>
  <c r="K151" i="18" s="1"/>
  <c r="AB150" i="18"/>
  <c r="AJ145" i="17"/>
  <c r="AP145" i="17" s="1"/>
  <c r="AS145" i="17" s="1"/>
  <c r="R149" i="17"/>
  <c r="U149" i="17" s="1"/>
  <c r="W148" i="17"/>
  <c r="X148" i="17" s="1"/>
  <c r="AA148" i="17" s="1"/>
  <c r="AB147" i="17"/>
  <c r="F153" i="17"/>
  <c r="I153" i="17" s="1"/>
  <c r="L151" i="17"/>
  <c r="O151" i="17" s="1"/>
  <c r="AD146" i="17"/>
  <c r="AG146" i="17" s="1"/>
  <c r="AJ140" i="15"/>
  <c r="AP140" i="15" s="1"/>
  <c r="AS140" i="15" s="1"/>
  <c r="P142" i="15"/>
  <c r="K143" i="15"/>
  <c r="F144" i="15"/>
  <c r="I144" i="15" s="1"/>
  <c r="X141" i="15"/>
  <c r="AA141" i="15" s="1"/>
  <c r="AB141" i="15" s="1"/>
  <c r="AD141" i="15" s="1"/>
  <c r="AG141" i="15" s="1"/>
  <c r="X141" i="14"/>
  <c r="AA141" i="14" s="1"/>
  <c r="AB141" i="14" s="1"/>
  <c r="AD141" i="14" s="1"/>
  <c r="AG141" i="14" s="1"/>
  <c r="F144" i="14"/>
  <c r="I144" i="14" s="1"/>
  <c r="K143" i="14"/>
  <c r="V142" i="14"/>
  <c r="D299" i="14" l="1"/>
  <c r="AR299" i="14"/>
  <c r="AT299" i="14" s="1"/>
  <c r="C300" i="14"/>
  <c r="C301" i="15"/>
  <c r="D300" i="15"/>
  <c r="AR300" i="15"/>
  <c r="AT300" i="15" s="1"/>
  <c r="AI149" i="18"/>
  <c r="AJ149" i="18" s="1"/>
  <c r="AP149" i="18" s="1"/>
  <c r="AS149" i="18" s="1"/>
  <c r="AC150" i="18"/>
  <c r="AD150" i="18" s="1"/>
  <c r="AG150" i="18" s="1"/>
  <c r="D301" i="18"/>
  <c r="AR301" i="18"/>
  <c r="AT301" i="18" s="1"/>
  <c r="C302" i="18"/>
  <c r="AK145" i="17"/>
  <c r="AN145" i="17" s="1"/>
  <c r="L151" i="18"/>
  <c r="O151" i="18" s="1"/>
  <c r="P151" i="18" s="1"/>
  <c r="R151" i="18" s="1"/>
  <c r="U151" i="18" s="1"/>
  <c r="V151" i="18" s="1"/>
  <c r="X151" i="18" s="1"/>
  <c r="AA151" i="18" s="1"/>
  <c r="F152" i="18"/>
  <c r="I152" i="18" s="1"/>
  <c r="AB148" i="17"/>
  <c r="E154" i="17"/>
  <c r="J153" i="17"/>
  <c r="AC147" i="17"/>
  <c r="AD147" i="17" s="1"/>
  <c r="AG147" i="17" s="1"/>
  <c r="AI146" i="17"/>
  <c r="Q150" i="17"/>
  <c r="V149" i="17"/>
  <c r="K152" i="17"/>
  <c r="P151" i="17"/>
  <c r="L143" i="14"/>
  <c r="O143" i="14" s="1"/>
  <c r="P143" i="14" s="1"/>
  <c r="R143" i="14" s="1"/>
  <c r="U143" i="14" s="1"/>
  <c r="V143" i="14" s="1"/>
  <c r="Q142" i="15"/>
  <c r="AK140" i="15"/>
  <c r="AN140" i="15" s="1"/>
  <c r="AI141" i="15"/>
  <c r="E145" i="15"/>
  <c r="J144" i="15"/>
  <c r="L143" i="15"/>
  <c r="O143" i="15" s="1"/>
  <c r="E145" i="14"/>
  <c r="J144" i="14"/>
  <c r="W142" i="14"/>
  <c r="AI141" i="14"/>
  <c r="AR300" i="14" l="1"/>
  <c r="AT300" i="14" s="1"/>
  <c r="D300" i="14"/>
  <c r="C301" i="14"/>
  <c r="AR301" i="15"/>
  <c r="AT301" i="15" s="1"/>
  <c r="D301" i="15"/>
  <c r="C302" i="15"/>
  <c r="AI150" i="18"/>
  <c r="AK149" i="18"/>
  <c r="AN149" i="18" s="1"/>
  <c r="D302" i="18"/>
  <c r="C303" i="18"/>
  <c r="AR302" i="18"/>
  <c r="AT302" i="18" s="1"/>
  <c r="E153" i="18"/>
  <c r="J152" i="18"/>
  <c r="K152" i="18" s="1"/>
  <c r="AB151" i="18"/>
  <c r="AC148" i="17"/>
  <c r="AD148" i="17" s="1"/>
  <c r="AG148" i="17" s="1"/>
  <c r="AI147" i="17"/>
  <c r="F154" i="17"/>
  <c r="I154" i="17" s="1"/>
  <c r="L152" i="17"/>
  <c r="O152" i="17" s="1"/>
  <c r="R150" i="17"/>
  <c r="U150" i="17" s="1"/>
  <c r="AJ146" i="17"/>
  <c r="AP146" i="17" s="1"/>
  <c r="AS146" i="17" s="1"/>
  <c r="W149" i="17"/>
  <c r="X149" i="17" s="1"/>
  <c r="AA149" i="17" s="1"/>
  <c r="R142" i="15"/>
  <c r="U142" i="15" s="1"/>
  <c r="V142" i="15" s="1"/>
  <c r="X142" i="15" s="1"/>
  <c r="AA142" i="15" s="1"/>
  <c r="AB142" i="15" s="1"/>
  <c r="AD142" i="15" s="1"/>
  <c r="AG142" i="15" s="1"/>
  <c r="AI142" i="15" s="1"/>
  <c r="AJ141" i="15"/>
  <c r="AP141" i="15" s="1"/>
  <c r="AS141" i="15" s="1"/>
  <c r="P143" i="15"/>
  <c r="K144" i="15"/>
  <c r="F145" i="15"/>
  <c r="I145" i="15" s="1"/>
  <c r="AJ141" i="14"/>
  <c r="AP141" i="14" s="1"/>
  <c r="AS141" i="14" s="1"/>
  <c r="F145" i="14"/>
  <c r="I145" i="14" s="1"/>
  <c r="K144" i="14"/>
  <c r="X142" i="14"/>
  <c r="AA142" i="14" s="1"/>
  <c r="AB142" i="14" s="1"/>
  <c r="AD142" i="14" s="1"/>
  <c r="AG142" i="14" s="1"/>
  <c r="D301" i="14" l="1"/>
  <c r="AR301" i="14"/>
  <c r="AT301" i="14" s="1"/>
  <c r="C302" i="14"/>
  <c r="AR302" i="15"/>
  <c r="AT302" i="15" s="1"/>
  <c r="C303" i="15"/>
  <c r="D302" i="15"/>
  <c r="AJ150" i="18"/>
  <c r="AC151" i="18"/>
  <c r="AD151" i="18" s="1"/>
  <c r="AG151" i="18" s="1"/>
  <c r="AR303" i="18"/>
  <c r="AT303" i="18" s="1"/>
  <c r="D303" i="18"/>
  <c r="C304" i="18"/>
  <c r="L152" i="18"/>
  <c r="O152" i="18" s="1"/>
  <c r="P152" i="18" s="1"/>
  <c r="R152" i="18" s="1"/>
  <c r="U152" i="18" s="1"/>
  <c r="V152" i="18" s="1"/>
  <c r="X152" i="18" s="1"/>
  <c r="AA152" i="18" s="1"/>
  <c r="Q143" i="15"/>
  <c r="R143" i="15" s="1"/>
  <c r="U143" i="15" s="1"/>
  <c r="V143" i="15" s="1"/>
  <c r="F153" i="18"/>
  <c r="I153" i="18" s="1"/>
  <c r="AB149" i="17"/>
  <c r="AC149" i="17" s="1"/>
  <c r="Q151" i="17"/>
  <c r="V150" i="17"/>
  <c r="E155" i="17"/>
  <c r="J154" i="17"/>
  <c r="AI148" i="17"/>
  <c r="P152" i="17"/>
  <c r="K153" i="17"/>
  <c r="AK146" i="17"/>
  <c r="AN146" i="17" s="1"/>
  <c r="AJ147" i="17" s="1"/>
  <c r="AP147" i="17" s="1"/>
  <c r="AS147" i="17" s="1"/>
  <c r="L144" i="15"/>
  <c r="O144" i="15" s="1"/>
  <c r="P144" i="15" s="1"/>
  <c r="AK141" i="15"/>
  <c r="AN141" i="15" s="1"/>
  <c r="AJ142" i="15" s="1"/>
  <c r="AP142" i="15" s="1"/>
  <c r="AS142" i="15" s="1"/>
  <c r="E146" i="15"/>
  <c r="J145" i="15"/>
  <c r="J145" i="14"/>
  <c r="E146" i="14"/>
  <c r="L144" i="14"/>
  <c r="O144" i="14" s="1"/>
  <c r="P144" i="14" s="1"/>
  <c r="R144" i="14" s="1"/>
  <c r="U144" i="14" s="1"/>
  <c r="W143" i="14"/>
  <c r="AI142" i="14"/>
  <c r="AK141" i="14"/>
  <c r="AN141" i="14" s="1"/>
  <c r="C303" i="14" l="1"/>
  <c r="AR302" i="14"/>
  <c r="AT302" i="14" s="1"/>
  <c r="D302" i="14"/>
  <c r="C304" i="15"/>
  <c r="AR303" i="15"/>
  <c r="AT303" i="15" s="1"/>
  <c r="D303" i="15"/>
  <c r="AP150" i="18"/>
  <c r="AS150" i="18" s="1"/>
  <c r="AK150" i="18"/>
  <c r="AN150" i="18" s="1"/>
  <c r="AI151" i="18"/>
  <c r="D304" i="18"/>
  <c r="AR304" i="18"/>
  <c r="AT304" i="18" s="1"/>
  <c r="C305" i="18"/>
  <c r="E154" i="18"/>
  <c r="J153" i="18"/>
  <c r="K153" i="18" s="1"/>
  <c r="AB152" i="18"/>
  <c r="F155" i="17"/>
  <c r="I155" i="17" s="1"/>
  <c r="K145" i="15"/>
  <c r="L145" i="15" s="1"/>
  <c r="O145" i="15" s="1"/>
  <c r="AK147" i="17"/>
  <c r="AN147" i="17" s="1"/>
  <c r="AJ148" i="17" s="1"/>
  <c r="AP148" i="17" s="1"/>
  <c r="AS148" i="17" s="1"/>
  <c r="R151" i="17"/>
  <c r="U151" i="17" s="1"/>
  <c r="L153" i="17"/>
  <c r="O153" i="17" s="1"/>
  <c r="AD149" i="17"/>
  <c r="AG149" i="17" s="1"/>
  <c r="W150" i="17"/>
  <c r="X150" i="17" s="1"/>
  <c r="AA150" i="17" s="1"/>
  <c r="AJ142" i="14"/>
  <c r="AP142" i="14" s="1"/>
  <c r="AS142" i="14" s="1"/>
  <c r="AK142" i="15"/>
  <c r="AN142" i="15" s="1"/>
  <c r="X143" i="15"/>
  <c r="AA143" i="15" s="1"/>
  <c r="AB143" i="15" s="1"/>
  <c r="AD143" i="15" s="1"/>
  <c r="AG143" i="15" s="1"/>
  <c r="Q144" i="15" s="1"/>
  <c r="F146" i="15"/>
  <c r="I146" i="15" s="1"/>
  <c r="X143" i="14"/>
  <c r="AA143" i="14" s="1"/>
  <c r="AB143" i="14" s="1"/>
  <c r="AD143" i="14" s="1"/>
  <c r="AG143" i="14" s="1"/>
  <c r="K145" i="14"/>
  <c r="V144" i="14"/>
  <c r="F146" i="14"/>
  <c r="I146" i="14" s="1"/>
  <c r="D303" i="14" l="1"/>
  <c r="AR303" i="14"/>
  <c r="AT303" i="14" s="1"/>
  <c r="C304" i="14"/>
  <c r="D304" i="15"/>
  <c r="AR304" i="15"/>
  <c r="AT304" i="15" s="1"/>
  <c r="C305" i="15"/>
  <c r="AJ151" i="18"/>
  <c r="AP151" i="18" s="1"/>
  <c r="AS151" i="18" s="1"/>
  <c r="AC152" i="18"/>
  <c r="AD152" i="18" s="1"/>
  <c r="AG152" i="18" s="1"/>
  <c r="C306" i="18"/>
  <c r="D305" i="18"/>
  <c r="AR305" i="18"/>
  <c r="AT305" i="18" s="1"/>
  <c r="L153" i="18"/>
  <c r="O153" i="18" s="1"/>
  <c r="P153" i="18" s="1"/>
  <c r="R153" i="18" s="1"/>
  <c r="U153" i="18" s="1"/>
  <c r="V153" i="18" s="1"/>
  <c r="X153" i="18" s="1"/>
  <c r="AA153" i="18" s="1"/>
  <c r="F154" i="18"/>
  <c r="I154" i="18" s="1"/>
  <c r="AB150" i="17"/>
  <c r="AC150" i="17" s="1"/>
  <c r="AI149" i="17"/>
  <c r="P153" i="17"/>
  <c r="K154" i="17"/>
  <c r="E156" i="17"/>
  <c r="J155" i="17"/>
  <c r="Q152" i="17"/>
  <c r="V151" i="17"/>
  <c r="AK148" i="17"/>
  <c r="AN148" i="17" s="1"/>
  <c r="R144" i="15"/>
  <c r="U144" i="15" s="1"/>
  <c r="V144" i="15" s="1"/>
  <c r="AK142" i="14"/>
  <c r="AN142" i="14" s="1"/>
  <c r="P145" i="15"/>
  <c r="E147" i="15"/>
  <c r="J146" i="15"/>
  <c r="K146" i="15" s="1"/>
  <c r="AI143" i="15"/>
  <c r="E147" i="14"/>
  <c r="J146" i="14"/>
  <c r="W144" i="14"/>
  <c r="AI143" i="14"/>
  <c r="L145" i="14"/>
  <c r="O145" i="14" s="1"/>
  <c r="P145" i="14" s="1"/>
  <c r="R145" i="14" s="1"/>
  <c r="U145" i="14" s="1"/>
  <c r="AR304" i="14" l="1"/>
  <c r="AT304" i="14" s="1"/>
  <c r="D304" i="14"/>
  <c r="C305" i="14"/>
  <c r="D305" i="15"/>
  <c r="C306" i="15"/>
  <c r="AR305" i="15"/>
  <c r="AT305" i="15" s="1"/>
  <c r="AK151" i="18"/>
  <c r="AN151" i="18" s="1"/>
  <c r="AI152" i="18"/>
  <c r="D306" i="18"/>
  <c r="AR306" i="18"/>
  <c r="AT306" i="18" s="1"/>
  <c r="C307" i="18"/>
  <c r="J154" i="18"/>
  <c r="K154" i="18" s="1"/>
  <c r="E155" i="18"/>
  <c r="AB153" i="18"/>
  <c r="L154" i="17"/>
  <c r="O154" i="17" s="1"/>
  <c r="AJ149" i="17"/>
  <c r="AP149" i="17" s="1"/>
  <c r="AS149" i="17" s="1"/>
  <c r="AD150" i="17"/>
  <c r="AG150" i="17" s="1"/>
  <c r="F156" i="17"/>
  <c r="I156" i="17" s="1"/>
  <c r="R152" i="17"/>
  <c r="U152" i="17" s="1"/>
  <c r="W151" i="17"/>
  <c r="X151" i="17" s="1"/>
  <c r="AA151" i="17" s="1"/>
  <c r="AJ143" i="15"/>
  <c r="AP143" i="15" s="1"/>
  <c r="AS143" i="15" s="1"/>
  <c r="X144" i="15"/>
  <c r="AA144" i="15" s="1"/>
  <c r="AB144" i="15" s="1"/>
  <c r="AD144" i="15" s="1"/>
  <c r="AG144" i="15" s="1"/>
  <c r="Q145" i="15" s="1"/>
  <c r="F147" i="15"/>
  <c r="I147" i="15" s="1"/>
  <c r="X144" i="14"/>
  <c r="AA144" i="14" s="1"/>
  <c r="AB144" i="14" s="1"/>
  <c r="AD144" i="14" s="1"/>
  <c r="AG144" i="14" s="1"/>
  <c r="K146" i="14"/>
  <c r="V145" i="14"/>
  <c r="AJ143" i="14"/>
  <c r="AP143" i="14" s="1"/>
  <c r="AS143" i="14" s="1"/>
  <c r="F147" i="14"/>
  <c r="I147" i="14" s="1"/>
  <c r="D305" i="14" l="1"/>
  <c r="C306" i="14"/>
  <c r="AR305" i="14"/>
  <c r="AT305" i="14" s="1"/>
  <c r="D306" i="15"/>
  <c r="AR306" i="15"/>
  <c r="AT306" i="15" s="1"/>
  <c r="C307" i="15"/>
  <c r="AJ152" i="18"/>
  <c r="AC153" i="18"/>
  <c r="AD153" i="18" s="1"/>
  <c r="AG153" i="18" s="1"/>
  <c r="AR307" i="18"/>
  <c r="AT307" i="18" s="1"/>
  <c r="C308" i="18"/>
  <c r="D307" i="18"/>
  <c r="F155" i="18"/>
  <c r="I155" i="18" s="1"/>
  <c r="L154" i="18"/>
  <c r="O154" i="18" s="1"/>
  <c r="P154" i="18" s="1"/>
  <c r="R154" i="18" s="1"/>
  <c r="U154" i="18" s="1"/>
  <c r="V154" i="18" s="1"/>
  <c r="X154" i="18" s="1"/>
  <c r="AA154" i="18" s="1"/>
  <c r="AI150" i="17"/>
  <c r="Q153" i="17"/>
  <c r="V152" i="17"/>
  <c r="P154" i="17"/>
  <c r="K155" i="17"/>
  <c r="AK149" i="17"/>
  <c r="AN149" i="17" s="1"/>
  <c r="J156" i="17"/>
  <c r="E157" i="17"/>
  <c r="AB151" i="17"/>
  <c r="R145" i="15"/>
  <c r="U145" i="15" s="1"/>
  <c r="V145" i="15" s="1"/>
  <c r="E148" i="15"/>
  <c r="J147" i="15"/>
  <c r="AI144" i="15"/>
  <c r="L146" i="15"/>
  <c r="O146" i="15" s="1"/>
  <c r="AK143" i="15"/>
  <c r="AN143" i="15" s="1"/>
  <c r="L146" i="14"/>
  <c r="O146" i="14" s="1"/>
  <c r="P146" i="14" s="1"/>
  <c r="R146" i="14" s="1"/>
  <c r="U146" i="14" s="1"/>
  <c r="W145" i="14"/>
  <c r="AI144" i="14"/>
  <c r="E148" i="14"/>
  <c r="J147" i="14"/>
  <c r="AK143" i="14"/>
  <c r="AN143" i="14" s="1"/>
  <c r="D306" i="14" l="1"/>
  <c r="AR306" i="14"/>
  <c r="AT306" i="14" s="1"/>
  <c r="C307" i="14"/>
  <c r="AR307" i="15"/>
  <c r="AT307" i="15" s="1"/>
  <c r="D307" i="15"/>
  <c r="C308" i="15"/>
  <c r="AP152" i="18"/>
  <c r="AS152" i="18" s="1"/>
  <c r="AK152" i="18"/>
  <c r="AN152" i="18" s="1"/>
  <c r="AI153" i="18"/>
  <c r="D308" i="18"/>
  <c r="C309" i="18"/>
  <c r="AR308" i="18"/>
  <c r="AT308" i="18" s="1"/>
  <c r="AB154" i="18"/>
  <c r="AJ144" i="15"/>
  <c r="AP144" i="15" s="1"/>
  <c r="AS144" i="15" s="1"/>
  <c r="E156" i="18"/>
  <c r="J155" i="18"/>
  <c r="AJ150" i="17"/>
  <c r="AP150" i="17" s="1"/>
  <c r="AS150" i="17" s="1"/>
  <c r="L155" i="17"/>
  <c r="O155" i="17" s="1"/>
  <c r="W152" i="17"/>
  <c r="R153" i="17"/>
  <c r="U153" i="17" s="1"/>
  <c r="AJ144" i="14"/>
  <c r="AP144" i="14" s="1"/>
  <c r="AS144" i="14" s="1"/>
  <c r="F157" i="17"/>
  <c r="I157" i="17" s="1"/>
  <c r="AC151" i="17"/>
  <c r="AD151" i="17" s="1"/>
  <c r="AG151" i="17" s="1"/>
  <c r="P146" i="15"/>
  <c r="K147" i="15"/>
  <c r="X145" i="15"/>
  <c r="AA145" i="15" s="1"/>
  <c r="AB145" i="15" s="1"/>
  <c r="AD145" i="15" s="1"/>
  <c r="AG145" i="15" s="1"/>
  <c r="F148" i="15"/>
  <c r="I148" i="15" s="1"/>
  <c r="F148" i="14"/>
  <c r="I148" i="14" s="1"/>
  <c r="K147" i="14"/>
  <c r="V146" i="14"/>
  <c r="X145" i="14"/>
  <c r="AA145" i="14" s="1"/>
  <c r="AB145" i="14" s="1"/>
  <c r="AD145" i="14" s="1"/>
  <c r="AG145" i="14" s="1"/>
  <c r="C308" i="14" l="1"/>
  <c r="D307" i="14"/>
  <c r="AR307" i="14"/>
  <c r="AT307" i="14" s="1"/>
  <c r="D308" i="15"/>
  <c r="C309" i="15"/>
  <c r="AR308" i="15"/>
  <c r="AT308" i="15" s="1"/>
  <c r="AJ153" i="18"/>
  <c r="AP153" i="18" s="1"/>
  <c r="AS153" i="18" s="1"/>
  <c r="AK144" i="15"/>
  <c r="AN144" i="15" s="1"/>
  <c r="AC154" i="18"/>
  <c r="AD154" i="18" s="1"/>
  <c r="AG154" i="18" s="1"/>
  <c r="C310" i="18"/>
  <c r="C311" i="18" s="1"/>
  <c r="AR309" i="18"/>
  <c r="AT309" i="18" s="1"/>
  <c r="D309" i="18"/>
  <c r="AK150" i="17"/>
  <c r="AN150" i="17" s="1"/>
  <c r="F156" i="18"/>
  <c r="I156" i="18" s="1"/>
  <c r="K155" i="18"/>
  <c r="Q154" i="17"/>
  <c r="V153" i="17"/>
  <c r="J157" i="17"/>
  <c r="E158" i="17"/>
  <c r="K156" i="17"/>
  <c r="P155" i="17"/>
  <c r="X152" i="17"/>
  <c r="AA152" i="17" s="1"/>
  <c r="AK144" i="14"/>
  <c r="AN144" i="14" s="1"/>
  <c r="AI151" i="17"/>
  <c r="L147" i="15"/>
  <c r="O147" i="15" s="1"/>
  <c r="P147" i="15" s="1"/>
  <c r="Q146" i="15"/>
  <c r="AI145" i="15"/>
  <c r="J148" i="15"/>
  <c r="E149" i="15"/>
  <c r="W146" i="14"/>
  <c r="AI145" i="14"/>
  <c r="E149" i="14"/>
  <c r="J148" i="14"/>
  <c r="L147" i="14"/>
  <c r="O147" i="14" s="1"/>
  <c r="P147" i="14" s="1"/>
  <c r="R147" i="14" s="1"/>
  <c r="U147" i="14" s="1"/>
  <c r="D311" i="18" l="1"/>
  <c r="AR311" i="18"/>
  <c r="AT311" i="18" s="1"/>
  <c r="C312" i="18"/>
  <c r="C309" i="14"/>
  <c r="D308" i="14"/>
  <c r="AR308" i="14"/>
  <c r="AT308" i="14" s="1"/>
  <c r="AR309" i="15"/>
  <c r="AT309" i="15" s="1"/>
  <c r="C310" i="15"/>
  <c r="C311" i="15" s="1"/>
  <c r="D309" i="15"/>
  <c r="AJ145" i="15"/>
  <c r="AP145" i="15" s="1"/>
  <c r="AS145" i="15" s="1"/>
  <c r="AK153" i="18"/>
  <c r="AN153" i="18" s="1"/>
  <c r="AI154" i="18"/>
  <c r="AJ151" i="17"/>
  <c r="AP151" i="17" s="1"/>
  <c r="AS151" i="17" s="1"/>
  <c r="AR310" i="18"/>
  <c r="D310" i="18"/>
  <c r="K148" i="15"/>
  <c r="E157" i="18"/>
  <c r="J156" i="18"/>
  <c r="L155" i="18"/>
  <c r="O155" i="18" s="1"/>
  <c r="P155" i="18" s="1"/>
  <c r="R155" i="18" s="1"/>
  <c r="U155" i="18" s="1"/>
  <c r="V155" i="18" s="1"/>
  <c r="X155" i="18" s="1"/>
  <c r="AA155" i="18" s="1"/>
  <c r="AJ145" i="14"/>
  <c r="AP145" i="14" s="1"/>
  <c r="AS145" i="14" s="1"/>
  <c r="L156" i="17"/>
  <c r="O156" i="17" s="1"/>
  <c r="R154" i="17"/>
  <c r="U154" i="17" s="1"/>
  <c r="W153" i="17"/>
  <c r="AB152" i="17"/>
  <c r="F158" i="17"/>
  <c r="I158" i="17" s="1"/>
  <c r="R146" i="15"/>
  <c r="U146" i="15" s="1"/>
  <c r="V146" i="15" s="1"/>
  <c r="X146" i="15" s="1"/>
  <c r="AA146" i="15" s="1"/>
  <c r="AB146" i="15" s="1"/>
  <c r="AD146" i="15" s="1"/>
  <c r="AG146" i="15" s="1"/>
  <c r="AI146" i="15" s="1"/>
  <c r="X146" i="14"/>
  <c r="AA146" i="14" s="1"/>
  <c r="AB146" i="14" s="1"/>
  <c r="AD146" i="14" s="1"/>
  <c r="AG146" i="14" s="1"/>
  <c r="AI146" i="14" s="1"/>
  <c r="F149" i="15"/>
  <c r="I149" i="15" s="1"/>
  <c r="K148" i="14"/>
  <c r="V147" i="14"/>
  <c r="F149" i="14"/>
  <c r="I149" i="14" s="1"/>
  <c r="C313" i="18" l="1"/>
  <c r="D312" i="18"/>
  <c r="AR312" i="18"/>
  <c r="AT312" i="18" s="1"/>
  <c r="AR311" i="15"/>
  <c r="AT311" i="15" s="1"/>
  <c r="C312" i="15"/>
  <c r="D311" i="15"/>
  <c r="C310" i="14"/>
  <c r="C311" i="14" s="1"/>
  <c r="D309" i="14"/>
  <c r="AR309" i="14"/>
  <c r="AT309" i="14" s="1"/>
  <c r="AK145" i="15"/>
  <c r="AN145" i="15" s="1"/>
  <c r="AJ146" i="15" s="1"/>
  <c r="AP146" i="15" s="1"/>
  <c r="AS146" i="15" s="1"/>
  <c r="D310" i="15"/>
  <c r="AR310" i="15"/>
  <c r="AK151" i="17"/>
  <c r="AN151" i="17" s="1"/>
  <c r="AJ154" i="18"/>
  <c r="AP154" i="18" s="1"/>
  <c r="AS154" i="18" s="1"/>
  <c r="AT310" i="18"/>
  <c r="AK145" i="14"/>
  <c r="AN145" i="14" s="1"/>
  <c r="AJ146" i="14" s="1"/>
  <c r="AP146" i="14" s="1"/>
  <c r="AS146" i="14" s="1"/>
  <c r="K156" i="18"/>
  <c r="L156" i="18" s="1"/>
  <c r="O156" i="18" s="1"/>
  <c r="P156" i="18" s="1"/>
  <c r="R156" i="18" s="1"/>
  <c r="U156" i="18" s="1"/>
  <c r="V156" i="18" s="1"/>
  <c r="X156" i="18" s="1"/>
  <c r="AA156" i="18" s="1"/>
  <c r="AB155" i="18"/>
  <c r="W147" i="14"/>
  <c r="X147" i="14" s="1"/>
  <c r="AA147" i="14" s="1"/>
  <c r="AB147" i="14" s="1"/>
  <c r="AD147" i="14" s="1"/>
  <c r="AG147" i="14" s="1"/>
  <c r="F157" i="18"/>
  <c r="I157" i="18" s="1"/>
  <c r="Q155" i="17"/>
  <c r="V154" i="17"/>
  <c r="AC152" i="17"/>
  <c r="AD152" i="17" s="1"/>
  <c r="AG152" i="17" s="1"/>
  <c r="Q147" i="15"/>
  <c r="R147" i="15" s="1"/>
  <c r="U147" i="15" s="1"/>
  <c r="V147" i="15" s="1"/>
  <c r="X147" i="15" s="1"/>
  <c r="AA147" i="15" s="1"/>
  <c r="AB147" i="15" s="1"/>
  <c r="AD147" i="15" s="1"/>
  <c r="AG147" i="15" s="1"/>
  <c r="AI147" i="15" s="1"/>
  <c r="J158" i="17"/>
  <c r="E159" i="17"/>
  <c r="P156" i="17"/>
  <c r="K157" i="17"/>
  <c r="X153" i="17"/>
  <c r="AA153" i="17" s="1"/>
  <c r="E150" i="15"/>
  <c r="J149" i="15"/>
  <c r="L148" i="15"/>
  <c r="O148" i="15" s="1"/>
  <c r="J149" i="14"/>
  <c r="E150" i="14"/>
  <c r="L148" i="14"/>
  <c r="O148" i="14" s="1"/>
  <c r="P148" i="14" s="1"/>
  <c r="R148" i="14" s="1"/>
  <c r="U148" i="14" s="1"/>
  <c r="C314" i="18" l="1"/>
  <c r="D313" i="18"/>
  <c r="AR313" i="18"/>
  <c r="AT313" i="18" s="1"/>
  <c r="D312" i="15"/>
  <c r="C313" i="15"/>
  <c r="AR312" i="15"/>
  <c r="AT312" i="15" s="1"/>
  <c r="C312" i="14"/>
  <c r="D311" i="14"/>
  <c r="AR311" i="14"/>
  <c r="AT311" i="14" s="1"/>
  <c r="AT310" i="15"/>
  <c r="D310" i="14"/>
  <c r="AR310" i="14"/>
  <c r="AT310" i="14" s="1"/>
  <c r="AC155" i="18"/>
  <c r="AD155" i="18" s="1"/>
  <c r="AG155" i="18" s="1"/>
  <c r="AK154" i="18"/>
  <c r="AN154" i="18" s="1"/>
  <c r="J157" i="18"/>
  <c r="K157" i="18" s="1"/>
  <c r="E158" i="18"/>
  <c r="AB156" i="18"/>
  <c r="AI152" i="17"/>
  <c r="L157" i="17"/>
  <c r="O157" i="17" s="1"/>
  <c r="W154" i="17"/>
  <c r="AB153" i="17"/>
  <c r="AC153" i="17" s="1"/>
  <c r="R155" i="17"/>
  <c r="U155" i="17" s="1"/>
  <c r="F159" i="17"/>
  <c r="I159" i="17" s="1"/>
  <c r="AK146" i="14"/>
  <c r="AN146" i="14" s="1"/>
  <c r="P148" i="15"/>
  <c r="K149" i="15"/>
  <c r="AK146" i="15"/>
  <c r="AN146" i="15" s="1"/>
  <c r="AJ147" i="15" s="1"/>
  <c r="AP147" i="15" s="1"/>
  <c r="AS147" i="15" s="1"/>
  <c r="F150" i="15"/>
  <c r="I150" i="15" s="1"/>
  <c r="AI147" i="14"/>
  <c r="K149" i="14"/>
  <c r="V148" i="14"/>
  <c r="F150" i="14"/>
  <c r="I150" i="14" s="1"/>
  <c r="D314" i="18" l="1"/>
  <c r="AR314" i="18"/>
  <c r="AT314" i="18" s="1"/>
  <c r="C315" i="18"/>
  <c r="D313" i="15"/>
  <c r="AR313" i="15"/>
  <c r="AT313" i="15" s="1"/>
  <c r="C314" i="15"/>
  <c r="D312" i="14"/>
  <c r="AR312" i="14"/>
  <c r="AT312" i="14" s="1"/>
  <c r="C313" i="14"/>
  <c r="AI155" i="18"/>
  <c r="AJ155" i="18" s="1"/>
  <c r="AP155" i="18" s="1"/>
  <c r="AS155" i="18" s="1"/>
  <c r="AC156" i="18"/>
  <c r="AD156" i="18" s="1"/>
  <c r="AG156" i="18" s="1"/>
  <c r="F158" i="18"/>
  <c r="I158" i="18" s="1"/>
  <c r="L157" i="18"/>
  <c r="O157" i="18" s="1"/>
  <c r="P157" i="18" s="1"/>
  <c r="R157" i="18" s="1"/>
  <c r="U157" i="18" s="1"/>
  <c r="V157" i="18" s="1"/>
  <c r="X157" i="18" s="1"/>
  <c r="AA157" i="18" s="1"/>
  <c r="K158" i="17"/>
  <c r="P157" i="17"/>
  <c r="Q156" i="17"/>
  <c r="V155" i="17"/>
  <c r="AJ152" i="17"/>
  <c r="AP152" i="17" s="1"/>
  <c r="AS152" i="17" s="1"/>
  <c r="X154" i="17"/>
  <c r="AA154" i="17" s="1"/>
  <c r="J159" i="17"/>
  <c r="E160" i="17"/>
  <c r="AD153" i="17"/>
  <c r="AG153" i="17" s="1"/>
  <c r="L149" i="15"/>
  <c r="O149" i="15" s="1"/>
  <c r="P149" i="15" s="1"/>
  <c r="L149" i="14"/>
  <c r="O149" i="14" s="1"/>
  <c r="P149" i="14" s="1"/>
  <c r="R149" i="14" s="1"/>
  <c r="U149" i="14" s="1"/>
  <c r="V149" i="14" s="1"/>
  <c r="AJ147" i="14"/>
  <c r="AP147" i="14" s="1"/>
  <c r="AS147" i="14" s="1"/>
  <c r="AK147" i="15"/>
  <c r="AN147" i="15" s="1"/>
  <c r="Q148" i="15"/>
  <c r="J150" i="15"/>
  <c r="E151" i="15"/>
  <c r="J150" i="14"/>
  <c r="E151" i="14"/>
  <c r="W148" i="14"/>
  <c r="D315" i="18" l="1"/>
  <c r="AR315" i="18"/>
  <c r="AT315" i="18" s="1"/>
  <c r="C316" i="18"/>
  <c r="C315" i="15"/>
  <c r="D314" i="15"/>
  <c r="AR314" i="15"/>
  <c r="AT314" i="15" s="1"/>
  <c r="C314" i="14"/>
  <c r="D313" i="14"/>
  <c r="AR313" i="14"/>
  <c r="AT313" i="14" s="1"/>
  <c r="AK155" i="18"/>
  <c r="AN155" i="18" s="1"/>
  <c r="AI156" i="18"/>
  <c r="AB157" i="18"/>
  <c r="J158" i="18"/>
  <c r="E159" i="18"/>
  <c r="K150" i="15"/>
  <c r="AK152" i="17"/>
  <c r="AN152" i="17" s="1"/>
  <c r="F160" i="17"/>
  <c r="I160" i="17" s="1"/>
  <c r="R156" i="17"/>
  <c r="U156" i="17" s="1"/>
  <c r="AI153" i="17"/>
  <c r="W155" i="17"/>
  <c r="AB154" i="17"/>
  <c r="AC154" i="17" s="1"/>
  <c r="L158" i="17"/>
  <c r="O158" i="17" s="1"/>
  <c r="R148" i="15"/>
  <c r="U148" i="15" s="1"/>
  <c r="V148" i="15" s="1"/>
  <c r="X148" i="15" s="1"/>
  <c r="AA148" i="15" s="1"/>
  <c r="AB148" i="15" s="1"/>
  <c r="AD148" i="15" s="1"/>
  <c r="AG148" i="15" s="1"/>
  <c r="Q149" i="15" s="1"/>
  <c r="AK147" i="14"/>
  <c r="AN147" i="14" s="1"/>
  <c r="F151" i="15"/>
  <c r="I151" i="15" s="1"/>
  <c r="F151" i="14"/>
  <c r="I151" i="14" s="1"/>
  <c r="K150" i="14"/>
  <c r="X148" i="14"/>
  <c r="AA148" i="14" s="1"/>
  <c r="AB148" i="14" s="1"/>
  <c r="AD148" i="14" s="1"/>
  <c r="AG148" i="14" s="1"/>
  <c r="D316" i="18" l="1"/>
  <c r="AR316" i="18"/>
  <c r="AT316" i="18" s="1"/>
  <c r="C317" i="18"/>
  <c r="D315" i="15"/>
  <c r="C316" i="15"/>
  <c r="AR315" i="15"/>
  <c r="AT315" i="15" s="1"/>
  <c r="C315" i="14"/>
  <c r="D314" i="14"/>
  <c r="AR314" i="14"/>
  <c r="AT314" i="14" s="1"/>
  <c r="AJ156" i="18"/>
  <c r="AP156" i="18" s="1"/>
  <c r="AS156" i="18" s="1"/>
  <c r="AC157" i="18"/>
  <c r="AD157" i="18" s="1"/>
  <c r="AG157" i="18" s="1"/>
  <c r="F159" i="18"/>
  <c r="I159" i="18" s="1"/>
  <c r="K158" i="18"/>
  <c r="Q157" i="17"/>
  <c r="V156" i="17"/>
  <c r="AD154" i="17"/>
  <c r="AG154" i="17" s="1"/>
  <c r="J160" i="17"/>
  <c r="E161" i="17"/>
  <c r="P158" i="17"/>
  <c r="K159" i="17"/>
  <c r="X155" i="17"/>
  <c r="AA155" i="17" s="1"/>
  <c r="AJ153" i="17"/>
  <c r="AP153" i="17" s="1"/>
  <c r="AS153" i="17" s="1"/>
  <c r="R149" i="15"/>
  <c r="U149" i="15" s="1"/>
  <c r="V149" i="15" s="1"/>
  <c r="L150" i="14"/>
  <c r="O150" i="14" s="1"/>
  <c r="P150" i="14" s="1"/>
  <c r="R150" i="14" s="1"/>
  <c r="U150" i="14" s="1"/>
  <c r="V150" i="14" s="1"/>
  <c r="AI148" i="15"/>
  <c r="L150" i="15"/>
  <c r="O150" i="15" s="1"/>
  <c r="E152" i="15"/>
  <c r="J151" i="15"/>
  <c r="J151" i="14"/>
  <c r="E152" i="14"/>
  <c r="W149" i="14"/>
  <c r="AI148" i="14"/>
  <c r="D317" i="18" l="1"/>
  <c r="AR317" i="18"/>
  <c r="AT317" i="18" s="1"/>
  <c r="C318" i="18"/>
  <c r="AR316" i="15"/>
  <c r="AT316" i="15" s="1"/>
  <c r="D316" i="15"/>
  <c r="C317" i="15"/>
  <c r="C316" i="14"/>
  <c r="D315" i="14"/>
  <c r="AR315" i="14"/>
  <c r="AT315" i="14" s="1"/>
  <c r="AK156" i="18"/>
  <c r="AN156" i="18" s="1"/>
  <c r="AI157" i="18"/>
  <c r="E160" i="18"/>
  <c r="J159" i="18"/>
  <c r="L158" i="18"/>
  <c r="O158" i="18" s="1"/>
  <c r="P158" i="18" s="1"/>
  <c r="R158" i="18" s="1"/>
  <c r="U158" i="18" s="1"/>
  <c r="V158" i="18" s="1"/>
  <c r="X158" i="18" s="1"/>
  <c r="AA158" i="18" s="1"/>
  <c r="F161" i="17"/>
  <c r="I161" i="17" s="1"/>
  <c r="L159" i="17"/>
  <c r="O159" i="17" s="1"/>
  <c r="AI154" i="17"/>
  <c r="W156" i="17"/>
  <c r="AB155" i="17"/>
  <c r="AC155" i="17" s="1"/>
  <c r="R157" i="17"/>
  <c r="U157" i="17" s="1"/>
  <c r="AK153" i="17"/>
  <c r="AN153" i="17" s="1"/>
  <c r="P150" i="15"/>
  <c r="K151" i="15"/>
  <c r="AJ148" i="15"/>
  <c r="AP148" i="15" s="1"/>
  <c r="AS148" i="15" s="1"/>
  <c r="F152" i="15"/>
  <c r="I152" i="15" s="1"/>
  <c r="X149" i="15"/>
  <c r="AA149" i="15" s="1"/>
  <c r="AB149" i="15" s="1"/>
  <c r="AD149" i="15" s="1"/>
  <c r="AG149" i="15" s="1"/>
  <c r="X149" i="14"/>
  <c r="AA149" i="14" s="1"/>
  <c r="AB149" i="14" s="1"/>
  <c r="AD149" i="14" s="1"/>
  <c r="AG149" i="14" s="1"/>
  <c r="AJ148" i="14"/>
  <c r="AP148" i="14" s="1"/>
  <c r="AS148" i="14" s="1"/>
  <c r="F152" i="14"/>
  <c r="I152" i="14" s="1"/>
  <c r="K151" i="14"/>
  <c r="C319" i="18" l="1"/>
  <c r="D318" i="18"/>
  <c r="AR318" i="18"/>
  <c r="AT318" i="18" s="1"/>
  <c r="AR317" i="15"/>
  <c r="AT317" i="15" s="1"/>
  <c r="D317" i="15"/>
  <c r="C318" i="15"/>
  <c r="D316" i="14"/>
  <c r="AR316" i="14"/>
  <c r="AT316" i="14" s="1"/>
  <c r="C317" i="14"/>
  <c r="AJ157" i="18"/>
  <c r="AP157" i="18" s="1"/>
  <c r="AS157" i="18" s="1"/>
  <c r="K159" i="18"/>
  <c r="L159" i="18" s="1"/>
  <c r="O159" i="18" s="1"/>
  <c r="P159" i="18" s="1"/>
  <c r="R159" i="18" s="1"/>
  <c r="U159" i="18" s="1"/>
  <c r="V159" i="18" s="1"/>
  <c r="X159" i="18" s="1"/>
  <c r="AA159" i="18" s="1"/>
  <c r="AB158" i="18"/>
  <c r="F160" i="18"/>
  <c r="I160" i="18" s="1"/>
  <c r="K160" i="17"/>
  <c r="P159" i="17"/>
  <c r="AJ154" i="17"/>
  <c r="AP154" i="17" s="1"/>
  <c r="AS154" i="17" s="1"/>
  <c r="Q158" i="17"/>
  <c r="V157" i="17"/>
  <c r="AD155" i="17"/>
  <c r="AG155" i="17" s="1"/>
  <c r="J161" i="17"/>
  <c r="E162" i="17"/>
  <c r="X156" i="17"/>
  <c r="AA156" i="17" s="1"/>
  <c r="L151" i="15"/>
  <c r="O151" i="15" s="1"/>
  <c r="P151" i="15" s="1"/>
  <c r="Q150" i="15"/>
  <c r="R150" i="15" s="1"/>
  <c r="U150" i="15" s="1"/>
  <c r="V150" i="15" s="1"/>
  <c r="X150" i="15" s="1"/>
  <c r="AA150" i="15" s="1"/>
  <c r="AB150" i="15" s="1"/>
  <c r="AD150" i="15" s="1"/>
  <c r="AG150" i="15" s="1"/>
  <c r="AK148" i="15"/>
  <c r="AN148" i="15" s="1"/>
  <c r="E153" i="15"/>
  <c r="J152" i="15"/>
  <c r="AI149" i="15"/>
  <c r="E153" i="14"/>
  <c r="J152" i="14"/>
  <c r="W150" i="14"/>
  <c r="AI149" i="14"/>
  <c r="AK148" i="14"/>
  <c r="AN148" i="14" s="1"/>
  <c r="L151" i="14"/>
  <c r="O151" i="14" s="1"/>
  <c r="P151" i="14" s="1"/>
  <c r="R151" i="14" s="1"/>
  <c r="U151" i="14" s="1"/>
  <c r="C320" i="18" l="1"/>
  <c r="D319" i="18"/>
  <c r="AR319" i="18"/>
  <c r="AT319" i="18" s="1"/>
  <c r="C319" i="15"/>
  <c r="AR318" i="15"/>
  <c r="AT318" i="15" s="1"/>
  <c r="D318" i="15"/>
  <c r="D317" i="14"/>
  <c r="AR317" i="14"/>
  <c r="AT317" i="14" s="1"/>
  <c r="C318" i="14"/>
  <c r="AK157" i="18"/>
  <c r="AN157" i="18" s="1"/>
  <c r="AC158" i="18"/>
  <c r="AD158" i="18" s="1"/>
  <c r="AG158" i="18" s="1"/>
  <c r="K152" i="15"/>
  <c r="E161" i="18"/>
  <c r="J160" i="18"/>
  <c r="K160" i="18" s="1"/>
  <c r="AB159" i="18"/>
  <c r="AI155" i="17"/>
  <c r="R158" i="17"/>
  <c r="U158" i="17" s="1"/>
  <c r="F162" i="17"/>
  <c r="I162" i="17" s="1"/>
  <c r="W157" i="17"/>
  <c r="X157" i="17" s="1"/>
  <c r="AA157" i="17" s="1"/>
  <c r="AB156" i="17"/>
  <c r="L160" i="17"/>
  <c r="O160" i="17" s="1"/>
  <c r="AK154" i="17"/>
  <c r="AN154" i="17" s="1"/>
  <c r="Q151" i="15"/>
  <c r="AJ149" i="14"/>
  <c r="AP149" i="14" s="1"/>
  <c r="AS149" i="14" s="1"/>
  <c r="AI150" i="15"/>
  <c r="F153" i="15"/>
  <c r="I153" i="15" s="1"/>
  <c r="AJ149" i="15"/>
  <c r="AP149" i="15" s="1"/>
  <c r="AS149" i="15" s="1"/>
  <c r="K152" i="14"/>
  <c r="V151" i="14"/>
  <c r="F153" i="14"/>
  <c r="I153" i="14" s="1"/>
  <c r="X150" i="14"/>
  <c r="AA150" i="14" s="1"/>
  <c r="AB150" i="14" s="1"/>
  <c r="AD150" i="14" s="1"/>
  <c r="AG150" i="14" s="1"/>
  <c r="C321" i="18" l="1"/>
  <c r="D320" i="18"/>
  <c r="AR320" i="18"/>
  <c r="AT320" i="18" s="1"/>
  <c r="D319" i="15"/>
  <c r="C320" i="15"/>
  <c r="AR319" i="15"/>
  <c r="AT319" i="15" s="1"/>
  <c r="C319" i="14"/>
  <c r="D318" i="14"/>
  <c r="AR318" i="14"/>
  <c r="AT318" i="14" s="1"/>
  <c r="AI158" i="18"/>
  <c r="AJ158" i="18" s="1"/>
  <c r="AP158" i="18" s="1"/>
  <c r="AS158" i="18" s="1"/>
  <c r="AC159" i="18"/>
  <c r="AD159" i="18" s="1"/>
  <c r="AG159" i="18" s="1"/>
  <c r="AJ155" i="17"/>
  <c r="AP155" i="17" s="1"/>
  <c r="AS155" i="17" s="1"/>
  <c r="L160" i="18"/>
  <c r="O160" i="18" s="1"/>
  <c r="P160" i="18" s="1"/>
  <c r="R160" i="18" s="1"/>
  <c r="U160" i="18" s="1"/>
  <c r="V160" i="18" s="1"/>
  <c r="X160" i="18" s="1"/>
  <c r="AA160" i="18" s="1"/>
  <c r="F161" i="18"/>
  <c r="I161" i="18" s="1"/>
  <c r="AB157" i="17"/>
  <c r="J162" i="17"/>
  <c r="E163" i="17"/>
  <c r="P160" i="17"/>
  <c r="K161" i="17"/>
  <c r="Q159" i="17"/>
  <c r="V158" i="17"/>
  <c r="AC156" i="17"/>
  <c r="R151" i="15"/>
  <c r="U151" i="15" s="1"/>
  <c r="V151" i="15" s="1"/>
  <c r="X151" i="15" s="1"/>
  <c r="AA151" i="15" s="1"/>
  <c r="AB151" i="15" s="1"/>
  <c r="AD151" i="15" s="1"/>
  <c r="AG151" i="15" s="1"/>
  <c r="AI151" i="15" s="1"/>
  <c r="L152" i="14"/>
  <c r="O152" i="14" s="1"/>
  <c r="P152" i="14" s="1"/>
  <c r="R152" i="14" s="1"/>
  <c r="U152" i="14" s="1"/>
  <c r="V152" i="14" s="1"/>
  <c r="AK149" i="14"/>
  <c r="AN149" i="14" s="1"/>
  <c r="J153" i="15"/>
  <c r="E154" i="15"/>
  <c r="L152" i="15"/>
  <c r="O152" i="15" s="1"/>
  <c r="AK149" i="15"/>
  <c r="AN149" i="15" s="1"/>
  <c r="AJ150" i="15" s="1"/>
  <c r="AP150" i="15" s="1"/>
  <c r="AS150" i="15" s="1"/>
  <c r="W151" i="14"/>
  <c r="AI150" i="14"/>
  <c r="J153" i="14"/>
  <c r="E154" i="14"/>
  <c r="D321" i="18" l="1"/>
  <c r="C322" i="18"/>
  <c r="AR321" i="18"/>
  <c r="AT321" i="18" s="1"/>
  <c r="D320" i="15"/>
  <c r="C321" i="15"/>
  <c r="AR320" i="15"/>
  <c r="AT320" i="15" s="1"/>
  <c r="C320" i="14"/>
  <c r="D319" i="14"/>
  <c r="AR319" i="14"/>
  <c r="AT319" i="14" s="1"/>
  <c r="AK158" i="18"/>
  <c r="AN158" i="18" s="1"/>
  <c r="AK155" i="17"/>
  <c r="AN155" i="17" s="1"/>
  <c r="AI159" i="18"/>
  <c r="E162" i="18"/>
  <c r="J161" i="18"/>
  <c r="K161" i="18" s="1"/>
  <c r="AB160" i="18"/>
  <c r="AC160" i="18" s="1"/>
  <c r="L161" i="17"/>
  <c r="O161" i="17" s="1"/>
  <c r="R159" i="17"/>
  <c r="U159" i="17" s="1"/>
  <c r="F163" i="17"/>
  <c r="I163" i="17" s="1"/>
  <c r="AD156" i="17"/>
  <c r="AG156" i="17" s="1"/>
  <c r="W158" i="17"/>
  <c r="X158" i="17" s="1"/>
  <c r="AA158" i="17" s="1"/>
  <c r="K153" i="14"/>
  <c r="L153" i="14" s="1"/>
  <c r="O153" i="14" s="1"/>
  <c r="P153" i="14" s="1"/>
  <c r="R153" i="14" s="1"/>
  <c r="U153" i="14" s="1"/>
  <c r="X151" i="14"/>
  <c r="AA151" i="14" s="1"/>
  <c r="AB151" i="14" s="1"/>
  <c r="AD151" i="14" s="1"/>
  <c r="AG151" i="14" s="1"/>
  <c r="W152" i="14" s="1"/>
  <c r="AJ150" i="14"/>
  <c r="AP150" i="14" s="1"/>
  <c r="AS150" i="14" s="1"/>
  <c r="P152" i="15"/>
  <c r="K153" i="15"/>
  <c r="F154" i="15"/>
  <c r="I154" i="15" s="1"/>
  <c r="AK150" i="15"/>
  <c r="AN150" i="15" s="1"/>
  <c r="AJ151" i="15" s="1"/>
  <c r="AP151" i="15" s="1"/>
  <c r="AS151" i="15" s="1"/>
  <c r="F154" i="14"/>
  <c r="I154" i="14" s="1"/>
  <c r="D322" i="18" l="1"/>
  <c r="AR322" i="18"/>
  <c r="AT322" i="18" s="1"/>
  <c r="C323" i="18"/>
  <c r="AR321" i="15"/>
  <c r="AT321" i="15" s="1"/>
  <c r="C322" i="15"/>
  <c r="D321" i="15"/>
  <c r="D320" i="14"/>
  <c r="AR320" i="14"/>
  <c r="AT320" i="14" s="1"/>
  <c r="C321" i="14"/>
  <c r="AJ159" i="18"/>
  <c r="AP159" i="18" s="1"/>
  <c r="AS159" i="18" s="1"/>
  <c r="AD160" i="18"/>
  <c r="AG160" i="18" s="1"/>
  <c r="L161" i="18"/>
  <c r="O161" i="18" s="1"/>
  <c r="P161" i="18" s="1"/>
  <c r="R161" i="18" s="1"/>
  <c r="U161" i="18" s="1"/>
  <c r="V161" i="18" s="1"/>
  <c r="X161" i="18" s="1"/>
  <c r="AA161" i="18" s="1"/>
  <c r="F162" i="18"/>
  <c r="I162" i="18" s="1"/>
  <c r="AI151" i="14"/>
  <c r="AC157" i="17"/>
  <c r="AI156" i="17"/>
  <c r="AB158" i="17"/>
  <c r="J163" i="17"/>
  <c r="E164" i="17"/>
  <c r="Q160" i="17"/>
  <c r="V159" i="17"/>
  <c r="K162" i="17"/>
  <c r="P161" i="17"/>
  <c r="L153" i="15"/>
  <c r="O153" i="15" s="1"/>
  <c r="P153" i="15" s="1"/>
  <c r="X152" i="14"/>
  <c r="AA152" i="14" s="1"/>
  <c r="AB152" i="14" s="1"/>
  <c r="AD152" i="14" s="1"/>
  <c r="AG152" i="14" s="1"/>
  <c r="AI152" i="14" s="1"/>
  <c r="AK150" i="14"/>
  <c r="AN150" i="14" s="1"/>
  <c r="Q152" i="15"/>
  <c r="AK151" i="15"/>
  <c r="AN151" i="15" s="1"/>
  <c r="E155" i="15"/>
  <c r="J154" i="15"/>
  <c r="V153" i="14"/>
  <c r="J154" i="14"/>
  <c r="K154" i="14" s="1"/>
  <c r="E155" i="14"/>
  <c r="D323" i="18" l="1"/>
  <c r="AR323" i="18"/>
  <c r="AT323" i="18" s="1"/>
  <c r="C324" i="18"/>
  <c r="AR322" i="15"/>
  <c r="AT322" i="15" s="1"/>
  <c r="C323" i="15"/>
  <c r="D322" i="15"/>
  <c r="D321" i="14"/>
  <c r="AR321" i="14"/>
  <c r="AT321" i="14" s="1"/>
  <c r="C322" i="14"/>
  <c r="AK159" i="18"/>
  <c r="AN159" i="18" s="1"/>
  <c r="AI160" i="18"/>
  <c r="AJ151" i="14"/>
  <c r="AP151" i="14" s="1"/>
  <c r="AS151" i="14" s="1"/>
  <c r="E163" i="18"/>
  <c r="J162" i="18"/>
  <c r="K162" i="18" s="1"/>
  <c r="AB161" i="18"/>
  <c r="F164" i="17"/>
  <c r="I164" i="17" s="1"/>
  <c r="W159" i="17"/>
  <c r="L162" i="17"/>
  <c r="O162" i="17" s="1"/>
  <c r="AJ156" i="17"/>
  <c r="AP156" i="17" s="1"/>
  <c r="AS156" i="17" s="1"/>
  <c r="R160" i="17"/>
  <c r="U160" i="17" s="1"/>
  <c r="AD157" i="17"/>
  <c r="AG157" i="17" s="1"/>
  <c r="W153" i="14"/>
  <c r="X153" i="14" s="1"/>
  <c r="AA153" i="14" s="1"/>
  <c r="AB153" i="14" s="1"/>
  <c r="AD153" i="14" s="1"/>
  <c r="AG153" i="14" s="1"/>
  <c r="K154" i="15"/>
  <c r="L154" i="15" s="1"/>
  <c r="O154" i="15" s="1"/>
  <c r="R152" i="15"/>
  <c r="U152" i="15" s="1"/>
  <c r="V152" i="15" s="1"/>
  <c r="X152" i="15" s="1"/>
  <c r="AA152" i="15" s="1"/>
  <c r="AB152" i="15" s="1"/>
  <c r="AD152" i="15" s="1"/>
  <c r="AG152" i="15" s="1"/>
  <c r="Q153" i="15" s="1"/>
  <c r="R153" i="15" s="1"/>
  <c r="U153" i="15" s="1"/>
  <c r="V153" i="15" s="1"/>
  <c r="X153" i="15" s="1"/>
  <c r="AA153" i="15" s="1"/>
  <c r="AB153" i="15" s="1"/>
  <c r="AD153" i="15" s="1"/>
  <c r="AG153" i="15" s="1"/>
  <c r="F155" i="15"/>
  <c r="I155" i="15" s="1"/>
  <c r="F155" i="14"/>
  <c r="I155" i="14" s="1"/>
  <c r="L154" i="14"/>
  <c r="O154" i="14" s="1"/>
  <c r="P154" i="14" s="1"/>
  <c r="R154" i="14" s="1"/>
  <c r="U154" i="14" s="1"/>
  <c r="C325" i="18" l="1"/>
  <c r="AR324" i="18"/>
  <c r="AT324" i="18" s="1"/>
  <c r="D324" i="18"/>
  <c r="AR323" i="15"/>
  <c r="AT323" i="15" s="1"/>
  <c r="D323" i="15"/>
  <c r="C324" i="15"/>
  <c r="C323" i="14"/>
  <c r="D322" i="14"/>
  <c r="AR322" i="14"/>
  <c r="AT322" i="14" s="1"/>
  <c r="AK151" i="14"/>
  <c r="AN151" i="14" s="1"/>
  <c r="AJ152" i="14" s="1"/>
  <c r="AP152" i="14" s="1"/>
  <c r="AS152" i="14" s="1"/>
  <c r="AC161" i="18"/>
  <c r="AD161" i="18" s="1"/>
  <c r="AG161" i="18" s="1"/>
  <c r="AJ160" i="18"/>
  <c r="AP160" i="18" s="1"/>
  <c r="AS160" i="18" s="1"/>
  <c r="L162" i="18"/>
  <c r="O162" i="18" s="1"/>
  <c r="P162" i="18" s="1"/>
  <c r="R162" i="18" s="1"/>
  <c r="U162" i="18" s="1"/>
  <c r="V162" i="18" s="1"/>
  <c r="X162" i="18" s="1"/>
  <c r="AA162" i="18" s="1"/>
  <c r="F163" i="18"/>
  <c r="I163" i="18" s="1"/>
  <c r="Q161" i="17"/>
  <c r="V160" i="17"/>
  <c r="J164" i="17"/>
  <c r="E165" i="17"/>
  <c r="AC158" i="17"/>
  <c r="AI157" i="17"/>
  <c r="AK156" i="17"/>
  <c r="AN156" i="17" s="1"/>
  <c r="K163" i="17"/>
  <c r="P162" i="17"/>
  <c r="X159" i="17"/>
  <c r="AA159" i="17" s="1"/>
  <c r="AI152" i="15"/>
  <c r="AJ152" i="15" s="1"/>
  <c r="AP152" i="15" s="1"/>
  <c r="AS152" i="15" s="1"/>
  <c r="P154" i="15"/>
  <c r="E156" i="15"/>
  <c r="J155" i="15"/>
  <c r="K155" i="15" s="1"/>
  <c r="AI153" i="15"/>
  <c r="AI153" i="14"/>
  <c r="V154" i="14"/>
  <c r="J155" i="14"/>
  <c r="E156" i="14"/>
  <c r="AR325" i="18" l="1"/>
  <c r="AT325" i="18" s="1"/>
  <c r="C326" i="18"/>
  <c r="D325" i="18"/>
  <c r="C325" i="15"/>
  <c r="D324" i="15"/>
  <c r="AR324" i="15"/>
  <c r="AT324" i="15" s="1"/>
  <c r="C324" i="14"/>
  <c r="D323" i="14"/>
  <c r="AR323" i="14"/>
  <c r="AT323" i="14" s="1"/>
  <c r="AK152" i="14"/>
  <c r="AN152" i="14" s="1"/>
  <c r="AJ153" i="14" s="1"/>
  <c r="AP153" i="14" s="1"/>
  <c r="AS153" i="14" s="1"/>
  <c r="AK160" i="18"/>
  <c r="AN160" i="18" s="1"/>
  <c r="AI161" i="18"/>
  <c r="E164" i="18"/>
  <c r="J163" i="18"/>
  <c r="K163" i="18" s="1"/>
  <c r="AB162" i="18"/>
  <c r="F165" i="17"/>
  <c r="I165" i="17" s="1"/>
  <c r="AK152" i="15"/>
  <c r="AN152" i="15" s="1"/>
  <c r="AJ153" i="15" s="1"/>
  <c r="AP153" i="15" s="1"/>
  <c r="AS153" i="15" s="1"/>
  <c r="AD158" i="17"/>
  <c r="AG158" i="17" s="1"/>
  <c r="W160" i="17"/>
  <c r="X160" i="17" s="1"/>
  <c r="AA160" i="17" s="1"/>
  <c r="AB159" i="17"/>
  <c r="L163" i="17"/>
  <c r="O163" i="17" s="1"/>
  <c r="R161" i="17"/>
  <c r="U161" i="17" s="1"/>
  <c r="AJ157" i="17"/>
  <c r="AP157" i="17" s="1"/>
  <c r="AS157" i="17" s="1"/>
  <c r="Q154" i="15"/>
  <c r="L155" i="15"/>
  <c r="O155" i="15" s="1"/>
  <c r="F156" i="15"/>
  <c r="I156" i="15" s="1"/>
  <c r="F156" i="14"/>
  <c r="I156" i="14" s="1"/>
  <c r="K155" i="14"/>
  <c r="W154" i="14"/>
  <c r="D326" i="18" l="1"/>
  <c r="AR326" i="18"/>
  <c r="AT326" i="18" s="1"/>
  <c r="C327" i="18"/>
  <c r="C326" i="15"/>
  <c r="AR325" i="15"/>
  <c r="AT325" i="15" s="1"/>
  <c r="D325" i="15"/>
  <c r="D324" i="14"/>
  <c r="AR324" i="14"/>
  <c r="AT324" i="14" s="1"/>
  <c r="C325" i="14"/>
  <c r="AC162" i="18"/>
  <c r="AD162" i="18" s="1"/>
  <c r="AG162" i="18" s="1"/>
  <c r="AJ161" i="18"/>
  <c r="AP161" i="18" s="1"/>
  <c r="AS161" i="18" s="1"/>
  <c r="L163" i="18"/>
  <c r="O163" i="18" s="1"/>
  <c r="P163" i="18" s="1"/>
  <c r="R163" i="18" s="1"/>
  <c r="U163" i="18" s="1"/>
  <c r="V163" i="18" s="1"/>
  <c r="X163" i="18" s="1"/>
  <c r="AA163" i="18" s="1"/>
  <c r="F164" i="18"/>
  <c r="I164" i="18" s="1"/>
  <c r="Q162" i="17"/>
  <c r="V161" i="17"/>
  <c r="W161" i="17" s="1"/>
  <c r="AB160" i="17"/>
  <c r="AK157" i="17"/>
  <c r="AN157" i="17" s="1"/>
  <c r="AC159" i="17"/>
  <c r="AI158" i="17"/>
  <c r="K164" i="17"/>
  <c r="P163" i="17"/>
  <c r="J165" i="17"/>
  <c r="E166" i="17"/>
  <c r="R154" i="15"/>
  <c r="U154" i="15" s="1"/>
  <c r="V154" i="15" s="1"/>
  <c r="X154" i="15" s="1"/>
  <c r="AA154" i="15" s="1"/>
  <c r="AB154" i="15" s="1"/>
  <c r="AD154" i="15" s="1"/>
  <c r="AG154" i="15" s="1"/>
  <c r="AK153" i="14"/>
  <c r="AN153" i="14" s="1"/>
  <c r="P155" i="15"/>
  <c r="AK153" i="15"/>
  <c r="AN153" i="15" s="1"/>
  <c r="J156" i="15"/>
  <c r="K156" i="15" s="1"/>
  <c r="E157" i="15"/>
  <c r="L155" i="14"/>
  <c r="O155" i="14" s="1"/>
  <c r="P155" i="14" s="1"/>
  <c r="R155" i="14" s="1"/>
  <c r="U155" i="14" s="1"/>
  <c r="X154" i="14"/>
  <c r="AA154" i="14" s="1"/>
  <c r="AB154" i="14" s="1"/>
  <c r="AD154" i="14" s="1"/>
  <c r="AG154" i="14" s="1"/>
  <c r="E157" i="14"/>
  <c r="J156" i="14"/>
  <c r="C328" i="18" l="1"/>
  <c r="D327" i="18"/>
  <c r="AR327" i="18"/>
  <c r="AT327" i="18" s="1"/>
  <c r="C327" i="15"/>
  <c r="D326" i="15"/>
  <c r="AR326" i="15"/>
  <c r="AT326" i="15" s="1"/>
  <c r="D325" i="14"/>
  <c r="AR325" i="14"/>
  <c r="AT325" i="14" s="1"/>
  <c r="C326" i="14"/>
  <c r="AK161" i="18"/>
  <c r="AN161" i="18" s="1"/>
  <c r="AI162" i="18"/>
  <c r="E165" i="18"/>
  <c r="J164" i="18"/>
  <c r="K164" i="18" s="1"/>
  <c r="AB163" i="18"/>
  <c r="F166" i="17"/>
  <c r="I166" i="17" s="1"/>
  <c r="L164" i="17"/>
  <c r="O164" i="17" s="1"/>
  <c r="AJ158" i="17"/>
  <c r="AP158" i="17" s="1"/>
  <c r="AS158" i="17" s="1"/>
  <c r="AD159" i="17"/>
  <c r="AG159" i="17" s="1"/>
  <c r="X161" i="17"/>
  <c r="AA161" i="17" s="1"/>
  <c r="R162" i="17"/>
  <c r="U162" i="17" s="1"/>
  <c r="Q155" i="15"/>
  <c r="AI154" i="15"/>
  <c r="AJ154" i="15" s="1"/>
  <c r="AP154" i="15" s="1"/>
  <c r="AS154" i="15" s="1"/>
  <c r="F157" i="15"/>
  <c r="I157" i="15" s="1"/>
  <c r="L156" i="15"/>
  <c r="O156" i="15" s="1"/>
  <c r="F157" i="14"/>
  <c r="I157" i="14" s="1"/>
  <c r="AI154" i="14"/>
  <c r="K156" i="14"/>
  <c r="V155" i="14"/>
  <c r="D328" i="18" l="1"/>
  <c r="AR328" i="18"/>
  <c r="AT328" i="18" s="1"/>
  <c r="C329" i="18"/>
  <c r="AR327" i="15"/>
  <c r="AT327" i="15" s="1"/>
  <c r="D327" i="15"/>
  <c r="C328" i="15"/>
  <c r="AR326" i="14"/>
  <c r="AT326" i="14" s="1"/>
  <c r="C327" i="14"/>
  <c r="D326" i="14"/>
  <c r="AC163" i="18"/>
  <c r="AD163" i="18" s="1"/>
  <c r="AG163" i="18" s="1"/>
  <c r="AJ162" i="18"/>
  <c r="AP162" i="18" s="1"/>
  <c r="AS162" i="18" s="1"/>
  <c r="L164" i="18"/>
  <c r="O164" i="18" s="1"/>
  <c r="P164" i="18" s="1"/>
  <c r="R164" i="18" s="1"/>
  <c r="U164" i="18" s="1"/>
  <c r="V164" i="18" s="1"/>
  <c r="X164" i="18" s="1"/>
  <c r="AA164" i="18" s="1"/>
  <c r="F165" i="18"/>
  <c r="I165" i="18" s="1"/>
  <c r="K165" i="17"/>
  <c r="P164" i="17"/>
  <c r="Q163" i="17"/>
  <c r="V162" i="17"/>
  <c r="AC160" i="17"/>
  <c r="AI159" i="17"/>
  <c r="J166" i="17"/>
  <c r="E167" i="17"/>
  <c r="AB161" i="17"/>
  <c r="AK158" i="17"/>
  <c r="AN158" i="17" s="1"/>
  <c r="R155" i="15"/>
  <c r="U155" i="15" s="1"/>
  <c r="V155" i="15" s="1"/>
  <c r="X155" i="15" s="1"/>
  <c r="AA155" i="15" s="1"/>
  <c r="AB155" i="15" s="1"/>
  <c r="AD155" i="15" s="1"/>
  <c r="AG155" i="15" s="1"/>
  <c r="AI155" i="15" s="1"/>
  <c r="L156" i="14"/>
  <c r="O156" i="14" s="1"/>
  <c r="P156" i="14" s="1"/>
  <c r="R156" i="14" s="1"/>
  <c r="U156" i="14" s="1"/>
  <c r="V156" i="14" s="1"/>
  <c r="P156" i="15"/>
  <c r="J157" i="15"/>
  <c r="K157" i="15" s="1"/>
  <c r="E158" i="15"/>
  <c r="AK154" i="15"/>
  <c r="AN154" i="15" s="1"/>
  <c r="AJ154" i="14"/>
  <c r="AP154" i="14" s="1"/>
  <c r="AS154" i="14" s="1"/>
  <c r="W155" i="14"/>
  <c r="E158" i="14"/>
  <c r="J157" i="14"/>
  <c r="C330" i="18" l="1"/>
  <c r="D329" i="18"/>
  <c r="AR329" i="18"/>
  <c r="AT329" i="18" s="1"/>
  <c r="D328" i="15"/>
  <c r="C329" i="15"/>
  <c r="AR328" i="15"/>
  <c r="AT328" i="15" s="1"/>
  <c r="AR327" i="14"/>
  <c r="AT327" i="14" s="1"/>
  <c r="D327" i="14"/>
  <c r="C328" i="14"/>
  <c r="AK162" i="18"/>
  <c r="AN162" i="18" s="1"/>
  <c r="AI163" i="18"/>
  <c r="E166" i="18"/>
  <c r="J165" i="18"/>
  <c r="K165" i="18" s="1"/>
  <c r="AB164" i="18"/>
  <c r="K157" i="14"/>
  <c r="L157" i="14" s="1"/>
  <c r="O157" i="14" s="1"/>
  <c r="P157" i="14" s="1"/>
  <c r="R157" i="14" s="1"/>
  <c r="U157" i="14" s="1"/>
  <c r="AD160" i="17"/>
  <c r="AG160" i="17" s="1"/>
  <c r="AJ159" i="17"/>
  <c r="AP159" i="17" s="1"/>
  <c r="AS159" i="17" s="1"/>
  <c r="R163" i="17"/>
  <c r="U163" i="17" s="1"/>
  <c r="F167" i="17"/>
  <c r="I167" i="17" s="1"/>
  <c r="W162" i="17"/>
  <c r="X162" i="17" s="1"/>
  <c r="AA162" i="17" s="1"/>
  <c r="L165" i="17"/>
  <c r="O165" i="17" s="1"/>
  <c r="AJ155" i="15"/>
  <c r="AP155" i="15" s="1"/>
  <c r="AS155" i="15" s="1"/>
  <c r="Q156" i="15"/>
  <c r="F158" i="15"/>
  <c r="I158" i="15" s="1"/>
  <c r="L157" i="15"/>
  <c r="O157" i="15" s="1"/>
  <c r="F158" i="14"/>
  <c r="I158" i="14" s="1"/>
  <c r="AK154" i="14"/>
  <c r="AN154" i="14" s="1"/>
  <c r="X155" i="14"/>
  <c r="AA155" i="14" s="1"/>
  <c r="AB155" i="14" s="1"/>
  <c r="AD155" i="14" s="1"/>
  <c r="AG155" i="14" s="1"/>
  <c r="C331" i="18" l="1"/>
  <c r="D330" i="18"/>
  <c r="AR330" i="18"/>
  <c r="AT330" i="18" s="1"/>
  <c r="D329" i="15"/>
  <c r="AR329" i="15"/>
  <c r="AT329" i="15" s="1"/>
  <c r="C330" i="15"/>
  <c r="C331" i="15" s="1"/>
  <c r="C329" i="14"/>
  <c r="D328" i="14"/>
  <c r="AR328" i="14"/>
  <c r="AT328" i="14" s="1"/>
  <c r="AC164" i="18"/>
  <c r="AD164" i="18" s="1"/>
  <c r="AG164" i="18" s="1"/>
  <c r="AJ163" i="18"/>
  <c r="AP163" i="18" s="1"/>
  <c r="AS163" i="18" s="1"/>
  <c r="L165" i="18"/>
  <c r="O165" i="18" s="1"/>
  <c r="P165" i="18" s="1"/>
  <c r="R165" i="18" s="1"/>
  <c r="U165" i="18" s="1"/>
  <c r="V165" i="18" s="1"/>
  <c r="X165" i="18" s="1"/>
  <c r="AA165" i="18" s="1"/>
  <c r="F166" i="18"/>
  <c r="I166" i="18" s="1"/>
  <c r="K166" i="17"/>
  <c r="P165" i="17"/>
  <c r="AC161" i="17"/>
  <c r="AI160" i="17"/>
  <c r="Q164" i="17"/>
  <c r="V163" i="17"/>
  <c r="W163" i="17" s="1"/>
  <c r="AB162" i="17"/>
  <c r="J167" i="17"/>
  <c r="E168" i="17"/>
  <c r="AK159" i="17"/>
  <c r="AN159" i="17" s="1"/>
  <c r="R156" i="15"/>
  <c r="U156" i="15" s="1"/>
  <c r="V156" i="15" s="1"/>
  <c r="X156" i="15" s="1"/>
  <c r="AA156" i="15" s="1"/>
  <c r="AB156" i="15" s="1"/>
  <c r="AD156" i="15" s="1"/>
  <c r="AG156" i="15" s="1"/>
  <c r="AK155" i="15"/>
  <c r="AN155" i="15" s="1"/>
  <c r="P157" i="15"/>
  <c r="E159" i="15"/>
  <c r="J158" i="15"/>
  <c r="K158" i="15" s="1"/>
  <c r="E159" i="14"/>
  <c r="J158" i="14"/>
  <c r="K158" i="14" s="1"/>
  <c r="V157" i="14"/>
  <c r="W156" i="14"/>
  <c r="AI155" i="14"/>
  <c r="C332" i="18" l="1"/>
  <c r="D331" i="18"/>
  <c r="AR331" i="18"/>
  <c r="AT331" i="18" s="1"/>
  <c r="AR331" i="15"/>
  <c r="AT331" i="15" s="1"/>
  <c r="D331" i="15"/>
  <c r="C332" i="15"/>
  <c r="D330" i="15"/>
  <c r="AR330" i="15"/>
  <c r="AT330" i="15" s="1"/>
  <c r="C330" i="14"/>
  <c r="D329" i="14"/>
  <c r="AR329" i="14"/>
  <c r="AT329" i="14" s="1"/>
  <c r="AK163" i="18"/>
  <c r="AN163" i="18" s="1"/>
  <c r="AI164" i="18"/>
  <c r="J166" i="18"/>
  <c r="K166" i="18" s="1"/>
  <c r="E167" i="18"/>
  <c r="AB165" i="18"/>
  <c r="AJ160" i="17"/>
  <c r="AP160" i="17" s="1"/>
  <c r="AS160" i="17" s="1"/>
  <c r="R164" i="17"/>
  <c r="U164" i="17" s="1"/>
  <c r="X163" i="17"/>
  <c r="AA163" i="17" s="1"/>
  <c r="F168" i="17"/>
  <c r="I168" i="17" s="1"/>
  <c r="AD161" i="17"/>
  <c r="AG161" i="17" s="1"/>
  <c r="L166" i="17"/>
  <c r="O166" i="17" s="1"/>
  <c r="Q157" i="15"/>
  <c r="AI156" i="15"/>
  <c r="AJ156" i="15" s="1"/>
  <c r="AP156" i="15" s="1"/>
  <c r="AS156" i="15" s="1"/>
  <c r="F159" i="15"/>
  <c r="I159" i="15" s="1"/>
  <c r="L158" i="15"/>
  <c r="O158" i="15" s="1"/>
  <c r="X156" i="14"/>
  <c r="AA156" i="14" s="1"/>
  <c r="AB156" i="14" s="1"/>
  <c r="AD156" i="14" s="1"/>
  <c r="AG156" i="14" s="1"/>
  <c r="L158" i="14"/>
  <c r="O158" i="14" s="1"/>
  <c r="P158" i="14" s="1"/>
  <c r="R158" i="14" s="1"/>
  <c r="U158" i="14" s="1"/>
  <c r="F159" i="14"/>
  <c r="I159" i="14" s="1"/>
  <c r="AJ155" i="14"/>
  <c r="AP155" i="14" s="1"/>
  <c r="AS155" i="14" s="1"/>
  <c r="D332" i="18" l="1"/>
  <c r="AR332" i="18"/>
  <c r="AT332" i="18" s="1"/>
  <c r="C333" i="18"/>
  <c r="AR332" i="15"/>
  <c r="AT332" i="15" s="1"/>
  <c r="C333" i="15"/>
  <c r="D332" i="15"/>
  <c r="D330" i="14"/>
  <c r="AR330" i="14"/>
  <c r="AT330" i="14" s="1"/>
  <c r="C331" i="14"/>
  <c r="C332" i="14" s="1"/>
  <c r="AC165" i="18"/>
  <c r="AD165" i="18" s="1"/>
  <c r="AG165" i="18" s="1"/>
  <c r="AJ164" i="18"/>
  <c r="AP164" i="18" s="1"/>
  <c r="AS164" i="18" s="1"/>
  <c r="AK160" i="17"/>
  <c r="AN160" i="17" s="1"/>
  <c r="F167" i="18"/>
  <c r="I167" i="18" s="1"/>
  <c r="L166" i="18"/>
  <c r="O166" i="18" s="1"/>
  <c r="P166" i="18" s="1"/>
  <c r="R166" i="18" s="1"/>
  <c r="U166" i="18" s="1"/>
  <c r="V166" i="18" s="1"/>
  <c r="X166" i="18" s="1"/>
  <c r="AA166" i="18" s="1"/>
  <c r="K167" i="17"/>
  <c r="P166" i="17"/>
  <c r="J168" i="17"/>
  <c r="E169" i="17"/>
  <c r="AB163" i="17"/>
  <c r="AC162" i="17"/>
  <c r="AI161" i="17"/>
  <c r="Q165" i="17"/>
  <c r="V164" i="17"/>
  <c r="W164" i="17" s="1"/>
  <c r="R157" i="15"/>
  <c r="U157" i="15" s="1"/>
  <c r="V157" i="15" s="1"/>
  <c r="X157" i="15" s="1"/>
  <c r="AA157" i="15" s="1"/>
  <c r="AB157" i="15" s="1"/>
  <c r="AD157" i="15" s="1"/>
  <c r="AG157" i="15" s="1"/>
  <c r="P158" i="15"/>
  <c r="J159" i="15"/>
  <c r="K159" i="15" s="1"/>
  <c r="E160" i="15"/>
  <c r="AK156" i="15"/>
  <c r="AN156" i="15" s="1"/>
  <c r="AK155" i="14"/>
  <c r="AN155" i="14" s="1"/>
  <c r="V158" i="14"/>
  <c r="J159" i="14"/>
  <c r="E160" i="14"/>
  <c r="W157" i="14"/>
  <c r="AI156" i="14"/>
  <c r="D333" i="18" l="1"/>
  <c r="AR333" i="18"/>
  <c r="AT333" i="18" s="1"/>
  <c r="C334" i="18"/>
  <c r="C334" i="15"/>
  <c r="AR333" i="15"/>
  <c r="AT333" i="15" s="1"/>
  <c r="D333" i="15"/>
  <c r="C333" i="14"/>
  <c r="D332" i="14"/>
  <c r="AR332" i="14"/>
  <c r="AT332" i="14" s="1"/>
  <c r="D331" i="14"/>
  <c r="AR331" i="14"/>
  <c r="AT331" i="14" s="1"/>
  <c r="AK164" i="18"/>
  <c r="AN164" i="18" s="1"/>
  <c r="AI165" i="18"/>
  <c r="AB166" i="18"/>
  <c r="E168" i="18"/>
  <c r="J167" i="18"/>
  <c r="AD162" i="17"/>
  <c r="AG162" i="17" s="1"/>
  <c r="F169" i="17"/>
  <c r="I169" i="17" s="1"/>
  <c r="X164" i="17"/>
  <c r="AA164" i="17" s="1"/>
  <c r="R165" i="17"/>
  <c r="U165" i="17" s="1"/>
  <c r="AJ161" i="17"/>
  <c r="AP161" i="17" s="1"/>
  <c r="AS161" i="17" s="1"/>
  <c r="L167" i="17"/>
  <c r="O167" i="17" s="1"/>
  <c r="Q158" i="15"/>
  <c r="AI157" i="15"/>
  <c r="AJ157" i="15" s="1"/>
  <c r="AP157" i="15" s="1"/>
  <c r="AS157" i="15" s="1"/>
  <c r="F160" i="15"/>
  <c r="I160" i="15" s="1"/>
  <c r="X157" i="14"/>
  <c r="AA157" i="14" s="1"/>
  <c r="AB157" i="14" s="1"/>
  <c r="AD157" i="14" s="1"/>
  <c r="AG157" i="14" s="1"/>
  <c r="F160" i="14"/>
  <c r="I160" i="14" s="1"/>
  <c r="AJ156" i="14"/>
  <c r="AP156" i="14" s="1"/>
  <c r="AS156" i="14" s="1"/>
  <c r="K159" i="14"/>
  <c r="D334" i="18" l="1"/>
  <c r="AR334" i="18"/>
  <c r="AT334" i="18" s="1"/>
  <c r="C335" i="18"/>
  <c r="D334" i="15"/>
  <c r="C335" i="15"/>
  <c r="AR334" i="15"/>
  <c r="AT334" i="15" s="1"/>
  <c r="D333" i="14"/>
  <c r="AR333" i="14"/>
  <c r="AT333" i="14" s="1"/>
  <c r="C334" i="14"/>
  <c r="AJ165" i="18"/>
  <c r="AC166" i="18"/>
  <c r="AD166" i="18" s="1"/>
  <c r="AG166" i="18" s="1"/>
  <c r="F168" i="18"/>
  <c r="I168" i="18" s="1"/>
  <c r="K167" i="18"/>
  <c r="J169" i="17"/>
  <c r="E170" i="17"/>
  <c r="AB164" i="17"/>
  <c r="Q166" i="17"/>
  <c r="V165" i="17"/>
  <c r="K168" i="17"/>
  <c r="P167" i="17"/>
  <c r="AC163" i="17"/>
  <c r="AI162" i="17"/>
  <c r="AK161" i="17"/>
  <c r="AN161" i="17" s="1"/>
  <c r="R158" i="15"/>
  <c r="U158" i="15" s="1"/>
  <c r="V158" i="15" s="1"/>
  <c r="X158" i="15" s="1"/>
  <c r="AA158" i="15" s="1"/>
  <c r="AB158" i="15" s="1"/>
  <c r="AD158" i="15" s="1"/>
  <c r="AG158" i="15" s="1"/>
  <c r="AI158" i="15" s="1"/>
  <c r="L159" i="14"/>
  <c r="O159" i="14" s="1"/>
  <c r="P159" i="14" s="1"/>
  <c r="R159" i="14" s="1"/>
  <c r="U159" i="14" s="1"/>
  <c r="V159" i="14" s="1"/>
  <c r="L159" i="15"/>
  <c r="O159" i="15" s="1"/>
  <c r="J160" i="15"/>
  <c r="E161" i="15"/>
  <c r="AK157" i="15"/>
  <c r="AN157" i="15" s="1"/>
  <c r="AK156" i="14"/>
  <c r="AN156" i="14" s="1"/>
  <c r="J160" i="14"/>
  <c r="E161" i="14"/>
  <c r="W158" i="14"/>
  <c r="AI157" i="14"/>
  <c r="D335" i="18" l="1"/>
  <c r="AR335" i="18"/>
  <c r="AT335" i="18" s="1"/>
  <c r="C336" i="18"/>
  <c r="AR335" i="15"/>
  <c r="AT335" i="15" s="1"/>
  <c r="D335" i="15"/>
  <c r="C336" i="15"/>
  <c r="C335" i="14"/>
  <c r="D334" i="14"/>
  <c r="AR334" i="14"/>
  <c r="AT334" i="14" s="1"/>
  <c r="AP165" i="18"/>
  <c r="AS165" i="18" s="1"/>
  <c r="AK165" i="18"/>
  <c r="AN165" i="18" s="1"/>
  <c r="AI166" i="18"/>
  <c r="AJ162" i="17"/>
  <c r="AP162" i="17" s="1"/>
  <c r="AS162" i="17" s="1"/>
  <c r="E169" i="18"/>
  <c r="J168" i="18"/>
  <c r="L167" i="18"/>
  <c r="O167" i="18" s="1"/>
  <c r="P167" i="18" s="1"/>
  <c r="R167" i="18" s="1"/>
  <c r="U167" i="18" s="1"/>
  <c r="V167" i="18" s="1"/>
  <c r="X167" i="18" s="1"/>
  <c r="AA167" i="18" s="1"/>
  <c r="R166" i="17"/>
  <c r="U166" i="17" s="1"/>
  <c r="L168" i="17"/>
  <c r="O168" i="17" s="1"/>
  <c r="W165" i="17"/>
  <c r="F170" i="17"/>
  <c r="I170" i="17" s="1"/>
  <c r="AD163" i="17"/>
  <c r="AG163" i="17" s="1"/>
  <c r="AJ158" i="15"/>
  <c r="AP158" i="15" s="1"/>
  <c r="AS158" i="15" s="1"/>
  <c r="P159" i="15"/>
  <c r="Q159" i="15" s="1"/>
  <c r="K160" i="15"/>
  <c r="F161" i="15"/>
  <c r="I161" i="15" s="1"/>
  <c r="X158" i="14"/>
  <c r="AA158" i="14" s="1"/>
  <c r="AB158" i="14" s="1"/>
  <c r="AD158" i="14" s="1"/>
  <c r="AG158" i="14" s="1"/>
  <c r="F161" i="14"/>
  <c r="I161" i="14" s="1"/>
  <c r="AJ157" i="14"/>
  <c r="AP157" i="14" s="1"/>
  <c r="AS157" i="14" s="1"/>
  <c r="K160" i="14"/>
  <c r="C337" i="18" l="1"/>
  <c r="D336" i="18"/>
  <c r="AR336" i="18"/>
  <c r="AT336" i="18" s="1"/>
  <c r="C337" i="15"/>
  <c r="D336" i="15"/>
  <c r="AR336" i="15"/>
  <c r="AT336" i="15" s="1"/>
  <c r="C336" i="14"/>
  <c r="D335" i="14"/>
  <c r="AR335" i="14"/>
  <c r="AT335" i="14" s="1"/>
  <c r="AK162" i="17"/>
  <c r="AN162" i="17" s="1"/>
  <c r="AJ166" i="18"/>
  <c r="AP166" i="18" s="1"/>
  <c r="AS166" i="18" s="1"/>
  <c r="K168" i="18"/>
  <c r="L168" i="18" s="1"/>
  <c r="O168" i="18" s="1"/>
  <c r="P168" i="18" s="1"/>
  <c r="R168" i="18" s="1"/>
  <c r="U168" i="18" s="1"/>
  <c r="V168" i="18" s="1"/>
  <c r="X168" i="18" s="1"/>
  <c r="AA168" i="18" s="1"/>
  <c r="AB167" i="18"/>
  <c r="F169" i="18"/>
  <c r="I169" i="18" s="1"/>
  <c r="AC164" i="17"/>
  <c r="AI163" i="17"/>
  <c r="K169" i="17"/>
  <c r="P168" i="17"/>
  <c r="Q167" i="17"/>
  <c r="V166" i="17"/>
  <c r="J170" i="17"/>
  <c r="E171" i="17"/>
  <c r="X165" i="17"/>
  <c r="AA165" i="17" s="1"/>
  <c r="L160" i="15"/>
  <c r="O160" i="15" s="1"/>
  <c r="P160" i="15" s="1"/>
  <c r="L160" i="14"/>
  <c r="O160" i="14" s="1"/>
  <c r="P160" i="14" s="1"/>
  <c r="R160" i="14" s="1"/>
  <c r="U160" i="14" s="1"/>
  <c r="V160" i="14" s="1"/>
  <c r="AK158" i="15"/>
  <c r="AN158" i="15" s="1"/>
  <c r="R159" i="15"/>
  <c r="U159" i="15" s="1"/>
  <c r="V159" i="15" s="1"/>
  <c r="E162" i="15"/>
  <c r="J161" i="15"/>
  <c r="AK157" i="14"/>
  <c r="AN157" i="14" s="1"/>
  <c r="E162" i="14"/>
  <c r="J161" i="14"/>
  <c r="W159" i="14"/>
  <c r="AI158" i="14"/>
  <c r="AR337" i="18" l="1"/>
  <c r="AT337" i="18" s="1"/>
  <c r="D337" i="18"/>
  <c r="C338" i="18"/>
  <c r="AR337" i="15"/>
  <c r="AT337" i="15" s="1"/>
  <c r="C338" i="15"/>
  <c r="D337" i="15"/>
  <c r="C337" i="14"/>
  <c r="AR336" i="14"/>
  <c r="AT336" i="14" s="1"/>
  <c r="D336" i="14"/>
  <c r="AJ163" i="17"/>
  <c r="AP163" i="17" s="1"/>
  <c r="AS163" i="17" s="1"/>
  <c r="AC167" i="18"/>
  <c r="AD167" i="18" s="1"/>
  <c r="AG167" i="18" s="1"/>
  <c r="AK166" i="18"/>
  <c r="AN166" i="18" s="1"/>
  <c r="K161" i="15"/>
  <c r="L161" i="15" s="1"/>
  <c r="O161" i="15" s="1"/>
  <c r="E170" i="18"/>
  <c r="J169" i="18"/>
  <c r="K169" i="18" s="1"/>
  <c r="AB168" i="18"/>
  <c r="R167" i="17"/>
  <c r="U167" i="17" s="1"/>
  <c r="W166" i="17"/>
  <c r="X166" i="17" s="1"/>
  <c r="AA166" i="17" s="1"/>
  <c r="AB165" i="17"/>
  <c r="F171" i="17"/>
  <c r="I171" i="17" s="1"/>
  <c r="AD164" i="17"/>
  <c r="AG164" i="17" s="1"/>
  <c r="L169" i="17"/>
  <c r="O169" i="17" s="1"/>
  <c r="F162" i="15"/>
  <c r="I162" i="15" s="1"/>
  <c r="X159" i="15"/>
  <c r="AA159" i="15" s="1"/>
  <c r="AB159" i="15" s="1"/>
  <c r="AD159" i="15" s="1"/>
  <c r="AG159" i="15" s="1"/>
  <c r="Q160" i="15" s="1"/>
  <c r="F162" i="14"/>
  <c r="I162" i="14" s="1"/>
  <c r="AJ158" i="14"/>
  <c r="AP158" i="14" s="1"/>
  <c r="AS158" i="14" s="1"/>
  <c r="X159" i="14"/>
  <c r="AA159" i="14" s="1"/>
  <c r="AB159" i="14" s="1"/>
  <c r="AD159" i="14" s="1"/>
  <c r="AG159" i="14" s="1"/>
  <c r="K161" i="14"/>
  <c r="C339" i="18" l="1"/>
  <c r="AR338" i="18"/>
  <c r="AT338" i="18" s="1"/>
  <c r="D338" i="18"/>
  <c r="D338" i="15"/>
  <c r="AR338" i="15"/>
  <c r="AT338" i="15" s="1"/>
  <c r="C339" i="15"/>
  <c r="D337" i="14"/>
  <c r="AR337" i="14"/>
  <c r="AT337" i="14" s="1"/>
  <c r="C338" i="14"/>
  <c r="AK163" i="17"/>
  <c r="AN163" i="17" s="1"/>
  <c r="AI167" i="18"/>
  <c r="AJ167" i="18" s="1"/>
  <c r="AP167" i="18" s="1"/>
  <c r="AS167" i="18" s="1"/>
  <c r="AC168" i="18"/>
  <c r="AD168" i="18" s="1"/>
  <c r="AG168" i="18" s="1"/>
  <c r="L169" i="18"/>
  <c r="O169" i="18" s="1"/>
  <c r="P169" i="18" s="1"/>
  <c r="R169" i="18" s="1"/>
  <c r="U169" i="18" s="1"/>
  <c r="V169" i="18" s="1"/>
  <c r="X169" i="18" s="1"/>
  <c r="AA169" i="18" s="1"/>
  <c r="F170" i="18"/>
  <c r="I170" i="18" s="1"/>
  <c r="AB166" i="17"/>
  <c r="K170" i="17"/>
  <c r="P169" i="17"/>
  <c r="AC165" i="17"/>
  <c r="AD165" i="17" s="1"/>
  <c r="AG165" i="17" s="1"/>
  <c r="AI164" i="17"/>
  <c r="Q168" i="17"/>
  <c r="V167" i="17"/>
  <c r="J171" i="17"/>
  <c r="E172" i="17"/>
  <c r="R160" i="15"/>
  <c r="U160" i="15" s="1"/>
  <c r="V160" i="15" s="1"/>
  <c r="P161" i="15"/>
  <c r="AI159" i="15"/>
  <c r="E163" i="15"/>
  <c r="J162" i="15"/>
  <c r="K162" i="15" s="1"/>
  <c r="E163" i="14"/>
  <c r="J162" i="14"/>
  <c r="W160" i="14"/>
  <c r="AI159" i="14"/>
  <c r="AK158" i="14"/>
  <c r="AN158" i="14" s="1"/>
  <c r="L161" i="14"/>
  <c r="O161" i="14" s="1"/>
  <c r="P161" i="14" s="1"/>
  <c r="R161" i="14" s="1"/>
  <c r="U161" i="14" s="1"/>
  <c r="AR339" i="18" l="1"/>
  <c r="AT339" i="18" s="1"/>
  <c r="D339" i="18"/>
  <c r="C340" i="18"/>
  <c r="D339" i="15"/>
  <c r="C340" i="15"/>
  <c r="AR339" i="15"/>
  <c r="AT339" i="15" s="1"/>
  <c r="C339" i="14"/>
  <c r="D338" i="14"/>
  <c r="AR338" i="14"/>
  <c r="AT338" i="14" s="1"/>
  <c r="AK167" i="18"/>
  <c r="AN167" i="18" s="1"/>
  <c r="AI168" i="18"/>
  <c r="J170" i="18"/>
  <c r="K170" i="18" s="1"/>
  <c r="E171" i="18"/>
  <c r="AB169" i="18"/>
  <c r="AC166" i="17"/>
  <c r="AD166" i="17" s="1"/>
  <c r="AG166" i="17" s="1"/>
  <c r="AI165" i="17"/>
  <c r="AJ164" i="17"/>
  <c r="AP164" i="17" s="1"/>
  <c r="AS164" i="17" s="1"/>
  <c r="F172" i="17"/>
  <c r="I172" i="17" s="1"/>
  <c r="L170" i="17"/>
  <c r="O170" i="17" s="1"/>
  <c r="R168" i="17"/>
  <c r="U168" i="17" s="1"/>
  <c r="W167" i="17"/>
  <c r="X167" i="17" s="1"/>
  <c r="AA167" i="17" s="1"/>
  <c r="L162" i="15"/>
  <c r="O162" i="15" s="1"/>
  <c r="F163" i="15"/>
  <c r="I163" i="15" s="1"/>
  <c r="X160" i="15"/>
  <c r="AA160" i="15" s="1"/>
  <c r="AB160" i="15" s="1"/>
  <c r="AD160" i="15" s="1"/>
  <c r="AG160" i="15" s="1"/>
  <c r="Q161" i="15" s="1"/>
  <c r="AJ159" i="15"/>
  <c r="AP159" i="15" s="1"/>
  <c r="AS159" i="15" s="1"/>
  <c r="AJ159" i="14"/>
  <c r="AP159" i="14" s="1"/>
  <c r="AS159" i="14" s="1"/>
  <c r="K162" i="14"/>
  <c r="V161" i="14"/>
  <c r="X160" i="14"/>
  <c r="AA160" i="14" s="1"/>
  <c r="AB160" i="14" s="1"/>
  <c r="AD160" i="14" s="1"/>
  <c r="AG160" i="14" s="1"/>
  <c r="F163" i="14"/>
  <c r="I163" i="14" s="1"/>
  <c r="D340" i="18" l="1"/>
  <c r="AR340" i="18"/>
  <c r="AT340" i="18" s="1"/>
  <c r="AT351" i="18" s="1"/>
  <c r="AT352" i="18" s="1"/>
  <c r="C341" i="15"/>
  <c r="D340" i="15"/>
  <c r="AR340" i="15"/>
  <c r="AT340" i="15" s="1"/>
  <c r="C340" i="14"/>
  <c r="D339" i="14"/>
  <c r="AR339" i="14"/>
  <c r="AT339" i="14" s="1"/>
  <c r="AJ168" i="18"/>
  <c r="AP168" i="18" s="1"/>
  <c r="AS168" i="18" s="1"/>
  <c r="AC169" i="18"/>
  <c r="AD169" i="18" s="1"/>
  <c r="AG169" i="18" s="1"/>
  <c r="F171" i="18"/>
  <c r="I171" i="18" s="1"/>
  <c r="L170" i="18"/>
  <c r="O170" i="18" s="1"/>
  <c r="P170" i="18" s="1"/>
  <c r="R170" i="18" s="1"/>
  <c r="U170" i="18" s="1"/>
  <c r="V170" i="18" s="1"/>
  <c r="X170" i="18" s="1"/>
  <c r="AA170" i="18" s="1"/>
  <c r="AB167" i="17"/>
  <c r="AC167" i="17" s="1"/>
  <c r="Q169" i="17"/>
  <c r="V168" i="17"/>
  <c r="K171" i="17"/>
  <c r="P170" i="17"/>
  <c r="AI166" i="17"/>
  <c r="AK164" i="17"/>
  <c r="AN164" i="17" s="1"/>
  <c r="AJ165" i="17" s="1"/>
  <c r="AP165" i="17" s="1"/>
  <c r="AS165" i="17" s="1"/>
  <c r="J172" i="17"/>
  <c r="E173" i="17"/>
  <c r="R161" i="15"/>
  <c r="U161" i="15" s="1"/>
  <c r="V161" i="15" s="1"/>
  <c r="L162" i="14"/>
  <c r="O162" i="14" s="1"/>
  <c r="P162" i="14" s="1"/>
  <c r="R162" i="14" s="1"/>
  <c r="U162" i="14" s="1"/>
  <c r="V162" i="14" s="1"/>
  <c r="AK159" i="15"/>
  <c r="AN159" i="15" s="1"/>
  <c r="AK159" i="14"/>
  <c r="AN159" i="14" s="1"/>
  <c r="P162" i="15"/>
  <c r="J163" i="15"/>
  <c r="K163" i="15" s="1"/>
  <c r="E164" i="15"/>
  <c r="AI160" i="15"/>
  <c r="J163" i="14"/>
  <c r="E164" i="14"/>
  <c r="W161" i="14"/>
  <c r="AI160" i="14"/>
  <c r="AR341" i="15" l="1"/>
  <c r="AT341" i="15" s="1"/>
  <c r="D341" i="15"/>
  <c r="C342" i="15"/>
  <c r="C341" i="14"/>
  <c r="AR340" i="14"/>
  <c r="AT340" i="14" s="1"/>
  <c r="D340" i="14"/>
  <c r="AK168" i="18"/>
  <c r="AN168" i="18" s="1"/>
  <c r="AI169" i="18"/>
  <c r="AB170" i="18"/>
  <c r="E172" i="18"/>
  <c r="J171" i="18"/>
  <c r="F173" i="17"/>
  <c r="I173" i="17" s="1"/>
  <c r="L171" i="17"/>
  <c r="O171" i="17" s="1"/>
  <c r="R169" i="17"/>
  <c r="U169" i="17" s="1"/>
  <c r="AK165" i="17"/>
  <c r="AN165" i="17" s="1"/>
  <c r="AJ166" i="17" s="1"/>
  <c r="AP166" i="17" s="1"/>
  <c r="AS166" i="17" s="1"/>
  <c r="AD167" i="17"/>
  <c r="AG167" i="17" s="1"/>
  <c r="W168" i="17"/>
  <c r="X168" i="17" s="1"/>
  <c r="AA168" i="17" s="1"/>
  <c r="X161" i="14"/>
  <c r="AA161" i="14" s="1"/>
  <c r="AB161" i="14" s="1"/>
  <c r="AD161" i="14" s="1"/>
  <c r="AG161" i="14" s="1"/>
  <c r="W162" i="14" s="1"/>
  <c r="AJ160" i="15"/>
  <c r="AP160" i="15" s="1"/>
  <c r="AS160" i="15" s="1"/>
  <c r="X161" i="15"/>
  <c r="AA161" i="15" s="1"/>
  <c r="AB161" i="15" s="1"/>
  <c r="AD161" i="15" s="1"/>
  <c r="AG161" i="15" s="1"/>
  <c r="Q162" i="15" s="1"/>
  <c r="F164" i="15"/>
  <c r="I164" i="15" s="1"/>
  <c r="L163" i="15"/>
  <c r="O163" i="15" s="1"/>
  <c r="F164" i="14"/>
  <c r="I164" i="14" s="1"/>
  <c r="AJ160" i="14"/>
  <c r="AP160" i="14" s="1"/>
  <c r="AS160" i="14" s="1"/>
  <c r="K163" i="14"/>
  <c r="D342" i="15" l="1"/>
  <c r="AR342" i="15"/>
  <c r="AT342" i="15" s="1"/>
  <c r="C343" i="15"/>
  <c r="D341" i="14"/>
  <c r="AR341" i="14"/>
  <c r="AT341" i="14" s="1"/>
  <c r="C342" i="14"/>
  <c r="AC170" i="18"/>
  <c r="AD170" i="18" s="1"/>
  <c r="AG170" i="18" s="1"/>
  <c r="AJ169" i="18"/>
  <c r="AP169" i="18" s="1"/>
  <c r="AS169" i="18" s="1"/>
  <c r="F172" i="18"/>
  <c r="I172" i="18" s="1"/>
  <c r="K171" i="18"/>
  <c r="L171" i="18" s="1"/>
  <c r="O171" i="18" s="1"/>
  <c r="P171" i="18" s="1"/>
  <c r="R171" i="18" s="1"/>
  <c r="U171" i="18" s="1"/>
  <c r="V171" i="18" s="1"/>
  <c r="X171" i="18" s="1"/>
  <c r="AA171" i="18" s="1"/>
  <c r="AI167" i="17"/>
  <c r="J173" i="17"/>
  <c r="E174" i="17"/>
  <c r="K172" i="17"/>
  <c r="P171" i="17"/>
  <c r="Q170" i="17"/>
  <c r="V169" i="17"/>
  <c r="W169" i="17" s="1"/>
  <c r="AK166" i="17"/>
  <c r="AN166" i="17" s="1"/>
  <c r="AB168" i="17"/>
  <c r="AI161" i="14"/>
  <c r="R162" i="15"/>
  <c r="U162" i="15" s="1"/>
  <c r="V162" i="15" s="1"/>
  <c r="L163" i="14"/>
  <c r="O163" i="14" s="1"/>
  <c r="P163" i="14" s="1"/>
  <c r="R163" i="14" s="1"/>
  <c r="U163" i="14" s="1"/>
  <c r="V163" i="14" s="1"/>
  <c r="X162" i="14"/>
  <c r="AA162" i="14" s="1"/>
  <c r="AB162" i="14" s="1"/>
  <c r="AD162" i="14" s="1"/>
  <c r="AG162" i="14" s="1"/>
  <c r="AI162" i="14" s="1"/>
  <c r="P163" i="15"/>
  <c r="AI161" i="15"/>
  <c r="J164" i="15"/>
  <c r="K164" i="15" s="1"/>
  <c r="E165" i="15"/>
  <c r="AK160" i="15"/>
  <c r="AN160" i="15" s="1"/>
  <c r="E165" i="14"/>
  <c r="J164" i="14"/>
  <c r="AK160" i="14"/>
  <c r="AN160" i="14" s="1"/>
  <c r="D343" i="15" l="1"/>
  <c r="C344" i="15"/>
  <c r="AR343" i="15"/>
  <c r="AT343" i="15" s="1"/>
  <c r="C343" i="14"/>
  <c r="D342" i="14"/>
  <c r="AR342" i="14"/>
  <c r="AT342" i="14" s="1"/>
  <c r="AK169" i="18"/>
  <c r="AN169" i="18" s="1"/>
  <c r="AI170" i="18"/>
  <c r="AJ167" i="17"/>
  <c r="AP167" i="17" s="1"/>
  <c r="AS167" i="17" s="1"/>
  <c r="AB171" i="18"/>
  <c r="E173" i="18"/>
  <c r="J172" i="18"/>
  <c r="AJ161" i="14"/>
  <c r="AP161" i="14" s="1"/>
  <c r="AS161" i="14" s="1"/>
  <c r="L172" i="17"/>
  <c r="O172" i="17" s="1"/>
  <c r="F174" i="17"/>
  <c r="I174" i="17" s="1"/>
  <c r="AC168" i="17"/>
  <c r="AD168" i="17" s="1"/>
  <c r="AG168" i="17" s="1"/>
  <c r="R170" i="17"/>
  <c r="U170" i="17" s="1"/>
  <c r="X169" i="17"/>
  <c r="AA169" i="17" s="1"/>
  <c r="W163" i="14"/>
  <c r="X163" i="14" s="1"/>
  <c r="AA163" i="14" s="1"/>
  <c r="AB163" i="14" s="1"/>
  <c r="AD163" i="14" s="1"/>
  <c r="AG163" i="14" s="1"/>
  <c r="AJ161" i="15"/>
  <c r="AP161" i="15" s="1"/>
  <c r="AS161" i="15" s="1"/>
  <c r="F165" i="15"/>
  <c r="I165" i="15" s="1"/>
  <c r="L164" i="15"/>
  <c r="O164" i="15" s="1"/>
  <c r="X162" i="15"/>
  <c r="AA162" i="15" s="1"/>
  <c r="AB162" i="15" s="1"/>
  <c r="AD162" i="15" s="1"/>
  <c r="AG162" i="15" s="1"/>
  <c r="Q163" i="15" s="1"/>
  <c r="F165" i="14"/>
  <c r="I165" i="14" s="1"/>
  <c r="K164" i="14"/>
  <c r="C345" i="15" l="1"/>
  <c r="D344" i="15"/>
  <c r="AR344" i="15"/>
  <c r="AT344" i="15" s="1"/>
  <c r="C344" i="14"/>
  <c r="D343" i="14"/>
  <c r="AR343" i="14"/>
  <c r="AT343" i="14" s="1"/>
  <c r="AK167" i="17"/>
  <c r="AN167" i="17" s="1"/>
  <c r="AC171" i="18"/>
  <c r="AD171" i="18" s="1"/>
  <c r="AG171" i="18" s="1"/>
  <c r="AJ170" i="18"/>
  <c r="AP170" i="18" s="1"/>
  <c r="AS170" i="18" s="1"/>
  <c r="AK161" i="14"/>
  <c r="AN161" i="14" s="1"/>
  <c r="AJ162" i="14" s="1"/>
  <c r="AP162" i="14" s="1"/>
  <c r="AS162" i="14" s="1"/>
  <c r="F173" i="18"/>
  <c r="I173" i="18" s="1"/>
  <c r="K172" i="18"/>
  <c r="AI168" i="17"/>
  <c r="AB169" i="17"/>
  <c r="J174" i="17"/>
  <c r="E175" i="17"/>
  <c r="Q171" i="17"/>
  <c r="V170" i="17"/>
  <c r="W170" i="17" s="1"/>
  <c r="K173" i="17"/>
  <c r="P172" i="17"/>
  <c r="R163" i="15"/>
  <c r="U163" i="15" s="1"/>
  <c r="V163" i="15" s="1"/>
  <c r="L164" i="14"/>
  <c r="O164" i="14" s="1"/>
  <c r="P164" i="14" s="1"/>
  <c r="R164" i="14" s="1"/>
  <c r="U164" i="14" s="1"/>
  <c r="V164" i="14" s="1"/>
  <c r="W164" i="14" s="1"/>
  <c r="AK161" i="15"/>
  <c r="AN161" i="15" s="1"/>
  <c r="P164" i="15"/>
  <c r="AI162" i="15"/>
  <c r="E166" i="15"/>
  <c r="J165" i="15"/>
  <c r="K165" i="15" s="1"/>
  <c r="AI163" i="14"/>
  <c r="J165" i="14"/>
  <c r="E166" i="14"/>
  <c r="AR345" i="15" l="1"/>
  <c r="AT345" i="15" s="1"/>
  <c r="D345" i="15"/>
  <c r="C346" i="15"/>
  <c r="C345" i="14"/>
  <c r="D344" i="14"/>
  <c r="AR344" i="14"/>
  <c r="AT344" i="14" s="1"/>
  <c r="AK162" i="14"/>
  <c r="AN162" i="14" s="1"/>
  <c r="AJ163" i="14" s="1"/>
  <c r="AP163" i="14" s="1"/>
  <c r="AS163" i="14" s="1"/>
  <c r="AI171" i="18"/>
  <c r="AK170" i="18"/>
  <c r="AN170" i="18" s="1"/>
  <c r="J173" i="18"/>
  <c r="E174" i="18"/>
  <c r="L172" i="18"/>
  <c r="O172" i="18" s="1"/>
  <c r="P172" i="18" s="1"/>
  <c r="R172" i="18" s="1"/>
  <c r="U172" i="18" s="1"/>
  <c r="V172" i="18" s="1"/>
  <c r="X172" i="18" s="1"/>
  <c r="AA172" i="18" s="1"/>
  <c r="F175" i="17"/>
  <c r="I175" i="17" s="1"/>
  <c r="R171" i="17"/>
  <c r="U171" i="17" s="1"/>
  <c r="L173" i="17"/>
  <c r="O173" i="17" s="1"/>
  <c r="X170" i="17"/>
  <c r="AA170" i="17" s="1"/>
  <c r="AJ168" i="17"/>
  <c r="AP168" i="17" s="1"/>
  <c r="AS168" i="17" s="1"/>
  <c r="AC169" i="17"/>
  <c r="F166" i="15"/>
  <c r="I166" i="15" s="1"/>
  <c r="X163" i="15"/>
  <c r="AA163" i="15" s="1"/>
  <c r="AB163" i="15" s="1"/>
  <c r="AD163" i="15" s="1"/>
  <c r="AG163" i="15" s="1"/>
  <c r="Q164" i="15" s="1"/>
  <c r="AJ162" i="15"/>
  <c r="AP162" i="15" s="1"/>
  <c r="AS162" i="15" s="1"/>
  <c r="X164" i="14"/>
  <c r="AA164" i="14" s="1"/>
  <c r="AB164" i="14" s="1"/>
  <c r="AD164" i="14" s="1"/>
  <c r="AG164" i="14" s="1"/>
  <c r="F166" i="14"/>
  <c r="I166" i="14" s="1"/>
  <c r="K165" i="14"/>
  <c r="D346" i="15" l="1"/>
  <c r="AR346" i="15"/>
  <c r="AT346" i="15" s="1"/>
  <c r="C347" i="15"/>
  <c r="D345" i="14"/>
  <c r="AR345" i="14"/>
  <c r="AT345" i="14" s="1"/>
  <c r="C346" i="14"/>
  <c r="AJ171" i="18"/>
  <c r="AP171" i="18" s="1"/>
  <c r="AS171" i="18" s="1"/>
  <c r="K173" i="18"/>
  <c r="L173" i="18" s="1"/>
  <c r="O173" i="18" s="1"/>
  <c r="P173" i="18" s="1"/>
  <c r="R173" i="18" s="1"/>
  <c r="U173" i="18" s="1"/>
  <c r="V173" i="18" s="1"/>
  <c r="X173" i="18" s="1"/>
  <c r="AA173" i="18" s="1"/>
  <c r="AB172" i="18"/>
  <c r="F174" i="18"/>
  <c r="I174" i="18" s="1"/>
  <c r="AK168" i="17"/>
  <c r="AN168" i="17" s="1"/>
  <c r="J175" i="17"/>
  <c r="E176" i="17"/>
  <c r="AB170" i="17"/>
  <c r="AD169" i="17"/>
  <c r="AG169" i="17" s="1"/>
  <c r="Q172" i="17"/>
  <c r="V171" i="17"/>
  <c r="W171" i="17" s="1"/>
  <c r="K174" i="17"/>
  <c r="P173" i="17"/>
  <c r="R164" i="15"/>
  <c r="U164" i="15" s="1"/>
  <c r="V164" i="15" s="1"/>
  <c r="L165" i="14"/>
  <c r="O165" i="14" s="1"/>
  <c r="P165" i="14" s="1"/>
  <c r="R165" i="14" s="1"/>
  <c r="U165" i="14" s="1"/>
  <c r="V165" i="14" s="1"/>
  <c r="W165" i="14" s="1"/>
  <c r="AK163" i="14"/>
  <c r="AN163" i="14" s="1"/>
  <c r="AK162" i="15"/>
  <c r="AN162" i="15" s="1"/>
  <c r="E167" i="15"/>
  <c r="J166" i="15"/>
  <c r="AI163" i="15"/>
  <c r="L165" i="15"/>
  <c r="O165" i="15" s="1"/>
  <c r="J166" i="14"/>
  <c r="E167" i="14"/>
  <c r="AI164" i="14"/>
  <c r="D347" i="15" l="1"/>
  <c r="C348" i="15"/>
  <c r="AR347" i="15"/>
  <c r="AT347" i="15" s="1"/>
  <c r="D346" i="14"/>
  <c r="AR346" i="14"/>
  <c r="AT346" i="14" s="1"/>
  <c r="C347" i="14"/>
  <c r="AC172" i="18"/>
  <c r="AD172" i="18" s="1"/>
  <c r="AG172" i="18" s="1"/>
  <c r="AK171" i="18"/>
  <c r="AN171" i="18" s="1"/>
  <c r="AB173" i="18"/>
  <c r="J174" i="18"/>
  <c r="E175" i="18"/>
  <c r="F176" i="17"/>
  <c r="I176" i="17" s="1"/>
  <c r="AC170" i="17"/>
  <c r="AD170" i="17" s="1"/>
  <c r="AG170" i="17" s="1"/>
  <c r="AI169" i="17"/>
  <c r="L174" i="17"/>
  <c r="O174" i="17" s="1"/>
  <c r="X171" i="17"/>
  <c r="AA171" i="17" s="1"/>
  <c r="R172" i="17"/>
  <c r="U172" i="17" s="1"/>
  <c r="K166" i="14"/>
  <c r="L166" i="14" s="1"/>
  <c r="O166" i="14" s="1"/>
  <c r="P166" i="14" s="1"/>
  <c r="R166" i="14" s="1"/>
  <c r="U166" i="14" s="1"/>
  <c r="AJ164" i="14"/>
  <c r="AP164" i="14" s="1"/>
  <c r="AS164" i="14" s="1"/>
  <c r="P165" i="15"/>
  <c r="K166" i="15"/>
  <c r="X164" i="15"/>
  <c r="AA164" i="15" s="1"/>
  <c r="AB164" i="15" s="1"/>
  <c r="AD164" i="15" s="1"/>
  <c r="AG164" i="15" s="1"/>
  <c r="F167" i="15"/>
  <c r="I167" i="15" s="1"/>
  <c r="AJ163" i="15"/>
  <c r="AP163" i="15" s="1"/>
  <c r="AS163" i="15" s="1"/>
  <c r="X165" i="14"/>
  <c r="AA165" i="14" s="1"/>
  <c r="AB165" i="14" s="1"/>
  <c r="AD165" i="14" s="1"/>
  <c r="AG165" i="14" s="1"/>
  <c r="F167" i="14"/>
  <c r="I167" i="14" s="1"/>
  <c r="C349" i="15" l="1"/>
  <c r="D348" i="15"/>
  <c r="AR348" i="15"/>
  <c r="AT348" i="15" s="1"/>
  <c r="AR347" i="14"/>
  <c r="AT347" i="14" s="1"/>
  <c r="D347" i="14"/>
  <c r="C348" i="14"/>
  <c r="AI172" i="18"/>
  <c r="AJ172" i="18" s="1"/>
  <c r="AP172" i="18" s="1"/>
  <c r="AS172" i="18" s="1"/>
  <c r="AC173" i="18"/>
  <c r="AD173" i="18" s="1"/>
  <c r="AG173" i="18" s="1"/>
  <c r="Q165" i="15"/>
  <c r="R165" i="15" s="1"/>
  <c r="U165" i="15" s="1"/>
  <c r="V165" i="15" s="1"/>
  <c r="X165" i="15" s="1"/>
  <c r="AA165" i="15" s="1"/>
  <c r="AB165" i="15" s="1"/>
  <c r="AD165" i="15" s="1"/>
  <c r="AG165" i="15" s="1"/>
  <c r="F175" i="18"/>
  <c r="I175" i="18" s="1"/>
  <c r="K174" i="18"/>
  <c r="AI170" i="17"/>
  <c r="Q173" i="17"/>
  <c r="V172" i="17"/>
  <c r="J176" i="17"/>
  <c r="E177" i="17"/>
  <c r="AB171" i="17"/>
  <c r="K175" i="17"/>
  <c r="P174" i="17"/>
  <c r="AJ169" i="17"/>
  <c r="AP169" i="17" s="1"/>
  <c r="AS169" i="17" s="1"/>
  <c r="L166" i="15"/>
  <c r="O166" i="15" s="1"/>
  <c r="P166" i="15" s="1"/>
  <c r="AK164" i="14"/>
  <c r="AN164" i="14" s="1"/>
  <c r="AI164" i="15"/>
  <c r="J167" i="15"/>
  <c r="E168" i="15"/>
  <c r="AK163" i="15"/>
  <c r="AN163" i="15" s="1"/>
  <c r="J167" i="14"/>
  <c r="K167" i="14" s="1"/>
  <c r="E168" i="14"/>
  <c r="V166" i="14"/>
  <c r="W166" i="14" s="1"/>
  <c r="AI165" i="14"/>
  <c r="C350" i="15" l="1"/>
  <c r="D349" i="15"/>
  <c r="AR349" i="15"/>
  <c r="AT349" i="15" s="1"/>
  <c r="C349" i="14"/>
  <c r="AR348" i="14"/>
  <c r="AT348" i="14" s="1"/>
  <c r="D348" i="14"/>
  <c r="AK172" i="18"/>
  <c r="AN172" i="18" s="1"/>
  <c r="AI173" i="18"/>
  <c r="E176" i="18"/>
  <c r="J175" i="18"/>
  <c r="L174" i="18"/>
  <c r="O174" i="18" s="1"/>
  <c r="P174" i="18" s="1"/>
  <c r="R174" i="18" s="1"/>
  <c r="U174" i="18" s="1"/>
  <c r="V174" i="18" s="1"/>
  <c r="X174" i="18" s="1"/>
  <c r="AA174" i="18" s="1"/>
  <c r="K167" i="15"/>
  <c r="L167" i="15" s="1"/>
  <c r="O167" i="15" s="1"/>
  <c r="AK169" i="17"/>
  <c r="AN169" i="17" s="1"/>
  <c r="AJ170" i="17" s="1"/>
  <c r="AP170" i="17" s="1"/>
  <c r="AS170" i="17" s="1"/>
  <c r="L175" i="17"/>
  <c r="O175" i="17" s="1"/>
  <c r="R173" i="17"/>
  <c r="U173" i="17" s="1"/>
  <c r="F177" i="17"/>
  <c r="I177" i="17" s="1"/>
  <c r="W172" i="17"/>
  <c r="AC171" i="17"/>
  <c r="AD171" i="17" s="1"/>
  <c r="AG171" i="17" s="1"/>
  <c r="AJ165" i="14"/>
  <c r="AP165" i="14" s="1"/>
  <c r="AS165" i="14" s="1"/>
  <c r="Q166" i="15"/>
  <c r="AJ164" i="15"/>
  <c r="AP164" i="15" s="1"/>
  <c r="AS164" i="15" s="1"/>
  <c r="F168" i="15"/>
  <c r="I168" i="15" s="1"/>
  <c r="AI165" i="15"/>
  <c r="X166" i="14"/>
  <c r="AA166" i="14" s="1"/>
  <c r="AB166" i="14" s="1"/>
  <c r="AD166" i="14" s="1"/>
  <c r="AG166" i="14" s="1"/>
  <c r="F168" i="14"/>
  <c r="I168" i="14" s="1"/>
  <c r="L167" i="14"/>
  <c r="O167" i="14" s="1"/>
  <c r="P167" i="14" s="1"/>
  <c r="R167" i="14" s="1"/>
  <c r="U167" i="14" s="1"/>
  <c r="D350" i="15" l="1"/>
  <c r="C351" i="15"/>
  <c r="AR350" i="15"/>
  <c r="AT350" i="15" s="1"/>
  <c r="D349" i="14"/>
  <c r="AR349" i="14"/>
  <c r="AT349" i="14" s="1"/>
  <c r="C350" i="14"/>
  <c r="AJ173" i="18"/>
  <c r="AP173" i="18" s="1"/>
  <c r="AS173" i="18" s="1"/>
  <c r="K175" i="18"/>
  <c r="L175" i="18" s="1"/>
  <c r="O175" i="18" s="1"/>
  <c r="P175" i="18" s="1"/>
  <c r="R175" i="18" s="1"/>
  <c r="U175" i="18" s="1"/>
  <c r="V175" i="18" s="1"/>
  <c r="X175" i="18" s="1"/>
  <c r="AA175" i="18" s="1"/>
  <c r="AB174" i="18"/>
  <c r="AK170" i="17"/>
  <c r="AN170" i="17" s="1"/>
  <c r="F176" i="18"/>
  <c r="I176" i="18" s="1"/>
  <c r="AI171" i="17"/>
  <c r="Q174" i="17"/>
  <c r="V173" i="17"/>
  <c r="K176" i="17"/>
  <c r="P175" i="17"/>
  <c r="X172" i="17"/>
  <c r="AA172" i="17" s="1"/>
  <c r="J177" i="17"/>
  <c r="E178" i="17"/>
  <c r="R166" i="15"/>
  <c r="U166" i="15" s="1"/>
  <c r="V166" i="15" s="1"/>
  <c r="X166" i="15" s="1"/>
  <c r="AA166" i="15" s="1"/>
  <c r="AB166" i="15" s="1"/>
  <c r="AD166" i="15" s="1"/>
  <c r="AG166" i="15" s="1"/>
  <c r="AI166" i="15" s="1"/>
  <c r="AK164" i="15"/>
  <c r="AN164" i="15" s="1"/>
  <c r="AJ165" i="15" s="1"/>
  <c r="AP165" i="15" s="1"/>
  <c r="AS165" i="15" s="1"/>
  <c r="AK165" i="14"/>
  <c r="AN165" i="14" s="1"/>
  <c r="P167" i="15"/>
  <c r="J168" i="15"/>
  <c r="K168" i="15" s="1"/>
  <c r="E169" i="15"/>
  <c r="J168" i="14"/>
  <c r="K168" i="14" s="1"/>
  <c r="E169" i="14"/>
  <c r="V167" i="14"/>
  <c r="W167" i="14" s="1"/>
  <c r="AI166" i="14"/>
  <c r="AR351" i="15" l="1"/>
  <c r="AT351" i="15" s="1"/>
  <c r="D351" i="15"/>
  <c r="C352" i="15"/>
  <c r="C351" i="14"/>
  <c r="D350" i="14"/>
  <c r="AR350" i="14"/>
  <c r="AT350" i="14" s="1"/>
  <c r="AK173" i="18"/>
  <c r="AN173" i="18" s="1"/>
  <c r="AC174" i="18"/>
  <c r="AD174" i="18" s="1"/>
  <c r="AG174" i="18" s="1"/>
  <c r="AJ171" i="17"/>
  <c r="AP171" i="17" s="1"/>
  <c r="AS171" i="17" s="1"/>
  <c r="E177" i="18"/>
  <c r="J176" i="18"/>
  <c r="K176" i="18" s="1"/>
  <c r="AB175" i="18"/>
  <c r="L176" i="17"/>
  <c r="O176" i="17" s="1"/>
  <c r="R174" i="17"/>
  <c r="U174" i="17" s="1"/>
  <c r="F178" i="17"/>
  <c r="I178" i="17" s="1"/>
  <c r="W173" i="17"/>
  <c r="AB172" i="17"/>
  <c r="Q167" i="15"/>
  <c r="R167" i="15" s="1"/>
  <c r="U167" i="15" s="1"/>
  <c r="V167" i="15" s="1"/>
  <c r="X167" i="15" s="1"/>
  <c r="AA167" i="15" s="1"/>
  <c r="AB167" i="15" s="1"/>
  <c r="AD167" i="15" s="1"/>
  <c r="AG167" i="15" s="1"/>
  <c r="AK165" i="15"/>
  <c r="AN165" i="15" s="1"/>
  <c r="AJ166" i="15" s="1"/>
  <c r="AP166" i="15" s="1"/>
  <c r="AS166" i="15" s="1"/>
  <c r="F169" i="15"/>
  <c r="I169" i="15" s="1"/>
  <c r="L168" i="15"/>
  <c r="O168" i="15" s="1"/>
  <c r="X167" i="14"/>
  <c r="AA167" i="14" s="1"/>
  <c r="AB167" i="14" s="1"/>
  <c r="AD167" i="14" s="1"/>
  <c r="AG167" i="14" s="1"/>
  <c r="F169" i="14"/>
  <c r="I169" i="14" s="1"/>
  <c r="L168" i="14"/>
  <c r="O168" i="14" s="1"/>
  <c r="P168" i="14" s="1"/>
  <c r="R168" i="14" s="1"/>
  <c r="U168" i="14" s="1"/>
  <c r="AJ166" i="14"/>
  <c r="AP166" i="14" s="1"/>
  <c r="AS166" i="14" s="1"/>
  <c r="AR352" i="15" l="1"/>
  <c r="AT352" i="15" s="1"/>
  <c r="D352" i="15"/>
  <c r="C353" i="15"/>
  <c r="D351" i="14"/>
  <c r="AR351" i="14"/>
  <c r="AT351" i="14" s="1"/>
  <c r="C352" i="14"/>
  <c r="AI174" i="18"/>
  <c r="AJ174" i="18" s="1"/>
  <c r="AP174" i="18" s="1"/>
  <c r="AS174" i="18" s="1"/>
  <c r="AC175" i="18"/>
  <c r="AD175" i="18" s="1"/>
  <c r="AG175" i="18" s="1"/>
  <c r="AK171" i="17"/>
  <c r="AN171" i="17" s="1"/>
  <c r="L176" i="18"/>
  <c r="O176" i="18" s="1"/>
  <c r="P176" i="18" s="1"/>
  <c r="R176" i="18" s="1"/>
  <c r="U176" i="18" s="1"/>
  <c r="V176" i="18" s="1"/>
  <c r="X176" i="18" s="1"/>
  <c r="AA176" i="18" s="1"/>
  <c r="F177" i="18"/>
  <c r="I177" i="18" s="1"/>
  <c r="AC172" i="17"/>
  <c r="Q175" i="17"/>
  <c r="V174" i="17"/>
  <c r="J178" i="17"/>
  <c r="E179" i="17"/>
  <c r="X173" i="17"/>
  <c r="AA173" i="17" s="1"/>
  <c r="K177" i="17"/>
  <c r="P176" i="17"/>
  <c r="P168" i="15"/>
  <c r="Q168" i="15" s="1"/>
  <c r="AI167" i="15"/>
  <c r="E170" i="15"/>
  <c r="J169" i="15"/>
  <c r="K169" i="15" s="1"/>
  <c r="AK166" i="15"/>
  <c r="AN166" i="15" s="1"/>
  <c r="AK166" i="14"/>
  <c r="AN166" i="14" s="1"/>
  <c r="V168" i="14"/>
  <c r="W168" i="14" s="1"/>
  <c r="E170" i="14"/>
  <c r="J169" i="14"/>
  <c r="AI167" i="14"/>
  <c r="D353" i="15" l="1"/>
  <c r="C354" i="15"/>
  <c r="AR353" i="15"/>
  <c r="AT353" i="15" s="1"/>
  <c r="C353" i="14"/>
  <c r="AR352" i="14"/>
  <c r="AT352" i="14" s="1"/>
  <c r="D352" i="14"/>
  <c r="AK174" i="18"/>
  <c r="AN174" i="18" s="1"/>
  <c r="AI175" i="18"/>
  <c r="E178" i="18"/>
  <c r="J177" i="18"/>
  <c r="K177" i="18" s="1"/>
  <c r="AB176" i="18"/>
  <c r="W174" i="17"/>
  <c r="X174" i="17" s="1"/>
  <c r="AA174" i="17" s="1"/>
  <c r="AB173" i="17"/>
  <c r="R175" i="17"/>
  <c r="U175" i="17" s="1"/>
  <c r="F179" i="17"/>
  <c r="I179" i="17" s="1"/>
  <c r="L177" i="17"/>
  <c r="O177" i="17" s="1"/>
  <c r="AD172" i="17"/>
  <c r="AG172" i="17" s="1"/>
  <c r="AJ167" i="15"/>
  <c r="AP167" i="15" s="1"/>
  <c r="AS167" i="15" s="1"/>
  <c r="R168" i="15"/>
  <c r="U168" i="15" s="1"/>
  <c r="V168" i="15" s="1"/>
  <c r="X168" i="15" s="1"/>
  <c r="AA168" i="15" s="1"/>
  <c r="AB168" i="15" s="1"/>
  <c r="AD168" i="15" s="1"/>
  <c r="AG168" i="15" s="1"/>
  <c r="F170" i="15"/>
  <c r="I170" i="15" s="1"/>
  <c r="F170" i="14"/>
  <c r="I170" i="14" s="1"/>
  <c r="X168" i="14"/>
  <c r="AA168" i="14" s="1"/>
  <c r="AB168" i="14" s="1"/>
  <c r="AD168" i="14" s="1"/>
  <c r="AG168" i="14" s="1"/>
  <c r="K169" i="14"/>
  <c r="AJ167" i="14"/>
  <c r="AP167" i="14" s="1"/>
  <c r="AS167" i="14" s="1"/>
  <c r="D354" i="15" l="1"/>
  <c r="C355" i="15"/>
  <c r="AR354" i="15"/>
  <c r="AT354" i="15" s="1"/>
  <c r="D353" i="14"/>
  <c r="AR353" i="14"/>
  <c r="AT353" i="14" s="1"/>
  <c r="C354" i="14"/>
  <c r="AJ175" i="18"/>
  <c r="AP175" i="18" s="1"/>
  <c r="AS175" i="18" s="1"/>
  <c r="AC176" i="18"/>
  <c r="AD176" i="18" s="1"/>
  <c r="AG176" i="18" s="1"/>
  <c r="L177" i="18"/>
  <c r="O177" i="18" s="1"/>
  <c r="P177" i="18" s="1"/>
  <c r="R177" i="18" s="1"/>
  <c r="U177" i="18" s="1"/>
  <c r="V177" i="18" s="1"/>
  <c r="X177" i="18" s="1"/>
  <c r="AA177" i="18" s="1"/>
  <c r="F178" i="18"/>
  <c r="I178" i="18" s="1"/>
  <c r="Q176" i="17"/>
  <c r="V175" i="17"/>
  <c r="W175" i="17" s="1"/>
  <c r="AC173" i="17"/>
  <c r="AD173" i="17" s="1"/>
  <c r="AG173" i="17" s="1"/>
  <c r="AI172" i="17"/>
  <c r="AB174" i="17"/>
  <c r="P177" i="17"/>
  <c r="K178" i="17"/>
  <c r="J179" i="17"/>
  <c r="E180" i="17"/>
  <c r="AK167" i="15"/>
  <c r="AN167" i="15" s="1"/>
  <c r="AI168" i="15"/>
  <c r="E171" i="15"/>
  <c r="J170" i="15"/>
  <c r="L169" i="15"/>
  <c r="O169" i="15" s="1"/>
  <c r="AI168" i="14"/>
  <c r="AK167" i="14"/>
  <c r="AN167" i="14" s="1"/>
  <c r="E171" i="14"/>
  <c r="J170" i="14"/>
  <c r="L169" i="14"/>
  <c r="O169" i="14" s="1"/>
  <c r="P169" i="14" s="1"/>
  <c r="R169" i="14" s="1"/>
  <c r="U169" i="14" s="1"/>
  <c r="AR355" i="15" l="1"/>
  <c r="AT355" i="15" s="1"/>
  <c r="AT361" i="15" s="1"/>
  <c r="AT362" i="15" s="1"/>
  <c r="D355" i="15"/>
  <c r="D354" i="14"/>
  <c r="C355" i="14"/>
  <c r="AR354" i="14"/>
  <c r="AT354" i="14" s="1"/>
  <c r="AK175" i="18"/>
  <c r="AN175" i="18" s="1"/>
  <c r="AI176" i="18"/>
  <c r="E179" i="18"/>
  <c r="J178" i="18"/>
  <c r="K178" i="18" s="1"/>
  <c r="AB177" i="18"/>
  <c r="L178" i="17"/>
  <c r="O178" i="17" s="1"/>
  <c r="R176" i="17"/>
  <c r="U176" i="17" s="1"/>
  <c r="AJ172" i="17"/>
  <c r="AP172" i="17" s="1"/>
  <c r="AS172" i="17" s="1"/>
  <c r="F180" i="17"/>
  <c r="I180" i="17" s="1"/>
  <c r="AC174" i="17"/>
  <c r="AI173" i="17"/>
  <c r="X175" i="17"/>
  <c r="AA175" i="17" s="1"/>
  <c r="AJ168" i="15"/>
  <c r="AP168" i="15" s="1"/>
  <c r="AS168" i="15" s="1"/>
  <c r="P169" i="15"/>
  <c r="K170" i="15"/>
  <c r="F171" i="15"/>
  <c r="I171" i="15" s="1"/>
  <c r="AJ168" i="14"/>
  <c r="AP168" i="14" s="1"/>
  <c r="AS168" i="14" s="1"/>
  <c r="F171" i="14"/>
  <c r="I171" i="14" s="1"/>
  <c r="K170" i="14"/>
  <c r="V169" i="14"/>
  <c r="C356" i="14" l="1"/>
  <c r="AR355" i="14"/>
  <c r="AT355" i="14" s="1"/>
  <c r="D355" i="14"/>
  <c r="AC177" i="18"/>
  <c r="AD177" i="18" s="1"/>
  <c r="AG177" i="18" s="1"/>
  <c r="AJ176" i="18"/>
  <c r="AP176" i="18" s="1"/>
  <c r="AS176" i="18" s="1"/>
  <c r="L178" i="18"/>
  <c r="O178" i="18" s="1"/>
  <c r="P178" i="18" s="1"/>
  <c r="R178" i="18" s="1"/>
  <c r="U178" i="18" s="1"/>
  <c r="V178" i="18" s="1"/>
  <c r="X178" i="18" s="1"/>
  <c r="AA178" i="18" s="1"/>
  <c r="F179" i="18"/>
  <c r="I179" i="18" s="1"/>
  <c r="Q177" i="17"/>
  <c r="V176" i="17"/>
  <c r="W176" i="17" s="1"/>
  <c r="AK172" i="17"/>
  <c r="AN172" i="17" s="1"/>
  <c r="AJ173" i="17" s="1"/>
  <c r="AP173" i="17" s="1"/>
  <c r="AS173" i="17" s="1"/>
  <c r="K179" i="17"/>
  <c r="P178" i="17"/>
  <c r="J180" i="17"/>
  <c r="E181" i="17"/>
  <c r="AB175" i="17"/>
  <c r="AD174" i="17"/>
  <c r="AG174" i="17" s="1"/>
  <c r="L170" i="15"/>
  <c r="O170" i="15" s="1"/>
  <c r="P170" i="15" s="1"/>
  <c r="AK168" i="15"/>
  <c r="AN168" i="15" s="1"/>
  <c r="Q169" i="15"/>
  <c r="J171" i="15"/>
  <c r="E172" i="15"/>
  <c r="AK168" i="14"/>
  <c r="AN168" i="14" s="1"/>
  <c r="W169" i="14"/>
  <c r="L170" i="14"/>
  <c r="O170" i="14" s="1"/>
  <c r="P170" i="14" s="1"/>
  <c r="R170" i="14" s="1"/>
  <c r="U170" i="14" s="1"/>
  <c r="J171" i="14"/>
  <c r="E172" i="14"/>
  <c r="D356" i="14" l="1"/>
  <c r="C357" i="14"/>
  <c r="AR356" i="14"/>
  <c r="AT356" i="14" s="1"/>
  <c r="AK176" i="18"/>
  <c r="AN176" i="18" s="1"/>
  <c r="AI177" i="18"/>
  <c r="E180" i="18"/>
  <c r="J179" i="18"/>
  <c r="K179" i="18" s="1"/>
  <c r="AB178" i="18"/>
  <c r="K171" i="15"/>
  <c r="L171" i="15" s="1"/>
  <c r="O171" i="15" s="1"/>
  <c r="L179" i="17"/>
  <c r="O179" i="17" s="1"/>
  <c r="AC175" i="17"/>
  <c r="AD175" i="17" s="1"/>
  <c r="AG175" i="17" s="1"/>
  <c r="AI174" i="17"/>
  <c r="AK173" i="17"/>
  <c r="AN173" i="17" s="1"/>
  <c r="X176" i="17"/>
  <c r="AA176" i="17" s="1"/>
  <c r="F181" i="17"/>
  <c r="I181" i="17" s="1"/>
  <c r="R177" i="17"/>
  <c r="U177" i="17" s="1"/>
  <c r="R169" i="15"/>
  <c r="U169" i="15" s="1"/>
  <c r="V169" i="15" s="1"/>
  <c r="X169" i="15" s="1"/>
  <c r="AA169" i="15" s="1"/>
  <c r="AB169" i="15" s="1"/>
  <c r="AD169" i="15" s="1"/>
  <c r="AG169" i="15" s="1"/>
  <c r="Q170" i="15" s="1"/>
  <c r="F172" i="15"/>
  <c r="I172" i="15" s="1"/>
  <c r="K171" i="14"/>
  <c r="V170" i="14"/>
  <c r="F172" i="14"/>
  <c r="I172" i="14" s="1"/>
  <c r="X169" i="14"/>
  <c r="AA169" i="14" s="1"/>
  <c r="AB169" i="14" s="1"/>
  <c r="AD169" i="14" s="1"/>
  <c r="AG169" i="14" s="1"/>
  <c r="D357" i="14" l="1"/>
  <c r="C358" i="14"/>
  <c r="AR357" i="14"/>
  <c r="AT357" i="14" s="1"/>
  <c r="AC178" i="18"/>
  <c r="AD178" i="18" s="1"/>
  <c r="AG178" i="18" s="1"/>
  <c r="AJ177" i="18"/>
  <c r="AP177" i="18" s="1"/>
  <c r="AS177" i="18" s="1"/>
  <c r="L179" i="18"/>
  <c r="O179" i="18" s="1"/>
  <c r="P179" i="18" s="1"/>
  <c r="R179" i="18" s="1"/>
  <c r="U179" i="18" s="1"/>
  <c r="V179" i="18" s="1"/>
  <c r="X179" i="18" s="1"/>
  <c r="AA179" i="18" s="1"/>
  <c r="F180" i="18"/>
  <c r="I180" i="18" s="1"/>
  <c r="AJ174" i="17"/>
  <c r="AP174" i="17" s="1"/>
  <c r="AS174" i="17" s="1"/>
  <c r="Q178" i="17"/>
  <c r="V177" i="17"/>
  <c r="W177" i="17" s="1"/>
  <c r="AI175" i="17"/>
  <c r="J181" i="17"/>
  <c r="E182" i="17"/>
  <c r="AB176" i="17"/>
  <c r="AC176" i="17" s="1"/>
  <c r="K180" i="17"/>
  <c r="P179" i="17"/>
  <c r="R170" i="15"/>
  <c r="U170" i="15" s="1"/>
  <c r="V170" i="15" s="1"/>
  <c r="P171" i="15"/>
  <c r="J172" i="15"/>
  <c r="K172" i="15" s="1"/>
  <c r="E173" i="15"/>
  <c r="AI169" i="15"/>
  <c r="J172" i="14"/>
  <c r="E173" i="14"/>
  <c r="W170" i="14"/>
  <c r="AI169" i="14"/>
  <c r="L171" i="14"/>
  <c r="O171" i="14" s="1"/>
  <c r="P171" i="14" s="1"/>
  <c r="R171" i="14" s="1"/>
  <c r="U171" i="14" s="1"/>
  <c r="C359" i="14" l="1"/>
  <c r="AR358" i="14"/>
  <c r="AT358" i="14" s="1"/>
  <c r="D358" i="14"/>
  <c r="AK177" i="18"/>
  <c r="AN177" i="18" s="1"/>
  <c r="AI178" i="18"/>
  <c r="J180" i="18"/>
  <c r="K180" i="18" s="1"/>
  <c r="E181" i="18"/>
  <c r="AB179" i="18"/>
  <c r="AK174" i="17"/>
  <c r="AN174" i="17" s="1"/>
  <c r="AJ175" i="17" s="1"/>
  <c r="AP175" i="17" s="1"/>
  <c r="AS175" i="17" s="1"/>
  <c r="F182" i="17"/>
  <c r="I182" i="17" s="1"/>
  <c r="L180" i="17"/>
  <c r="O180" i="17" s="1"/>
  <c r="AD176" i="17"/>
  <c r="AG176" i="17" s="1"/>
  <c r="X177" i="17"/>
  <c r="AA177" i="17" s="1"/>
  <c r="R178" i="17"/>
  <c r="U178" i="17" s="1"/>
  <c r="X170" i="15"/>
  <c r="AA170" i="15" s="1"/>
  <c r="AB170" i="15" s="1"/>
  <c r="AD170" i="15" s="1"/>
  <c r="AG170" i="15" s="1"/>
  <c r="Q171" i="15" s="1"/>
  <c r="F173" i="15"/>
  <c r="I173" i="15" s="1"/>
  <c r="AJ169" i="15"/>
  <c r="AP169" i="15" s="1"/>
  <c r="AS169" i="15" s="1"/>
  <c r="AJ169" i="14"/>
  <c r="AP169" i="14" s="1"/>
  <c r="AS169" i="14" s="1"/>
  <c r="X170" i="14"/>
  <c r="AA170" i="14" s="1"/>
  <c r="AB170" i="14" s="1"/>
  <c r="AD170" i="14" s="1"/>
  <c r="AG170" i="14" s="1"/>
  <c r="F173" i="14"/>
  <c r="I173" i="14" s="1"/>
  <c r="K172" i="14"/>
  <c r="V171" i="14"/>
  <c r="C360" i="14" l="1"/>
  <c r="AR359" i="14"/>
  <c r="AT359" i="14" s="1"/>
  <c r="D359" i="14"/>
  <c r="AC179" i="18"/>
  <c r="AD179" i="18" s="1"/>
  <c r="AG179" i="18" s="1"/>
  <c r="AJ178" i="18"/>
  <c r="AP178" i="18" s="1"/>
  <c r="AS178" i="18" s="1"/>
  <c r="F181" i="18"/>
  <c r="I181" i="18" s="1"/>
  <c r="L180" i="18"/>
  <c r="O180" i="18" s="1"/>
  <c r="P180" i="18" s="1"/>
  <c r="R180" i="18" s="1"/>
  <c r="U180" i="18" s="1"/>
  <c r="V180" i="18" s="1"/>
  <c r="X180" i="18" s="1"/>
  <c r="AA180" i="18" s="1"/>
  <c r="AB177" i="17"/>
  <c r="AC177" i="17" s="1"/>
  <c r="J182" i="17"/>
  <c r="E183" i="17"/>
  <c r="AI176" i="17"/>
  <c r="Q179" i="17"/>
  <c r="V178" i="17"/>
  <c r="K181" i="17"/>
  <c r="P180" i="17"/>
  <c r="AK175" i="17"/>
  <c r="AN175" i="17" s="1"/>
  <c r="R171" i="15"/>
  <c r="U171" i="15" s="1"/>
  <c r="V171" i="15" s="1"/>
  <c r="L172" i="15"/>
  <c r="O172" i="15" s="1"/>
  <c r="AK169" i="15"/>
  <c r="AN169" i="15" s="1"/>
  <c r="E174" i="15"/>
  <c r="J173" i="15"/>
  <c r="AI170" i="15"/>
  <c r="W171" i="14"/>
  <c r="AI170" i="14"/>
  <c r="J173" i="14"/>
  <c r="E174" i="14"/>
  <c r="L172" i="14"/>
  <c r="O172" i="14" s="1"/>
  <c r="P172" i="14" s="1"/>
  <c r="R172" i="14" s="1"/>
  <c r="U172" i="14" s="1"/>
  <c r="AK169" i="14"/>
  <c r="AN169" i="14" s="1"/>
  <c r="D360" i="14" l="1"/>
  <c r="AR360" i="14"/>
  <c r="AT360" i="14" s="1"/>
  <c r="C361" i="14"/>
  <c r="AK178" i="18"/>
  <c r="AN178" i="18" s="1"/>
  <c r="AI179" i="18"/>
  <c r="AB180" i="18"/>
  <c r="J181" i="18"/>
  <c r="E182" i="18"/>
  <c r="F183" i="17"/>
  <c r="I183" i="17" s="1"/>
  <c r="R179" i="17"/>
  <c r="U179" i="17" s="1"/>
  <c r="AJ176" i="17"/>
  <c r="AP176" i="17" s="1"/>
  <c r="AS176" i="17" s="1"/>
  <c r="AD177" i="17"/>
  <c r="AG177" i="17" s="1"/>
  <c r="L181" i="17"/>
  <c r="O181" i="17" s="1"/>
  <c r="W178" i="17"/>
  <c r="AJ170" i="14"/>
  <c r="AP170" i="14" s="1"/>
  <c r="AS170" i="14" s="1"/>
  <c r="P172" i="15"/>
  <c r="K173" i="15"/>
  <c r="F174" i="15"/>
  <c r="I174" i="15" s="1"/>
  <c r="AJ170" i="15"/>
  <c r="AP170" i="15" s="1"/>
  <c r="AS170" i="15" s="1"/>
  <c r="X171" i="15"/>
  <c r="AA171" i="15" s="1"/>
  <c r="AB171" i="15" s="1"/>
  <c r="AD171" i="15" s="1"/>
  <c r="AG171" i="15" s="1"/>
  <c r="F174" i="14"/>
  <c r="I174" i="14" s="1"/>
  <c r="K173" i="14"/>
  <c r="V172" i="14"/>
  <c r="X171" i="14"/>
  <c r="AA171" i="14" s="1"/>
  <c r="AB171" i="14" s="1"/>
  <c r="AD171" i="14" s="1"/>
  <c r="AG171" i="14" s="1"/>
  <c r="C362" i="14" l="1"/>
  <c r="D361" i="14"/>
  <c r="AR361" i="14"/>
  <c r="AT361" i="14" s="1"/>
  <c r="AC180" i="18"/>
  <c r="AD180" i="18" s="1"/>
  <c r="AG180" i="18" s="1"/>
  <c r="AJ179" i="18"/>
  <c r="AP179" i="18" s="1"/>
  <c r="AS179" i="18" s="1"/>
  <c r="F182" i="18"/>
  <c r="I182" i="18" s="1"/>
  <c r="K181" i="18"/>
  <c r="P181" i="17"/>
  <c r="K182" i="17"/>
  <c r="J183" i="17"/>
  <c r="E184" i="17"/>
  <c r="Q180" i="17"/>
  <c r="V179" i="17"/>
  <c r="AI177" i="17"/>
  <c r="X178" i="17"/>
  <c r="AA178" i="17" s="1"/>
  <c r="AK176" i="17"/>
  <c r="AN176" i="17" s="1"/>
  <c r="L173" i="15"/>
  <c r="O173" i="15" s="1"/>
  <c r="P173" i="15" s="1"/>
  <c r="L173" i="14"/>
  <c r="O173" i="14" s="1"/>
  <c r="P173" i="14" s="1"/>
  <c r="R173" i="14" s="1"/>
  <c r="U173" i="14" s="1"/>
  <c r="V173" i="14" s="1"/>
  <c r="Q172" i="15"/>
  <c r="AK170" i="14"/>
  <c r="AN170" i="14" s="1"/>
  <c r="E175" i="15"/>
  <c r="J174" i="15"/>
  <c r="AK170" i="15"/>
  <c r="AN170" i="15" s="1"/>
  <c r="AI171" i="15"/>
  <c r="E175" i="14"/>
  <c r="J174" i="14"/>
  <c r="W172" i="14"/>
  <c r="AI171" i="14"/>
  <c r="C363" i="14" l="1"/>
  <c r="AR362" i="14"/>
  <c r="AT362" i="14" s="1"/>
  <c r="D362" i="14"/>
  <c r="AK179" i="18"/>
  <c r="AN179" i="18" s="1"/>
  <c r="AI180" i="18"/>
  <c r="J182" i="18"/>
  <c r="E183" i="18"/>
  <c r="L181" i="18"/>
  <c r="O181" i="18" s="1"/>
  <c r="P181" i="18" s="1"/>
  <c r="R181" i="18" s="1"/>
  <c r="U181" i="18" s="1"/>
  <c r="V181" i="18" s="1"/>
  <c r="X181" i="18" s="1"/>
  <c r="AA181" i="18" s="1"/>
  <c r="AJ177" i="17"/>
  <c r="AP177" i="17" s="1"/>
  <c r="AS177" i="17" s="1"/>
  <c r="R180" i="17"/>
  <c r="U180" i="17" s="1"/>
  <c r="K174" i="15"/>
  <c r="L174" i="15" s="1"/>
  <c r="O174" i="15" s="1"/>
  <c r="F184" i="17"/>
  <c r="I184" i="17" s="1"/>
  <c r="L182" i="17"/>
  <c r="O182" i="17" s="1"/>
  <c r="W179" i="17"/>
  <c r="AB178" i="17"/>
  <c r="R172" i="15"/>
  <c r="U172" i="15" s="1"/>
  <c r="V172" i="15" s="1"/>
  <c r="X172" i="15" s="1"/>
  <c r="AA172" i="15" s="1"/>
  <c r="AB172" i="15" s="1"/>
  <c r="AD172" i="15" s="1"/>
  <c r="AG172" i="15" s="1"/>
  <c r="AI172" i="15" s="1"/>
  <c r="K174" i="14"/>
  <c r="L174" i="14" s="1"/>
  <c r="O174" i="14" s="1"/>
  <c r="P174" i="14" s="1"/>
  <c r="R174" i="14" s="1"/>
  <c r="U174" i="14" s="1"/>
  <c r="AJ171" i="15"/>
  <c r="AP171" i="15" s="1"/>
  <c r="AS171" i="15" s="1"/>
  <c r="F175" i="15"/>
  <c r="I175" i="15" s="1"/>
  <c r="X172" i="14"/>
  <c r="AA172" i="14" s="1"/>
  <c r="AB172" i="14" s="1"/>
  <c r="AD172" i="14" s="1"/>
  <c r="AG172" i="14" s="1"/>
  <c r="F175" i="14"/>
  <c r="I175" i="14" s="1"/>
  <c r="AJ171" i="14"/>
  <c r="AP171" i="14" s="1"/>
  <c r="AS171" i="14" s="1"/>
  <c r="D363" i="14" l="1"/>
  <c r="AR363" i="14"/>
  <c r="AT363" i="14" s="1"/>
  <c r="C364" i="14"/>
  <c r="AJ180" i="18"/>
  <c r="AP180" i="18" s="1"/>
  <c r="AS180" i="18" s="1"/>
  <c r="AK177" i="17"/>
  <c r="AN177" i="17" s="1"/>
  <c r="K182" i="18"/>
  <c r="L182" i="18" s="1"/>
  <c r="O182" i="18" s="1"/>
  <c r="P182" i="18" s="1"/>
  <c r="R182" i="18" s="1"/>
  <c r="U182" i="18" s="1"/>
  <c r="V182" i="18" s="1"/>
  <c r="X182" i="18" s="1"/>
  <c r="AA182" i="18" s="1"/>
  <c r="AB181" i="18"/>
  <c r="F183" i="18"/>
  <c r="I183" i="18" s="1"/>
  <c r="J184" i="17"/>
  <c r="E185" i="17"/>
  <c r="P182" i="17"/>
  <c r="K183" i="17"/>
  <c r="AC178" i="17"/>
  <c r="AD178" i="17" s="1"/>
  <c r="AG178" i="17" s="1"/>
  <c r="Q181" i="17"/>
  <c r="V180" i="17"/>
  <c r="X179" i="17"/>
  <c r="AA179" i="17" s="1"/>
  <c r="Q173" i="15"/>
  <c r="R173" i="15" s="1"/>
  <c r="U173" i="15" s="1"/>
  <c r="V173" i="15" s="1"/>
  <c r="X173" i="15" s="1"/>
  <c r="AA173" i="15" s="1"/>
  <c r="AB173" i="15" s="1"/>
  <c r="AD173" i="15" s="1"/>
  <c r="AG173" i="15" s="1"/>
  <c r="AI173" i="15" s="1"/>
  <c r="AK171" i="15"/>
  <c r="AN171" i="15" s="1"/>
  <c r="AJ172" i="15" s="1"/>
  <c r="AP172" i="15" s="1"/>
  <c r="AS172" i="15" s="1"/>
  <c r="P174" i="15"/>
  <c r="J175" i="15"/>
  <c r="K175" i="15" s="1"/>
  <c r="E176" i="15"/>
  <c r="AK171" i="14"/>
  <c r="AN171" i="14" s="1"/>
  <c r="E176" i="14"/>
  <c r="J175" i="14"/>
  <c r="K175" i="14" s="1"/>
  <c r="V174" i="14"/>
  <c r="W173" i="14"/>
  <c r="AI172" i="14"/>
  <c r="D364" i="14" l="1"/>
  <c r="AR364" i="14"/>
  <c r="AT364" i="14" s="1"/>
  <c r="C365" i="14"/>
  <c r="AK180" i="18"/>
  <c r="AN180" i="18" s="1"/>
  <c r="AC181" i="18"/>
  <c r="AD181" i="18" s="1"/>
  <c r="AG181" i="18" s="1"/>
  <c r="AB182" i="18"/>
  <c r="E184" i="18"/>
  <c r="J183" i="18"/>
  <c r="AI178" i="17"/>
  <c r="L183" i="17"/>
  <c r="O183" i="17" s="1"/>
  <c r="W180" i="17"/>
  <c r="AB179" i="17"/>
  <c r="F185" i="17"/>
  <c r="I185" i="17" s="1"/>
  <c r="R181" i="17"/>
  <c r="U181" i="17" s="1"/>
  <c r="AK172" i="15"/>
  <c r="AN172" i="15" s="1"/>
  <c r="AJ173" i="15" s="1"/>
  <c r="AP173" i="15" s="1"/>
  <c r="AS173" i="15" s="1"/>
  <c r="Q174" i="15"/>
  <c r="F176" i="15"/>
  <c r="I176" i="15" s="1"/>
  <c r="L175" i="15"/>
  <c r="O175" i="15" s="1"/>
  <c r="X173" i="14"/>
  <c r="AA173" i="14" s="1"/>
  <c r="AB173" i="14" s="1"/>
  <c r="AD173" i="14" s="1"/>
  <c r="AG173" i="14" s="1"/>
  <c r="L175" i="14"/>
  <c r="O175" i="14" s="1"/>
  <c r="P175" i="14" s="1"/>
  <c r="R175" i="14" s="1"/>
  <c r="U175" i="14" s="1"/>
  <c r="F176" i="14"/>
  <c r="I176" i="14" s="1"/>
  <c r="AJ172" i="14"/>
  <c r="AP172" i="14" s="1"/>
  <c r="AS172" i="14" s="1"/>
  <c r="D365" i="14" l="1"/>
  <c r="AR365" i="14"/>
  <c r="AT365" i="14" s="1"/>
  <c r="C366" i="14"/>
  <c r="AI181" i="18"/>
  <c r="AJ181" i="18" s="1"/>
  <c r="AP181" i="18" s="1"/>
  <c r="AS181" i="18" s="1"/>
  <c r="AC182" i="18"/>
  <c r="AD182" i="18" s="1"/>
  <c r="AG182" i="18" s="1"/>
  <c r="F184" i="18"/>
  <c r="I184" i="18" s="1"/>
  <c r="K183" i="18"/>
  <c r="Q182" i="17"/>
  <c r="V181" i="17"/>
  <c r="K184" i="17"/>
  <c r="P183" i="17"/>
  <c r="X180" i="17"/>
  <c r="AA180" i="17" s="1"/>
  <c r="AJ178" i="17"/>
  <c r="AP178" i="17" s="1"/>
  <c r="AS178" i="17" s="1"/>
  <c r="J185" i="17"/>
  <c r="E186" i="17"/>
  <c r="AC179" i="17"/>
  <c r="AD179" i="17" s="1"/>
  <c r="AG179" i="17" s="1"/>
  <c r="R174" i="15"/>
  <c r="U174" i="15" s="1"/>
  <c r="V174" i="15" s="1"/>
  <c r="X174" i="15" s="1"/>
  <c r="AA174" i="15" s="1"/>
  <c r="AB174" i="15" s="1"/>
  <c r="AD174" i="15" s="1"/>
  <c r="AG174" i="15" s="1"/>
  <c r="AI174" i="15" s="1"/>
  <c r="P175" i="15"/>
  <c r="E177" i="15"/>
  <c r="J176" i="15"/>
  <c r="K176" i="15" s="1"/>
  <c r="AK173" i="15"/>
  <c r="AN173" i="15" s="1"/>
  <c r="AK172" i="14"/>
  <c r="AN172" i="14" s="1"/>
  <c r="V175" i="14"/>
  <c r="W174" i="14"/>
  <c r="AI173" i="14"/>
  <c r="J176" i="14"/>
  <c r="E177" i="14"/>
  <c r="D366" i="14" l="1"/>
  <c r="C367" i="14"/>
  <c r="AR366" i="14"/>
  <c r="AT366" i="14" s="1"/>
  <c r="AK181" i="18"/>
  <c r="AN181" i="18" s="1"/>
  <c r="AI182" i="18"/>
  <c r="L183" i="18"/>
  <c r="O183" i="18" s="1"/>
  <c r="P183" i="18" s="1"/>
  <c r="R183" i="18" s="1"/>
  <c r="U183" i="18" s="1"/>
  <c r="V183" i="18" s="1"/>
  <c r="X183" i="18" s="1"/>
  <c r="AA183" i="18" s="1"/>
  <c r="J184" i="18"/>
  <c r="E185" i="18"/>
  <c r="AK178" i="17"/>
  <c r="AN178" i="17" s="1"/>
  <c r="AI179" i="17"/>
  <c r="F186" i="17"/>
  <c r="I186" i="17" s="1"/>
  <c r="W181" i="17"/>
  <c r="X181" i="17" s="1"/>
  <c r="AA181" i="17" s="1"/>
  <c r="AB180" i="17"/>
  <c r="L184" i="17"/>
  <c r="O184" i="17" s="1"/>
  <c r="R182" i="17"/>
  <c r="U182" i="17" s="1"/>
  <c r="Q175" i="15"/>
  <c r="AJ174" i="15"/>
  <c r="AP174" i="15" s="1"/>
  <c r="AS174" i="15" s="1"/>
  <c r="L176" i="15"/>
  <c r="O176" i="15" s="1"/>
  <c r="F177" i="15"/>
  <c r="I177" i="15" s="1"/>
  <c r="X174" i="14"/>
  <c r="AA174" i="14" s="1"/>
  <c r="AB174" i="14" s="1"/>
  <c r="AD174" i="14" s="1"/>
  <c r="AG174" i="14" s="1"/>
  <c r="F177" i="14"/>
  <c r="I177" i="14" s="1"/>
  <c r="AJ173" i="14"/>
  <c r="AP173" i="14" s="1"/>
  <c r="AS173" i="14" s="1"/>
  <c r="K176" i="14"/>
  <c r="D367" i="14" l="1"/>
  <c r="AR367" i="14"/>
  <c r="AT367" i="14" s="1"/>
  <c r="C368" i="14"/>
  <c r="AJ182" i="18"/>
  <c r="AP182" i="18" s="1"/>
  <c r="AS182" i="18" s="1"/>
  <c r="AJ179" i="17"/>
  <c r="AP179" i="17" s="1"/>
  <c r="AS179" i="17" s="1"/>
  <c r="F185" i="18"/>
  <c r="I185" i="18" s="1"/>
  <c r="K184" i="18"/>
  <c r="L184" i="18" s="1"/>
  <c r="O184" i="18" s="1"/>
  <c r="P184" i="18" s="1"/>
  <c r="R184" i="18" s="1"/>
  <c r="U184" i="18" s="1"/>
  <c r="V184" i="18" s="1"/>
  <c r="X184" i="18" s="1"/>
  <c r="AA184" i="18" s="1"/>
  <c r="AB183" i="18"/>
  <c r="AB181" i="17"/>
  <c r="K185" i="17"/>
  <c r="P184" i="17"/>
  <c r="Q183" i="17"/>
  <c r="V182" i="17"/>
  <c r="J186" i="17"/>
  <c r="E187" i="17"/>
  <c r="AC180" i="17"/>
  <c r="R175" i="15"/>
  <c r="U175" i="15" s="1"/>
  <c r="V175" i="15" s="1"/>
  <c r="X175" i="15" s="1"/>
  <c r="AA175" i="15" s="1"/>
  <c r="AB175" i="15" s="1"/>
  <c r="AD175" i="15" s="1"/>
  <c r="AG175" i="15" s="1"/>
  <c r="AI175" i="15" s="1"/>
  <c r="AK174" i="15"/>
  <c r="AN174" i="15" s="1"/>
  <c r="P176" i="15"/>
  <c r="E178" i="15"/>
  <c r="J177" i="15"/>
  <c r="K177" i="15" s="1"/>
  <c r="J177" i="14"/>
  <c r="E178" i="14"/>
  <c r="W175" i="14"/>
  <c r="AI174" i="14"/>
  <c r="AK173" i="14"/>
  <c r="AN173" i="14" s="1"/>
  <c r="L176" i="14"/>
  <c r="O176" i="14" s="1"/>
  <c r="P176" i="14" s="1"/>
  <c r="R176" i="14" s="1"/>
  <c r="U176" i="14" s="1"/>
  <c r="C369" i="14" l="1"/>
  <c r="D368" i="14"/>
  <c r="AR368" i="14"/>
  <c r="AT368" i="14" s="1"/>
  <c r="AK179" i="17"/>
  <c r="AN179" i="17" s="1"/>
  <c r="AK182" i="18"/>
  <c r="AN182" i="18" s="1"/>
  <c r="AC183" i="18"/>
  <c r="AD183" i="18" s="1"/>
  <c r="AG183" i="18" s="1"/>
  <c r="AB184" i="18"/>
  <c r="J185" i="18"/>
  <c r="E186" i="18"/>
  <c r="R183" i="17"/>
  <c r="U183" i="17" s="1"/>
  <c r="L185" i="17"/>
  <c r="O185" i="17" s="1"/>
  <c r="AD180" i="17"/>
  <c r="AG180" i="17" s="1"/>
  <c r="F187" i="17"/>
  <c r="I187" i="17" s="1"/>
  <c r="W182" i="17"/>
  <c r="Q176" i="15"/>
  <c r="R176" i="15" s="1"/>
  <c r="U176" i="15" s="1"/>
  <c r="V176" i="15" s="1"/>
  <c r="X176" i="15" s="1"/>
  <c r="AA176" i="15" s="1"/>
  <c r="AB176" i="15" s="1"/>
  <c r="AD176" i="15" s="1"/>
  <c r="AG176" i="15" s="1"/>
  <c r="AJ175" i="15"/>
  <c r="AP175" i="15" s="1"/>
  <c r="AS175" i="15" s="1"/>
  <c r="AJ174" i="14"/>
  <c r="AP174" i="14" s="1"/>
  <c r="AS174" i="14" s="1"/>
  <c r="F178" i="15"/>
  <c r="I178" i="15" s="1"/>
  <c r="X175" i="14"/>
  <c r="AA175" i="14" s="1"/>
  <c r="AB175" i="14" s="1"/>
  <c r="AD175" i="14" s="1"/>
  <c r="AG175" i="14" s="1"/>
  <c r="F178" i="14"/>
  <c r="I178" i="14" s="1"/>
  <c r="K177" i="14"/>
  <c r="V176" i="14"/>
  <c r="D369" i="14" l="1"/>
  <c r="AR369" i="14"/>
  <c r="AT369" i="14" s="1"/>
  <c r="C370" i="14"/>
  <c r="AI183" i="18"/>
  <c r="AJ183" i="18" s="1"/>
  <c r="AP183" i="18" s="1"/>
  <c r="AS183" i="18" s="1"/>
  <c r="AC184" i="18"/>
  <c r="AD184" i="18" s="1"/>
  <c r="AG184" i="18" s="1"/>
  <c r="F186" i="18"/>
  <c r="I186" i="18" s="1"/>
  <c r="K185" i="18"/>
  <c r="P185" i="17"/>
  <c r="K186" i="17"/>
  <c r="J187" i="17"/>
  <c r="E188" i="17"/>
  <c r="Q184" i="17"/>
  <c r="V183" i="17"/>
  <c r="AC181" i="17"/>
  <c r="AI180" i="17"/>
  <c r="X182" i="17"/>
  <c r="AA182" i="17" s="1"/>
  <c r="L177" i="14"/>
  <c r="O177" i="14" s="1"/>
  <c r="P177" i="14" s="1"/>
  <c r="R177" i="14" s="1"/>
  <c r="U177" i="14" s="1"/>
  <c r="V177" i="14" s="1"/>
  <c r="AK174" i="14"/>
  <c r="AN174" i="14" s="1"/>
  <c r="AK175" i="15"/>
  <c r="AN175" i="15" s="1"/>
  <c r="AI176" i="15"/>
  <c r="J178" i="15"/>
  <c r="E179" i="15"/>
  <c r="L177" i="15"/>
  <c r="O177" i="15" s="1"/>
  <c r="E179" i="14"/>
  <c r="J178" i="14"/>
  <c r="W176" i="14"/>
  <c r="AI175" i="14"/>
  <c r="AR370" i="14" l="1"/>
  <c r="AT370" i="14" s="1"/>
  <c r="D370" i="14"/>
  <c r="C371" i="14"/>
  <c r="AK183" i="18"/>
  <c r="AN183" i="18" s="1"/>
  <c r="AI184" i="18"/>
  <c r="L185" i="18"/>
  <c r="O185" i="18" s="1"/>
  <c r="P185" i="18" s="1"/>
  <c r="R185" i="18" s="1"/>
  <c r="U185" i="18" s="1"/>
  <c r="V185" i="18" s="1"/>
  <c r="X185" i="18" s="1"/>
  <c r="AA185" i="18" s="1"/>
  <c r="J186" i="18"/>
  <c r="E187" i="18"/>
  <c r="K178" i="14"/>
  <c r="L178" i="14" s="1"/>
  <c r="O178" i="14" s="1"/>
  <c r="P178" i="14" s="1"/>
  <c r="R178" i="14" s="1"/>
  <c r="U178" i="14" s="1"/>
  <c r="AD181" i="17"/>
  <c r="AG181" i="17" s="1"/>
  <c r="R184" i="17"/>
  <c r="U184" i="17" s="1"/>
  <c r="AJ180" i="17"/>
  <c r="AP180" i="17" s="1"/>
  <c r="AS180" i="17" s="1"/>
  <c r="F188" i="17"/>
  <c r="I188" i="17" s="1"/>
  <c r="W183" i="17"/>
  <c r="AB182" i="17"/>
  <c r="L186" i="17"/>
  <c r="O186" i="17" s="1"/>
  <c r="X176" i="14"/>
  <c r="AA176" i="14" s="1"/>
  <c r="AB176" i="14" s="1"/>
  <c r="AD176" i="14" s="1"/>
  <c r="AG176" i="14" s="1"/>
  <c r="W177" i="14" s="1"/>
  <c r="AJ176" i="15"/>
  <c r="AP176" i="15" s="1"/>
  <c r="AS176" i="15" s="1"/>
  <c r="P177" i="15"/>
  <c r="K178" i="15"/>
  <c r="F179" i="15"/>
  <c r="I179" i="15" s="1"/>
  <c r="F179" i="14"/>
  <c r="I179" i="14" s="1"/>
  <c r="AJ175" i="14"/>
  <c r="AP175" i="14" s="1"/>
  <c r="AS175" i="14" s="1"/>
  <c r="D371" i="14" l="1"/>
  <c r="AR371" i="14"/>
  <c r="AT371" i="14" s="1"/>
  <c r="C372" i="14"/>
  <c r="AJ184" i="18"/>
  <c r="AP184" i="18" s="1"/>
  <c r="AS184" i="18" s="1"/>
  <c r="F187" i="18"/>
  <c r="I187" i="18" s="1"/>
  <c r="K186" i="18"/>
  <c r="AB185" i="18"/>
  <c r="K187" i="17"/>
  <c r="P186" i="17"/>
  <c r="AK180" i="17"/>
  <c r="AN180" i="17" s="1"/>
  <c r="Q185" i="17"/>
  <c r="V184" i="17"/>
  <c r="AC182" i="17"/>
  <c r="AI181" i="17"/>
  <c r="E189" i="17"/>
  <c r="J188" i="17"/>
  <c r="AI176" i="14"/>
  <c r="X183" i="17"/>
  <c r="AA183" i="17" s="1"/>
  <c r="L178" i="15"/>
  <c r="O178" i="15" s="1"/>
  <c r="P178" i="15" s="1"/>
  <c r="X177" i="14"/>
  <c r="AA177" i="14" s="1"/>
  <c r="AB177" i="14" s="1"/>
  <c r="AD177" i="14" s="1"/>
  <c r="AG177" i="14" s="1"/>
  <c r="AI177" i="14" s="1"/>
  <c r="AK176" i="15"/>
  <c r="AN176" i="15" s="1"/>
  <c r="Q177" i="15"/>
  <c r="J179" i="15"/>
  <c r="E180" i="15"/>
  <c r="AK175" i="14"/>
  <c r="AN175" i="14" s="1"/>
  <c r="V178" i="14"/>
  <c r="J179" i="14"/>
  <c r="E180" i="14"/>
  <c r="C373" i="14" l="1"/>
  <c r="D372" i="14"/>
  <c r="AR372" i="14"/>
  <c r="AT372" i="14" s="1"/>
  <c r="AK184" i="18"/>
  <c r="AN184" i="18" s="1"/>
  <c r="AC185" i="18"/>
  <c r="AD185" i="18" s="1"/>
  <c r="AG185" i="18" s="1"/>
  <c r="E188" i="18"/>
  <c r="J187" i="18"/>
  <c r="AJ176" i="14"/>
  <c r="AP176" i="14" s="1"/>
  <c r="AS176" i="14" s="1"/>
  <c r="L186" i="18"/>
  <c r="O186" i="18" s="1"/>
  <c r="P186" i="18" s="1"/>
  <c r="R186" i="18" s="1"/>
  <c r="U186" i="18" s="1"/>
  <c r="V186" i="18" s="1"/>
  <c r="X186" i="18" s="1"/>
  <c r="AA186" i="18" s="1"/>
  <c r="AJ181" i="17"/>
  <c r="AP181" i="17" s="1"/>
  <c r="AS181" i="17" s="1"/>
  <c r="AD182" i="17"/>
  <c r="AG182" i="17" s="1"/>
  <c r="K179" i="15"/>
  <c r="L179" i="15" s="1"/>
  <c r="O179" i="15" s="1"/>
  <c r="W184" i="17"/>
  <c r="X184" i="17" s="1"/>
  <c r="AA184" i="17" s="1"/>
  <c r="AB183" i="17"/>
  <c r="R185" i="17"/>
  <c r="U185" i="17" s="1"/>
  <c r="W178" i="14"/>
  <c r="X178" i="14" s="1"/>
  <c r="AA178" i="14" s="1"/>
  <c r="AB178" i="14" s="1"/>
  <c r="AD178" i="14" s="1"/>
  <c r="AG178" i="14" s="1"/>
  <c r="F189" i="17"/>
  <c r="I189" i="17" s="1"/>
  <c r="L187" i="17"/>
  <c r="O187" i="17" s="1"/>
  <c r="R177" i="15"/>
  <c r="U177" i="15" s="1"/>
  <c r="V177" i="15" s="1"/>
  <c r="X177" i="15" s="1"/>
  <c r="AA177" i="15" s="1"/>
  <c r="AB177" i="15" s="1"/>
  <c r="AD177" i="15" s="1"/>
  <c r="AG177" i="15" s="1"/>
  <c r="Q178" i="15" s="1"/>
  <c r="F180" i="15"/>
  <c r="I180" i="15" s="1"/>
  <c r="F180" i="14"/>
  <c r="I180" i="14" s="1"/>
  <c r="K179" i="14"/>
  <c r="D373" i="14" l="1"/>
  <c r="AR373" i="14"/>
  <c r="AT373" i="14" s="1"/>
  <c r="C374" i="14"/>
  <c r="AI185" i="18"/>
  <c r="AJ185" i="18" s="1"/>
  <c r="AP185" i="18" s="1"/>
  <c r="AS185" i="18" s="1"/>
  <c r="AK176" i="14"/>
  <c r="AN176" i="14" s="1"/>
  <c r="AJ177" i="14" s="1"/>
  <c r="AP177" i="14" s="1"/>
  <c r="AS177" i="14" s="1"/>
  <c r="K187" i="18"/>
  <c r="L187" i="18" s="1"/>
  <c r="O187" i="18" s="1"/>
  <c r="P187" i="18" s="1"/>
  <c r="R187" i="18" s="1"/>
  <c r="U187" i="18" s="1"/>
  <c r="V187" i="18" s="1"/>
  <c r="X187" i="18" s="1"/>
  <c r="AA187" i="18" s="1"/>
  <c r="AB186" i="18"/>
  <c r="F188" i="18"/>
  <c r="I188" i="18" s="1"/>
  <c r="AK181" i="17"/>
  <c r="AN181" i="17" s="1"/>
  <c r="AB184" i="17"/>
  <c r="Q186" i="17"/>
  <c r="V185" i="17"/>
  <c r="E190" i="17"/>
  <c r="J189" i="17"/>
  <c r="AC183" i="17"/>
  <c r="AD183" i="17" s="1"/>
  <c r="AG183" i="17" s="1"/>
  <c r="AI182" i="17"/>
  <c r="K188" i="17"/>
  <c r="P187" i="17"/>
  <c r="R178" i="15"/>
  <c r="U178" i="15" s="1"/>
  <c r="V178" i="15" s="1"/>
  <c r="P179" i="15"/>
  <c r="E181" i="15"/>
  <c r="J180" i="15"/>
  <c r="K180" i="15" s="1"/>
  <c r="AI177" i="15"/>
  <c r="AI178" i="14"/>
  <c r="E181" i="14"/>
  <c r="J180" i="14"/>
  <c r="L179" i="14"/>
  <c r="O179" i="14" s="1"/>
  <c r="P179" i="14" s="1"/>
  <c r="R179" i="14" s="1"/>
  <c r="U179" i="14" s="1"/>
  <c r="D374" i="14" l="1"/>
  <c r="C375" i="14"/>
  <c r="AR374" i="14"/>
  <c r="AT374" i="14" s="1"/>
  <c r="AK185" i="18"/>
  <c r="AN185" i="18" s="1"/>
  <c r="AK177" i="14"/>
  <c r="AN177" i="14" s="1"/>
  <c r="AJ178" i="14" s="1"/>
  <c r="AP178" i="14" s="1"/>
  <c r="AS178" i="14" s="1"/>
  <c r="AC186" i="18"/>
  <c r="AD186" i="18" s="1"/>
  <c r="AG186" i="18" s="1"/>
  <c r="AJ182" i="17"/>
  <c r="AP182" i="17" s="1"/>
  <c r="AS182" i="17" s="1"/>
  <c r="AB187" i="18"/>
  <c r="J188" i="18"/>
  <c r="E189" i="18"/>
  <c r="AC184" i="17"/>
  <c r="AD184" i="17" s="1"/>
  <c r="AG184" i="17" s="1"/>
  <c r="AI183" i="17"/>
  <c r="R186" i="17"/>
  <c r="U186" i="17" s="1"/>
  <c r="F190" i="17"/>
  <c r="I190" i="17" s="1"/>
  <c r="L188" i="17"/>
  <c r="O188" i="17" s="1"/>
  <c r="W185" i="17"/>
  <c r="X185" i="17" s="1"/>
  <c r="AA185" i="17" s="1"/>
  <c r="X178" i="15"/>
  <c r="AA178" i="15" s="1"/>
  <c r="AB178" i="15" s="1"/>
  <c r="AD178" i="15" s="1"/>
  <c r="AG178" i="15" s="1"/>
  <c r="Q179" i="15" s="1"/>
  <c r="AJ177" i="15"/>
  <c r="AP177" i="15" s="1"/>
  <c r="AS177" i="15" s="1"/>
  <c r="L180" i="15"/>
  <c r="O180" i="15" s="1"/>
  <c r="F181" i="15"/>
  <c r="I181" i="15" s="1"/>
  <c r="F181" i="14"/>
  <c r="I181" i="14" s="1"/>
  <c r="K180" i="14"/>
  <c r="V179" i="14"/>
  <c r="D375" i="14" l="1"/>
  <c r="AR375" i="14"/>
  <c r="AT375" i="14" s="1"/>
  <c r="C376" i="14"/>
  <c r="AK182" i="17"/>
  <c r="AN182" i="17" s="1"/>
  <c r="AJ183" i="17" s="1"/>
  <c r="AP183" i="17" s="1"/>
  <c r="AS183" i="17" s="1"/>
  <c r="AI186" i="18"/>
  <c r="AC187" i="18"/>
  <c r="AD187" i="18" s="1"/>
  <c r="AG187" i="18" s="1"/>
  <c r="F189" i="18"/>
  <c r="I189" i="18" s="1"/>
  <c r="K188" i="18"/>
  <c r="L188" i="18" s="1"/>
  <c r="O188" i="18" s="1"/>
  <c r="P188" i="18" s="1"/>
  <c r="R188" i="18" s="1"/>
  <c r="U188" i="18" s="1"/>
  <c r="V188" i="18" s="1"/>
  <c r="X188" i="18" s="1"/>
  <c r="AA188" i="18" s="1"/>
  <c r="AI184" i="17"/>
  <c r="Q187" i="17"/>
  <c r="V186" i="17"/>
  <c r="W186" i="17" s="1"/>
  <c r="AB185" i="17"/>
  <c r="K189" i="17"/>
  <c r="P188" i="17"/>
  <c r="E191" i="17"/>
  <c r="J190" i="17"/>
  <c r="R179" i="15"/>
  <c r="U179" i="15" s="1"/>
  <c r="V179" i="15" s="1"/>
  <c r="AK178" i="14"/>
  <c r="AN178" i="14" s="1"/>
  <c r="P180" i="15"/>
  <c r="E182" i="15"/>
  <c r="J181" i="15"/>
  <c r="K181" i="15" s="1"/>
  <c r="AK177" i="15"/>
  <c r="AN177" i="15" s="1"/>
  <c r="AI178" i="15"/>
  <c r="W179" i="14"/>
  <c r="J181" i="14"/>
  <c r="E182" i="14"/>
  <c r="L180" i="14"/>
  <c r="O180" i="14" s="1"/>
  <c r="P180" i="14" s="1"/>
  <c r="R180" i="14" s="1"/>
  <c r="U180" i="14" s="1"/>
  <c r="C377" i="14" l="1"/>
  <c r="D376" i="14"/>
  <c r="AR376" i="14"/>
  <c r="AT376" i="14" s="1"/>
  <c r="AI187" i="18"/>
  <c r="AJ186" i="18"/>
  <c r="AP186" i="18" s="1"/>
  <c r="AS186" i="18" s="1"/>
  <c r="AK183" i="17"/>
  <c r="AN183" i="17" s="1"/>
  <c r="AJ184" i="17" s="1"/>
  <c r="AP184" i="17" s="1"/>
  <c r="AS184" i="17" s="1"/>
  <c r="J189" i="18"/>
  <c r="K189" i="18" s="1"/>
  <c r="E190" i="18"/>
  <c r="AB188" i="18"/>
  <c r="L189" i="17"/>
  <c r="O189" i="17" s="1"/>
  <c r="X186" i="17"/>
  <c r="AA186" i="17" s="1"/>
  <c r="R187" i="17"/>
  <c r="U187" i="17" s="1"/>
  <c r="F191" i="17"/>
  <c r="I191" i="17" s="1"/>
  <c r="AC185" i="17"/>
  <c r="X179" i="15"/>
  <c r="AA179" i="15" s="1"/>
  <c r="AB179" i="15" s="1"/>
  <c r="AD179" i="15" s="1"/>
  <c r="AG179" i="15" s="1"/>
  <c r="Q180" i="15" s="1"/>
  <c r="AJ178" i="15"/>
  <c r="AP178" i="15" s="1"/>
  <c r="AS178" i="15" s="1"/>
  <c r="L181" i="15"/>
  <c r="O181" i="15" s="1"/>
  <c r="F182" i="15"/>
  <c r="I182" i="15" s="1"/>
  <c r="F182" i="14"/>
  <c r="I182" i="14" s="1"/>
  <c r="K181" i="14"/>
  <c r="V180" i="14"/>
  <c r="X179" i="14"/>
  <c r="AA179" i="14" s="1"/>
  <c r="AB179" i="14" s="1"/>
  <c r="AD179" i="14" s="1"/>
  <c r="AG179" i="14" s="1"/>
  <c r="D377" i="14" l="1"/>
  <c r="AR377" i="14"/>
  <c r="AT377" i="14" s="1"/>
  <c r="C378" i="14"/>
  <c r="AK186" i="18"/>
  <c r="AN186" i="18" s="1"/>
  <c r="AJ187" i="18" s="1"/>
  <c r="AC188" i="18"/>
  <c r="AD188" i="18" s="1"/>
  <c r="AG188" i="18" s="1"/>
  <c r="AK184" i="17"/>
  <c r="AN184" i="17" s="1"/>
  <c r="F190" i="18"/>
  <c r="I190" i="18" s="1"/>
  <c r="L189" i="18"/>
  <c r="O189" i="18" s="1"/>
  <c r="P189" i="18" s="1"/>
  <c r="R189" i="18" s="1"/>
  <c r="U189" i="18" s="1"/>
  <c r="V189" i="18" s="1"/>
  <c r="X189" i="18" s="1"/>
  <c r="AA189" i="18" s="1"/>
  <c r="E192" i="17"/>
  <c r="J191" i="17"/>
  <c r="AB186" i="17"/>
  <c r="K190" i="17"/>
  <c r="P189" i="17"/>
  <c r="AD185" i="17"/>
  <c r="AG185" i="17" s="1"/>
  <c r="Q188" i="17"/>
  <c r="V187" i="17"/>
  <c r="W187" i="17" s="1"/>
  <c r="R180" i="15"/>
  <c r="U180" i="15" s="1"/>
  <c r="V180" i="15" s="1"/>
  <c r="L181" i="14"/>
  <c r="O181" i="14" s="1"/>
  <c r="P181" i="14" s="1"/>
  <c r="R181" i="14" s="1"/>
  <c r="U181" i="14" s="1"/>
  <c r="V181" i="14" s="1"/>
  <c r="AK178" i="15"/>
  <c r="AN178" i="15" s="1"/>
  <c r="P181" i="15"/>
  <c r="E183" i="15"/>
  <c r="J182" i="15"/>
  <c r="K182" i="15" s="1"/>
  <c r="AI179" i="15"/>
  <c r="W180" i="14"/>
  <c r="AI179" i="14"/>
  <c r="J182" i="14"/>
  <c r="E183" i="14"/>
  <c r="C379" i="14" l="1"/>
  <c r="D378" i="14"/>
  <c r="AR378" i="14"/>
  <c r="AT378" i="14" s="1"/>
  <c r="AI188" i="18"/>
  <c r="AP187" i="18"/>
  <c r="AS187" i="18" s="1"/>
  <c r="AK187" i="18"/>
  <c r="AN187" i="18" s="1"/>
  <c r="AB189" i="18"/>
  <c r="J190" i="18"/>
  <c r="E191" i="18"/>
  <c r="L190" i="17"/>
  <c r="O190" i="17" s="1"/>
  <c r="X187" i="17"/>
  <c r="AA187" i="17" s="1"/>
  <c r="R188" i="17"/>
  <c r="U188" i="17" s="1"/>
  <c r="F192" i="17"/>
  <c r="I192" i="17" s="1"/>
  <c r="AC186" i="17"/>
  <c r="AI185" i="17"/>
  <c r="AJ179" i="15"/>
  <c r="AP179" i="15" s="1"/>
  <c r="AS179" i="15" s="1"/>
  <c r="F183" i="15"/>
  <c r="I183" i="15" s="1"/>
  <c r="X180" i="15"/>
  <c r="AA180" i="15" s="1"/>
  <c r="AB180" i="15" s="1"/>
  <c r="AD180" i="15" s="1"/>
  <c r="AG180" i="15" s="1"/>
  <c r="Q181" i="15" s="1"/>
  <c r="AJ179" i="14"/>
  <c r="AP179" i="14" s="1"/>
  <c r="AS179" i="14" s="1"/>
  <c r="X180" i="14"/>
  <c r="AA180" i="14" s="1"/>
  <c r="AB180" i="14" s="1"/>
  <c r="AD180" i="14" s="1"/>
  <c r="AG180" i="14" s="1"/>
  <c r="F183" i="14"/>
  <c r="I183" i="14" s="1"/>
  <c r="K182" i="14"/>
  <c r="D379" i="14" l="1"/>
  <c r="AR379" i="14"/>
  <c r="AT379" i="14" s="1"/>
  <c r="C380" i="14"/>
  <c r="AJ188" i="18"/>
  <c r="AC189" i="18"/>
  <c r="AD189" i="18" s="1"/>
  <c r="AG189" i="18" s="1"/>
  <c r="F191" i="18"/>
  <c r="I191" i="18" s="1"/>
  <c r="K190" i="18"/>
  <c r="AJ185" i="17"/>
  <c r="AP185" i="17" s="1"/>
  <c r="AS185" i="17" s="1"/>
  <c r="AB187" i="17"/>
  <c r="K191" i="17"/>
  <c r="P190" i="17"/>
  <c r="E193" i="17"/>
  <c r="J192" i="17"/>
  <c r="Q189" i="17"/>
  <c r="V188" i="17"/>
  <c r="AD186" i="17"/>
  <c r="AG186" i="17" s="1"/>
  <c r="R181" i="15"/>
  <c r="U181" i="15" s="1"/>
  <c r="V181" i="15" s="1"/>
  <c r="L182" i="14"/>
  <c r="O182" i="14" s="1"/>
  <c r="P182" i="14" s="1"/>
  <c r="R182" i="14" s="1"/>
  <c r="U182" i="14" s="1"/>
  <c r="V182" i="14" s="1"/>
  <c r="AK179" i="15"/>
  <c r="AN179" i="15" s="1"/>
  <c r="AI180" i="15"/>
  <c r="E184" i="15"/>
  <c r="J183" i="15"/>
  <c r="L182" i="15"/>
  <c r="O182" i="15" s="1"/>
  <c r="W181" i="14"/>
  <c r="AI180" i="14"/>
  <c r="E184" i="14"/>
  <c r="J183" i="14"/>
  <c r="AK179" i="14"/>
  <c r="AN179" i="14" s="1"/>
  <c r="D380" i="14" l="1"/>
  <c r="AR380" i="14"/>
  <c r="AT380" i="14" s="1"/>
  <c r="C381" i="14"/>
  <c r="AP188" i="18"/>
  <c r="AS188" i="18" s="1"/>
  <c r="AK188" i="18"/>
  <c r="AN188" i="18" s="1"/>
  <c r="AI189" i="18"/>
  <c r="E192" i="18"/>
  <c r="J191" i="18"/>
  <c r="L190" i="18"/>
  <c r="O190" i="18" s="1"/>
  <c r="P190" i="18" s="1"/>
  <c r="R190" i="18" s="1"/>
  <c r="U190" i="18" s="1"/>
  <c r="V190" i="18" s="1"/>
  <c r="X190" i="18" s="1"/>
  <c r="AA190" i="18" s="1"/>
  <c r="F193" i="17"/>
  <c r="I193" i="17" s="1"/>
  <c r="L191" i="17"/>
  <c r="O191" i="17" s="1"/>
  <c r="AC187" i="17"/>
  <c r="AI186" i="17"/>
  <c r="W188" i="17"/>
  <c r="X188" i="17" s="1"/>
  <c r="AA188" i="17" s="1"/>
  <c r="K183" i="14"/>
  <c r="L183" i="14" s="1"/>
  <c r="O183" i="14" s="1"/>
  <c r="P183" i="14" s="1"/>
  <c r="R183" i="14" s="1"/>
  <c r="U183" i="14" s="1"/>
  <c r="R189" i="17"/>
  <c r="U189" i="17" s="1"/>
  <c r="AK185" i="17"/>
  <c r="AN185" i="17" s="1"/>
  <c r="P182" i="15"/>
  <c r="K183" i="15"/>
  <c r="AJ180" i="14"/>
  <c r="AP180" i="14" s="1"/>
  <c r="AS180" i="14" s="1"/>
  <c r="F184" i="15"/>
  <c r="I184" i="15" s="1"/>
  <c r="X181" i="15"/>
  <c r="AA181" i="15" s="1"/>
  <c r="AB181" i="15" s="1"/>
  <c r="AD181" i="15" s="1"/>
  <c r="AG181" i="15" s="1"/>
  <c r="AJ180" i="15"/>
  <c r="AP180" i="15" s="1"/>
  <c r="AS180" i="15" s="1"/>
  <c r="F184" i="14"/>
  <c r="I184" i="14" s="1"/>
  <c r="X181" i="14"/>
  <c r="AA181" i="14" s="1"/>
  <c r="AB181" i="14" s="1"/>
  <c r="AD181" i="14" s="1"/>
  <c r="AG181" i="14" s="1"/>
  <c r="C382" i="14" l="1"/>
  <c r="D381" i="14"/>
  <c r="AR381" i="14"/>
  <c r="AT381" i="14" s="1"/>
  <c r="AJ189" i="18"/>
  <c r="AP189" i="18" s="1"/>
  <c r="AS189" i="18" s="1"/>
  <c r="K191" i="18"/>
  <c r="L191" i="18" s="1"/>
  <c r="O191" i="18" s="1"/>
  <c r="P191" i="18" s="1"/>
  <c r="R191" i="18" s="1"/>
  <c r="U191" i="18" s="1"/>
  <c r="V191" i="18" s="1"/>
  <c r="X191" i="18" s="1"/>
  <c r="AA191" i="18" s="1"/>
  <c r="AB190" i="18"/>
  <c r="F192" i="18"/>
  <c r="I192" i="18" s="1"/>
  <c r="AJ186" i="17"/>
  <c r="AP186" i="17" s="1"/>
  <c r="AS186" i="17" s="1"/>
  <c r="AD187" i="17"/>
  <c r="AG187" i="17" s="1"/>
  <c r="Q190" i="17"/>
  <c r="V189" i="17"/>
  <c r="W189" i="17" s="1"/>
  <c r="K192" i="17"/>
  <c r="P191" i="17"/>
  <c r="AB188" i="17"/>
  <c r="E194" i="17"/>
  <c r="J193" i="17"/>
  <c r="Q182" i="15"/>
  <c r="AK180" i="14"/>
  <c r="AN180" i="14" s="1"/>
  <c r="AK180" i="15"/>
  <c r="AN180" i="15" s="1"/>
  <c r="AI181" i="15"/>
  <c r="E185" i="15"/>
  <c r="J184" i="15"/>
  <c r="L183" i="15"/>
  <c r="O183" i="15" s="1"/>
  <c r="V183" i="14"/>
  <c r="W182" i="14"/>
  <c r="AI181" i="14"/>
  <c r="J184" i="14"/>
  <c r="E185" i="14"/>
  <c r="C383" i="14" l="1"/>
  <c r="AR382" i="14"/>
  <c r="AT382" i="14" s="1"/>
  <c r="D382" i="14"/>
  <c r="AK189" i="18"/>
  <c r="AN189" i="18" s="1"/>
  <c r="AC190" i="18"/>
  <c r="AD190" i="18" s="1"/>
  <c r="AG190" i="18" s="1"/>
  <c r="J192" i="18"/>
  <c r="K192" i="18" s="1"/>
  <c r="E193" i="18"/>
  <c r="AB191" i="18"/>
  <c r="AK186" i="17"/>
  <c r="AN186" i="17" s="1"/>
  <c r="L192" i="17"/>
  <c r="O192" i="17" s="1"/>
  <c r="X189" i="17"/>
  <c r="AA189" i="17" s="1"/>
  <c r="AC188" i="17"/>
  <c r="AD188" i="17" s="1"/>
  <c r="AG188" i="17" s="1"/>
  <c r="AI187" i="17"/>
  <c r="R190" i="17"/>
  <c r="U190" i="17" s="1"/>
  <c r="F194" i="17"/>
  <c r="I194" i="17" s="1"/>
  <c r="R182" i="15"/>
  <c r="U182" i="15" s="1"/>
  <c r="V182" i="15" s="1"/>
  <c r="X182" i="15" s="1"/>
  <c r="AA182" i="15" s="1"/>
  <c r="AB182" i="15" s="1"/>
  <c r="AD182" i="15" s="1"/>
  <c r="AG182" i="15" s="1"/>
  <c r="P183" i="15"/>
  <c r="K184" i="15"/>
  <c r="F185" i="15"/>
  <c r="I185" i="15" s="1"/>
  <c r="AJ181" i="15"/>
  <c r="AP181" i="15" s="1"/>
  <c r="AS181" i="15" s="1"/>
  <c r="X182" i="14"/>
  <c r="AA182" i="14" s="1"/>
  <c r="AB182" i="14" s="1"/>
  <c r="AD182" i="14" s="1"/>
  <c r="AG182" i="14" s="1"/>
  <c r="K184" i="14"/>
  <c r="F185" i="14"/>
  <c r="I185" i="14" s="1"/>
  <c r="AJ181" i="14"/>
  <c r="AP181" i="14" s="1"/>
  <c r="AS181" i="14" s="1"/>
  <c r="D383" i="14" l="1"/>
  <c r="AR383" i="14"/>
  <c r="AT383" i="14" s="1"/>
  <c r="C384" i="14"/>
  <c r="AI190" i="18"/>
  <c r="AJ190" i="18" s="1"/>
  <c r="AP190" i="18" s="1"/>
  <c r="AS190" i="18" s="1"/>
  <c r="AC191" i="18"/>
  <c r="AD191" i="18" s="1"/>
  <c r="AG191" i="18" s="1"/>
  <c r="AJ187" i="17"/>
  <c r="AP187" i="17" s="1"/>
  <c r="AS187" i="17" s="1"/>
  <c r="F193" i="18"/>
  <c r="I193" i="18" s="1"/>
  <c r="L192" i="18"/>
  <c r="O192" i="18" s="1"/>
  <c r="P192" i="18" s="1"/>
  <c r="R192" i="18" s="1"/>
  <c r="U192" i="18" s="1"/>
  <c r="V192" i="18" s="1"/>
  <c r="X192" i="18" s="1"/>
  <c r="AA192" i="18" s="1"/>
  <c r="AI188" i="17"/>
  <c r="E195" i="17"/>
  <c r="J194" i="17"/>
  <c r="AB189" i="17"/>
  <c r="Q191" i="17"/>
  <c r="V190" i="17"/>
  <c r="W190" i="17" s="1"/>
  <c r="K193" i="17"/>
  <c r="P192" i="17"/>
  <c r="L184" i="15"/>
  <c r="O184" i="15" s="1"/>
  <c r="P184" i="15" s="1"/>
  <c r="Q183" i="15"/>
  <c r="AK181" i="15"/>
  <c r="AN181" i="15" s="1"/>
  <c r="E186" i="15"/>
  <c r="J185" i="15"/>
  <c r="AI182" i="15"/>
  <c r="E186" i="14"/>
  <c r="J185" i="14"/>
  <c r="W183" i="14"/>
  <c r="AI182" i="14"/>
  <c r="AK181" i="14"/>
  <c r="AN181" i="14" s="1"/>
  <c r="L184" i="14"/>
  <c r="O184" i="14" s="1"/>
  <c r="P184" i="14" s="1"/>
  <c r="R184" i="14" s="1"/>
  <c r="U184" i="14" s="1"/>
  <c r="AR384" i="14" l="1"/>
  <c r="AT384" i="14" s="1"/>
  <c r="D384" i="14"/>
  <c r="C385" i="14"/>
  <c r="AK190" i="18"/>
  <c r="AN190" i="18" s="1"/>
  <c r="AI191" i="18"/>
  <c r="AK187" i="17"/>
  <c r="AN187" i="17" s="1"/>
  <c r="AJ188" i="17" s="1"/>
  <c r="AB192" i="18"/>
  <c r="J193" i="18"/>
  <c r="E194" i="18"/>
  <c r="F195" i="17"/>
  <c r="I195" i="17" s="1"/>
  <c r="K185" i="15"/>
  <c r="L193" i="17"/>
  <c r="O193" i="17" s="1"/>
  <c r="X190" i="17"/>
  <c r="AA190" i="17" s="1"/>
  <c r="R191" i="17"/>
  <c r="U191" i="17" s="1"/>
  <c r="AC189" i="17"/>
  <c r="AD189" i="17" s="1"/>
  <c r="AG189" i="17" s="1"/>
  <c r="R183" i="15"/>
  <c r="U183" i="15" s="1"/>
  <c r="V183" i="15" s="1"/>
  <c r="X183" i="15" s="1"/>
  <c r="AA183" i="15" s="1"/>
  <c r="AB183" i="15" s="1"/>
  <c r="AD183" i="15" s="1"/>
  <c r="AG183" i="15" s="1"/>
  <c r="Q184" i="15" s="1"/>
  <c r="AJ182" i="14"/>
  <c r="AP182" i="14" s="1"/>
  <c r="AS182" i="14" s="1"/>
  <c r="F186" i="15"/>
  <c r="I186" i="15" s="1"/>
  <c r="AJ182" i="15"/>
  <c r="AP182" i="15" s="1"/>
  <c r="AS182" i="15" s="1"/>
  <c r="X183" i="14"/>
  <c r="AA183" i="14" s="1"/>
  <c r="AB183" i="14" s="1"/>
  <c r="AD183" i="14" s="1"/>
  <c r="AG183" i="14" s="1"/>
  <c r="F186" i="14"/>
  <c r="I186" i="14" s="1"/>
  <c r="K185" i="14"/>
  <c r="V184" i="14"/>
  <c r="D385" i="14" l="1"/>
  <c r="AR385" i="14"/>
  <c r="AT385" i="14" s="1"/>
  <c r="C386" i="14"/>
  <c r="AJ191" i="18"/>
  <c r="AP191" i="18" s="1"/>
  <c r="AS191" i="18" s="1"/>
  <c r="AP188" i="17"/>
  <c r="AS188" i="17" s="1"/>
  <c r="AK188" i="17"/>
  <c r="AN188" i="17" s="1"/>
  <c r="AC192" i="18"/>
  <c r="AD192" i="18" s="1"/>
  <c r="AG192" i="18" s="1"/>
  <c r="F194" i="18"/>
  <c r="I194" i="18" s="1"/>
  <c r="K193" i="18"/>
  <c r="L193" i="18" s="1"/>
  <c r="O193" i="18" s="1"/>
  <c r="P193" i="18" s="1"/>
  <c r="R193" i="18" s="1"/>
  <c r="U193" i="18" s="1"/>
  <c r="V193" i="18" s="1"/>
  <c r="X193" i="18" s="1"/>
  <c r="AA193" i="18" s="1"/>
  <c r="AI189" i="17"/>
  <c r="Q192" i="17"/>
  <c r="V191" i="17"/>
  <c r="E196" i="17"/>
  <c r="J195" i="17"/>
  <c r="K194" i="17"/>
  <c r="P193" i="17"/>
  <c r="AB190" i="17"/>
  <c r="R184" i="15"/>
  <c r="U184" i="15" s="1"/>
  <c r="V184" i="15" s="1"/>
  <c r="AK182" i="14"/>
  <c r="AN182" i="14" s="1"/>
  <c r="AI183" i="15"/>
  <c r="E187" i="15"/>
  <c r="J186" i="15"/>
  <c r="L185" i="15"/>
  <c r="O185" i="15" s="1"/>
  <c r="AK182" i="15"/>
  <c r="AN182" i="15" s="1"/>
  <c r="E187" i="14"/>
  <c r="J186" i="14"/>
  <c r="L185" i="14"/>
  <c r="O185" i="14" s="1"/>
  <c r="P185" i="14" s="1"/>
  <c r="R185" i="14" s="1"/>
  <c r="U185" i="14" s="1"/>
  <c r="W184" i="14"/>
  <c r="AI183" i="14"/>
  <c r="C387" i="14" l="1"/>
  <c r="D386" i="14"/>
  <c r="AR386" i="14"/>
  <c r="AT386" i="14" s="1"/>
  <c r="AK191" i="18"/>
  <c r="AN191" i="18" s="1"/>
  <c r="AJ189" i="17"/>
  <c r="AP189" i="17" s="1"/>
  <c r="AS189" i="17" s="1"/>
  <c r="AI192" i="18"/>
  <c r="AB193" i="18"/>
  <c r="J194" i="18"/>
  <c r="K194" i="18" s="1"/>
  <c r="E195" i="18"/>
  <c r="F196" i="17"/>
  <c r="I196" i="17" s="1"/>
  <c r="R192" i="17"/>
  <c r="U192" i="17" s="1"/>
  <c r="W191" i="17"/>
  <c r="AC190" i="17"/>
  <c r="L194" i="17"/>
  <c r="O194" i="17" s="1"/>
  <c r="AJ183" i="14"/>
  <c r="AP183" i="14" s="1"/>
  <c r="AS183" i="14" s="1"/>
  <c r="AJ183" i="15"/>
  <c r="AP183" i="15" s="1"/>
  <c r="AS183" i="15" s="1"/>
  <c r="P185" i="15"/>
  <c r="K186" i="15"/>
  <c r="F187" i="15"/>
  <c r="I187" i="15" s="1"/>
  <c r="X184" i="15"/>
  <c r="AA184" i="15" s="1"/>
  <c r="AB184" i="15" s="1"/>
  <c r="AD184" i="15" s="1"/>
  <c r="AG184" i="15" s="1"/>
  <c r="X184" i="14"/>
  <c r="AA184" i="14" s="1"/>
  <c r="AB184" i="14" s="1"/>
  <c r="AD184" i="14" s="1"/>
  <c r="AG184" i="14" s="1"/>
  <c r="K186" i="14"/>
  <c r="V185" i="14"/>
  <c r="F187" i="14"/>
  <c r="I187" i="14" s="1"/>
  <c r="D387" i="14" l="1"/>
  <c r="AR387" i="14"/>
  <c r="AT387" i="14" s="1"/>
  <c r="C388" i="14"/>
  <c r="AK189" i="17"/>
  <c r="AN189" i="17" s="1"/>
  <c r="AC193" i="18"/>
  <c r="AD193" i="18" s="1"/>
  <c r="AG193" i="18" s="1"/>
  <c r="AJ192" i="18"/>
  <c r="AP192" i="18" s="1"/>
  <c r="AS192" i="18" s="1"/>
  <c r="F195" i="18"/>
  <c r="I195" i="18" s="1"/>
  <c r="L194" i="18"/>
  <c r="O194" i="18" s="1"/>
  <c r="P194" i="18" s="1"/>
  <c r="R194" i="18" s="1"/>
  <c r="U194" i="18" s="1"/>
  <c r="V194" i="18" s="1"/>
  <c r="X194" i="18" s="1"/>
  <c r="AA194" i="18" s="1"/>
  <c r="K195" i="17"/>
  <c r="P194" i="17"/>
  <c r="E197" i="17"/>
  <c r="J196" i="17"/>
  <c r="Q193" i="17"/>
  <c r="V192" i="17"/>
  <c r="AD190" i="17"/>
  <c r="AG190" i="17" s="1"/>
  <c r="X191" i="17"/>
  <c r="AA191" i="17" s="1"/>
  <c r="L186" i="15"/>
  <c r="O186" i="15" s="1"/>
  <c r="P186" i="15" s="1"/>
  <c r="L186" i="14"/>
  <c r="O186" i="14" s="1"/>
  <c r="P186" i="14" s="1"/>
  <c r="R186" i="14" s="1"/>
  <c r="U186" i="14" s="1"/>
  <c r="V186" i="14" s="1"/>
  <c r="Q185" i="15"/>
  <c r="AK183" i="15"/>
  <c r="AN183" i="15" s="1"/>
  <c r="AK183" i="14"/>
  <c r="AN183" i="14" s="1"/>
  <c r="J187" i="15"/>
  <c r="E188" i="15"/>
  <c r="AI184" i="15"/>
  <c r="J187" i="14"/>
  <c r="E188" i="14"/>
  <c r="W185" i="14"/>
  <c r="AI184" i="14"/>
  <c r="D388" i="14" l="1"/>
  <c r="C389" i="14"/>
  <c r="AR388" i="14"/>
  <c r="AT388" i="14" s="1"/>
  <c r="AK192" i="18"/>
  <c r="AN192" i="18" s="1"/>
  <c r="AI193" i="18"/>
  <c r="AB194" i="18"/>
  <c r="E196" i="18"/>
  <c r="J195" i="18"/>
  <c r="AI190" i="17"/>
  <c r="R193" i="17"/>
  <c r="U193" i="17" s="1"/>
  <c r="F197" i="17"/>
  <c r="I197" i="17" s="1"/>
  <c r="K187" i="15"/>
  <c r="L187" i="15" s="1"/>
  <c r="O187" i="15" s="1"/>
  <c r="W192" i="17"/>
  <c r="X192" i="17" s="1"/>
  <c r="AA192" i="17" s="1"/>
  <c r="AB191" i="17"/>
  <c r="L195" i="17"/>
  <c r="O195" i="17" s="1"/>
  <c r="R185" i="15"/>
  <c r="U185" i="15" s="1"/>
  <c r="V185" i="15" s="1"/>
  <c r="X185" i="15" s="1"/>
  <c r="AA185" i="15" s="1"/>
  <c r="AB185" i="15" s="1"/>
  <c r="AD185" i="15" s="1"/>
  <c r="AG185" i="15" s="1"/>
  <c r="Q186" i="15" s="1"/>
  <c r="X185" i="14"/>
  <c r="AA185" i="14" s="1"/>
  <c r="AB185" i="14" s="1"/>
  <c r="AD185" i="14" s="1"/>
  <c r="AG185" i="14" s="1"/>
  <c r="AI185" i="14" s="1"/>
  <c r="AJ184" i="15"/>
  <c r="AP184" i="15" s="1"/>
  <c r="AS184" i="15" s="1"/>
  <c r="AJ184" i="14"/>
  <c r="AP184" i="14" s="1"/>
  <c r="AS184" i="14" s="1"/>
  <c r="F188" i="15"/>
  <c r="I188" i="15" s="1"/>
  <c r="F188" i="14"/>
  <c r="I188" i="14" s="1"/>
  <c r="K187" i="14"/>
  <c r="D389" i="14" l="1"/>
  <c r="AR389" i="14"/>
  <c r="AT389" i="14" s="1"/>
  <c r="C390" i="14"/>
  <c r="C391" i="14" s="1"/>
  <c r="AC194" i="18"/>
  <c r="AD194" i="18" s="1"/>
  <c r="AG194" i="18" s="1"/>
  <c r="AJ193" i="18"/>
  <c r="AP193" i="18" s="1"/>
  <c r="AS193" i="18" s="1"/>
  <c r="F196" i="18"/>
  <c r="I196" i="18" s="1"/>
  <c r="K195" i="18"/>
  <c r="E198" i="17"/>
  <c r="J197" i="17"/>
  <c r="K196" i="17"/>
  <c r="P195" i="17"/>
  <c r="Q194" i="17"/>
  <c r="V193" i="17"/>
  <c r="W193" i="17" s="1"/>
  <c r="AB192" i="17"/>
  <c r="AJ190" i="17"/>
  <c r="AP190" i="17" s="1"/>
  <c r="AS190" i="17" s="1"/>
  <c r="AC191" i="17"/>
  <c r="AD191" i="17" s="1"/>
  <c r="AG191" i="17" s="1"/>
  <c r="AK184" i="15"/>
  <c r="AN184" i="15" s="1"/>
  <c r="R186" i="15"/>
  <c r="U186" i="15" s="1"/>
  <c r="V186" i="15" s="1"/>
  <c r="W186" i="14"/>
  <c r="X186" i="14" s="1"/>
  <c r="AA186" i="14" s="1"/>
  <c r="AB186" i="14" s="1"/>
  <c r="AD186" i="14" s="1"/>
  <c r="AG186" i="14" s="1"/>
  <c r="AI186" i="14" s="1"/>
  <c r="L187" i="14"/>
  <c r="O187" i="14" s="1"/>
  <c r="P187" i="14" s="1"/>
  <c r="R187" i="14" s="1"/>
  <c r="U187" i="14" s="1"/>
  <c r="V187" i="14" s="1"/>
  <c r="AK184" i="14"/>
  <c r="AN184" i="14" s="1"/>
  <c r="AJ185" i="14" s="1"/>
  <c r="AP185" i="14" s="1"/>
  <c r="AS185" i="14" s="1"/>
  <c r="P187" i="15"/>
  <c r="AI185" i="15"/>
  <c r="J188" i="15"/>
  <c r="K188" i="15" s="1"/>
  <c r="E189" i="15"/>
  <c r="J188" i="14"/>
  <c r="E189" i="14"/>
  <c r="C392" i="14" l="1"/>
  <c r="D391" i="14"/>
  <c r="AR391" i="14"/>
  <c r="AT391" i="14" s="1"/>
  <c r="D390" i="14"/>
  <c r="AR390" i="14"/>
  <c r="AT390" i="14" s="1"/>
  <c r="AK193" i="18"/>
  <c r="AN193" i="18" s="1"/>
  <c r="AI194" i="18"/>
  <c r="J196" i="18"/>
  <c r="E197" i="18"/>
  <c r="L195" i="18"/>
  <c r="O195" i="18" s="1"/>
  <c r="P195" i="18" s="1"/>
  <c r="R195" i="18" s="1"/>
  <c r="U195" i="18" s="1"/>
  <c r="V195" i="18" s="1"/>
  <c r="X195" i="18" s="1"/>
  <c r="AA195" i="18" s="1"/>
  <c r="AJ185" i="15"/>
  <c r="AP185" i="15" s="1"/>
  <c r="AS185" i="15" s="1"/>
  <c r="X193" i="17"/>
  <c r="AA193" i="17" s="1"/>
  <c r="R194" i="17"/>
  <c r="U194" i="17" s="1"/>
  <c r="AC192" i="17"/>
  <c r="AI191" i="17"/>
  <c r="AK190" i="17"/>
  <c r="AN190" i="17" s="1"/>
  <c r="L196" i="17"/>
  <c r="O196" i="17" s="1"/>
  <c r="F198" i="17"/>
  <c r="I198" i="17" s="1"/>
  <c r="K188" i="14"/>
  <c r="L188" i="14" s="1"/>
  <c r="O188" i="14" s="1"/>
  <c r="P188" i="14" s="1"/>
  <c r="R188" i="14" s="1"/>
  <c r="U188" i="14" s="1"/>
  <c r="AK185" i="14"/>
  <c r="AN185" i="14" s="1"/>
  <c r="AJ186" i="14" s="1"/>
  <c r="AP186" i="14" s="1"/>
  <c r="AS186" i="14" s="1"/>
  <c r="F189" i="15"/>
  <c r="I189" i="15" s="1"/>
  <c r="L188" i="15"/>
  <c r="O188" i="15" s="1"/>
  <c r="X186" i="15"/>
  <c r="AA186" i="15" s="1"/>
  <c r="AB186" i="15" s="1"/>
  <c r="AD186" i="15" s="1"/>
  <c r="AG186" i="15" s="1"/>
  <c r="Q187" i="15" s="1"/>
  <c r="W187" i="14"/>
  <c r="F189" i="14"/>
  <c r="I189" i="14" s="1"/>
  <c r="D392" i="14" l="1"/>
  <c r="AR392" i="14"/>
  <c r="AT392" i="14" s="1"/>
  <c r="C393" i="14"/>
  <c r="AJ194" i="18"/>
  <c r="AP194" i="18" s="1"/>
  <c r="AS194" i="18" s="1"/>
  <c r="AK185" i="15"/>
  <c r="AN185" i="15" s="1"/>
  <c r="AJ191" i="17"/>
  <c r="AP191" i="17" s="1"/>
  <c r="AS191" i="17" s="1"/>
  <c r="K196" i="18"/>
  <c r="L196" i="18" s="1"/>
  <c r="O196" i="18" s="1"/>
  <c r="P196" i="18" s="1"/>
  <c r="R196" i="18" s="1"/>
  <c r="U196" i="18" s="1"/>
  <c r="V196" i="18" s="1"/>
  <c r="X196" i="18" s="1"/>
  <c r="AA196" i="18" s="1"/>
  <c r="AB195" i="18"/>
  <c r="F197" i="18"/>
  <c r="I197" i="18" s="1"/>
  <c r="AD192" i="17"/>
  <c r="AG192" i="17" s="1"/>
  <c r="E199" i="17"/>
  <c r="J198" i="17"/>
  <c r="Q195" i="17"/>
  <c r="V194" i="17"/>
  <c r="K197" i="17"/>
  <c r="P196" i="17"/>
  <c r="AB193" i="17"/>
  <c r="R187" i="15"/>
  <c r="U187" i="15" s="1"/>
  <c r="V187" i="15" s="1"/>
  <c r="AK186" i="14"/>
  <c r="AN186" i="14" s="1"/>
  <c r="P188" i="15"/>
  <c r="E190" i="15"/>
  <c r="J189" i="15"/>
  <c r="K189" i="15" s="1"/>
  <c r="AI186" i="15"/>
  <c r="J189" i="14"/>
  <c r="K189" i="14" s="1"/>
  <c r="E190" i="14"/>
  <c r="V188" i="14"/>
  <c r="X187" i="14"/>
  <c r="AA187" i="14" s="1"/>
  <c r="AB187" i="14" s="1"/>
  <c r="AD187" i="14" s="1"/>
  <c r="AG187" i="14" s="1"/>
  <c r="C394" i="14" l="1"/>
  <c r="D393" i="14"/>
  <c r="AR393" i="14"/>
  <c r="AT393" i="14" s="1"/>
  <c r="AK191" i="17"/>
  <c r="AN191" i="17" s="1"/>
  <c r="AC195" i="18"/>
  <c r="AD195" i="18" s="1"/>
  <c r="AG195" i="18" s="1"/>
  <c r="AK194" i="18"/>
  <c r="AN194" i="18" s="1"/>
  <c r="AB196" i="18"/>
  <c r="J197" i="18"/>
  <c r="E198" i="18"/>
  <c r="R195" i="17"/>
  <c r="U195" i="17" s="1"/>
  <c r="F199" i="17"/>
  <c r="I199" i="17" s="1"/>
  <c r="L197" i="17"/>
  <c r="O197" i="17" s="1"/>
  <c r="W194" i="17"/>
  <c r="AC193" i="17"/>
  <c r="AD193" i="17" s="1"/>
  <c r="AG193" i="17" s="1"/>
  <c r="AI192" i="17"/>
  <c r="X187" i="15"/>
  <c r="AA187" i="15" s="1"/>
  <c r="AB187" i="15" s="1"/>
  <c r="AD187" i="15" s="1"/>
  <c r="AG187" i="15" s="1"/>
  <c r="Q188" i="15" s="1"/>
  <c r="F190" i="15"/>
  <c r="I190" i="15" s="1"/>
  <c r="AJ186" i="15"/>
  <c r="AP186" i="15" s="1"/>
  <c r="AS186" i="15" s="1"/>
  <c r="W188" i="14"/>
  <c r="AI187" i="14"/>
  <c r="F190" i="14"/>
  <c r="I190" i="14" s="1"/>
  <c r="L189" i="14"/>
  <c r="O189" i="14" s="1"/>
  <c r="P189" i="14" s="1"/>
  <c r="R189" i="14" s="1"/>
  <c r="U189" i="14" s="1"/>
  <c r="C395" i="14" l="1"/>
  <c r="D394" i="14"/>
  <c r="AR394" i="14"/>
  <c r="AT394" i="14" s="1"/>
  <c r="AJ192" i="17"/>
  <c r="AP192" i="17" s="1"/>
  <c r="AS192" i="17" s="1"/>
  <c r="AI195" i="18"/>
  <c r="AJ195" i="18" s="1"/>
  <c r="AP195" i="18" s="1"/>
  <c r="AS195" i="18" s="1"/>
  <c r="AC196" i="18"/>
  <c r="AD196" i="18" s="1"/>
  <c r="AG196" i="18" s="1"/>
  <c r="F198" i="18"/>
  <c r="I198" i="18" s="1"/>
  <c r="K197" i="18"/>
  <c r="AI193" i="17"/>
  <c r="E200" i="17"/>
  <c r="J199" i="17"/>
  <c r="Q196" i="17"/>
  <c r="V195" i="17"/>
  <c r="K198" i="17"/>
  <c r="P197" i="17"/>
  <c r="X194" i="17"/>
  <c r="AA194" i="17" s="1"/>
  <c r="R188" i="15"/>
  <c r="U188" i="15" s="1"/>
  <c r="V188" i="15" s="1"/>
  <c r="AK186" i="15"/>
  <c r="AN186" i="15" s="1"/>
  <c r="J190" i="15"/>
  <c r="E191" i="15"/>
  <c r="L189" i="15"/>
  <c r="O189" i="15" s="1"/>
  <c r="AI187" i="15"/>
  <c r="V189" i="14"/>
  <c r="J190" i="14"/>
  <c r="E191" i="14"/>
  <c r="AJ187" i="14"/>
  <c r="AP187" i="14" s="1"/>
  <c r="AS187" i="14" s="1"/>
  <c r="X188" i="14"/>
  <c r="AA188" i="14" s="1"/>
  <c r="AB188" i="14" s="1"/>
  <c r="AD188" i="14" s="1"/>
  <c r="AG188" i="14" s="1"/>
  <c r="C396" i="14" l="1"/>
  <c r="D395" i="14"/>
  <c r="AR395" i="14"/>
  <c r="AT395" i="14" s="1"/>
  <c r="AK192" i="17"/>
  <c r="AN192" i="17" s="1"/>
  <c r="AJ193" i="17" s="1"/>
  <c r="AP193" i="17" s="1"/>
  <c r="AS193" i="17" s="1"/>
  <c r="AK195" i="18"/>
  <c r="AN195" i="18" s="1"/>
  <c r="AI196" i="18"/>
  <c r="L197" i="18"/>
  <c r="O197" i="18" s="1"/>
  <c r="P197" i="18" s="1"/>
  <c r="R197" i="18" s="1"/>
  <c r="U197" i="18" s="1"/>
  <c r="V197" i="18" s="1"/>
  <c r="X197" i="18" s="1"/>
  <c r="AA197" i="18" s="1"/>
  <c r="J198" i="18"/>
  <c r="E199" i="18"/>
  <c r="R196" i="17"/>
  <c r="U196" i="17" s="1"/>
  <c r="W195" i="17"/>
  <c r="X195" i="17" s="1"/>
  <c r="AA195" i="17" s="1"/>
  <c r="AB194" i="17"/>
  <c r="F200" i="17"/>
  <c r="I200" i="17" s="1"/>
  <c r="L198" i="17"/>
  <c r="O198" i="17" s="1"/>
  <c r="P189" i="15"/>
  <c r="K190" i="15"/>
  <c r="L190" i="15" s="1"/>
  <c r="O190" i="15" s="1"/>
  <c r="F191" i="15"/>
  <c r="I191" i="15" s="1"/>
  <c r="X188" i="15"/>
  <c r="AA188" i="15" s="1"/>
  <c r="AB188" i="15" s="1"/>
  <c r="AD188" i="15" s="1"/>
  <c r="AG188" i="15" s="1"/>
  <c r="AJ187" i="15"/>
  <c r="AP187" i="15" s="1"/>
  <c r="AS187" i="15" s="1"/>
  <c r="AK187" i="14"/>
  <c r="AN187" i="14" s="1"/>
  <c r="F191" i="14"/>
  <c r="I191" i="14" s="1"/>
  <c r="W189" i="14"/>
  <c r="AI188" i="14"/>
  <c r="K190" i="14"/>
  <c r="D396" i="14" l="1"/>
  <c r="AR396" i="14"/>
  <c r="AT396" i="14" s="1"/>
  <c r="C397" i="14"/>
  <c r="AJ196" i="18"/>
  <c r="AP196" i="18" s="1"/>
  <c r="AS196" i="18" s="1"/>
  <c r="AK193" i="17"/>
  <c r="AN193" i="17" s="1"/>
  <c r="K198" i="18"/>
  <c r="L198" i="18" s="1"/>
  <c r="O198" i="18" s="1"/>
  <c r="P198" i="18" s="1"/>
  <c r="R198" i="18" s="1"/>
  <c r="U198" i="18" s="1"/>
  <c r="V198" i="18" s="1"/>
  <c r="X198" i="18" s="1"/>
  <c r="AA198" i="18" s="1"/>
  <c r="AB197" i="18"/>
  <c r="F199" i="18"/>
  <c r="I199" i="18" s="1"/>
  <c r="AC194" i="17"/>
  <c r="AB195" i="17"/>
  <c r="K199" i="17"/>
  <c r="P198" i="17"/>
  <c r="Q197" i="17"/>
  <c r="V196" i="17"/>
  <c r="W196" i="17" s="1"/>
  <c r="E201" i="17"/>
  <c r="J200" i="17"/>
  <c r="L190" i="14"/>
  <c r="O190" i="14" s="1"/>
  <c r="P190" i="14" s="1"/>
  <c r="R190" i="14" s="1"/>
  <c r="U190" i="14" s="1"/>
  <c r="V190" i="14" s="1"/>
  <c r="X189" i="14"/>
  <c r="AA189" i="14" s="1"/>
  <c r="AB189" i="14" s="1"/>
  <c r="AD189" i="14" s="1"/>
  <c r="AG189" i="14" s="1"/>
  <c r="AI189" i="14" s="1"/>
  <c r="Q189" i="15"/>
  <c r="P190" i="15"/>
  <c r="J191" i="15"/>
  <c r="K191" i="15" s="1"/>
  <c r="E192" i="15"/>
  <c r="AK187" i="15"/>
  <c r="AN187" i="15" s="1"/>
  <c r="AI188" i="15"/>
  <c r="E192" i="14"/>
  <c r="J191" i="14"/>
  <c r="AJ188" i="14"/>
  <c r="AP188" i="14" s="1"/>
  <c r="AS188" i="14" s="1"/>
  <c r="C398" i="14" l="1"/>
  <c r="D397" i="14"/>
  <c r="AR397" i="14"/>
  <c r="AT397" i="14" s="1"/>
  <c r="AK196" i="18"/>
  <c r="AN196" i="18" s="1"/>
  <c r="AC197" i="18"/>
  <c r="AD197" i="18" s="1"/>
  <c r="AG197" i="18" s="1"/>
  <c r="AB198" i="18"/>
  <c r="E200" i="18"/>
  <c r="J199" i="18"/>
  <c r="F201" i="17"/>
  <c r="I201" i="17" s="1"/>
  <c r="X196" i="17"/>
  <c r="AA196" i="17" s="1"/>
  <c r="L199" i="17"/>
  <c r="O199" i="17" s="1"/>
  <c r="R197" i="17"/>
  <c r="U197" i="17" s="1"/>
  <c r="AD194" i="17"/>
  <c r="AG194" i="17" s="1"/>
  <c r="R189" i="15"/>
  <c r="U189" i="15" s="1"/>
  <c r="V189" i="15" s="1"/>
  <c r="X189" i="15" s="1"/>
  <c r="AA189" i="15" s="1"/>
  <c r="AB189" i="15" s="1"/>
  <c r="AD189" i="15" s="1"/>
  <c r="AG189" i="15" s="1"/>
  <c r="Q190" i="15" s="1"/>
  <c r="W190" i="14"/>
  <c r="X190" i="14" s="1"/>
  <c r="AA190" i="14" s="1"/>
  <c r="AB190" i="14" s="1"/>
  <c r="AD190" i="14" s="1"/>
  <c r="AG190" i="14" s="1"/>
  <c r="AJ188" i="15"/>
  <c r="AP188" i="15" s="1"/>
  <c r="AS188" i="15" s="1"/>
  <c r="F192" i="15"/>
  <c r="I192" i="15" s="1"/>
  <c r="L191" i="15"/>
  <c r="O191" i="15" s="1"/>
  <c r="AK188" i="14"/>
  <c r="AN188" i="14" s="1"/>
  <c r="AJ189" i="14" s="1"/>
  <c r="AP189" i="14" s="1"/>
  <c r="AS189" i="14" s="1"/>
  <c r="F192" i="14"/>
  <c r="I192" i="14" s="1"/>
  <c r="K191" i="14"/>
  <c r="C399" i="14" l="1"/>
  <c r="D398" i="14"/>
  <c r="AR398" i="14"/>
  <c r="AT398" i="14" s="1"/>
  <c r="AI197" i="18"/>
  <c r="AJ197" i="18" s="1"/>
  <c r="AP197" i="18" s="1"/>
  <c r="AS197" i="18" s="1"/>
  <c r="AC198" i="18"/>
  <c r="AD198" i="18" s="1"/>
  <c r="AG198" i="18" s="1"/>
  <c r="F200" i="18"/>
  <c r="I200" i="18" s="1"/>
  <c r="K199" i="18"/>
  <c r="AC195" i="17"/>
  <c r="AI194" i="17"/>
  <c r="E202" i="17"/>
  <c r="J201" i="17"/>
  <c r="Q198" i="17"/>
  <c r="V197" i="17"/>
  <c r="W197" i="17" s="1"/>
  <c r="AB196" i="17"/>
  <c r="K200" i="17"/>
  <c r="P199" i="17"/>
  <c r="R190" i="15"/>
  <c r="U190" i="15" s="1"/>
  <c r="V190" i="15" s="1"/>
  <c r="L191" i="14"/>
  <c r="O191" i="14" s="1"/>
  <c r="P191" i="14" s="1"/>
  <c r="R191" i="14" s="1"/>
  <c r="U191" i="14" s="1"/>
  <c r="V191" i="14" s="1"/>
  <c r="W191" i="14" s="1"/>
  <c r="AK188" i="15"/>
  <c r="AN188" i="15" s="1"/>
  <c r="P191" i="15"/>
  <c r="E193" i="15"/>
  <c r="J192" i="15"/>
  <c r="K192" i="15" s="1"/>
  <c r="AI189" i="15"/>
  <c r="AK189" i="14"/>
  <c r="AN189" i="14" s="1"/>
  <c r="AI190" i="14"/>
  <c r="J192" i="14"/>
  <c r="E193" i="14"/>
  <c r="C400" i="14" l="1"/>
  <c r="D399" i="14"/>
  <c r="AR399" i="14"/>
  <c r="AT399" i="14" s="1"/>
  <c r="AK197" i="18"/>
  <c r="AN197" i="18" s="1"/>
  <c r="AI198" i="18"/>
  <c r="E201" i="18"/>
  <c r="J200" i="18"/>
  <c r="L199" i="18"/>
  <c r="O199" i="18" s="1"/>
  <c r="P199" i="18" s="1"/>
  <c r="R199" i="18" s="1"/>
  <c r="U199" i="18" s="1"/>
  <c r="V199" i="18" s="1"/>
  <c r="X199" i="18" s="1"/>
  <c r="AA199" i="18" s="1"/>
  <c r="X197" i="17"/>
  <c r="AA197" i="17" s="1"/>
  <c r="R198" i="17"/>
  <c r="U198" i="17" s="1"/>
  <c r="AJ194" i="17"/>
  <c r="AP194" i="17" s="1"/>
  <c r="AS194" i="17" s="1"/>
  <c r="F202" i="17"/>
  <c r="I202" i="17" s="1"/>
  <c r="L200" i="17"/>
  <c r="O200" i="17" s="1"/>
  <c r="AD195" i="17"/>
  <c r="AG195" i="17" s="1"/>
  <c r="X190" i="15"/>
  <c r="AA190" i="15" s="1"/>
  <c r="AB190" i="15" s="1"/>
  <c r="AD190" i="15" s="1"/>
  <c r="AG190" i="15" s="1"/>
  <c r="Q191" i="15" s="1"/>
  <c r="L192" i="15"/>
  <c r="O192" i="15" s="1"/>
  <c r="F193" i="15"/>
  <c r="I193" i="15" s="1"/>
  <c r="AJ189" i="15"/>
  <c r="AP189" i="15" s="1"/>
  <c r="AS189" i="15" s="1"/>
  <c r="AJ190" i="14"/>
  <c r="AP190" i="14" s="1"/>
  <c r="AS190" i="14" s="1"/>
  <c r="F193" i="14"/>
  <c r="I193" i="14" s="1"/>
  <c r="X191" i="14"/>
  <c r="AA191" i="14" s="1"/>
  <c r="AB191" i="14" s="1"/>
  <c r="AD191" i="14" s="1"/>
  <c r="AG191" i="14" s="1"/>
  <c r="K192" i="14"/>
  <c r="D400" i="14" l="1"/>
  <c r="AR400" i="14"/>
  <c r="AT400" i="14" s="1"/>
  <c r="C401" i="14"/>
  <c r="AJ198" i="18"/>
  <c r="AP198" i="18" s="1"/>
  <c r="AS198" i="18" s="1"/>
  <c r="K200" i="18"/>
  <c r="L200" i="18" s="1"/>
  <c r="O200" i="18" s="1"/>
  <c r="P200" i="18" s="1"/>
  <c r="R200" i="18" s="1"/>
  <c r="U200" i="18" s="1"/>
  <c r="V200" i="18" s="1"/>
  <c r="X200" i="18" s="1"/>
  <c r="AA200" i="18" s="1"/>
  <c r="AB199" i="18"/>
  <c r="F201" i="18"/>
  <c r="I201" i="18" s="1"/>
  <c r="K201" i="17"/>
  <c r="P200" i="17"/>
  <c r="Q199" i="17"/>
  <c r="V198" i="17"/>
  <c r="W198" i="17" s="1"/>
  <c r="AK194" i="17"/>
  <c r="AN194" i="17" s="1"/>
  <c r="AC196" i="17"/>
  <c r="AI195" i="17"/>
  <c r="E203" i="17"/>
  <c r="J202" i="17"/>
  <c r="AB197" i="17"/>
  <c r="R191" i="15"/>
  <c r="U191" i="15" s="1"/>
  <c r="V191" i="15" s="1"/>
  <c r="P192" i="15"/>
  <c r="AK189" i="15"/>
  <c r="AN189" i="15" s="1"/>
  <c r="E194" i="15"/>
  <c r="J193" i="15"/>
  <c r="K193" i="15" s="1"/>
  <c r="AI190" i="15"/>
  <c r="AK190" i="14"/>
  <c r="AN190" i="14" s="1"/>
  <c r="AI191" i="14"/>
  <c r="J193" i="14"/>
  <c r="E194" i="14"/>
  <c r="L192" i="14"/>
  <c r="O192" i="14" s="1"/>
  <c r="P192" i="14" s="1"/>
  <c r="R192" i="14" s="1"/>
  <c r="U192" i="14" s="1"/>
  <c r="C402" i="14" l="1"/>
  <c r="D401" i="14"/>
  <c r="AR401" i="14"/>
  <c r="AT401" i="14" s="1"/>
  <c r="AK198" i="18"/>
  <c r="AN198" i="18" s="1"/>
  <c r="AC199" i="18"/>
  <c r="AD199" i="18" s="1"/>
  <c r="AG199" i="18" s="1"/>
  <c r="AB200" i="18"/>
  <c r="J201" i="18"/>
  <c r="E202" i="18"/>
  <c r="AD196" i="17"/>
  <c r="AG196" i="17" s="1"/>
  <c r="AJ195" i="17"/>
  <c r="AP195" i="17" s="1"/>
  <c r="AS195" i="17" s="1"/>
  <c r="R199" i="17"/>
  <c r="U199" i="17" s="1"/>
  <c r="F203" i="17"/>
  <c r="I203" i="17" s="1"/>
  <c r="X198" i="17"/>
  <c r="AA198" i="17" s="1"/>
  <c r="L201" i="17"/>
  <c r="O201" i="17" s="1"/>
  <c r="L193" i="15"/>
  <c r="O193" i="15" s="1"/>
  <c r="F194" i="15"/>
  <c r="I194" i="15" s="1"/>
  <c r="X191" i="15"/>
  <c r="AA191" i="15" s="1"/>
  <c r="AB191" i="15" s="1"/>
  <c r="AD191" i="15" s="1"/>
  <c r="AG191" i="15" s="1"/>
  <c r="Q192" i="15" s="1"/>
  <c r="AJ190" i="15"/>
  <c r="AP190" i="15" s="1"/>
  <c r="AS190" i="15" s="1"/>
  <c r="F194" i="14"/>
  <c r="I194" i="14" s="1"/>
  <c r="K193" i="14"/>
  <c r="V192" i="14"/>
  <c r="AJ191" i="14"/>
  <c r="AP191" i="14" s="1"/>
  <c r="AS191" i="14" s="1"/>
  <c r="C403" i="14" l="1"/>
  <c r="D402" i="14"/>
  <c r="AR402" i="14"/>
  <c r="AT402" i="14" s="1"/>
  <c r="AI199" i="18"/>
  <c r="AJ199" i="18" s="1"/>
  <c r="AP199" i="18" s="1"/>
  <c r="AS199" i="18" s="1"/>
  <c r="AC200" i="18"/>
  <c r="AD200" i="18" s="1"/>
  <c r="AG200" i="18" s="1"/>
  <c r="F202" i="18"/>
  <c r="I202" i="18" s="1"/>
  <c r="K201" i="18"/>
  <c r="K202" i="17"/>
  <c r="P201" i="17"/>
  <c r="AC197" i="17"/>
  <c r="AI196" i="17"/>
  <c r="Q200" i="17"/>
  <c r="V199" i="17"/>
  <c r="W199" i="17" s="1"/>
  <c r="AB198" i="17"/>
  <c r="E204" i="17"/>
  <c r="J203" i="17"/>
  <c r="AK195" i="17"/>
  <c r="AN195" i="17" s="1"/>
  <c r="R192" i="15"/>
  <c r="U192" i="15" s="1"/>
  <c r="V192" i="15" s="1"/>
  <c r="L193" i="14"/>
  <c r="O193" i="14" s="1"/>
  <c r="P193" i="14" s="1"/>
  <c r="R193" i="14" s="1"/>
  <c r="U193" i="14" s="1"/>
  <c r="V193" i="14" s="1"/>
  <c r="AK190" i="15"/>
  <c r="AN190" i="15" s="1"/>
  <c r="P193" i="15"/>
  <c r="E195" i="15"/>
  <c r="J194" i="15"/>
  <c r="K194" i="15" s="1"/>
  <c r="AI191" i="15"/>
  <c r="AK191" i="14"/>
  <c r="AN191" i="14" s="1"/>
  <c r="W192" i="14"/>
  <c r="E195" i="14"/>
  <c r="J194" i="14"/>
  <c r="D403" i="14" l="1"/>
  <c r="AR403" i="14"/>
  <c r="AT403" i="14" s="1"/>
  <c r="C404" i="14"/>
  <c r="AK199" i="18"/>
  <c r="AN199" i="18" s="1"/>
  <c r="AI200" i="18"/>
  <c r="J202" i="18"/>
  <c r="E203" i="18"/>
  <c r="L201" i="18"/>
  <c r="O201" i="18" s="1"/>
  <c r="P201" i="18" s="1"/>
  <c r="R201" i="18" s="1"/>
  <c r="U201" i="18" s="1"/>
  <c r="V201" i="18" s="1"/>
  <c r="X201" i="18" s="1"/>
  <c r="AA201" i="18" s="1"/>
  <c r="X199" i="17"/>
  <c r="AA199" i="17" s="1"/>
  <c r="R200" i="17"/>
  <c r="U200" i="17" s="1"/>
  <c r="AJ196" i="17"/>
  <c r="AP196" i="17" s="1"/>
  <c r="AS196" i="17" s="1"/>
  <c r="AD197" i="17"/>
  <c r="AG197" i="17" s="1"/>
  <c r="F204" i="17"/>
  <c r="I204" i="17" s="1"/>
  <c r="L202" i="17"/>
  <c r="O202" i="17" s="1"/>
  <c r="L194" i="15"/>
  <c r="O194" i="15" s="1"/>
  <c r="X192" i="15"/>
  <c r="AA192" i="15" s="1"/>
  <c r="AB192" i="15" s="1"/>
  <c r="AD192" i="15" s="1"/>
  <c r="AG192" i="15" s="1"/>
  <c r="Q193" i="15" s="1"/>
  <c r="F195" i="15"/>
  <c r="I195" i="15" s="1"/>
  <c r="AJ191" i="15"/>
  <c r="AP191" i="15" s="1"/>
  <c r="AS191" i="15" s="1"/>
  <c r="X192" i="14"/>
  <c r="AA192" i="14" s="1"/>
  <c r="AB192" i="14" s="1"/>
  <c r="AD192" i="14" s="1"/>
  <c r="AG192" i="14" s="1"/>
  <c r="F195" i="14"/>
  <c r="I195" i="14" s="1"/>
  <c r="K194" i="14"/>
  <c r="D404" i="14" l="1"/>
  <c r="AR404" i="14"/>
  <c r="AT404" i="14" s="1"/>
  <c r="C405" i="14"/>
  <c r="AJ200" i="18"/>
  <c r="AP200" i="18" s="1"/>
  <c r="AS200" i="18" s="1"/>
  <c r="K202" i="18"/>
  <c r="L202" i="18" s="1"/>
  <c r="O202" i="18" s="1"/>
  <c r="P202" i="18" s="1"/>
  <c r="R202" i="18" s="1"/>
  <c r="U202" i="18" s="1"/>
  <c r="V202" i="18" s="1"/>
  <c r="X202" i="18" s="1"/>
  <c r="AA202" i="18" s="1"/>
  <c r="AB201" i="18"/>
  <c r="F203" i="18"/>
  <c r="I203" i="18" s="1"/>
  <c r="E205" i="17"/>
  <c r="J204" i="17"/>
  <c r="AK196" i="17"/>
  <c r="AN196" i="17" s="1"/>
  <c r="K203" i="17"/>
  <c r="P202" i="17"/>
  <c r="Q201" i="17"/>
  <c r="V200" i="17"/>
  <c r="AC198" i="17"/>
  <c r="AI197" i="17"/>
  <c r="AB199" i="17"/>
  <c r="R193" i="15"/>
  <c r="U193" i="15" s="1"/>
  <c r="V193" i="15" s="1"/>
  <c r="P194" i="15"/>
  <c r="AI192" i="15"/>
  <c r="J195" i="15"/>
  <c r="K195" i="15" s="1"/>
  <c r="E196" i="15"/>
  <c r="AK191" i="15"/>
  <c r="AN191" i="15" s="1"/>
  <c r="J195" i="14"/>
  <c r="E196" i="14"/>
  <c r="W193" i="14"/>
  <c r="AI192" i="14"/>
  <c r="L194" i="14"/>
  <c r="O194" i="14" s="1"/>
  <c r="P194" i="14" s="1"/>
  <c r="R194" i="14" s="1"/>
  <c r="U194" i="14" s="1"/>
  <c r="D405" i="14" l="1"/>
  <c r="AR405" i="14"/>
  <c r="AT405" i="14" s="1"/>
  <c r="C406" i="14"/>
  <c r="AK200" i="18"/>
  <c r="AN200" i="18" s="1"/>
  <c r="AC201" i="18"/>
  <c r="AD201" i="18" s="1"/>
  <c r="AG201" i="18" s="1"/>
  <c r="AJ197" i="17"/>
  <c r="AP197" i="17" s="1"/>
  <c r="AS197" i="17" s="1"/>
  <c r="J203" i="18"/>
  <c r="K203" i="18" s="1"/>
  <c r="E204" i="18"/>
  <c r="AB202" i="18"/>
  <c r="R201" i="17"/>
  <c r="U201" i="17" s="1"/>
  <c r="L203" i="17"/>
  <c r="O203" i="17" s="1"/>
  <c r="AD198" i="17"/>
  <c r="AG198" i="17" s="1"/>
  <c r="W200" i="17"/>
  <c r="X200" i="17" s="1"/>
  <c r="AA200" i="17" s="1"/>
  <c r="F205" i="17"/>
  <c r="I205" i="17" s="1"/>
  <c r="AJ192" i="15"/>
  <c r="AP192" i="15" s="1"/>
  <c r="AS192" i="15" s="1"/>
  <c r="F196" i="15"/>
  <c r="I196" i="15" s="1"/>
  <c r="L195" i="15"/>
  <c r="O195" i="15" s="1"/>
  <c r="X193" i="15"/>
  <c r="AA193" i="15" s="1"/>
  <c r="AB193" i="15" s="1"/>
  <c r="AD193" i="15" s="1"/>
  <c r="AG193" i="15" s="1"/>
  <c r="Q194" i="15" s="1"/>
  <c r="K195" i="14"/>
  <c r="V194" i="14"/>
  <c r="X193" i="14"/>
  <c r="AA193" i="14" s="1"/>
  <c r="AB193" i="14" s="1"/>
  <c r="AD193" i="14" s="1"/>
  <c r="AG193" i="14" s="1"/>
  <c r="AJ192" i="14"/>
  <c r="AP192" i="14" s="1"/>
  <c r="AS192" i="14" s="1"/>
  <c r="F196" i="14"/>
  <c r="I196" i="14" s="1"/>
  <c r="AR406" i="14" l="1"/>
  <c r="AT406" i="14" s="1"/>
  <c r="D406" i="14"/>
  <c r="C407" i="14"/>
  <c r="AK197" i="17"/>
  <c r="AN197" i="17" s="1"/>
  <c r="AI201" i="18"/>
  <c r="AJ201" i="18" s="1"/>
  <c r="AP201" i="18" s="1"/>
  <c r="AS201" i="18" s="1"/>
  <c r="AC202" i="18"/>
  <c r="AD202" i="18" s="1"/>
  <c r="AG202" i="18" s="1"/>
  <c r="F204" i="18"/>
  <c r="I204" i="18" s="1"/>
  <c r="L203" i="18"/>
  <c r="O203" i="18" s="1"/>
  <c r="P203" i="18" s="1"/>
  <c r="R203" i="18" s="1"/>
  <c r="U203" i="18" s="1"/>
  <c r="V203" i="18" s="1"/>
  <c r="X203" i="18" s="1"/>
  <c r="AA203" i="18" s="1"/>
  <c r="E206" i="17"/>
  <c r="J205" i="17"/>
  <c r="Q202" i="17"/>
  <c r="V201" i="17"/>
  <c r="AC199" i="17"/>
  <c r="AI198" i="17"/>
  <c r="K204" i="17"/>
  <c r="P203" i="17"/>
  <c r="AB200" i="17"/>
  <c r="R194" i="15"/>
  <c r="U194" i="15" s="1"/>
  <c r="V194" i="15" s="1"/>
  <c r="L195" i="14"/>
  <c r="O195" i="14" s="1"/>
  <c r="P195" i="14" s="1"/>
  <c r="R195" i="14" s="1"/>
  <c r="U195" i="14" s="1"/>
  <c r="V195" i="14" s="1"/>
  <c r="AK192" i="15"/>
  <c r="AN192" i="15" s="1"/>
  <c r="P195" i="15"/>
  <c r="AI193" i="15"/>
  <c r="E197" i="15"/>
  <c r="J196" i="15"/>
  <c r="K196" i="15" s="1"/>
  <c r="AK192" i="14"/>
  <c r="AN192" i="14" s="1"/>
  <c r="J196" i="14"/>
  <c r="E197" i="14"/>
  <c r="W194" i="14"/>
  <c r="AI193" i="14"/>
  <c r="C408" i="14" l="1"/>
  <c r="D407" i="14"/>
  <c r="AR407" i="14"/>
  <c r="AT407" i="14" s="1"/>
  <c r="AK201" i="18"/>
  <c r="AN201" i="18" s="1"/>
  <c r="AI202" i="18"/>
  <c r="AB203" i="18"/>
  <c r="E205" i="18"/>
  <c r="J204" i="18"/>
  <c r="AD199" i="17"/>
  <c r="AG199" i="17" s="1"/>
  <c r="R202" i="17"/>
  <c r="U202" i="17" s="1"/>
  <c r="W201" i="17"/>
  <c r="AJ198" i="17"/>
  <c r="AP198" i="17" s="1"/>
  <c r="AS198" i="17" s="1"/>
  <c r="AJ193" i="15"/>
  <c r="AP193" i="15" s="1"/>
  <c r="AS193" i="15" s="1"/>
  <c r="L204" i="17"/>
  <c r="O204" i="17" s="1"/>
  <c r="F206" i="17"/>
  <c r="I206" i="17" s="1"/>
  <c r="K196" i="14"/>
  <c r="L196" i="14" s="1"/>
  <c r="O196" i="14" s="1"/>
  <c r="P196" i="14" s="1"/>
  <c r="R196" i="14" s="1"/>
  <c r="U196" i="14" s="1"/>
  <c r="X194" i="14"/>
  <c r="AA194" i="14" s="1"/>
  <c r="AB194" i="14" s="1"/>
  <c r="AD194" i="14" s="1"/>
  <c r="AG194" i="14" s="1"/>
  <c r="AI194" i="14" s="1"/>
  <c r="F197" i="15"/>
  <c r="I197" i="15" s="1"/>
  <c r="X194" i="15"/>
  <c r="AA194" i="15" s="1"/>
  <c r="AB194" i="15" s="1"/>
  <c r="AD194" i="15" s="1"/>
  <c r="AG194" i="15" s="1"/>
  <c r="Q195" i="15" s="1"/>
  <c r="F197" i="14"/>
  <c r="I197" i="14" s="1"/>
  <c r="AJ193" i="14"/>
  <c r="AP193" i="14" s="1"/>
  <c r="AS193" i="14" s="1"/>
  <c r="C409" i="14" l="1"/>
  <c r="D408" i="14"/>
  <c r="AR408" i="14"/>
  <c r="AT408" i="14" s="1"/>
  <c r="AJ202" i="18"/>
  <c r="AP202" i="18" s="1"/>
  <c r="AS202" i="18" s="1"/>
  <c r="AC203" i="18"/>
  <c r="AD203" i="18" s="1"/>
  <c r="AG203" i="18" s="1"/>
  <c r="AK193" i="15"/>
  <c r="AN193" i="15" s="1"/>
  <c r="F205" i="18"/>
  <c r="I205" i="18" s="1"/>
  <c r="K204" i="18"/>
  <c r="K205" i="17"/>
  <c r="P204" i="17"/>
  <c r="Q203" i="17"/>
  <c r="V202" i="17"/>
  <c r="AC200" i="17"/>
  <c r="AI199" i="17"/>
  <c r="E207" i="17"/>
  <c r="J206" i="17"/>
  <c r="X201" i="17"/>
  <c r="AA201" i="17" s="1"/>
  <c r="AK198" i="17"/>
  <c r="AN198" i="17" s="1"/>
  <c r="R195" i="15"/>
  <c r="U195" i="15" s="1"/>
  <c r="V195" i="15" s="1"/>
  <c r="W195" i="14"/>
  <c r="X195" i="14" s="1"/>
  <c r="AA195" i="14" s="1"/>
  <c r="AB195" i="14" s="1"/>
  <c r="AD195" i="14" s="1"/>
  <c r="AG195" i="14" s="1"/>
  <c r="AI195" i="14" s="1"/>
  <c r="AI194" i="15"/>
  <c r="E198" i="15"/>
  <c r="J197" i="15"/>
  <c r="L196" i="15"/>
  <c r="O196" i="15" s="1"/>
  <c r="J197" i="14"/>
  <c r="K197" i="14" s="1"/>
  <c r="E198" i="14"/>
  <c r="V196" i="14"/>
  <c r="AK193" i="14"/>
  <c r="AN193" i="14" s="1"/>
  <c r="AJ194" i="14" s="1"/>
  <c r="AP194" i="14" s="1"/>
  <c r="AS194" i="14" s="1"/>
  <c r="D409" i="14" l="1"/>
  <c r="AR409" i="14"/>
  <c r="AT409" i="14" s="1"/>
  <c r="C410" i="14"/>
  <c r="C411" i="14" s="1"/>
  <c r="AK202" i="18"/>
  <c r="AN202" i="18" s="1"/>
  <c r="AJ194" i="15"/>
  <c r="AP194" i="15" s="1"/>
  <c r="AS194" i="15" s="1"/>
  <c r="AI203" i="18"/>
  <c r="J205" i="18"/>
  <c r="E206" i="18"/>
  <c r="L204" i="18"/>
  <c r="O204" i="18" s="1"/>
  <c r="P204" i="18" s="1"/>
  <c r="R204" i="18" s="1"/>
  <c r="U204" i="18" s="1"/>
  <c r="V204" i="18" s="1"/>
  <c r="X204" i="18" s="1"/>
  <c r="AA204" i="18" s="1"/>
  <c r="AD200" i="17"/>
  <c r="AG200" i="17" s="1"/>
  <c r="AJ199" i="17"/>
  <c r="AP199" i="17" s="1"/>
  <c r="AS199" i="17" s="1"/>
  <c r="R203" i="17"/>
  <c r="U203" i="17" s="1"/>
  <c r="W202" i="17"/>
  <c r="X202" i="17" s="1"/>
  <c r="AA202" i="17" s="1"/>
  <c r="AB201" i="17"/>
  <c r="F207" i="17"/>
  <c r="I207" i="17" s="1"/>
  <c r="L205" i="17"/>
  <c r="O205" i="17" s="1"/>
  <c r="W196" i="14"/>
  <c r="X196" i="14" s="1"/>
  <c r="AA196" i="14" s="1"/>
  <c r="AB196" i="14" s="1"/>
  <c r="AD196" i="14" s="1"/>
  <c r="AG196" i="14" s="1"/>
  <c r="P196" i="15"/>
  <c r="K197" i="15"/>
  <c r="F198" i="15"/>
  <c r="I198" i="15" s="1"/>
  <c r="X195" i="15"/>
  <c r="AA195" i="15" s="1"/>
  <c r="AB195" i="15" s="1"/>
  <c r="AD195" i="15" s="1"/>
  <c r="AG195" i="15" s="1"/>
  <c r="F198" i="14"/>
  <c r="I198" i="14" s="1"/>
  <c r="AK194" i="14"/>
  <c r="AN194" i="14" s="1"/>
  <c r="AJ195" i="14" s="1"/>
  <c r="AP195" i="14" s="1"/>
  <c r="AS195" i="14" s="1"/>
  <c r="L197" i="14"/>
  <c r="O197" i="14" s="1"/>
  <c r="P197" i="14" s="1"/>
  <c r="R197" i="14" s="1"/>
  <c r="U197" i="14" s="1"/>
  <c r="D411" i="14" l="1"/>
  <c r="AR411" i="14"/>
  <c r="AT411" i="14" s="1"/>
  <c r="C412" i="14"/>
  <c r="D410" i="14"/>
  <c r="AR410" i="14"/>
  <c r="AT410" i="14" s="1"/>
  <c r="AK194" i="15"/>
  <c r="AN194" i="15" s="1"/>
  <c r="AJ203" i="18"/>
  <c r="AP203" i="18" s="1"/>
  <c r="AS203" i="18" s="1"/>
  <c r="K205" i="18"/>
  <c r="L205" i="18" s="1"/>
  <c r="O205" i="18" s="1"/>
  <c r="P205" i="18" s="1"/>
  <c r="R205" i="18" s="1"/>
  <c r="U205" i="18" s="1"/>
  <c r="V205" i="18" s="1"/>
  <c r="X205" i="18" s="1"/>
  <c r="AA205" i="18" s="1"/>
  <c r="AB204" i="18"/>
  <c r="F206" i="18"/>
  <c r="I206" i="18" s="1"/>
  <c r="AB202" i="17"/>
  <c r="E208" i="17"/>
  <c r="J207" i="17"/>
  <c r="AC201" i="17"/>
  <c r="AI200" i="17"/>
  <c r="Q204" i="17"/>
  <c r="V203" i="17"/>
  <c r="K206" i="17"/>
  <c r="P205" i="17"/>
  <c r="AK199" i="17"/>
  <c r="AN199" i="17" s="1"/>
  <c r="L197" i="15"/>
  <c r="O197" i="15" s="1"/>
  <c r="P197" i="15" s="1"/>
  <c r="Q196" i="15"/>
  <c r="AI195" i="15"/>
  <c r="E199" i="15"/>
  <c r="J198" i="15"/>
  <c r="E199" i="14"/>
  <c r="J198" i="14"/>
  <c r="K198" i="14" s="1"/>
  <c r="AI196" i="14"/>
  <c r="AK195" i="14"/>
  <c r="AN195" i="14" s="1"/>
  <c r="V197" i="14"/>
  <c r="AR412" i="14" l="1"/>
  <c r="AT412" i="14" s="1"/>
  <c r="D412" i="14"/>
  <c r="C413" i="14"/>
  <c r="AJ195" i="15"/>
  <c r="AP195" i="15" s="1"/>
  <c r="AS195" i="15" s="1"/>
  <c r="AC204" i="18"/>
  <c r="AD204" i="18" s="1"/>
  <c r="AG204" i="18" s="1"/>
  <c r="AK203" i="18"/>
  <c r="AN203" i="18" s="1"/>
  <c r="J206" i="18"/>
  <c r="K206" i="18" s="1"/>
  <c r="E207" i="18"/>
  <c r="AB205" i="18"/>
  <c r="R204" i="17"/>
  <c r="U204" i="17" s="1"/>
  <c r="AJ200" i="17"/>
  <c r="AP200" i="17" s="1"/>
  <c r="AS200" i="17" s="1"/>
  <c r="F208" i="17"/>
  <c r="I208" i="17" s="1"/>
  <c r="L206" i="17"/>
  <c r="O206" i="17" s="1"/>
  <c r="AD201" i="17"/>
  <c r="AG201" i="17" s="1"/>
  <c r="W203" i="17"/>
  <c r="K198" i="15"/>
  <c r="L198" i="15" s="1"/>
  <c r="O198" i="15" s="1"/>
  <c r="R196" i="15"/>
  <c r="U196" i="15" s="1"/>
  <c r="V196" i="15" s="1"/>
  <c r="X196" i="15" s="1"/>
  <c r="AA196" i="15" s="1"/>
  <c r="AB196" i="15" s="1"/>
  <c r="AD196" i="15" s="1"/>
  <c r="AG196" i="15" s="1"/>
  <c r="AJ196" i="14"/>
  <c r="AP196" i="14" s="1"/>
  <c r="AS196" i="14" s="1"/>
  <c r="F199" i="15"/>
  <c r="I199" i="15" s="1"/>
  <c r="W197" i="14"/>
  <c r="L198" i="14"/>
  <c r="O198" i="14" s="1"/>
  <c r="P198" i="14" s="1"/>
  <c r="R198" i="14" s="1"/>
  <c r="U198" i="14" s="1"/>
  <c r="F199" i="14"/>
  <c r="I199" i="14" s="1"/>
  <c r="C414" i="14" l="1"/>
  <c r="AR413" i="14"/>
  <c r="AT413" i="14" s="1"/>
  <c r="D413" i="14"/>
  <c r="AK195" i="15"/>
  <c r="AN195" i="15" s="1"/>
  <c r="AI204" i="18"/>
  <c r="AJ204" i="18" s="1"/>
  <c r="AP204" i="18" s="1"/>
  <c r="AS204" i="18" s="1"/>
  <c r="AC205" i="18"/>
  <c r="AD205" i="18" s="1"/>
  <c r="AG205" i="18" s="1"/>
  <c r="F207" i="18"/>
  <c r="I207" i="18" s="1"/>
  <c r="L206" i="18"/>
  <c r="O206" i="18" s="1"/>
  <c r="P206" i="18" s="1"/>
  <c r="R206" i="18" s="1"/>
  <c r="U206" i="18" s="1"/>
  <c r="V206" i="18" s="1"/>
  <c r="X206" i="18" s="1"/>
  <c r="AA206" i="18" s="1"/>
  <c r="E209" i="17"/>
  <c r="J208" i="17"/>
  <c r="AC202" i="17"/>
  <c r="AI201" i="17"/>
  <c r="AK200" i="17"/>
  <c r="AN200" i="17" s="1"/>
  <c r="X203" i="17"/>
  <c r="AA203" i="17" s="1"/>
  <c r="Q205" i="17"/>
  <c r="V204" i="17"/>
  <c r="K207" i="17"/>
  <c r="P206" i="17"/>
  <c r="AK196" i="14"/>
  <c r="AN196" i="14" s="1"/>
  <c r="Q197" i="15"/>
  <c r="AI196" i="15"/>
  <c r="P198" i="15"/>
  <c r="E200" i="15"/>
  <c r="J199" i="15"/>
  <c r="K199" i="15" s="1"/>
  <c r="V198" i="14"/>
  <c r="J199" i="14"/>
  <c r="E200" i="14"/>
  <c r="X197" i="14"/>
  <c r="AA197" i="14" s="1"/>
  <c r="AB197" i="14" s="1"/>
  <c r="AD197" i="14" s="1"/>
  <c r="AG197" i="14" s="1"/>
  <c r="C415" i="14" l="1"/>
  <c r="D414" i="14"/>
  <c r="AR414" i="14"/>
  <c r="AT414" i="14" s="1"/>
  <c r="AJ196" i="15"/>
  <c r="AP196" i="15" s="1"/>
  <c r="AS196" i="15" s="1"/>
  <c r="AK204" i="18"/>
  <c r="AN204" i="18" s="1"/>
  <c r="AI205" i="18"/>
  <c r="AB206" i="18"/>
  <c r="J207" i="18"/>
  <c r="E208" i="18"/>
  <c r="AJ201" i="17"/>
  <c r="AP201" i="17" s="1"/>
  <c r="AS201" i="17" s="1"/>
  <c r="R205" i="17"/>
  <c r="U205" i="17" s="1"/>
  <c r="AD202" i="17"/>
  <c r="AG202" i="17" s="1"/>
  <c r="W204" i="17"/>
  <c r="AB203" i="17"/>
  <c r="L207" i="17"/>
  <c r="O207" i="17" s="1"/>
  <c r="F209" i="17"/>
  <c r="I209" i="17" s="1"/>
  <c r="R197" i="15"/>
  <c r="U197" i="15" s="1"/>
  <c r="V197" i="15" s="1"/>
  <c r="X197" i="15" s="1"/>
  <c r="AA197" i="15" s="1"/>
  <c r="AB197" i="15" s="1"/>
  <c r="AD197" i="15" s="1"/>
  <c r="AG197" i="15" s="1"/>
  <c r="Q198" i="15" s="1"/>
  <c r="F200" i="15"/>
  <c r="I200" i="15" s="1"/>
  <c r="L199" i="15"/>
  <c r="O199" i="15" s="1"/>
  <c r="W198" i="14"/>
  <c r="AI197" i="14"/>
  <c r="F200" i="14"/>
  <c r="I200" i="14" s="1"/>
  <c r="K199" i="14"/>
  <c r="D415" i="14" l="1"/>
  <c r="AR415" i="14"/>
  <c r="AT415" i="14" s="1"/>
  <c r="C416" i="14"/>
  <c r="AK196" i="15"/>
  <c r="AN196" i="15" s="1"/>
  <c r="AJ205" i="18"/>
  <c r="AP205" i="18" s="1"/>
  <c r="AS205" i="18" s="1"/>
  <c r="AC206" i="18"/>
  <c r="AD206" i="18" s="1"/>
  <c r="AG206" i="18" s="1"/>
  <c r="AK201" i="17"/>
  <c r="AN201" i="17" s="1"/>
  <c r="F208" i="18"/>
  <c r="I208" i="18" s="1"/>
  <c r="K207" i="18"/>
  <c r="AC203" i="17"/>
  <c r="AD203" i="17" s="1"/>
  <c r="AG203" i="17" s="1"/>
  <c r="AI202" i="17"/>
  <c r="AI197" i="15"/>
  <c r="X204" i="17"/>
  <c r="AA204" i="17" s="1"/>
  <c r="E210" i="17"/>
  <c r="J209" i="17"/>
  <c r="K208" i="17"/>
  <c r="P207" i="17"/>
  <c r="Q206" i="17"/>
  <c r="V205" i="17"/>
  <c r="R198" i="15"/>
  <c r="U198" i="15" s="1"/>
  <c r="V198" i="15" s="1"/>
  <c r="X198" i="15" s="1"/>
  <c r="AA198" i="15" s="1"/>
  <c r="AB198" i="15" s="1"/>
  <c r="AD198" i="15" s="1"/>
  <c r="AG198" i="15" s="1"/>
  <c r="X198" i="14"/>
  <c r="AA198" i="14" s="1"/>
  <c r="AB198" i="14" s="1"/>
  <c r="AD198" i="14" s="1"/>
  <c r="AG198" i="14" s="1"/>
  <c r="AI198" i="14" s="1"/>
  <c r="P199" i="15"/>
  <c r="E201" i="15"/>
  <c r="J200" i="15"/>
  <c r="K200" i="15" s="1"/>
  <c r="J200" i="14"/>
  <c r="E201" i="14"/>
  <c r="L199" i="14"/>
  <c r="O199" i="14" s="1"/>
  <c r="P199" i="14" s="1"/>
  <c r="R199" i="14" s="1"/>
  <c r="U199" i="14" s="1"/>
  <c r="AJ197" i="14"/>
  <c r="AP197" i="14" s="1"/>
  <c r="AS197" i="14" s="1"/>
  <c r="AR416" i="14" l="1"/>
  <c r="AT416" i="14" s="1"/>
  <c r="D416" i="14"/>
  <c r="C417" i="14"/>
  <c r="AJ197" i="15"/>
  <c r="AP197" i="15" s="1"/>
  <c r="AS197" i="15" s="1"/>
  <c r="AK205" i="18"/>
  <c r="AN205" i="18" s="1"/>
  <c r="AI206" i="18"/>
  <c r="AJ202" i="17"/>
  <c r="AP202" i="17" s="1"/>
  <c r="AS202" i="17" s="1"/>
  <c r="L207" i="18"/>
  <c r="O207" i="18" s="1"/>
  <c r="P207" i="18" s="1"/>
  <c r="R207" i="18" s="1"/>
  <c r="U207" i="18" s="1"/>
  <c r="V207" i="18" s="1"/>
  <c r="X207" i="18" s="1"/>
  <c r="AA207" i="18" s="1"/>
  <c r="E209" i="18"/>
  <c r="J208" i="18"/>
  <c r="F210" i="17"/>
  <c r="I210" i="17" s="1"/>
  <c r="W205" i="17"/>
  <c r="X205" i="17" s="1"/>
  <c r="AA205" i="17" s="1"/>
  <c r="AB204" i="17"/>
  <c r="AC204" i="17" s="1"/>
  <c r="L208" i="17"/>
  <c r="O208" i="17" s="1"/>
  <c r="AI203" i="17"/>
  <c r="R206" i="17"/>
  <c r="U206" i="17" s="1"/>
  <c r="Q199" i="15"/>
  <c r="R199" i="15" s="1"/>
  <c r="U199" i="15" s="1"/>
  <c r="V199" i="15" s="1"/>
  <c r="X199" i="15" s="1"/>
  <c r="AA199" i="15" s="1"/>
  <c r="AB199" i="15" s="1"/>
  <c r="AD199" i="15" s="1"/>
  <c r="AG199" i="15" s="1"/>
  <c r="AI198" i="15"/>
  <c r="L200" i="15"/>
  <c r="O200" i="15" s="1"/>
  <c r="F201" i="15"/>
  <c r="I201" i="15" s="1"/>
  <c r="F201" i="14"/>
  <c r="I201" i="14" s="1"/>
  <c r="K200" i="14"/>
  <c r="V199" i="14"/>
  <c r="AK197" i="14"/>
  <c r="AN197" i="14" s="1"/>
  <c r="AJ198" i="14" s="1"/>
  <c r="AP198" i="14" s="1"/>
  <c r="AS198" i="14" s="1"/>
  <c r="C418" i="14" l="1"/>
  <c r="D417" i="14"/>
  <c r="AR417" i="14"/>
  <c r="AT417" i="14" s="1"/>
  <c r="AK197" i="15"/>
  <c r="AN197" i="15" s="1"/>
  <c r="AJ198" i="15" s="1"/>
  <c r="AP198" i="15" s="1"/>
  <c r="AS198" i="15" s="1"/>
  <c r="AK202" i="17"/>
  <c r="AN202" i="17" s="1"/>
  <c r="AJ203" i="17" s="1"/>
  <c r="AP203" i="17" s="1"/>
  <c r="AS203" i="17" s="1"/>
  <c r="AJ206" i="18"/>
  <c r="AP206" i="18" s="1"/>
  <c r="AS206" i="18" s="1"/>
  <c r="F209" i="18"/>
  <c r="I209" i="18" s="1"/>
  <c r="K208" i="18"/>
  <c r="AB207" i="18"/>
  <c r="K209" i="17"/>
  <c r="P208" i="17"/>
  <c r="AB205" i="17"/>
  <c r="AD204" i="17"/>
  <c r="AG204" i="17" s="1"/>
  <c r="Q207" i="17"/>
  <c r="V206" i="17"/>
  <c r="E211" i="17"/>
  <c r="J210" i="17"/>
  <c r="P200" i="15"/>
  <c r="Q200" i="15" s="1"/>
  <c r="E202" i="15"/>
  <c r="J201" i="15"/>
  <c r="K201" i="15" s="1"/>
  <c r="AI199" i="15"/>
  <c r="AK198" i="14"/>
  <c r="AN198" i="14" s="1"/>
  <c r="W199" i="14"/>
  <c r="L200" i="14"/>
  <c r="O200" i="14" s="1"/>
  <c r="P200" i="14" s="1"/>
  <c r="R200" i="14" s="1"/>
  <c r="U200" i="14" s="1"/>
  <c r="J201" i="14"/>
  <c r="E202" i="14"/>
  <c r="D418" i="14" l="1"/>
  <c r="AR418" i="14"/>
  <c r="AT418" i="14" s="1"/>
  <c r="C419" i="14"/>
  <c r="AK206" i="18"/>
  <c r="AN206" i="18" s="1"/>
  <c r="AC207" i="18"/>
  <c r="AD207" i="18" s="1"/>
  <c r="AG207" i="18" s="1"/>
  <c r="J209" i="18"/>
  <c r="E210" i="18"/>
  <c r="L208" i="18"/>
  <c r="O208" i="18" s="1"/>
  <c r="P208" i="18" s="1"/>
  <c r="R208" i="18" s="1"/>
  <c r="U208" i="18" s="1"/>
  <c r="V208" i="18" s="1"/>
  <c r="X208" i="18" s="1"/>
  <c r="AA208" i="18" s="1"/>
  <c r="AK203" i="17"/>
  <c r="AN203" i="17" s="1"/>
  <c r="AC205" i="17"/>
  <c r="AD205" i="17" s="1"/>
  <c r="AG205" i="17" s="1"/>
  <c r="AI204" i="17"/>
  <c r="R207" i="17"/>
  <c r="U207" i="17" s="1"/>
  <c r="W206" i="17"/>
  <c r="X206" i="17" s="1"/>
  <c r="AA206" i="17" s="1"/>
  <c r="F211" i="17"/>
  <c r="I211" i="17" s="1"/>
  <c r="L209" i="17"/>
  <c r="O209" i="17" s="1"/>
  <c r="R200" i="15"/>
  <c r="U200" i="15" s="1"/>
  <c r="V200" i="15" s="1"/>
  <c r="X200" i="15" s="1"/>
  <c r="AA200" i="15" s="1"/>
  <c r="AB200" i="15" s="1"/>
  <c r="AD200" i="15" s="1"/>
  <c r="AG200" i="15" s="1"/>
  <c r="L201" i="15"/>
  <c r="O201" i="15" s="1"/>
  <c r="AK198" i="15"/>
  <c r="AN198" i="15" s="1"/>
  <c r="AJ199" i="15" s="1"/>
  <c r="AP199" i="15" s="1"/>
  <c r="AS199" i="15" s="1"/>
  <c r="F202" i="15"/>
  <c r="I202" i="15" s="1"/>
  <c r="K201" i="14"/>
  <c r="V200" i="14"/>
  <c r="F202" i="14"/>
  <c r="I202" i="14" s="1"/>
  <c r="X199" i="14"/>
  <c r="AA199" i="14" s="1"/>
  <c r="AB199" i="14" s="1"/>
  <c r="AD199" i="14" s="1"/>
  <c r="AG199" i="14" s="1"/>
  <c r="D419" i="14" l="1"/>
  <c r="AR419" i="14"/>
  <c r="AT419" i="14" s="1"/>
  <c r="C420" i="14"/>
  <c r="AI207" i="18"/>
  <c r="AJ207" i="18" s="1"/>
  <c r="AP207" i="18" s="1"/>
  <c r="AS207" i="18" s="1"/>
  <c r="AJ204" i="17"/>
  <c r="AP204" i="17" s="1"/>
  <c r="AS204" i="17" s="1"/>
  <c r="K209" i="18"/>
  <c r="L209" i="18" s="1"/>
  <c r="O209" i="18" s="1"/>
  <c r="P209" i="18" s="1"/>
  <c r="R209" i="18" s="1"/>
  <c r="U209" i="18" s="1"/>
  <c r="V209" i="18" s="1"/>
  <c r="X209" i="18" s="1"/>
  <c r="AA209" i="18" s="1"/>
  <c r="AB208" i="18"/>
  <c r="F210" i="18"/>
  <c r="I210" i="18" s="1"/>
  <c r="AB206" i="17"/>
  <c r="AC206" i="17" s="1"/>
  <c r="K210" i="17"/>
  <c r="P209" i="17"/>
  <c r="AI205" i="17"/>
  <c r="E212" i="17"/>
  <c r="J211" i="17"/>
  <c r="Q208" i="17"/>
  <c r="V207" i="17"/>
  <c r="L201" i="14"/>
  <c r="O201" i="14" s="1"/>
  <c r="P201" i="14" s="1"/>
  <c r="R201" i="14" s="1"/>
  <c r="U201" i="14" s="1"/>
  <c r="V201" i="14" s="1"/>
  <c r="P201" i="15"/>
  <c r="Q201" i="15" s="1"/>
  <c r="AI200" i="15"/>
  <c r="J202" i="15"/>
  <c r="K202" i="15" s="1"/>
  <c r="E203" i="15"/>
  <c r="AK199" i="15"/>
  <c r="AN199" i="15" s="1"/>
  <c r="W200" i="14"/>
  <c r="AI199" i="14"/>
  <c r="E203" i="14"/>
  <c r="J202" i="14"/>
  <c r="AR420" i="14" l="1"/>
  <c r="AT420" i="14" s="1"/>
  <c r="D420" i="14"/>
  <c r="C421" i="14"/>
  <c r="AK207" i="18"/>
  <c r="AN207" i="18" s="1"/>
  <c r="AC208" i="18"/>
  <c r="AD208" i="18" s="1"/>
  <c r="AG208" i="18" s="1"/>
  <c r="AK204" i="17"/>
  <c r="AN204" i="17" s="1"/>
  <c r="AJ205" i="17" s="1"/>
  <c r="AP205" i="17" s="1"/>
  <c r="AS205" i="17" s="1"/>
  <c r="AB209" i="18"/>
  <c r="J210" i="18"/>
  <c r="E211" i="18"/>
  <c r="F212" i="17"/>
  <c r="I212" i="17" s="1"/>
  <c r="L210" i="17"/>
  <c r="O210" i="17" s="1"/>
  <c r="AD206" i="17"/>
  <c r="AG206" i="17" s="1"/>
  <c r="R208" i="17"/>
  <c r="U208" i="17" s="1"/>
  <c r="W207" i="17"/>
  <c r="X207" i="17" s="1"/>
  <c r="AA207" i="17" s="1"/>
  <c r="X200" i="14"/>
  <c r="AA200" i="14" s="1"/>
  <c r="AB200" i="14" s="1"/>
  <c r="AD200" i="14" s="1"/>
  <c r="AG200" i="14" s="1"/>
  <c r="AI200" i="14" s="1"/>
  <c r="AJ200" i="15"/>
  <c r="AP200" i="15" s="1"/>
  <c r="AS200" i="15" s="1"/>
  <c r="R201" i="15"/>
  <c r="U201" i="15" s="1"/>
  <c r="V201" i="15" s="1"/>
  <c r="X201" i="15" s="1"/>
  <c r="AA201" i="15" s="1"/>
  <c r="AB201" i="15" s="1"/>
  <c r="AD201" i="15" s="1"/>
  <c r="AG201" i="15" s="1"/>
  <c r="F203" i="15"/>
  <c r="I203" i="15" s="1"/>
  <c r="F203" i="14"/>
  <c r="I203" i="14" s="1"/>
  <c r="AJ199" i="14"/>
  <c r="AP199" i="14" s="1"/>
  <c r="AS199" i="14" s="1"/>
  <c r="K202" i="14"/>
  <c r="C422" i="14" l="1"/>
  <c r="AR421" i="14"/>
  <c r="AT421" i="14" s="1"/>
  <c r="D421" i="14"/>
  <c r="AI208" i="18"/>
  <c r="AJ208" i="18" s="1"/>
  <c r="AP208" i="18" s="1"/>
  <c r="AS208" i="18" s="1"/>
  <c r="AC209" i="18"/>
  <c r="AD209" i="18" s="1"/>
  <c r="AG209" i="18" s="1"/>
  <c r="F211" i="18"/>
  <c r="I211" i="18" s="1"/>
  <c r="K210" i="18"/>
  <c r="L210" i="18" s="1"/>
  <c r="O210" i="18" s="1"/>
  <c r="P210" i="18" s="1"/>
  <c r="R210" i="18" s="1"/>
  <c r="U210" i="18" s="1"/>
  <c r="V210" i="18" s="1"/>
  <c r="X210" i="18" s="1"/>
  <c r="AA210" i="18" s="1"/>
  <c r="AB207" i="17"/>
  <c r="AC207" i="17" s="1"/>
  <c r="AK205" i="17"/>
  <c r="AN205" i="17" s="1"/>
  <c r="E213" i="17"/>
  <c r="J212" i="17"/>
  <c r="K211" i="17"/>
  <c r="P210" i="17"/>
  <c r="Q209" i="17"/>
  <c r="V208" i="17"/>
  <c r="AI206" i="17"/>
  <c r="W201" i="14"/>
  <c r="X201" i="14" s="1"/>
  <c r="AA201" i="14" s="1"/>
  <c r="AB201" i="14" s="1"/>
  <c r="AD201" i="14" s="1"/>
  <c r="AG201" i="14" s="1"/>
  <c r="AI201" i="14" s="1"/>
  <c r="L202" i="14"/>
  <c r="O202" i="14" s="1"/>
  <c r="P202" i="14" s="1"/>
  <c r="R202" i="14" s="1"/>
  <c r="U202" i="14" s="1"/>
  <c r="V202" i="14" s="1"/>
  <c r="AK200" i="15"/>
  <c r="AN200" i="15" s="1"/>
  <c r="AI201" i="15"/>
  <c r="J203" i="15"/>
  <c r="E204" i="15"/>
  <c r="L202" i="15"/>
  <c r="O202" i="15" s="1"/>
  <c r="AK199" i="14"/>
  <c r="AN199" i="14" s="1"/>
  <c r="AJ200" i="14" s="1"/>
  <c r="AP200" i="14" s="1"/>
  <c r="AS200" i="14" s="1"/>
  <c r="E204" i="14"/>
  <c r="J203" i="14"/>
  <c r="D422" i="14" l="1"/>
  <c r="AR422" i="14"/>
  <c r="AT422" i="14" s="1"/>
  <c r="C423" i="14"/>
  <c r="AK208" i="18"/>
  <c r="AN208" i="18" s="1"/>
  <c r="AI209" i="18"/>
  <c r="AB210" i="18"/>
  <c r="J211" i="18"/>
  <c r="E212" i="18"/>
  <c r="AJ206" i="17"/>
  <c r="AP206" i="17" s="1"/>
  <c r="AS206" i="17" s="1"/>
  <c r="L211" i="17"/>
  <c r="O211" i="17" s="1"/>
  <c r="F213" i="17"/>
  <c r="I213" i="17" s="1"/>
  <c r="AD207" i="17"/>
  <c r="AG207" i="17" s="1"/>
  <c r="K203" i="14"/>
  <c r="L203" i="14" s="1"/>
  <c r="O203" i="14" s="1"/>
  <c r="P203" i="14" s="1"/>
  <c r="R203" i="14" s="1"/>
  <c r="U203" i="14" s="1"/>
  <c r="R209" i="17"/>
  <c r="U209" i="17" s="1"/>
  <c r="W208" i="17"/>
  <c r="X208" i="17" s="1"/>
  <c r="AA208" i="17" s="1"/>
  <c r="W202" i="14"/>
  <c r="X202" i="14" s="1"/>
  <c r="AA202" i="14" s="1"/>
  <c r="AB202" i="14" s="1"/>
  <c r="AD202" i="14" s="1"/>
  <c r="AG202" i="14" s="1"/>
  <c r="AJ201" i="15"/>
  <c r="AP201" i="15" s="1"/>
  <c r="AS201" i="15" s="1"/>
  <c r="P202" i="15"/>
  <c r="K203" i="15"/>
  <c r="AK200" i="14"/>
  <c r="AN200" i="14" s="1"/>
  <c r="AJ201" i="14" s="1"/>
  <c r="AP201" i="14" s="1"/>
  <c r="AS201" i="14" s="1"/>
  <c r="F204" i="15"/>
  <c r="I204" i="15" s="1"/>
  <c r="F204" i="14"/>
  <c r="I204" i="14" s="1"/>
  <c r="D423" i="14" l="1"/>
  <c r="AR423" i="14"/>
  <c r="AT423" i="14" s="1"/>
  <c r="C424" i="14"/>
  <c r="AJ209" i="18"/>
  <c r="AP209" i="18" s="1"/>
  <c r="AS209" i="18" s="1"/>
  <c r="AC210" i="18"/>
  <c r="AD210" i="18" s="1"/>
  <c r="AG210" i="18" s="1"/>
  <c r="F212" i="18"/>
  <c r="I212" i="18" s="1"/>
  <c r="AK206" i="17"/>
  <c r="AN206" i="17" s="1"/>
  <c r="K211" i="18"/>
  <c r="E214" i="17"/>
  <c r="J213" i="17"/>
  <c r="Q210" i="17"/>
  <c r="V209" i="17"/>
  <c r="AI207" i="17"/>
  <c r="K212" i="17"/>
  <c r="P211" i="17"/>
  <c r="AB208" i="17"/>
  <c r="AC208" i="17" s="1"/>
  <c r="AK201" i="15"/>
  <c r="AN201" i="15" s="1"/>
  <c r="Q202" i="15"/>
  <c r="L203" i="15"/>
  <c r="O203" i="15" s="1"/>
  <c r="E205" i="15"/>
  <c r="J204" i="15"/>
  <c r="AK201" i="14"/>
  <c r="AN201" i="14" s="1"/>
  <c r="V203" i="14"/>
  <c r="W203" i="14" s="1"/>
  <c r="J204" i="14"/>
  <c r="E205" i="14"/>
  <c r="AI202" i="14"/>
  <c r="AR424" i="14" l="1"/>
  <c r="AT424" i="14" s="1"/>
  <c r="D424" i="14"/>
  <c r="C425" i="14"/>
  <c r="AK209" i="18"/>
  <c r="AN209" i="18" s="1"/>
  <c r="AI210" i="18"/>
  <c r="L211" i="18"/>
  <c r="O211" i="18" s="1"/>
  <c r="P211" i="18" s="1"/>
  <c r="R211" i="18" s="1"/>
  <c r="U211" i="18" s="1"/>
  <c r="V211" i="18" s="1"/>
  <c r="X211" i="18" s="1"/>
  <c r="AA211" i="18" s="1"/>
  <c r="E213" i="18"/>
  <c r="J212" i="18"/>
  <c r="L212" i="17"/>
  <c r="O212" i="17" s="1"/>
  <c r="W209" i="17"/>
  <c r="X209" i="17" s="1"/>
  <c r="AA209" i="17" s="1"/>
  <c r="R210" i="17"/>
  <c r="U210" i="17" s="1"/>
  <c r="AD208" i="17"/>
  <c r="AG208" i="17" s="1"/>
  <c r="AJ207" i="17"/>
  <c r="AP207" i="17" s="1"/>
  <c r="AS207" i="17" s="1"/>
  <c r="F214" i="17"/>
  <c r="I214" i="17" s="1"/>
  <c r="R202" i="15"/>
  <c r="U202" i="15" s="1"/>
  <c r="V202" i="15" s="1"/>
  <c r="X202" i="15" s="1"/>
  <c r="AA202" i="15" s="1"/>
  <c r="AB202" i="15" s="1"/>
  <c r="AD202" i="15" s="1"/>
  <c r="AG202" i="15" s="1"/>
  <c r="P203" i="15"/>
  <c r="K204" i="15"/>
  <c r="F205" i="15"/>
  <c r="I205" i="15" s="1"/>
  <c r="F205" i="14"/>
  <c r="I205" i="14" s="1"/>
  <c r="X203" i="14"/>
  <c r="AA203" i="14" s="1"/>
  <c r="AB203" i="14" s="1"/>
  <c r="AD203" i="14" s="1"/>
  <c r="AG203" i="14" s="1"/>
  <c r="K204" i="14"/>
  <c r="AJ202" i="14"/>
  <c r="AP202" i="14" s="1"/>
  <c r="AS202" i="14" s="1"/>
  <c r="D425" i="14" l="1"/>
  <c r="C426" i="14"/>
  <c r="AR425" i="14"/>
  <c r="AT425" i="14" s="1"/>
  <c r="AJ210" i="18"/>
  <c r="AP210" i="18" s="1"/>
  <c r="AS210" i="18" s="1"/>
  <c r="K212" i="18"/>
  <c r="AB211" i="18"/>
  <c r="F213" i="18"/>
  <c r="I213" i="18" s="1"/>
  <c r="AB209" i="17"/>
  <c r="AC209" i="17" s="1"/>
  <c r="E215" i="17"/>
  <c r="J214" i="17"/>
  <c r="K213" i="17"/>
  <c r="P212" i="17"/>
  <c r="AI208" i="17"/>
  <c r="AK207" i="17"/>
  <c r="AN207" i="17" s="1"/>
  <c r="Q211" i="17"/>
  <c r="V210" i="17"/>
  <c r="L204" i="15"/>
  <c r="O204" i="15" s="1"/>
  <c r="P204" i="15" s="1"/>
  <c r="L204" i="14"/>
  <c r="O204" i="14" s="1"/>
  <c r="P204" i="14" s="1"/>
  <c r="R204" i="14" s="1"/>
  <c r="U204" i="14" s="1"/>
  <c r="V204" i="14" s="1"/>
  <c r="W204" i="14" s="1"/>
  <c r="Q203" i="15"/>
  <c r="AI202" i="15"/>
  <c r="E206" i="15"/>
  <c r="J205" i="15"/>
  <c r="J205" i="14"/>
  <c r="E206" i="14"/>
  <c r="AI203" i="14"/>
  <c r="AK202" i="14"/>
  <c r="AN202" i="14" s="1"/>
  <c r="C427" i="14" l="1"/>
  <c r="D426" i="14"/>
  <c r="AR426" i="14"/>
  <c r="AT426" i="14" s="1"/>
  <c r="AK210" i="18"/>
  <c r="AN210" i="18" s="1"/>
  <c r="AC211" i="18"/>
  <c r="AD211" i="18" s="1"/>
  <c r="AG211" i="18" s="1"/>
  <c r="AJ208" i="17"/>
  <c r="AP208" i="17" s="1"/>
  <c r="AS208" i="17" s="1"/>
  <c r="J213" i="18"/>
  <c r="E214" i="18"/>
  <c r="L212" i="18"/>
  <c r="O212" i="18" s="1"/>
  <c r="P212" i="18" s="1"/>
  <c r="R212" i="18" s="1"/>
  <c r="U212" i="18" s="1"/>
  <c r="V212" i="18" s="1"/>
  <c r="X212" i="18" s="1"/>
  <c r="AA212" i="18" s="1"/>
  <c r="L213" i="17"/>
  <c r="O213" i="17" s="1"/>
  <c r="K205" i="15"/>
  <c r="L205" i="15" s="1"/>
  <c r="O205" i="15" s="1"/>
  <c r="R211" i="17"/>
  <c r="U211" i="17" s="1"/>
  <c r="F215" i="17"/>
  <c r="I215" i="17" s="1"/>
  <c r="AD209" i="17"/>
  <c r="AG209" i="17" s="1"/>
  <c r="W210" i="17"/>
  <c r="R203" i="15"/>
  <c r="U203" i="15" s="1"/>
  <c r="V203" i="15" s="1"/>
  <c r="X203" i="15" s="1"/>
  <c r="AA203" i="15" s="1"/>
  <c r="AB203" i="15" s="1"/>
  <c r="AD203" i="15" s="1"/>
  <c r="AG203" i="15" s="1"/>
  <c r="Q204" i="15" s="1"/>
  <c r="AJ202" i="15"/>
  <c r="AP202" i="15" s="1"/>
  <c r="AS202" i="15" s="1"/>
  <c r="F206" i="15"/>
  <c r="I206" i="15" s="1"/>
  <c r="AJ203" i="14"/>
  <c r="AP203" i="14" s="1"/>
  <c r="AS203" i="14" s="1"/>
  <c r="F206" i="14"/>
  <c r="I206" i="14" s="1"/>
  <c r="X204" i="14"/>
  <c r="AA204" i="14" s="1"/>
  <c r="AB204" i="14" s="1"/>
  <c r="AD204" i="14" s="1"/>
  <c r="AG204" i="14" s="1"/>
  <c r="K205" i="14"/>
  <c r="D427" i="14" l="1"/>
  <c r="C428" i="14"/>
  <c r="AR427" i="14"/>
  <c r="AT427" i="14" s="1"/>
  <c r="AI211" i="18"/>
  <c r="AK208" i="17"/>
  <c r="AN208" i="17" s="1"/>
  <c r="K213" i="18"/>
  <c r="L213" i="18" s="1"/>
  <c r="O213" i="18" s="1"/>
  <c r="P213" i="18" s="1"/>
  <c r="R213" i="18" s="1"/>
  <c r="U213" i="18" s="1"/>
  <c r="V213" i="18" s="1"/>
  <c r="X213" i="18" s="1"/>
  <c r="AA213" i="18" s="1"/>
  <c r="AB212" i="18"/>
  <c r="F214" i="18"/>
  <c r="I214" i="18" s="1"/>
  <c r="Q212" i="17"/>
  <c r="V211" i="17"/>
  <c r="K214" i="17"/>
  <c r="P213" i="17"/>
  <c r="AI209" i="17"/>
  <c r="E216" i="17"/>
  <c r="J215" i="17"/>
  <c r="X210" i="17"/>
  <c r="AA210" i="17" s="1"/>
  <c r="AI203" i="15"/>
  <c r="R204" i="15"/>
  <c r="U204" i="15" s="1"/>
  <c r="V204" i="15" s="1"/>
  <c r="X204" i="15" s="1"/>
  <c r="AA204" i="15" s="1"/>
  <c r="AB204" i="15" s="1"/>
  <c r="AD204" i="15" s="1"/>
  <c r="AG204" i="15" s="1"/>
  <c r="AI204" i="15" s="1"/>
  <c r="P205" i="15"/>
  <c r="AK203" i="14"/>
  <c r="AN203" i="14" s="1"/>
  <c r="J206" i="15"/>
  <c r="K206" i="15" s="1"/>
  <c r="E207" i="15"/>
  <c r="AK202" i="15"/>
  <c r="AN202" i="15" s="1"/>
  <c r="J206" i="14"/>
  <c r="E207" i="14"/>
  <c r="L205" i="14"/>
  <c r="O205" i="14" s="1"/>
  <c r="P205" i="14" s="1"/>
  <c r="R205" i="14" s="1"/>
  <c r="U205" i="14" s="1"/>
  <c r="AI204" i="14"/>
  <c r="D428" i="14" l="1"/>
  <c r="AR428" i="14"/>
  <c r="AT428" i="14" s="1"/>
  <c r="C429" i="14"/>
  <c r="AC212" i="18"/>
  <c r="AD212" i="18" s="1"/>
  <c r="AG212" i="18" s="1"/>
  <c r="AJ211" i="18"/>
  <c r="AP211" i="18" s="1"/>
  <c r="AS211" i="18" s="1"/>
  <c r="AJ203" i="15"/>
  <c r="AP203" i="15" s="1"/>
  <c r="AS203" i="15" s="1"/>
  <c r="AB213" i="18"/>
  <c r="J214" i="18"/>
  <c r="E215" i="18"/>
  <c r="L214" i="17"/>
  <c r="O214" i="17" s="1"/>
  <c r="W211" i="17"/>
  <c r="X211" i="17" s="1"/>
  <c r="AA211" i="17" s="1"/>
  <c r="AB210" i="17"/>
  <c r="R212" i="17"/>
  <c r="U212" i="17" s="1"/>
  <c r="F216" i="17"/>
  <c r="I216" i="17" s="1"/>
  <c r="AJ209" i="17"/>
  <c r="AP209" i="17" s="1"/>
  <c r="AS209" i="17" s="1"/>
  <c r="AJ204" i="14"/>
  <c r="AP204" i="14" s="1"/>
  <c r="AS204" i="14" s="1"/>
  <c r="Q205" i="15"/>
  <c r="F207" i="15"/>
  <c r="I207" i="15" s="1"/>
  <c r="K206" i="14"/>
  <c r="V205" i="14"/>
  <c r="F207" i="14"/>
  <c r="I207" i="14" s="1"/>
  <c r="C430" i="14" l="1"/>
  <c r="D429" i="14"/>
  <c r="AR429" i="14"/>
  <c r="AT429" i="14" s="1"/>
  <c r="AK211" i="18"/>
  <c r="AN211" i="18" s="1"/>
  <c r="AI212" i="18"/>
  <c r="AC213" i="18"/>
  <c r="AD213" i="18" s="1"/>
  <c r="AG213" i="18" s="1"/>
  <c r="AK203" i="15"/>
  <c r="AN203" i="15" s="1"/>
  <c r="AJ204" i="15" s="1"/>
  <c r="AP204" i="15" s="1"/>
  <c r="AS204" i="15" s="1"/>
  <c r="F215" i="18"/>
  <c r="I215" i="18" s="1"/>
  <c r="K214" i="18"/>
  <c r="L214" i="18" s="1"/>
  <c r="O214" i="18" s="1"/>
  <c r="P214" i="18" s="1"/>
  <c r="R214" i="18" s="1"/>
  <c r="U214" i="18" s="1"/>
  <c r="V214" i="18" s="1"/>
  <c r="X214" i="18" s="1"/>
  <c r="AA214" i="18" s="1"/>
  <c r="AC210" i="17"/>
  <c r="AB211" i="17"/>
  <c r="E217" i="17"/>
  <c r="J216" i="17"/>
  <c r="K215" i="17"/>
  <c r="P214" i="17"/>
  <c r="Q213" i="17"/>
  <c r="V212" i="17"/>
  <c r="W212" i="17" s="1"/>
  <c r="AK209" i="17"/>
  <c r="AN209" i="17" s="1"/>
  <c r="R205" i="15"/>
  <c r="U205" i="15" s="1"/>
  <c r="V205" i="15" s="1"/>
  <c r="X205" i="15" s="1"/>
  <c r="AA205" i="15" s="1"/>
  <c r="AB205" i="15" s="1"/>
  <c r="AD205" i="15" s="1"/>
  <c r="AG205" i="15" s="1"/>
  <c r="AI205" i="15" s="1"/>
  <c r="L206" i="14"/>
  <c r="O206" i="14" s="1"/>
  <c r="P206" i="14" s="1"/>
  <c r="R206" i="14" s="1"/>
  <c r="U206" i="14" s="1"/>
  <c r="V206" i="14" s="1"/>
  <c r="AK204" i="14"/>
  <c r="AN204" i="14" s="1"/>
  <c r="J207" i="15"/>
  <c r="E208" i="15"/>
  <c r="L206" i="15"/>
  <c r="O206" i="15" s="1"/>
  <c r="J207" i="14"/>
  <c r="E208" i="14"/>
  <c r="W205" i="14"/>
  <c r="C431" i="14" l="1"/>
  <c r="D430" i="14"/>
  <c r="AR430" i="14"/>
  <c r="AT430" i="14" s="1"/>
  <c r="AK204" i="15"/>
  <c r="AN204" i="15" s="1"/>
  <c r="AJ205" i="15" s="1"/>
  <c r="AP205" i="15" s="1"/>
  <c r="AS205" i="15" s="1"/>
  <c r="AI213" i="18"/>
  <c r="AJ212" i="18"/>
  <c r="AP212" i="18" s="1"/>
  <c r="AS212" i="18" s="1"/>
  <c r="AB214" i="18"/>
  <c r="J215" i="18"/>
  <c r="E216" i="18"/>
  <c r="F217" i="17"/>
  <c r="I217" i="17" s="1"/>
  <c r="L215" i="17"/>
  <c r="O215" i="17" s="1"/>
  <c r="X212" i="17"/>
  <c r="AA212" i="17" s="1"/>
  <c r="R213" i="17"/>
  <c r="U213" i="17" s="1"/>
  <c r="AD210" i="17"/>
  <c r="AG210" i="17" s="1"/>
  <c r="P206" i="15"/>
  <c r="Q206" i="15" s="1"/>
  <c r="K207" i="15"/>
  <c r="F208" i="15"/>
  <c r="I208" i="15" s="1"/>
  <c r="X205" i="14"/>
  <c r="AA205" i="14" s="1"/>
  <c r="AB205" i="14" s="1"/>
  <c r="AD205" i="14" s="1"/>
  <c r="AG205" i="14" s="1"/>
  <c r="F208" i="14"/>
  <c r="I208" i="14" s="1"/>
  <c r="K207" i="14"/>
  <c r="AR431" i="14" l="1"/>
  <c r="AT431" i="14" s="1"/>
  <c r="D431" i="14"/>
  <c r="C432" i="14"/>
  <c r="AK212" i="18"/>
  <c r="AN212" i="18" s="1"/>
  <c r="AJ213" i="18" s="1"/>
  <c r="AP213" i="18" s="1"/>
  <c r="AS213" i="18" s="1"/>
  <c r="AC214" i="18"/>
  <c r="AD214" i="18" s="1"/>
  <c r="AG214" i="18" s="1"/>
  <c r="F216" i="18"/>
  <c r="I216" i="18" s="1"/>
  <c r="K215" i="18"/>
  <c r="L215" i="18" s="1"/>
  <c r="O215" i="18" s="1"/>
  <c r="P215" i="18" s="1"/>
  <c r="R215" i="18" s="1"/>
  <c r="U215" i="18" s="1"/>
  <c r="V215" i="18" s="1"/>
  <c r="X215" i="18" s="1"/>
  <c r="AA215" i="18" s="1"/>
  <c r="AC211" i="17"/>
  <c r="AI210" i="17"/>
  <c r="AB212" i="17"/>
  <c r="K216" i="17"/>
  <c r="P215" i="17"/>
  <c r="Q214" i="17"/>
  <c r="V213" i="17"/>
  <c r="E218" i="17"/>
  <c r="J217" i="17"/>
  <c r="R206" i="15"/>
  <c r="U206" i="15" s="1"/>
  <c r="V206" i="15" s="1"/>
  <c r="L207" i="15"/>
  <c r="O207" i="15" s="1"/>
  <c r="AK205" i="15"/>
  <c r="AN205" i="15" s="1"/>
  <c r="E209" i="15"/>
  <c r="J208" i="15"/>
  <c r="E209" i="14"/>
  <c r="J208" i="14"/>
  <c r="L207" i="14"/>
  <c r="O207" i="14" s="1"/>
  <c r="P207" i="14" s="1"/>
  <c r="R207" i="14" s="1"/>
  <c r="U207" i="14" s="1"/>
  <c r="W206" i="14"/>
  <c r="AI205" i="14"/>
  <c r="D432" i="14" l="1"/>
  <c r="AR432" i="14"/>
  <c r="AT432" i="14" s="1"/>
  <c r="C433" i="14"/>
  <c r="AK213" i="18"/>
  <c r="AN213" i="18" s="1"/>
  <c r="AI214" i="18"/>
  <c r="AB215" i="18"/>
  <c r="E217" i="18"/>
  <c r="J216" i="18"/>
  <c r="L216" i="17"/>
  <c r="O216" i="17" s="1"/>
  <c r="W213" i="17"/>
  <c r="AJ210" i="17"/>
  <c r="AP210" i="17" s="1"/>
  <c r="AS210" i="17" s="1"/>
  <c r="R214" i="17"/>
  <c r="U214" i="17" s="1"/>
  <c r="F218" i="17"/>
  <c r="I218" i="17" s="1"/>
  <c r="AD211" i="17"/>
  <c r="AG211" i="17" s="1"/>
  <c r="P207" i="15"/>
  <c r="K208" i="15"/>
  <c r="X206" i="15"/>
  <c r="AA206" i="15" s="1"/>
  <c r="AB206" i="15" s="1"/>
  <c r="AD206" i="15" s="1"/>
  <c r="AG206" i="15" s="1"/>
  <c r="F209" i="15"/>
  <c r="I209" i="15" s="1"/>
  <c r="AJ205" i="14"/>
  <c r="AP205" i="14" s="1"/>
  <c r="AS205" i="14" s="1"/>
  <c r="F209" i="14"/>
  <c r="I209" i="14" s="1"/>
  <c r="K208" i="14"/>
  <c r="V207" i="14"/>
  <c r="X206" i="14"/>
  <c r="AA206" i="14" s="1"/>
  <c r="AB206" i="14" s="1"/>
  <c r="AD206" i="14" s="1"/>
  <c r="AG206" i="14" s="1"/>
  <c r="C434" i="14" l="1"/>
  <c r="AR433" i="14"/>
  <c r="AT433" i="14" s="1"/>
  <c r="D433" i="14"/>
  <c r="AC215" i="18"/>
  <c r="AD215" i="18" s="1"/>
  <c r="AG215" i="18" s="1"/>
  <c r="AJ214" i="18"/>
  <c r="AP214" i="18" s="1"/>
  <c r="AS214" i="18" s="1"/>
  <c r="F217" i="18"/>
  <c r="I217" i="18" s="1"/>
  <c r="K216" i="18"/>
  <c r="Q207" i="15"/>
  <c r="R207" i="15" s="1"/>
  <c r="U207" i="15" s="1"/>
  <c r="V207" i="15" s="1"/>
  <c r="AK210" i="17"/>
  <c r="AN210" i="17" s="1"/>
  <c r="AC212" i="17"/>
  <c r="AI211" i="17"/>
  <c r="E219" i="17"/>
  <c r="J218" i="17"/>
  <c r="Q215" i="17"/>
  <c r="V214" i="17"/>
  <c r="K217" i="17"/>
  <c r="P216" i="17"/>
  <c r="X213" i="17"/>
  <c r="AA213" i="17" s="1"/>
  <c r="L208" i="15"/>
  <c r="O208" i="15" s="1"/>
  <c r="P208" i="15" s="1"/>
  <c r="L208" i="14"/>
  <c r="O208" i="14" s="1"/>
  <c r="P208" i="14" s="1"/>
  <c r="R208" i="14" s="1"/>
  <c r="U208" i="14" s="1"/>
  <c r="V208" i="14" s="1"/>
  <c r="E210" i="15"/>
  <c r="J209" i="15"/>
  <c r="AI206" i="15"/>
  <c r="AK205" i="14"/>
  <c r="AN205" i="14" s="1"/>
  <c r="E210" i="14"/>
  <c r="J209" i="14"/>
  <c r="W207" i="14"/>
  <c r="AI206" i="14"/>
  <c r="D434" i="14" l="1"/>
  <c r="AR434" i="14"/>
  <c r="AT434" i="14" s="1"/>
  <c r="AT440" i="14" s="1"/>
  <c r="AT441" i="14" s="1"/>
  <c r="AK214" i="18"/>
  <c r="AN214" i="18" s="1"/>
  <c r="AI215" i="18"/>
  <c r="AJ211" i="17"/>
  <c r="AP211" i="17" s="1"/>
  <c r="AS211" i="17" s="1"/>
  <c r="K209" i="14"/>
  <c r="L209" i="14" s="1"/>
  <c r="O209" i="14" s="1"/>
  <c r="P209" i="14" s="1"/>
  <c r="R209" i="14" s="1"/>
  <c r="U209" i="14" s="1"/>
  <c r="J217" i="18"/>
  <c r="E218" i="18"/>
  <c r="L216" i="18"/>
  <c r="O216" i="18" s="1"/>
  <c r="P216" i="18" s="1"/>
  <c r="R216" i="18" s="1"/>
  <c r="U216" i="18" s="1"/>
  <c r="V216" i="18" s="1"/>
  <c r="X216" i="18" s="1"/>
  <c r="AA216" i="18" s="1"/>
  <c r="R215" i="17"/>
  <c r="U215" i="17" s="1"/>
  <c r="F219" i="17"/>
  <c r="I219" i="17" s="1"/>
  <c r="K209" i="15"/>
  <c r="W214" i="17"/>
  <c r="AB213" i="17"/>
  <c r="AD212" i="17"/>
  <c r="AG212" i="17" s="1"/>
  <c r="L217" i="17"/>
  <c r="O217" i="17" s="1"/>
  <c r="X207" i="15"/>
  <c r="AA207" i="15" s="1"/>
  <c r="AB207" i="15" s="1"/>
  <c r="AD207" i="15" s="1"/>
  <c r="AG207" i="15" s="1"/>
  <c r="Q208" i="15" s="1"/>
  <c r="F210" i="15"/>
  <c r="I210" i="15" s="1"/>
  <c r="AJ206" i="15"/>
  <c r="AP206" i="15" s="1"/>
  <c r="AS206" i="15" s="1"/>
  <c r="F210" i="14"/>
  <c r="I210" i="14" s="1"/>
  <c r="X207" i="14"/>
  <c r="AA207" i="14" s="1"/>
  <c r="AB207" i="14" s="1"/>
  <c r="AD207" i="14" s="1"/>
  <c r="AG207" i="14" s="1"/>
  <c r="AJ206" i="14"/>
  <c r="AP206" i="14" s="1"/>
  <c r="AS206" i="14" s="1"/>
  <c r="AK211" i="17" l="1"/>
  <c r="AN211" i="17" s="1"/>
  <c r="AJ215" i="18"/>
  <c r="AP215" i="18" s="1"/>
  <c r="AS215" i="18" s="1"/>
  <c r="K217" i="18"/>
  <c r="L217" i="18" s="1"/>
  <c r="O217" i="18" s="1"/>
  <c r="P217" i="18" s="1"/>
  <c r="R217" i="18" s="1"/>
  <c r="U217" i="18" s="1"/>
  <c r="V217" i="18" s="1"/>
  <c r="X217" i="18" s="1"/>
  <c r="AA217" i="18" s="1"/>
  <c r="AB216" i="18"/>
  <c r="F218" i="18"/>
  <c r="I218" i="18" s="1"/>
  <c r="AC213" i="17"/>
  <c r="AD213" i="17" s="1"/>
  <c r="AG213" i="17" s="1"/>
  <c r="AI212" i="17"/>
  <c r="E220" i="17"/>
  <c r="J219" i="17"/>
  <c r="K218" i="17"/>
  <c r="P217" i="17"/>
  <c r="X214" i="17"/>
  <c r="AA214" i="17" s="1"/>
  <c r="Q216" i="17"/>
  <c r="V215" i="17"/>
  <c r="R208" i="15"/>
  <c r="U208" i="15" s="1"/>
  <c r="V208" i="15" s="1"/>
  <c r="J210" i="15"/>
  <c r="E211" i="15"/>
  <c r="AK206" i="15"/>
  <c r="AN206" i="15" s="1"/>
  <c r="L209" i="15"/>
  <c r="O209" i="15" s="1"/>
  <c r="AI207" i="15"/>
  <c r="AK206" i="14"/>
  <c r="AN206" i="14" s="1"/>
  <c r="J210" i="14"/>
  <c r="K210" i="14" s="1"/>
  <c r="E211" i="14"/>
  <c r="V209" i="14"/>
  <c r="W208" i="14"/>
  <c r="AI207" i="14"/>
  <c r="AJ212" i="17" l="1"/>
  <c r="AP212" i="17" s="1"/>
  <c r="AS212" i="17" s="1"/>
  <c r="AC216" i="18"/>
  <c r="AD216" i="18" s="1"/>
  <c r="AG216" i="18" s="1"/>
  <c r="AK215" i="18"/>
  <c r="AN215" i="18" s="1"/>
  <c r="J218" i="18"/>
  <c r="K218" i="18" s="1"/>
  <c r="E219" i="18"/>
  <c r="AB217" i="18"/>
  <c r="L218" i="17"/>
  <c r="O218" i="17" s="1"/>
  <c r="W215" i="17"/>
  <c r="AB214" i="17"/>
  <c r="AC214" i="17" s="1"/>
  <c r="AI213" i="17"/>
  <c r="F220" i="17"/>
  <c r="I220" i="17" s="1"/>
  <c r="R216" i="17"/>
  <c r="U216" i="17" s="1"/>
  <c r="P209" i="15"/>
  <c r="K210" i="15"/>
  <c r="AJ207" i="15"/>
  <c r="AP207" i="15" s="1"/>
  <c r="AS207" i="15" s="1"/>
  <c r="X208" i="15"/>
  <c r="AA208" i="15" s="1"/>
  <c r="AB208" i="15" s="1"/>
  <c r="AD208" i="15" s="1"/>
  <c r="AG208" i="15" s="1"/>
  <c r="F211" i="15"/>
  <c r="I211" i="15" s="1"/>
  <c r="AJ207" i="14"/>
  <c r="AP207" i="14" s="1"/>
  <c r="AS207" i="14" s="1"/>
  <c r="X208" i="14"/>
  <c r="AA208" i="14" s="1"/>
  <c r="AB208" i="14" s="1"/>
  <c r="AD208" i="14" s="1"/>
  <c r="AG208" i="14" s="1"/>
  <c r="F211" i="14"/>
  <c r="I211" i="14" s="1"/>
  <c r="L210" i="14"/>
  <c r="O210" i="14" s="1"/>
  <c r="P210" i="14" s="1"/>
  <c r="R210" i="14" s="1"/>
  <c r="U210" i="14" s="1"/>
  <c r="AK212" i="17" l="1"/>
  <c r="AN212" i="17" s="1"/>
  <c r="AJ213" i="17" s="1"/>
  <c r="AP213" i="17" s="1"/>
  <c r="AS213" i="17" s="1"/>
  <c r="AI216" i="18"/>
  <c r="AJ216" i="18" s="1"/>
  <c r="AP216" i="18" s="1"/>
  <c r="AS216" i="18" s="1"/>
  <c r="AC217" i="18"/>
  <c r="AD217" i="18" s="1"/>
  <c r="AG217" i="18" s="1"/>
  <c r="F219" i="18"/>
  <c r="I219" i="18" s="1"/>
  <c r="L218" i="18"/>
  <c r="O218" i="18" s="1"/>
  <c r="P218" i="18" s="1"/>
  <c r="R218" i="18" s="1"/>
  <c r="U218" i="18" s="1"/>
  <c r="V218" i="18" s="1"/>
  <c r="X218" i="18" s="1"/>
  <c r="AA218" i="18" s="1"/>
  <c r="AD214" i="17"/>
  <c r="AG214" i="17" s="1"/>
  <c r="X215" i="17"/>
  <c r="AA215" i="17" s="1"/>
  <c r="K219" i="17"/>
  <c r="P218" i="17"/>
  <c r="Q217" i="17"/>
  <c r="V216" i="17"/>
  <c r="E221" i="17"/>
  <c r="J220" i="17"/>
  <c r="L210" i="15"/>
  <c r="O210" i="15" s="1"/>
  <c r="P210" i="15" s="1"/>
  <c r="Q209" i="15"/>
  <c r="AI208" i="15"/>
  <c r="J211" i="15"/>
  <c r="E212" i="15"/>
  <c r="AK207" i="15"/>
  <c r="AN207" i="15" s="1"/>
  <c r="AK207" i="14"/>
  <c r="AN207" i="14" s="1"/>
  <c r="E212" i="14"/>
  <c r="J211" i="14"/>
  <c r="K211" i="14" s="1"/>
  <c r="W209" i="14"/>
  <c r="AI208" i="14"/>
  <c r="V210" i="14"/>
  <c r="AK216" i="18" l="1"/>
  <c r="AN216" i="18" s="1"/>
  <c r="AI217" i="18"/>
  <c r="AB218" i="18"/>
  <c r="J219" i="18"/>
  <c r="E220" i="18"/>
  <c r="AK213" i="17"/>
  <c r="AN213" i="17" s="1"/>
  <c r="L219" i="17"/>
  <c r="O219" i="17" s="1"/>
  <c r="K211" i="15"/>
  <c r="L211" i="15" s="1"/>
  <c r="O211" i="15" s="1"/>
  <c r="F221" i="17"/>
  <c r="I221" i="17" s="1"/>
  <c r="R217" i="17"/>
  <c r="U217" i="17" s="1"/>
  <c r="AI214" i="17"/>
  <c r="W216" i="17"/>
  <c r="X216" i="17" s="1"/>
  <c r="AA216" i="17" s="1"/>
  <c r="AB215" i="17"/>
  <c r="AC215" i="17" s="1"/>
  <c r="R209" i="15"/>
  <c r="U209" i="15" s="1"/>
  <c r="V209" i="15" s="1"/>
  <c r="X209" i="15" s="1"/>
  <c r="AA209" i="15" s="1"/>
  <c r="AB209" i="15" s="1"/>
  <c r="AD209" i="15" s="1"/>
  <c r="AG209" i="15" s="1"/>
  <c r="AI209" i="15" s="1"/>
  <c r="AJ208" i="15"/>
  <c r="AP208" i="15" s="1"/>
  <c r="AS208" i="15" s="1"/>
  <c r="F212" i="15"/>
  <c r="I212" i="15" s="1"/>
  <c r="L211" i="14"/>
  <c r="O211" i="14" s="1"/>
  <c r="P211" i="14" s="1"/>
  <c r="R211" i="14" s="1"/>
  <c r="U211" i="14" s="1"/>
  <c r="X209" i="14"/>
  <c r="AA209" i="14" s="1"/>
  <c r="AB209" i="14" s="1"/>
  <c r="AD209" i="14" s="1"/>
  <c r="AG209" i="14" s="1"/>
  <c r="F212" i="14"/>
  <c r="I212" i="14" s="1"/>
  <c r="AJ208" i="14"/>
  <c r="AP208" i="14" s="1"/>
  <c r="AS208" i="14" s="1"/>
  <c r="AJ217" i="18" l="1"/>
  <c r="AP217" i="18" s="1"/>
  <c r="AS217" i="18" s="1"/>
  <c r="AC218" i="18"/>
  <c r="AD218" i="18" s="1"/>
  <c r="AG218" i="18" s="1"/>
  <c r="F220" i="18"/>
  <c r="I220" i="18" s="1"/>
  <c r="K219" i="18"/>
  <c r="L219" i="18" s="1"/>
  <c r="O219" i="18" s="1"/>
  <c r="P219" i="18" s="1"/>
  <c r="R219" i="18" s="1"/>
  <c r="U219" i="18" s="1"/>
  <c r="V219" i="18" s="1"/>
  <c r="X219" i="18" s="1"/>
  <c r="AA219" i="18" s="1"/>
  <c r="AB216" i="17"/>
  <c r="AJ214" i="17"/>
  <c r="AP214" i="17" s="1"/>
  <c r="AS214" i="17" s="1"/>
  <c r="K220" i="17"/>
  <c r="P219" i="17"/>
  <c r="AD215" i="17"/>
  <c r="AG215" i="17" s="1"/>
  <c r="Q218" i="17"/>
  <c r="V217" i="17"/>
  <c r="E222" i="17"/>
  <c r="J221" i="17"/>
  <c r="Q210" i="15"/>
  <c r="R210" i="15" s="1"/>
  <c r="U210" i="15" s="1"/>
  <c r="V210" i="15" s="1"/>
  <c r="X210" i="15" s="1"/>
  <c r="AA210" i="15" s="1"/>
  <c r="AB210" i="15" s="1"/>
  <c r="AD210" i="15" s="1"/>
  <c r="AG210" i="15" s="1"/>
  <c r="AK208" i="15"/>
  <c r="AN208" i="15" s="1"/>
  <c r="AJ209" i="15" s="1"/>
  <c r="AP209" i="15" s="1"/>
  <c r="AS209" i="15" s="1"/>
  <c r="P211" i="15"/>
  <c r="E213" i="15"/>
  <c r="J212" i="15"/>
  <c r="K212" i="15" s="1"/>
  <c r="AK208" i="14"/>
  <c r="AN208" i="14" s="1"/>
  <c r="W210" i="14"/>
  <c r="AI209" i="14"/>
  <c r="J212" i="14"/>
  <c r="K212" i="14" s="1"/>
  <c r="E213" i="14"/>
  <c r="V211" i="14"/>
  <c r="AK217" i="18" l="1"/>
  <c r="AN217" i="18" s="1"/>
  <c r="AI218" i="18"/>
  <c r="AB219" i="18"/>
  <c r="E221" i="18"/>
  <c r="J220" i="18"/>
  <c r="AK214" i="17"/>
  <c r="AN214" i="17" s="1"/>
  <c r="L220" i="17"/>
  <c r="O220" i="17" s="1"/>
  <c r="R218" i="17"/>
  <c r="U218" i="17" s="1"/>
  <c r="W217" i="17"/>
  <c r="X217" i="17" s="1"/>
  <c r="AA217" i="17" s="1"/>
  <c r="F222" i="17"/>
  <c r="I222" i="17" s="1"/>
  <c r="AC216" i="17"/>
  <c r="AD216" i="17" s="1"/>
  <c r="AG216" i="17" s="1"/>
  <c r="AI215" i="17"/>
  <c r="AK209" i="15"/>
  <c r="AN209" i="15" s="1"/>
  <c r="Q211" i="15"/>
  <c r="AI210" i="15"/>
  <c r="F213" i="15"/>
  <c r="I213" i="15" s="1"/>
  <c r="L212" i="15"/>
  <c r="O212" i="15" s="1"/>
  <c r="AJ209" i="14"/>
  <c r="AP209" i="14" s="1"/>
  <c r="AS209" i="14" s="1"/>
  <c r="F213" i="14"/>
  <c r="I213" i="14" s="1"/>
  <c r="L212" i="14"/>
  <c r="O212" i="14" s="1"/>
  <c r="P212" i="14" s="1"/>
  <c r="R212" i="14" s="1"/>
  <c r="U212" i="14" s="1"/>
  <c r="X210" i="14"/>
  <c r="AA210" i="14" s="1"/>
  <c r="AB210" i="14" s="1"/>
  <c r="AD210" i="14" s="1"/>
  <c r="AG210" i="14" s="1"/>
  <c r="AC219" i="18" l="1"/>
  <c r="AD219" i="18" s="1"/>
  <c r="AG219" i="18" s="1"/>
  <c r="AJ218" i="18"/>
  <c r="AP218" i="18" s="1"/>
  <c r="AS218" i="18" s="1"/>
  <c r="F221" i="18"/>
  <c r="I221" i="18" s="1"/>
  <c r="K220" i="18"/>
  <c r="AB217" i="17"/>
  <c r="E223" i="17"/>
  <c r="J222" i="17"/>
  <c r="K221" i="17"/>
  <c r="P220" i="17"/>
  <c r="AI216" i="17"/>
  <c r="Q219" i="17"/>
  <c r="V218" i="17"/>
  <c r="AJ215" i="17"/>
  <c r="AP215" i="17" s="1"/>
  <c r="AS215" i="17" s="1"/>
  <c r="R211" i="15"/>
  <c r="U211" i="15" s="1"/>
  <c r="V211" i="15" s="1"/>
  <c r="X211" i="15" s="1"/>
  <c r="AA211" i="15" s="1"/>
  <c r="AB211" i="15" s="1"/>
  <c r="AD211" i="15" s="1"/>
  <c r="AG211" i="15" s="1"/>
  <c r="AI211" i="15" s="1"/>
  <c r="P212" i="15"/>
  <c r="E214" i="15"/>
  <c r="J213" i="15"/>
  <c r="K213" i="15" s="1"/>
  <c r="AJ210" i="15"/>
  <c r="AP210" i="15" s="1"/>
  <c r="AS210" i="15" s="1"/>
  <c r="AK209" i="14"/>
  <c r="AN209" i="14" s="1"/>
  <c r="V212" i="14"/>
  <c r="W211" i="14"/>
  <c r="AI210" i="14"/>
  <c r="E214" i="14"/>
  <c r="J213" i="14"/>
  <c r="AK218" i="18" l="1"/>
  <c r="AN218" i="18" s="1"/>
  <c r="AI219" i="18"/>
  <c r="AK215" i="17"/>
  <c r="AN215" i="17" s="1"/>
  <c r="AJ216" i="17" s="1"/>
  <c r="AP216" i="17" s="1"/>
  <c r="AS216" i="17" s="1"/>
  <c r="E222" i="18"/>
  <c r="J221" i="18"/>
  <c r="L220" i="18"/>
  <c r="O220" i="18" s="1"/>
  <c r="P220" i="18" s="1"/>
  <c r="R220" i="18" s="1"/>
  <c r="U220" i="18" s="1"/>
  <c r="V220" i="18" s="1"/>
  <c r="X220" i="18" s="1"/>
  <c r="AA220" i="18" s="1"/>
  <c r="L221" i="17"/>
  <c r="O221" i="17" s="1"/>
  <c r="R219" i="17"/>
  <c r="U219" i="17" s="1"/>
  <c r="F223" i="17"/>
  <c r="I223" i="17" s="1"/>
  <c r="AC217" i="17"/>
  <c r="W218" i="17"/>
  <c r="Q212" i="15"/>
  <c r="R212" i="15" s="1"/>
  <c r="U212" i="15" s="1"/>
  <c r="V212" i="15" s="1"/>
  <c r="X212" i="15" s="1"/>
  <c r="AA212" i="15" s="1"/>
  <c r="AB212" i="15" s="1"/>
  <c r="AD212" i="15" s="1"/>
  <c r="AG212" i="15" s="1"/>
  <c r="AJ210" i="14"/>
  <c r="AP210" i="14" s="1"/>
  <c r="AS210" i="14" s="1"/>
  <c r="AK210" i="15"/>
  <c r="AN210" i="15" s="1"/>
  <c r="AJ211" i="15" s="1"/>
  <c r="AP211" i="15" s="1"/>
  <c r="AS211" i="15" s="1"/>
  <c r="F214" i="15"/>
  <c r="I214" i="15" s="1"/>
  <c r="L213" i="15"/>
  <c r="O213" i="15" s="1"/>
  <c r="F214" i="14"/>
  <c r="I214" i="14" s="1"/>
  <c r="X211" i="14"/>
  <c r="AA211" i="14" s="1"/>
  <c r="AB211" i="14" s="1"/>
  <c r="AD211" i="14" s="1"/>
  <c r="AG211" i="14" s="1"/>
  <c r="K213" i="14"/>
  <c r="AJ219" i="18" l="1"/>
  <c r="AP219" i="18" s="1"/>
  <c r="AS219" i="18" s="1"/>
  <c r="K221" i="18"/>
  <c r="L221" i="18" s="1"/>
  <c r="O221" i="18" s="1"/>
  <c r="P221" i="18" s="1"/>
  <c r="R221" i="18" s="1"/>
  <c r="U221" i="18" s="1"/>
  <c r="V221" i="18" s="1"/>
  <c r="X221" i="18" s="1"/>
  <c r="AA221" i="18" s="1"/>
  <c r="AB220" i="18"/>
  <c r="AK216" i="17"/>
  <c r="AN216" i="17" s="1"/>
  <c r="F222" i="18"/>
  <c r="I222" i="18" s="1"/>
  <c r="Q220" i="17"/>
  <c r="V219" i="17"/>
  <c r="X218" i="17"/>
  <c r="AA218" i="17" s="1"/>
  <c r="E224" i="17"/>
  <c r="J223" i="17"/>
  <c r="K222" i="17"/>
  <c r="P221" i="17"/>
  <c r="AD217" i="17"/>
  <c r="AG217" i="17" s="1"/>
  <c r="AK211" i="15"/>
  <c r="AN211" i="15" s="1"/>
  <c r="AK210" i="14"/>
  <c r="AN210" i="14" s="1"/>
  <c r="P213" i="15"/>
  <c r="AI212" i="15"/>
  <c r="E215" i="15"/>
  <c r="J214" i="15"/>
  <c r="K214" i="15" s="1"/>
  <c r="W212" i="14"/>
  <c r="AI211" i="14"/>
  <c r="L213" i="14"/>
  <c r="O213" i="14" s="1"/>
  <c r="P213" i="14" s="1"/>
  <c r="R213" i="14" s="1"/>
  <c r="U213" i="14" s="1"/>
  <c r="E215" i="14"/>
  <c r="J214" i="14"/>
  <c r="AC220" i="18" l="1"/>
  <c r="AD220" i="18" s="1"/>
  <c r="AG220" i="18" s="1"/>
  <c r="AK219" i="18"/>
  <c r="AN219" i="18" s="1"/>
  <c r="AB221" i="18"/>
  <c r="E223" i="18"/>
  <c r="J222" i="18"/>
  <c r="F224" i="17"/>
  <c r="I224" i="17" s="1"/>
  <c r="W219" i="17"/>
  <c r="AB218" i="17"/>
  <c r="AC218" i="17" s="1"/>
  <c r="AI217" i="17"/>
  <c r="L222" i="17"/>
  <c r="O222" i="17" s="1"/>
  <c r="R220" i="17"/>
  <c r="U220" i="17" s="1"/>
  <c r="AJ212" i="15"/>
  <c r="AP212" i="15" s="1"/>
  <c r="AS212" i="15" s="1"/>
  <c r="AJ211" i="14"/>
  <c r="AP211" i="14" s="1"/>
  <c r="AS211" i="14" s="1"/>
  <c r="Q213" i="15"/>
  <c r="F215" i="15"/>
  <c r="I215" i="15" s="1"/>
  <c r="L214" i="15"/>
  <c r="O214" i="15" s="1"/>
  <c r="F215" i="14"/>
  <c r="I215" i="14" s="1"/>
  <c r="K214" i="14"/>
  <c r="V213" i="14"/>
  <c r="X212" i="14"/>
  <c r="AA212" i="14" s="1"/>
  <c r="AB212" i="14" s="1"/>
  <c r="AD212" i="14" s="1"/>
  <c r="AG212" i="14" s="1"/>
  <c r="AI220" i="18" l="1"/>
  <c r="AJ220" i="18" s="1"/>
  <c r="AP220" i="18" s="1"/>
  <c r="AS220" i="18" s="1"/>
  <c r="AC221" i="18"/>
  <c r="AD221" i="18" s="1"/>
  <c r="AG221" i="18" s="1"/>
  <c r="F223" i="18"/>
  <c r="I223" i="18" s="1"/>
  <c r="K222" i="18"/>
  <c r="Q221" i="17"/>
  <c r="V220" i="17"/>
  <c r="AD218" i="17"/>
  <c r="AG218" i="17" s="1"/>
  <c r="AJ217" i="17"/>
  <c r="AP217" i="17" s="1"/>
  <c r="AS217" i="17" s="1"/>
  <c r="X219" i="17"/>
  <c r="AA219" i="17" s="1"/>
  <c r="J224" i="17"/>
  <c r="E225" i="17"/>
  <c r="K223" i="17"/>
  <c r="P222" i="17"/>
  <c r="R213" i="15"/>
  <c r="U213" i="15" s="1"/>
  <c r="V213" i="15" s="1"/>
  <c r="X213" i="15" s="1"/>
  <c r="AA213" i="15" s="1"/>
  <c r="AB213" i="15" s="1"/>
  <c r="AD213" i="15" s="1"/>
  <c r="AG213" i="15" s="1"/>
  <c r="AI213" i="15" s="1"/>
  <c r="AK212" i="15"/>
  <c r="AN212" i="15" s="1"/>
  <c r="AK211" i="14"/>
  <c r="AN211" i="14" s="1"/>
  <c r="P214" i="15"/>
  <c r="E216" i="15"/>
  <c r="J215" i="15"/>
  <c r="K215" i="15" s="1"/>
  <c r="W213" i="14"/>
  <c r="AI212" i="14"/>
  <c r="E216" i="14"/>
  <c r="J215" i="14"/>
  <c r="L214" i="14"/>
  <c r="O214" i="14" s="1"/>
  <c r="P214" i="14" s="1"/>
  <c r="R214" i="14" s="1"/>
  <c r="U214" i="14" s="1"/>
  <c r="AK220" i="18" l="1"/>
  <c r="AN220" i="18" s="1"/>
  <c r="AI221" i="18"/>
  <c r="E224" i="18"/>
  <c r="J223" i="18"/>
  <c r="L222" i="18"/>
  <c r="O222" i="18" s="1"/>
  <c r="P222" i="18" s="1"/>
  <c r="R222" i="18" s="1"/>
  <c r="U222" i="18" s="1"/>
  <c r="V222" i="18" s="1"/>
  <c r="X222" i="18" s="1"/>
  <c r="AA222" i="18" s="1"/>
  <c r="AK217" i="17"/>
  <c r="AN217" i="17" s="1"/>
  <c r="W220" i="17"/>
  <c r="X220" i="17" s="1"/>
  <c r="AA220" i="17" s="1"/>
  <c r="AB219" i="17"/>
  <c r="AC219" i="17" s="1"/>
  <c r="AI218" i="17"/>
  <c r="L223" i="17"/>
  <c r="O223" i="17" s="1"/>
  <c r="F225" i="17"/>
  <c r="I225" i="17" s="1"/>
  <c r="R221" i="17"/>
  <c r="U221" i="17" s="1"/>
  <c r="X213" i="14"/>
  <c r="AA213" i="14" s="1"/>
  <c r="AB213" i="14" s="1"/>
  <c r="AD213" i="14" s="1"/>
  <c r="AG213" i="14" s="1"/>
  <c r="AI213" i="14" s="1"/>
  <c r="AJ212" i="14"/>
  <c r="AP212" i="14" s="1"/>
  <c r="AS212" i="14" s="1"/>
  <c r="Q214" i="15"/>
  <c r="L215" i="15"/>
  <c r="O215" i="15" s="1"/>
  <c r="F216" i="15"/>
  <c r="I216" i="15" s="1"/>
  <c r="AJ213" i="15"/>
  <c r="AP213" i="15" s="1"/>
  <c r="AS213" i="15" s="1"/>
  <c r="K215" i="14"/>
  <c r="V214" i="14"/>
  <c r="F216" i="14"/>
  <c r="I216" i="14" s="1"/>
  <c r="K223" i="18" l="1"/>
  <c r="L223" i="18" s="1"/>
  <c r="O223" i="18" s="1"/>
  <c r="P223" i="18" s="1"/>
  <c r="R223" i="18" s="1"/>
  <c r="U223" i="18" s="1"/>
  <c r="V223" i="18" s="1"/>
  <c r="X223" i="18" s="1"/>
  <c r="AA223" i="18" s="1"/>
  <c r="AJ221" i="18"/>
  <c r="AP221" i="18" s="1"/>
  <c r="AS221" i="18" s="1"/>
  <c r="AB222" i="18"/>
  <c r="F224" i="18"/>
  <c r="I224" i="18" s="1"/>
  <c r="Q222" i="17"/>
  <c r="V221" i="17"/>
  <c r="W221" i="17" s="1"/>
  <c r="AB220" i="17"/>
  <c r="J225" i="17"/>
  <c r="E226" i="17"/>
  <c r="AD219" i="17"/>
  <c r="AG219" i="17" s="1"/>
  <c r="P223" i="17"/>
  <c r="K224" i="17"/>
  <c r="W214" i="14"/>
  <c r="X214" i="14" s="1"/>
  <c r="AA214" i="14" s="1"/>
  <c r="AB214" i="14" s="1"/>
  <c r="AD214" i="14" s="1"/>
  <c r="AG214" i="14" s="1"/>
  <c r="AJ218" i="17"/>
  <c r="AP218" i="17" s="1"/>
  <c r="AS218" i="17" s="1"/>
  <c r="R214" i="15"/>
  <c r="U214" i="15" s="1"/>
  <c r="V214" i="15" s="1"/>
  <c r="X214" i="15" s="1"/>
  <c r="AA214" i="15" s="1"/>
  <c r="AB214" i="15" s="1"/>
  <c r="AD214" i="15" s="1"/>
  <c r="AG214" i="15" s="1"/>
  <c r="L215" i="14"/>
  <c r="O215" i="14" s="1"/>
  <c r="P215" i="14" s="1"/>
  <c r="R215" i="14" s="1"/>
  <c r="U215" i="14" s="1"/>
  <c r="V215" i="14" s="1"/>
  <c r="AK212" i="14"/>
  <c r="AN212" i="14" s="1"/>
  <c r="AJ213" i="14" s="1"/>
  <c r="AP213" i="14" s="1"/>
  <c r="AS213" i="14" s="1"/>
  <c r="P215" i="15"/>
  <c r="E217" i="15"/>
  <c r="J216" i="15"/>
  <c r="K216" i="15" s="1"/>
  <c r="AK213" i="15"/>
  <c r="AN213" i="15" s="1"/>
  <c r="E217" i="14"/>
  <c r="J216" i="14"/>
  <c r="AK221" i="18" l="1"/>
  <c r="AN221" i="18" s="1"/>
  <c r="AC222" i="18"/>
  <c r="AD222" i="18" s="1"/>
  <c r="AG222" i="18" s="1"/>
  <c r="J224" i="18"/>
  <c r="K224" i="18" s="1"/>
  <c r="E225" i="18"/>
  <c r="AB223" i="18"/>
  <c r="F226" i="17"/>
  <c r="I226" i="17" s="1"/>
  <c r="L224" i="17"/>
  <c r="O224" i="17" s="1"/>
  <c r="AK218" i="17"/>
  <c r="AN218" i="17" s="1"/>
  <c r="X221" i="17"/>
  <c r="AA221" i="17" s="1"/>
  <c r="AC220" i="17"/>
  <c r="AD220" i="17" s="1"/>
  <c r="AG220" i="17" s="1"/>
  <c r="AI219" i="17"/>
  <c r="R222" i="17"/>
  <c r="U222" i="17" s="1"/>
  <c r="Q215" i="15"/>
  <c r="L216" i="15"/>
  <c r="O216" i="15" s="1"/>
  <c r="F217" i="15"/>
  <c r="I217" i="15" s="1"/>
  <c r="AI214" i="15"/>
  <c r="W215" i="14"/>
  <c r="AI214" i="14"/>
  <c r="AK213" i="14"/>
  <c r="AN213" i="14" s="1"/>
  <c r="F217" i="14"/>
  <c r="I217" i="14" s="1"/>
  <c r="K216" i="14"/>
  <c r="AI222" i="18" l="1"/>
  <c r="AJ222" i="18" s="1"/>
  <c r="AP222" i="18" s="1"/>
  <c r="AS222" i="18" s="1"/>
  <c r="AC223" i="18"/>
  <c r="AD223" i="18" s="1"/>
  <c r="AG223" i="18" s="1"/>
  <c r="F225" i="18"/>
  <c r="I225" i="18" s="1"/>
  <c r="L224" i="18"/>
  <c r="O224" i="18" s="1"/>
  <c r="P224" i="18" s="1"/>
  <c r="R224" i="18" s="1"/>
  <c r="U224" i="18" s="1"/>
  <c r="V224" i="18" s="1"/>
  <c r="X224" i="18" s="1"/>
  <c r="AA224" i="18" s="1"/>
  <c r="AJ219" i="17"/>
  <c r="AP219" i="17" s="1"/>
  <c r="AS219" i="17" s="1"/>
  <c r="AI220" i="17"/>
  <c r="K225" i="17"/>
  <c r="P224" i="17"/>
  <c r="Q223" i="17"/>
  <c r="V222" i="17"/>
  <c r="AB221" i="17"/>
  <c r="J226" i="17"/>
  <c r="E227" i="17"/>
  <c r="R215" i="15"/>
  <c r="U215" i="15" s="1"/>
  <c r="V215" i="15" s="1"/>
  <c r="X215" i="15" s="1"/>
  <c r="AA215" i="15" s="1"/>
  <c r="AB215" i="15" s="1"/>
  <c r="AD215" i="15" s="1"/>
  <c r="AG215" i="15" s="1"/>
  <c r="L216" i="14"/>
  <c r="O216" i="14" s="1"/>
  <c r="P216" i="14" s="1"/>
  <c r="R216" i="14" s="1"/>
  <c r="U216" i="14" s="1"/>
  <c r="V216" i="14" s="1"/>
  <c r="X215" i="14"/>
  <c r="AA215" i="14" s="1"/>
  <c r="AB215" i="14" s="1"/>
  <c r="AD215" i="14" s="1"/>
  <c r="AG215" i="14" s="1"/>
  <c r="AI215" i="14" s="1"/>
  <c r="P216" i="15"/>
  <c r="AJ214" i="14"/>
  <c r="AP214" i="14" s="1"/>
  <c r="AS214" i="14" s="1"/>
  <c r="J217" i="15"/>
  <c r="K217" i="15" s="1"/>
  <c r="E218" i="15"/>
  <c r="AJ214" i="15"/>
  <c r="AP214" i="15" s="1"/>
  <c r="AS214" i="15" s="1"/>
  <c r="J217" i="14"/>
  <c r="E218" i="14"/>
  <c r="AK222" i="18" l="1"/>
  <c r="AN222" i="18" s="1"/>
  <c r="AI223" i="18"/>
  <c r="AB224" i="18"/>
  <c r="AK219" i="17"/>
  <c r="AN219" i="17" s="1"/>
  <c r="AJ220" i="17" s="1"/>
  <c r="AP220" i="17" s="1"/>
  <c r="AS220" i="17" s="1"/>
  <c r="J225" i="18"/>
  <c r="K225" i="18" s="1"/>
  <c r="E226" i="18"/>
  <c r="W216" i="14"/>
  <c r="X216" i="14" s="1"/>
  <c r="AA216" i="14" s="1"/>
  <c r="AB216" i="14" s="1"/>
  <c r="AD216" i="14" s="1"/>
  <c r="AG216" i="14" s="1"/>
  <c r="F227" i="17"/>
  <c r="I227" i="17" s="1"/>
  <c r="R223" i="17"/>
  <c r="U223" i="17" s="1"/>
  <c r="K217" i="14"/>
  <c r="L217" i="14" s="1"/>
  <c r="O217" i="14" s="1"/>
  <c r="P217" i="14" s="1"/>
  <c r="R217" i="14" s="1"/>
  <c r="U217" i="14" s="1"/>
  <c r="L225" i="17"/>
  <c r="O225" i="17" s="1"/>
  <c r="W222" i="17"/>
  <c r="AC221" i="17"/>
  <c r="Q216" i="15"/>
  <c r="AK214" i="14"/>
  <c r="AN214" i="14" s="1"/>
  <c r="AJ215" i="14" s="1"/>
  <c r="AP215" i="14" s="1"/>
  <c r="AS215" i="14" s="1"/>
  <c r="AK214" i="15"/>
  <c r="AN214" i="15" s="1"/>
  <c r="F218" i="15"/>
  <c r="I218" i="15" s="1"/>
  <c r="AI215" i="15"/>
  <c r="F218" i="14"/>
  <c r="I218" i="14" s="1"/>
  <c r="AJ223" i="18" l="1"/>
  <c r="AP223" i="18" s="1"/>
  <c r="AS223" i="18" s="1"/>
  <c r="AC224" i="18"/>
  <c r="AD224" i="18" s="1"/>
  <c r="AG224" i="18" s="1"/>
  <c r="AK220" i="17"/>
  <c r="AN220" i="17" s="1"/>
  <c r="F226" i="18"/>
  <c r="I226" i="18" s="1"/>
  <c r="L225" i="18"/>
  <c r="O225" i="18" s="1"/>
  <c r="P225" i="18" s="1"/>
  <c r="R225" i="18" s="1"/>
  <c r="U225" i="18" s="1"/>
  <c r="V225" i="18" s="1"/>
  <c r="X225" i="18" s="1"/>
  <c r="AA225" i="18" s="1"/>
  <c r="Q224" i="17"/>
  <c r="V223" i="17"/>
  <c r="K226" i="17"/>
  <c r="P225" i="17"/>
  <c r="J227" i="17"/>
  <c r="E228" i="17"/>
  <c r="AD221" i="17"/>
  <c r="AG221" i="17" s="1"/>
  <c r="X222" i="17"/>
  <c r="AA222" i="17" s="1"/>
  <c r="R216" i="15"/>
  <c r="U216" i="15" s="1"/>
  <c r="V216" i="15" s="1"/>
  <c r="X216" i="15" s="1"/>
  <c r="AA216" i="15" s="1"/>
  <c r="AB216" i="15" s="1"/>
  <c r="AD216" i="15" s="1"/>
  <c r="AG216" i="15" s="1"/>
  <c r="AI216" i="15" s="1"/>
  <c r="AJ215" i="15"/>
  <c r="AP215" i="15" s="1"/>
  <c r="AS215" i="15" s="1"/>
  <c r="L217" i="15"/>
  <c r="O217" i="15" s="1"/>
  <c r="J218" i="15"/>
  <c r="E219" i="15"/>
  <c r="V217" i="14"/>
  <c r="W217" i="14" s="1"/>
  <c r="J218" i="14"/>
  <c r="E219" i="14"/>
  <c r="AI216" i="14"/>
  <c r="AK215" i="14"/>
  <c r="AN215" i="14" s="1"/>
  <c r="AK223" i="18" l="1"/>
  <c r="AN223" i="18" s="1"/>
  <c r="AI224" i="18"/>
  <c r="E227" i="18"/>
  <c r="J226" i="18"/>
  <c r="K226" i="18" s="1"/>
  <c r="AB225" i="18"/>
  <c r="AC225" i="18" s="1"/>
  <c r="L226" i="17"/>
  <c r="O226" i="17" s="1"/>
  <c r="R224" i="17"/>
  <c r="U224" i="17" s="1"/>
  <c r="W223" i="17"/>
  <c r="AB222" i="17"/>
  <c r="AC222" i="17" s="1"/>
  <c r="AI221" i="17"/>
  <c r="F228" i="17"/>
  <c r="I228" i="17" s="1"/>
  <c r="AK215" i="15"/>
  <c r="AN215" i="15" s="1"/>
  <c r="AJ216" i="15" s="1"/>
  <c r="AP216" i="15" s="1"/>
  <c r="AS216" i="15" s="1"/>
  <c r="AJ216" i="14"/>
  <c r="AP216" i="14" s="1"/>
  <c r="AS216" i="14" s="1"/>
  <c r="P217" i="15"/>
  <c r="K218" i="15"/>
  <c r="F219" i="15"/>
  <c r="I219" i="15" s="1"/>
  <c r="F219" i="14"/>
  <c r="I219" i="14" s="1"/>
  <c r="X217" i="14"/>
  <c r="AA217" i="14" s="1"/>
  <c r="AB217" i="14" s="1"/>
  <c r="AD217" i="14" s="1"/>
  <c r="AG217" i="14" s="1"/>
  <c r="K218" i="14"/>
  <c r="AD225" i="18" l="1"/>
  <c r="AG225" i="18" s="1"/>
  <c r="AJ224" i="18"/>
  <c r="AP224" i="18" s="1"/>
  <c r="AS224" i="18" s="1"/>
  <c r="L226" i="18"/>
  <c r="O226" i="18" s="1"/>
  <c r="P226" i="18" s="1"/>
  <c r="R226" i="18" s="1"/>
  <c r="U226" i="18" s="1"/>
  <c r="V226" i="18" s="1"/>
  <c r="X226" i="18" s="1"/>
  <c r="AA226" i="18" s="1"/>
  <c r="F227" i="18"/>
  <c r="I227" i="18" s="1"/>
  <c r="X223" i="17"/>
  <c r="AA223" i="17" s="1"/>
  <c r="J228" i="17"/>
  <c r="E229" i="17"/>
  <c r="Q225" i="17"/>
  <c r="V224" i="17"/>
  <c r="AJ221" i="17"/>
  <c r="AP221" i="17" s="1"/>
  <c r="AS221" i="17" s="1"/>
  <c r="K227" i="17"/>
  <c r="P226" i="17"/>
  <c r="AD222" i="17"/>
  <c r="AG222" i="17" s="1"/>
  <c r="L218" i="15"/>
  <c r="O218" i="15" s="1"/>
  <c r="P218" i="15" s="1"/>
  <c r="AK216" i="14"/>
  <c r="AN216" i="14" s="1"/>
  <c r="Q217" i="15"/>
  <c r="E220" i="15"/>
  <c r="J219" i="15"/>
  <c r="AK216" i="15"/>
  <c r="AN216" i="15" s="1"/>
  <c r="L218" i="14"/>
  <c r="O218" i="14" s="1"/>
  <c r="P218" i="14" s="1"/>
  <c r="R218" i="14" s="1"/>
  <c r="U218" i="14" s="1"/>
  <c r="AI217" i="14"/>
  <c r="J219" i="14"/>
  <c r="E220" i="14"/>
  <c r="AK224" i="18" l="1"/>
  <c r="AN224" i="18" s="1"/>
  <c r="AI225" i="18"/>
  <c r="E228" i="18"/>
  <c r="J227" i="18"/>
  <c r="K227" i="18" s="1"/>
  <c r="AB226" i="18"/>
  <c r="AK221" i="17"/>
  <c r="AN221" i="17" s="1"/>
  <c r="R225" i="17"/>
  <c r="U225" i="17" s="1"/>
  <c r="F229" i="17"/>
  <c r="I229" i="17" s="1"/>
  <c r="AI222" i="17"/>
  <c r="W224" i="17"/>
  <c r="X224" i="17" s="1"/>
  <c r="AA224" i="17" s="1"/>
  <c r="AB223" i="17"/>
  <c r="AC223" i="17" s="1"/>
  <c r="L227" i="17"/>
  <c r="O227" i="17" s="1"/>
  <c r="K219" i="15"/>
  <c r="R217" i="15"/>
  <c r="U217" i="15" s="1"/>
  <c r="V217" i="15" s="1"/>
  <c r="X217" i="15" s="1"/>
  <c r="AA217" i="15" s="1"/>
  <c r="AB217" i="15" s="1"/>
  <c r="AD217" i="15" s="1"/>
  <c r="AG217" i="15" s="1"/>
  <c r="Q218" i="15" s="1"/>
  <c r="F220" i="15"/>
  <c r="I220" i="15" s="1"/>
  <c r="AJ217" i="14"/>
  <c r="AP217" i="14" s="1"/>
  <c r="AS217" i="14" s="1"/>
  <c r="F220" i="14"/>
  <c r="I220" i="14" s="1"/>
  <c r="K219" i="14"/>
  <c r="V218" i="14"/>
  <c r="AJ225" i="18" l="1"/>
  <c r="AC226" i="18"/>
  <c r="AD226" i="18" s="1"/>
  <c r="AG226" i="18" s="1"/>
  <c r="L227" i="18"/>
  <c r="O227" i="18" s="1"/>
  <c r="P227" i="18" s="1"/>
  <c r="R227" i="18" s="1"/>
  <c r="U227" i="18" s="1"/>
  <c r="V227" i="18" s="1"/>
  <c r="X227" i="18" s="1"/>
  <c r="AA227" i="18" s="1"/>
  <c r="F228" i="18"/>
  <c r="I228" i="18" s="1"/>
  <c r="AB224" i="17"/>
  <c r="J229" i="17"/>
  <c r="E230" i="17"/>
  <c r="K228" i="17"/>
  <c r="P227" i="17"/>
  <c r="AD223" i="17"/>
  <c r="AG223" i="17" s="1"/>
  <c r="Q226" i="17"/>
  <c r="V225" i="17"/>
  <c r="AJ222" i="17"/>
  <c r="AP222" i="17" s="1"/>
  <c r="AS222" i="17" s="1"/>
  <c r="R218" i="15"/>
  <c r="U218" i="15" s="1"/>
  <c r="V218" i="15" s="1"/>
  <c r="E221" i="15"/>
  <c r="J220" i="15"/>
  <c r="AI217" i="15"/>
  <c r="L219" i="15"/>
  <c r="O219" i="15" s="1"/>
  <c r="W218" i="14"/>
  <c r="E221" i="14"/>
  <c r="J220" i="14"/>
  <c r="AK217" i="14"/>
  <c r="AN217" i="14" s="1"/>
  <c r="L219" i="14"/>
  <c r="O219" i="14" s="1"/>
  <c r="P219" i="14" s="1"/>
  <c r="R219" i="14" s="1"/>
  <c r="U219" i="14" s="1"/>
  <c r="AP225" i="18" l="1"/>
  <c r="AS225" i="18" s="1"/>
  <c r="AK225" i="18"/>
  <c r="AN225" i="18" s="1"/>
  <c r="AI226" i="18"/>
  <c r="J228" i="18"/>
  <c r="K228" i="18" s="1"/>
  <c r="E229" i="18"/>
  <c r="AB227" i="18"/>
  <c r="L228" i="17"/>
  <c r="O228" i="17" s="1"/>
  <c r="AK222" i="17"/>
  <c r="AN222" i="17" s="1"/>
  <c r="AC224" i="17"/>
  <c r="AD224" i="17" s="1"/>
  <c r="AG224" i="17" s="1"/>
  <c r="AI223" i="17"/>
  <c r="F230" i="17"/>
  <c r="I230" i="17" s="1"/>
  <c r="R226" i="17"/>
  <c r="U226" i="17" s="1"/>
  <c r="W225" i="17"/>
  <c r="X218" i="14"/>
  <c r="AA218" i="14" s="1"/>
  <c r="AB218" i="14" s="1"/>
  <c r="AD218" i="14" s="1"/>
  <c r="AG218" i="14" s="1"/>
  <c r="AI218" i="14" s="1"/>
  <c r="P219" i="15"/>
  <c r="K220" i="15"/>
  <c r="AJ217" i="15"/>
  <c r="AP217" i="15" s="1"/>
  <c r="AS217" i="15" s="1"/>
  <c r="F221" i="15"/>
  <c r="I221" i="15" s="1"/>
  <c r="X218" i="15"/>
  <c r="AA218" i="15" s="1"/>
  <c r="AB218" i="15" s="1"/>
  <c r="AD218" i="15" s="1"/>
  <c r="AG218" i="15" s="1"/>
  <c r="K220" i="14"/>
  <c r="V219" i="14"/>
  <c r="F221" i="14"/>
  <c r="I221" i="14" s="1"/>
  <c r="AJ226" i="18" l="1"/>
  <c r="AP226" i="18" s="1"/>
  <c r="AS226" i="18" s="1"/>
  <c r="AC227" i="18"/>
  <c r="AD227" i="18" s="1"/>
  <c r="AG227" i="18" s="1"/>
  <c r="F229" i="18"/>
  <c r="I229" i="18" s="1"/>
  <c r="L228" i="18"/>
  <c r="O228" i="18" s="1"/>
  <c r="P228" i="18" s="1"/>
  <c r="R228" i="18" s="1"/>
  <c r="U228" i="18" s="1"/>
  <c r="V228" i="18" s="1"/>
  <c r="X228" i="18" s="1"/>
  <c r="AA228" i="18" s="1"/>
  <c r="AJ223" i="17"/>
  <c r="AP223" i="17" s="1"/>
  <c r="AS223" i="17" s="1"/>
  <c r="AI224" i="17"/>
  <c r="Q227" i="17"/>
  <c r="V226" i="17"/>
  <c r="J230" i="17"/>
  <c r="E231" i="17"/>
  <c r="P228" i="17"/>
  <c r="K229" i="17"/>
  <c r="X225" i="17"/>
  <c r="AA225" i="17" s="1"/>
  <c r="W219" i="14"/>
  <c r="X219" i="14" s="1"/>
  <c r="AA219" i="14" s="1"/>
  <c r="AB219" i="14" s="1"/>
  <c r="AD219" i="14" s="1"/>
  <c r="AG219" i="14" s="1"/>
  <c r="L220" i="15"/>
  <c r="O220" i="15" s="1"/>
  <c r="P220" i="15" s="1"/>
  <c r="L220" i="14"/>
  <c r="O220" i="14" s="1"/>
  <c r="P220" i="14" s="1"/>
  <c r="R220" i="14" s="1"/>
  <c r="U220" i="14" s="1"/>
  <c r="V220" i="14" s="1"/>
  <c r="Q219" i="15"/>
  <c r="E222" i="15"/>
  <c r="J221" i="15"/>
  <c r="AK217" i="15"/>
  <c r="AN217" i="15" s="1"/>
  <c r="AI218" i="15"/>
  <c r="E222" i="14"/>
  <c r="J221" i="14"/>
  <c r="AJ218" i="14"/>
  <c r="AP218" i="14" s="1"/>
  <c r="AS218" i="14" s="1"/>
  <c r="AK226" i="18" l="1"/>
  <c r="AN226" i="18" s="1"/>
  <c r="AI227" i="18"/>
  <c r="AK223" i="17"/>
  <c r="AN223" i="17" s="1"/>
  <c r="AJ224" i="17" s="1"/>
  <c r="AP224" i="17" s="1"/>
  <c r="AS224" i="17" s="1"/>
  <c r="AB228" i="18"/>
  <c r="AC228" i="18" s="1"/>
  <c r="J229" i="18"/>
  <c r="E230" i="18"/>
  <c r="W226" i="17"/>
  <c r="AB225" i="17"/>
  <c r="R227" i="17"/>
  <c r="U227" i="17" s="1"/>
  <c r="L229" i="17"/>
  <c r="O229" i="17" s="1"/>
  <c r="F231" i="17"/>
  <c r="I231" i="17" s="1"/>
  <c r="K221" i="14"/>
  <c r="L221" i="14" s="1"/>
  <c r="O221" i="14" s="1"/>
  <c r="P221" i="14" s="1"/>
  <c r="R221" i="14" s="1"/>
  <c r="U221" i="14" s="1"/>
  <c r="K221" i="15"/>
  <c r="L221" i="15" s="1"/>
  <c r="O221" i="15" s="1"/>
  <c r="R219" i="15"/>
  <c r="U219" i="15" s="1"/>
  <c r="V219" i="15" s="1"/>
  <c r="X219" i="15" s="1"/>
  <c r="AA219" i="15" s="1"/>
  <c r="AB219" i="15" s="1"/>
  <c r="AD219" i="15" s="1"/>
  <c r="AG219" i="15" s="1"/>
  <c r="Q220" i="15" s="1"/>
  <c r="AJ218" i="15"/>
  <c r="AP218" i="15" s="1"/>
  <c r="AS218" i="15" s="1"/>
  <c r="F222" i="15"/>
  <c r="I222" i="15" s="1"/>
  <c r="AK218" i="14"/>
  <c r="AN218" i="14" s="1"/>
  <c r="W220" i="14"/>
  <c r="AI219" i="14"/>
  <c r="F222" i="14"/>
  <c r="I222" i="14" s="1"/>
  <c r="AK224" i="17" l="1"/>
  <c r="AN224" i="17" s="1"/>
  <c r="AD228" i="18"/>
  <c r="AG228" i="18" s="1"/>
  <c r="AJ227" i="18"/>
  <c r="AP227" i="18" s="1"/>
  <c r="AS227" i="18" s="1"/>
  <c r="F230" i="18"/>
  <c r="I230" i="18" s="1"/>
  <c r="K229" i="18"/>
  <c r="Q228" i="17"/>
  <c r="V227" i="17"/>
  <c r="J231" i="17"/>
  <c r="E232" i="17"/>
  <c r="AC225" i="17"/>
  <c r="P229" i="17"/>
  <c r="K230" i="17"/>
  <c r="X226" i="17"/>
  <c r="AA226" i="17" s="1"/>
  <c r="AI219" i="15"/>
  <c r="R220" i="15"/>
  <c r="U220" i="15" s="1"/>
  <c r="V220" i="15" s="1"/>
  <c r="X220" i="15" s="1"/>
  <c r="AA220" i="15" s="1"/>
  <c r="AB220" i="15" s="1"/>
  <c r="AD220" i="15" s="1"/>
  <c r="AG220" i="15" s="1"/>
  <c r="X220" i="14"/>
  <c r="AA220" i="14" s="1"/>
  <c r="AB220" i="14" s="1"/>
  <c r="AD220" i="14" s="1"/>
  <c r="AG220" i="14" s="1"/>
  <c r="AI220" i="14" s="1"/>
  <c r="P221" i="15"/>
  <c r="AK218" i="15"/>
  <c r="AN218" i="15" s="1"/>
  <c r="J222" i="15"/>
  <c r="K222" i="15" s="1"/>
  <c r="E223" i="15"/>
  <c r="E223" i="14"/>
  <c r="J222" i="14"/>
  <c r="K222" i="14" s="1"/>
  <c r="V221" i="14"/>
  <c r="AJ219" i="14"/>
  <c r="AP219" i="14" s="1"/>
  <c r="AS219" i="14" s="1"/>
  <c r="AK227" i="18" l="1"/>
  <c r="AN227" i="18" s="1"/>
  <c r="AI228" i="18"/>
  <c r="E231" i="18"/>
  <c r="J230" i="18"/>
  <c r="W221" i="14"/>
  <c r="X221" i="14" s="1"/>
  <c r="AA221" i="14" s="1"/>
  <c r="AB221" i="14" s="1"/>
  <c r="AD221" i="14" s="1"/>
  <c r="AG221" i="14" s="1"/>
  <c r="L229" i="18"/>
  <c r="O229" i="18" s="1"/>
  <c r="P229" i="18" s="1"/>
  <c r="R229" i="18" s="1"/>
  <c r="U229" i="18" s="1"/>
  <c r="V229" i="18" s="1"/>
  <c r="X229" i="18" s="1"/>
  <c r="AA229" i="18" s="1"/>
  <c r="AD225" i="17"/>
  <c r="AG225" i="17" s="1"/>
  <c r="W227" i="17"/>
  <c r="AB226" i="17"/>
  <c r="F232" i="17"/>
  <c r="I232" i="17" s="1"/>
  <c r="AJ219" i="15"/>
  <c r="AP219" i="15" s="1"/>
  <c r="AS219" i="15" s="1"/>
  <c r="L230" i="17"/>
  <c r="O230" i="17" s="1"/>
  <c r="R228" i="17"/>
  <c r="U228" i="17" s="1"/>
  <c r="Q221" i="15"/>
  <c r="AI220" i="15"/>
  <c r="F223" i="15"/>
  <c r="I223" i="15" s="1"/>
  <c r="L222" i="15"/>
  <c r="O222" i="15" s="1"/>
  <c r="AK219" i="14"/>
  <c r="AN219" i="14" s="1"/>
  <c r="AJ220" i="14" s="1"/>
  <c r="AP220" i="14" s="1"/>
  <c r="AS220" i="14" s="1"/>
  <c r="L222" i="14"/>
  <c r="O222" i="14" s="1"/>
  <c r="P222" i="14" s="1"/>
  <c r="R222" i="14" s="1"/>
  <c r="U222" i="14" s="1"/>
  <c r="F223" i="14"/>
  <c r="I223" i="14" s="1"/>
  <c r="AJ228" i="18" l="1"/>
  <c r="AP228" i="18" s="1"/>
  <c r="AS228" i="18" s="1"/>
  <c r="K230" i="18"/>
  <c r="L230" i="18" s="1"/>
  <c r="O230" i="18" s="1"/>
  <c r="P230" i="18" s="1"/>
  <c r="R230" i="18" s="1"/>
  <c r="U230" i="18" s="1"/>
  <c r="V230" i="18" s="1"/>
  <c r="X230" i="18" s="1"/>
  <c r="AA230" i="18" s="1"/>
  <c r="AB229" i="18"/>
  <c r="F231" i="18"/>
  <c r="I231" i="18" s="1"/>
  <c r="AK219" i="15"/>
  <c r="AN219" i="15" s="1"/>
  <c r="AJ220" i="15" s="1"/>
  <c r="AP220" i="15" s="1"/>
  <c r="AS220" i="15" s="1"/>
  <c r="K231" i="17"/>
  <c r="P230" i="17"/>
  <c r="J232" i="17"/>
  <c r="E233" i="17"/>
  <c r="X227" i="17"/>
  <c r="AA227" i="17" s="1"/>
  <c r="AC226" i="17"/>
  <c r="AD226" i="17" s="1"/>
  <c r="AG226" i="17" s="1"/>
  <c r="AI225" i="17"/>
  <c r="Q229" i="17"/>
  <c r="V228" i="17"/>
  <c r="R221" i="15"/>
  <c r="U221" i="15" s="1"/>
  <c r="V221" i="15" s="1"/>
  <c r="X221" i="15" s="1"/>
  <c r="AA221" i="15" s="1"/>
  <c r="AB221" i="15" s="1"/>
  <c r="AD221" i="15" s="1"/>
  <c r="AG221" i="15" s="1"/>
  <c r="P222" i="15"/>
  <c r="E224" i="15"/>
  <c r="J223" i="15"/>
  <c r="K223" i="15" s="1"/>
  <c r="AK220" i="14"/>
  <c r="AN220" i="14" s="1"/>
  <c r="AI221" i="14"/>
  <c r="J223" i="14"/>
  <c r="K223" i="14" s="1"/>
  <c r="E224" i="14"/>
  <c r="V222" i="14"/>
  <c r="AK228" i="18" l="1"/>
  <c r="AN228" i="18" s="1"/>
  <c r="AC229" i="18"/>
  <c r="AD229" i="18" s="1"/>
  <c r="AG229" i="18" s="1"/>
  <c r="E232" i="18"/>
  <c r="J231" i="18"/>
  <c r="K231" i="18" s="1"/>
  <c r="AB230" i="18"/>
  <c r="AI226" i="17"/>
  <c r="F233" i="17"/>
  <c r="I233" i="17" s="1"/>
  <c r="W228" i="17"/>
  <c r="AB227" i="17"/>
  <c r="R229" i="17"/>
  <c r="U229" i="17" s="1"/>
  <c r="AJ225" i="17"/>
  <c r="AP225" i="17" s="1"/>
  <c r="AS225" i="17" s="1"/>
  <c r="AK220" i="15"/>
  <c r="AN220" i="15" s="1"/>
  <c r="L231" i="17"/>
  <c r="O231" i="17" s="1"/>
  <c r="Q222" i="15"/>
  <c r="F224" i="15"/>
  <c r="I224" i="15" s="1"/>
  <c r="AI221" i="15"/>
  <c r="L223" i="15"/>
  <c r="O223" i="15" s="1"/>
  <c r="F224" i="14"/>
  <c r="I224" i="14" s="1"/>
  <c r="L223" i="14"/>
  <c r="O223" i="14" s="1"/>
  <c r="P223" i="14" s="1"/>
  <c r="R223" i="14" s="1"/>
  <c r="U223" i="14" s="1"/>
  <c r="W222" i="14"/>
  <c r="AJ221" i="14"/>
  <c r="AP221" i="14" s="1"/>
  <c r="AS221" i="14" s="1"/>
  <c r="AI229" i="18" l="1"/>
  <c r="AJ229" i="18" s="1"/>
  <c r="AP229" i="18" s="1"/>
  <c r="AS229" i="18" s="1"/>
  <c r="AC230" i="18"/>
  <c r="AD230" i="18" s="1"/>
  <c r="AG230" i="18" s="1"/>
  <c r="L231" i="18"/>
  <c r="O231" i="18" s="1"/>
  <c r="P231" i="18" s="1"/>
  <c r="R231" i="18" s="1"/>
  <c r="U231" i="18" s="1"/>
  <c r="V231" i="18" s="1"/>
  <c r="X231" i="18" s="1"/>
  <c r="AA231" i="18" s="1"/>
  <c r="F232" i="18"/>
  <c r="I232" i="18" s="1"/>
  <c r="X228" i="17"/>
  <c r="AA228" i="17" s="1"/>
  <c r="J233" i="17"/>
  <c r="E234" i="17"/>
  <c r="AK225" i="17"/>
  <c r="AN225" i="17" s="1"/>
  <c r="AJ226" i="17" s="1"/>
  <c r="AP226" i="17" s="1"/>
  <c r="AS226" i="17" s="1"/>
  <c r="P231" i="17"/>
  <c r="K232" i="17"/>
  <c r="Q230" i="17"/>
  <c r="V229" i="17"/>
  <c r="AC227" i="17"/>
  <c r="AD227" i="17" s="1"/>
  <c r="AG227" i="17" s="1"/>
  <c r="R222" i="15"/>
  <c r="U222" i="15" s="1"/>
  <c r="V222" i="15" s="1"/>
  <c r="X222" i="15" s="1"/>
  <c r="AA222" i="15" s="1"/>
  <c r="AB222" i="15" s="1"/>
  <c r="AD222" i="15" s="1"/>
  <c r="AG222" i="15" s="1"/>
  <c r="AI222" i="15" s="1"/>
  <c r="P223" i="15"/>
  <c r="AJ221" i="15"/>
  <c r="AP221" i="15" s="1"/>
  <c r="AS221" i="15" s="1"/>
  <c r="E225" i="15"/>
  <c r="J224" i="15"/>
  <c r="K224" i="15" s="1"/>
  <c r="AK221" i="14"/>
  <c r="AN221" i="14" s="1"/>
  <c r="V223" i="14"/>
  <c r="E225" i="14"/>
  <c r="J224" i="14"/>
  <c r="X222" i="14"/>
  <c r="AA222" i="14" s="1"/>
  <c r="AB222" i="14" s="1"/>
  <c r="AD222" i="14" s="1"/>
  <c r="AG222" i="14" s="1"/>
  <c r="AK229" i="18" l="1"/>
  <c r="AN229" i="18" s="1"/>
  <c r="AI230" i="18"/>
  <c r="J232" i="18"/>
  <c r="K232" i="18" s="1"/>
  <c r="E233" i="18"/>
  <c r="AB231" i="18"/>
  <c r="AK226" i="17"/>
  <c r="AN226" i="17" s="1"/>
  <c r="AI227" i="17"/>
  <c r="F234" i="17"/>
  <c r="I234" i="17" s="1"/>
  <c r="R230" i="17"/>
  <c r="U230" i="17" s="1"/>
  <c r="W229" i="17"/>
  <c r="X229" i="17" s="1"/>
  <c r="AA229" i="17" s="1"/>
  <c r="AB228" i="17"/>
  <c r="L232" i="17"/>
  <c r="O232" i="17" s="1"/>
  <c r="Q223" i="15"/>
  <c r="AK221" i="15"/>
  <c r="AN221" i="15" s="1"/>
  <c r="AJ222" i="15" s="1"/>
  <c r="AP222" i="15" s="1"/>
  <c r="AS222" i="15" s="1"/>
  <c r="F225" i="15"/>
  <c r="I225" i="15" s="1"/>
  <c r="F225" i="14"/>
  <c r="I225" i="14" s="1"/>
  <c r="W223" i="14"/>
  <c r="AI222" i="14"/>
  <c r="AJ222" i="14" s="1"/>
  <c r="AP222" i="14" s="1"/>
  <c r="AS222" i="14" s="1"/>
  <c r="K224" i="14"/>
  <c r="AJ230" i="18" l="1"/>
  <c r="AP230" i="18" s="1"/>
  <c r="AS230" i="18" s="1"/>
  <c r="AJ227" i="17"/>
  <c r="AP227" i="17" s="1"/>
  <c r="AS227" i="17" s="1"/>
  <c r="AC231" i="18"/>
  <c r="AD231" i="18" s="1"/>
  <c r="AG231" i="18" s="1"/>
  <c r="F233" i="18"/>
  <c r="I233" i="18" s="1"/>
  <c r="L232" i="18"/>
  <c r="O232" i="18" s="1"/>
  <c r="P232" i="18" s="1"/>
  <c r="R232" i="18" s="1"/>
  <c r="U232" i="18" s="1"/>
  <c r="V232" i="18" s="1"/>
  <c r="X232" i="18" s="1"/>
  <c r="AA232" i="18" s="1"/>
  <c r="AB229" i="17"/>
  <c r="K233" i="17"/>
  <c r="P232" i="17"/>
  <c r="Q231" i="17"/>
  <c r="V230" i="17"/>
  <c r="J234" i="17"/>
  <c r="E235" i="17"/>
  <c r="AC228" i="17"/>
  <c r="R223" i="15"/>
  <c r="U223" i="15" s="1"/>
  <c r="V223" i="15" s="1"/>
  <c r="X223" i="15" s="1"/>
  <c r="AA223" i="15" s="1"/>
  <c r="AB223" i="15" s="1"/>
  <c r="AD223" i="15" s="1"/>
  <c r="AG223" i="15" s="1"/>
  <c r="X223" i="14"/>
  <c r="AA223" i="14" s="1"/>
  <c r="AB223" i="14" s="1"/>
  <c r="AD223" i="14" s="1"/>
  <c r="AG223" i="14" s="1"/>
  <c r="AI223" i="14" s="1"/>
  <c r="L224" i="14"/>
  <c r="O224" i="14" s="1"/>
  <c r="P224" i="14" s="1"/>
  <c r="R224" i="14" s="1"/>
  <c r="U224" i="14" s="1"/>
  <c r="V224" i="14" s="1"/>
  <c r="AK222" i="15"/>
  <c r="AN222" i="15" s="1"/>
  <c r="E226" i="15"/>
  <c r="J225" i="15"/>
  <c r="L224" i="15"/>
  <c r="O224" i="15" s="1"/>
  <c r="J225" i="14"/>
  <c r="E226" i="14"/>
  <c r="AK222" i="14"/>
  <c r="AN222" i="14" s="1"/>
  <c r="AK230" i="18" l="1"/>
  <c r="AN230" i="18" s="1"/>
  <c r="AK227" i="17"/>
  <c r="AN227" i="17" s="1"/>
  <c r="AI231" i="18"/>
  <c r="AB232" i="18"/>
  <c r="J233" i="18"/>
  <c r="E234" i="18"/>
  <c r="W224" i="14"/>
  <c r="X224" i="14" s="1"/>
  <c r="AA224" i="14" s="1"/>
  <c r="AB224" i="14" s="1"/>
  <c r="AD224" i="14" s="1"/>
  <c r="AG224" i="14" s="1"/>
  <c r="R231" i="17"/>
  <c r="U231" i="17" s="1"/>
  <c r="L233" i="17"/>
  <c r="O233" i="17" s="1"/>
  <c r="AD228" i="17"/>
  <c r="AG228" i="17" s="1"/>
  <c r="F235" i="17"/>
  <c r="I235" i="17" s="1"/>
  <c r="W230" i="17"/>
  <c r="AI223" i="15"/>
  <c r="AJ223" i="15" s="1"/>
  <c r="AP223" i="15" s="1"/>
  <c r="AS223" i="15" s="1"/>
  <c r="P224" i="15"/>
  <c r="K225" i="15"/>
  <c r="F226" i="15"/>
  <c r="I226" i="15" s="1"/>
  <c r="F226" i="14"/>
  <c r="I226" i="14" s="1"/>
  <c r="AJ223" i="14"/>
  <c r="AP223" i="14" s="1"/>
  <c r="AS223" i="14" s="1"/>
  <c r="K225" i="14"/>
  <c r="AC232" i="18" l="1"/>
  <c r="AD232" i="18" s="1"/>
  <c r="AG232" i="18" s="1"/>
  <c r="AJ231" i="18"/>
  <c r="AP231" i="18" s="1"/>
  <c r="AS231" i="18" s="1"/>
  <c r="F234" i="18"/>
  <c r="I234" i="18" s="1"/>
  <c r="K233" i="18"/>
  <c r="L233" i="18" s="1"/>
  <c r="O233" i="18" s="1"/>
  <c r="P233" i="18" s="1"/>
  <c r="R233" i="18" s="1"/>
  <c r="U233" i="18" s="1"/>
  <c r="V233" i="18" s="1"/>
  <c r="X233" i="18" s="1"/>
  <c r="AA233" i="18" s="1"/>
  <c r="K234" i="17"/>
  <c r="P233" i="17"/>
  <c r="AC229" i="17"/>
  <c r="AI228" i="17"/>
  <c r="J235" i="17"/>
  <c r="E236" i="17"/>
  <c r="Q232" i="17"/>
  <c r="V231" i="17"/>
  <c r="X230" i="17"/>
  <c r="AA230" i="17" s="1"/>
  <c r="AK223" i="15"/>
  <c r="AN223" i="15" s="1"/>
  <c r="Q224" i="15"/>
  <c r="E227" i="15"/>
  <c r="J226" i="15"/>
  <c r="L225" i="15"/>
  <c r="O225" i="15" s="1"/>
  <c r="AI224" i="14"/>
  <c r="L225" i="14"/>
  <c r="O225" i="14" s="1"/>
  <c r="P225" i="14" s="1"/>
  <c r="R225" i="14" s="1"/>
  <c r="U225" i="14" s="1"/>
  <c r="AK223" i="14"/>
  <c r="AN223" i="14" s="1"/>
  <c r="J226" i="14"/>
  <c r="E227" i="14"/>
  <c r="AK231" i="18" l="1"/>
  <c r="AN231" i="18" s="1"/>
  <c r="AI232" i="18"/>
  <c r="E235" i="18"/>
  <c r="J234" i="18"/>
  <c r="K234" i="18" s="1"/>
  <c r="AB233" i="18"/>
  <c r="R232" i="17"/>
  <c r="U232" i="17" s="1"/>
  <c r="AJ228" i="17"/>
  <c r="AP228" i="17" s="1"/>
  <c r="AS228" i="17" s="1"/>
  <c r="F236" i="17"/>
  <c r="I236" i="17" s="1"/>
  <c r="AD229" i="17"/>
  <c r="AG229" i="17" s="1"/>
  <c r="W231" i="17"/>
  <c r="X231" i="17" s="1"/>
  <c r="AA231" i="17" s="1"/>
  <c r="AB230" i="17"/>
  <c r="L234" i="17"/>
  <c r="O234" i="17" s="1"/>
  <c r="R224" i="15"/>
  <c r="U224" i="15" s="1"/>
  <c r="V224" i="15" s="1"/>
  <c r="X224" i="15" s="1"/>
  <c r="AA224" i="15" s="1"/>
  <c r="AB224" i="15" s="1"/>
  <c r="AD224" i="15" s="1"/>
  <c r="AG224" i="15" s="1"/>
  <c r="AI224" i="15" s="1"/>
  <c r="P225" i="15"/>
  <c r="K226" i="15"/>
  <c r="F227" i="15"/>
  <c r="I227" i="15" s="1"/>
  <c r="AJ224" i="14"/>
  <c r="AP224" i="14" s="1"/>
  <c r="AS224" i="14" s="1"/>
  <c r="K226" i="14"/>
  <c r="V225" i="14"/>
  <c r="F227" i="14"/>
  <c r="I227" i="14" s="1"/>
  <c r="AJ232" i="18" l="1"/>
  <c r="AP232" i="18" s="1"/>
  <c r="AS232" i="18" s="1"/>
  <c r="AC233" i="18"/>
  <c r="AD233" i="18" s="1"/>
  <c r="AG233" i="18" s="1"/>
  <c r="L234" i="18"/>
  <c r="O234" i="18" s="1"/>
  <c r="P234" i="18" s="1"/>
  <c r="R234" i="18" s="1"/>
  <c r="U234" i="18" s="1"/>
  <c r="V234" i="18" s="1"/>
  <c r="X234" i="18" s="1"/>
  <c r="AA234" i="18" s="1"/>
  <c r="F235" i="18"/>
  <c r="I235" i="18" s="1"/>
  <c r="AK228" i="17"/>
  <c r="AN228" i="17" s="1"/>
  <c r="K235" i="17"/>
  <c r="P234" i="17"/>
  <c r="AB231" i="17"/>
  <c r="Q233" i="17"/>
  <c r="V232" i="17"/>
  <c r="W232" i="17" s="1"/>
  <c r="J236" i="17"/>
  <c r="E237" i="17"/>
  <c r="AC230" i="17"/>
  <c r="AI229" i="17"/>
  <c r="L226" i="15"/>
  <c r="O226" i="15" s="1"/>
  <c r="P226" i="15" s="1"/>
  <c r="L226" i="14"/>
  <c r="O226" i="14" s="1"/>
  <c r="P226" i="14" s="1"/>
  <c r="R226" i="14" s="1"/>
  <c r="U226" i="14" s="1"/>
  <c r="V226" i="14" s="1"/>
  <c r="Q225" i="15"/>
  <c r="E228" i="15"/>
  <c r="J227" i="15"/>
  <c r="AJ224" i="15"/>
  <c r="AP224" i="15" s="1"/>
  <c r="AS224" i="15" s="1"/>
  <c r="AK224" i="14"/>
  <c r="AN224" i="14" s="1"/>
  <c r="J227" i="14"/>
  <c r="E228" i="14"/>
  <c r="W225" i="14"/>
  <c r="AK232" i="18" l="1"/>
  <c r="AN232" i="18" s="1"/>
  <c r="AI233" i="18"/>
  <c r="AJ229" i="17"/>
  <c r="AP229" i="17" s="1"/>
  <c r="AS229" i="17" s="1"/>
  <c r="J235" i="18"/>
  <c r="K235" i="18" s="1"/>
  <c r="E236" i="18"/>
  <c r="AB234" i="18"/>
  <c r="R233" i="17"/>
  <c r="U233" i="17" s="1"/>
  <c r="F237" i="17"/>
  <c r="I237" i="17" s="1"/>
  <c r="AD230" i="17"/>
  <c r="AG230" i="17" s="1"/>
  <c r="K227" i="15"/>
  <c r="L227" i="15" s="1"/>
  <c r="O227" i="15" s="1"/>
  <c r="X232" i="17"/>
  <c r="AA232" i="17" s="1"/>
  <c r="L235" i="17"/>
  <c r="O235" i="17" s="1"/>
  <c r="R225" i="15"/>
  <c r="U225" i="15" s="1"/>
  <c r="V225" i="15" s="1"/>
  <c r="X225" i="15" s="1"/>
  <c r="AA225" i="15" s="1"/>
  <c r="AB225" i="15" s="1"/>
  <c r="AD225" i="15" s="1"/>
  <c r="AG225" i="15" s="1"/>
  <c r="AI225" i="15" s="1"/>
  <c r="K227" i="14"/>
  <c r="L227" i="14" s="1"/>
  <c r="O227" i="14" s="1"/>
  <c r="P227" i="14" s="1"/>
  <c r="R227" i="14" s="1"/>
  <c r="U227" i="14" s="1"/>
  <c r="AK224" i="15"/>
  <c r="AN224" i="15" s="1"/>
  <c r="F228" i="15"/>
  <c r="I228" i="15" s="1"/>
  <c r="X225" i="14"/>
  <c r="AA225" i="14" s="1"/>
  <c r="AB225" i="14" s="1"/>
  <c r="AD225" i="14" s="1"/>
  <c r="AG225" i="14" s="1"/>
  <c r="F228" i="14"/>
  <c r="I228" i="14" s="1"/>
  <c r="AJ233" i="18" l="1"/>
  <c r="AK229" i="17"/>
  <c r="AN229" i="17" s="1"/>
  <c r="AC234" i="18"/>
  <c r="AD234" i="18" s="1"/>
  <c r="AG234" i="18" s="1"/>
  <c r="F236" i="18"/>
  <c r="I236" i="18" s="1"/>
  <c r="L235" i="18"/>
  <c r="O235" i="18" s="1"/>
  <c r="P235" i="18" s="1"/>
  <c r="R235" i="18" s="1"/>
  <c r="U235" i="18" s="1"/>
  <c r="V235" i="18" s="1"/>
  <c r="X235" i="18" s="1"/>
  <c r="AA235" i="18" s="1"/>
  <c r="J237" i="17"/>
  <c r="E238" i="17"/>
  <c r="AB232" i="17"/>
  <c r="K236" i="17"/>
  <c r="P235" i="17"/>
  <c r="Q234" i="17"/>
  <c r="V233" i="17"/>
  <c r="W233" i="17" s="1"/>
  <c r="AC231" i="17"/>
  <c r="AI230" i="17"/>
  <c r="Q226" i="15"/>
  <c r="R226" i="15" s="1"/>
  <c r="U226" i="15" s="1"/>
  <c r="V226" i="15" s="1"/>
  <c r="X226" i="15" s="1"/>
  <c r="AA226" i="15" s="1"/>
  <c r="AB226" i="15" s="1"/>
  <c r="AD226" i="15" s="1"/>
  <c r="AG226" i="15" s="1"/>
  <c r="AJ225" i="15"/>
  <c r="AP225" i="15" s="1"/>
  <c r="AS225" i="15" s="1"/>
  <c r="P227" i="15"/>
  <c r="E229" i="15"/>
  <c r="J228" i="15"/>
  <c r="K228" i="15" s="1"/>
  <c r="W226" i="14"/>
  <c r="AI225" i="14"/>
  <c r="V227" i="14"/>
  <c r="J228" i="14"/>
  <c r="E229" i="14"/>
  <c r="AP233" i="18" l="1"/>
  <c r="AS233" i="18" s="1"/>
  <c r="AK233" i="18"/>
  <c r="AN233" i="18" s="1"/>
  <c r="AI234" i="18"/>
  <c r="AB235" i="18"/>
  <c r="J236" i="18"/>
  <c r="E237" i="18"/>
  <c r="R234" i="17"/>
  <c r="U234" i="17" s="1"/>
  <c r="L236" i="17"/>
  <c r="O236" i="17" s="1"/>
  <c r="X233" i="17"/>
  <c r="AA233" i="17" s="1"/>
  <c r="AD231" i="17"/>
  <c r="AG231" i="17" s="1"/>
  <c r="F238" i="17"/>
  <c r="I238" i="17" s="1"/>
  <c r="AJ230" i="17"/>
  <c r="AP230" i="17" s="1"/>
  <c r="AS230" i="17" s="1"/>
  <c r="Q227" i="15"/>
  <c r="R227" i="15" s="1"/>
  <c r="U227" i="15" s="1"/>
  <c r="V227" i="15" s="1"/>
  <c r="AK225" i="15"/>
  <c r="AN225" i="15" s="1"/>
  <c r="F229" i="15"/>
  <c r="I229" i="15" s="1"/>
  <c r="AI226" i="15"/>
  <c r="L228" i="15"/>
  <c r="O228" i="15" s="1"/>
  <c r="F229" i="14"/>
  <c r="I229" i="14" s="1"/>
  <c r="K228" i="14"/>
  <c r="AJ225" i="14"/>
  <c r="AP225" i="14" s="1"/>
  <c r="AS225" i="14" s="1"/>
  <c r="X226" i="14"/>
  <c r="AA226" i="14" s="1"/>
  <c r="AB226" i="14" s="1"/>
  <c r="AD226" i="14" s="1"/>
  <c r="AG226" i="14" s="1"/>
  <c r="AJ234" i="18" l="1"/>
  <c r="AP234" i="18" s="1"/>
  <c r="AS234" i="18" s="1"/>
  <c r="AC235" i="18"/>
  <c r="AD235" i="18" s="1"/>
  <c r="AG235" i="18" s="1"/>
  <c r="F237" i="18"/>
  <c r="I237" i="18" s="1"/>
  <c r="K236" i="18"/>
  <c r="P236" i="17"/>
  <c r="K237" i="17"/>
  <c r="AK230" i="17"/>
  <c r="AN230" i="17" s="1"/>
  <c r="J238" i="17"/>
  <c r="E239" i="17"/>
  <c r="AB233" i="17"/>
  <c r="Q235" i="17"/>
  <c r="V234" i="17"/>
  <c r="W234" i="17" s="1"/>
  <c r="AC232" i="17"/>
  <c r="AI231" i="17"/>
  <c r="P228" i="15"/>
  <c r="E230" i="15"/>
  <c r="J229" i="15"/>
  <c r="K229" i="15" s="1"/>
  <c r="AJ226" i="15"/>
  <c r="AP226" i="15" s="1"/>
  <c r="AS226" i="15" s="1"/>
  <c r="X227" i="15"/>
  <c r="AA227" i="15" s="1"/>
  <c r="AB227" i="15" s="1"/>
  <c r="AD227" i="15" s="1"/>
  <c r="AG227" i="15" s="1"/>
  <c r="E230" i="14"/>
  <c r="J229" i="14"/>
  <c r="AK225" i="14"/>
  <c r="AN225" i="14" s="1"/>
  <c r="W227" i="14"/>
  <c r="AI226" i="14"/>
  <c r="L228" i="14"/>
  <c r="O228" i="14" s="1"/>
  <c r="P228" i="14" s="1"/>
  <c r="R228" i="14" s="1"/>
  <c r="U228" i="14" s="1"/>
  <c r="AK234" i="18" l="1"/>
  <c r="AN234" i="18" s="1"/>
  <c r="AI235" i="18"/>
  <c r="J237" i="18"/>
  <c r="E238" i="18"/>
  <c r="L236" i="18"/>
  <c r="O236" i="18" s="1"/>
  <c r="P236" i="18" s="1"/>
  <c r="R236" i="18" s="1"/>
  <c r="U236" i="18" s="1"/>
  <c r="V236" i="18" s="1"/>
  <c r="X236" i="18" s="1"/>
  <c r="AA236" i="18" s="1"/>
  <c r="R235" i="17"/>
  <c r="U235" i="17" s="1"/>
  <c r="F239" i="17"/>
  <c r="I239" i="17" s="1"/>
  <c r="AJ231" i="17"/>
  <c r="AP231" i="17" s="1"/>
  <c r="AS231" i="17" s="1"/>
  <c r="AD232" i="17"/>
  <c r="AG232" i="17" s="1"/>
  <c r="L237" i="17"/>
  <c r="O237" i="17" s="1"/>
  <c r="X234" i="17"/>
  <c r="AA234" i="17" s="1"/>
  <c r="Q228" i="15"/>
  <c r="AI227" i="15"/>
  <c r="L229" i="15"/>
  <c r="O229" i="15" s="1"/>
  <c r="F230" i="15"/>
  <c r="I230" i="15" s="1"/>
  <c r="AK226" i="15"/>
  <c r="AN226" i="15" s="1"/>
  <c r="X227" i="14"/>
  <c r="AA227" i="14" s="1"/>
  <c r="AB227" i="14" s="1"/>
  <c r="AD227" i="14" s="1"/>
  <c r="AG227" i="14" s="1"/>
  <c r="AJ226" i="14"/>
  <c r="AP226" i="14" s="1"/>
  <c r="AS226" i="14" s="1"/>
  <c r="V228" i="14"/>
  <c r="K229" i="14"/>
  <c r="F230" i="14"/>
  <c r="I230" i="14" s="1"/>
  <c r="AJ235" i="18" l="1"/>
  <c r="AP235" i="18" s="1"/>
  <c r="AS235" i="18" s="1"/>
  <c r="K237" i="18"/>
  <c r="L237" i="18" s="1"/>
  <c r="O237" i="18" s="1"/>
  <c r="P237" i="18" s="1"/>
  <c r="R237" i="18" s="1"/>
  <c r="U237" i="18" s="1"/>
  <c r="V237" i="18" s="1"/>
  <c r="X237" i="18" s="1"/>
  <c r="AA237" i="18" s="1"/>
  <c r="AB236" i="18"/>
  <c r="F238" i="18"/>
  <c r="I238" i="18" s="1"/>
  <c r="AJ227" i="15"/>
  <c r="AP227" i="15" s="1"/>
  <c r="AS227" i="15" s="1"/>
  <c r="AK231" i="17"/>
  <c r="AN231" i="17" s="1"/>
  <c r="K238" i="17"/>
  <c r="P237" i="17"/>
  <c r="J239" i="17"/>
  <c r="E240" i="17"/>
  <c r="AC233" i="17"/>
  <c r="AI232" i="17"/>
  <c r="Q236" i="17"/>
  <c r="V235" i="17"/>
  <c r="AB234" i="17"/>
  <c r="R228" i="15"/>
  <c r="U228" i="15" s="1"/>
  <c r="V228" i="15" s="1"/>
  <c r="X228" i="15" s="1"/>
  <c r="AA228" i="15" s="1"/>
  <c r="AB228" i="15" s="1"/>
  <c r="AD228" i="15" s="1"/>
  <c r="AG228" i="15" s="1"/>
  <c r="P229" i="15"/>
  <c r="J230" i="15"/>
  <c r="K230" i="15" s="1"/>
  <c r="E231" i="15"/>
  <c r="L229" i="14"/>
  <c r="O229" i="14" s="1"/>
  <c r="P229" i="14" s="1"/>
  <c r="R229" i="14" s="1"/>
  <c r="U229" i="14" s="1"/>
  <c r="W228" i="14"/>
  <c r="AI227" i="14"/>
  <c r="E231" i="14"/>
  <c r="J230" i="14"/>
  <c r="AK226" i="14"/>
  <c r="AN226" i="14" s="1"/>
  <c r="AK235" i="18" l="1"/>
  <c r="AN235" i="18" s="1"/>
  <c r="AC236" i="18"/>
  <c r="AD236" i="18" s="1"/>
  <c r="AG236" i="18" s="1"/>
  <c r="AK227" i="15"/>
  <c r="AN227" i="15" s="1"/>
  <c r="E239" i="18"/>
  <c r="J238" i="18"/>
  <c r="K238" i="18" s="1"/>
  <c r="AB237" i="18"/>
  <c r="AD233" i="17"/>
  <c r="AG233" i="17" s="1"/>
  <c r="F240" i="17"/>
  <c r="I240" i="17" s="1"/>
  <c r="J240" i="17" s="1"/>
  <c r="R236" i="17"/>
  <c r="U236" i="17" s="1"/>
  <c r="W235" i="17"/>
  <c r="X235" i="17" s="1"/>
  <c r="AA235" i="17" s="1"/>
  <c r="AJ232" i="17"/>
  <c r="AP232" i="17" s="1"/>
  <c r="AS232" i="17" s="1"/>
  <c r="L238" i="17"/>
  <c r="O238" i="17" s="1"/>
  <c r="Q229" i="15"/>
  <c r="AJ227" i="14"/>
  <c r="AP227" i="14" s="1"/>
  <c r="AS227" i="14" s="1"/>
  <c r="AI228" i="15"/>
  <c r="F231" i="15"/>
  <c r="I231" i="15" s="1"/>
  <c r="F231" i="14"/>
  <c r="I231" i="14" s="1"/>
  <c r="K230" i="14"/>
  <c r="V229" i="14"/>
  <c r="X228" i="14"/>
  <c r="AA228" i="14" s="1"/>
  <c r="AB228" i="14" s="1"/>
  <c r="AD228" i="14" s="1"/>
  <c r="AG228" i="14" s="1"/>
  <c r="AI236" i="18" l="1"/>
  <c r="AJ236" i="18" s="1"/>
  <c r="AP236" i="18" s="1"/>
  <c r="AS236" i="18" s="1"/>
  <c r="AC237" i="18"/>
  <c r="AD237" i="18" s="1"/>
  <c r="AG237" i="18" s="1"/>
  <c r="F239" i="18"/>
  <c r="I239" i="18" s="1"/>
  <c r="L238" i="18"/>
  <c r="O238" i="18" s="1"/>
  <c r="P238" i="18" s="1"/>
  <c r="R238" i="18" s="1"/>
  <c r="U238" i="18" s="1"/>
  <c r="V238" i="18" s="1"/>
  <c r="X238" i="18" s="1"/>
  <c r="AA238" i="18" s="1"/>
  <c r="Q237" i="17"/>
  <c r="V236" i="17"/>
  <c r="W236" i="17" s="1"/>
  <c r="AB235" i="17"/>
  <c r="AC234" i="17"/>
  <c r="AI233" i="17"/>
  <c r="P238" i="17"/>
  <c r="K239" i="17"/>
  <c r="AK232" i="17"/>
  <c r="AN232" i="17" s="1"/>
  <c r="R229" i="15"/>
  <c r="U229" i="15" s="1"/>
  <c r="V229" i="15" s="1"/>
  <c r="X229" i="15" s="1"/>
  <c r="AA229" i="15" s="1"/>
  <c r="AB229" i="15" s="1"/>
  <c r="AD229" i="15" s="1"/>
  <c r="AG229" i="15" s="1"/>
  <c r="AI229" i="15" s="1"/>
  <c r="AK227" i="14"/>
  <c r="AN227" i="14" s="1"/>
  <c r="L230" i="15"/>
  <c r="O230" i="15" s="1"/>
  <c r="J231" i="15"/>
  <c r="E232" i="15"/>
  <c r="AJ228" i="15"/>
  <c r="AP228" i="15" s="1"/>
  <c r="AS228" i="15" s="1"/>
  <c r="W229" i="14"/>
  <c r="AI228" i="14"/>
  <c r="J231" i="14"/>
  <c r="E232" i="14"/>
  <c r="L230" i="14"/>
  <c r="O230" i="14" s="1"/>
  <c r="P230" i="14" s="1"/>
  <c r="R230" i="14" s="1"/>
  <c r="U230" i="14" s="1"/>
  <c r="AK236" i="18" l="1"/>
  <c r="AN236" i="18" s="1"/>
  <c r="AI237" i="18"/>
  <c r="AB238" i="18"/>
  <c r="J239" i="18"/>
  <c r="E240" i="18"/>
  <c r="AD234" i="17"/>
  <c r="AG234" i="17" s="1"/>
  <c r="AJ233" i="17"/>
  <c r="AP233" i="17" s="1"/>
  <c r="AS233" i="17" s="1"/>
  <c r="X236" i="17"/>
  <c r="AA236" i="17" s="1"/>
  <c r="L239" i="17"/>
  <c r="O239" i="17" s="1"/>
  <c r="R237" i="17"/>
  <c r="U237" i="17" s="1"/>
  <c r="X229" i="14"/>
  <c r="AA229" i="14" s="1"/>
  <c r="AB229" i="14" s="1"/>
  <c r="AD229" i="14" s="1"/>
  <c r="AG229" i="14" s="1"/>
  <c r="AI229" i="14" s="1"/>
  <c r="AJ228" i="14"/>
  <c r="AP228" i="14" s="1"/>
  <c r="AS228" i="14" s="1"/>
  <c r="AK228" i="15"/>
  <c r="AN228" i="15" s="1"/>
  <c r="AJ229" i="15" s="1"/>
  <c r="AP229" i="15" s="1"/>
  <c r="AS229" i="15" s="1"/>
  <c r="P230" i="15"/>
  <c r="K231" i="15"/>
  <c r="F232" i="15"/>
  <c r="I232" i="15" s="1"/>
  <c r="K231" i="14"/>
  <c r="V230" i="14"/>
  <c r="F232" i="14"/>
  <c r="I232" i="14" s="1"/>
  <c r="AJ237" i="18" l="1"/>
  <c r="AP237" i="18" s="1"/>
  <c r="AS237" i="18" s="1"/>
  <c r="AC238" i="18"/>
  <c r="AD238" i="18" s="1"/>
  <c r="AG238" i="18" s="1"/>
  <c r="F240" i="18"/>
  <c r="I240" i="18" s="1"/>
  <c r="K239" i="18"/>
  <c r="L239" i="18" s="1"/>
  <c r="O239" i="18" s="1"/>
  <c r="P239" i="18" s="1"/>
  <c r="R239" i="18" s="1"/>
  <c r="U239" i="18" s="1"/>
  <c r="V239" i="18" s="1"/>
  <c r="X239" i="18" s="1"/>
  <c r="AA239" i="18" s="1"/>
  <c r="AB236" i="17"/>
  <c r="AC235" i="17"/>
  <c r="AI234" i="17"/>
  <c r="Q238" i="17"/>
  <c r="V237" i="17"/>
  <c r="P239" i="17"/>
  <c r="K240" i="17"/>
  <c r="AK233" i="17"/>
  <c r="AN233" i="17" s="1"/>
  <c r="W230" i="14"/>
  <c r="X230" i="14" s="1"/>
  <c r="AA230" i="14" s="1"/>
  <c r="AB230" i="14" s="1"/>
  <c r="AD230" i="14" s="1"/>
  <c r="AG230" i="14" s="1"/>
  <c r="L231" i="14"/>
  <c r="O231" i="14" s="1"/>
  <c r="P231" i="14" s="1"/>
  <c r="R231" i="14" s="1"/>
  <c r="U231" i="14" s="1"/>
  <c r="V231" i="14" s="1"/>
  <c r="AK228" i="14"/>
  <c r="AN228" i="14" s="1"/>
  <c r="AJ229" i="14" s="1"/>
  <c r="AP229" i="14" s="1"/>
  <c r="AS229" i="14" s="1"/>
  <c r="AK229" i="15"/>
  <c r="AN229" i="15" s="1"/>
  <c r="Q230" i="15"/>
  <c r="E233" i="15"/>
  <c r="J232" i="15"/>
  <c r="L231" i="15"/>
  <c r="O231" i="15" s="1"/>
  <c r="E233" i="14"/>
  <c r="J232" i="14"/>
  <c r="AK237" i="18" l="1"/>
  <c r="AN237" i="18" s="1"/>
  <c r="AI238" i="18"/>
  <c r="J240" i="18"/>
  <c r="K240" i="18" s="1"/>
  <c r="L240" i="18" s="1"/>
  <c r="O240" i="18" s="1"/>
  <c r="P240" i="18" s="1"/>
  <c r="R240" i="18" s="1"/>
  <c r="U240" i="18" s="1"/>
  <c r="V240" i="18" s="1"/>
  <c r="X240" i="18" s="1"/>
  <c r="AA240" i="18" s="1"/>
  <c r="E241" i="18"/>
  <c r="AB239" i="18"/>
  <c r="L240" i="17"/>
  <c r="O240" i="17" s="1"/>
  <c r="P240" i="17" s="1"/>
  <c r="R238" i="17"/>
  <c r="U238" i="17" s="1"/>
  <c r="AD235" i="17"/>
  <c r="AG235" i="17" s="1"/>
  <c r="AJ234" i="17"/>
  <c r="AP234" i="17" s="1"/>
  <c r="AS234" i="17" s="1"/>
  <c r="W237" i="17"/>
  <c r="R230" i="15"/>
  <c r="U230" i="15" s="1"/>
  <c r="V230" i="15" s="1"/>
  <c r="X230" i="15" s="1"/>
  <c r="AA230" i="15" s="1"/>
  <c r="AB230" i="15" s="1"/>
  <c r="AD230" i="15" s="1"/>
  <c r="AG230" i="15" s="1"/>
  <c r="AI230" i="15" s="1"/>
  <c r="K232" i="14"/>
  <c r="L232" i="14" s="1"/>
  <c r="O232" i="14" s="1"/>
  <c r="P232" i="14" s="1"/>
  <c r="R232" i="14" s="1"/>
  <c r="U232" i="14" s="1"/>
  <c r="P231" i="15"/>
  <c r="K232" i="15"/>
  <c r="AK229" i="14"/>
  <c r="AN229" i="14" s="1"/>
  <c r="F233" i="15"/>
  <c r="I233" i="15" s="1"/>
  <c r="W231" i="14"/>
  <c r="AI230" i="14"/>
  <c r="F233" i="14"/>
  <c r="I233" i="14" s="1"/>
  <c r="AJ238" i="18" l="1"/>
  <c r="AP238" i="18" s="1"/>
  <c r="AS238" i="18" s="1"/>
  <c r="AC239" i="18"/>
  <c r="AD239" i="18" s="1"/>
  <c r="AG239" i="18" s="1"/>
  <c r="AB240" i="18"/>
  <c r="F241" i="18"/>
  <c r="I241" i="18" s="1"/>
  <c r="AK234" i="17"/>
  <c r="AN234" i="17" s="1"/>
  <c r="Q239" i="17"/>
  <c r="V238" i="17"/>
  <c r="AC236" i="17"/>
  <c r="AI235" i="17"/>
  <c r="X237" i="17"/>
  <c r="AA237" i="17" s="1"/>
  <c r="L232" i="15"/>
  <c r="O232" i="15" s="1"/>
  <c r="P232" i="15" s="1"/>
  <c r="Q231" i="15"/>
  <c r="AJ230" i="14"/>
  <c r="AP230" i="14" s="1"/>
  <c r="AS230" i="14" s="1"/>
  <c r="E234" i="15"/>
  <c r="J233" i="15"/>
  <c r="AJ230" i="15"/>
  <c r="AP230" i="15" s="1"/>
  <c r="AS230" i="15" s="1"/>
  <c r="E234" i="14"/>
  <c r="J233" i="14"/>
  <c r="K233" i="14" s="1"/>
  <c r="V232" i="14"/>
  <c r="X231" i="14"/>
  <c r="AA231" i="14" s="1"/>
  <c r="AB231" i="14" s="1"/>
  <c r="AD231" i="14" s="1"/>
  <c r="AG231" i="14" s="1"/>
  <c r="AK238" i="18" l="1"/>
  <c r="AN238" i="18" s="1"/>
  <c r="AI239" i="18"/>
  <c r="AC240" i="18"/>
  <c r="AD240" i="18" s="1"/>
  <c r="AG240" i="18" s="1"/>
  <c r="J241" i="18"/>
  <c r="E242" i="18"/>
  <c r="K233" i="15"/>
  <c r="L233" i="15" s="1"/>
  <c r="O233" i="15" s="1"/>
  <c r="W238" i="17"/>
  <c r="X238" i="17" s="1"/>
  <c r="AA238" i="17" s="1"/>
  <c r="AB237" i="17"/>
  <c r="AD236" i="17"/>
  <c r="AG236" i="17" s="1"/>
  <c r="R239" i="17"/>
  <c r="U239" i="17" s="1"/>
  <c r="AJ235" i="17"/>
  <c r="AP235" i="17" s="1"/>
  <c r="AS235" i="17" s="1"/>
  <c r="R231" i="15"/>
  <c r="U231" i="15" s="1"/>
  <c r="V231" i="15" s="1"/>
  <c r="X231" i="15" s="1"/>
  <c r="AA231" i="15" s="1"/>
  <c r="AB231" i="15" s="1"/>
  <c r="AD231" i="15" s="1"/>
  <c r="AG231" i="15" s="1"/>
  <c r="Q232" i="15" s="1"/>
  <c r="AK230" i="14"/>
  <c r="AN230" i="14" s="1"/>
  <c r="F234" i="15"/>
  <c r="I234" i="15" s="1"/>
  <c r="AK230" i="15"/>
  <c r="AN230" i="15" s="1"/>
  <c r="L233" i="14"/>
  <c r="O233" i="14" s="1"/>
  <c r="P233" i="14" s="1"/>
  <c r="R233" i="14" s="1"/>
  <c r="U233" i="14" s="1"/>
  <c r="W232" i="14"/>
  <c r="AI231" i="14"/>
  <c r="F234" i="14"/>
  <c r="I234" i="14" s="1"/>
  <c r="AI240" i="18" l="1"/>
  <c r="AJ239" i="18"/>
  <c r="AP239" i="18" s="1"/>
  <c r="AS239" i="18" s="1"/>
  <c r="F242" i="18"/>
  <c r="I242" i="18" s="1"/>
  <c r="K241" i="18"/>
  <c r="AB238" i="17"/>
  <c r="Q240" i="17"/>
  <c r="V239" i="17"/>
  <c r="AC237" i="17"/>
  <c r="AD237" i="17" s="1"/>
  <c r="AG237" i="17" s="1"/>
  <c r="AI236" i="17"/>
  <c r="AK235" i="17"/>
  <c r="AN235" i="17" s="1"/>
  <c r="R232" i="15"/>
  <c r="U232" i="15" s="1"/>
  <c r="V232" i="15" s="1"/>
  <c r="P233" i="15"/>
  <c r="AI231" i="15"/>
  <c r="AJ231" i="15" s="1"/>
  <c r="AP231" i="15" s="1"/>
  <c r="AS231" i="15" s="1"/>
  <c r="E235" i="15"/>
  <c r="J234" i="15"/>
  <c r="K234" i="15" s="1"/>
  <c r="V233" i="14"/>
  <c r="X232" i="14"/>
  <c r="AA232" i="14" s="1"/>
  <c r="AB232" i="14" s="1"/>
  <c r="AD232" i="14" s="1"/>
  <c r="AG232" i="14" s="1"/>
  <c r="E235" i="14"/>
  <c r="J234" i="14"/>
  <c r="AJ231" i="14"/>
  <c r="AP231" i="14" s="1"/>
  <c r="AS231" i="14" s="1"/>
  <c r="AK239" i="18" l="1"/>
  <c r="AN239" i="18" s="1"/>
  <c r="AJ240" i="18" s="1"/>
  <c r="AK240" i="18" s="1"/>
  <c r="AN240" i="18" s="1"/>
  <c r="AJ236" i="17"/>
  <c r="AP236" i="17" s="1"/>
  <c r="AS236" i="17" s="1"/>
  <c r="L241" i="18"/>
  <c r="O241" i="18" s="1"/>
  <c r="P241" i="18" s="1"/>
  <c r="R241" i="18" s="1"/>
  <c r="U241" i="18" s="1"/>
  <c r="V241" i="18" s="1"/>
  <c r="X241" i="18" s="1"/>
  <c r="AA241" i="18" s="1"/>
  <c r="E243" i="18"/>
  <c r="J242" i="18"/>
  <c r="R240" i="17"/>
  <c r="U240" i="17" s="1"/>
  <c r="V240" i="17" s="1"/>
  <c r="AC238" i="17"/>
  <c r="AD238" i="17" s="1"/>
  <c r="AG238" i="17" s="1"/>
  <c r="AI237" i="17"/>
  <c r="W239" i="17"/>
  <c r="X239" i="17" s="1"/>
  <c r="AA239" i="17" s="1"/>
  <c r="L234" i="15"/>
  <c r="O234" i="15" s="1"/>
  <c r="F235" i="15"/>
  <c r="I235" i="15" s="1"/>
  <c r="X232" i="15"/>
  <c r="AA232" i="15" s="1"/>
  <c r="AB232" i="15" s="1"/>
  <c r="AD232" i="15" s="1"/>
  <c r="AG232" i="15" s="1"/>
  <c r="Q233" i="15" s="1"/>
  <c r="AK231" i="15"/>
  <c r="AN231" i="15" s="1"/>
  <c r="AK231" i="14"/>
  <c r="AN231" i="14" s="1"/>
  <c r="W233" i="14"/>
  <c r="AI232" i="14"/>
  <c r="K234" i="14"/>
  <c r="F235" i="14"/>
  <c r="I235" i="14" s="1"/>
  <c r="AP240" i="18" l="1"/>
  <c r="AS240" i="18" s="1"/>
  <c r="AK236" i="17"/>
  <c r="AN236" i="17" s="1"/>
  <c r="AJ237" i="17" s="1"/>
  <c r="AP237" i="17" s="1"/>
  <c r="AS237" i="17" s="1"/>
  <c r="F243" i="18"/>
  <c r="I243" i="18" s="1"/>
  <c r="K242" i="18"/>
  <c r="AB241" i="18"/>
  <c r="W240" i="17"/>
  <c r="X240" i="17" s="1"/>
  <c r="AA240" i="17" s="1"/>
  <c r="AB240" i="17" s="1"/>
  <c r="AB239" i="17"/>
  <c r="AC239" i="17" s="1"/>
  <c r="AI238" i="17"/>
  <c r="R233" i="15"/>
  <c r="U233" i="15" s="1"/>
  <c r="V233" i="15" s="1"/>
  <c r="X233" i="14"/>
  <c r="AA233" i="14" s="1"/>
  <c r="AB233" i="14" s="1"/>
  <c r="AD233" i="14" s="1"/>
  <c r="AG233" i="14" s="1"/>
  <c r="AI233" i="14" s="1"/>
  <c r="P234" i="15"/>
  <c r="E236" i="15"/>
  <c r="J235" i="15"/>
  <c r="K235" i="15" s="1"/>
  <c r="AI232" i="15"/>
  <c r="L234" i="14"/>
  <c r="O234" i="14" s="1"/>
  <c r="P234" i="14" s="1"/>
  <c r="R234" i="14" s="1"/>
  <c r="U234" i="14" s="1"/>
  <c r="E236" i="14"/>
  <c r="J235" i="14"/>
  <c r="AJ232" i="14"/>
  <c r="AP232" i="14" s="1"/>
  <c r="AS232" i="14" s="1"/>
  <c r="AC241" i="18" l="1"/>
  <c r="AD241" i="18" s="1"/>
  <c r="AG241" i="18" s="1"/>
  <c r="E244" i="18"/>
  <c r="J243" i="18"/>
  <c r="L242" i="18"/>
  <c r="O242" i="18" s="1"/>
  <c r="P242" i="18" s="1"/>
  <c r="R242" i="18" s="1"/>
  <c r="U242" i="18" s="1"/>
  <c r="V242" i="18" s="1"/>
  <c r="X242" i="18" s="1"/>
  <c r="AA242" i="18" s="1"/>
  <c r="AK237" i="17"/>
  <c r="AN237" i="17" s="1"/>
  <c r="AJ238" i="17" s="1"/>
  <c r="AP238" i="17" s="1"/>
  <c r="AS238" i="17" s="1"/>
  <c r="AD239" i="17"/>
  <c r="AG239" i="17" s="1"/>
  <c r="X233" i="15"/>
  <c r="AA233" i="15" s="1"/>
  <c r="AB233" i="15" s="1"/>
  <c r="AD233" i="15" s="1"/>
  <c r="AG233" i="15" s="1"/>
  <c r="Q234" i="15" s="1"/>
  <c r="AJ232" i="15"/>
  <c r="AP232" i="15" s="1"/>
  <c r="AS232" i="15" s="1"/>
  <c r="L235" i="15"/>
  <c r="O235" i="15" s="1"/>
  <c r="F236" i="15"/>
  <c r="I236" i="15" s="1"/>
  <c r="AK232" i="14"/>
  <c r="AN232" i="14" s="1"/>
  <c r="AJ233" i="14" s="1"/>
  <c r="AP233" i="14" s="1"/>
  <c r="AS233" i="14" s="1"/>
  <c r="F236" i="14"/>
  <c r="I236" i="14" s="1"/>
  <c r="K235" i="14"/>
  <c r="V234" i="14"/>
  <c r="AI241" i="18" l="1"/>
  <c r="AJ241" i="18" s="1"/>
  <c r="AP241" i="18" s="1"/>
  <c r="AS241" i="18" s="1"/>
  <c r="AB242" i="18"/>
  <c r="K243" i="18"/>
  <c r="F244" i="18"/>
  <c r="I244" i="18" s="1"/>
  <c r="AK238" i="17"/>
  <c r="AN238" i="17" s="1"/>
  <c r="AC240" i="17"/>
  <c r="AI239" i="17"/>
  <c r="R234" i="15"/>
  <c r="U234" i="15" s="1"/>
  <c r="V234" i="15" s="1"/>
  <c r="L235" i="14"/>
  <c r="O235" i="14" s="1"/>
  <c r="P235" i="14" s="1"/>
  <c r="R235" i="14" s="1"/>
  <c r="U235" i="14" s="1"/>
  <c r="V235" i="14" s="1"/>
  <c r="P235" i="15"/>
  <c r="AK232" i="15"/>
  <c r="AN232" i="15" s="1"/>
  <c r="AI233" i="15"/>
  <c r="E237" i="15"/>
  <c r="J236" i="15"/>
  <c r="K236" i="15" s="1"/>
  <c r="AK233" i="14"/>
  <c r="AN233" i="14" s="1"/>
  <c r="W234" i="14"/>
  <c r="E237" i="14"/>
  <c r="J236" i="14"/>
  <c r="AK241" i="18" l="1"/>
  <c r="AN241" i="18" s="1"/>
  <c r="AC242" i="18"/>
  <c r="AD242" i="18" s="1"/>
  <c r="AG242" i="18" s="1"/>
  <c r="E245" i="18"/>
  <c r="J244" i="18"/>
  <c r="AJ239" i="17"/>
  <c r="AP239" i="17" s="1"/>
  <c r="AS239" i="17" s="1"/>
  <c r="L243" i="18"/>
  <c r="O243" i="18" s="1"/>
  <c r="P243" i="18" s="1"/>
  <c r="R243" i="18" s="1"/>
  <c r="U243" i="18" s="1"/>
  <c r="V243" i="18" s="1"/>
  <c r="X243" i="18" s="1"/>
  <c r="AA243" i="18" s="1"/>
  <c r="AD240" i="17"/>
  <c r="AG240" i="17" s="1"/>
  <c r="AI240" i="17" s="1"/>
  <c r="X234" i="15"/>
  <c r="AA234" i="15" s="1"/>
  <c r="AB234" i="15" s="1"/>
  <c r="AD234" i="15" s="1"/>
  <c r="AG234" i="15" s="1"/>
  <c r="Q235" i="15" s="1"/>
  <c r="F237" i="15"/>
  <c r="I237" i="15" s="1"/>
  <c r="AJ233" i="15"/>
  <c r="AP233" i="15" s="1"/>
  <c r="AS233" i="15" s="1"/>
  <c r="X234" i="14"/>
  <c r="AA234" i="14" s="1"/>
  <c r="AB234" i="14" s="1"/>
  <c r="AD234" i="14" s="1"/>
  <c r="AG234" i="14" s="1"/>
  <c r="F237" i="14"/>
  <c r="I237" i="14" s="1"/>
  <c r="K236" i="14"/>
  <c r="AI242" i="18" l="1"/>
  <c r="AK239" i="17"/>
  <c r="AN239" i="17" s="1"/>
  <c r="AJ240" i="17" s="1"/>
  <c r="AP240" i="17" s="1"/>
  <c r="AS240" i="17" s="1"/>
  <c r="AS243" i="17" s="1"/>
  <c r="AS244" i="17" s="1"/>
  <c r="AY4" i="17" s="1"/>
  <c r="AB243" i="18"/>
  <c r="K244" i="18"/>
  <c r="L244" i="18" s="1"/>
  <c r="O244" i="18" s="1"/>
  <c r="P244" i="18" s="1"/>
  <c r="R244" i="18" s="1"/>
  <c r="U244" i="18" s="1"/>
  <c r="V244" i="18" s="1"/>
  <c r="X244" i="18" s="1"/>
  <c r="AA244" i="18" s="1"/>
  <c r="F245" i="18"/>
  <c r="I245" i="18" s="1"/>
  <c r="R235" i="15"/>
  <c r="U235" i="15" s="1"/>
  <c r="V235" i="15" s="1"/>
  <c r="AK233" i="15"/>
  <c r="AN233" i="15" s="1"/>
  <c r="AI234" i="15"/>
  <c r="E238" i="15"/>
  <c r="J237" i="15"/>
  <c r="L236" i="15"/>
  <c r="O236" i="15" s="1"/>
  <c r="AI234" i="14"/>
  <c r="W235" i="14"/>
  <c r="J237" i="14"/>
  <c r="E238" i="14"/>
  <c r="L236" i="14"/>
  <c r="O236" i="14" s="1"/>
  <c r="P236" i="14" s="1"/>
  <c r="R236" i="14" s="1"/>
  <c r="U236" i="14" s="1"/>
  <c r="AC243" i="18" l="1"/>
  <c r="AD243" i="18" s="1"/>
  <c r="AG243" i="18" s="1"/>
  <c r="AJ242" i="18"/>
  <c r="AP242" i="18" s="1"/>
  <c r="AS242" i="18" s="1"/>
  <c r="AB244" i="18"/>
  <c r="J245" i="18"/>
  <c r="E246" i="18"/>
  <c r="AK240" i="17"/>
  <c r="AN240" i="17" s="1"/>
  <c r="AJ234" i="15"/>
  <c r="AP234" i="15" s="1"/>
  <c r="AS234" i="15" s="1"/>
  <c r="P236" i="15"/>
  <c r="K237" i="15"/>
  <c r="F238" i="15"/>
  <c r="I238" i="15" s="1"/>
  <c r="X235" i="15"/>
  <c r="AA235" i="15" s="1"/>
  <c r="AB235" i="15" s="1"/>
  <c r="AD235" i="15" s="1"/>
  <c r="AG235" i="15" s="1"/>
  <c r="F238" i="14"/>
  <c r="I238" i="14" s="1"/>
  <c r="V236" i="14"/>
  <c r="K237" i="14"/>
  <c r="X235" i="14"/>
  <c r="AA235" i="14" s="1"/>
  <c r="AB235" i="14" s="1"/>
  <c r="AD235" i="14" s="1"/>
  <c r="AG235" i="14" s="1"/>
  <c r="AJ234" i="14"/>
  <c r="AP234" i="14" s="1"/>
  <c r="AS234" i="14" s="1"/>
  <c r="AK242" i="18" l="1"/>
  <c r="AN242" i="18" s="1"/>
  <c r="AI243" i="18"/>
  <c r="AC244" i="18"/>
  <c r="AD244" i="18" s="1"/>
  <c r="AG244" i="18" s="1"/>
  <c r="F246" i="18"/>
  <c r="I246" i="18" s="1"/>
  <c r="K245" i="18"/>
  <c r="Q236" i="15"/>
  <c r="AK234" i="15"/>
  <c r="AN234" i="15" s="1"/>
  <c r="AI235" i="15"/>
  <c r="L237" i="15"/>
  <c r="O237" i="15" s="1"/>
  <c r="J238" i="15"/>
  <c r="E239" i="15"/>
  <c r="AK234" i="14"/>
  <c r="AN234" i="14" s="1"/>
  <c r="W236" i="14"/>
  <c r="AI235" i="14"/>
  <c r="L237" i="14"/>
  <c r="O237" i="14" s="1"/>
  <c r="P237" i="14" s="1"/>
  <c r="R237" i="14" s="1"/>
  <c r="U237" i="14" s="1"/>
  <c r="J238" i="14"/>
  <c r="E239" i="14"/>
  <c r="AJ243" i="18" l="1"/>
  <c r="AP243" i="18" s="1"/>
  <c r="AS243" i="18" s="1"/>
  <c r="AI244" i="18"/>
  <c r="L245" i="18"/>
  <c r="O245" i="18" s="1"/>
  <c r="P245" i="18" s="1"/>
  <c r="R245" i="18" s="1"/>
  <c r="U245" i="18" s="1"/>
  <c r="V245" i="18" s="1"/>
  <c r="X245" i="18" s="1"/>
  <c r="AA245" i="18" s="1"/>
  <c r="E247" i="18"/>
  <c r="J246" i="18"/>
  <c r="R236" i="15"/>
  <c r="U236" i="15" s="1"/>
  <c r="V236" i="15" s="1"/>
  <c r="X236" i="15" s="1"/>
  <c r="AA236" i="15" s="1"/>
  <c r="AB236" i="15" s="1"/>
  <c r="AD236" i="15" s="1"/>
  <c r="AG236" i="15" s="1"/>
  <c r="AI236" i="15" s="1"/>
  <c r="X236" i="14"/>
  <c r="AA236" i="14" s="1"/>
  <c r="AB236" i="14" s="1"/>
  <c r="AD236" i="14" s="1"/>
  <c r="AG236" i="14" s="1"/>
  <c r="AI236" i="14" s="1"/>
  <c r="AJ235" i="15"/>
  <c r="AP235" i="15" s="1"/>
  <c r="AS235" i="15" s="1"/>
  <c r="AJ235" i="14"/>
  <c r="AP235" i="14" s="1"/>
  <c r="AS235" i="14" s="1"/>
  <c r="P237" i="15"/>
  <c r="K238" i="15"/>
  <c r="F239" i="15"/>
  <c r="I239" i="15" s="1"/>
  <c r="K238" i="14"/>
  <c r="V237" i="14"/>
  <c r="F239" i="14"/>
  <c r="I239" i="14" s="1"/>
  <c r="AK243" i="18" l="1"/>
  <c r="AN243" i="18" s="1"/>
  <c r="AJ244" i="18" s="1"/>
  <c r="F247" i="18"/>
  <c r="I247" i="18" s="1"/>
  <c r="K246" i="18"/>
  <c r="AB245" i="18"/>
  <c r="W237" i="14"/>
  <c r="X237" i="14" s="1"/>
  <c r="AA237" i="14" s="1"/>
  <c r="AB237" i="14" s="1"/>
  <c r="AD237" i="14" s="1"/>
  <c r="AG237" i="14" s="1"/>
  <c r="L238" i="15"/>
  <c r="O238" i="15" s="1"/>
  <c r="P238" i="15" s="1"/>
  <c r="L238" i="14"/>
  <c r="O238" i="14" s="1"/>
  <c r="P238" i="14" s="1"/>
  <c r="R238" i="14" s="1"/>
  <c r="U238" i="14" s="1"/>
  <c r="V238" i="14" s="1"/>
  <c r="AK235" i="14"/>
  <c r="AN235" i="14" s="1"/>
  <c r="AJ236" i="14" s="1"/>
  <c r="AP236" i="14" s="1"/>
  <c r="AS236" i="14" s="1"/>
  <c r="AK235" i="15"/>
  <c r="AN235" i="15" s="1"/>
  <c r="AJ236" i="15" s="1"/>
  <c r="AP236" i="15" s="1"/>
  <c r="AS236" i="15" s="1"/>
  <c r="Q237" i="15"/>
  <c r="J239" i="15"/>
  <c r="E240" i="15"/>
  <c r="J239" i="14"/>
  <c r="E240" i="14"/>
  <c r="AP244" i="18" l="1"/>
  <c r="AS244" i="18" s="1"/>
  <c r="AK244" i="18"/>
  <c r="AN244" i="18" s="1"/>
  <c r="AC245" i="18"/>
  <c r="AD245" i="18" s="1"/>
  <c r="AG245" i="18" s="1"/>
  <c r="K239" i="15"/>
  <c r="L239" i="15" s="1"/>
  <c r="O239" i="15" s="1"/>
  <c r="E248" i="18"/>
  <c r="J247" i="18"/>
  <c r="L246" i="18"/>
  <c r="O246" i="18" s="1"/>
  <c r="P246" i="18" s="1"/>
  <c r="R246" i="18" s="1"/>
  <c r="U246" i="18" s="1"/>
  <c r="V246" i="18" s="1"/>
  <c r="X246" i="18" s="1"/>
  <c r="AA246" i="18" s="1"/>
  <c r="R237" i="15"/>
  <c r="U237" i="15" s="1"/>
  <c r="V237" i="15" s="1"/>
  <c r="X237" i="15" s="1"/>
  <c r="AA237" i="15" s="1"/>
  <c r="AB237" i="15" s="1"/>
  <c r="AD237" i="15" s="1"/>
  <c r="AG237" i="15" s="1"/>
  <c r="Q238" i="15" s="1"/>
  <c r="K239" i="14"/>
  <c r="L239" i="14" s="1"/>
  <c r="O239" i="14" s="1"/>
  <c r="P239" i="14" s="1"/>
  <c r="R239" i="14" s="1"/>
  <c r="U239" i="14" s="1"/>
  <c r="AK236" i="14"/>
  <c r="AN236" i="14" s="1"/>
  <c r="AK236" i="15"/>
  <c r="AN236" i="15" s="1"/>
  <c r="F240" i="15"/>
  <c r="I240" i="15" s="1"/>
  <c r="F240" i="14"/>
  <c r="I240" i="14" s="1"/>
  <c r="W238" i="14"/>
  <c r="AI237" i="14"/>
  <c r="J240" i="14" l="1"/>
  <c r="K240" i="14" s="1"/>
  <c r="E241" i="14"/>
  <c r="J240" i="15"/>
  <c r="K240" i="15" s="1"/>
  <c r="E241" i="15"/>
  <c r="AI245" i="18"/>
  <c r="AJ245" i="18" s="1"/>
  <c r="AP245" i="18" s="1"/>
  <c r="AS245" i="18" s="1"/>
  <c r="AB246" i="18"/>
  <c r="K247" i="18"/>
  <c r="L247" i="18" s="1"/>
  <c r="O247" i="18" s="1"/>
  <c r="P247" i="18" s="1"/>
  <c r="R247" i="18" s="1"/>
  <c r="U247" i="18" s="1"/>
  <c r="V247" i="18" s="1"/>
  <c r="X247" i="18" s="1"/>
  <c r="AA247" i="18" s="1"/>
  <c r="F248" i="18"/>
  <c r="I248" i="18" s="1"/>
  <c r="R238" i="15"/>
  <c r="U238" i="15" s="1"/>
  <c r="V238" i="15" s="1"/>
  <c r="X238" i="15" s="1"/>
  <c r="AA238" i="15" s="1"/>
  <c r="AB238" i="15" s="1"/>
  <c r="AD238" i="15" s="1"/>
  <c r="AG238" i="15" s="1"/>
  <c r="AI238" i="15" s="1"/>
  <c r="AJ237" i="14"/>
  <c r="AP237" i="14" s="1"/>
  <c r="AS237" i="14" s="1"/>
  <c r="AI237" i="15"/>
  <c r="AJ237" i="15" s="1"/>
  <c r="AP237" i="15" s="1"/>
  <c r="AS237" i="15" s="1"/>
  <c r="P239" i="15"/>
  <c r="V239" i="14"/>
  <c r="X238" i="14"/>
  <c r="AA238" i="14" s="1"/>
  <c r="AB238" i="14" s="1"/>
  <c r="AD238" i="14" s="1"/>
  <c r="AG238" i="14" s="1"/>
  <c r="F241" i="14" l="1"/>
  <c r="I241" i="14" s="1"/>
  <c r="F241" i="15"/>
  <c r="I241" i="15" s="1"/>
  <c r="AK245" i="18"/>
  <c r="AN245" i="18" s="1"/>
  <c r="AC246" i="18"/>
  <c r="AD246" i="18" s="1"/>
  <c r="AG246" i="18" s="1"/>
  <c r="AB247" i="18"/>
  <c r="E249" i="18"/>
  <c r="J248" i="18"/>
  <c r="AK237" i="14"/>
  <c r="AN237" i="14" s="1"/>
  <c r="L240" i="15"/>
  <c r="O240" i="15" s="1"/>
  <c r="L240" i="14"/>
  <c r="O240" i="14" s="1"/>
  <c r="P240" i="14" s="1"/>
  <c r="R240" i="14" s="1"/>
  <c r="U240" i="14" s="1"/>
  <c r="AK237" i="15"/>
  <c r="AN237" i="15" s="1"/>
  <c r="AJ238" i="15" s="1"/>
  <c r="AP238" i="15" s="1"/>
  <c r="AS238" i="15" s="1"/>
  <c r="Q239" i="15"/>
  <c r="W239" i="14"/>
  <c r="AI238" i="14"/>
  <c r="V240" i="14" l="1"/>
  <c r="J241" i="14"/>
  <c r="E242" i="14"/>
  <c r="P240" i="15"/>
  <c r="J241" i="15"/>
  <c r="E242" i="15"/>
  <c r="AI246" i="18"/>
  <c r="AC247" i="18"/>
  <c r="AD247" i="18" s="1"/>
  <c r="AG247" i="18" s="1"/>
  <c r="K248" i="18"/>
  <c r="F249" i="18"/>
  <c r="I249" i="18" s="1"/>
  <c r="AJ238" i="14"/>
  <c r="AP238" i="14" s="1"/>
  <c r="AS238" i="14" s="1"/>
  <c r="R239" i="15"/>
  <c r="U239" i="15" s="1"/>
  <c r="V239" i="15" s="1"/>
  <c r="X239" i="15" s="1"/>
  <c r="AA239" i="15" s="1"/>
  <c r="AB239" i="15" s="1"/>
  <c r="AD239" i="15" s="1"/>
  <c r="AG239" i="15" s="1"/>
  <c r="X239" i="14"/>
  <c r="AA239" i="14" s="1"/>
  <c r="AB239" i="14" s="1"/>
  <c r="AD239" i="14" s="1"/>
  <c r="AG239" i="14" s="1"/>
  <c r="AI239" i="14" s="1"/>
  <c r="AK238" i="15"/>
  <c r="AN238" i="15" s="1"/>
  <c r="F242" i="14" l="1"/>
  <c r="I242" i="14" s="1"/>
  <c r="K241" i="14"/>
  <c r="Q240" i="15"/>
  <c r="R240" i="15" s="1"/>
  <c r="U240" i="15" s="1"/>
  <c r="V240" i="15" s="1"/>
  <c r="X240" i="15" s="1"/>
  <c r="AA240" i="15" s="1"/>
  <c r="AB240" i="15" s="1"/>
  <c r="AD240" i="15" s="1"/>
  <c r="AG240" i="15" s="1"/>
  <c r="F242" i="15"/>
  <c r="I242" i="15" s="1"/>
  <c r="K241" i="15"/>
  <c r="AI247" i="18"/>
  <c r="AJ246" i="18"/>
  <c r="AP246" i="18" s="1"/>
  <c r="AS246" i="18" s="1"/>
  <c r="AK238" i="14"/>
  <c r="AN238" i="14" s="1"/>
  <c r="AJ239" i="14" s="1"/>
  <c r="AP239" i="14" s="1"/>
  <c r="AS239" i="14" s="1"/>
  <c r="J249" i="18"/>
  <c r="E250" i="18"/>
  <c r="L248" i="18"/>
  <c r="O248" i="18" s="1"/>
  <c r="P248" i="18" s="1"/>
  <c r="R248" i="18" s="1"/>
  <c r="U248" i="18" s="1"/>
  <c r="V248" i="18" s="1"/>
  <c r="X248" i="18" s="1"/>
  <c r="AA248" i="18" s="1"/>
  <c r="W240" i="14"/>
  <c r="X240" i="14" s="1"/>
  <c r="AA240" i="14" s="1"/>
  <c r="AB240" i="14" s="1"/>
  <c r="AD240" i="14" s="1"/>
  <c r="AG240" i="14" s="1"/>
  <c r="AI239" i="15"/>
  <c r="AJ239" i="15" s="1"/>
  <c r="AP239" i="15" s="1"/>
  <c r="AS239" i="15" s="1"/>
  <c r="L241" i="14" l="1"/>
  <c r="O241" i="14" s="1"/>
  <c r="P241" i="14" s="1"/>
  <c r="R241" i="14" s="1"/>
  <c r="U241" i="14" s="1"/>
  <c r="AI240" i="14"/>
  <c r="J242" i="14"/>
  <c r="E243" i="14"/>
  <c r="L241" i="15"/>
  <c r="O241" i="15" s="1"/>
  <c r="J242" i="15"/>
  <c r="E243" i="15"/>
  <c r="AI240" i="15"/>
  <c r="AK246" i="18"/>
  <c r="AN246" i="18" s="1"/>
  <c r="AJ247" i="18" s="1"/>
  <c r="AP247" i="18" s="1"/>
  <c r="AS247" i="18" s="1"/>
  <c r="K249" i="18"/>
  <c r="AB248" i="18"/>
  <c r="F250" i="18"/>
  <c r="I250" i="18" s="1"/>
  <c r="AK239" i="15"/>
  <c r="AN239" i="15" s="1"/>
  <c r="AK239" i="14"/>
  <c r="AN239" i="14" s="1"/>
  <c r="AJ240" i="14" l="1"/>
  <c r="AP240" i="14" s="1"/>
  <c r="AS240" i="14" s="1"/>
  <c r="AJ240" i="15"/>
  <c r="AP240" i="15" s="1"/>
  <c r="AS240" i="15" s="1"/>
  <c r="F243" i="14"/>
  <c r="I243" i="14" s="1"/>
  <c r="V241" i="14"/>
  <c r="K242" i="14"/>
  <c r="L242" i="14" s="1"/>
  <c r="O242" i="14" s="1"/>
  <c r="P242" i="14" s="1"/>
  <c r="R242" i="14" s="1"/>
  <c r="U242" i="14" s="1"/>
  <c r="F243" i="15"/>
  <c r="I243" i="15" s="1"/>
  <c r="P241" i="15"/>
  <c r="K242" i="15"/>
  <c r="AK247" i="18"/>
  <c r="AN247" i="18" s="1"/>
  <c r="AC248" i="18"/>
  <c r="AD248" i="18" s="1"/>
  <c r="AG248" i="18" s="1"/>
  <c r="E251" i="18"/>
  <c r="J250" i="18"/>
  <c r="L249" i="18"/>
  <c r="O249" i="18" s="1"/>
  <c r="P249" i="18" s="1"/>
  <c r="R249" i="18" s="1"/>
  <c r="U249" i="18" s="1"/>
  <c r="V249" i="18" s="1"/>
  <c r="X249" i="18" s="1"/>
  <c r="AA249" i="18" s="1"/>
  <c r="AK240" i="14" l="1"/>
  <c r="AN240" i="14" s="1"/>
  <c r="AK240" i="15"/>
  <c r="AN240" i="15" s="1"/>
  <c r="V242" i="14"/>
  <c r="W241" i="14"/>
  <c r="E244" i="14"/>
  <c r="J243" i="14"/>
  <c r="Q241" i="15"/>
  <c r="L242" i="15"/>
  <c r="O242" i="15" s="1"/>
  <c r="J243" i="15"/>
  <c r="E244" i="15"/>
  <c r="AI248" i="18"/>
  <c r="AJ248" i="18" s="1"/>
  <c r="AP248" i="18" s="1"/>
  <c r="AS248" i="18" s="1"/>
  <c r="K250" i="18"/>
  <c r="AB249" i="18"/>
  <c r="F251" i="18"/>
  <c r="I251" i="18" s="1"/>
  <c r="F244" i="14" l="1"/>
  <c r="I244" i="14" s="1"/>
  <c r="X241" i="14"/>
  <c r="AA241" i="14" s="1"/>
  <c r="AB241" i="14" s="1"/>
  <c r="AD241" i="14" s="1"/>
  <c r="AG241" i="14" s="1"/>
  <c r="K243" i="14"/>
  <c r="R241" i="15"/>
  <c r="U241" i="15" s="1"/>
  <c r="V241" i="15" s="1"/>
  <c r="X241" i="15" s="1"/>
  <c r="AA241" i="15" s="1"/>
  <c r="AB241" i="15" s="1"/>
  <c r="AD241" i="15" s="1"/>
  <c r="AG241" i="15" s="1"/>
  <c r="P242" i="15"/>
  <c r="K243" i="15"/>
  <c r="F244" i="15"/>
  <c r="I244" i="15" s="1"/>
  <c r="AK248" i="18"/>
  <c r="AN248" i="18" s="1"/>
  <c r="AC249" i="18"/>
  <c r="AD249" i="18" s="1"/>
  <c r="AG249" i="18" s="1"/>
  <c r="E252" i="18"/>
  <c r="J251" i="18"/>
  <c r="L250" i="18"/>
  <c r="O250" i="18" s="1"/>
  <c r="P250" i="18" s="1"/>
  <c r="R250" i="18" s="1"/>
  <c r="U250" i="18" s="1"/>
  <c r="V250" i="18" s="1"/>
  <c r="X250" i="18" s="1"/>
  <c r="AA250" i="18" s="1"/>
  <c r="W242" i="14" l="1"/>
  <c r="AI241" i="14"/>
  <c r="L243" i="14"/>
  <c r="O243" i="14" s="1"/>
  <c r="P243" i="14" s="1"/>
  <c r="R243" i="14" s="1"/>
  <c r="U243" i="14" s="1"/>
  <c r="J244" i="14"/>
  <c r="E245" i="14"/>
  <c r="J244" i="15"/>
  <c r="E245" i="15"/>
  <c r="L243" i="15"/>
  <c r="O243" i="15" s="1"/>
  <c r="AI241" i="15"/>
  <c r="Q242" i="15"/>
  <c r="AI249" i="18"/>
  <c r="AJ249" i="18" s="1"/>
  <c r="AP249" i="18" s="1"/>
  <c r="AS249" i="18" s="1"/>
  <c r="AB250" i="18"/>
  <c r="K251" i="18"/>
  <c r="L251" i="18" s="1"/>
  <c r="O251" i="18" s="1"/>
  <c r="P251" i="18" s="1"/>
  <c r="R251" i="18" s="1"/>
  <c r="U251" i="18" s="1"/>
  <c r="V251" i="18" s="1"/>
  <c r="X251" i="18" s="1"/>
  <c r="AA251" i="18" s="1"/>
  <c r="F252" i="18"/>
  <c r="I252" i="18" s="1"/>
  <c r="F245" i="14" l="1"/>
  <c r="I245" i="14" s="1"/>
  <c r="V243" i="14"/>
  <c r="K244" i="14"/>
  <c r="AJ241" i="14"/>
  <c r="AP241" i="14" s="1"/>
  <c r="AS241" i="14" s="1"/>
  <c r="X242" i="14"/>
  <c r="AA242" i="14" s="1"/>
  <c r="AB242" i="14" s="1"/>
  <c r="AD242" i="14" s="1"/>
  <c r="AG242" i="14" s="1"/>
  <c r="R242" i="15"/>
  <c r="U242" i="15" s="1"/>
  <c r="V242" i="15" s="1"/>
  <c r="X242" i="15" s="1"/>
  <c r="AA242" i="15" s="1"/>
  <c r="AB242" i="15" s="1"/>
  <c r="AD242" i="15" s="1"/>
  <c r="AG242" i="15" s="1"/>
  <c r="AJ241" i="15"/>
  <c r="AP241" i="15" s="1"/>
  <c r="AS241" i="15" s="1"/>
  <c r="F245" i="15"/>
  <c r="I245" i="15" s="1"/>
  <c r="P243" i="15"/>
  <c r="K244" i="15"/>
  <c r="AK249" i="18"/>
  <c r="AN249" i="18" s="1"/>
  <c r="AC250" i="18"/>
  <c r="AD250" i="18" s="1"/>
  <c r="AG250" i="18" s="1"/>
  <c r="AB251" i="18"/>
  <c r="E253" i="18"/>
  <c r="J252" i="18"/>
  <c r="K252" i="18" s="1"/>
  <c r="AK241" i="14" l="1"/>
  <c r="AN241" i="14" s="1"/>
  <c r="L244" i="14"/>
  <c r="O244" i="14" s="1"/>
  <c r="P244" i="14" s="1"/>
  <c r="R244" i="14" s="1"/>
  <c r="U244" i="14" s="1"/>
  <c r="J245" i="14"/>
  <c r="E246" i="14"/>
  <c r="W243" i="14"/>
  <c r="AI242" i="14"/>
  <c r="J245" i="15"/>
  <c r="E246" i="15"/>
  <c r="AK241" i="15"/>
  <c r="AN241" i="15" s="1"/>
  <c r="AI242" i="15"/>
  <c r="Q243" i="15"/>
  <c r="L244" i="15"/>
  <c r="O244" i="15" s="1"/>
  <c r="AI250" i="18"/>
  <c r="AC251" i="18"/>
  <c r="AD251" i="18" s="1"/>
  <c r="AG251" i="18" s="1"/>
  <c r="F253" i="18"/>
  <c r="I253" i="18" s="1"/>
  <c r="L252" i="18"/>
  <c r="O252" i="18" s="1"/>
  <c r="P252" i="18" s="1"/>
  <c r="R252" i="18" s="1"/>
  <c r="U252" i="18" s="1"/>
  <c r="V252" i="18" s="1"/>
  <c r="X252" i="18" s="1"/>
  <c r="AA252" i="18" s="1"/>
  <c r="F246" i="14" l="1"/>
  <c r="I246" i="14" s="1"/>
  <c r="K245" i="14"/>
  <c r="V244" i="14"/>
  <c r="X243" i="14"/>
  <c r="AA243" i="14" s="1"/>
  <c r="AB243" i="14" s="1"/>
  <c r="AD243" i="14" s="1"/>
  <c r="AG243" i="14" s="1"/>
  <c r="AJ242" i="14"/>
  <c r="AP242" i="14" s="1"/>
  <c r="AS242" i="14" s="1"/>
  <c r="P244" i="15"/>
  <c r="K245" i="15"/>
  <c r="L245" i="15" s="1"/>
  <c r="O245" i="15" s="1"/>
  <c r="F246" i="15"/>
  <c r="I246" i="15" s="1"/>
  <c r="AJ242" i="15"/>
  <c r="AP242" i="15" s="1"/>
  <c r="AS242" i="15" s="1"/>
  <c r="R243" i="15"/>
  <c r="U243" i="15" s="1"/>
  <c r="V243" i="15" s="1"/>
  <c r="X243" i="15" s="1"/>
  <c r="AA243" i="15" s="1"/>
  <c r="AB243" i="15" s="1"/>
  <c r="AD243" i="15" s="1"/>
  <c r="AG243" i="15" s="1"/>
  <c r="AI251" i="18"/>
  <c r="AJ250" i="18"/>
  <c r="AP250" i="18" s="1"/>
  <c r="AS250" i="18" s="1"/>
  <c r="AB252" i="18"/>
  <c r="J253" i="18"/>
  <c r="E254" i="18"/>
  <c r="AI243" i="14" l="1"/>
  <c r="W244" i="14"/>
  <c r="X244" i="14" s="1"/>
  <c r="AA244" i="14" s="1"/>
  <c r="AB244" i="14" s="1"/>
  <c r="AD244" i="14" s="1"/>
  <c r="AG244" i="14" s="1"/>
  <c r="L245" i="14"/>
  <c r="O245" i="14" s="1"/>
  <c r="P245" i="14" s="1"/>
  <c r="R245" i="14" s="1"/>
  <c r="U245" i="14" s="1"/>
  <c r="J246" i="14"/>
  <c r="E247" i="14"/>
  <c r="AK242" i="14"/>
  <c r="AN242" i="14" s="1"/>
  <c r="P245" i="15"/>
  <c r="E247" i="15"/>
  <c r="J246" i="15"/>
  <c r="AK242" i="15"/>
  <c r="AN242" i="15" s="1"/>
  <c r="AI243" i="15"/>
  <c r="Q244" i="15"/>
  <c r="R244" i="15" s="1"/>
  <c r="U244" i="15" s="1"/>
  <c r="V244" i="15" s="1"/>
  <c r="X244" i="15" s="1"/>
  <c r="AA244" i="15" s="1"/>
  <c r="AB244" i="15" s="1"/>
  <c r="AD244" i="15" s="1"/>
  <c r="AG244" i="15" s="1"/>
  <c r="AK250" i="18"/>
  <c r="AN250" i="18" s="1"/>
  <c r="AJ251" i="18" s="1"/>
  <c r="AP251" i="18" s="1"/>
  <c r="AS251" i="18" s="1"/>
  <c r="AC252" i="18"/>
  <c r="AD252" i="18" s="1"/>
  <c r="AG252" i="18" s="1"/>
  <c r="K253" i="18"/>
  <c r="F254" i="18"/>
  <c r="I254" i="18" s="1"/>
  <c r="AJ243" i="14" l="1"/>
  <c r="AP243" i="14" s="1"/>
  <c r="AS243" i="14" s="1"/>
  <c r="F247" i="14"/>
  <c r="I247" i="14" s="1"/>
  <c r="V245" i="14"/>
  <c r="W245" i="14" s="1"/>
  <c r="K246" i="14"/>
  <c r="AI244" i="14"/>
  <c r="AJ243" i="15"/>
  <c r="AP243" i="15" s="1"/>
  <c r="AS243" i="15" s="1"/>
  <c r="F247" i="15"/>
  <c r="I247" i="15" s="1"/>
  <c r="AI244" i="15"/>
  <c r="Q245" i="15"/>
  <c r="K246" i="15"/>
  <c r="AI252" i="18"/>
  <c r="AK251" i="18"/>
  <c r="AN251" i="18" s="1"/>
  <c r="L253" i="18"/>
  <c r="O253" i="18" s="1"/>
  <c r="P253" i="18" s="1"/>
  <c r="R253" i="18" s="1"/>
  <c r="U253" i="18" s="1"/>
  <c r="V253" i="18" s="1"/>
  <c r="X253" i="18" s="1"/>
  <c r="AA253" i="18" s="1"/>
  <c r="E255" i="18"/>
  <c r="J254" i="18"/>
  <c r="AK243" i="14" l="1"/>
  <c r="AN243" i="14" s="1"/>
  <c r="AJ244" i="14" s="1"/>
  <c r="AP244" i="14" s="1"/>
  <c r="AS244" i="14" s="1"/>
  <c r="X245" i="14"/>
  <c r="AA245" i="14" s="1"/>
  <c r="AB245" i="14" s="1"/>
  <c r="AD245" i="14" s="1"/>
  <c r="AG245" i="14" s="1"/>
  <c r="L246" i="14"/>
  <c r="O246" i="14" s="1"/>
  <c r="P246" i="14" s="1"/>
  <c r="R246" i="14" s="1"/>
  <c r="U246" i="14" s="1"/>
  <c r="E248" i="14"/>
  <c r="J247" i="14"/>
  <c r="AK243" i="15"/>
  <c r="AN243" i="15" s="1"/>
  <c r="AJ244" i="15" s="1"/>
  <c r="AP244" i="15" s="1"/>
  <c r="AS244" i="15" s="1"/>
  <c r="L246" i="15"/>
  <c r="O246" i="15" s="1"/>
  <c r="E248" i="15"/>
  <c r="J247" i="15"/>
  <c r="R245" i="15"/>
  <c r="U245" i="15" s="1"/>
  <c r="V245" i="15" s="1"/>
  <c r="X245" i="15" s="1"/>
  <c r="AA245" i="15" s="1"/>
  <c r="AB245" i="15" s="1"/>
  <c r="AD245" i="15" s="1"/>
  <c r="AG245" i="15" s="1"/>
  <c r="AJ252" i="18"/>
  <c r="K254" i="18"/>
  <c r="AB253" i="18"/>
  <c r="F255" i="18"/>
  <c r="I255" i="18" s="1"/>
  <c r="AK244" i="14" l="1"/>
  <c r="AN244" i="14" s="1"/>
  <c r="F248" i="14"/>
  <c r="I248" i="14" s="1"/>
  <c r="V246" i="14"/>
  <c r="W246" i="14" s="1"/>
  <c r="K247" i="14"/>
  <c r="AI245" i="14"/>
  <c r="AI245" i="15"/>
  <c r="F248" i="15"/>
  <c r="I248" i="15" s="1"/>
  <c r="AK244" i="15"/>
  <c r="AN244" i="15" s="1"/>
  <c r="K247" i="15"/>
  <c r="P246" i="15"/>
  <c r="AP252" i="18"/>
  <c r="AS252" i="18" s="1"/>
  <c r="AK252" i="18"/>
  <c r="AN252" i="18" s="1"/>
  <c r="AC253" i="18"/>
  <c r="AD253" i="18" s="1"/>
  <c r="AG253" i="18" s="1"/>
  <c r="J255" i="18"/>
  <c r="E256" i="18"/>
  <c r="L254" i="18"/>
  <c r="O254" i="18" s="1"/>
  <c r="P254" i="18" s="1"/>
  <c r="R254" i="18" s="1"/>
  <c r="U254" i="18" s="1"/>
  <c r="V254" i="18" s="1"/>
  <c r="X254" i="18" s="1"/>
  <c r="AA254" i="18" s="1"/>
  <c r="AJ245" i="15" l="1"/>
  <c r="AP245" i="15" s="1"/>
  <c r="AS245" i="15" s="1"/>
  <c r="X246" i="14"/>
  <c r="AA246" i="14" s="1"/>
  <c r="AB246" i="14" s="1"/>
  <c r="AD246" i="14" s="1"/>
  <c r="AG246" i="14" s="1"/>
  <c r="J248" i="14"/>
  <c r="E249" i="14"/>
  <c r="L247" i="14"/>
  <c r="O247" i="14" s="1"/>
  <c r="P247" i="14" s="1"/>
  <c r="R247" i="14" s="1"/>
  <c r="U247" i="14" s="1"/>
  <c r="AJ245" i="14"/>
  <c r="AP245" i="14" s="1"/>
  <c r="AS245" i="14" s="1"/>
  <c r="J248" i="15"/>
  <c r="E249" i="15"/>
  <c r="L247" i="15"/>
  <c r="O247" i="15" s="1"/>
  <c r="Q246" i="15"/>
  <c r="AI253" i="18"/>
  <c r="AB254" i="18"/>
  <c r="K255" i="18"/>
  <c r="L255" i="18" s="1"/>
  <c r="O255" i="18" s="1"/>
  <c r="P255" i="18" s="1"/>
  <c r="R255" i="18" s="1"/>
  <c r="U255" i="18" s="1"/>
  <c r="V255" i="18" s="1"/>
  <c r="X255" i="18" s="1"/>
  <c r="AA255" i="18" s="1"/>
  <c r="F256" i="18"/>
  <c r="I256" i="18" s="1"/>
  <c r="AK245" i="15" l="1"/>
  <c r="AN245" i="15" s="1"/>
  <c r="F249" i="14"/>
  <c r="I249" i="14" s="1"/>
  <c r="V247" i="14"/>
  <c r="W247" i="14" s="1"/>
  <c r="K248" i="14"/>
  <c r="AI246" i="14"/>
  <c r="AK245" i="14"/>
  <c r="AN245" i="14" s="1"/>
  <c r="F249" i="15"/>
  <c r="I249" i="15" s="1"/>
  <c r="R246" i="15"/>
  <c r="U246" i="15" s="1"/>
  <c r="V246" i="15" s="1"/>
  <c r="X246" i="15" s="1"/>
  <c r="AA246" i="15" s="1"/>
  <c r="AB246" i="15" s="1"/>
  <c r="AD246" i="15" s="1"/>
  <c r="AG246" i="15" s="1"/>
  <c r="P247" i="15"/>
  <c r="K248" i="15"/>
  <c r="AC254" i="18"/>
  <c r="AD254" i="18" s="1"/>
  <c r="AG254" i="18" s="1"/>
  <c r="AJ253" i="18"/>
  <c r="AP253" i="18" s="1"/>
  <c r="AS253" i="18" s="1"/>
  <c r="J256" i="18"/>
  <c r="K256" i="18" s="1"/>
  <c r="E257" i="18"/>
  <c r="AB255" i="18"/>
  <c r="AJ246" i="14" l="1"/>
  <c r="AP246" i="14" s="1"/>
  <c r="AS246" i="14" s="1"/>
  <c r="X247" i="14"/>
  <c r="AA247" i="14" s="1"/>
  <c r="AB247" i="14" s="1"/>
  <c r="AD247" i="14" s="1"/>
  <c r="AG247" i="14" s="1"/>
  <c r="L248" i="14"/>
  <c r="O248" i="14" s="1"/>
  <c r="P248" i="14" s="1"/>
  <c r="R248" i="14" s="1"/>
  <c r="U248" i="14" s="1"/>
  <c r="J249" i="14"/>
  <c r="E250" i="14"/>
  <c r="AI246" i="15"/>
  <c r="Q247" i="15"/>
  <c r="R247" i="15" s="1"/>
  <c r="U247" i="15" s="1"/>
  <c r="V247" i="15" s="1"/>
  <c r="X247" i="15" s="1"/>
  <c r="AA247" i="15" s="1"/>
  <c r="AB247" i="15" s="1"/>
  <c r="AD247" i="15" s="1"/>
  <c r="AG247" i="15" s="1"/>
  <c r="L248" i="15"/>
  <c r="O248" i="15" s="1"/>
  <c r="J249" i="15"/>
  <c r="E250" i="15"/>
  <c r="AI254" i="18"/>
  <c r="AC255" i="18"/>
  <c r="AD255" i="18" s="1"/>
  <c r="AG255" i="18" s="1"/>
  <c r="AK253" i="18"/>
  <c r="AN253" i="18" s="1"/>
  <c r="F257" i="18"/>
  <c r="I257" i="18" s="1"/>
  <c r="L256" i="18"/>
  <c r="O256" i="18" s="1"/>
  <c r="P256" i="18" s="1"/>
  <c r="R256" i="18" s="1"/>
  <c r="U256" i="18" s="1"/>
  <c r="V256" i="18" s="1"/>
  <c r="X256" i="18" s="1"/>
  <c r="AA256" i="18" s="1"/>
  <c r="AK246" i="14" l="1"/>
  <c r="AN246" i="14" s="1"/>
  <c r="F250" i="14"/>
  <c r="I250" i="14" s="1"/>
  <c r="K249" i="14"/>
  <c r="V248" i="14"/>
  <c r="W248" i="14" s="1"/>
  <c r="AI247" i="14"/>
  <c r="AI247" i="15"/>
  <c r="F250" i="15"/>
  <c r="I250" i="15" s="1"/>
  <c r="K249" i="15"/>
  <c r="L249" i="15" s="1"/>
  <c r="O249" i="15" s="1"/>
  <c r="P248" i="15"/>
  <c r="AJ246" i="15"/>
  <c r="AP246" i="15" s="1"/>
  <c r="AS246" i="15" s="1"/>
  <c r="AI255" i="18"/>
  <c r="AJ254" i="18"/>
  <c r="AP254" i="18" s="1"/>
  <c r="AS254" i="18" s="1"/>
  <c r="J257" i="18"/>
  <c r="K257" i="18" s="1"/>
  <c r="E258" i="18"/>
  <c r="AB256" i="18"/>
  <c r="AC256" i="18" s="1"/>
  <c r="AJ247" i="14" l="1"/>
  <c r="AP247" i="14" s="1"/>
  <c r="AS247" i="14" s="1"/>
  <c r="X248" i="14"/>
  <c r="AA248" i="14" s="1"/>
  <c r="AB248" i="14" s="1"/>
  <c r="AD248" i="14" s="1"/>
  <c r="AG248" i="14" s="1"/>
  <c r="L249" i="14"/>
  <c r="O249" i="14" s="1"/>
  <c r="P249" i="14" s="1"/>
  <c r="R249" i="14" s="1"/>
  <c r="U249" i="14" s="1"/>
  <c r="J250" i="14"/>
  <c r="E251" i="14"/>
  <c r="P249" i="15"/>
  <c r="J250" i="15"/>
  <c r="E251" i="15"/>
  <c r="Q248" i="15"/>
  <c r="AK246" i="15"/>
  <c r="AN246" i="15" s="1"/>
  <c r="AJ247" i="15" s="1"/>
  <c r="AP247" i="15" s="1"/>
  <c r="AS247" i="15" s="1"/>
  <c r="AK254" i="18"/>
  <c r="AN254" i="18" s="1"/>
  <c r="AJ255" i="18" s="1"/>
  <c r="AP255" i="18" s="1"/>
  <c r="AS255" i="18" s="1"/>
  <c r="AD256" i="18"/>
  <c r="AG256" i="18" s="1"/>
  <c r="F258" i="18"/>
  <c r="I258" i="18" s="1"/>
  <c r="L257" i="18"/>
  <c r="O257" i="18" s="1"/>
  <c r="P257" i="18" s="1"/>
  <c r="R257" i="18" s="1"/>
  <c r="U257" i="18" s="1"/>
  <c r="V257" i="18" s="1"/>
  <c r="X257" i="18" s="1"/>
  <c r="AA257" i="18" s="1"/>
  <c r="AK247" i="14" l="1"/>
  <c r="AN247" i="14" s="1"/>
  <c r="F251" i="14"/>
  <c r="I251" i="14" s="1"/>
  <c r="V249" i="14"/>
  <c r="W249" i="14" s="1"/>
  <c r="K250" i="14"/>
  <c r="L250" i="14" s="1"/>
  <c r="O250" i="14" s="1"/>
  <c r="P250" i="14" s="1"/>
  <c r="R250" i="14" s="1"/>
  <c r="U250" i="14" s="1"/>
  <c r="AI248" i="14"/>
  <c r="F251" i="15"/>
  <c r="I251" i="15" s="1"/>
  <c r="K250" i="15"/>
  <c r="R248" i="15"/>
  <c r="U248" i="15" s="1"/>
  <c r="V248" i="15" s="1"/>
  <c r="X248" i="15" s="1"/>
  <c r="AA248" i="15" s="1"/>
  <c r="AB248" i="15" s="1"/>
  <c r="AD248" i="15" s="1"/>
  <c r="AG248" i="15" s="1"/>
  <c r="AK247" i="15"/>
  <c r="AN247" i="15" s="1"/>
  <c r="AK255" i="18"/>
  <c r="AN255" i="18" s="1"/>
  <c r="AI256" i="18"/>
  <c r="E259" i="18"/>
  <c r="J258" i="18"/>
  <c r="K258" i="18" s="1"/>
  <c r="AB257" i="18"/>
  <c r="AJ248" i="14" l="1"/>
  <c r="AP248" i="14" s="1"/>
  <c r="AS248" i="14" s="1"/>
  <c r="V250" i="14"/>
  <c r="X249" i="14"/>
  <c r="AA249" i="14" s="1"/>
  <c r="AB249" i="14" s="1"/>
  <c r="AD249" i="14" s="1"/>
  <c r="AG249" i="14" s="1"/>
  <c r="E252" i="14"/>
  <c r="J251" i="14"/>
  <c r="J251" i="15"/>
  <c r="E252" i="15"/>
  <c r="L250" i="15"/>
  <c r="O250" i="15" s="1"/>
  <c r="Q249" i="15"/>
  <c r="AI248" i="15"/>
  <c r="AJ256" i="18"/>
  <c r="AP256" i="18" s="1"/>
  <c r="AS256" i="18" s="1"/>
  <c r="AC257" i="18"/>
  <c r="AD257" i="18" s="1"/>
  <c r="AG257" i="18" s="1"/>
  <c r="L258" i="18"/>
  <c r="O258" i="18" s="1"/>
  <c r="P258" i="18" s="1"/>
  <c r="R258" i="18" s="1"/>
  <c r="U258" i="18" s="1"/>
  <c r="V258" i="18" s="1"/>
  <c r="X258" i="18" s="1"/>
  <c r="AA258" i="18" s="1"/>
  <c r="F259" i="18"/>
  <c r="I259" i="18" s="1"/>
  <c r="AK248" i="14" l="1"/>
  <c r="AN248" i="14" s="1"/>
  <c r="F252" i="14"/>
  <c r="I252" i="14" s="1"/>
  <c r="W250" i="14"/>
  <c r="X250" i="14" s="1"/>
  <c r="AA250" i="14" s="1"/>
  <c r="AB250" i="14" s="1"/>
  <c r="AD250" i="14" s="1"/>
  <c r="AG250" i="14" s="1"/>
  <c r="AI249" i="14"/>
  <c r="K251" i="14"/>
  <c r="P250" i="15"/>
  <c r="K251" i="15"/>
  <c r="L251" i="15" s="1"/>
  <c r="O251" i="15" s="1"/>
  <c r="F252" i="15"/>
  <c r="I252" i="15" s="1"/>
  <c r="R249" i="15"/>
  <c r="U249" i="15" s="1"/>
  <c r="V249" i="15" s="1"/>
  <c r="X249" i="15" s="1"/>
  <c r="AA249" i="15" s="1"/>
  <c r="AB249" i="15" s="1"/>
  <c r="AD249" i="15" s="1"/>
  <c r="AG249" i="15" s="1"/>
  <c r="AJ248" i="15"/>
  <c r="AP248" i="15" s="1"/>
  <c r="AS248" i="15" s="1"/>
  <c r="AK256" i="18"/>
  <c r="AN256" i="18" s="1"/>
  <c r="AI257" i="18"/>
  <c r="AB258" i="18"/>
  <c r="E260" i="18"/>
  <c r="J259" i="18"/>
  <c r="AI250" i="14" l="1"/>
  <c r="L251" i="14"/>
  <c r="O251" i="14" s="1"/>
  <c r="P251" i="14" s="1"/>
  <c r="R251" i="14" s="1"/>
  <c r="U251" i="14" s="1"/>
  <c r="J252" i="14"/>
  <c r="E253" i="14"/>
  <c r="AJ249" i="14"/>
  <c r="AP249" i="14" s="1"/>
  <c r="AS249" i="14" s="1"/>
  <c r="AI249" i="15"/>
  <c r="Q250" i="15"/>
  <c r="R250" i="15" s="1"/>
  <c r="U250" i="15" s="1"/>
  <c r="V250" i="15" s="1"/>
  <c r="X250" i="15" s="1"/>
  <c r="AA250" i="15" s="1"/>
  <c r="AB250" i="15" s="1"/>
  <c r="AD250" i="15" s="1"/>
  <c r="AG250" i="15" s="1"/>
  <c r="P251" i="15"/>
  <c r="J252" i="15"/>
  <c r="K252" i="15" s="1"/>
  <c r="E253" i="15"/>
  <c r="AK248" i="15"/>
  <c r="AN248" i="15" s="1"/>
  <c r="AJ257" i="18"/>
  <c r="AP257" i="18" s="1"/>
  <c r="AS257" i="18" s="1"/>
  <c r="AC258" i="18"/>
  <c r="AD258" i="18" s="1"/>
  <c r="AG258" i="18" s="1"/>
  <c r="F260" i="18"/>
  <c r="I260" i="18" s="1"/>
  <c r="K259" i="18"/>
  <c r="AJ249" i="15" l="1"/>
  <c r="AP249" i="15" s="1"/>
  <c r="AS249" i="15" s="1"/>
  <c r="AK249" i="14"/>
  <c r="AN249" i="14" s="1"/>
  <c r="AJ250" i="14" s="1"/>
  <c r="AP250" i="14" s="1"/>
  <c r="AS250" i="14" s="1"/>
  <c r="F253" i="14"/>
  <c r="I253" i="14" s="1"/>
  <c r="V251" i="14"/>
  <c r="K252" i="14"/>
  <c r="F253" i="15"/>
  <c r="I253" i="15" s="1"/>
  <c r="L252" i="15"/>
  <c r="O252" i="15" s="1"/>
  <c r="AI250" i="15"/>
  <c r="Q251" i="15"/>
  <c r="AK257" i="18"/>
  <c r="AN257" i="18" s="1"/>
  <c r="AI258" i="18"/>
  <c r="J260" i="18"/>
  <c r="E261" i="18"/>
  <c r="L259" i="18"/>
  <c r="O259" i="18" s="1"/>
  <c r="P259" i="18" s="1"/>
  <c r="R259" i="18" s="1"/>
  <c r="U259" i="18" s="1"/>
  <c r="V259" i="18" s="1"/>
  <c r="X259" i="18" s="1"/>
  <c r="AA259" i="18" s="1"/>
  <c r="AK249" i="15" l="1"/>
  <c r="AN249" i="15" s="1"/>
  <c r="AJ250" i="15" s="1"/>
  <c r="AP250" i="15" s="1"/>
  <c r="AS250" i="15" s="1"/>
  <c r="AK250" i="14"/>
  <c r="AN250" i="14" s="1"/>
  <c r="W251" i="14"/>
  <c r="L252" i="14"/>
  <c r="O252" i="14" s="1"/>
  <c r="P252" i="14" s="1"/>
  <c r="R252" i="14" s="1"/>
  <c r="U252" i="14" s="1"/>
  <c r="J253" i="14"/>
  <c r="E254" i="14"/>
  <c r="R251" i="15"/>
  <c r="U251" i="15" s="1"/>
  <c r="V251" i="15" s="1"/>
  <c r="X251" i="15" s="1"/>
  <c r="AA251" i="15" s="1"/>
  <c r="AB251" i="15" s="1"/>
  <c r="AD251" i="15" s="1"/>
  <c r="AG251" i="15" s="1"/>
  <c r="P252" i="15"/>
  <c r="J253" i="15"/>
  <c r="K253" i="15" s="1"/>
  <c r="E254" i="15"/>
  <c r="AJ258" i="18"/>
  <c r="AP258" i="18" s="1"/>
  <c r="AS258" i="18" s="1"/>
  <c r="AB259" i="18"/>
  <c r="K260" i="18"/>
  <c r="L260" i="18" s="1"/>
  <c r="O260" i="18" s="1"/>
  <c r="P260" i="18" s="1"/>
  <c r="R260" i="18" s="1"/>
  <c r="U260" i="18" s="1"/>
  <c r="V260" i="18" s="1"/>
  <c r="X260" i="18" s="1"/>
  <c r="AA260" i="18" s="1"/>
  <c r="F261" i="18"/>
  <c r="I261" i="18" s="1"/>
  <c r="K253" i="14" l="1"/>
  <c r="V252" i="14"/>
  <c r="F254" i="14"/>
  <c r="I254" i="14" s="1"/>
  <c r="X251" i="14"/>
  <c r="AA251" i="14" s="1"/>
  <c r="AB251" i="14" s="1"/>
  <c r="AD251" i="14" s="1"/>
  <c r="AG251" i="14" s="1"/>
  <c r="F254" i="15"/>
  <c r="I254" i="15" s="1"/>
  <c r="AK250" i="15"/>
  <c r="AN250" i="15" s="1"/>
  <c r="L253" i="15"/>
  <c r="O253" i="15" s="1"/>
  <c r="AI251" i="15"/>
  <c r="Q252" i="15"/>
  <c r="AK258" i="18"/>
  <c r="AN258" i="18" s="1"/>
  <c r="AC259" i="18"/>
  <c r="AD259" i="18" s="1"/>
  <c r="AG259" i="18" s="1"/>
  <c r="AB260" i="18"/>
  <c r="E262" i="18"/>
  <c r="J261" i="18"/>
  <c r="J254" i="14" l="1"/>
  <c r="E255" i="14"/>
  <c r="AI251" i="14"/>
  <c r="W252" i="14"/>
  <c r="X252" i="14" s="1"/>
  <c r="AA252" i="14" s="1"/>
  <c r="AB252" i="14" s="1"/>
  <c r="AD252" i="14" s="1"/>
  <c r="AG252" i="14" s="1"/>
  <c r="L253" i="14"/>
  <c r="O253" i="14" s="1"/>
  <c r="P253" i="14" s="1"/>
  <c r="R253" i="14" s="1"/>
  <c r="U253" i="14" s="1"/>
  <c r="R252" i="15"/>
  <c r="U252" i="15" s="1"/>
  <c r="V252" i="15" s="1"/>
  <c r="X252" i="15" s="1"/>
  <c r="AA252" i="15" s="1"/>
  <c r="AB252" i="15" s="1"/>
  <c r="AD252" i="15" s="1"/>
  <c r="AG252" i="15" s="1"/>
  <c r="P253" i="15"/>
  <c r="E255" i="15"/>
  <c r="J254" i="15"/>
  <c r="K254" i="15" s="1"/>
  <c r="AJ251" i="15"/>
  <c r="AP251" i="15" s="1"/>
  <c r="AS251" i="15" s="1"/>
  <c r="AI259" i="18"/>
  <c r="AJ259" i="18" s="1"/>
  <c r="AP259" i="18" s="1"/>
  <c r="AS259" i="18" s="1"/>
  <c r="AC260" i="18"/>
  <c r="AD260" i="18" s="1"/>
  <c r="AG260" i="18" s="1"/>
  <c r="F262" i="18"/>
  <c r="I262" i="18" s="1"/>
  <c r="K261" i="18"/>
  <c r="K254" i="14" l="1"/>
  <c r="L254" i="14" s="1"/>
  <c r="O254" i="14" s="1"/>
  <c r="P254" i="14" s="1"/>
  <c r="R254" i="14" s="1"/>
  <c r="U254" i="14" s="1"/>
  <c r="V253" i="14"/>
  <c r="W253" i="14" s="1"/>
  <c r="AI252" i="14"/>
  <c r="AJ251" i="14"/>
  <c r="AP251" i="14" s="1"/>
  <c r="AS251" i="14" s="1"/>
  <c r="F255" i="14"/>
  <c r="I255" i="14" s="1"/>
  <c r="AI252" i="15"/>
  <c r="Q253" i="15"/>
  <c r="L254" i="15"/>
  <c r="O254" i="15" s="1"/>
  <c r="AK251" i="15"/>
  <c r="AN251" i="15" s="1"/>
  <c r="F255" i="15"/>
  <c r="I255" i="15" s="1"/>
  <c r="AK259" i="18"/>
  <c r="AN259" i="18" s="1"/>
  <c r="AI260" i="18"/>
  <c r="L261" i="18"/>
  <c r="O261" i="18" s="1"/>
  <c r="P261" i="18" s="1"/>
  <c r="R261" i="18" s="1"/>
  <c r="U261" i="18" s="1"/>
  <c r="V261" i="18" s="1"/>
  <c r="X261" i="18" s="1"/>
  <c r="AA261" i="18" s="1"/>
  <c r="E263" i="18"/>
  <c r="J262" i="18"/>
  <c r="AJ252" i="15" l="1"/>
  <c r="AP252" i="15" s="1"/>
  <c r="AS252" i="15" s="1"/>
  <c r="AK251" i="14"/>
  <c r="AN251" i="14" s="1"/>
  <c r="AJ252" i="14" s="1"/>
  <c r="AP252" i="14" s="1"/>
  <c r="AS252" i="14" s="1"/>
  <c r="V254" i="14"/>
  <c r="X253" i="14"/>
  <c r="AA253" i="14" s="1"/>
  <c r="AB253" i="14" s="1"/>
  <c r="AD253" i="14" s="1"/>
  <c r="AG253" i="14" s="1"/>
  <c r="E256" i="14"/>
  <c r="J255" i="14"/>
  <c r="J255" i="15"/>
  <c r="K255" i="15" s="1"/>
  <c r="E256" i="15"/>
  <c r="P254" i="15"/>
  <c r="R253" i="15"/>
  <c r="U253" i="15" s="1"/>
  <c r="V253" i="15" s="1"/>
  <c r="X253" i="15" s="1"/>
  <c r="AA253" i="15" s="1"/>
  <c r="AB253" i="15" s="1"/>
  <c r="AD253" i="15" s="1"/>
  <c r="AG253" i="15" s="1"/>
  <c r="AJ260" i="18"/>
  <c r="AP260" i="18" s="1"/>
  <c r="AS260" i="18" s="1"/>
  <c r="F263" i="18"/>
  <c r="I263" i="18" s="1"/>
  <c r="AB261" i="18"/>
  <c r="K262" i="18"/>
  <c r="L262" i="18" s="1"/>
  <c r="O262" i="18" s="1"/>
  <c r="P262" i="18" s="1"/>
  <c r="R262" i="18" s="1"/>
  <c r="U262" i="18" s="1"/>
  <c r="V262" i="18" s="1"/>
  <c r="X262" i="18" s="1"/>
  <c r="AA262" i="18" s="1"/>
  <c r="AK252" i="15" l="1"/>
  <c r="AN252" i="15" s="1"/>
  <c r="K255" i="14"/>
  <c r="AK252" i="14"/>
  <c r="AN252" i="14" s="1"/>
  <c r="W254" i="14"/>
  <c r="AI253" i="14"/>
  <c r="F256" i="14"/>
  <c r="I256" i="14" s="1"/>
  <c r="AK260" i="18"/>
  <c r="AN260" i="18" s="1"/>
  <c r="AI253" i="15"/>
  <c r="Q254" i="15"/>
  <c r="R254" i="15" s="1"/>
  <c r="U254" i="15" s="1"/>
  <c r="V254" i="15" s="1"/>
  <c r="X254" i="15" s="1"/>
  <c r="AA254" i="15" s="1"/>
  <c r="AB254" i="15" s="1"/>
  <c r="AD254" i="15" s="1"/>
  <c r="AG254" i="15" s="1"/>
  <c r="F256" i="15"/>
  <c r="I256" i="15" s="1"/>
  <c r="L255" i="15"/>
  <c r="O255" i="15" s="1"/>
  <c r="AC261" i="18"/>
  <c r="AD261" i="18" s="1"/>
  <c r="AG261" i="18" s="1"/>
  <c r="AB262" i="18"/>
  <c r="E264" i="18"/>
  <c r="J263" i="18"/>
  <c r="AJ253" i="15" l="1"/>
  <c r="AP253" i="15" s="1"/>
  <c r="AS253" i="15" s="1"/>
  <c r="J256" i="14"/>
  <c r="E257" i="14"/>
  <c r="AJ253" i="14"/>
  <c r="AP253" i="14" s="1"/>
  <c r="AS253" i="14" s="1"/>
  <c r="X254" i="14"/>
  <c r="AA254" i="14" s="1"/>
  <c r="AB254" i="14" s="1"/>
  <c r="AD254" i="14" s="1"/>
  <c r="AG254" i="14" s="1"/>
  <c r="L255" i="14"/>
  <c r="O255" i="14" s="1"/>
  <c r="P255" i="14" s="1"/>
  <c r="R255" i="14" s="1"/>
  <c r="U255" i="14" s="1"/>
  <c r="E257" i="15"/>
  <c r="J256" i="15"/>
  <c r="K256" i="15" s="1"/>
  <c r="AI254" i="15"/>
  <c r="P255" i="15"/>
  <c r="AI261" i="18"/>
  <c r="AC262" i="18"/>
  <c r="AD262" i="18" s="1"/>
  <c r="AG262" i="18" s="1"/>
  <c r="F264" i="18"/>
  <c r="I264" i="18" s="1"/>
  <c r="K263" i="18"/>
  <c r="AK253" i="15" l="1"/>
  <c r="AN253" i="15" s="1"/>
  <c r="AJ254" i="15" s="1"/>
  <c r="AP254" i="15" s="1"/>
  <c r="AS254" i="15" s="1"/>
  <c r="V255" i="14"/>
  <c r="W255" i="14" s="1"/>
  <c r="K256" i="14"/>
  <c r="L256" i="14" s="1"/>
  <c r="O256" i="14" s="1"/>
  <c r="P256" i="14" s="1"/>
  <c r="R256" i="14" s="1"/>
  <c r="U256" i="14" s="1"/>
  <c r="AI254" i="14"/>
  <c r="AK253" i="14"/>
  <c r="AN253" i="14" s="1"/>
  <c r="F257" i="14"/>
  <c r="I257" i="14" s="1"/>
  <c r="L256" i="15"/>
  <c r="O256" i="15" s="1"/>
  <c r="Q255" i="15"/>
  <c r="F257" i="15"/>
  <c r="I257" i="15" s="1"/>
  <c r="AI262" i="18"/>
  <c r="AJ261" i="18"/>
  <c r="AP261" i="18" s="1"/>
  <c r="AS261" i="18" s="1"/>
  <c r="E265" i="18"/>
  <c r="J264" i="18"/>
  <c r="L263" i="18"/>
  <c r="O263" i="18" s="1"/>
  <c r="P263" i="18" s="1"/>
  <c r="R263" i="18" s="1"/>
  <c r="U263" i="18" s="1"/>
  <c r="V263" i="18" s="1"/>
  <c r="X263" i="18" s="1"/>
  <c r="AA263" i="18" s="1"/>
  <c r="AK254" i="15" l="1"/>
  <c r="AN254" i="15" s="1"/>
  <c r="AJ254" i="14"/>
  <c r="AP254" i="14" s="1"/>
  <c r="AS254" i="14" s="1"/>
  <c r="V256" i="14"/>
  <c r="E258" i="14"/>
  <c r="J257" i="14"/>
  <c r="X255" i="14"/>
  <c r="AA255" i="14" s="1"/>
  <c r="AB255" i="14" s="1"/>
  <c r="AD255" i="14" s="1"/>
  <c r="AG255" i="14" s="1"/>
  <c r="P256" i="15"/>
  <c r="E258" i="15"/>
  <c r="J257" i="15"/>
  <c r="R255" i="15"/>
  <c r="U255" i="15" s="1"/>
  <c r="V255" i="15" s="1"/>
  <c r="X255" i="15" s="1"/>
  <c r="AA255" i="15" s="1"/>
  <c r="AB255" i="15" s="1"/>
  <c r="AD255" i="15" s="1"/>
  <c r="AG255" i="15" s="1"/>
  <c r="AK261" i="18"/>
  <c r="AN261" i="18" s="1"/>
  <c r="AJ262" i="18" s="1"/>
  <c r="AB263" i="18"/>
  <c r="K264" i="18"/>
  <c r="L264" i="18" s="1"/>
  <c r="O264" i="18" s="1"/>
  <c r="P264" i="18" s="1"/>
  <c r="R264" i="18" s="1"/>
  <c r="U264" i="18" s="1"/>
  <c r="V264" i="18" s="1"/>
  <c r="X264" i="18" s="1"/>
  <c r="AA264" i="18" s="1"/>
  <c r="F265" i="18"/>
  <c r="I265" i="18" s="1"/>
  <c r="AK254" i="14" l="1"/>
  <c r="AN254" i="14" s="1"/>
  <c r="AI255" i="14"/>
  <c r="W256" i="14"/>
  <c r="X256" i="14" s="1"/>
  <c r="AA256" i="14" s="1"/>
  <c r="AB256" i="14" s="1"/>
  <c r="AD256" i="14" s="1"/>
  <c r="AG256" i="14" s="1"/>
  <c r="F258" i="14"/>
  <c r="I258" i="14" s="1"/>
  <c r="K257" i="14"/>
  <c r="AI255" i="15"/>
  <c r="Q256" i="15"/>
  <c r="R256" i="15" s="1"/>
  <c r="U256" i="15" s="1"/>
  <c r="V256" i="15" s="1"/>
  <c r="X256" i="15" s="1"/>
  <c r="AA256" i="15" s="1"/>
  <c r="AB256" i="15" s="1"/>
  <c r="AD256" i="15" s="1"/>
  <c r="AG256" i="15" s="1"/>
  <c r="K257" i="15"/>
  <c r="F258" i="15"/>
  <c r="I258" i="15" s="1"/>
  <c r="AC263" i="18"/>
  <c r="AD263" i="18" s="1"/>
  <c r="AG263" i="18" s="1"/>
  <c r="AP262" i="18"/>
  <c r="AS262" i="18" s="1"/>
  <c r="AK262" i="18"/>
  <c r="AN262" i="18" s="1"/>
  <c r="AB264" i="18"/>
  <c r="J265" i="18"/>
  <c r="E266" i="18"/>
  <c r="AJ255" i="14" l="1"/>
  <c r="AP255" i="14" s="1"/>
  <c r="AS255" i="14" s="1"/>
  <c r="AI256" i="14"/>
  <c r="L257" i="14"/>
  <c r="O257" i="14" s="1"/>
  <c r="P257" i="14" s="1"/>
  <c r="R257" i="14" s="1"/>
  <c r="U257" i="14" s="1"/>
  <c r="J258" i="14"/>
  <c r="E259" i="14"/>
  <c r="AI256" i="15"/>
  <c r="L257" i="15"/>
  <c r="O257" i="15" s="1"/>
  <c r="J258" i="15"/>
  <c r="E259" i="15"/>
  <c r="AJ255" i="15"/>
  <c r="AP255" i="15" s="1"/>
  <c r="AS255" i="15" s="1"/>
  <c r="AI263" i="18"/>
  <c r="AJ263" i="18" s="1"/>
  <c r="AP263" i="18" s="1"/>
  <c r="AS263" i="18" s="1"/>
  <c r="AC264" i="18"/>
  <c r="AD264" i="18" s="1"/>
  <c r="AG264" i="18" s="1"/>
  <c r="F266" i="18"/>
  <c r="I266" i="18" s="1"/>
  <c r="K265" i="18"/>
  <c r="AK255" i="14" l="1"/>
  <c r="AN255" i="14" s="1"/>
  <c r="AJ256" i="14" s="1"/>
  <c r="AP256" i="14" s="1"/>
  <c r="AS256" i="14" s="1"/>
  <c r="F259" i="14"/>
  <c r="I259" i="14" s="1"/>
  <c r="V257" i="14"/>
  <c r="K258" i="14"/>
  <c r="AK255" i="15"/>
  <c r="AN255" i="15" s="1"/>
  <c r="AJ256" i="15" s="1"/>
  <c r="AP256" i="15" s="1"/>
  <c r="AS256" i="15" s="1"/>
  <c r="P257" i="15"/>
  <c r="K258" i="15"/>
  <c r="F259" i="15"/>
  <c r="I259" i="15" s="1"/>
  <c r="AK263" i="18"/>
  <c r="AN263" i="18" s="1"/>
  <c r="AI264" i="18"/>
  <c r="J266" i="18"/>
  <c r="E267" i="18"/>
  <c r="L265" i="18"/>
  <c r="O265" i="18" s="1"/>
  <c r="P265" i="18" s="1"/>
  <c r="R265" i="18" s="1"/>
  <c r="U265" i="18" s="1"/>
  <c r="V265" i="18" s="1"/>
  <c r="X265" i="18" s="1"/>
  <c r="AA265" i="18" s="1"/>
  <c r="AK256" i="14" l="1"/>
  <c r="AN256" i="14" s="1"/>
  <c r="W257" i="14"/>
  <c r="AK256" i="15"/>
  <c r="AN256" i="15" s="1"/>
  <c r="L258" i="14"/>
  <c r="O258" i="14" s="1"/>
  <c r="P258" i="14" s="1"/>
  <c r="R258" i="14" s="1"/>
  <c r="U258" i="14" s="1"/>
  <c r="E260" i="14"/>
  <c r="J259" i="14"/>
  <c r="J259" i="15"/>
  <c r="E260" i="15"/>
  <c r="Q257" i="15"/>
  <c r="R257" i="15" s="1"/>
  <c r="U257" i="15" s="1"/>
  <c r="V257" i="15" s="1"/>
  <c r="X257" i="15" s="1"/>
  <c r="AA257" i="15" s="1"/>
  <c r="AB257" i="15" s="1"/>
  <c r="AD257" i="15" s="1"/>
  <c r="AG257" i="15" s="1"/>
  <c r="L258" i="15"/>
  <c r="O258" i="15" s="1"/>
  <c r="AJ264" i="18"/>
  <c r="AP264" i="18" s="1"/>
  <c r="AS264" i="18" s="1"/>
  <c r="F267" i="18"/>
  <c r="I267" i="18" s="1"/>
  <c r="AB265" i="18"/>
  <c r="K266" i="18"/>
  <c r="V258" i="14" l="1"/>
  <c r="K259" i="14"/>
  <c r="L259" i="14" s="1"/>
  <c r="O259" i="14" s="1"/>
  <c r="P259" i="14" s="1"/>
  <c r="R259" i="14" s="1"/>
  <c r="U259" i="14" s="1"/>
  <c r="F260" i="14"/>
  <c r="I260" i="14" s="1"/>
  <c r="X257" i="14"/>
  <c r="AA257" i="14" s="1"/>
  <c r="AB257" i="14" s="1"/>
  <c r="AD257" i="14" s="1"/>
  <c r="AG257" i="14" s="1"/>
  <c r="AI257" i="15"/>
  <c r="P258" i="15"/>
  <c r="K259" i="15"/>
  <c r="F260" i="15"/>
  <c r="I260" i="15" s="1"/>
  <c r="AK264" i="18"/>
  <c r="AN264" i="18" s="1"/>
  <c r="AC265" i="18"/>
  <c r="AD265" i="18" s="1"/>
  <c r="AG265" i="18" s="1"/>
  <c r="L266" i="18"/>
  <c r="O266" i="18" s="1"/>
  <c r="P266" i="18" s="1"/>
  <c r="R266" i="18" s="1"/>
  <c r="U266" i="18" s="1"/>
  <c r="V266" i="18" s="1"/>
  <c r="X266" i="18" s="1"/>
  <c r="AA266" i="18" s="1"/>
  <c r="E268" i="18"/>
  <c r="J267" i="18"/>
  <c r="E261" i="14" l="1"/>
  <c r="J260" i="14"/>
  <c r="K260" i="14" s="1"/>
  <c r="V259" i="14"/>
  <c r="W258" i="14"/>
  <c r="X258" i="14" s="1"/>
  <c r="AA258" i="14" s="1"/>
  <c r="AB258" i="14" s="1"/>
  <c r="AD258" i="14" s="1"/>
  <c r="AG258" i="14" s="1"/>
  <c r="AI257" i="14"/>
  <c r="E261" i="15"/>
  <c r="J260" i="15"/>
  <c r="Q258" i="15"/>
  <c r="R258" i="15" s="1"/>
  <c r="U258" i="15" s="1"/>
  <c r="V258" i="15" s="1"/>
  <c r="X258" i="15" s="1"/>
  <c r="AA258" i="15" s="1"/>
  <c r="AB258" i="15" s="1"/>
  <c r="AD258" i="15" s="1"/>
  <c r="AG258" i="15" s="1"/>
  <c r="L259" i="15"/>
  <c r="O259" i="15" s="1"/>
  <c r="AJ257" i="15"/>
  <c r="AP257" i="15" s="1"/>
  <c r="AS257" i="15" s="1"/>
  <c r="AI265" i="18"/>
  <c r="F268" i="18"/>
  <c r="I268" i="18" s="1"/>
  <c r="AB266" i="18"/>
  <c r="K267" i="18"/>
  <c r="AI258" i="14" l="1"/>
  <c r="W259" i="14"/>
  <c r="X259" i="14" s="1"/>
  <c r="AA259" i="14" s="1"/>
  <c r="AB259" i="14" s="1"/>
  <c r="AD259" i="14" s="1"/>
  <c r="AG259" i="14" s="1"/>
  <c r="AJ257" i="14"/>
  <c r="AP257" i="14" s="1"/>
  <c r="AS257" i="14" s="1"/>
  <c r="L260" i="14"/>
  <c r="O260" i="14" s="1"/>
  <c r="P260" i="14" s="1"/>
  <c r="R260" i="14" s="1"/>
  <c r="U260" i="14" s="1"/>
  <c r="F261" i="14"/>
  <c r="I261" i="14" s="1"/>
  <c r="AK257" i="15"/>
  <c r="AN257" i="15" s="1"/>
  <c r="AI258" i="15"/>
  <c r="K260" i="15"/>
  <c r="L260" i="15" s="1"/>
  <c r="O260" i="15" s="1"/>
  <c r="P259" i="15"/>
  <c r="F261" i="15"/>
  <c r="I261" i="15" s="1"/>
  <c r="AC266" i="18"/>
  <c r="AD266" i="18" s="1"/>
  <c r="AG266" i="18" s="1"/>
  <c r="AJ265" i="18"/>
  <c r="AP265" i="18" s="1"/>
  <c r="AS265" i="18" s="1"/>
  <c r="E269" i="18"/>
  <c r="J268" i="18"/>
  <c r="L267" i="18"/>
  <c r="O267" i="18" s="1"/>
  <c r="P267" i="18" s="1"/>
  <c r="R267" i="18" s="1"/>
  <c r="U267" i="18" s="1"/>
  <c r="V267" i="18" s="1"/>
  <c r="X267" i="18" s="1"/>
  <c r="AA267" i="18" s="1"/>
  <c r="AJ258" i="15" l="1"/>
  <c r="AP258" i="15" s="1"/>
  <c r="AS258" i="15" s="1"/>
  <c r="V260" i="14"/>
  <c r="W260" i="14" s="1"/>
  <c r="AI259" i="14"/>
  <c r="AK257" i="14"/>
  <c r="AN257" i="14" s="1"/>
  <c r="AJ258" i="14" s="1"/>
  <c r="AP258" i="14" s="1"/>
  <c r="AS258" i="14" s="1"/>
  <c r="E262" i="14"/>
  <c r="J261" i="14"/>
  <c r="P260" i="15"/>
  <c r="J261" i="15"/>
  <c r="E262" i="15"/>
  <c r="Q259" i="15"/>
  <c r="AI266" i="18"/>
  <c r="AK265" i="18"/>
  <c r="AN265" i="18" s="1"/>
  <c r="AB267" i="18"/>
  <c r="AC267" i="18" s="1"/>
  <c r="K268" i="18"/>
  <c r="L268" i="18" s="1"/>
  <c r="O268" i="18" s="1"/>
  <c r="P268" i="18" s="1"/>
  <c r="R268" i="18" s="1"/>
  <c r="U268" i="18" s="1"/>
  <c r="V268" i="18" s="1"/>
  <c r="X268" i="18" s="1"/>
  <c r="AA268" i="18" s="1"/>
  <c r="F269" i="18"/>
  <c r="I269" i="18" s="1"/>
  <c r="AK258" i="15" l="1"/>
  <c r="AN258" i="15" s="1"/>
  <c r="F262" i="14"/>
  <c r="I262" i="14" s="1"/>
  <c r="K261" i="14"/>
  <c r="AK258" i="14"/>
  <c r="AN258" i="14" s="1"/>
  <c r="AJ259" i="14" s="1"/>
  <c r="AP259" i="14" s="1"/>
  <c r="AS259" i="14" s="1"/>
  <c r="X260" i="14"/>
  <c r="AA260" i="14" s="1"/>
  <c r="AB260" i="14" s="1"/>
  <c r="AD260" i="14" s="1"/>
  <c r="AG260" i="14" s="1"/>
  <c r="R259" i="15"/>
  <c r="U259" i="15" s="1"/>
  <c r="V259" i="15" s="1"/>
  <c r="X259" i="15" s="1"/>
  <c r="AA259" i="15" s="1"/>
  <c r="AB259" i="15" s="1"/>
  <c r="AD259" i="15" s="1"/>
  <c r="AG259" i="15" s="1"/>
  <c r="F262" i="15"/>
  <c r="I262" i="15" s="1"/>
  <c r="K261" i="15"/>
  <c r="L261" i="15" s="1"/>
  <c r="O261" i="15" s="1"/>
  <c r="AJ266" i="18"/>
  <c r="AP266" i="18" s="1"/>
  <c r="AS266" i="18" s="1"/>
  <c r="AD267" i="18"/>
  <c r="AG267" i="18" s="1"/>
  <c r="E270" i="18"/>
  <c r="J269" i="18"/>
  <c r="K269" i="18" s="1"/>
  <c r="AB268" i="18"/>
  <c r="AI260" i="14" l="1"/>
  <c r="J262" i="14"/>
  <c r="E263" i="14"/>
  <c r="AK259" i="14"/>
  <c r="AN259" i="14" s="1"/>
  <c r="L261" i="14"/>
  <c r="O261" i="14" s="1"/>
  <c r="P261" i="14" s="1"/>
  <c r="R261" i="14" s="1"/>
  <c r="U261" i="14" s="1"/>
  <c r="P261" i="15"/>
  <c r="J262" i="15"/>
  <c r="E263" i="15"/>
  <c r="AI259" i="15"/>
  <c r="Q260" i="15"/>
  <c r="AK266" i="18"/>
  <c r="AN266" i="18" s="1"/>
  <c r="AI267" i="18"/>
  <c r="AC268" i="18"/>
  <c r="AD268" i="18" s="1"/>
  <c r="AG268" i="18" s="1"/>
  <c r="L269" i="18"/>
  <c r="O269" i="18" s="1"/>
  <c r="P269" i="18" s="1"/>
  <c r="R269" i="18" s="1"/>
  <c r="U269" i="18" s="1"/>
  <c r="V269" i="18" s="1"/>
  <c r="X269" i="18" s="1"/>
  <c r="AA269" i="18" s="1"/>
  <c r="F270" i="18"/>
  <c r="I270" i="18" s="1"/>
  <c r="AJ260" i="14" l="1"/>
  <c r="AP260" i="14" s="1"/>
  <c r="AS260" i="14" s="1"/>
  <c r="K262" i="14"/>
  <c r="L262" i="14" s="1"/>
  <c r="O262" i="14" s="1"/>
  <c r="P262" i="14" s="1"/>
  <c r="R262" i="14" s="1"/>
  <c r="U262" i="14" s="1"/>
  <c r="V261" i="14"/>
  <c r="F263" i="14"/>
  <c r="I263" i="14" s="1"/>
  <c r="AJ259" i="15"/>
  <c r="AP259" i="15" s="1"/>
  <c r="AS259" i="15" s="1"/>
  <c r="R260" i="15"/>
  <c r="U260" i="15" s="1"/>
  <c r="V260" i="15" s="1"/>
  <c r="X260" i="15" s="1"/>
  <c r="AA260" i="15" s="1"/>
  <c r="AB260" i="15" s="1"/>
  <c r="AD260" i="15" s="1"/>
  <c r="AG260" i="15" s="1"/>
  <c r="F263" i="15"/>
  <c r="I263" i="15" s="1"/>
  <c r="K262" i="15"/>
  <c r="L262" i="15" s="1"/>
  <c r="O262" i="15" s="1"/>
  <c r="AI268" i="18"/>
  <c r="AJ267" i="18"/>
  <c r="AP267" i="18" s="1"/>
  <c r="AS267" i="18" s="1"/>
  <c r="AB269" i="18"/>
  <c r="AC269" i="18" s="1"/>
  <c r="J270" i="18"/>
  <c r="E271" i="18"/>
  <c r="AK260" i="14" l="1"/>
  <c r="AN260" i="14" s="1"/>
  <c r="V262" i="14"/>
  <c r="E264" i="14"/>
  <c r="J263" i="14"/>
  <c r="W261" i="14"/>
  <c r="E264" i="15"/>
  <c r="J263" i="15"/>
  <c r="K263" i="15" s="1"/>
  <c r="AI260" i="15"/>
  <c r="Q261" i="15"/>
  <c r="P262" i="15"/>
  <c r="AK259" i="15"/>
  <c r="AN259" i="15" s="1"/>
  <c r="AD269" i="18"/>
  <c r="AG269" i="18" s="1"/>
  <c r="AK267" i="18"/>
  <c r="AN267" i="18" s="1"/>
  <c r="AJ268" i="18" s="1"/>
  <c r="F271" i="18"/>
  <c r="I271" i="18" s="1"/>
  <c r="K270" i="18"/>
  <c r="AJ260" i="15" l="1"/>
  <c r="AP260" i="15" s="1"/>
  <c r="AS260" i="15" s="1"/>
  <c r="F264" i="14"/>
  <c r="I264" i="14" s="1"/>
  <c r="K263" i="14"/>
  <c r="X261" i="14"/>
  <c r="AA261" i="14" s="1"/>
  <c r="AB261" i="14" s="1"/>
  <c r="AD261" i="14" s="1"/>
  <c r="AG261" i="14" s="1"/>
  <c r="R261" i="15"/>
  <c r="U261" i="15" s="1"/>
  <c r="V261" i="15" s="1"/>
  <c r="X261" i="15" s="1"/>
  <c r="AA261" i="15" s="1"/>
  <c r="AB261" i="15" s="1"/>
  <c r="AD261" i="15" s="1"/>
  <c r="AG261" i="15" s="1"/>
  <c r="L263" i="15"/>
  <c r="O263" i="15" s="1"/>
  <c r="F264" i="15"/>
  <c r="I264" i="15" s="1"/>
  <c r="AP268" i="18"/>
  <c r="AS268" i="18" s="1"/>
  <c r="AK268" i="18"/>
  <c r="AN268" i="18" s="1"/>
  <c r="AI269" i="18"/>
  <c r="E272" i="18"/>
  <c r="J271" i="18"/>
  <c r="L270" i="18"/>
  <c r="O270" i="18" s="1"/>
  <c r="P270" i="18" s="1"/>
  <c r="R270" i="18" s="1"/>
  <c r="U270" i="18" s="1"/>
  <c r="V270" i="18" s="1"/>
  <c r="X270" i="18" s="1"/>
  <c r="AA270" i="18" s="1"/>
  <c r="AK260" i="15" l="1"/>
  <c r="AN260" i="15" s="1"/>
  <c r="J264" i="14"/>
  <c r="E265" i="14"/>
  <c r="AI261" i="14"/>
  <c r="W262" i="14"/>
  <c r="L263" i="14"/>
  <c r="O263" i="14" s="1"/>
  <c r="P263" i="14" s="1"/>
  <c r="R263" i="14" s="1"/>
  <c r="U263" i="14" s="1"/>
  <c r="E265" i="15"/>
  <c r="J264" i="15"/>
  <c r="K264" i="15" s="1"/>
  <c r="AI261" i="15"/>
  <c r="Q262" i="15"/>
  <c r="P263" i="15"/>
  <c r="AJ269" i="18"/>
  <c r="AP269" i="18" s="1"/>
  <c r="AS269" i="18" s="1"/>
  <c r="AB270" i="18"/>
  <c r="K271" i="18"/>
  <c r="L271" i="18" s="1"/>
  <c r="O271" i="18" s="1"/>
  <c r="P271" i="18" s="1"/>
  <c r="R271" i="18" s="1"/>
  <c r="U271" i="18" s="1"/>
  <c r="V271" i="18" s="1"/>
  <c r="X271" i="18" s="1"/>
  <c r="AA271" i="18" s="1"/>
  <c r="F272" i="18"/>
  <c r="I272" i="18" s="1"/>
  <c r="X262" i="14" l="1"/>
  <c r="AA262" i="14" s="1"/>
  <c r="AB262" i="14" s="1"/>
  <c r="AD262" i="14" s="1"/>
  <c r="AG262" i="14" s="1"/>
  <c r="V263" i="14"/>
  <c r="K264" i="14"/>
  <c r="AJ261" i="14"/>
  <c r="AP261" i="14" s="1"/>
  <c r="AS261" i="14" s="1"/>
  <c r="F265" i="14"/>
  <c r="I265" i="14" s="1"/>
  <c r="AJ261" i="15"/>
  <c r="AP261" i="15" s="1"/>
  <c r="AS261" i="15" s="1"/>
  <c r="L264" i="15"/>
  <c r="O264" i="15" s="1"/>
  <c r="R262" i="15"/>
  <c r="U262" i="15" s="1"/>
  <c r="V262" i="15" s="1"/>
  <c r="X262" i="15" s="1"/>
  <c r="AA262" i="15" s="1"/>
  <c r="AB262" i="15" s="1"/>
  <c r="AD262" i="15" s="1"/>
  <c r="AG262" i="15" s="1"/>
  <c r="F265" i="15"/>
  <c r="I265" i="15" s="1"/>
  <c r="AK269" i="18"/>
  <c r="AN269" i="18" s="1"/>
  <c r="AC270" i="18"/>
  <c r="AD270" i="18" s="1"/>
  <c r="AG270" i="18" s="1"/>
  <c r="AB271" i="18"/>
  <c r="E273" i="18"/>
  <c r="J272" i="18"/>
  <c r="J265" i="14" l="1"/>
  <c r="E266" i="14"/>
  <c r="AK261" i="14"/>
  <c r="AN261" i="14" s="1"/>
  <c r="W263" i="14"/>
  <c r="X263" i="14" s="1"/>
  <c r="AA263" i="14" s="1"/>
  <c r="AB263" i="14" s="1"/>
  <c r="AD263" i="14" s="1"/>
  <c r="AG263" i="14" s="1"/>
  <c r="AI262" i="14"/>
  <c r="L264" i="14"/>
  <c r="O264" i="14" s="1"/>
  <c r="P264" i="14" s="1"/>
  <c r="R264" i="14" s="1"/>
  <c r="U264" i="14" s="1"/>
  <c r="AK261" i="15"/>
  <c r="AN261" i="15" s="1"/>
  <c r="AI262" i="15"/>
  <c r="Q263" i="15"/>
  <c r="P264" i="15"/>
  <c r="J265" i="15"/>
  <c r="E266" i="15"/>
  <c r="AI270" i="18"/>
  <c r="AJ270" i="18" s="1"/>
  <c r="AP270" i="18" s="1"/>
  <c r="AS270" i="18" s="1"/>
  <c r="AC271" i="18"/>
  <c r="AD271" i="18" s="1"/>
  <c r="AG271" i="18" s="1"/>
  <c r="F273" i="18"/>
  <c r="I273" i="18" s="1"/>
  <c r="K272" i="18"/>
  <c r="AI263" i="14" l="1"/>
  <c r="K265" i="14"/>
  <c r="V264" i="14"/>
  <c r="AJ262" i="14"/>
  <c r="AP262" i="14" s="1"/>
  <c r="AS262" i="14" s="1"/>
  <c r="F266" i="14"/>
  <c r="I266" i="14" s="1"/>
  <c r="F266" i="15"/>
  <c r="I266" i="15" s="1"/>
  <c r="R263" i="15"/>
  <c r="U263" i="15" s="1"/>
  <c r="V263" i="15" s="1"/>
  <c r="X263" i="15" s="1"/>
  <c r="AA263" i="15" s="1"/>
  <c r="AB263" i="15" s="1"/>
  <c r="AD263" i="15" s="1"/>
  <c r="AG263" i="15" s="1"/>
  <c r="K265" i="15"/>
  <c r="AJ262" i="15"/>
  <c r="AP262" i="15" s="1"/>
  <c r="AS262" i="15" s="1"/>
  <c r="AK270" i="18"/>
  <c r="AN270" i="18" s="1"/>
  <c r="AI271" i="18"/>
  <c r="E274" i="18"/>
  <c r="J273" i="18"/>
  <c r="L272" i="18"/>
  <c r="O272" i="18" s="1"/>
  <c r="P272" i="18" s="1"/>
  <c r="R272" i="18" s="1"/>
  <c r="U272" i="18" s="1"/>
  <c r="V272" i="18" s="1"/>
  <c r="X272" i="18" s="1"/>
  <c r="AA272" i="18" s="1"/>
  <c r="AK262" i="14" l="1"/>
  <c r="AN262" i="14" s="1"/>
  <c r="AJ263" i="14" s="1"/>
  <c r="AP263" i="14" s="1"/>
  <c r="AS263" i="14" s="1"/>
  <c r="J266" i="14"/>
  <c r="E267" i="14"/>
  <c r="L265" i="14"/>
  <c r="O265" i="14" s="1"/>
  <c r="P265" i="14" s="1"/>
  <c r="R265" i="14" s="1"/>
  <c r="U265" i="14" s="1"/>
  <c r="W264" i="14"/>
  <c r="AK262" i="15"/>
  <c r="AN262" i="15" s="1"/>
  <c r="AI263" i="15"/>
  <c r="Q264" i="15"/>
  <c r="L265" i="15"/>
  <c r="O265" i="15" s="1"/>
  <c r="J266" i="15"/>
  <c r="E267" i="15"/>
  <c r="AJ271" i="18"/>
  <c r="AP271" i="18" s="1"/>
  <c r="AS271" i="18" s="1"/>
  <c r="F274" i="18"/>
  <c r="I274" i="18" s="1"/>
  <c r="K273" i="18"/>
  <c r="AB272" i="18"/>
  <c r="AK263" i="14" l="1"/>
  <c r="AN263" i="14" s="1"/>
  <c r="AJ263" i="15"/>
  <c r="AP263" i="15" s="1"/>
  <c r="AS263" i="15" s="1"/>
  <c r="V265" i="14"/>
  <c r="K266" i="14"/>
  <c r="L266" i="14" s="1"/>
  <c r="O266" i="14" s="1"/>
  <c r="P266" i="14" s="1"/>
  <c r="R266" i="14" s="1"/>
  <c r="U266" i="14" s="1"/>
  <c r="X264" i="14"/>
  <c r="AA264" i="14" s="1"/>
  <c r="AB264" i="14" s="1"/>
  <c r="AD264" i="14" s="1"/>
  <c r="AG264" i="14" s="1"/>
  <c r="F267" i="14"/>
  <c r="I267" i="14" s="1"/>
  <c r="F267" i="15"/>
  <c r="I267" i="15" s="1"/>
  <c r="R264" i="15"/>
  <c r="U264" i="15" s="1"/>
  <c r="V264" i="15" s="1"/>
  <c r="X264" i="15" s="1"/>
  <c r="AA264" i="15" s="1"/>
  <c r="AB264" i="15" s="1"/>
  <c r="AD264" i="15" s="1"/>
  <c r="AG264" i="15" s="1"/>
  <c r="K266" i="15"/>
  <c r="P265" i="15"/>
  <c r="AK271" i="18"/>
  <c r="AN271" i="18" s="1"/>
  <c r="AC272" i="18"/>
  <c r="AD272" i="18" s="1"/>
  <c r="AG272" i="18" s="1"/>
  <c r="L273" i="18"/>
  <c r="O273" i="18" s="1"/>
  <c r="P273" i="18" s="1"/>
  <c r="R273" i="18" s="1"/>
  <c r="U273" i="18" s="1"/>
  <c r="V273" i="18" s="1"/>
  <c r="X273" i="18" s="1"/>
  <c r="AA273" i="18" s="1"/>
  <c r="J274" i="18"/>
  <c r="E275" i="18"/>
  <c r="AK263" i="15" l="1"/>
  <c r="AN263" i="15" s="1"/>
  <c r="V266" i="14"/>
  <c r="J267" i="14"/>
  <c r="E268" i="14"/>
  <c r="AI264" i="14"/>
  <c r="W265" i="14"/>
  <c r="X265" i="14" s="1"/>
  <c r="AA265" i="14" s="1"/>
  <c r="AB265" i="14" s="1"/>
  <c r="AD265" i="14" s="1"/>
  <c r="AG265" i="14" s="1"/>
  <c r="L266" i="15"/>
  <c r="O266" i="15" s="1"/>
  <c r="AI264" i="15"/>
  <c r="Q265" i="15"/>
  <c r="R265" i="15" s="1"/>
  <c r="U265" i="15" s="1"/>
  <c r="V265" i="15" s="1"/>
  <c r="X265" i="15" s="1"/>
  <c r="AA265" i="15" s="1"/>
  <c r="AB265" i="15" s="1"/>
  <c r="AD265" i="15" s="1"/>
  <c r="AG265" i="15" s="1"/>
  <c r="J267" i="15"/>
  <c r="E268" i="15"/>
  <c r="AI272" i="18"/>
  <c r="AJ272" i="18" s="1"/>
  <c r="AP272" i="18" s="1"/>
  <c r="AS272" i="18" s="1"/>
  <c r="K274" i="18"/>
  <c r="AB273" i="18"/>
  <c r="F275" i="18"/>
  <c r="I275" i="18" s="1"/>
  <c r="AI265" i="14" l="1"/>
  <c r="W266" i="14"/>
  <c r="AJ264" i="14"/>
  <c r="AP264" i="14" s="1"/>
  <c r="AS264" i="14" s="1"/>
  <c r="F268" i="14"/>
  <c r="I268" i="14" s="1"/>
  <c r="K267" i="14"/>
  <c r="L267" i="14" s="1"/>
  <c r="O267" i="14" s="1"/>
  <c r="P267" i="14" s="1"/>
  <c r="R267" i="14" s="1"/>
  <c r="U267" i="14" s="1"/>
  <c r="F268" i="15"/>
  <c r="I268" i="15" s="1"/>
  <c r="AI265" i="15"/>
  <c r="P266" i="15"/>
  <c r="Q266" i="15" s="1"/>
  <c r="K267" i="15"/>
  <c r="L267" i="15" s="1"/>
  <c r="O267" i="15" s="1"/>
  <c r="AJ264" i="15"/>
  <c r="AP264" i="15" s="1"/>
  <c r="AS264" i="15" s="1"/>
  <c r="AK272" i="18"/>
  <c r="AN272" i="18" s="1"/>
  <c r="AC273" i="18"/>
  <c r="AD273" i="18" s="1"/>
  <c r="AG273" i="18" s="1"/>
  <c r="J275" i="18"/>
  <c r="E276" i="18"/>
  <c r="L274" i="18"/>
  <c r="O274" i="18" s="1"/>
  <c r="P274" i="18" s="1"/>
  <c r="R274" i="18" s="1"/>
  <c r="U274" i="18" s="1"/>
  <c r="V274" i="18" s="1"/>
  <c r="X274" i="18" s="1"/>
  <c r="AA274" i="18" s="1"/>
  <c r="V267" i="14" l="1"/>
  <c r="AK264" i="14"/>
  <c r="AN264" i="14" s="1"/>
  <c r="AJ265" i="14" s="1"/>
  <c r="AP265" i="14" s="1"/>
  <c r="AS265" i="14" s="1"/>
  <c r="E269" i="14"/>
  <c r="J268" i="14"/>
  <c r="X266" i="14"/>
  <c r="AA266" i="14" s="1"/>
  <c r="AB266" i="14" s="1"/>
  <c r="AD266" i="14" s="1"/>
  <c r="AG266" i="14" s="1"/>
  <c r="AK264" i="15"/>
  <c r="AN264" i="15" s="1"/>
  <c r="AJ265" i="15" s="1"/>
  <c r="AP265" i="15" s="1"/>
  <c r="AS265" i="15" s="1"/>
  <c r="P267" i="15"/>
  <c r="E269" i="15"/>
  <c r="J268" i="15"/>
  <c r="R266" i="15"/>
  <c r="U266" i="15" s="1"/>
  <c r="V266" i="15" s="1"/>
  <c r="X266" i="15" s="1"/>
  <c r="AA266" i="15" s="1"/>
  <c r="AB266" i="15" s="1"/>
  <c r="AD266" i="15" s="1"/>
  <c r="AG266" i="15" s="1"/>
  <c r="AI273" i="18"/>
  <c r="F276" i="18"/>
  <c r="I276" i="18" s="1"/>
  <c r="AB274" i="18"/>
  <c r="AC274" i="18" s="1"/>
  <c r="K275" i="18"/>
  <c r="L275" i="18" s="1"/>
  <c r="O275" i="18" s="1"/>
  <c r="P275" i="18" s="1"/>
  <c r="R275" i="18" s="1"/>
  <c r="U275" i="18" s="1"/>
  <c r="V275" i="18" s="1"/>
  <c r="X275" i="18" s="1"/>
  <c r="AA275" i="18" s="1"/>
  <c r="AI266" i="14" l="1"/>
  <c r="W267" i="14"/>
  <c r="X267" i="14" s="1"/>
  <c r="AA267" i="14" s="1"/>
  <c r="AB267" i="14" s="1"/>
  <c r="AD267" i="14" s="1"/>
  <c r="AG267" i="14" s="1"/>
  <c r="F269" i="14"/>
  <c r="I269" i="14" s="1"/>
  <c r="K268" i="14"/>
  <c r="AK265" i="14"/>
  <c r="AN265" i="14" s="1"/>
  <c r="AK265" i="15"/>
  <c r="AN265" i="15" s="1"/>
  <c r="AI266" i="15"/>
  <c r="Q267" i="15"/>
  <c r="R267" i="15" s="1"/>
  <c r="U267" i="15" s="1"/>
  <c r="V267" i="15" s="1"/>
  <c r="X267" i="15" s="1"/>
  <c r="AA267" i="15" s="1"/>
  <c r="AB267" i="15" s="1"/>
  <c r="AD267" i="15" s="1"/>
  <c r="AG267" i="15" s="1"/>
  <c r="K268" i="15"/>
  <c r="L268" i="15" s="1"/>
  <c r="O268" i="15" s="1"/>
  <c r="F269" i="15"/>
  <c r="I269" i="15" s="1"/>
  <c r="AD274" i="18"/>
  <c r="AG274" i="18" s="1"/>
  <c r="AJ273" i="18"/>
  <c r="AP273" i="18" s="1"/>
  <c r="AS273" i="18" s="1"/>
  <c r="AB275" i="18"/>
  <c r="E277" i="18"/>
  <c r="J276" i="18"/>
  <c r="AJ266" i="14" l="1"/>
  <c r="AP266" i="14" s="1"/>
  <c r="AS266" i="14" s="1"/>
  <c r="AI267" i="14"/>
  <c r="J269" i="14"/>
  <c r="E270" i="14"/>
  <c r="L268" i="14"/>
  <c r="O268" i="14" s="1"/>
  <c r="P268" i="14" s="1"/>
  <c r="R268" i="14" s="1"/>
  <c r="U268" i="14" s="1"/>
  <c r="AJ266" i="15"/>
  <c r="AP266" i="15" s="1"/>
  <c r="AS266" i="15" s="1"/>
  <c r="P268" i="15"/>
  <c r="Q268" i="15" s="1"/>
  <c r="J269" i="15"/>
  <c r="E270" i="15"/>
  <c r="AI267" i="15"/>
  <c r="AK273" i="18"/>
  <c r="AN273" i="18" s="1"/>
  <c r="AI274" i="18"/>
  <c r="AC275" i="18"/>
  <c r="AD275" i="18" s="1"/>
  <c r="AG275" i="18" s="1"/>
  <c r="F277" i="18"/>
  <c r="I277" i="18" s="1"/>
  <c r="K276" i="18"/>
  <c r="AK266" i="14" l="1"/>
  <c r="AN266" i="14" s="1"/>
  <c r="AJ267" i="14" s="1"/>
  <c r="AP267" i="14" s="1"/>
  <c r="AS267" i="14" s="1"/>
  <c r="AK266" i="15"/>
  <c r="AN266" i="15" s="1"/>
  <c r="AJ267" i="15" s="1"/>
  <c r="AP267" i="15" s="1"/>
  <c r="AS267" i="15" s="1"/>
  <c r="F270" i="14"/>
  <c r="I270" i="14" s="1"/>
  <c r="V268" i="14"/>
  <c r="K269" i="14"/>
  <c r="F270" i="15"/>
  <c r="I270" i="15" s="1"/>
  <c r="R268" i="15"/>
  <c r="U268" i="15" s="1"/>
  <c r="V268" i="15" s="1"/>
  <c r="X268" i="15" s="1"/>
  <c r="AA268" i="15" s="1"/>
  <c r="AB268" i="15" s="1"/>
  <c r="AD268" i="15" s="1"/>
  <c r="AG268" i="15" s="1"/>
  <c r="K269" i="15"/>
  <c r="AJ274" i="18"/>
  <c r="AI275" i="18"/>
  <c r="E278" i="18"/>
  <c r="J277" i="18"/>
  <c r="L276" i="18"/>
  <c r="O276" i="18" s="1"/>
  <c r="P276" i="18" s="1"/>
  <c r="R276" i="18" s="1"/>
  <c r="U276" i="18" s="1"/>
  <c r="V276" i="18" s="1"/>
  <c r="X276" i="18" s="1"/>
  <c r="AA276" i="18" s="1"/>
  <c r="AK267" i="14" l="1"/>
  <c r="AN267" i="14" s="1"/>
  <c r="W268" i="14"/>
  <c r="L269" i="14"/>
  <c r="O269" i="14" s="1"/>
  <c r="P269" i="14" s="1"/>
  <c r="R269" i="14" s="1"/>
  <c r="U269" i="14" s="1"/>
  <c r="E271" i="14"/>
  <c r="J270" i="14"/>
  <c r="L269" i="15"/>
  <c r="O269" i="15" s="1"/>
  <c r="AK267" i="15"/>
  <c r="AN267" i="15" s="1"/>
  <c r="E271" i="15"/>
  <c r="J270" i="15"/>
  <c r="AI268" i="15"/>
  <c r="AP274" i="18"/>
  <c r="AS274" i="18" s="1"/>
  <c r="AK274" i="18"/>
  <c r="AN274" i="18" s="1"/>
  <c r="AJ275" i="18" s="1"/>
  <c r="F278" i="18"/>
  <c r="I278" i="18" s="1"/>
  <c r="AB276" i="18"/>
  <c r="K277" i="18"/>
  <c r="V269" i="14" l="1"/>
  <c r="K270" i="14"/>
  <c r="L270" i="14" s="1"/>
  <c r="O270" i="14" s="1"/>
  <c r="P270" i="14" s="1"/>
  <c r="R270" i="14" s="1"/>
  <c r="U270" i="14" s="1"/>
  <c r="X268" i="14"/>
  <c r="AA268" i="14" s="1"/>
  <c r="AB268" i="14" s="1"/>
  <c r="AD268" i="14" s="1"/>
  <c r="AG268" i="14" s="1"/>
  <c r="F271" i="14"/>
  <c r="I271" i="14" s="1"/>
  <c r="F271" i="15"/>
  <c r="I271" i="15" s="1"/>
  <c r="AJ268" i="15"/>
  <c r="AP268" i="15" s="1"/>
  <c r="AS268" i="15" s="1"/>
  <c r="P269" i="15"/>
  <c r="K270" i="15"/>
  <c r="AP275" i="18"/>
  <c r="AS275" i="18" s="1"/>
  <c r="AK275" i="18"/>
  <c r="AN275" i="18" s="1"/>
  <c r="AC276" i="18"/>
  <c r="AD276" i="18" s="1"/>
  <c r="AG276" i="18" s="1"/>
  <c r="J278" i="18"/>
  <c r="E279" i="18"/>
  <c r="L277" i="18"/>
  <c r="O277" i="18" s="1"/>
  <c r="P277" i="18" s="1"/>
  <c r="R277" i="18" s="1"/>
  <c r="U277" i="18" s="1"/>
  <c r="V277" i="18" s="1"/>
  <c r="X277" i="18" s="1"/>
  <c r="AA277" i="18" s="1"/>
  <c r="V270" i="14" l="1"/>
  <c r="E272" i="14"/>
  <c r="J271" i="14"/>
  <c r="W269" i="14"/>
  <c r="X269" i="14" s="1"/>
  <c r="AA269" i="14" s="1"/>
  <c r="AB269" i="14" s="1"/>
  <c r="AD269" i="14" s="1"/>
  <c r="AG269" i="14" s="1"/>
  <c r="AI268" i="14"/>
  <c r="AK268" i="15"/>
  <c r="AN268" i="15" s="1"/>
  <c r="Q269" i="15"/>
  <c r="E272" i="15"/>
  <c r="J271" i="15"/>
  <c r="L270" i="15"/>
  <c r="O270" i="15" s="1"/>
  <c r="AI276" i="18"/>
  <c r="K278" i="18"/>
  <c r="L278" i="18" s="1"/>
  <c r="O278" i="18" s="1"/>
  <c r="P278" i="18" s="1"/>
  <c r="R278" i="18" s="1"/>
  <c r="U278" i="18" s="1"/>
  <c r="V278" i="18" s="1"/>
  <c r="X278" i="18" s="1"/>
  <c r="AA278" i="18" s="1"/>
  <c r="AB277" i="18"/>
  <c r="AC277" i="18" s="1"/>
  <c r="F279" i="18"/>
  <c r="I279" i="18" s="1"/>
  <c r="W270" i="14" l="1"/>
  <c r="X270" i="14" s="1"/>
  <c r="AA270" i="14" s="1"/>
  <c r="AB270" i="14" s="1"/>
  <c r="AD270" i="14" s="1"/>
  <c r="AG270" i="14" s="1"/>
  <c r="AI269" i="14"/>
  <c r="AJ268" i="14"/>
  <c r="AP268" i="14" s="1"/>
  <c r="AS268" i="14" s="1"/>
  <c r="F272" i="14"/>
  <c r="I272" i="14" s="1"/>
  <c r="K271" i="14"/>
  <c r="L271" i="14" s="1"/>
  <c r="O271" i="14" s="1"/>
  <c r="P271" i="14" s="1"/>
  <c r="R271" i="14" s="1"/>
  <c r="U271" i="14" s="1"/>
  <c r="R269" i="15"/>
  <c r="U269" i="15" s="1"/>
  <c r="V269" i="15" s="1"/>
  <c r="X269" i="15" s="1"/>
  <c r="AA269" i="15" s="1"/>
  <c r="AB269" i="15" s="1"/>
  <c r="AD269" i="15" s="1"/>
  <c r="AG269" i="15" s="1"/>
  <c r="F272" i="15"/>
  <c r="I272" i="15" s="1"/>
  <c r="K271" i="15"/>
  <c r="P270" i="15"/>
  <c r="AD277" i="18"/>
  <c r="AG277" i="18" s="1"/>
  <c r="AJ276" i="18"/>
  <c r="AP276" i="18" s="1"/>
  <c r="AS276" i="18" s="1"/>
  <c r="AB278" i="18"/>
  <c r="J279" i="18"/>
  <c r="E280" i="18"/>
  <c r="E273" i="14" l="1"/>
  <c r="J272" i="14"/>
  <c r="K272" i="14" s="1"/>
  <c r="AK268" i="14"/>
  <c r="AN268" i="14" s="1"/>
  <c r="AJ269" i="14" s="1"/>
  <c r="AP269" i="14" s="1"/>
  <c r="AS269" i="14" s="1"/>
  <c r="V271" i="14"/>
  <c r="W271" i="14" s="1"/>
  <c r="AI270" i="14"/>
  <c r="Q270" i="15"/>
  <c r="AI269" i="15"/>
  <c r="J272" i="15"/>
  <c r="E273" i="15"/>
  <c r="L271" i="15"/>
  <c r="O271" i="15" s="1"/>
  <c r="AK276" i="18"/>
  <c r="AN276" i="18" s="1"/>
  <c r="AI277" i="18"/>
  <c r="AC278" i="18"/>
  <c r="AD278" i="18" s="1"/>
  <c r="AG278" i="18" s="1"/>
  <c r="F280" i="18"/>
  <c r="I280" i="18" s="1"/>
  <c r="K279" i="18"/>
  <c r="AK269" i="14" l="1"/>
  <c r="AN269" i="14" s="1"/>
  <c r="AJ270" i="14" s="1"/>
  <c r="X271" i="14"/>
  <c r="AA271" i="14" s="1"/>
  <c r="AB271" i="14" s="1"/>
  <c r="AD271" i="14" s="1"/>
  <c r="AG271" i="14" s="1"/>
  <c r="L272" i="14"/>
  <c r="O272" i="14" s="1"/>
  <c r="P272" i="14" s="1"/>
  <c r="R272" i="14" s="1"/>
  <c r="U272" i="14" s="1"/>
  <c r="F273" i="14"/>
  <c r="I273" i="14" s="1"/>
  <c r="P271" i="15"/>
  <c r="K272" i="15"/>
  <c r="L272" i="15" s="1"/>
  <c r="O272" i="15" s="1"/>
  <c r="F273" i="15"/>
  <c r="I273" i="15" s="1"/>
  <c r="AJ269" i="15"/>
  <c r="AP269" i="15" s="1"/>
  <c r="AS269" i="15" s="1"/>
  <c r="R270" i="15"/>
  <c r="U270" i="15" s="1"/>
  <c r="V270" i="15" s="1"/>
  <c r="X270" i="15" s="1"/>
  <c r="AA270" i="15" s="1"/>
  <c r="AB270" i="15" s="1"/>
  <c r="AD270" i="15" s="1"/>
  <c r="AG270" i="15" s="1"/>
  <c r="AJ277" i="18"/>
  <c r="AP277" i="18" s="1"/>
  <c r="AS277" i="18" s="1"/>
  <c r="AI278" i="18"/>
  <c r="J280" i="18"/>
  <c r="E281" i="18"/>
  <c r="L279" i="18"/>
  <c r="O279" i="18" s="1"/>
  <c r="P279" i="18" s="1"/>
  <c r="R279" i="18" s="1"/>
  <c r="U279" i="18" s="1"/>
  <c r="V279" i="18" s="1"/>
  <c r="X279" i="18" s="1"/>
  <c r="AA279" i="18" s="1"/>
  <c r="AP270" i="14" l="1"/>
  <c r="AS270" i="14" s="1"/>
  <c r="AK270" i="14"/>
  <c r="AN270" i="14" s="1"/>
  <c r="J273" i="14"/>
  <c r="K273" i="14" s="1"/>
  <c r="E274" i="14"/>
  <c r="V272" i="14"/>
  <c r="W272" i="14" s="1"/>
  <c r="AI271" i="14"/>
  <c r="P272" i="15"/>
  <c r="AK269" i="15"/>
  <c r="AN269" i="15" s="1"/>
  <c r="J273" i="15"/>
  <c r="K273" i="15" s="1"/>
  <c r="E274" i="15"/>
  <c r="AI270" i="15"/>
  <c r="Q271" i="15"/>
  <c r="AK277" i="18"/>
  <c r="AN277" i="18" s="1"/>
  <c r="AJ278" i="18" s="1"/>
  <c r="AP278" i="18" s="1"/>
  <c r="AS278" i="18" s="1"/>
  <c r="AB279" i="18"/>
  <c r="K280" i="18"/>
  <c r="L280" i="18" s="1"/>
  <c r="O280" i="18" s="1"/>
  <c r="P280" i="18" s="1"/>
  <c r="R280" i="18" s="1"/>
  <c r="U280" i="18" s="1"/>
  <c r="V280" i="18" s="1"/>
  <c r="X280" i="18" s="1"/>
  <c r="AA280" i="18" s="1"/>
  <c r="F281" i="18"/>
  <c r="I281" i="18" s="1"/>
  <c r="AJ271" i="14" l="1"/>
  <c r="AP271" i="14" s="1"/>
  <c r="AS271" i="14" s="1"/>
  <c r="X272" i="14"/>
  <c r="AA272" i="14" s="1"/>
  <c r="AB272" i="14" s="1"/>
  <c r="AD272" i="14" s="1"/>
  <c r="AG272" i="14" s="1"/>
  <c r="F274" i="14"/>
  <c r="I274" i="14" s="1"/>
  <c r="L273" i="14"/>
  <c r="O273" i="14" s="1"/>
  <c r="P273" i="14" s="1"/>
  <c r="R273" i="14" s="1"/>
  <c r="U273" i="14" s="1"/>
  <c r="AJ270" i="15"/>
  <c r="AP270" i="15" s="1"/>
  <c r="AS270" i="15" s="1"/>
  <c r="F274" i="15"/>
  <c r="I274" i="15" s="1"/>
  <c r="L273" i="15"/>
  <c r="O273" i="15" s="1"/>
  <c r="R271" i="15"/>
  <c r="U271" i="15" s="1"/>
  <c r="V271" i="15" s="1"/>
  <c r="X271" i="15" s="1"/>
  <c r="AA271" i="15" s="1"/>
  <c r="AB271" i="15" s="1"/>
  <c r="AD271" i="15" s="1"/>
  <c r="AG271" i="15" s="1"/>
  <c r="AK278" i="18"/>
  <c r="AN278" i="18" s="1"/>
  <c r="AC279" i="18"/>
  <c r="AD279" i="18" s="1"/>
  <c r="AG279" i="18" s="1"/>
  <c r="AB280" i="18"/>
  <c r="J281" i="18"/>
  <c r="E282" i="18"/>
  <c r="V273" i="14" l="1"/>
  <c r="W273" i="14" s="1"/>
  <c r="AI272" i="14"/>
  <c r="E275" i="14"/>
  <c r="J274" i="14"/>
  <c r="AK271" i="14"/>
  <c r="AN271" i="14" s="1"/>
  <c r="Q272" i="15"/>
  <c r="AI271" i="15"/>
  <c r="P273" i="15"/>
  <c r="AK270" i="15"/>
  <c r="AN270" i="15" s="1"/>
  <c r="E275" i="15"/>
  <c r="J274" i="15"/>
  <c r="K274" i="15" s="1"/>
  <c r="AI279" i="18"/>
  <c r="AC280" i="18"/>
  <c r="AD280" i="18" s="1"/>
  <c r="AG280" i="18" s="1"/>
  <c r="K281" i="18"/>
  <c r="F282" i="18"/>
  <c r="I282" i="18" s="1"/>
  <c r="AJ272" i="14" l="1"/>
  <c r="AP272" i="14" s="1"/>
  <c r="AS272" i="14" s="1"/>
  <c r="AJ271" i="15"/>
  <c r="AP271" i="15" s="1"/>
  <c r="AS271" i="15" s="1"/>
  <c r="F275" i="14"/>
  <c r="I275" i="14" s="1"/>
  <c r="X273" i="14"/>
  <c r="AA273" i="14" s="1"/>
  <c r="AB273" i="14" s="1"/>
  <c r="AD273" i="14" s="1"/>
  <c r="AG273" i="14" s="1"/>
  <c r="K274" i="14"/>
  <c r="L274" i="14" s="1"/>
  <c r="O274" i="14" s="1"/>
  <c r="P274" i="14" s="1"/>
  <c r="R274" i="14" s="1"/>
  <c r="U274" i="14" s="1"/>
  <c r="F275" i="15"/>
  <c r="I275" i="15" s="1"/>
  <c r="L274" i="15"/>
  <c r="O274" i="15" s="1"/>
  <c r="R272" i="15"/>
  <c r="U272" i="15" s="1"/>
  <c r="V272" i="15" s="1"/>
  <c r="X272" i="15" s="1"/>
  <c r="AA272" i="15" s="1"/>
  <c r="AB272" i="15" s="1"/>
  <c r="AD272" i="15" s="1"/>
  <c r="AG272" i="15" s="1"/>
  <c r="AI280" i="18"/>
  <c r="AJ279" i="18"/>
  <c r="AP279" i="18" s="1"/>
  <c r="AS279" i="18" s="1"/>
  <c r="J282" i="18"/>
  <c r="E283" i="18"/>
  <c r="L281" i="18"/>
  <c r="O281" i="18" s="1"/>
  <c r="P281" i="18" s="1"/>
  <c r="R281" i="18" s="1"/>
  <c r="U281" i="18" s="1"/>
  <c r="V281" i="18" s="1"/>
  <c r="X281" i="18" s="1"/>
  <c r="AA281" i="18" s="1"/>
  <c r="AK272" i="14" l="1"/>
  <c r="AN272" i="14" s="1"/>
  <c r="AK271" i="15"/>
  <c r="AN271" i="15" s="1"/>
  <c r="V274" i="14"/>
  <c r="W274" i="14" s="1"/>
  <c r="AI273" i="14"/>
  <c r="J275" i="14"/>
  <c r="E276" i="14"/>
  <c r="J275" i="15"/>
  <c r="K275" i="15" s="1"/>
  <c r="E276" i="15"/>
  <c r="P274" i="15"/>
  <c r="AI272" i="15"/>
  <c r="Q273" i="15"/>
  <c r="AK279" i="18"/>
  <c r="AN279" i="18" s="1"/>
  <c r="AJ280" i="18" s="1"/>
  <c r="AP280" i="18" s="1"/>
  <c r="AS280" i="18" s="1"/>
  <c r="AB281" i="18"/>
  <c r="K282" i="18"/>
  <c r="L282" i="18" s="1"/>
  <c r="O282" i="18" s="1"/>
  <c r="P282" i="18" s="1"/>
  <c r="R282" i="18" s="1"/>
  <c r="U282" i="18" s="1"/>
  <c r="V282" i="18" s="1"/>
  <c r="X282" i="18" s="1"/>
  <c r="AA282" i="18" s="1"/>
  <c r="F283" i="18"/>
  <c r="I283" i="18" s="1"/>
  <c r="AJ273" i="14" l="1"/>
  <c r="AP273" i="14" s="1"/>
  <c r="AS273" i="14" s="1"/>
  <c r="F276" i="14"/>
  <c r="I276" i="14" s="1"/>
  <c r="K275" i="14"/>
  <c r="X274" i="14"/>
  <c r="AA274" i="14" s="1"/>
  <c r="AB274" i="14" s="1"/>
  <c r="AD274" i="14" s="1"/>
  <c r="AG274" i="14" s="1"/>
  <c r="R273" i="15"/>
  <c r="U273" i="15" s="1"/>
  <c r="V273" i="15" s="1"/>
  <c r="X273" i="15" s="1"/>
  <c r="AA273" i="15" s="1"/>
  <c r="AB273" i="15" s="1"/>
  <c r="AD273" i="15" s="1"/>
  <c r="AG273" i="15" s="1"/>
  <c r="F276" i="15"/>
  <c r="I276" i="15" s="1"/>
  <c r="L275" i="15"/>
  <c r="O275" i="15" s="1"/>
  <c r="AJ272" i="15"/>
  <c r="AP272" i="15" s="1"/>
  <c r="AS272" i="15" s="1"/>
  <c r="AC281" i="18"/>
  <c r="AD281" i="18" s="1"/>
  <c r="AG281" i="18" s="1"/>
  <c r="AK280" i="18"/>
  <c r="AN280" i="18" s="1"/>
  <c r="E284" i="18"/>
  <c r="J283" i="18"/>
  <c r="K283" i="18" s="1"/>
  <c r="AB282" i="18"/>
  <c r="AK273" i="14" l="1"/>
  <c r="AN273" i="14" s="1"/>
  <c r="L275" i="14"/>
  <c r="O275" i="14" s="1"/>
  <c r="P275" i="14" s="1"/>
  <c r="R275" i="14" s="1"/>
  <c r="U275" i="14" s="1"/>
  <c r="AI274" i="14"/>
  <c r="J276" i="14"/>
  <c r="E277" i="14"/>
  <c r="AK272" i="15"/>
  <c r="AN272" i="15" s="1"/>
  <c r="P275" i="15"/>
  <c r="J276" i="15"/>
  <c r="E277" i="15"/>
  <c r="Q274" i="15"/>
  <c r="AI273" i="15"/>
  <c r="AI281" i="18"/>
  <c r="AJ281" i="18" s="1"/>
  <c r="AP281" i="18" s="1"/>
  <c r="AS281" i="18" s="1"/>
  <c r="AC282" i="18"/>
  <c r="AD282" i="18" s="1"/>
  <c r="AG282" i="18" s="1"/>
  <c r="L283" i="18"/>
  <c r="O283" i="18" s="1"/>
  <c r="P283" i="18" s="1"/>
  <c r="R283" i="18" s="1"/>
  <c r="U283" i="18" s="1"/>
  <c r="V283" i="18" s="1"/>
  <c r="X283" i="18" s="1"/>
  <c r="AA283" i="18" s="1"/>
  <c r="F284" i="18"/>
  <c r="I284" i="18" s="1"/>
  <c r="V275" i="14" l="1"/>
  <c r="K276" i="14"/>
  <c r="AJ273" i="15"/>
  <c r="AP273" i="15" s="1"/>
  <c r="AS273" i="15" s="1"/>
  <c r="AJ274" i="14"/>
  <c r="AP274" i="14" s="1"/>
  <c r="AS274" i="14" s="1"/>
  <c r="F277" i="14"/>
  <c r="I277" i="14" s="1"/>
  <c r="F277" i="15"/>
  <c r="I277" i="15" s="1"/>
  <c r="R274" i="15"/>
  <c r="U274" i="15" s="1"/>
  <c r="V274" i="15" s="1"/>
  <c r="X274" i="15" s="1"/>
  <c r="AA274" i="15" s="1"/>
  <c r="AB274" i="15" s="1"/>
  <c r="AD274" i="15" s="1"/>
  <c r="AG274" i="15" s="1"/>
  <c r="K276" i="15"/>
  <c r="AK281" i="18"/>
  <c r="AN281" i="18" s="1"/>
  <c r="AI282" i="18"/>
  <c r="E285" i="18"/>
  <c r="J284" i="18"/>
  <c r="K284" i="18" s="1"/>
  <c r="AB283" i="18"/>
  <c r="J277" i="14" l="1"/>
  <c r="E278" i="14"/>
  <c r="AK273" i="15"/>
  <c r="AN273" i="15" s="1"/>
  <c r="W275" i="14"/>
  <c r="AK274" i="14"/>
  <c r="AN274" i="14" s="1"/>
  <c r="L276" i="14"/>
  <c r="O276" i="14" s="1"/>
  <c r="P276" i="14" s="1"/>
  <c r="R276" i="14" s="1"/>
  <c r="U276" i="14" s="1"/>
  <c r="AI274" i="15"/>
  <c r="Q275" i="15"/>
  <c r="E278" i="15"/>
  <c r="J277" i="15"/>
  <c r="L276" i="15"/>
  <c r="O276" i="15" s="1"/>
  <c r="AJ282" i="18"/>
  <c r="AP282" i="18" s="1"/>
  <c r="AS282" i="18" s="1"/>
  <c r="AC283" i="18"/>
  <c r="AD283" i="18" s="1"/>
  <c r="AG283" i="18" s="1"/>
  <c r="L284" i="18"/>
  <c r="O284" i="18" s="1"/>
  <c r="P284" i="18" s="1"/>
  <c r="R284" i="18" s="1"/>
  <c r="U284" i="18" s="1"/>
  <c r="V284" i="18" s="1"/>
  <c r="X284" i="18" s="1"/>
  <c r="AA284" i="18" s="1"/>
  <c r="F285" i="18"/>
  <c r="I285" i="18" s="1"/>
  <c r="AJ274" i="15" l="1"/>
  <c r="AP274" i="15" s="1"/>
  <c r="AS274" i="15" s="1"/>
  <c r="K277" i="14"/>
  <c r="L277" i="14" s="1"/>
  <c r="O277" i="14" s="1"/>
  <c r="P277" i="14" s="1"/>
  <c r="R277" i="14" s="1"/>
  <c r="U277" i="14" s="1"/>
  <c r="V276" i="14"/>
  <c r="X275" i="14"/>
  <c r="AA275" i="14" s="1"/>
  <c r="AB275" i="14" s="1"/>
  <c r="AD275" i="14" s="1"/>
  <c r="AG275" i="14" s="1"/>
  <c r="F278" i="14"/>
  <c r="I278" i="14" s="1"/>
  <c r="F278" i="15"/>
  <c r="I278" i="15" s="1"/>
  <c r="P276" i="15"/>
  <c r="K277" i="15"/>
  <c r="AK282" i="18"/>
  <c r="AN282" i="18" s="1"/>
  <c r="R275" i="15"/>
  <c r="U275" i="15" s="1"/>
  <c r="V275" i="15" s="1"/>
  <c r="X275" i="15" s="1"/>
  <c r="AA275" i="15" s="1"/>
  <c r="AB275" i="15" s="1"/>
  <c r="AD275" i="15" s="1"/>
  <c r="AG275" i="15" s="1"/>
  <c r="AI283" i="18"/>
  <c r="AB284" i="18"/>
  <c r="E286" i="18"/>
  <c r="J285" i="18"/>
  <c r="AK274" i="15" l="1"/>
  <c r="AN274" i="15" s="1"/>
  <c r="V277" i="14"/>
  <c r="AI275" i="14"/>
  <c r="W276" i="14"/>
  <c r="X276" i="14" s="1"/>
  <c r="AA276" i="14" s="1"/>
  <c r="AB276" i="14" s="1"/>
  <c r="AD276" i="14" s="1"/>
  <c r="AG276" i="14" s="1"/>
  <c r="E279" i="14"/>
  <c r="J278" i="14"/>
  <c r="AJ283" i="18"/>
  <c r="AP283" i="18" s="1"/>
  <c r="AS283" i="18" s="1"/>
  <c r="AI275" i="15"/>
  <c r="Q276" i="15"/>
  <c r="R276" i="15" s="1"/>
  <c r="U276" i="15" s="1"/>
  <c r="V276" i="15" s="1"/>
  <c r="X276" i="15" s="1"/>
  <c r="AA276" i="15" s="1"/>
  <c r="AB276" i="15" s="1"/>
  <c r="AD276" i="15" s="1"/>
  <c r="AG276" i="15" s="1"/>
  <c r="J278" i="15"/>
  <c r="E279" i="15"/>
  <c r="L277" i="15"/>
  <c r="O277" i="15" s="1"/>
  <c r="AC284" i="18"/>
  <c r="AD284" i="18" s="1"/>
  <c r="AG284" i="18" s="1"/>
  <c r="F286" i="18"/>
  <c r="I286" i="18" s="1"/>
  <c r="K285" i="18"/>
  <c r="AJ275" i="15" l="1"/>
  <c r="AP275" i="15" s="1"/>
  <c r="AS275" i="15" s="1"/>
  <c r="AK283" i="18"/>
  <c r="AN283" i="18" s="1"/>
  <c r="F279" i="14"/>
  <c r="I279" i="14" s="1"/>
  <c r="W277" i="14"/>
  <c r="AI276" i="14"/>
  <c r="AJ275" i="14"/>
  <c r="AP275" i="14" s="1"/>
  <c r="AS275" i="14" s="1"/>
  <c r="K278" i="14"/>
  <c r="K278" i="15"/>
  <c r="L278" i="15" s="1"/>
  <c r="O278" i="15" s="1"/>
  <c r="P277" i="15"/>
  <c r="Q277" i="15" s="1"/>
  <c r="AI276" i="15"/>
  <c r="F279" i="15"/>
  <c r="I279" i="15" s="1"/>
  <c r="AI284" i="18"/>
  <c r="E287" i="18"/>
  <c r="J286" i="18"/>
  <c r="L285" i="18"/>
  <c r="O285" i="18" s="1"/>
  <c r="P285" i="18" s="1"/>
  <c r="R285" i="18" s="1"/>
  <c r="U285" i="18" s="1"/>
  <c r="V285" i="18" s="1"/>
  <c r="X285" i="18" s="1"/>
  <c r="AA285" i="18" s="1"/>
  <c r="AK275" i="15" l="1"/>
  <c r="AN275" i="15" s="1"/>
  <c r="AJ276" i="15" s="1"/>
  <c r="AP276" i="15" s="1"/>
  <c r="AS276" i="15" s="1"/>
  <c r="E280" i="14"/>
  <c r="J279" i="14"/>
  <c r="AK275" i="14"/>
  <c r="AN275" i="14" s="1"/>
  <c r="AJ276" i="14" s="1"/>
  <c r="AP276" i="14" s="1"/>
  <c r="AS276" i="14" s="1"/>
  <c r="X277" i="14"/>
  <c r="AA277" i="14" s="1"/>
  <c r="AB277" i="14" s="1"/>
  <c r="AD277" i="14" s="1"/>
  <c r="AG277" i="14" s="1"/>
  <c r="L278" i="14"/>
  <c r="O278" i="14" s="1"/>
  <c r="P278" i="14" s="1"/>
  <c r="R278" i="14" s="1"/>
  <c r="U278" i="14" s="1"/>
  <c r="J279" i="15"/>
  <c r="K279" i="15" s="1"/>
  <c r="E280" i="15"/>
  <c r="P278" i="15"/>
  <c r="R277" i="15"/>
  <c r="U277" i="15" s="1"/>
  <c r="V277" i="15" s="1"/>
  <c r="X277" i="15" s="1"/>
  <c r="AA277" i="15" s="1"/>
  <c r="AB277" i="15" s="1"/>
  <c r="AD277" i="15" s="1"/>
  <c r="AG277" i="15" s="1"/>
  <c r="AJ284" i="18"/>
  <c r="AP284" i="18" s="1"/>
  <c r="AS284" i="18" s="1"/>
  <c r="K286" i="18"/>
  <c r="AB285" i="18"/>
  <c r="F287" i="18"/>
  <c r="I287" i="18" s="1"/>
  <c r="AI277" i="14" l="1"/>
  <c r="F280" i="14"/>
  <c r="I280" i="14" s="1"/>
  <c r="AK276" i="14"/>
  <c r="AN276" i="14" s="1"/>
  <c r="V278" i="14"/>
  <c r="K279" i="14"/>
  <c r="L279" i="14" s="1"/>
  <c r="O279" i="14" s="1"/>
  <c r="P279" i="14" s="1"/>
  <c r="R279" i="14" s="1"/>
  <c r="U279" i="14" s="1"/>
  <c r="AI277" i="15"/>
  <c r="Q278" i="15"/>
  <c r="AK276" i="15"/>
  <c r="AN276" i="15" s="1"/>
  <c r="F280" i="15"/>
  <c r="I280" i="15" s="1"/>
  <c r="L279" i="15"/>
  <c r="O279" i="15" s="1"/>
  <c r="AC285" i="18"/>
  <c r="AD285" i="18" s="1"/>
  <c r="AG285" i="18" s="1"/>
  <c r="AK284" i="18"/>
  <c r="AN284" i="18" s="1"/>
  <c r="E288" i="18"/>
  <c r="J287" i="18"/>
  <c r="L286" i="18"/>
  <c r="O286" i="18" s="1"/>
  <c r="P286" i="18" s="1"/>
  <c r="R286" i="18" s="1"/>
  <c r="U286" i="18" s="1"/>
  <c r="V286" i="18" s="1"/>
  <c r="X286" i="18" s="1"/>
  <c r="AA286" i="18" s="1"/>
  <c r="AJ277" i="15" l="1"/>
  <c r="AP277" i="15" s="1"/>
  <c r="AS277" i="15" s="1"/>
  <c r="AJ277" i="14"/>
  <c r="AP277" i="14" s="1"/>
  <c r="AS277" i="14" s="1"/>
  <c r="V279" i="14"/>
  <c r="J280" i="14"/>
  <c r="E281" i="14"/>
  <c r="W278" i="14"/>
  <c r="X278" i="14" s="1"/>
  <c r="AA278" i="14" s="1"/>
  <c r="AB278" i="14" s="1"/>
  <c r="AD278" i="14" s="1"/>
  <c r="AG278" i="14" s="1"/>
  <c r="P279" i="15"/>
  <c r="J280" i="15"/>
  <c r="E281" i="15"/>
  <c r="R278" i="15"/>
  <c r="U278" i="15" s="1"/>
  <c r="V278" i="15" s="1"/>
  <c r="X278" i="15" s="1"/>
  <c r="AA278" i="15" s="1"/>
  <c r="AB278" i="15" s="1"/>
  <c r="AD278" i="15" s="1"/>
  <c r="AG278" i="15" s="1"/>
  <c r="AI285" i="18"/>
  <c r="AJ285" i="18" s="1"/>
  <c r="AP285" i="18" s="1"/>
  <c r="AS285" i="18" s="1"/>
  <c r="AB286" i="18"/>
  <c r="K287" i="18"/>
  <c r="L287" i="18" s="1"/>
  <c r="O287" i="18" s="1"/>
  <c r="P287" i="18" s="1"/>
  <c r="R287" i="18" s="1"/>
  <c r="U287" i="18" s="1"/>
  <c r="V287" i="18" s="1"/>
  <c r="X287" i="18" s="1"/>
  <c r="AA287" i="18" s="1"/>
  <c r="F288" i="18"/>
  <c r="I288" i="18" s="1"/>
  <c r="AK277" i="15" l="1"/>
  <c r="AN277" i="15" s="1"/>
  <c r="AK277" i="14"/>
  <c r="AN277" i="14" s="1"/>
  <c r="W279" i="14"/>
  <c r="X279" i="14" s="1"/>
  <c r="AA279" i="14" s="1"/>
  <c r="AB279" i="14" s="1"/>
  <c r="AD279" i="14" s="1"/>
  <c r="AG279" i="14" s="1"/>
  <c r="AI278" i="14"/>
  <c r="F281" i="14"/>
  <c r="I281" i="14" s="1"/>
  <c r="K280" i="14"/>
  <c r="AI278" i="15"/>
  <c r="Q279" i="15"/>
  <c r="R279" i="15" s="1"/>
  <c r="U279" i="15" s="1"/>
  <c r="V279" i="15" s="1"/>
  <c r="X279" i="15" s="1"/>
  <c r="AA279" i="15" s="1"/>
  <c r="AB279" i="15" s="1"/>
  <c r="AD279" i="15" s="1"/>
  <c r="AG279" i="15" s="1"/>
  <c r="F281" i="15"/>
  <c r="I281" i="15" s="1"/>
  <c r="K280" i="15"/>
  <c r="AK285" i="18"/>
  <c r="AN285" i="18" s="1"/>
  <c r="AC286" i="18"/>
  <c r="AD286" i="18" s="1"/>
  <c r="AG286" i="18" s="1"/>
  <c r="AB287" i="18"/>
  <c r="J288" i="18"/>
  <c r="E289" i="18"/>
  <c r="AJ278" i="14" l="1"/>
  <c r="AP278" i="14" s="1"/>
  <c r="AS278" i="14" s="1"/>
  <c r="L280" i="14"/>
  <c r="O280" i="14" s="1"/>
  <c r="P280" i="14" s="1"/>
  <c r="R280" i="14" s="1"/>
  <c r="U280" i="14" s="1"/>
  <c r="J281" i="14"/>
  <c r="E282" i="14"/>
  <c r="AI279" i="14"/>
  <c r="J281" i="15"/>
  <c r="E282" i="15"/>
  <c r="AI279" i="15"/>
  <c r="L280" i="15"/>
  <c r="O280" i="15" s="1"/>
  <c r="AJ278" i="15"/>
  <c r="AP278" i="15" s="1"/>
  <c r="AS278" i="15" s="1"/>
  <c r="AI286" i="18"/>
  <c r="AJ286" i="18" s="1"/>
  <c r="AP286" i="18" s="1"/>
  <c r="AS286" i="18" s="1"/>
  <c r="AC287" i="18"/>
  <c r="AD287" i="18" s="1"/>
  <c r="AG287" i="18" s="1"/>
  <c r="F289" i="18"/>
  <c r="I289" i="18" s="1"/>
  <c r="K288" i="18"/>
  <c r="AK278" i="14" l="1"/>
  <c r="AN278" i="14" s="1"/>
  <c r="AJ279" i="14" s="1"/>
  <c r="AP279" i="14" s="1"/>
  <c r="AS279" i="14" s="1"/>
  <c r="F282" i="14"/>
  <c r="I282" i="14" s="1"/>
  <c r="K281" i="14"/>
  <c r="L281" i="14" s="1"/>
  <c r="O281" i="14" s="1"/>
  <c r="P281" i="14" s="1"/>
  <c r="R281" i="14" s="1"/>
  <c r="U281" i="14" s="1"/>
  <c r="V280" i="14"/>
  <c r="AK278" i="15"/>
  <c r="AN278" i="15" s="1"/>
  <c r="AJ279" i="15" s="1"/>
  <c r="AP279" i="15" s="1"/>
  <c r="AS279" i="15" s="1"/>
  <c r="P280" i="15"/>
  <c r="K281" i="15"/>
  <c r="L281" i="15" s="1"/>
  <c r="O281" i="15" s="1"/>
  <c r="F282" i="15"/>
  <c r="I282" i="15" s="1"/>
  <c r="AK286" i="18"/>
  <c r="AN286" i="18" s="1"/>
  <c r="AI287" i="18"/>
  <c r="J289" i="18"/>
  <c r="E290" i="18"/>
  <c r="L288" i="18"/>
  <c r="O288" i="18" s="1"/>
  <c r="P288" i="18" s="1"/>
  <c r="R288" i="18" s="1"/>
  <c r="U288" i="18" s="1"/>
  <c r="V288" i="18" s="1"/>
  <c r="X288" i="18" s="1"/>
  <c r="AA288" i="18" s="1"/>
  <c r="V281" i="14" l="1"/>
  <c r="W280" i="14"/>
  <c r="E283" i="14"/>
  <c r="J282" i="14"/>
  <c r="AK279" i="14"/>
  <c r="AN279" i="14" s="1"/>
  <c r="AK279" i="15"/>
  <c r="AN279" i="15" s="1"/>
  <c r="P281" i="15"/>
  <c r="E283" i="15"/>
  <c r="J282" i="15"/>
  <c r="Q280" i="15"/>
  <c r="R280" i="15" s="1"/>
  <c r="U280" i="15" s="1"/>
  <c r="V280" i="15" s="1"/>
  <c r="X280" i="15" s="1"/>
  <c r="AA280" i="15" s="1"/>
  <c r="AB280" i="15" s="1"/>
  <c r="AD280" i="15" s="1"/>
  <c r="AG280" i="15" s="1"/>
  <c r="AJ287" i="18"/>
  <c r="AK287" i="18" s="1"/>
  <c r="AN287" i="18" s="1"/>
  <c r="F290" i="18"/>
  <c r="I290" i="18" s="1"/>
  <c r="K289" i="18"/>
  <c r="AB288" i="18"/>
  <c r="F283" i="14" l="1"/>
  <c r="I283" i="14" s="1"/>
  <c r="X280" i="14"/>
  <c r="AA280" i="14" s="1"/>
  <c r="AB280" i="14" s="1"/>
  <c r="AD280" i="14" s="1"/>
  <c r="AG280" i="14" s="1"/>
  <c r="K282" i="14"/>
  <c r="AI280" i="15"/>
  <c r="Q281" i="15"/>
  <c r="R281" i="15" s="1"/>
  <c r="U281" i="15" s="1"/>
  <c r="V281" i="15" s="1"/>
  <c r="X281" i="15" s="1"/>
  <c r="AA281" i="15" s="1"/>
  <c r="AB281" i="15" s="1"/>
  <c r="AD281" i="15" s="1"/>
  <c r="AG281" i="15" s="1"/>
  <c r="F283" i="15"/>
  <c r="I283" i="15" s="1"/>
  <c r="K282" i="15"/>
  <c r="AP287" i="18"/>
  <c r="AS287" i="18" s="1"/>
  <c r="AC288" i="18"/>
  <c r="AD288" i="18" s="1"/>
  <c r="AG288" i="18" s="1"/>
  <c r="L289" i="18"/>
  <c r="O289" i="18" s="1"/>
  <c r="P289" i="18" s="1"/>
  <c r="R289" i="18" s="1"/>
  <c r="U289" i="18" s="1"/>
  <c r="V289" i="18" s="1"/>
  <c r="X289" i="18" s="1"/>
  <c r="AA289" i="18" s="1"/>
  <c r="E291" i="18"/>
  <c r="J290" i="18"/>
  <c r="L282" i="14" l="1"/>
  <c r="O282" i="14" s="1"/>
  <c r="P282" i="14" s="1"/>
  <c r="R282" i="14" s="1"/>
  <c r="U282" i="14" s="1"/>
  <c r="E284" i="14"/>
  <c r="J283" i="14"/>
  <c r="W281" i="14"/>
  <c r="AI280" i="14"/>
  <c r="J283" i="15"/>
  <c r="E284" i="15"/>
  <c r="L282" i="15"/>
  <c r="O282" i="15" s="1"/>
  <c r="AI281" i="15"/>
  <c r="AJ280" i="15"/>
  <c r="AP280" i="15" s="1"/>
  <c r="AS280" i="15" s="1"/>
  <c r="AI288" i="18"/>
  <c r="AJ288" i="18" s="1"/>
  <c r="AP288" i="18" s="1"/>
  <c r="AS288" i="18" s="1"/>
  <c r="F291" i="18"/>
  <c r="I291" i="18" s="1"/>
  <c r="K290" i="18"/>
  <c r="AB289" i="18"/>
  <c r="X281" i="14" l="1"/>
  <c r="AA281" i="14" s="1"/>
  <c r="AB281" i="14" s="1"/>
  <c r="AD281" i="14" s="1"/>
  <c r="AG281" i="14" s="1"/>
  <c r="F284" i="14"/>
  <c r="I284" i="14" s="1"/>
  <c r="V282" i="14"/>
  <c r="K283" i="14"/>
  <c r="AJ280" i="14"/>
  <c r="AP280" i="14" s="1"/>
  <c r="AS280" i="14" s="1"/>
  <c r="AK280" i="15"/>
  <c r="AN280" i="15" s="1"/>
  <c r="AJ281" i="15" s="1"/>
  <c r="AP281" i="15" s="1"/>
  <c r="AS281" i="15" s="1"/>
  <c r="K283" i="15"/>
  <c r="L283" i="15" s="1"/>
  <c r="O283" i="15" s="1"/>
  <c r="P282" i="15"/>
  <c r="F284" i="15"/>
  <c r="I284" i="15" s="1"/>
  <c r="AK288" i="18"/>
  <c r="AN288" i="18" s="1"/>
  <c r="AC289" i="18"/>
  <c r="AD289" i="18" s="1"/>
  <c r="AG289" i="18" s="1"/>
  <c r="J291" i="18"/>
  <c r="E292" i="18"/>
  <c r="L290" i="18"/>
  <c r="O290" i="18" s="1"/>
  <c r="P290" i="18" s="1"/>
  <c r="R290" i="18" s="1"/>
  <c r="U290" i="18" s="1"/>
  <c r="V290" i="18" s="1"/>
  <c r="X290" i="18" s="1"/>
  <c r="AA290" i="18" s="1"/>
  <c r="AK280" i="14" l="1"/>
  <c r="AN280" i="14" s="1"/>
  <c r="E285" i="14"/>
  <c r="J284" i="14"/>
  <c r="L283" i="14"/>
  <c r="O283" i="14" s="1"/>
  <c r="P283" i="14" s="1"/>
  <c r="R283" i="14" s="1"/>
  <c r="U283" i="14" s="1"/>
  <c r="W282" i="14"/>
  <c r="AI281" i="14"/>
  <c r="AK281" i="15"/>
  <c r="AN281" i="15" s="1"/>
  <c r="P283" i="15"/>
  <c r="Q282" i="15"/>
  <c r="J284" i="15"/>
  <c r="E285" i="15"/>
  <c r="AI289" i="18"/>
  <c r="AJ289" i="18" s="1"/>
  <c r="AP289" i="18" s="1"/>
  <c r="AS289" i="18" s="1"/>
  <c r="F292" i="18"/>
  <c r="I292" i="18" s="1"/>
  <c r="AB290" i="18"/>
  <c r="K291" i="18"/>
  <c r="L291" i="18" s="1"/>
  <c r="O291" i="18" s="1"/>
  <c r="P291" i="18" s="1"/>
  <c r="R291" i="18" s="1"/>
  <c r="U291" i="18" s="1"/>
  <c r="V291" i="18" s="1"/>
  <c r="X291" i="18" s="1"/>
  <c r="AA291" i="18" s="1"/>
  <c r="K284" i="14" l="1"/>
  <c r="L284" i="14" s="1"/>
  <c r="O284" i="14" s="1"/>
  <c r="P284" i="14" s="1"/>
  <c r="R284" i="14" s="1"/>
  <c r="U284" i="14" s="1"/>
  <c r="V283" i="14"/>
  <c r="X282" i="14"/>
  <c r="AA282" i="14" s="1"/>
  <c r="AB282" i="14" s="1"/>
  <c r="AD282" i="14" s="1"/>
  <c r="AG282" i="14" s="1"/>
  <c r="F285" i="14"/>
  <c r="I285" i="14" s="1"/>
  <c r="AJ281" i="14"/>
  <c r="AP281" i="14" s="1"/>
  <c r="AS281" i="14" s="1"/>
  <c r="R282" i="15"/>
  <c r="U282" i="15" s="1"/>
  <c r="V282" i="15" s="1"/>
  <c r="X282" i="15" s="1"/>
  <c r="AA282" i="15" s="1"/>
  <c r="AB282" i="15" s="1"/>
  <c r="AD282" i="15" s="1"/>
  <c r="AG282" i="15" s="1"/>
  <c r="F285" i="15"/>
  <c r="I285" i="15" s="1"/>
  <c r="K284" i="15"/>
  <c r="AK289" i="18"/>
  <c r="AN289" i="18" s="1"/>
  <c r="AC290" i="18"/>
  <c r="AD290" i="18" s="1"/>
  <c r="AG290" i="18" s="1"/>
  <c r="AB291" i="18"/>
  <c r="E293" i="18"/>
  <c r="J292" i="18"/>
  <c r="AK281" i="14" l="1"/>
  <c r="AN281" i="14" s="1"/>
  <c r="J285" i="14"/>
  <c r="K285" i="14" s="1"/>
  <c r="E286" i="14"/>
  <c r="W283" i="14"/>
  <c r="X283" i="14" s="1"/>
  <c r="AA283" i="14" s="1"/>
  <c r="AB283" i="14" s="1"/>
  <c r="AD283" i="14" s="1"/>
  <c r="AG283" i="14" s="1"/>
  <c r="AI282" i="14"/>
  <c r="V284" i="14"/>
  <c r="E286" i="15"/>
  <c r="J285" i="15"/>
  <c r="L284" i="15"/>
  <c r="O284" i="15" s="1"/>
  <c r="Q283" i="15"/>
  <c r="AI282" i="15"/>
  <c r="AI290" i="18"/>
  <c r="AC291" i="18"/>
  <c r="AD291" i="18" s="1"/>
  <c r="AG291" i="18" s="1"/>
  <c r="K292" i="18"/>
  <c r="F293" i="18"/>
  <c r="I293" i="18" s="1"/>
  <c r="AJ282" i="14" l="1"/>
  <c r="AP282" i="14" s="1"/>
  <c r="AS282" i="14" s="1"/>
  <c r="AI283" i="14"/>
  <c r="W284" i="14"/>
  <c r="X284" i="14" s="1"/>
  <c r="AA284" i="14" s="1"/>
  <c r="AB284" i="14" s="1"/>
  <c r="AD284" i="14" s="1"/>
  <c r="AG284" i="14" s="1"/>
  <c r="F286" i="14"/>
  <c r="I286" i="14" s="1"/>
  <c r="L285" i="14"/>
  <c r="O285" i="14" s="1"/>
  <c r="P285" i="14" s="1"/>
  <c r="R285" i="14" s="1"/>
  <c r="U285" i="14" s="1"/>
  <c r="K285" i="15"/>
  <c r="L285" i="15" s="1"/>
  <c r="O285" i="15" s="1"/>
  <c r="P284" i="15"/>
  <c r="R283" i="15"/>
  <c r="U283" i="15" s="1"/>
  <c r="V283" i="15" s="1"/>
  <c r="X283" i="15" s="1"/>
  <c r="AA283" i="15" s="1"/>
  <c r="AB283" i="15" s="1"/>
  <c r="AD283" i="15" s="1"/>
  <c r="AG283" i="15" s="1"/>
  <c r="AJ282" i="15"/>
  <c r="AP282" i="15" s="1"/>
  <c r="AS282" i="15" s="1"/>
  <c r="F286" i="15"/>
  <c r="I286" i="15" s="1"/>
  <c r="AI291" i="18"/>
  <c r="AJ290" i="18"/>
  <c r="AP290" i="18" s="1"/>
  <c r="AS290" i="18" s="1"/>
  <c r="E294" i="18"/>
  <c r="J293" i="18"/>
  <c r="L292" i="18"/>
  <c r="O292" i="18" s="1"/>
  <c r="P292" i="18" s="1"/>
  <c r="R292" i="18" s="1"/>
  <c r="U292" i="18" s="1"/>
  <c r="V292" i="18" s="1"/>
  <c r="X292" i="18" s="1"/>
  <c r="AA292" i="18" s="1"/>
  <c r="AK282" i="14" l="1"/>
  <c r="AN282" i="14" s="1"/>
  <c r="AJ283" i="14" s="1"/>
  <c r="AP283" i="14" s="1"/>
  <c r="AS283" i="14" s="1"/>
  <c r="E287" i="14"/>
  <c r="J286" i="14"/>
  <c r="K286" i="14" s="1"/>
  <c r="AI284" i="14"/>
  <c r="V285" i="14"/>
  <c r="AK282" i="15"/>
  <c r="AN282" i="15" s="1"/>
  <c r="AI283" i="15"/>
  <c r="Q284" i="15"/>
  <c r="R284" i="15" s="1"/>
  <c r="U284" i="15" s="1"/>
  <c r="V284" i="15" s="1"/>
  <c r="X284" i="15" s="1"/>
  <c r="AA284" i="15" s="1"/>
  <c r="AB284" i="15" s="1"/>
  <c r="AD284" i="15" s="1"/>
  <c r="AG284" i="15" s="1"/>
  <c r="P285" i="15"/>
  <c r="J286" i="15"/>
  <c r="E287" i="15"/>
  <c r="AK290" i="18"/>
  <c r="AN290" i="18" s="1"/>
  <c r="AJ291" i="18" s="1"/>
  <c r="K293" i="18"/>
  <c r="L293" i="18" s="1"/>
  <c r="O293" i="18" s="1"/>
  <c r="P293" i="18" s="1"/>
  <c r="R293" i="18" s="1"/>
  <c r="U293" i="18" s="1"/>
  <c r="V293" i="18" s="1"/>
  <c r="X293" i="18" s="1"/>
  <c r="AA293" i="18" s="1"/>
  <c r="AB292" i="18"/>
  <c r="F294" i="18"/>
  <c r="I294" i="18" s="1"/>
  <c r="AK283" i="14" l="1"/>
  <c r="AN283" i="14" s="1"/>
  <c r="AJ284" i="14" s="1"/>
  <c r="AP284" i="14" s="1"/>
  <c r="AS284" i="14" s="1"/>
  <c r="W285" i="14"/>
  <c r="L286" i="14"/>
  <c r="O286" i="14" s="1"/>
  <c r="P286" i="14" s="1"/>
  <c r="R286" i="14" s="1"/>
  <c r="U286" i="14" s="1"/>
  <c r="F287" i="14"/>
  <c r="I287" i="14" s="1"/>
  <c r="AJ283" i="15"/>
  <c r="AP283" i="15" s="1"/>
  <c r="AS283" i="15" s="1"/>
  <c r="F287" i="15"/>
  <c r="I287" i="15" s="1"/>
  <c r="Q285" i="15"/>
  <c r="AI284" i="15"/>
  <c r="K286" i="15"/>
  <c r="AC292" i="18"/>
  <c r="AD292" i="18" s="1"/>
  <c r="AG292" i="18" s="1"/>
  <c r="AP291" i="18"/>
  <c r="AS291" i="18" s="1"/>
  <c r="AK291" i="18"/>
  <c r="AN291" i="18" s="1"/>
  <c r="AB293" i="18"/>
  <c r="E295" i="18"/>
  <c r="J294" i="18"/>
  <c r="AK283" i="15" l="1"/>
  <c r="AN283" i="15" s="1"/>
  <c r="AJ284" i="15" s="1"/>
  <c r="AP284" i="15" s="1"/>
  <c r="AS284" i="15" s="1"/>
  <c r="V286" i="14"/>
  <c r="X285" i="14"/>
  <c r="AA285" i="14" s="1"/>
  <c r="AB285" i="14" s="1"/>
  <c r="AD285" i="14" s="1"/>
  <c r="AG285" i="14" s="1"/>
  <c r="J287" i="14"/>
  <c r="E288" i="14"/>
  <c r="AK284" i="14"/>
  <c r="AN284" i="14" s="1"/>
  <c r="L286" i="15"/>
  <c r="O286" i="15" s="1"/>
  <c r="R285" i="15"/>
  <c r="U285" i="15" s="1"/>
  <c r="V285" i="15" s="1"/>
  <c r="X285" i="15" s="1"/>
  <c r="AA285" i="15" s="1"/>
  <c r="AB285" i="15" s="1"/>
  <c r="AD285" i="15" s="1"/>
  <c r="AG285" i="15" s="1"/>
  <c r="J287" i="15"/>
  <c r="E288" i="15"/>
  <c r="AI292" i="18"/>
  <c r="AJ292" i="18" s="1"/>
  <c r="AP292" i="18" s="1"/>
  <c r="AS292" i="18" s="1"/>
  <c r="AC293" i="18"/>
  <c r="AD293" i="18" s="1"/>
  <c r="AG293" i="18" s="1"/>
  <c r="F295" i="18"/>
  <c r="I295" i="18" s="1"/>
  <c r="K294" i="18"/>
  <c r="F288" i="14" l="1"/>
  <c r="I288" i="14" s="1"/>
  <c r="W286" i="14"/>
  <c r="X286" i="14" s="1"/>
  <c r="AA286" i="14" s="1"/>
  <c r="AB286" i="14" s="1"/>
  <c r="AD286" i="14" s="1"/>
  <c r="AG286" i="14" s="1"/>
  <c r="AI285" i="14"/>
  <c r="K287" i="14"/>
  <c r="F288" i="15"/>
  <c r="I288" i="15" s="1"/>
  <c r="AI285" i="15"/>
  <c r="P286" i="15"/>
  <c r="K287" i="15"/>
  <c r="AK284" i="15"/>
  <c r="AN284" i="15" s="1"/>
  <c r="AK292" i="18"/>
  <c r="AN292" i="18" s="1"/>
  <c r="AI293" i="18"/>
  <c r="E296" i="18"/>
  <c r="J295" i="18"/>
  <c r="L294" i="18"/>
  <c r="O294" i="18" s="1"/>
  <c r="P294" i="18" s="1"/>
  <c r="R294" i="18" s="1"/>
  <c r="U294" i="18" s="1"/>
  <c r="V294" i="18" s="1"/>
  <c r="X294" i="18" s="1"/>
  <c r="AA294" i="18" s="1"/>
  <c r="AJ285" i="15" l="1"/>
  <c r="AP285" i="15" s="1"/>
  <c r="AS285" i="15" s="1"/>
  <c r="AI286" i="14"/>
  <c r="L287" i="14"/>
  <c r="O287" i="14" s="1"/>
  <c r="P287" i="14" s="1"/>
  <c r="R287" i="14" s="1"/>
  <c r="U287" i="14" s="1"/>
  <c r="AJ285" i="14"/>
  <c r="AP285" i="14" s="1"/>
  <c r="AS285" i="14" s="1"/>
  <c r="E289" i="14"/>
  <c r="J288" i="14"/>
  <c r="Q286" i="15"/>
  <c r="J288" i="15"/>
  <c r="E289" i="15"/>
  <c r="L287" i="15"/>
  <c r="O287" i="15" s="1"/>
  <c r="AJ293" i="18"/>
  <c r="AP293" i="18" s="1"/>
  <c r="AS293" i="18" s="1"/>
  <c r="K295" i="18"/>
  <c r="AB294" i="18"/>
  <c r="F296" i="18"/>
  <c r="I296" i="18" s="1"/>
  <c r="AK285" i="15" l="1"/>
  <c r="AN285" i="15" s="1"/>
  <c r="F289" i="14"/>
  <c r="I289" i="14" s="1"/>
  <c r="V287" i="14"/>
  <c r="K288" i="14"/>
  <c r="L288" i="14" s="1"/>
  <c r="O288" i="14" s="1"/>
  <c r="P288" i="14" s="1"/>
  <c r="R288" i="14" s="1"/>
  <c r="U288" i="14" s="1"/>
  <c r="AK285" i="14"/>
  <c r="AN285" i="14" s="1"/>
  <c r="AJ286" i="14" s="1"/>
  <c r="AP286" i="14" s="1"/>
  <c r="AS286" i="14" s="1"/>
  <c r="F289" i="15"/>
  <c r="I289" i="15" s="1"/>
  <c r="K288" i="15"/>
  <c r="P287" i="15"/>
  <c r="R286" i="15"/>
  <c r="U286" i="15" s="1"/>
  <c r="V286" i="15" s="1"/>
  <c r="X286" i="15" s="1"/>
  <c r="AA286" i="15" s="1"/>
  <c r="AB286" i="15" s="1"/>
  <c r="AD286" i="15" s="1"/>
  <c r="AG286" i="15" s="1"/>
  <c r="AK293" i="18"/>
  <c r="AN293" i="18" s="1"/>
  <c r="AC294" i="18"/>
  <c r="AD294" i="18" s="1"/>
  <c r="AG294" i="18" s="1"/>
  <c r="E297" i="18"/>
  <c r="J296" i="18"/>
  <c r="L295" i="18"/>
  <c r="O295" i="18" s="1"/>
  <c r="P295" i="18" s="1"/>
  <c r="R295" i="18" s="1"/>
  <c r="U295" i="18" s="1"/>
  <c r="V295" i="18" s="1"/>
  <c r="X295" i="18" s="1"/>
  <c r="AA295" i="18" s="1"/>
  <c r="V288" i="14" l="1"/>
  <c r="W287" i="14"/>
  <c r="J289" i="14"/>
  <c r="K289" i="14" s="1"/>
  <c r="E290" i="14"/>
  <c r="AK286" i="14"/>
  <c r="AN286" i="14" s="1"/>
  <c r="E290" i="15"/>
  <c r="J289" i="15"/>
  <c r="AI286" i="15"/>
  <c r="Q287" i="15"/>
  <c r="L288" i="15"/>
  <c r="O288" i="15" s="1"/>
  <c r="AI294" i="18"/>
  <c r="AJ294" i="18" s="1"/>
  <c r="AP294" i="18" s="1"/>
  <c r="AS294" i="18" s="1"/>
  <c r="AB295" i="18"/>
  <c r="K296" i="18"/>
  <c r="F297" i="18"/>
  <c r="I297" i="18" s="1"/>
  <c r="X287" i="14" l="1"/>
  <c r="AA287" i="14" s="1"/>
  <c r="AB287" i="14" s="1"/>
  <c r="AD287" i="14" s="1"/>
  <c r="AG287" i="14" s="1"/>
  <c r="F290" i="14"/>
  <c r="I290" i="14" s="1"/>
  <c r="L289" i="14"/>
  <c r="O289" i="14" s="1"/>
  <c r="P289" i="14" s="1"/>
  <c r="R289" i="14" s="1"/>
  <c r="U289" i="14" s="1"/>
  <c r="P288" i="15"/>
  <c r="K289" i="15"/>
  <c r="AJ286" i="15"/>
  <c r="AP286" i="15" s="1"/>
  <c r="AS286" i="15" s="1"/>
  <c r="F290" i="15"/>
  <c r="I290" i="15" s="1"/>
  <c r="R287" i="15"/>
  <c r="U287" i="15" s="1"/>
  <c r="V287" i="15" s="1"/>
  <c r="X287" i="15" s="1"/>
  <c r="AA287" i="15" s="1"/>
  <c r="AB287" i="15" s="1"/>
  <c r="AD287" i="15" s="1"/>
  <c r="AG287" i="15" s="1"/>
  <c r="AK294" i="18"/>
  <c r="AN294" i="18" s="1"/>
  <c r="AC295" i="18"/>
  <c r="AD295" i="18" s="1"/>
  <c r="AG295" i="18" s="1"/>
  <c r="L296" i="18"/>
  <c r="O296" i="18" s="1"/>
  <c r="P296" i="18" s="1"/>
  <c r="R296" i="18" s="1"/>
  <c r="U296" i="18" s="1"/>
  <c r="V296" i="18" s="1"/>
  <c r="X296" i="18" s="1"/>
  <c r="AA296" i="18" s="1"/>
  <c r="E298" i="18"/>
  <c r="J297" i="18"/>
  <c r="V289" i="14" l="1"/>
  <c r="E291" i="14"/>
  <c r="J290" i="14"/>
  <c r="AI287" i="14"/>
  <c r="W288" i="14"/>
  <c r="E291" i="15"/>
  <c r="J290" i="15"/>
  <c r="AK286" i="15"/>
  <c r="AN286" i="15" s="1"/>
  <c r="AI287" i="15"/>
  <c r="Q288" i="15"/>
  <c r="L289" i="15"/>
  <c r="O289" i="15" s="1"/>
  <c r="AI295" i="18"/>
  <c r="AJ295" i="18" s="1"/>
  <c r="AP295" i="18" s="1"/>
  <c r="AS295" i="18" s="1"/>
  <c r="K297" i="18"/>
  <c r="AB296" i="18"/>
  <c r="F298" i="18"/>
  <c r="I298" i="18" s="1"/>
  <c r="AJ287" i="14" l="1"/>
  <c r="AP287" i="14" s="1"/>
  <c r="AS287" i="14" s="1"/>
  <c r="F291" i="14"/>
  <c r="I291" i="14" s="1"/>
  <c r="K290" i="14"/>
  <c r="L290" i="14" s="1"/>
  <c r="O290" i="14" s="1"/>
  <c r="P290" i="14" s="1"/>
  <c r="R290" i="14" s="1"/>
  <c r="U290" i="14" s="1"/>
  <c r="X288" i="14"/>
  <c r="AA288" i="14" s="1"/>
  <c r="AB288" i="14" s="1"/>
  <c r="AD288" i="14" s="1"/>
  <c r="AG288" i="14" s="1"/>
  <c r="K290" i="15"/>
  <c r="L290" i="15" s="1"/>
  <c r="O290" i="15" s="1"/>
  <c r="P289" i="15"/>
  <c r="AJ287" i="15"/>
  <c r="AP287" i="15" s="1"/>
  <c r="AS287" i="15" s="1"/>
  <c r="R288" i="15"/>
  <c r="U288" i="15" s="1"/>
  <c r="V288" i="15" s="1"/>
  <c r="X288" i="15" s="1"/>
  <c r="AA288" i="15" s="1"/>
  <c r="AB288" i="15" s="1"/>
  <c r="AD288" i="15" s="1"/>
  <c r="AG288" i="15" s="1"/>
  <c r="F291" i="15"/>
  <c r="I291" i="15" s="1"/>
  <c r="AK295" i="18"/>
  <c r="AN295" i="18" s="1"/>
  <c r="AC296" i="18"/>
  <c r="AD296" i="18" s="1"/>
  <c r="AG296" i="18" s="1"/>
  <c r="E299" i="18"/>
  <c r="J298" i="18"/>
  <c r="L297" i="18"/>
  <c r="O297" i="18" s="1"/>
  <c r="P297" i="18" s="1"/>
  <c r="R297" i="18" s="1"/>
  <c r="U297" i="18" s="1"/>
  <c r="V297" i="18" s="1"/>
  <c r="X297" i="18" s="1"/>
  <c r="AA297" i="18" s="1"/>
  <c r="V290" i="14" l="1"/>
  <c r="E292" i="14"/>
  <c r="J291" i="14"/>
  <c r="AI288" i="14"/>
  <c r="W289" i="14"/>
  <c r="AK287" i="14"/>
  <c r="AN287" i="14" s="1"/>
  <c r="AK287" i="15"/>
  <c r="AN287" i="15" s="1"/>
  <c r="P290" i="15"/>
  <c r="AI288" i="15"/>
  <c r="Q289" i="15"/>
  <c r="J291" i="15"/>
  <c r="K291" i="15" s="1"/>
  <c r="E292" i="15"/>
  <c r="AI296" i="18"/>
  <c r="F299" i="18"/>
  <c r="I299" i="18" s="1"/>
  <c r="K298" i="18"/>
  <c r="L298" i="18" s="1"/>
  <c r="O298" i="18" s="1"/>
  <c r="P298" i="18" s="1"/>
  <c r="R298" i="18" s="1"/>
  <c r="U298" i="18" s="1"/>
  <c r="V298" i="18" s="1"/>
  <c r="X298" i="18" s="1"/>
  <c r="AA298" i="18" s="1"/>
  <c r="AB297" i="18"/>
  <c r="X289" i="14" l="1"/>
  <c r="AA289" i="14" s="1"/>
  <c r="AB289" i="14" s="1"/>
  <c r="AD289" i="14" s="1"/>
  <c r="AG289" i="14" s="1"/>
  <c r="F292" i="14"/>
  <c r="I292" i="14" s="1"/>
  <c r="K291" i="14"/>
  <c r="AJ288" i="14"/>
  <c r="AP288" i="14" s="1"/>
  <c r="AS288" i="14" s="1"/>
  <c r="R289" i="15"/>
  <c r="U289" i="15" s="1"/>
  <c r="V289" i="15" s="1"/>
  <c r="X289" i="15" s="1"/>
  <c r="AA289" i="15" s="1"/>
  <c r="AB289" i="15" s="1"/>
  <c r="AD289" i="15" s="1"/>
  <c r="AG289" i="15" s="1"/>
  <c r="F292" i="15"/>
  <c r="I292" i="15" s="1"/>
  <c r="L291" i="15"/>
  <c r="O291" i="15" s="1"/>
  <c r="AJ288" i="15"/>
  <c r="AP288" i="15" s="1"/>
  <c r="AS288" i="15" s="1"/>
  <c r="AC297" i="18"/>
  <c r="AD297" i="18" s="1"/>
  <c r="AG297" i="18" s="1"/>
  <c r="AJ296" i="18"/>
  <c r="AP296" i="18" s="1"/>
  <c r="AS296" i="18" s="1"/>
  <c r="AB298" i="18"/>
  <c r="J299" i="18"/>
  <c r="E300" i="18"/>
  <c r="J292" i="14" l="1"/>
  <c r="E293" i="14"/>
  <c r="L291" i="14"/>
  <c r="O291" i="14" s="1"/>
  <c r="P291" i="14" s="1"/>
  <c r="R291" i="14" s="1"/>
  <c r="U291" i="14" s="1"/>
  <c r="AK288" i="14"/>
  <c r="AN288" i="14" s="1"/>
  <c r="W290" i="14"/>
  <c r="AI289" i="14"/>
  <c r="AK288" i="15"/>
  <c r="AN288" i="15" s="1"/>
  <c r="P291" i="15"/>
  <c r="J292" i="15"/>
  <c r="E293" i="15"/>
  <c r="Q290" i="15"/>
  <c r="AI289" i="15"/>
  <c r="AI297" i="18"/>
  <c r="AC298" i="18"/>
  <c r="AD298" i="18" s="1"/>
  <c r="AG298" i="18" s="1"/>
  <c r="AK296" i="18"/>
  <c r="AN296" i="18" s="1"/>
  <c r="F300" i="18"/>
  <c r="I300" i="18" s="1"/>
  <c r="K299" i="18"/>
  <c r="AJ289" i="14" l="1"/>
  <c r="AP289" i="14" s="1"/>
  <c r="AS289" i="14" s="1"/>
  <c r="K292" i="14"/>
  <c r="L292" i="14" s="1"/>
  <c r="O292" i="14" s="1"/>
  <c r="P292" i="14" s="1"/>
  <c r="R292" i="14" s="1"/>
  <c r="U292" i="14" s="1"/>
  <c r="V291" i="14"/>
  <c r="F293" i="14"/>
  <c r="I293" i="14" s="1"/>
  <c r="X290" i="14"/>
  <c r="AA290" i="14" s="1"/>
  <c r="AB290" i="14" s="1"/>
  <c r="AD290" i="14" s="1"/>
  <c r="AG290" i="14" s="1"/>
  <c r="AJ289" i="15"/>
  <c r="AP289" i="15" s="1"/>
  <c r="AS289" i="15" s="1"/>
  <c r="F293" i="15"/>
  <c r="I293" i="15" s="1"/>
  <c r="K292" i="15"/>
  <c r="R290" i="15"/>
  <c r="U290" i="15" s="1"/>
  <c r="V290" i="15" s="1"/>
  <c r="X290" i="15" s="1"/>
  <c r="AA290" i="15" s="1"/>
  <c r="AB290" i="15" s="1"/>
  <c r="AD290" i="15" s="1"/>
  <c r="AG290" i="15" s="1"/>
  <c r="AJ297" i="18"/>
  <c r="AP297" i="18" s="1"/>
  <c r="AS297" i="18" s="1"/>
  <c r="AI298" i="18"/>
  <c r="L299" i="18"/>
  <c r="O299" i="18" s="1"/>
  <c r="P299" i="18" s="1"/>
  <c r="R299" i="18" s="1"/>
  <c r="U299" i="18" s="1"/>
  <c r="V299" i="18" s="1"/>
  <c r="X299" i="18" s="1"/>
  <c r="AA299" i="18" s="1"/>
  <c r="J300" i="18"/>
  <c r="E301" i="18"/>
  <c r="AK289" i="14" l="1"/>
  <c r="AN289" i="14" s="1"/>
  <c r="J293" i="14"/>
  <c r="K293" i="14" s="1"/>
  <c r="E294" i="14"/>
  <c r="V292" i="14"/>
  <c r="W291" i="14"/>
  <c r="AI290" i="14"/>
  <c r="Q291" i="15"/>
  <c r="AI290" i="15"/>
  <c r="L292" i="15"/>
  <c r="O292" i="15" s="1"/>
  <c r="J293" i="15"/>
  <c r="E294" i="15"/>
  <c r="AK289" i="15"/>
  <c r="AN289" i="15" s="1"/>
  <c r="AK297" i="18"/>
  <c r="AN297" i="18" s="1"/>
  <c r="AJ298" i="18" s="1"/>
  <c r="AP298" i="18" s="1"/>
  <c r="AS298" i="18" s="1"/>
  <c r="F301" i="18"/>
  <c r="I301" i="18" s="1"/>
  <c r="K300" i="18"/>
  <c r="AB299" i="18"/>
  <c r="AJ290" i="15" l="1"/>
  <c r="AP290" i="15" s="1"/>
  <c r="AS290" i="15" s="1"/>
  <c r="X291" i="14"/>
  <c r="AA291" i="14" s="1"/>
  <c r="AB291" i="14" s="1"/>
  <c r="AD291" i="14" s="1"/>
  <c r="AG291" i="14" s="1"/>
  <c r="F294" i="14"/>
  <c r="I294" i="14" s="1"/>
  <c r="L293" i="14"/>
  <c r="O293" i="14" s="1"/>
  <c r="P293" i="14" s="1"/>
  <c r="R293" i="14" s="1"/>
  <c r="U293" i="14" s="1"/>
  <c r="AJ290" i="14"/>
  <c r="AP290" i="14" s="1"/>
  <c r="AS290" i="14" s="1"/>
  <c r="F294" i="15"/>
  <c r="I294" i="15" s="1"/>
  <c r="P292" i="15"/>
  <c r="K293" i="15"/>
  <c r="L293" i="15" s="1"/>
  <c r="O293" i="15" s="1"/>
  <c r="R291" i="15"/>
  <c r="U291" i="15" s="1"/>
  <c r="V291" i="15" s="1"/>
  <c r="X291" i="15" s="1"/>
  <c r="AA291" i="15" s="1"/>
  <c r="AB291" i="15" s="1"/>
  <c r="AD291" i="15" s="1"/>
  <c r="AG291" i="15" s="1"/>
  <c r="AK298" i="18"/>
  <c r="AN298" i="18" s="1"/>
  <c r="AC299" i="18"/>
  <c r="AD299" i="18" s="1"/>
  <c r="AG299" i="18" s="1"/>
  <c r="J301" i="18"/>
  <c r="E302" i="18"/>
  <c r="L300" i="18"/>
  <c r="O300" i="18" s="1"/>
  <c r="P300" i="18" s="1"/>
  <c r="R300" i="18" s="1"/>
  <c r="U300" i="18" s="1"/>
  <c r="V300" i="18" s="1"/>
  <c r="X300" i="18" s="1"/>
  <c r="AA300" i="18" s="1"/>
  <c r="AK290" i="15" l="1"/>
  <c r="AN290" i="15" s="1"/>
  <c r="AK290" i="14"/>
  <c r="AN290" i="14" s="1"/>
  <c r="V293" i="14"/>
  <c r="J294" i="14"/>
  <c r="E295" i="14"/>
  <c r="W292" i="14"/>
  <c r="AI291" i="14"/>
  <c r="AI291" i="15"/>
  <c r="Q292" i="15"/>
  <c r="R292" i="15" s="1"/>
  <c r="U292" i="15" s="1"/>
  <c r="V292" i="15" s="1"/>
  <c r="X292" i="15" s="1"/>
  <c r="AA292" i="15" s="1"/>
  <c r="AB292" i="15" s="1"/>
  <c r="AD292" i="15" s="1"/>
  <c r="AG292" i="15" s="1"/>
  <c r="P293" i="15"/>
  <c r="E295" i="15"/>
  <c r="J294" i="15"/>
  <c r="AI299" i="18"/>
  <c r="AJ299" i="18" s="1"/>
  <c r="AP299" i="18" s="1"/>
  <c r="AS299" i="18" s="1"/>
  <c r="F302" i="18"/>
  <c r="I302" i="18" s="1"/>
  <c r="AB300" i="18"/>
  <c r="K301" i="18"/>
  <c r="L301" i="18" s="1"/>
  <c r="O301" i="18" s="1"/>
  <c r="P301" i="18" s="1"/>
  <c r="R301" i="18" s="1"/>
  <c r="U301" i="18" s="1"/>
  <c r="V301" i="18" s="1"/>
  <c r="X301" i="18" s="1"/>
  <c r="AA301" i="18" s="1"/>
  <c r="AJ291" i="15" l="1"/>
  <c r="AP291" i="15" s="1"/>
  <c r="AS291" i="15" s="1"/>
  <c r="X292" i="14"/>
  <c r="AA292" i="14" s="1"/>
  <c r="AB292" i="14" s="1"/>
  <c r="AD292" i="14" s="1"/>
  <c r="AG292" i="14" s="1"/>
  <c r="F295" i="14"/>
  <c r="I295" i="14" s="1"/>
  <c r="K294" i="14"/>
  <c r="AJ291" i="14"/>
  <c r="AP291" i="14" s="1"/>
  <c r="AS291" i="14" s="1"/>
  <c r="K294" i="15"/>
  <c r="F295" i="15"/>
  <c r="I295" i="15" s="1"/>
  <c r="AI292" i="15"/>
  <c r="Q293" i="15"/>
  <c r="AK299" i="18"/>
  <c r="AN299" i="18" s="1"/>
  <c r="AC300" i="18"/>
  <c r="AD300" i="18" s="1"/>
  <c r="AG300" i="18" s="1"/>
  <c r="AB301" i="18"/>
  <c r="J302" i="18"/>
  <c r="E303" i="18"/>
  <c r="AK291" i="15" l="1"/>
  <c r="AN291" i="15" s="1"/>
  <c r="AJ292" i="15" s="1"/>
  <c r="AP292" i="15" s="1"/>
  <c r="AS292" i="15" s="1"/>
  <c r="AK291" i="14"/>
  <c r="AN291" i="14" s="1"/>
  <c r="L294" i="14"/>
  <c r="O294" i="14" s="1"/>
  <c r="P294" i="14" s="1"/>
  <c r="R294" i="14" s="1"/>
  <c r="U294" i="14" s="1"/>
  <c r="J295" i="14"/>
  <c r="E296" i="14"/>
  <c r="W293" i="14"/>
  <c r="AI292" i="14"/>
  <c r="J295" i="15"/>
  <c r="E296" i="15"/>
  <c r="R293" i="15"/>
  <c r="U293" i="15" s="1"/>
  <c r="V293" i="15" s="1"/>
  <c r="X293" i="15" s="1"/>
  <c r="AA293" i="15" s="1"/>
  <c r="AB293" i="15" s="1"/>
  <c r="AD293" i="15" s="1"/>
  <c r="AG293" i="15" s="1"/>
  <c r="L294" i="15"/>
  <c r="O294" i="15" s="1"/>
  <c r="AI300" i="18"/>
  <c r="AC301" i="18"/>
  <c r="AD301" i="18" s="1"/>
  <c r="AG301" i="18" s="1"/>
  <c r="F303" i="18"/>
  <c r="I303" i="18" s="1"/>
  <c r="K302" i="18"/>
  <c r="F296" i="14" l="1"/>
  <c r="I296" i="14" s="1"/>
  <c r="V294" i="14"/>
  <c r="K295" i="14"/>
  <c r="X293" i="14"/>
  <c r="AA293" i="14" s="1"/>
  <c r="AB293" i="14" s="1"/>
  <c r="AD293" i="14" s="1"/>
  <c r="AG293" i="14" s="1"/>
  <c r="AJ292" i="14"/>
  <c r="AP292" i="14" s="1"/>
  <c r="AS292" i="14" s="1"/>
  <c r="AI293" i="15"/>
  <c r="P294" i="15"/>
  <c r="K295" i="15"/>
  <c r="L295" i="15" s="1"/>
  <c r="O295" i="15" s="1"/>
  <c r="AK292" i="15"/>
  <c r="AN292" i="15" s="1"/>
  <c r="F296" i="15"/>
  <c r="I296" i="15" s="1"/>
  <c r="AI301" i="18"/>
  <c r="AJ300" i="18"/>
  <c r="AP300" i="18" s="1"/>
  <c r="AS300" i="18" s="1"/>
  <c r="J303" i="18"/>
  <c r="E304" i="18"/>
  <c r="L302" i="18"/>
  <c r="O302" i="18" s="1"/>
  <c r="P302" i="18" s="1"/>
  <c r="R302" i="18" s="1"/>
  <c r="U302" i="18" s="1"/>
  <c r="V302" i="18" s="1"/>
  <c r="X302" i="18" s="1"/>
  <c r="AA302" i="18" s="1"/>
  <c r="AJ293" i="15" l="1"/>
  <c r="AP293" i="15" s="1"/>
  <c r="AS293" i="15" s="1"/>
  <c r="AK292" i="14"/>
  <c r="AN292" i="14" s="1"/>
  <c r="W294" i="14"/>
  <c r="X294" i="14" s="1"/>
  <c r="AA294" i="14" s="1"/>
  <c r="AB294" i="14" s="1"/>
  <c r="AD294" i="14" s="1"/>
  <c r="AG294" i="14" s="1"/>
  <c r="AI293" i="14"/>
  <c r="L295" i="14"/>
  <c r="O295" i="14" s="1"/>
  <c r="P295" i="14" s="1"/>
  <c r="R295" i="14" s="1"/>
  <c r="U295" i="14" s="1"/>
  <c r="J296" i="14"/>
  <c r="E297" i="14"/>
  <c r="P295" i="15"/>
  <c r="E297" i="15"/>
  <c r="J296" i="15"/>
  <c r="Q294" i="15"/>
  <c r="AK300" i="18"/>
  <c r="AN300" i="18" s="1"/>
  <c r="AJ301" i="18" s="1"/>
  <c r="AP301" i="18" s="1"/>
  <c r="AS301" i="18" s="1"/>
  <c r="K303" i="18"/>
  <c r="L303" i="18" s="1"/>
  <c r="O303" i="18" s="1"/>
  <c r="P303" i="18" s="1"/>
  <c r="R303" i="18" s="1"/>
  <c r="U303" i="18" s="1"/>
  <c r="V303" i="18" s="1"/>
  <c r="X303" i="18" s="1"/>
  <c r="AA303" i="18" s="1"/>
  <c r="AB302" i="18"/>
  <c r="F304" i="18"/>
  <c r="I304" i="18" s="1"/>
  <c r="AK293" i="15" l="1"/>
  <c r="AN293" i="15" s="1"/>
  <c r="AJ293" i="14"/>
  <c r="AP293" i="14" s="1"/>
  <c r="AS293" i="14" s="1"/>
  <c r="F297" i="14"/>
  <c r="I297" i="14" s="1"/>
  <c r="K296" i="14"/>
  <c r="V295" i="14"/>
  <c r="W295" i="14" s="1"/>
  <c r="AI294" i="14"/>
  <c r="F297" i="15"/>
  <c r="I297" i="15" s="1"/>
  <c r="R294" i="15"/>
  <c r="U294" i="15" s="1"/>
  <c r="V294" i="15" s="1"/>
  <c r="X294" i="15" s="1"/>
  <c r="AA294" i="15" s="1"/>
  <c r="AB294" i="15" s="1"/>
  <c r="AD294" i="15" s="1"/>
  <c r="AG294" i="15" s="1"/>
  <c r="K296" i="15"/>
  <c r="AK301" i="18"/>
  <c r="AN301" i="18" s="1"/>
  <c r="AC302" i="18"/>
  <c r="AD302" i="18" s="1"/>
  <c r="AG302" i="18" s="1"/>
  <c r="AB303" i="18"/>
  <c r="J304" i="18"/>
  <c r="E305" i="18"/>
  <c r="AK293" i="14" l="1"/>
  <c r="AN293" i="14" s="1"/>
  <c r="AJ294" i="14" s="1"/>
  <c r="AP294" i="14" s="1"/>
  <c r="AS294" i="14" s="1"/>
  <c r="X295" i="14"/>
  <c r="AA295" i="14" s="1"/>
  <c r="AB295" i="14" s="1"/>
  <c r="AD295" i="14" s="1"/>
  <c r="AG295" i="14" s="1"/>
  <c r="L296" i="14"/>
  <c r="O296" i="14" s="1"/>
  <c r="P296" i="14" s="1"/>
  <c r="R296" i="14" s="1"/>
  <c r="U296" i="14" s="1"/>
  <c r="J297" i="14"/>
  <c r="E298" i="14"/>
  <c r="AI294" i="15"/>
  <c r="Q295" i="15"/>
  <c r="E298" i="15"/>
  <c r="J297" i="15"/>
  <c r="L296" i="15"/>
  <c r="O296" i="15" s="1"/>
  <c r="AI302" i="18"/>
  <c r="AJ302" i="18" s="1"/>
  <c r="AP302" i="18" s="1"/>
  <c r="AS302" i="18" s="1"/>
  <c r="AC303" i="18"/>
  <c r="AD303" i="18" s="1"/>
  <c r="AG303" i="18" s="1"/>
  <c r="F305" i="18"/>
  <c r="I305" i="18" s="1"/>
  <c r="K304" i="18"/>
  <c r="AK294" i="14" l="1"/>
  <c r="AN294" i="14" s="1"/>
  <c r="V296" i="14"/>
  <c r="W296" i="14" s="1"/>
  <c r="K297" i="14"/>
  <c r="F298" i="14"/>
  <c r="I298" i="14" s="1"/>
  <c r="AI295" i="14"/>
  <c r="F298" i="15"/>
  <c r="I298" i="15" s="1"/>
  <c r="K297" i="15"/>
  <c r="L297" i="15" s="1"/>
  <c r="O297" i="15" s="1"/>
  <c r="P296" i="15"/>
  <c r="R295" i="15"/>
  <c r="U295" i="15" s="1"/>
  <c r="V295" i="15" s="1"/>
  <c r="X295" i="15" s="1"/>
  <c r="AA295" i="15" s="1"/>
  <c r="AB295" i="15" s="1"/>
  <c r="AD295" i="15" s="1"/>
  <c r="AG295" i="15" s="1"/>
  <c r="AJ294" i="15"/>
  <c r="AP294" i="15" s="1"/>
  <c r="AS294" i="15" s="1"/>
  <c r="AK302" i="18"/>
  <c r="AN302" i="18" s="1"/>
  <c r="AI303" i="18"/>
  <c r="J305" i="18"/>
  <c r="E306" i="18"/>
  <c r="L304" i="18"/>
  <c r="O304" i="18" s="1"/>
  <c r="P304" i="18" s="1"/>
  <c r="R304" i="18" s="1"/>
  <c r="U304" i="18" s="1"/>
  <c r="V304" i="18" s="1"/>
  <c r="X304" i="18" s="1"/>
  <c r="AA304" i="18" s="1"/>
  <c r="AJ295" i="14" l="1"/>
  <c r="AP295" i="14" s="1"/>
  <c r="AS295" i="14" s="1"/>
  <c r="E299" i="14"/>
  <c r="J298" i="14"/>
  <c r="X296" i="14"/>
  <c r="AA296" i="14" s="1"/>
  <c r="AB296" i="14" s="1"/>
  <c r="AD296" i="14" s="1"/>
  <c r="AG296" i="14" s="1"/>
  <c r="L297" i="14"/>
  <c r="O297" i="14" s="1"/>
  <c r="P297" i="14" s="1"/>
  <c r="R297" i="14" s="1"/>
  <c r="U297" i="14" s="1"/>
  <c r="AK294" i="15"/>
  <c r="AN294" i="15" s="1"/>
  <c r="P297" i="15"/>
  <c r="AI295" i="15"/>
  <c r="Q296" i="15"/>
  <c r="R296" i="15" s="1"/>
  <c r="U296" i="15" s="1"/>
  <c r="V296" i="15" s="1"/>
  <c r="X296" i="15" s="1"/>
  <c r="AA296" i="15" s="1"/>
  <c r="AB296" i="15" s="1"/>
  <c r="AD296" i="15" s="1"/>
  <c r="AG296" i="15" s="1"/>
  <c r="E299" i="15"/>
  <c r="J298" i="15"/>
  <c r="K298" i="15" s="1"/>
  <c r="AJ303" i="18"/>
  <c r="AP303" i="18" s="1"/>
  <c r="AS303" i="18" s="1"/>
  <c r="F306" i="18"/>
  <c r="I306" i="18" s="1"/>
  <c r="AB304" i="18"/>
  <c r="K305" i="18"/>
  <c r="K298" i="14" l="1"/>
  <c r="L298" i="14" s="1"/>
  <c r="O298" i="14" s="1"/>
  <c r="P298" i="14" s="1"/>
  <c r="R298" i="14" s="1"/>
  <c r="U298" i="14" s="1"/>
  <c r="V297" i="14"/>
  <c r="W297" i="14" s="1"/>
  <c r="AI296" i="14"/>
  <c r="F299" i="14"/>
  <c r="I299" i="14" s="1"/>
  <c r="AK295" i="14"/>
  <c r="AN295" i="14" s="1"/>
  <c r="AI296" i="15"/>
  <c r="Q297" i="15"/>
  <c r="R297" i="15" s="1"/>
  <c r="U297" i="15" s="1"/>
  <c r="V297" i="15" s="1"/>
  <c r="X297" i="15" s="1"/>
  <c r="AA297" i="15" s="1"/>
  <c r="AB297" i="15" s="1"/>
  <c r="AD297" i="15" s="1"/>
  <c r="AG297" i="15" s="1"/>
  <c r="F299" i="15"/>
  <c r="I299" i="15" s="1"/>
  <c r="L298" i="15"/>
  <c r="O298" i="15" s="1"/>
  <c r="AJ295" i="15"/>
  <c r="AP295" i="15" s="1"/>
  <c r="AS295" i="15" s="1"/>
  <c r="AK303" i="18"/>
  <c r="AN303" i="18" s="1"/>
  <c r="AC304" i="18"/>
  <c r="AD304" i="18" s="1"/>
  <c r="AG304" i="18" s="1"/>
  <c r="J306" i="18"/>
  <c r="E307" i="18"/>
  <c r="L305" i="18"/>
  <c r="O305" i="18" s="1"/>
  <c r="P305" i="18" s="1"/>
  <c r="R305" i="18" s="1"/>
  <c r="U305" i="18" s="1"/>
  <c r="V305" i="18" s="1"/>
  <c r="X305" i="18" s="1"/>
  <c r="AA305" i="18" s="1"/>
  <c r="AJ296" i="14" l="1"/>
  <c r="AP296" i="14" s="1"/>
  <c r="AS296" i="14" s="1"/>
  <c r="E300" i="14"/>
  <c r="J299" i="14"/>
  <c r="K299" i="14" s="1"/>
  <c r="V298" i="14"/>
  <c r="X297" i="14"/>
  <c r="AA297" i="14" s="1"/>
  <c r="AB297" i="14" s="1"/>
  <c r="AD297" i="14" s="1"/>
  <c r="AG297" i="14" s="1"/>
  <c r="AK295" i="15"/>
  <c r="AN295" i="15" s="1"/>
  <c r="AJ296" i="15" s="1"/>
  <c r="AP296" i="15" s="1"/>
  <c r="AS296" i="15" s="1"/>
  <c r="AI297" i="15"/>
  <c r="J299" i="15"/>
  <c r="K299" i="15" s="1"/>
  <c r="E300" i="15"/>
  <c r="P298" i="15"/>
  <c r="AI304" i="18"/>
  <c r="AJ304" i="18" s="1"/>
  <c r="AP304" i="18" s="1"/>
  <c r="AS304" i="18" s="1"/>
  <c r="K306" i="18"/>
  <c r="L306" i="18" s="1"/>
  <c r="O306" i="18" s="1"/>
  <c r="P306" i="18" s="1"/>
  <c r="R306" i="18" s="1"/>
  <c r="U306" i="18" s="1"/>
  <c r="V306" i="18" s="1"/>
  <c r="X306" i="18" s="1"/>
  <c r="AA306" i="18" s="1"/>
  <c r="AB305" i="18"/>
  <c r="F307" i="18"/>
  <c r="I307" i="18" s="1"/>
  <c r="AK296" i="14" l="1"/>
  <c r="AN296" i="14" s="1"/>
  <c r="AI297" i="14"/>
  <c r="W298" i="14"/>
  <c r="X298" i="14" s="1"/>
  <c r="AA298" i="14" s="1"/>
  <c r="AB298" i="14" s="1"/>
  <c r="AD298" i="14" s="1"/>
  <c r="AG298" i="14" s="1"/>
  <c r="L299" i="14"/>
  <c r="O299" i="14" s="1"/>
  <c r="P299" i="14" s="1"/>
  <c r="R299" i="14" s="1"/>
  <c r="U299" i="14" s="1"/>
  <c r="F300" i="14"/>
  <c r="I300" i="14" s="1"/>
  <c r="AK296" i="15"/>
  <c r="AN296" i="15" s="1"/>
  <c r="AJ297" i="15" s="1"/>
  <c r="AP297" i="15" s="1"/>
  <c r="AS297" i="15" s="1"/>
  <c r="F300" i="15"/>
  <c r="I300" i="15" s="1"/>
  <c r="L299" i="15"/>
  <c r="O299" i="15" s="1"/>
  <c r="Q298" i="15"/>
  <c r="AK304" i="18"/>
  <c r="AN304" i="18" s="1"/>
  <c r="AC305" i="18"/>
  <c r="AD305" i="18" s="1"/>
  <c r="AG305" i="18" s="1"/>
  <c r="AB306" i="18"/>
  <c r="J307" i="18"/>
  <c r="E308" i="18"/>
  <c r="AJ297" i="14" l="1"/>
  <c r="AP297" i="14" s="1"/>
  <c r="AS297" i="14" s="1"/>
  <c r="AI298" i="14"/>
  <c r="J300" i="14"/>
  <c r="K300" i="14" s="1"/>
  <c r="E301" i="14"/>
  <c r="V299" i="14"/>
  <c r="AK297" i="15"/>
  <c r="AN297" i="15" s="1"/>
  <c r="P299" i="15"/>
  <c r="J300" i="15"/>
  <c r="E301" i="15"/>
  <c r="R298" i="15"/>
  <c r="U298" i="15" s="1"/>
  <c r="V298" i="15" s="1"/>
  <c r="X298" i="15" s="1"/>
  <c r="AA298" i="15" s="1"/>
  <c r="AB298" i="15" s="1"/>
  <c r="AD298" i="15" s="1"/>
  <c r="AG298" i="15" s="1"/>
  <c r="AI305" i="18"/>
  <c r="AJ305" i="18" s="1"/>
  <c r="AP305" i="18" s="1"/>
  <c r="AS305" i="18" s="1"/>
  <c r="AC306" i="18"/>
  <c r="AD306" i="18" s="1"/>
  <c r="AG306" i="18" s="1"/>
  <c r="F308" i="18"/>
  <c r="I308" i="18" s="1"/>
  <c r="K307" i="18"/>
  <c r="AK297" i="14" l="1"/>
  <c r="AN297" i="14" s="1"/>
  <c r="AJ298" i="14" s="1"/>
  <c r="AP298" i="14" s="1"/>
  <c r="AS298" i="14" s="1"/>
  <c r="F301" i="14"/>
  <c r="I301" i="14" s="1"/>
  <c r="L300" i="14"/>
  <c r="O300" i="14" s="1"/>
  <c r="P300" i="14" s="1"/>
  <c r="R300" i="14" s="1"/>
  <c r="U300" i="14" s="1"/>
  <c r="W299" i="14"/>
  <c r="AI298" i="15"/>
  <c r="Q299" i="15"/>
  <c r="R299" i="15" s="1"/>
  <c r="U299" i="15" s="1"/>
  <c r="V299" i="15" s="1"/>
  <c r="X299" i="15" s="1"/>
  <c r="AA299" i="15" s="1"/>
  <c r="AB299" i="15" s="1"/>
  <c r="AD299" i="15" s="1"/>
  <c r="AG299" i="15" s="1"/>
  <c r="F301" i="15"/>
  <c r="I301" i="15" s="1"/>
  <c r="K300" i="15"/>
  <c r="AK305" i="18"/>
  <c r="AN305" i="18" s="1"/>
  <c r="AI306" i="18"/>
  <c r="E309" i="18"/>
  <c r="J308" i="18"/>
  <c r="L307" i="18"/>
  <c r="O307" i="18" s="1"/>
  <c r="P307" i="18" s="1"/>
  <c r="R307" i="18" s="1"/>
  <c r="U307" i="18" s="1"/>
  <c r="V307" i="18" s="1"/>
  <c r="X307" i="18" s="1"/>
  <c r="AA307" i="18" s="1"/>
  <c r="AK298" i="14" l="1"/>
  <c r="AN298" i="14" s="1"/>
  <c r="V300" i="14"/>
  <c r="E302" i="14"/>
  <c r="J301" i="14"/>
  <c r="X299" i="14"/>
  <c r="AA299" i="14" s="1"/>
  <c r="AB299" i="14" s="1"/>
  <c r="AD299" i="14" s="1"/>
  <c r="AG299" i="14" s="1"/>
  <c r="AI299" i="15"/>
  <c r="E302" i="15"/>
  <c r="J301" i="15"/>
  <c r="L300" i="15"/>
  <c r="O300" i="15" s="1"/>
  <c r="AJ298" i="15"/>
  <c r="AP298" i="15" s="1"/>
  <c r="AS298" i="15" s="1"/>
  <c r="AJ306" i="18"/>
  <c r="AK306" i="18" s="1"/>
  <c r="AN306" i="18" s="1"/>
  <c r="F309" i="18"/>
  <c r="I309" i="18" s="1"/>
  <c r="K308" i="18"/>
  <c r="AB307" i="18"/>
  <c r="W300" i="14" l="1"/>
  <c r="X300" i="14" s="1"/>
  <c r="AA300" i="14" s="1"/>
  <c r="AB300" i="14" s="1"/>
  <c r="AD300" i="14" s="1"/>
  <c r="AG300" i="14" s="1"/>
  <c r="AI299" i="14"/>
  <c r="F302" i="14"/>
  <c r="I302" i="14" s="1"/>
  <c r="K301" i="14"/>
  <c r="AK298" i="15"/>
  <c r="AN298" i="15" s="1"/>
  <c r="AJ299" i="15" s="1"/>
  <c r="AP299" i="15" s="1"/>
  <c r="AS299" i="15" s="1"/>
  <c r="P300" i="15"/>
  <c r="K301" i="15"/>
  <c r="F302" i="15"/>
  <c r="I302" i="15" s="1"/>
  <c r="AP306" i="18"/>
  <c r="AS306" i="18" s="1"/>
  <c r="AC307" i="18"/>
  <c r="AD307" i="18" s="1"/>
  <c r="AG307" i="18" s="1"/>
  <c r="E310" i="18"/>
  <c r="J309" i="18"/>
  <c r="L308" i="18"/>
  <c r="O308" i="18" s="1"/>
  <c r="P308" i="18" s="1"/>
  <c r="R308" i="18" s="1"/>
  <c r="U308" i="18" s="1"/>
  <c r="V308" i="18" s="1"/>
  <c r="X308" i="18" s="1"/>
  <c r="AA308" i="18" s="1"/>
  <c r="AI300" i="14" l="1"/>
  <c r="L301" i="14"/>
  <c r="O301" i="14" s="1"/>
  <c r="P301" i="14" s="1"/>
  <c r="R301" i="14" s="1"/>
  <c r="U301" i="14" s="1"/>
  <c r="AK299" i="15"/>
  <c r="AN299" i="15" s="1"/>
  <c r="E303" i="14"/>
  <c r="J302" i="14"/>
  <c r="AJ299" i="14"/>
  <c r="AP299" i="14" s="1"/>
  <c r="AS299" i="14" s="1"/>
  <c r="J302" i="15"/>
  <c r="E303" i="15"/>
  <c r="Q300" i="15"/>
  <c r="L301" i="15"/>
  <c r="O301" i="15" s="1"/>
  <c r="AI307" i="18"/>
  <c r="AJ307" i="18" s="1"/>
  <c r="AP307" i="18" s="1"/>
  <c r="AS307" i="18" s="1"/>
  <c r="F310" i="18"/>
  <c r="I310" i="18" s="1"/>
  <c r="K309" i="18"/>
  <c r="L309" i="18" s="1"/>
  <c r="O309" i="18" s="1"/>
  <c r="P309" i="18" s="1"/>
  <c r="R309" i="18" s="1"/>
  <c r="U309" i="18" s="1"/>
  <c r="V309" i="18" s="1"/>
  <c r="X309" i="18" s="1"/>
  <c r="AA309" i="18" s="1"/>
  <c r="AB308" i="18"/>
  <c r="J310" i="18" l="1"/>
  <c r="E311" i="18"/>
  <c r="AK299" i="14"/>
  <c r="AN299" i="14" s="1"/>
  <c r="AJ300" i="14" s="1"/>
  <c r="AP300" i="14" s="1"/>
  <c r="AS300" i="14" s="1"/>
  <c r="F303" i="14"/>
  <c r="I303" i="14" s="1"/>
  <c r="K302" i="14"/>
  <c r="V301" i="14"/>
  <c r="R300" i="15"/>
  <c r="U300" i="15" s="1"/>
  <c r="V300" i="15" s="1"/>
  <c r="X300" i="15" s="1"/>
  <c r="AA300" i="15" s="1"/>
  <c r="AB300" i="15" s="1"/>
  <c r="AD300" i="15" s="1"/>
  <c r="AG300" i="15" s="1"/>
  <c r="F303" i="15"/>
  <c r="I303" i="15" s="1"/>
  <c r="K302" i="15"/>
  <c r="L302" i="15" s="1"/>
  <c r="O302" i="15" s="1"/>
  <c r="P301" i="15"/>
  <c r="AK307" i="18"/>
  <c r="AN307" i="18" s="1"/>
  <c r="AC308" i="18"/>
  <c r="AD308" i="18" s="1"/>
  <c r="AG308" i="18" s="1"/>
  <c r="K310" i="18"/>
  <c r="AB309" i="18"/>
  <c r="F311" i="18" l="1"/>
  <c r="I311" i="18" s="1"/>
  <c r="AK300" i="14"/>
  <c r="AN300" i="14" s="1"/>
  <c r="L302" i="14"/>
  <c r="O302" i="14" s="1"/>
  <c r="P302" i="14" s="1"/>
  <c r="R302" i="14" s="1"/>
  <c r="U302" i="14" s="1"/>
  <c r="E304" i="14"/>
  <c r="J303" i="14"/>
  <c r="W301" i="14"/>
  <c r="X301" i="14" s="1"/>
  <c r="AA301" i="14" s="1"/>
  <c r="AB301" i="14" s="1"/>
  <c r="AD301" i="14" s="1"/>
  <c r="AG301" i="14" s="1"/>
  <c r="J303" i="15"/>
  <c r="K303" i="15" s="1"/>
  <c r="E304" i="15"/>
  <c r="AI300" i="15"/>
  <c r="Q301" i="15"/>
  <c r="P302" i="15"/>
  <c r="AI308" i="18"/>
  <c r="AC309" i="18"/>
  <c r="AD309" i="18" s="1"/>
  <c r="AG309" i="18" s="1"/>
  <c r="L310" i="18"/>
  <c r="O310" i="18" s="1"/>
  <c r="P310" i="18" s="1"/>
  <c r="R310" i="18" s="1"/>
  <c r="U310" i="18" s="1"/>
  <c r="V310" i="18" s="1"/>
  <c r="X310" i="18" s="1"/>
  <c r="AA310" i="18" s="1"/>
  <c r="AB310" i="18" l="1"/>
  <c r="AC310" i="18" s="1"/>
  <c r="AD310" i="18" s="1"/>
  <c r="AG310" i="18" s="1"/>
  <c r="J311" i="18"/>
  <c r="E312" i="18"/>
  <c r="AI301" i="14"/>
  <c r="F304" i="14"/>
  <c r="I304" i="14" s="1"/>
  <c r="V302" i="14"/>
  <c r="K303" i="14"/>
  <c r="L303" i="14" s="1"/>
  <c r="O303" i="14" s="1"/>
  <c r="P303" i="14" s="1"/>
  <c r="R303" i="14" s="1"/>
  <c r="U303" i="14" s="1"/>
  <c r="L303" i="15"/>
  <c r="O303" i="15" s="1"/>
  <c r="F304" i="15"/>
  <c r="I304" i="15" s="1"/>
  <c r="R301" i="15"/>
  <c r="U301" i="15" s="1"/>
  <c r="V301" i="15" s="1"/>
  <c r="X301" i="15" s="1"/>
  <c r="AA301" i="15" s="1"/>
  <c r="AB301" i="15" s="1"/>
  <c r="AD301" i="15" s="1"/>
  <c r="AG301" i="15" s="1"/>
  <c r="AJ300" i="15"/>
  <c r="AP300" i="15" s="1"/>
  <c r="AS300" i="15" s="1"/>
  <c r="AI309" i="18"/>
  <c r="AJ308" i="18"/>
  <c r="AP308" i="18" s="1"/>
  <c r="AS308" i="18" s="1"/>
  <c r="F312" i="18" l="1"/>
  <c r="I312" i="18" s="1"/>
  <c r="K311" i="18"/>
  <c r="AI310" i="18"/>
  <c r="V303" i="14"/>
  <c r="J304" i="14"/>
  <c r="E305" i="14"/>
  <c r="W302" i="14"/>
  <c r="X302" i="14" s="1"/>
  <c r="AA302" i="14" s="1"/>
  <c r="AB302" i="14" s="1"/>
  <c r="AD302" i="14" s="1"/>
  <c r="AG302" i="14" s="1"/>
  <c r="AJ301" i="14"/>
  <c r="AP301" i="14" s="1"/>
  <c r="AS301" i="14" s="1"/>
  <c r="AK300" i="15"/>
  <c r="AN300" i="15" s="1"/>
  <c r="P303" i="15"/>
  <c r="E305" i="15"/>
  <c r="J304" i="15"/>
  <c r="AI301" i="15"/>
  <c r="Q302" i="15"/>
  <c r="AK308" i="18"/>
  <c r="AN308" i="18" s="1"/>
  <c r="AJ309" i="18" s="1"/>
  <c r="L311" i="18" l="1"/>
  <c r="O311" i="18" s="1"/>
  <c r="P311" i="18" s="1"/>
  <c r="R311" i="18" s="1"/>
  <c r="U311" i="18" s="1"/>
  <c r="V311" i="18" s="1"/>
  <c r="X311" i="18" s="1"/>
  <c r="AA311" i="18" s="1"/>
  <c r="J312" i="18"/>
  <c r="E313" i="18"/>
  <c r="AK301" i="14"/>
  <c r="AN301" i="14" s="1"/>
  <c r="W303" i="14"/>
  <c r="X303" i="14" s="1"/>
  <c r="AA303" i="14" s="1"/>
  <c r="AB303" i="14" s="1"/>
  <c r="AD303" i="14" s="1"/>
  <c r="AG303" i="14" s="1"/>
  <c r="AI302" i="14"/>
  <c r="F305" i="14"/>
  <c r="I305" i="14" s="1"/>
  <c r="K304" i="14"/>
  <c r="L304" i="14" s="1"/>
  <c r="O304" i="14" s="1"/>
  <c r="P304" i="14" s="1"/>
  <c r="R304" i="14" s="1"/>
  <c r="U304" i="14" s="1"/>
  <c r="F305" i="15"/>
  <c r="I305" i="15" s="1"/>
  <c r="K304" i="15"/>
  <c r="L304" i="15" s="1"/>
  <c r="O304" i="15" s="1"/>
  <c r="R302" i="15"/>
  <c r="U302" i="15" s="1"/>
  <c r="V302" i="15" s="1"/>
  <c r="X302" i="15" s="1"/>
  <c r="AA302" i="15" s="1"/>
  <c r="AB302" i="15" s="1"/>
  <c r="AD302" i="15" s="1"/>
  <c r="AG302" i="15" s="1"/>
  <c r="AJ301" i="15"/>
  <c r="AP301" i="15" s="1"/>
  <c r="AS301" i="15" s="1"/>
  <c r="AP309" i="18"/>
  <c r="AS309" i="18" s="1"/>
  <c r="AK309" i="18"/>
  <c r="AN309" i="18" s="1"/>
  <c r="F313" i="18" l="1"/>
  <c r="I313" i="18" s="1"/>
  <c r="AB311" i="18"/>
  <c r="K312" i="18"/>
  <c r="AJ302" i="14"/>
  <c r="AP302" i="14" s="1"/>
  <c r="AS302" i="14" s="1"/>
  <c r="AI303" i="14"/>
  <c r="V304" i="14"/>
  <c r="J305" i="14"/>
  <c r="E306" i="14"/>
  <c r="AK301" i="15"/>
  <c r="AN301" i="15" s="1"/>
  <c r="P304" i="15"/>
  <c r="J305" i="15"/>
  <c r="E306" i="15"/>
  <c r="Q303" i="15"/>
  <c r="AI302" i="15"/>
  <c r="AJ310" i="18"/>
  <c r="AK310" i="18" s="1"/>
  <c r="AN310" i="18" s="1"/>
  <c r="AC311" i="18" l="1"/>
  <c r="L312" i="18"/>
  <c r="O312" i="18" s="1"/>
  <c r="P312" i="18" s="1"/>
  <c r="R312" i="18" s="1"/>
  <c r="U312" i="18" s="1"/>
  <c r="V312" i="18" s="1"/>
  <c r="X312" i="18" s="1"/>
  <c r="AA312" i="18" s="1"/>
  <c r="J313" i="18"/>
  <c r="E314" i="18"/>
  <c r="AK302" i="14"/>
  <c r="AN302" i="14" s="1"/>
  <c r="AJ303" i="14" s="1"/>
  <c r="AP303" i="14" s="1"/>
  <c r="AS303" i="14" s="1"/>
  <c r="AJ302" i="15"/>
  <c r="AP302" i="15" s="1"/>
  <c r="AS302" i="15" s="1"/>
  <c r="K305" i="14"/>
  <c r="F306" i="14"/>
  <c r="I306" i="14" s="1"/>
  <c r="W304" i="14"/>
  <c r="R303" i="15"/>
  <c r="U303" i="15" s="1"/>
  <c r="V303" i="15" s="1"/>
  <c r="X303" i="15" s="1"/>
  <c r="AA303" i="15" s="1"/>
  <c r="AB303" i="15" s="1"/>
  <c r="AD303" i="15" s="1"/>
  <c r="AG303" i="15" s="1"/>
  <c r="F306" i="15"/>
  <c r="I306" i="15" s="1"/>
  <c r="K305" i="15"/>
  <c r="L305" i="15" s="1"/>
  <c r="O305" i="15" s="1"/>
  <c r="AP310" i="18"/>
  <c r="AS310" i="18" s="1"/>
  <c r="K313" i="18" l="1"/>
  <c r="AB312" i="18"/>
  <c r="F314" i="18"/>
  <c r="I314" i="18" s="1"/>
  <c r="AD311" i="18"/>
  <c r="AG311" i="18" s="1"/>
  <c r="L313" i="18"/>
  <c r="O313" i="18" s="1"/>
  <c r="P313" i="18" s="1"/>
  <c r="R313" i="18" s="1"/>
  <c r="U313" i="18" s="1"/>
  <c r="V313" i="18" s="1"/>
  <c r="X313" i="18" s="1"/>
  <c r="AA313" i="18" s="1"/>
  <c r="AK303" i="14"/>
  <c r="AN303" i="14" s="1"/>
  <c r="AK302" i="15"/>
  <c r="AN302" i="15" s="1"/>
  <c r="X304" i="14"/>
  <c r="AA304" i="14" s="1"/>
  <c r="AB304" i="14" s="1"/>
  <c r="AD304" i="14" s="1"/>
  <c r="AG304" i="14" s="1"/>
  <c r="J306" i="14"/>
  <c r="E307" i="14"/>
  <c r="L305" i="14"/>
  <c r="O305" i="14" s="1"/>
  <c r="P305" i="14" s="1"/>
  <c r="R305" i="14" s="1"/>
  <c r="U305" i="14" s="1"/>
  <c r="P305" i="15"/>
  <c r="J306" i="15"/>
  <c r="E307" i="15"/>
  <c r="Q304" i="15"/>
  <c r="AI303" i="15"/>
  <c r="AB313" i="18" l="1"/>
  <c r="AI311" i="18"/>
  <c r="AC312" i="18"/>
  <c r="J314" i="18"/>
  <c r="E315" i="18"/>
  <c r="AD312" i="18"/>
  <c r="AG312" i="18" s="1"/>
  <c r="K306" i="14"/>
  <c r="L306" i="14" s="1"/>
  <c r="O306" i="14" s="1"/>
  <c r="P306" i="14" s="1"/>
  <c r="R306" i="14" s="1"/>
  <c r="U306" i="14" s="1"/>
  <c r="V305" i="14"/>
  <c r="W305" i="14" s="1"/>
  <c r="F307" i="14"/>
  <c r="I307" i="14" s="1"/>
  <c r="AI304" i="14"/>
  <c r="R304" i="15"/>
  <c r="U304" i="15" s="1"/>
  <c r="V304" i="15" s="1"/>
  <c r="X304" i="15" s="1"/>
  <c r="AA304" i="15" s="1"/>
  <c r="AB304" i="15" s="1"/>
  <c r="AD304" i="15" s="1"/>
  <c r="AG304" i="15" s="1"/>
  <c r="AJ303" i="15"/>
  <c r="AP303" i="15" s="1"/>
  <c r="AS303" i="15" s="1"/>
  <c r="F307" i="15"/>
  <c r="I307" i="15" s="1"/>
  <c r="K306" i="15"/>
  <c r="L306" i="15" s="1"/>
  <c r="O306" i="15" s="1"/>
  <c r="AC313" i="18" l="1"/>
  <c r="AI312" i="18"/>
  <c r="AJ311" i="18"/>
  <c r="AP311" i="18" s="1"/>
  <c r="AS311" i="18" s="1"/>
  <c r="K314" i="18"/>
  <c r="F315" i="18"/>
  <c r="I315" i="18" s="1"/>
  <c r="AD313" i="18"/>
  <c r="AG313" i="18" s="1"/>
  <c r="AJ304" i="14"/>
  <c r="AP304" i="14" s="1"/>
  <c r="AS304" i="14" s="1"/>
  <c r="V306" i="14"/>
  <c r="J307" i="14"/>
  <c r="E308" i="14"/>
  <c r="X305" i="14"/>
  <c r="AA305" i="14" s="1"/>
  <c r="AB305" i="14" s="1"/>
  <c r="AD305" i="14" s="1"/>
  <c r="AG305" i="14" s="1"/>
  <c r="J307" i="15"/>
  <c r="K307" i="15" s="1"/>
  <c r="E308" i="15"/>
  <c r="P306" i="15"/>
  <c r="AI304" i="15"/>
  <c r="Q305" i="15"/>
  <c r="AK303" i="15"/>
  <c r="AN303" i="15" s="1"/>
  <c r="AK311" i="18" l="1"/>
  <c r="AN311" i="18" s="1"/>
  <c r="AJ312" i="18" s="1"/>
  <c r="AP312" i="18" s="1"/>
  <c r="AS312" i="18" s="1"/>
  <c r="L314" i="18"/>
  <c r="O314" i="18" s="1"/>
  <c r="P314" i="18" s="1"/>
  <c r="R314" i="18" s="1"/>
  <c r="U314" i="18" s="1"/>
  <c r="V314" i="18" s="1"/>
  <c r="X314" i="18" s="1"/>
  <c r="AA314" i="18" s="1"/>
  <c r="AI313" i="18"/>
  <c r="AK312" i="18"/>
  <c r="AN312" i="18" s="1"/>
  <c r="AJ313" i="18" s="1"/>
  <c r="AP313" i="18" s="1"/>
  <c r="AS313" i="18" s="1"/>
  <c r="E316" i="18"/>
  <c r="J315" i="18"/>
  <c r="W306" i="14"/>
  <c r="X306" i="14" s="1"/>
  <c r="AA306" i="14" s="1"/>
  <c r="AB306" i="14" s="1"/>
  <c r="AD306" i="14" s="1"/>
  <c r="AG306" i="14" s="1"/>
  <c r="AI305" i="14"/>
  <c r="K307" i="14"/>
  <c r="F308" i="14"/>
  <c r="I308" i="14" s="1"/>
  <c r="AK304" i="14"/>
  <c r="AN304" i="14" s="1"/>
  <c r="AJ304" i="15"/>
  <c r="AP304" i="15" s="1"/>
  <c r="AS304" i="15" s="1"/>
  <c r="R305" i="15"/>
  <c r="U305" i="15" s="1"/>
  <c r="V305" i="15" s="1"/>
  <c r="X305" i="15" s="1"/>
  <c r="AA305" i="15" s="1"/>
  <c r="AB305" i="15" s="1"/>
  <c r="AD305" i="15" s="1"/>
  <c r="AG305" i="15" s="1"/>
  <c r="F308" i="15"/>
  <c r="I308" i="15" s="1"/>
  <c r="L307" i="15"/>
  <c r="O307" i="15" s="1"/>
  <c r="F316" i="18" l="1"/>
  <c r="I316" i="18" s="1"/>
  <c r="AK313" i="18"/>
  <c r="AN313" i="18" s="1"/>
  <c r="AB314" i="18"/>
  <c r="K315" i="18"/>
  <c r="AJ305" i="14"/>
  <c r="AP305" i="14" s="1"/>
  <c r="AS305" i="14" s="1"/>
  <c r="AK304" i="15"/>
  <c r="AN304" i="15" s="1"/>
  <c r="J308" i="14"/>
  <c r="E309" i="14"/>
  <c r="AI306" i="14"/>
  <c r="L307" i="14"/>
  <c r="O307" i="14" s="1"/>
  <c r="P307" i="14" s="1"/>
  <c r="R307" i="14" s="1"/>
  <c r="U307" i="14" s="1"/>
  <c r="P307" i="15"/>
  <c r="Q306" i="15"/>
  <c r="AI305" i="15"/>
  <c r="E309" i="15"/>
  <c r="J308" i="15"/>
  <c r="L315" i="18" l="1"/>
  <c r="O315" i="18" s="1"/>
  <c r="P315" i="18" s="1"/>
  <c r="R315" i="18" s="1"/>
  <c r="U315" i="18" s="1"/>
  <c r="V315" i="18" s="1"/>
  <c r="X315" i="18" s="1"/>
  <c r="AA315" i="18" s="1"/>
  <c r="J316" i="18"/>
  <c r="E317" i="18"/>
  <c r="AC314" i="18"/>
  <c r="AK305" i="14"/>
  <c r="AN305" i="14" s="1"/>
  <c r="AJ306" i="14" s="1"/>
  <c r="AP306" i="14" s="1"/>
  <c r="AS306" i="14" s="1"/>
  <c r="F309" i="14"/>
  <c r="I309" i="14" s="1"/>
  <c r="V307" i="14"/>
  <c r="K308" i="14"/>
  <c r="L308" i="14" s="1"/>
  <c r="O308" i="14" s="1"/>
  <c r="P308" i="14" s="1"/>
  <c r="R308" i="14" s="1"/>
  <c r="U308" i="14" s="1"/>
  <c r="R306" i="15"/>
  <c r="U306" i="15" s="1"/>
  <c r="V306" i="15" s="1"/>
  <c r="X306" i="15" s="1"/>
  <c r="AA306" i="15" s="1"/>
  <c r="AB306" i="15" s="1"/>
  <c r="AD306" i="15" s="1"/>
  <c r="AG306" i="15" s="1"/>
  <c r="AJ305" i="15"/>
  <c r="AP305" i="15" s="1"/>
  <c r="AS305" i="15" s="1"/>
  <c r="K308" i="15"/>
  <c r="F309" i="15"/>
  <c r="I309" i="15" s="1"/>
  <c r="AD314" i="18" l="1"/>
  <c r="AG314" i="18" s="1"/>
  <c r="F317" i="18"/>
  <c r="I317" i="18" s="1"/>
  <c r="AB315" i="18"/>
  <c r="K316" i="18"/>
  <c r="AK306" i="14"/>
  <c r="AN306" i="14" s="1"/>
  <c r="W307" i="14"/>
  <c r="E310" i="14"/>
  <c r="J309" i="14"/>
  <c r="K309" i="14" s="1"/>
  <c r="V308" i="14"/>
  <c r="L308" i="15"/>
  <c r="O308" i="15" s="1"/>
  <c r="AK305" i="15"/>
  <c r="AN305" i="15" s="1"/>
  <c r="AI306" i="15"/>
  <c r="Q307" i="15"/>
  <c r="E310" i="15"/>
  <c r="J309" i="15"/>
  <c r="L316" i="18" l="1"/>
  <c r="O316" i="18" s="1"/>
  <c r="P316" i="18" s="1"/>
  <c r="R316" i="18" s="1"/>
  <c r="U316" i="18" s="1"/>
  <c r="V316" i="18" s="1"/>
  <c r="X316" i="18" s="1"/>
  <c r="AA316" i="18" s="1"/>
  <c r="J317" i="18"/>
  <c r="E318" i="18"/>
  <c r="AC315" i="18"/>
  <c r="AD315" i="18" s="1"/>
  <c r="AG315" i="18" s="1"/>
  <c r="AI314" i="18"/>
  <c r="L309" i="14"/>
  <c r="O309" i="14" s="1"/>
  <c r="P309" i="14" s="1"/>
  <c r="R309" i="14" s="1"/>
  <c r="U309" i="14" s="1"/>
  <c r="F310" i="14"/>
  <c r="I310" i="14" s="1"/>
  <c r="X307" i="14"/>
  <c r="AA307" i="14" s="1"/>
  <c r="AB307" i="14" s="1"/>
  <c r="AD307" i="14" s="1"/>
  <c r="AG307" i="14" s="1"/>
  <c r="AJ306" i="15"/>
  <c r="AP306" i="15" s="1"/>
  <c r="AS306" i="15" s="1"/>
  <c r="F310" i="15"/>
  <c r="I310" i="15" s="1"/>
  <c r="R307" i="15"/>
  <c r="U307" i="15" s="1"/>
  <c r="V307" i="15" s="1"/>
  <c r="X307" i="15" s="1"/>
  <c r="AA307" i="15" s="1"/>
  <c r="AB307" i="15" s="1"/>
  <c r="AD307" i="15" s="1"/>
  <c r="AG307" i="15" s="1"/>
  <c r="K309" i="15"/>
  <c r="L309" i="15" s="1"/>
  <c r="O309" i="15" s="1"/>
  <c r="P308" i="15"/>
  <c r="AI315" i="18" l="1"/>
  <c r="AJ314" i="18"/>
  <c r="AP314" i="18" s="1"/>
  <c r="AS314" i="18" s="1"/>
  <c r="F318" i="18"/>
  <c r="I318" i="18" s="1"/>
  <c r="AB316" i="18"/>
  <c r="AC316" i="18" s="1"/>
  <c r="K317" i="18"/>
  <c r="L317" i="18" s="1"/>
  <c r="O317" i="18" s="1"/>
  <c r="P317" i="18" s="1"/>
  <c r="R317" i="18" s="1"/>
  <c r="U317" i="18" s="1"/>
  <c r="V317" i="18" s="1"/>
  <c r="X317" i="18" s="1"/>
  <c r="AA317" i="18" s="1"/>
  <c r="J310" i="14"/>
  <c r="K310" i="14" s="1"/>
  <c r="E311" i="14"/>
  <c r="J310" i="15"/>
  <c r="K310" i="15" s="1"/>
  <c r="L310" i="15" s="1"/>
  <c r="O310" i="15" s="1"/>
  <c r="E311" i="15"/>
  <c r="AK306" i="15"/>
  <c r="AN306" i="15" s="1"/>
  <c r="W308" i="14"/>
  <c r="AI307" i="14"/>
  <c r="V309" i="14"/>
  <c r="P309" i="15"/>
  <c r="Q308" i="15"/>
  <c r="R308" i="15" s="1"/>
  <c r="U308" i="15" s="1"/>
  <c r="V308" i="15" s="1"/>
  <c r="X308" i="15" s="1"/>
  <c r="AA308" i="15" s="1"/>
  <c r="AB308" i="15" s="1"/>
  <c r="AD308" i="15" s="1"/>
  <c r="AG308" i="15" s="1"/>
  <c r="AI307" i="15"/>
  <c r="J318" i="18" l="1"/>
  <c r="K318" i="18" s="1"/>
  <c r="E319" i="18"/>
  <c r="AK314" i="18"/>
  <c r="AN314" i="18" s="1"/>
  <c r="AJ315" i="18" s="1"/>
  <c r="AP315" i="18" s="1"/>
  <c r="AS315" i="18" s="1"/>
  <c r="AB317" i="18"/>
  <c r="AD316" i="18"/>
  <c r="AG316" i="18" s="1"/>
  <c r="F311" i="14"/>
  <c r="I311" i="14" s="1"/>
  <c r="P310" i="15"/>
  <c r="F311" i="15"/>
  <c r="I311" i="15" s="1"/>
  <c r="AJ307" i="15"/>
  <c r="AP307" i="15" s="1"/>
  <c r="AS307" i="15" s="1"/>
  <c r="AJ307" i="14"/>
  <c r="AP307" i="14" s="1"/>
  <c r="AS307" i="14" s="1"/>
  <c r="X308" i="14"/>
  <c r="AA308" i="14" s="1"/>
  <c r="AB308" i="14" s="1"/>
  <c r="AD308" i="14" s="1"/>
  <c r="AG308" i="14" s="1"/>
  <c r="L310" i="14"/>
  <c r="O310" i="14" s="1"/>
  <c r="P310" i="14" s="1"/>
  <c r="R310" i="14" s="1"/>
  <c r="U310" i="14" s="1"/>
  <c r="AI308" i="15"/>
  <c r="Q309" i="15"/>
  <c r="R309" i="15" s="1"/>
  <c r="U309" i="15" s="1"/>
  <c r="V309" i="15" s="1"/>
  <c r="X309" i="15" s="1"/>
  <c r="AA309" i="15" s="1"/>
  <c r="AB309" i="15" s="1"/>
  <c r="AD309" i="15" s="1"/>
  <c r="AG309" i="15" s="1"/>
  <c r="F319" i="18" l="1"/>
  <c r="I319" i="18" s="1"/>
  <c r="AC317" i="18"/>
  <c r="AI316" i="18"/>
  <c r="AK315" i="18"/>
  <c r="AN315" i="18" s="1"/>
  <c r="AJ316" i="18" s="1"/>
  <c r="AP316" i="18" s="1"/>
  <c r="AS316" i="18" s="1"/>
  <c r="L318" i="18"/>
  <c r="O318" i="18" s="1"/>
  <c r="P318" i="18" s="1"/>
  <c r="R318" i="18" s="1"/>
  <c r="U318" i="18" s="1"/>
  <c r="V318" i="18" s="1"/>
  <c r="X318" i="18" s="1"/>
  <c r="AA318" i="18" s="1"/>
  <c r="V310" i="14"/>
  <c r="J311" i="14"/>
  <c r="E312" i="14"/>
  <c r="J311" i="15"/>
  <c r="E312" i="15"/>
  <c r="AK307" i="15"/>
  <c r="AN307" i="15" s="1"/>
  <c r="AJ308" i="15" s="1"/>
  <c r="AP308" i="15" s="1"/>
  <c r="AS308" i="15" s="1"/>
  <c r="AI308" i="14"/>
  <c r="W309" i="14"/>
  <c r="AK307" i="14"/>
  <c r="AN307" i="14" s="1"/>
  <c r="AI309" i="15"/>
  <c r="Q310" i="15"/>
  <c r="AB318" i="18" l="1"/>
  <c r="E320" i="18"/>
  <c r="J319" i="18"/>
  <c r="AK316" i="18"/>
  <c r="AN316" i="18" s="1"/>
  <c r="AD317" i="18"/>
  <c r="AG317" i="18" s="1"/>
  <c r="F312" i="14"/>
  <c r="I312" i="14" s="1"/>
  <c r="K311" i="14"/>
  <c r="F312" i="15"/>
  <c r="I312" i="15" s="1"/>
  <c r="K311" i="15"/>
  <c r="AK308" i="15"/>
  <c r="AN308" i="15" s="1"/>
  <c r="AJ309" i="15" s="1"/>
  <c r="AP309" i="15" s="1"/>
  <c r="AS309" i="15" s="1"/>
  <c r="AJ308" i="14"/>
  <c r="AP308" i="14" s="1"/>
  <c r="AS308" i="14" s="1"/>
  <c r="X309" i="14"/>
  <c r="AA309" i="14" s="1"/>
  <c r="AB309" i="14" s="1"/>
  <c r="AD309" i="14" s="1"/>
  <c r="AG309" i="14" s="1"/>
  <c r="R310" i="15"/>
  <c r="U310" i="15" s="1"/>
  <c r="V310" i="15" s="1"/>
  <c r="X310" i="15" s="1"/>
  <c r="AA310" i="15" s="1"/>
  <c r="AB310" i="15" s="1"/>
  <c r="AD310" i="15" s="1"/>
  <c r="AG310" i="15" s="1"/>
  <c r="AC318" i="18" l="1"/>
  <c r="AD318" i="18" s="1"/>
  <c r="AG318" i="18" s="1"/>
  <c r="AI317" i="18"/>
  <c r="AJ317" i="18" s="1"/>
  <c r="AP317" i="18" s="1"/>
  <c r="AS317" i="18" s="1"/>
  <c r="F320" i="18"/>
  <c r="I320" i="18" s="1"/>
  <c r="K319" i="18"/>
  <c r="L319" i="18" s="1"/>
  <c r="O319" i="18" s="1"/>
  <c r="P319" i="18" s="1"/>
  <c r="R319" i="18" s="1"/>
  <c r="U319" i="18" s="1"/>
  <c r="V319" i="18" s="1"/>
  <c r="X319" i="18" s="1"/>
  <c r="AA319" i="18" s="1"/>
  <c r="L311" i="14"/>
  <c r="O311" i="14" s="1"/>
  <c r="P311" i="14" s="1"/>
  <c r="R311" i="14" s="1"/>
  <c r="U311" i="14" s="1"/>
  <c r="E313" i="14"/>
  <c r="J312" i="14"/>
  <c r="AI310" i="15"/>
  <c r="J312" i="15"/>
  <c r="E313" i="15"/>
  <c r="L311" i="15"/>
  <c r="O311" i="15" s="1"/>
  <c r="AK308" i="14"/>
  <c r="AN308" i="14" s="1"/>
  <c r="AK309" i="15"/>
  <c r="AN309" i="15" s="1"/>
  <c r="W310" i="14"/>
  <c r="AI309" i="14"/>
  <c r="AB319" i="18" l="1"/>
  <c r="AC319" i="18"/>
  <c r="AI318" i="18"/>
  <c r="J320" i="18"/>
  <c r="E321" i="18"/>
  <c r="AK317" i="18"/>
  <c r="AN317" i="18" s="1"/>
  <c r="AJ318" i="18" s="1"/>
  <c r="AP318" i="18" s="1"/>
  <c r="AS318" i="18" s="1"/>
  <c r="F313" i="14"/>
  <c r="I313" i="14" s="1"/>
  <c r="K312" i="14"/>
  <c r="V311" i="14"/>
  <c r="AJ310" i="15"/>
  <c r="AP310" i="15" s="1"/>
  <c r="AS310" i="15" s="1"/>
  <c r="K312" i="15"/>
  <c r="P311" i="15"/>
  <c r="AJ309" i="14"/>
  <c r="AP309" i="14" s="1"/>
  <c r="AS309" i="14" s="1"/>
  <c r="F313" i="15"/>
  <c r="I313" i="15" s="1"/>
  <c r="X310" i="14"/>
  <c r="AA310" i="14" s="1"/>
  <c r="AB310" i="14" s="1"/>
  <c r="AD310" i="14" s="1"/>
  <c r="AG310" i="14" s="1"/>
  <c r="AK318" i="18" l="1"/>
  <c r="AN318" i="18" s="1"/>
  <c r="F321" i="18"/>
  <c r="I321" i="18" s="1"/>
  <c r="AD319" i="18"/>
  <c r="AG319" i="18" s="1"/>
  <c r="K320" i="18"/>
  <c r="L320" i="18" s="1"/>
  <c r="O320" i="18" s="1"/>
  <c r="P320" i="18" s="1"/>
  <c r="R320" i="18" s="1"/>
  <c r="U320" i="18" s="1"/>
  <c r="V320" i="18" s="1"/>
  <c r="X320" i="18" s="1"/>
  <c r="AA320" i="18" s="1"/>
  <c r="AK309" i="14"/>
  <c r="AN309" i="14" s="1"/>
  <c r="E314" i="14"/>
  <c r="J313" i="14"/>
  <c r="AI310" i="14"/>
  <c r="W311" i="14"/>
  <c r="AK310" i="15"/>
  <c r="AN310" i="15" s="1"/>
  <c r="L312" i="14"/>
  <c r="O312" i="14" s="1"/>
  <c r="P312" i="14" s="1"/>
  <c r="R312" i="14" s="1"/>
  <c r="U312" i="14" s="1"/>
  <c r="E314" i="15"/>
  <c r="J313" i="15"/>
  <c r="Q311" i="15"/>
  <c r="L312" i="15"/>
  <c r="O312" i="15" s="1"/>
  <c r="AB320" i="18" l="1"/>
  <c r="AC320" i="18" s="1"/>
  <c r="AI319" i="18"/>
  <c r="J321" i="18"/>
  <c r="E322" i="18"/>
  <c r="AJ310" i="14"/>
  <c r="AP310" i="14" s="1"/>
  <c r="AS310" i="14" s="1"/>
  <c r="V312" i="14"/>
  <c r="K313" i="14"/>
  <c r="F314" i="14"/>
  <c r="I314" i="14" s="1"/>
  <c r="X311" i="14"/>
  <c r="AA311" i="14" s="1"/>
  <c r="AB311" i="14" s="1"/>
  <c r="AD311" i="14" s="1"/>
  <c r="AG311" i="14" s="1"/>
  <c r="P312" i="15"/>
  <c r="K313" i="15"/>
  <c r="L313" i="15" s="1"/>
  <c r="O313" i="15" s="1"/>
  <c r="F314" i="15"/>
  <c r="I314" i="15" s="1"/>
  <c r="R311" i="15"/>
  <c r="U311" i="15" s="1"/>
  <c r="V311" i="15" s="1"/>
  <c r="X311" i="15" s="1"/>
  <c r="AA311" i="15" s="1"/>
  <c r="AB311" i="15" s="1"/>
  <c r="AD311" i="15" s="1"/>
  <c r="AG311" i="15" s="1"/>
  <c r="F322" i="18" l="1"/>
  <c r="I322" i="18" s="1"/>
  <c r="AK310" i="14"/>
  <c r="AN310" i="14" s="1"/>
  <c r="AD320" i="18"/>
  <c r="AG320" i="18" s="1"/>
  <c r="AJ319" i="18"/>
  <c r="AP319" i="18" s="1"/>
  <c r="AS319" i="18" s="1"/>
  <c r="K321" i="18"/>
  <c r="L321" i="18" s="1"/>
  <c r="O321" i="18" s="1"/>
  <c r="P321" i="18" s="1"/>
  <c r="R321" i="18" s="1"/>
  <c r="U321" i="18" s="1"/>
  <c r="V321" i="18" s="1"/>
  <c r="X321" i="18" s="1"/>
  <c r="AA321" i="18" s="1"/>
  <c r="AI311" i="14"/>
  <c r="W312" i="14"/>
  <c r="X312" i="14" s="1"/>
  <c r="AA312" i="14" s="1"/>
  <c r="AB312" i="14" s="1"/>
  <c r="AD312" i="14" s="1"/>
  <c r="AG312" i="14" s="1"/>
  <c r="E315" i="14"/>
  <c r="J314" i="14"/>
  <c r="L313" i="14"/>
  <c r="O313" i="14" s="1"/>
  <c r="P313" i="14" s="1"/>
  <c r="R313" i="14" s="1"/>
  <c r="U313" i="14" s="1"/>
  <c r="Q312" i="15"/>
  <c r="R312" i="15" s="1"/>
  <c r="U312" i="15" s="1"/>
  <c r="V312" i="15" s="1"/>
  <c r="X312" i="15" s="1"/>
  <c r="AA312" i="15" s="1"/>
  <c r="AB312" i="15" s="1"/>
  <c r="AD312" i="15" s="1"/>
  <c r="AG312" i="15" s="1"/>
  <c r="AI311" i="15"/>
  <c r="P313" i="15"/>
  <c r="E315" i="15"/>
  <c r="J314" i="15"/>
  <c r="AJ311" i="14" l="1"/>
  <c r="AP311" i="14" s="1"/>
  <c r="AS311" i="14" s="1"/>
  <c r="AI320" i="18"/>
  <c r="AB321" i="18"/>
  <c r="AK319" i="18"/>
  <c r="AN319" i="18" s="1"/>
  <c r="J322" i="18"/>
  <c r="E323" i="18"/>
  <c r="V313" i="14"/>
  <c r="W313" i="14" s="1"/>
  <c r="K314" i="14"/>
  <c r="F315" i="14"/>
  <c r="I315" i="14" s="1"/>
  <c r="AI312" i="14"/>
  <c r="AI312" i="15"/>
  <c r="Q313" i="15"/>
  <c r="R313" i="15" s="1"/>
  <c r="U313" i="15" s="1"/>
  <c r="V313" i="15" s="1"/>
  <c r="X313" i="15" s="1"/>
  <c r="AA313" i="15" s="1"/>
  <c r="AB313" i="15" s="1"/>
  <c r="AD313" i="15" s="1"/>
  <c r="AG313" i="15" s="1"/>
  <c r="F315" i="15"/>
  <c r="I315" i="15" s="1"/>
  <c r="K314" i="15"/>
  <c r="AJ311" i="15"/>
  <c r="AP311" i="15" s="1"/>
  <c r="AS311" i="15" s="1"/>
  <c r="AK311" i="14" l="1"/>
  <c r="AN311" i="14" s="1"/>
  <c r="AJ312" i="14" s="1"/>
  <c r="AP312" i="14" s="1"/>
  <c r="AS312" i="14" s="1"/>
  <c r="AJ320" i="18"/>
  <c r="AP320" i="18" s="1"/>
  <c r="AS320" i="18" s="1"/>
  <c r="F323" i="18"/>
  <c r="I323" i="18" s="1"/>
  <c r="K322" i="18"/>
  <c r="AK320" i="18"/>
  <c r="AN320" i="18" s="1"/>
  <c r="AC321" i="18"/>
  <c r="J315" i="14"/>
  <c r="E316" i="14"/>
  <c r="X313" i="14"/>
  <c r="AA313" i="14" s="1"/>
  <c r="AB313" i="14" s="1"/>
  <c r="AD313" i="14" s="1"/>
  <c r="AG313" i="14" s="1"/>
  <c r="L314" i="14"/>
  <c r="O314" i="14" s="1"/>
  <c r="P314" i="14" s="1"/>
  <c r="R314" i="14" s="1"/>
  <c r="U314" i="14" s="1"/>
  <c r="AK311" i="15"/>
  <c r="AN311" i="15" s="1"/>
  <c r="AJ312" i="15" s="1"/>
  <c r="AP312" i="15" s="1"/>
  <c r="AS312" i="15" s="1"/>
  <c r="AI313" i="15"/>
  <c r="J315" i="15"/>
  <c r="E316" i="15"/>
  <c r="L314" i="15"/>
  <c r="O314" i="15" s="1"/>
  <c r="B55" i="12"/>
  <c r="B161" i="12"/>
  <c r="B134" i="12"/>
  <c r="B131" i="12"/>
  <c r="B214" i="12"/>
  <c r="B231" i="12"/>
  <c r="B155" i="12"/>
  <c r="B71" i="12"/>
  <c r="B92" i="12"/>
  <c r="B73" i="12"/>
  <c r="B262" i="12"/>
  <c r="B249" i="12"/>
  <c r="B68" i="12"/>
  <c r="B47" i="12"/>
  <c r="B187" i="12"/>
  <c r="B199" i="12"/>
  <c r="B227" i="12"/>
  <c r="B219" i="12"/>
  <c r="B211" i="12"/>
  <c r="B86" i="12"/>
  <c r="B205" i="12"/>
  <c r="B238" i="12"/>
  <c r="B54" i="12"/>
  <c r="B228" i="12"/>
  <c r="B74" i="12"/>
  <c r="B32" i="12"/>
  <c r="B51" i="12"/>
  <c r="B194" i="12"/>
  <c r="B241" i="12"/>
  <c r="B17" i="12"/>
  <c r="B237" i="12"/>
  <c r="B142" i="12"/>
  <c r="B49" i="12"/>
  <c r="B114" i="12"/>
  <c r="B64" i="12"/>
  <c r="B141" i="12"/>
  <c r="B236" i="12"/>
  <c r="B136" i="12"/>
  <c r="B6" i="12"/>
  <c r="B230" i="12"/>
  <c r="B31" i="12"/>
  <c r="B176" i="12"/>
  <c r="B213" i="12"/>
  <c r="B250" i="12"/>
  <c r="B41" i="12"/>
  <c r="B164" i="12"/>
  <c r="B70" i="12"/>
  <c r="B220" i="12"/>
  <c r="B24" i="12"/>
  <c r="B198" i="12"/>
  <c r="B101" i="12"/>
  <c r="B19" i="12"/>
  <c r="B130" i="12"/>
  <c r="B203" i="12"/>
  <c r="B75" i="12"/>
  <c r="B183" i="12"/>
  <c r="B29" i="12"/>
  <c r="B9" i="12"/>
  <c r="B81" i="12"/>
  <c r="B117" i="12"/>
  <c r="B222" i="12"/>
  <c r="B108" i="12"/>
  <c r="B12" i="12"/>
  <c r="B169" i="12"/>
  <c r="B150" i="12"/>
  <c r="B102" i="12"/>
  <c r="B271" i="12"/>
  <c r="B120" i="12"/>
  <c r="B28" i="12"/>
  <c r="B201" i="12"/>
  <c r="B76" i="12"/>
  <c r="B128" i="12"/>
  <c r="B144" i="12"/>
  <c r="B260" i="12"/>
  <c r="B247" i="12"/>
  <c r="B165" i="12"/>
  <c r="B52" i="12"/>
  <c r="B239" i="12"/>
  <c r="B218" i="12"/>
  <c r="B216" i="12"/>
  <c r="B105" i="12"/>
  <c r="B106" i="12"/>
  <c r="B103" i="12"/>
  <c r="B251" i="12"/>
  <c r="B206" i="12"/>
  <c r="B140" i="12"/>
  <c r="B124" i="12"/>
  <c r="B180" i="12"/>
  <c r="B100" i="12"/>
  <c r="B42" i="12"/>
  <c r="B89" i="12"/>
  <c r="B200" i="12"/>
  <c r="B83" i="12"/>
  <c r="B16" i="12"/>
  <c r="B162" i="12"/>
  <c r="B156" i="12"/>
  <c r="B116" i="12"/>
  <c r="B88" i="12"/>
  <c r="B175" i="12"/>
  <c r="B27" i="12"/>
  <c r="B39" i="12"/>
  <c r="B104" i="12"/>
  <c r="B36" i="12"/>
  <c r="B184" i="12"/>
  <c r="B121" i="12"/>
  <c r="B215" i="12"/>
  <c r="B94" i="12"/>
  <c r="B185" i="12"/>
  <c r="B129" i="12"/>
  <c r="B99" i="12"/>
  <c r="B160" i="12"/>
  <c r="B158" i="12"/>
  <c r="B59" i="12"/>
  <c r="B207" i="12"/>
  <c r="B242" i="12"/>
  <c r="B82" i="12"/>
  <c r="B167" i="12"/>
  <c r="B30" i="12"/>
  <c r="B10" i="12"/>
  <c r="B60" i="12"/>
  <c r="B109" i="12"/>
  <c r="B157" i="12"/>
  <c r="B45" i="12"/>
  <c r="B33" i="12"/>
  <c r="B182" i="12"/>
  <c r="B147" i="12"/>
  <c r="B195" i="12"/>
  <c r="B255" i="12"/>
  <c r="B98" i="12"/>
  <c r="B72" i="12"/>
  <c r="B115" i="12"/>
  <c r="B15" i="12"/>
  <c r="B127" i="12"/>
  <c r="B125" i="12"/>
  <c r="B112" i="12"/>
  <c r="B43" i="12"/>
  <c r="B243" i="12"/>
  <c r="B163" i="12"/>
  <c r="B26" i="12"/>
  <c r="B123" i="12"/>
  <c r="B132" i="12"/>
  <c r="B62" i="12"/>
  <c r="B35" i="12"/>
  <c r="B78" i="12"/>
  <c r="B208" i="12"/>
  <c r="B21" i="12"/>
  <c r="B90" i="12"/>
  <c r="B20" i="12"/>
  <c r="B267" i="12"/>
  <c r="B151" i="12"/>
  <c r="B266" i="12"/>
  <c r="B191" i="12"/>
  <c r="B212" i="12"/>
  <c r="B256" i="12"/>
  <c r="B240" i="12"/>
  <c r="B186" i="12"/>
  <c r="B84" i="12"/>
  <c r="B174" i="12"/>
  <c r="B202" i="12"/>
  <c r="B235" i="12"/>
  <c r="B170" i="12"/>
  <c r="B234" i="12"/>
  <c r="B179" i="12"/>
  <c r="B65" i="12"/>
  <c r="B245" i="12"/>
  <c r="B69" i="12"/>
  <c r="B178" i="12"/>
  <c r="B264" i="12"/>
  <c r="B188" i="12"/>
  <c r="B189" i="12"/>
  <c r="B87" i="12"/>
  <c r="B252" i="12"/>
  <c r="B248" i="12"/>
  <c r="B77" i="12"/>
  <c r="B37" i="12"/>
  <c r="B122" i="12"/>
  <c r="B226" i="12"/>
  <c r="B79" i="12"/>
  <c r="B173" i="12"/>
  <c r="B254" i="12"/>
  <c r="B11" i="12"/>
  <c r="B110" i="12"/>
  <c r="B56" i="12"/>
  <c r="B40" i="12"/>
  <c r="B210" i="12"/>
  <c r="B229" i="12"/>
  <c r="B272" i="12"/>
  <c r="B13" i="12"/>
  <c r="B258" i="12"/>
  <c r="B95" i="12"/>
  <c r="B119" i="12"/>
  <c r="B152" i="12"/>
  <c r="B145" i="12"/>
  <c r="B137" i="12"/>
  <c r="B192" i="12"/>
  <c r="B91" i="12"/>
  <c r="B46" i="12"/>
  <c r="B22" i="12"/>
  <c r="B217" i="12"/>
  <c r="B172" i="12"/>
  <c r="B246" i="12"/>
  <c r="B58" i="12"/>
  <c r="B111" i="12"/>
  <c r="B166" i="12"/>
  <c r="B196" i="12"/>
  <c r="B171" i="12"/>
  <c r="B153" i="12"/>
  <c r="B118" i="12"/>
  <c r="B209" i="12"/>
  <c r="B93" i="12"/>
  <c r="B63" i="12"/>
  <c r="B273" i="12"/>
  <c r="B143" i="12"/>
  <c r="B133" i="12"/>
  <c r="B269" i="12"/>
  <c r="B261" i="12"/>
  <c r="B113" i="12"/>
  <c r="B146" i="12"/>
  <c r="B67" i="12"/>
  <c r="B25" i="12"/>
  <c r="B270" i="12"/>
  <c r="B44" i="12"/>
  <c r="B126" i="12"/>
  <c r="B50" i="12"/>
  <c r="B34" i="12"/>
  <c r="B85" i="12"/>
  <c r="B232" i="12"/>
  <c r="B253" i="12"/>
  <c r="B14" i="12"/>
  <c r="B177" i="12"/>
  <c r="B197" i="12"/>
  <c r="B149" i="12"/>
  <c r="B265" i="12"/>
  <c r="B223" i="12"/>
  <c r="B193" i="12"/>
  <c r="B159" i="12"/>
  <c r="B190" i="12"/>
  <c r="B7" i="12"/>
  <c r="B66" i="12"/>
  <c r="B97" i="12"/>
  <c r="B96" i="12"/>
  <c r="B148" i="12"/>
  <c r="B53" i="12"/>
  <c r="B57" i="12"/>
  <c r="B23" i="12"/>
  <c r="B244" i="12"/>
  <c r="B80" i="12"/>
  <c r="B18" i="12"/>
  <c r="B139" i="12"/>
  <c r="B268" i="12"/>
  <c r="B233" i="12"/>
  <c r="B263" i="12"/>
  <c r="B221" i="12"/>
  <c r="B107" i="12"/>
  <c r="B48" i="12"/>
  <c r="B135" i="12"/>
  <c r="B168" i="12"/>
  <c r="B257" i="12"/>
  <c r="B259" i="12"/>
  <c r="B8" i="12"/>
  <c r="B224" i="12"/>
  <c r="B181" i="12"/>
  <c r="B154" i="12"/>
  <c r="B204" i="12"/>
  <c r="B225" i="12"/>
  <c r="B38" i="12"/>
  <c r="B61" i="12"/>
  <c r="B5" i="12"/>
  <c r="C5" i="12" s="1"/>
  <c r="C6" i="12" s="1"/>
  <c r="C7" i="12" s="1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B138" i="12"/>
  <c r="AD321" i="18" l="1"/>
  <c r="AG321" i="18" s="1"/>
  <c r="L322" i="18"/>
  <c r="O322" i="18" s="1"/>
  <c r="P322" i="18" s="1"/>
  <c r="R322" i="18" s="1"/>
  <c r="U322" i="18" s="1"/>
  <c r="V322" i="18" s="1"/>
  <c r="X322" i="18" s="1"/>
  <c r="AA322" i="18" s="1"/>
  <c r="E324" i="18"/>
  <c r="J323" i="18"/>
  <c r="C18" i="12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AK312" i="15"/>
  <c r="AN312" i="15" s="1"/>
  <c r="AJ313" i="15" s="1"/>
  <c r="AP313" i="15" s="1"/>
  <c r="AS313" i="15" s="1"/>
  <c r="AI313" i="14"/>
  <c r="K315" i="14"/>
  <c r="L315" i="14" s="1"/>
  <c r="O315" i="14" s="1"/>
  <c r="P315" i="14" s="1"/>
  <c r="R315" i="14" s="1"/>
  <c r="U315" i="14" s="1"/>
  <c r="V314" i="14"/>
  <c r="F316" i="14"/>
  <c r="I316" i="14" s="1"/>
  <c r="AK312" i="14"/>
  <c r="AN312" i="14" s="1"/>
  <c r="K315" i="15"/>
  <c r="L315" i="15" s="1"/>
  <c r="O315" i="15" s="1"/>
  <c r="P314" i="15"/>
  <c r="F316" i="15"/>
  <c r="I316" i="15" s="1"/>
  <c r="AR8" i="12"/>
  <c r="AT8" i="12" s="1"/>
  <c r="D15" i="12"/>
  <c r="AR14" i="12"/>
  <c r="AT14" i="12" s="1"/>
  <c r="AR10" i="12"/>
  <c r="AT10" i="12" s="1"/>
  <c r="D13" i="12"/>
  <c r="AR27" i="12"/>
  <c r="AT27" i="12" s="1"/>
  <c r="AR5" i="12"/>
  <c r="AT5" i="12" s="1"/>
  <c r="AR26" i="12"/>
  <c r="AT26" i="12" s="1"/>
  <c r="D27" i="12"/>
  <c r="D23" i="12"/>
  <c r="AR23" i="12"/>
  <c r="AT23" i="12" s="1"/>
  <c r="D6" i="12"/>
  <c r="AR24" i="12"/>
  <c r="AT24" i="12" s="1"/>
  <c r="D16" i="12"/>
  <c r="AR6" i="12"/>
  <c r="AT6" i="12" s="1"/>
  <c r="D10" i="12"/>
  <c r="D12" i="12"/>
  <c r="D19" i="12"/>
  <c r="D8" i="12"/>
  <c r="D24" i="12"/>
  <c r="AR12" i="12"/>
  <c r="AT12" i="12" s="1"/>
  <c r="AR21" i="12"/>
  <c r="AT21" i="12" s="1"/>
  <c r="D21" i="12"/>
  <c r="AR9" i="12"/>
  <c r="AT9" i="12" s="1"/>
  <c r="AR13" i="12"/>
  <c r="AT13" i="12" s="1"/>
  <c r="D5" i="12"/>
  <c r="F5" i="12" s="1"/>
  <c r="AR7" i="12"/>
  <c r="AT7" i="12" s="1"/>
  <c r="D7" i="12"/>
  <c r="D17" i="12"/>
  <c r="D11" i="12"/>
  <c r="AR15" i="12"/>
  <c r="AT15" i="12" s="1"/>
  <c r="AR17" i="12"/>
  <c r="AT17" i="12" s="1"/>
  <c r="AR20" i="12"/>
  <c r="AT20" i="12" s="1"/>
  <c r="AR25" i="12"/>
  <c r="AT25" i="12" s="1"/>
  <c r="AR18" i="12"/>
  <c r="AT18" i="12" s="1"/>
  <c r="D25" i="12"/>
  <c r="AR16" i="12"/>
  <c r="AT16" i="12" s="1"/>
  <c r="D14" i="12"/>
  <c r="D18" i="12"/>
  <c r="D20" i="12"/>
  <c r="AR11" i="12"/>
  <c r="AT11" i="12" s="1"/>
  <c r="D22" i="12"/>
  <c r="D9" i="12"/>
  <c r="AR22" i="12"/>
  <c r="AT22" i="12" s="1"/>
  <c r="AR19" i="12"/>
  <c r="AT19" i="12" s="1"/>
  <c r="D26" i="12"/>
  <c r="AJ313" i="14" l="1"/>
  <c r="AP313" i="14" s="1"/>
  <c r="AS313" i="14" s="1"/>
  <c r="F324" i="18"/>
  <c r="I324" i="18" s="1"/>
  <c r="AB322" i="18"/>
  <c r="AC322" i="18" s="1"/>
  <c r="K323" i="18"/>
  <c r="AI321" i="18"/>
  <c r="AK313" i="15"/>
  <c r="AN313" i="15" s="1"/>
  <c r="C275" i="12"/>
  <c r="C276" i="12" s="1"/>
  <c r="C277" i="12" s="1"/>
  <c r="C278" i="12" s="1"/>
  <c r="C279" i="12" s="1"/>
  <c r="C280" i="12" s="1"/>
  <c r="C281" i="12" s="1"/>
  <c r="C282" i="12" s="1"/>
  <c r="D282" i="12" s="1"/>
  <c r="D274" i="12"/>
  <c r="AR274" i="12"/>
  <c r="AT274" i="12" s="1"/>
  <c r="V315" i="14"/>
  <c r="E317" i="14"/>
  <c r="J316" i="14"/>
  <c r="AK313" i="14"/>
  <c r="AN313" i="14" s="1"/>
  <c r="W314" i="14"/>
  <c r="P315" i="15"/>
  <c r="J316" i="15"/>
  <c r="E317" i="15"/>
  <c r="Q314" i="15"/>
  <c r="AR282" i="12"/>
  <c r="AT282" i="12" s="1"/>
  <c r="D275" i="12"/>
  <c r="AR275" i="12"/>
  <c r="AT275" i="12" s="1"/>
  <c r="I5" i="12"/>
  <c r="J5" i="12" s="1"/>
  <c r="L5" i="12" s="1"/>
  <c r="O5" i="12" s="1"/>
  <c r="P5" i="12" s="1"/>
  <c r="R5" i="12" s="1"/>
  <c r="U5" i="12" s="1"/>
  <c r="V5" i="12" s="1"/>
  <c r="X5" i="12" s="1"/>
  <c r="AA5" i="12" s="1"/>
  <c r="AB5" i="12" s="1"/>
  <c r="AD5" i="12" s="1"/>
  <c r="AG5" i="12" s="1"/>
  <c r="AR28" i="12"/>
  <c r="AT28" i="12" s="1"/>
  <c r="D28" i="12"/>
  <c r="AJ321" i="18" l="1"/>
  <c r="AP321" i="18" s="1"/>
  <c r="AS321" i="18" s="1"/>
  <c r="AD322" i="18"/>
  <c r="AG322" i="18" s="1"/>
  <c r="J324" i="18"/>
  <c r="E325" i="18"/>
  <c r="L323" i="18"/>
  <c r="O323" i="18" s="1"/>
  <c r="P323" i="18" s="1"/>
  <c r="R323" i="18" s="1"/>
  <c r="U323" i="18" s="1"/>
  <c r="V323" i="18" s="1"/>
  <c r="X323" i="18" s="1"/>
  <c r="AA323" i="18" s="1"/>
  <c r="C283" i="12"/>
  <c r="X314" i="14"/>
  <c r="AA314" i="14" s="1"/>
  <c r="AB314" i="14" s="1"/>
  <c r="AD314" i="14" s="1"/>
  <c r="AG314" i="14" s="1"/>
  <c r="F317" i="14"/>
  <c r="I317" i="14" s="1"/>
  <c r="K316" i="14"/>
  <c r="R314" i="15"/>
  <c r="U314" i="15" s="1"/>
  <c r="V314" i="15" s="1"/>
  <c r="X314" i="15" s="1"/>
  <c r="AA314" i="15" s="1"/>
  <c r="AB314" i="15" s="1"/>
  <c r="AD314" i="15" s="1"/>
  <c r="AG314" i="15" s="1"/>
  <c r="K316" i="15"/>
  <c r="L316" i="15" s="1"/>
  <c r="O316" i="15" s="1"/>
  <c r="F317" i="15"/>
  <c r="I317" i="15" s="1"/>
  <c r="E6" i="12"/>
  <c r="F6" i="12" s="1"/>
  <c r="I6" i="12" s="1"/>
  <c r="C284" i="12"/>
  <c r="AR283" i="12"/>
  <c r="AT283" i="12" s="1"/>
  <c r="D283" i="12"/>
  <c r="D276" i="12"/>
  <c r="AR276" i="12"/>
  <c r="AT276" i="12" s="1"/>
  <c r="AR29" i="12"/>
  <c r="AT29" i="12" s="1"/>
  <c r="D29" i="12"/>
  <c r="AI5" i="12"/>
  <c r="AK5" i="12" s="1"/>
  <c r="AN5" i="12" s="1"/>
  <c r="F325" i="18" l="1"/>
  <c r="I325" i="18" s="1"/>
  <c r="AI322" i="18"/>
  <c r="AK321" i="18"/>
  <c r="AN321" i="18" s="1"/>
  <c r="AJ322" i="18" s="1"/>
  <c r="AP322" i="18" s="1"/>
  <c r="AS322" i="18" s="1"/>
  <c r="AB323" i="18"/>
  <c r="K324" i="18"/>
  <c r="E318" i="14"/>
  <c r="J317" i="14"/>
  <c r="L316" i="14"/>
  <c r="O316" i="14" s="1"/>
  <c r="P316" i="14" s="1"/>
  <c r="R316" i="14" s="1"/>
  <c r="U316" i="14" s="1"/>
  <c r="AI314" i="14"/>
  <c r="W315" i="14"/>
  <c r="P316" i="15"/>
  <c r="AI314" i="15"/>
  <c r="Q315" i="15"/>
  <c r="E318" i="15"/>
  <c r="J317" i="15"/>
  <c r="K317" i="15" s="1"/>
  <c r="C285" i="12"/>
  <c r="D284" i="12"/>
  <c r="AR284" i="12"/>
  <c r="AT284" i="12" s="1"/>
  <c r="D277" i="12"/>
  <c r="AR277" i="12"/>
  <c r="AT277" i="12" s="1"/>
  <c r="AR30" i="12"/>
  <c r="AT30" i="12" s="1"/>
  <c r="D30" i="12"/>
  <c r="E7" i="12"/>
  <c r="J6" i="12"/>
  <c r="AK322" i="18" l="1"/>
  <c r="AN322" i="18" s="1"/>
  <c r="AC323" i="18"/>
  <c r="L324" i="18"/>
  <c r="O324" i="18" s="1"/>
  <c r="P324" i="18" s="1"/>
  <c r="R324" i="18" s="1"/>
  <c r="U324" i="18" s="1"/>
  <c r="V324" i="18" s="1"/>
  <c r="X324" i="18" s="1"/>
  <c r="AA324" i="18" s="1"/>
  <c r="J325" i="18"/>
  <c r="E326" i="18"/>
  <c r="X315" i="14"/>
  <c r="AA315" i="14" s="1"/>
  <c r="AB315" i="14" s="1"/>
  <c r="AD315" i="14" s="1"/>
  <c r="AG315" i="14" s="1"/>
  <c r="AJ314" i="14"/>
  <c r="AP314" i="14" s="1"/>
  <c r="AS314" i="14" s="1"/>
  <c r="V316" i="14"/>
  <c r="K317" i="14"/>
  <c r="L317" i="14" s="1"/>
  <c r="O317" i="14" s="1"/>
  <c r="P317" i="14" s="1"/>
  <c r="R317" i="14" s="1"/>
  <c r="U317" i="14" s="1"/>
  <c r="F318" i="14"/>
  <c r="I318" i="14" s="1"/>
  <c r="R315" i="15"/>
  <c r="U315" i="15" s="1"/>
  <c r="V315" i="15" s="1"/>
  <c r="X315" i="15" s="1"/>
  <c r="AA315" i="15" s="1"/>
  <c r="AB315" i="15" s="1"/>
  <c r="AD315" i="15" s="1"/>
  <c r="AG315" i="15" s="1"/>
  <c r="AJ314" i="15"/>
  <c r="AP314" i="15" s="1"/>
  <c r="AS314" i="15" s="1"/>
  <c r="F318" i="15"/>
  <c r="I318" i="15" s="1"/>
  <c r="L317" i="15"/>
  <c r="O317" i="15" s="1"/>
  <c r="D285" i="12"/>
  <c r="AR285" i="12"/>
  <c r="AT285" i="12" s="1"/>
  <c r="C286" i="12"/>
  <c r="D278" i="12"/>
  <c r="AR278" i="12"/>
  <c r="AT278" i="12" s="1"/>
  <c r="D31" i="12"/>
  <c r="AR31" i="12"/>
  <c r="AT31" i="12" s="1"/>
  <c r="K6" i="12"/>
  <c r="F7" i="12"/>
  <c r="I7" i="12" s="1"/>
  <c r="F326" i="18" l="1"/>
  <c r="I326" i="18" s="1"/>
  <c r="K325" i="18"/>
  <c r="L325" i="18" s="1"/>
  <c r="O325" i="18" s="1"/>
  <c r="P325" i="18" s="1"/>
  <c r="R325" i="18" s="1"/>
  <c r="U325" i="18" s="1"/>
  <c r="V325" i="18" s="1"/>
  <c r="X325" i="18" s="1"/>
  <c r="AA325" i="18" s="1"/>
  <c r="AB324" i="18"/>
  <c r="AD323" i="18"/>
  <c r="AG323" i="18" s="1"/>
  <c r="V317" i="14"/>
  <c r="AK314" i="14"/>
  <c r="AN314" i="14" s="1"/>
  <c r="AI315" i="14"/>
  <c r="W316" i="14"/>
  <c r="J318" i="14"/>
  <c r="K318" i="14" s="1"/>
  <c r="E319" i="14"/>
  <c r="E319" i="15"/>
  <c r="J318" i="15"/>
  <c r="K318" i="15" s="1"/>
  <c r="AK314" i="15"/>
  <c r="AN314" i="15" s="1"/>
  <c r="Q316" i="15"/>
  <c r="AI315" i="15"/>
  <c r="P317" i="15"/>
  <c r="C287" i="12"/>
  <c r="AR286" i="12"/>
  <c r="AT286" i="12" s="1"/>
  <c r="D286" i="12"/>
  <c r="D279" i="12"/>
  <c r="AR279" i="12"/>
  <c r="AT279" i="12" s="1"/>
  <c r="D32" i="12"/>
  <c r="AR32" i="12"/>
  <c r="AT32" i="12" s="1"/>
  <c r="J7" i="12"/>
  <c r="E8" i="12"/>
  <c r="L6" i="12"/>
  <c r="O6" i="12" s="1"/>
  <c r="P6" i="12" s="1"/>
  <c r="R6" i="12" s="1"/>
  <c r="U6" i="12" s="1"/>
  <c r="V6" i="12" s="1"/>
  <c r="X6" i="12" s="1"/>
  <c r="AA6" i="12" s="1"/>
  <c r="AB6" i="12" s="1"/>
  <c r="AD6" i="12" s="1"/>
  <c r="AG6" i="12" s="1"/>
  <c r="AB325" i="18" l="1"/>
  <c r="J326" i="18"/>
  <c r="E327" i="18"/>
  <c r="AI323" i="18"/>
  <c r="AC324" i="18"/>
  <c r="X316" i="14"/>
  <c r="AA316" i="14" s="1"/>
  <c r="AB316" i="14" s="1"/>
  <c r="AD316" i="14" s="1"/>
  <c r="AG316" i="14" s="1"/>
  <c r="AJ315" i="14"/>
  <c r="AP315" i="14" s="1"/>
  <c r="AS315" i="14" s="1"/>
  <c r="L318" i="14"/>
  <c r="O318" i="14" s="1"/>
  <c r="P318" i="14" s="1"/>
  <c r="R318" i="14" s="1"/>
  <c r="U318" i="14" s="1"/>
  <c r="F319" i="14"/>
  <c r="I319" i="14" s="1"/>
  <c r="R316" i="15"/>
  <c r="U316" i="15" s="1"/>
  <c r="V316" i="15" s="1"/>
  <c r="X316" i="15" s="1"/>
  <c r="AA316" i="15" s="1"/>
  <c r="AB316" i="15" s="1"/>
  <c r="AD316" i="15" s="1"/>
  <c r="AG316" i="15" s="1"/>
  <c r="AJ315" i="15"/>
  <c r="AP315" i="15" s="1"/>
  <c r="AS315" i="15" s="1"/>
  <c r="L318" i="15"/>
  <c r="O318" i="15" s="1"/>
  <c r="F319" i="15"/>
  <c r="I319" i="15" s="1"/>
  <c r="D287" i="12"/>
  <c r="AR287" i="12"/>
  <c r="AT287" i="12" s="1"/>
  <c r="C288" i="12"/>
  <c r="D280" i="12"/>
  <c r="AR280" i="12"/>
  <c r="AT280" i="12" s="1"/>
  <c r="D33" i="12"/>
  <c r="AR33" i="12"/>
  <c r="AT33" i="12" s="1"/>
  <c r="K7" i="12"/>
  <c r="L7" i="12" s="1"/>
  <c r="O7" i="12" s="1"/>
  <c r="P7" i="12" s="1"/>
  <c r="R7" i="12" s="1"/>
  <c r="U7" i="12" s="1"/>
  <c r="V7" i="12" s="1"/>
  <c r="X7" i="12" s="1"/>
  <c r="AA7" i="12" s="1"/>
  <c r="AB7" i="12" s="1"/>
  <c r="AD7" i="12" s="1"/>
  <c r="AG7" i="12" s="1"/>
  <c r="AI6" i="12"/>
  <c r="F8" i="12"/>
  <c r="I8" i="12" s="1"/>
  <c r="AJ323" i="18" l="1"/>
  <c r="AP323" i="18" s="1"/>
  <c r="AS323" i="18" s="1"/>
  <c r="F327" i="18"/>
  <c r="I327" i="18" s="1"/>
  <c r="AD324" i="18"/>
  <c r="AG324" i="18" s="1"/>
  <c r="K326" i="18"/>
  <c r="L326" i="18" s="1"/>
  <c r="O326" i="18" s="1"/>
  <c r="P326" i="18" s="1"/>
  <c r="R326" i="18" s="1"/>
  <c r="U326" i="18" s="1"/>
  <c r="V326" i="18" s="1"/>
  <c r="X326" i="18" s="1"/>
  <c r="AA326" i="18" s="1"/>
  <c r="V318" i="14"/>
  <c r="AI316" i="14"/>
  <c r="W317" i="14"/>
  <c r="AK315" i="14"/>
  <c r="AN315" i="14" s="1"/>
  <c r="J319" i="14"/>
  <c r="E320" i="14"/>
  <c r="AK315" i="15"/>
  <c r="AN315" i="15" s="1"/>
  <c r="AI316" i="15"/>
  <c r="Q317" i="15"/>
  <c r="P318" i="15"/>
  <c r="E320" i="15"/>
  <c r="J319" i="15"/>
  <c r="D288" i="12"/>
  <c r="AR288" i="12"/>
  <c r="AT288" i="12" s="1"/>
  <c r="C289" i="12"/>
  <c r="D281" i="12"/>
  <c r="AR281" i="12"/>
  <c r="AT281" i="12" s="1"/>
  <c r="D34" i="12"/>
  <c r="AR34" i="12"/>
  <c r="AT34" i="12" s="1"/>
  <c r="AI7" i="12"/>
  <c r="E9" i="12"/>
  <c r="J8" i="12"/>
  <c r="AJ6" i="12"/>
  <c r="AP6" i="12" s="1"/>
  <c r="AS6" i="12" s="1"/>
  <c r="AB326" i="18" l="1"/>
  <c r="AC325" i="18"/>
  <c r="AI324" i="18"/>
  <c r="E328" i="18"/>
  <c r="J327" i="18"/>
  <c r="AK323" i="18"/>
  <c r="AN323" i="18" s="1"/>
  <c r="AJ324" i="18" s="1"/>
  <c r="AP324" i="18" s="1"/>
  <c r="AS324" i="18" s="1"/>
  <c r="AJ316" i="14"/>
  <c r="AP316" i="14" s="1"/>
  <c r="AS316" i="14" s="1"/>
  <c r="F320" i="14"/>
  <c r="I320" i="14" s="1"/>
  <c r="X317" i="14"/>
  <c r="AA317" i="14" s="1"/>
  <c r="AB317" i="14" s="1"/>
  <c r="AD317" i="14" s="1"/>
  <c r="AG317" i="14" s="1"/>
  <c r="K319" i="14"/>
  <c r="AJ316" i="15"/>
  <c r="AP316" i="15" s="1"/>
  <c r="AS316" i="15" s="1"/>
  <c r="F320" i="15"/>
  <c r="I320" i="15" s="1"/>
  <c r="K319" i="15"/>
  <c r="R317" i="15"/>
  <c r="U317" i="15" s="1"/>
  <c r="V317" i="15" s="1"/>
  <c r="X317" i="15" s="1"/>
  <c r="AA317" i="15" s="1"/>
  <c r="AB317" i="15" s="1"/>
  <c r="AD317" i="15" s="1"/>
  <c r="AG317" i="15" s="1"/>
  <c r="D289" i="12"/>
  <c r="AR289" i="12"/>
  <c r="AT289" i="12" s="1"/>
  <c r="C290" i="12"/>
  <c r="D35" i="12"/>
  <c r="AR35" i="12"/>
  <c r="AT35" i="12" s="1"/>
  <c r="AK6" i="12"/>
  <c r="AN6" i="12" s="1"/>
  <c r="AJ7" i="12" s="1"/>
  <c r="AP7" i="12" s="1"/>
  <c r="AS7" i="12" s="1"/>
  <c r="F9" i="12"/>
  <c r="I9" i="12" s="1"/>
  <c r="K8" i="12"/>
  <c r="AK316" i="14" l="1"/>
  <c r="AN316" i="14" s="1"/>
  <c r="AK324" i="18"/>
  <c r="AN324" i="18" s="1"/>
  <c r="AD325" i="18"/>
  <c r="AG325" i="18" s="1"/>
  <c r="F328" i="18"/>
  <c r="I328" i="18" s="1"/>
  <c r="K327" i="18"/>
  <c r="AK316" i="15"/>
  <c r="AN316" i="15" s="1"/>
  <c r="W318" i="14"/>
  <c r="AI317" i="14"/>
  <c r="AJ317" i="14" s="1"/>
  <c r="AP317" i="14" s="1"/>
  <c r="AS317" i="14" s="1"/>
  <c r="L319" i="14"/>
  <c r="O319" i="14" s="1"/>
  <c r="P319" i="14" s="1"/>
  <c r="R319" i="14" s="1"/>
  <c r="U319" i="14" s="1"/>
  <c r="E321" i="14"/>
  <c r="J320" i="14"/>
  <c r="J320" i="15"/>
  <c r="E321" i="15"/>
  <c r="AI317" i="15"/>
  <c r="Q318" i="15"/>
  <c r="L319" i="15"/>
  <c r="O319" i="15" s="1"/>
  <c r="D290" i="12"/>
  <c r="AR290" i="12"/>
  <c r="AT290" i="12" s="1"/>
  <c r="C291" i="12"/>
  <c r="AK7" i="12"/>
  <c r="AN7" i="12" s="1"/>
  <c r="D36" i="12"/>
  <c r="AR36" i="12"/>
  <c r="AT36" i="12" s="1"/>
  <c r="E10" i="12"/>
  <c r="J9" i="12"/>
  <c r="L8" i="12"/>
  <c r="O8" i="12" s="1"/>
  <c r="P8" i="12" s="1"/>
  <c r="R8" i="12" s="1"/>
  <c r="U8" i="12" s="1"/>
  <c r="V8" i="12" s="1"/>
  <c r="X8" i="12" s="1"/>
  <c r="AA8" i="12" s="1"/>
  <c r="AB8" i="12" s="1"/>
  <c r="AD8" i="12" s="1"/>
  <c r="AG8" i="12" s="1"/>
  <c r="J328" i="18" l="1"/>
  <c r="E329" i="18"/>
  <c r="AC326" i="18"/>
  <c r="AI325" i="18"/>
  <c r="AJ325" i="18" s="1"/>
  <c r="AP325" i="18" s="1"/>
  <c r="AS325" i="18" s="1"/>
  <c r="L327" i="18"/>
  <c r="O327" i="18" s="1"/>
  <c r="P327" i="18" s="1"/>
  <c r="R327" i="18" s="1"/>
  <c r="U327" i="18" s="1"/>
  <c r="V327" i="18" s="1"/>
  <c r="X327" i="18" s="1"/>
  <c r="AA327" i="18" s="1"/>
  <c r="K320" i="14"/>
  <c r="V319" i="14"/>
  <c r="AK317" i="14"/>
  <c r="AN317" i="14" s="1"/>
  <c r="F321" i="14"/>
  <c r="I321" i="14" s="1"/>
  <c r="X318" i="14"/>
  <c r="AA318" i="14" s="1"/>
  <c r="AB318" i="14" s="1"/>
  <c r="AD318" i="14" s="1"/>
  <c r="AG318" i="14" s="1"/>
  <c r="K320" i="15"/>
  <c r="L320" i="15" s="1"/>
  <c r="O320" i="15" s="1"/>
  <c r="P319" i="15"/>
  <c r="F321" i="15"/>
  <c r="I321" i="15" s="1"/>
  <c r="R318" i="15"/>
  <c r="U318" i="15" s="1"/>
  <c r="V318" i="15" s="1"/>
  <c r="X318" i="15" s="1"/>
  <c r="AA318" i="15" s="1"/>
  <c r="AB318" i="15" s="1"/>
  <c r="AD318" i="15" s="1"/>
  <c r="AG318" i="15" s="1"/>
  <c r="AJ317" i="15"/>
  <c r="AP317" i="15" s="1"/>
  <c r="AS317" i="15" s="1"/>
  <c r="C292" i="12"/>
  <c r="D291" i="12"/>
  <c r="AR291" i="12"/>
  <c r="AT291" i="12" s="1"/>
  <c r="AR37" i="12"/>
  <c r="AT37" i="12" s="1"/>
  <c r="D37" i="12"/>
  <c r="AI8" i="12"/>
  <c r="K9" i="12"/>
  <c r="L9" i="12" s="1"/>
  <c r="O9" i="12" s="1"/>
  <c r="P9" i="12" s="1"/>
  <c r="R9" i="12" s="1"/>
  <c r="U9" i="12" s="1"/>
  <c r="V9" i="12" s="1"/>
  <c r="X9" i="12" s="1"/>
  <c r="AA9" i="12" s="1"/>
  <c r="AB9" i="12" s="1"/>
  <c r="AD9" i="12" s="1"/>
  <c r="AG9" i="12" s="1"/>
  <c r="F10" i="12"/>
  <c r="I10" i="12" s="1"/>
  <c r="K328" i="18" l="1"/>
  <c r="AB327" i="18"/>
  <c r="AK325" i="18"/>
  <c r="AN325" i="18" s="1"/>
  <c r="AD326" i="18"/>
  <c r="AG326" i="18" s="1"/>
  <c r="F329" i="18"/>
  <c r="I329" i="18" s="1"/>
  <c r="L328" i="18"/>
  <c r="O328" i="18" s="1"/>
  <c r="P328" i="18" s="1"/>
  <c r="R328" i="18" s="1"/>
  <c r="U328" i="18" s="1"/>
  <c r="V328" i="18" s="1"/>
  <c r="X328" i="18" s="1"/>
  <c r="AA328" i="18" s="1"/>
  <c r="W319" i="14"/>
  <c r="X319" i="14" s="1"/>
  <c r="AA319" i="14" s="1"/>
  <c r="AB319" i="14" s="1"/>
  <c r="AD319" i="14" s="1"/>
  <c r="AG319" i="14" s="1"/>
  <c r="AI318" i="14"/>
  <c r="AJ318" i="14" s="1"/>
  <c r="AP318" i="14" s="1"/>
  <c r="AS318" i="14" s="1"/>
  <c r="J321" i="14"/>
  <c r="E322" i="14"/>
  <c r="L320" i="14"/>
  <c r="O320" i="14" s="1"/>
  <c r="P320" i="14" s="1"/>
  <c r="R320" i="14" s="1"/>
  <c r="U320" i="14" s="1"/>
  <c r="AK317" i="15"/>
  <c r="AN317" i="15" s="1"/>
  <c r="AI318" i="15"/>
  <c r="Q319" i="15"/>
  <c r="R319" i="15" s="1"/>
  <c r="U319" i="15" s="1"/>
  <c r="V319" i="15" s="1"/>
  <c r="X319" i="15" s="1"/>
  <c r="AA319" i="15" s="1"/>
  <c r="AB319" i="15" s="1"/>
  <c r="AD319" i="15" s="1"/>
  <c r="AG319" i="15" s="1"/>
  <c r="E322" i="15"/>
  <c r="J321" i="15"/>
  <c r="K321" i="15" s="1"/>
  <c r="P320" i="15"/>
  <c r="C293" i="12"/>
  <c r="D292" i="12"/>
  <c r="AR292" i="12"/>
  <c r="AT292" i="12" s="1"/>
  <c r="AR38" i="12"/>
  <c r="AT38" i="12" s="1"/>
  <c r="D38" i="12"/>
  <c r="E11" i="12"/>
  <c r="J10" i="12"/>
  <c r="K10" i="12" s="1"/>
  <c r="AI9" i="12"/>
  <c r="AJ8" i="12"/>
  <c r="AP8" i="12" s="1"/>
  <c r="AS8" i="12" s="1"/>
  <c r="E330" i="18" l="1"/>
  <c r="J329" i="18"/>
  <c r="AC327" i="18"/>
  <c r="AI326" i="18"/>
  <c r="AB328" i="18"/>
  <c r="K329" i="18"/>
  <c r="AJ326" i="18"/>
  <c r="AP326" i="18" s="1"/>
  <c r="AS326" i="18" s="1"/>
  <c r="AD327" i="18"/>
  <c r="AG327" i="18" s="1"/>
  <c r="AJ318" i="15"/>
  <c r="AP318" i="15" s="1"/>
  <c r="AS318" i="15" s="1"/>
  <c r="AI319" i="14"/>
  <c r="K321" i="14"/>
  <c r="L321" i="14" s="1"/>
  <c r="O321" i="14" s="1"/>
  <c r="P321" i="14" s="1"/>
  <c r="R321" i="14" s="1"/>
  <c r="U321" i="14" s="1"/>
  <c r="V320" i="14"/>
  <c r="F322" i="14"/>
  <c r="I322" i="14" s="1"/>
  <c r="AK318" i="14"/>
  <c r="AN318" i="14" s="1"/>
  <c r="AJ319" i="14" s="1"/>
  <c r="AP319" i="14" s="1"/>
  <c r="AS319" i="14" s="1"/>
  <c r="L321" i="15"/>
  <c r="O321" i="15" s="1"/>
  <c r="F322" i="15"/>
  <c r="I322" i="15" s="1"/>
  <c r="Q320" i="15"/>
  <c r="AI319" i="15"/>
  <c r="AK318" i="15"/>
  <c r="AN318" i="15" s="1"/>
  <c r="C294" i="12"/>
  <c r="D293" i="12"/>
  <c r="AR293" i="12"/>
  <c r="AT293" i="12" s="1"/>
  <c r="D39" i="12"/>
  <c r="AR39" i="12"/>
  <c r="AT39" i="12" s="1"/>
  <c r="AK8" i="12"/>
  <c r="AN8" i="12" s="1"/>
  <c r="AJ9" i="12" s="1"/>
  <c r="AP9" i="12" s="1"/>
  <c r="AS9" i="12" s="1"/>
  <c r="L10" i="12"/>
  <c r="O10" i="12" s="1"/>
  <c r="P10" i="12" s="1"/>
  <c r="R10" i="12" s="1"/>
  <c r="U10" i="12" s="1"/>
  <c r="V10" i="12" s="1"/>
  <c r="X10" i="12" s="1"/>
  <c r="AA10" i="12" s="1"/>
  <c r="AB10" i="12" s="1"/>
  <c r="AD10" i="12" s="1"/>
  <c r="AG10" i="12" s="1"/>
  <c r="F11" i="12"/>
  <c r="I11" i="12" s="1"/>
  <c r="AK326" i="18" l="1"/>
  <c r="AN326" i="18" s="1"/>
  <c r="AI327" i="18"/>
  <c r="AC328" i="18"/>
  <c r="L329" i="18"/>
  <c r="O329" i="18" s="1"/>
  <c r="P329" i="18" s="1"/>
  <c r="R329" i="18" s="1"/>
  <c r="U329" i="18" s="1"/>
  <c r="V329" i="18" s="1"/>
  <c r="X329" i="18" s="1"/>
  <c r="AA329" i="18" s="1"/>
  <c r="F330" i="18"/>
  <c r="I330" i="18" s="1"/>
  <c r="V321" i="14"/>
  <c r="J322" i="14"/>
  <c r="E323" i="14"/>
  <c r="W320" i="14"/>
  <c r="AK319" i="14"/>
  <c r="AN319" i="14" s="1"/>
  <c r="P321" i="15"/>
  <c r="R320" i="15"/>
  <c r="U320" i="15" s="1"/>
  <c r="V320" i="15" s="1"/>
  <c r="X320" i="15" s="1"/>
  <c r="AA320" i="15" s="1"/>
  <c r="AB320" i="15" s="1"/>
  <c r="AD320" i="15" s="1"/>
  <c r="AG320" i="15" s="1"/>
  <c r="E323" i="15"/>
  <c r="J322" i="15"/>
  <c r="AJ319" i="15"/>
  <c r="AP319" i="15" s="1"/>
  <c r="AS319" i="15" s="1"/>
  <c r="C295" i="12"/>
  <c r="AR294" i="12"/>
  <c r="AT294" i="12" s="1"/>
  <c r="D294" i="12"/>
  <c r="AR40" i="12"/>
  <c r="AT40" i="12" s="1"/>
  <c r="D40" i="12"/>
  <c r="E12" i="12"/>
  <c r="J11" i="12"/>
  <c r="K11" i="12" s="1"/>
  <c r="AI10" i="12"/>
  <c r="AK9" i="12"/>
  <c r="AN9" i="12" s="1"/>
  <c r="AB329" i="18" l="1"/>
  <c r="AJ327" i="18"/>
  <c r="AP327" i="18" s="1"/>
  <c r="AS327" i="18" s="1"/>
  <c r="AD328" i="18"/>
  <c r="AG328" i="18" s="1"/>
  <c r="E331" i="18"/>
  <c r="J330" i="18"/>
  <c r="X320" i="14"/>
  <c r="AA320" i="14" s="1"/>
  <c r="AB320" i="14" s="1"/>
  <c r="AD320" i="14" s="1"/>
  <c r="AG320" i="14" s="1"/>
  <c r="K322" i="14"/>
  <c r="L322" i="14" s="1"/>
  <c r="O322" i="14" s="1"/>
  <c r="P322" i="14" s="1"/>
  <c r="R322" i="14" s="1"/>
  <c r="U322" i="14" s="1"/>
  <c r="F323" i="14"/>
  <c r="I323" i="14" s="1"/>
  <c r="F323" i="15"/>
  <c r="I323" i="15" s="1"/>
  <c r="AI320" i="15"/>
  <c r="Q321" i="15"/>
  <c r="K322" i="15"/>
  <c r="AK319" i="15"/>
  <c r="AN319" i="15" s="1"/>
  <c r="AJ320" i="15" s="1"/>
  <c r="AP320" i="15" s="1"/>
  <c r="AS320" i="15" s="1"/>
  <c r="AJ10" i="12"/>
  <c r="AP10" i="12" s="1"/>
  <c r="AS10" i="12" s="1"/>
  <c r="AR295" i="12"/>
  <c r="AT295" i="12" s="1"/>
  <c r="C296" i="12"/>
  <c r="D295" i="12"/>
  <c r="AR41" i="12"/>
  <c r="AT41" i="12" s="1"/>
  <c r="D41" i="12"/>
  <c r="L11" i="12"/>
  <c r="O11" i="12" s="1"/>
  <c r="P11" i="12" s="1"/>
  <c r="R11" i="12" s="1"/>
  <c r="U11" i="12" s="1"/>
  <c r="V11" i="12" s="1"/>
  <c r="X11" i="12" s="1"/>
  <c r="AA11" i="12" s="1"/>
  <c r="AB11" i="12" s="1"/>
  <c r="AD11" i="12" s="1"/>
  <c r="AG11" i="12" s="1"/>
  <c r="F12" i="12"/>
  <c r="I12" i="12" s="1"/>
  <c r="F331" i="18" l="1"/>
  <c r="I331" i="18" s="1"/>
  <c r="AK327" i="18"/>
  <c r="AN327" i="18" s="1"/>
  <c r="K330" i="18"/>
  <c r="AI328" i="18"/>
  <c r="AC329" i="18"/>
  <c r="AD329" i="18" s="1"/>
  <c r="AG329" i="18" s="1"/>
  <c r="V322" i="14"/>
  <c r="J323" i="14"/>
  <c r="E324" i="14"/>
  <c r="AI320" i="14"/>
  <c r="W321" i="14"/>
  <c r="E324" i="15"/>
  <c r="J323" i="15"/>
  <c r="R321" i="15"/>
  <c r="U321" i="15" s="1"/>
  <c r="V321" i="15" s="1"/>
  <c r="X321" i="15" s="1"/>
  <c r="AA321" i="15" s="1"/>
  <c r="AB321" i="15" s="1"/>
  <c r="AD321" i="15" s="1"/>
  <c r="AG321" i="15" s="1"/>
  <c r="AK320" i="15"/>
  <c r="AN320" i="15" s="1"/>
  <c r="L322" i="15"/>
  <c r="O322" i="15" s="1"/>
  <c r="AK10" i="12"/>
  <c r="AN10" i="12" s="1"/>
  <c r="D296" i="12"/>
  <c r="AR296" i="12"/>
  <c r="AT296" i="12" s="1"/>
  <c r="C297" i="12"/>
  <c r="D42" i="12"/>
  <c r="AR42" i="12"/>
  <c r="AT42" i="12" s="1"/>
  <c r="E13" i="12"/>
  <c r="J12" i="12"/>
  <c r="K12" i="12" s="1"/>
  <c r="AI11" i="12"/>
  <c r="AI329" i="18" l="1"/>
  <c r="AJ328" i="18"/>
  <c r="AP328" i="18" s="1"/>
  <c r="AS328" i="18" s="1"/>
  <c r="L330" i="18"/>
  <c r="O330" i="18" s="1"/>
  <c r="P330" i="18" s="1"/>
  <c r="R330" i="18" s="1"/>
  <c r="U330" i="18" s="1"/>
  <c r="V330" i="18" s="1"/>
  <c r="X330" i="18" s="1"/>
  <c r="AA330" i="18" s="1"/>
  <c r="J331" i="18"/>
  <c r="E332" i="18"/>
  <c r="AJ320" i="14"/>
  <c r="AP320" i="14" s="1"/>
  <c r="AS320" i="14" s="1"/>
  <c r="X321" i="14"/>
  <c r="AA321" i="14" s="1"/>
  <c r="AB321" i="14" s="1"/>
  <c r="AD321" i="14" s="1"/>
  <c r="AG321" i="14" s="1"/>
  <c r="F324" i="14"/>
  <c r="I324" i="14" s="1"/>
  <c r="K323" i="14"/>
  <c r="L323" i="14" s="1"/>
  <c r="O323" i="14" s="1"/>
  <c r="P323" i="14" s="1"/>
  <c r="R323" i="14" s="1"/>
  <c r="U323" i="14" s="1"/>
  <c r="AI321" i="15"/>
  <c r="AJ321" i="15" s="1"/>
  <c r="AP321" i="15" s="1"/>
  <c r="AS321" i="15" s="1"/>
  <c r="K323" i="15"/>
  <c r="L323" i="15" s="1"/>
  <c r="O323" i="15" s="1"/>
  <c r="P322" i="15"/>
  <c r="F324" i="15"/>
  <c r="I324" i="15" s="1"/>
  <c r="D297" i="12"/>
  <c r="AR297" i="12"/>
  <c r="AT297" i="12" s="1"/>
  <c r="C298" i="12"/>
  <c r="D43" i="12"/>
  <c r="AR43" i="12"/>
  <c r="AT43" i="12" s="1"/>
  <c r="L12" i="12"/>
  <c r="O12" i="12" s="1"/>
  <c r="P12" i="12" s="1"/>
  <c r="R12" i="12" s="1"/>
  <c r="U12" i="12" s="1"/>
  <c r="V12" i="12" s="1"/>
  <c r="X12" i="12" s="1"/>
  <c r="AA12" i="12" s="1"/>
  <c r="AB12" i="12" s="1"/>
  <c r="AD12" i="12" s="1"/>
  <c r="AG12" i="12" s="1"/>
  <c r="AJ11" i="12"/>
  <c r="AP11" i="12" s="1"/>
  <c r="AS11" i="12" s="1"/>
  <c r="F13" i="12"/>
  <c r="I13" i="12" s="1"/>
  <c r="K331" i="18" l="1"/>
  <c r="AB330" i="18"/>
  <c r="L331" i="18"/>
  <c r="O331" i="18" s="1"/>
  <c r="P331" i="18" s="1"/>
  <c r="R331" i="18" s="1"/>
  <c r="U331" i="18" s="1"/>
  <c r="V331" i="18" s="1"/>
  <c r="X331" i="18" s="1"/>
  <c r="AA331" i="18" s="1"/>
  <c r="AK328" i="18"/>
  <c r="AN328" i="18" s="1"/>
  <c r="AJ329" i="18" s="1"/>
  <c r="AP329" i="18" s="1"/>
  <c r="AS329" i="18" s="1"/>
  <c r="F332" i="18"/>
  <c r="I332" i="18" s="1"/>
  <c r="V323" i="14"/>
  <c r="J324" i="14"/>
  <c r="E325" i="14"/>
  <c r="W322" i="14"/>
  <c r="AI321" i="14"/>
  <c r="AK320" i="14"/>
  <c r="AN320" i="14" s="1"/>
  <c r="E325" i="15"/>
  <c r="J324" i="15"/>
  <c r="P323" i="15"/>
  <c r="Q322" i="15"/>
  <c r="AK321" i="15"/>
  <c r="AN321" i="15" s="1"/>
  <c r="D298" i="12"/>
  <c r="AR298" i="12"/>
  <c r="AT298" i="12" s="1"/>
  <c r="C299" i="12"/>
  <c r="D44" i="12"/>
  <c r="AR44" i="12"/>
  <c r="AT44" i="12" s="1"/>
  <c r="J13" i="12"/>
  <c r="K13" i="12" s="1"/>
  <c r="E14" i="12"/>
  <c r="AK11" i="12"/>
  <c r="AN11" i="12" s="1"/>
  <c r="AI12" i="12"/>
  <c r="J332" i="18" l="1"/>
  <c r="K332" i="18" s="1"/>
  <c r="E333" i="18"/>
  <c r="AB331" i="18"/>
  <c r="AK329" i="18"/>
  <c r="AN329" i="18" s="1"/>
  <c r="AC330" i="18"/>
  <c r="AJ321" i="14"/>
  <c r="AP321" i="14" s="1"/>
  <c r="AS321" i="14" s="1"/>
  <c r="X322" i="14"/>
  <c r="AA322" i="14" s="1"/>
  <c r="AB322" i="14" s="1"/>
  <c r="AD322" i="14" s="1"/>
  <c r="AG322" i="14" s="1"/>
  <c r="F325" i="14"/>
  <c r="I325" i="14" s="1"/>
  <c r="K324" i="14"/>
  <c r="F325" i="15"/>
  <c r="I325" i="15" s="1"/>
  <c r="R322" i="15"/>
  <c r="U322" i="15" s="1"/>
  <c r="V322" i="15" s="1"/>
  <c r="X322" i="15" s="1"/>
  <c r="AA322" i="15" s="1"/>
  <c r="AB322" i="15" s="1"/>
  <c r="AD322" i="15" s="1"/>
  <c r="AG322" i="15" s="1"/>
  <c r="K324" i="15"/>
  <c r="AR299" i="12"/>
  <c r="AT299" i="12" s="1"/>
  <c r="D299" i="12"/>
  <c r="C300" i="12"/>
  <c r="AR45" i="12"/>
  <c r="AT45" i="12" s="1"/>
  <c r="D45" i="12"/>
  <c r="AJ12" i="12"/>
  <c r="AP12" i="12" s="1"/>
  <c r="AS12" i="12" s="1"/>
  <c r="F14" i="12"/>
  <c r="I14" i="12" s="1"/>
  <c r="L13" i="12"/>
  <c r="O13" i="12" s="1"/>
  <c r="P13" i="12" s="1"/>
  <c r="R13" i="12" s="1"/>
  <c r="U13" i="12" s="1"/>
  <c r="V13" i="12" s="1"/>
  <c r="X13" i="12" s="1"/>
  <c r="AA13" i="12" s="1"/>
  <c r="AB13" i="12" s="1"/>
  <c r="AD13" i="12" s="1"/>
  <c r="AG13" i="12" s="1"/>
  <c r="AD330" i="18" l="1"/>
  <c r="AG330" i="18" s="1"/>
  <c r="F333" i="18"/>
  <c r="I333" i="18" s="1"/>
  <c r="L332" i="18"/>
  <c r="O332" i="18" s="1"/>
  <c r="P332" i="18" s="1"/>
  <c r="R332" i="18" s="1"/>
  <c r="U332" i="18" s="1"/>
  <c r="V332" i="18" s="1"/>
  <c r="X332" i="18" s="1"/>
  <c r="AA332" i="18" s="1"/>
  <c r="AK321" i="14"/>
  <c r="AN321" i="14" s="1"/>
  <c r="L324" i="14"/>
  <c r="O324" i="14" s="1"/>
  <c r="P324" i="14" s="1"/>
  <c r="R324" i="14" s="1"/>
  <c r="U324" i="14" s="1"/>
  <c r="E326" i="14"/>
  <c r="J325" i="14"/>
  <c r="W323" i="14"/>
  <c r="AI322" i="14"/>
  <c r="E326" i="15"/>
  <c r="J325" i="15"/>
  <c r="Q323" i="15"/>
  <c r="AI322" i="15"/>
  <c r="L324" i="15"/>
  <c r="O324" i="15" s="1"/>
  <c r="C301" i="12"/>
  <c r="AR300" i="12"/>
  <c r="AT300" i="12" s="1"/>
  <c r="D300" i="12"/>
  <c r="AR46" i="12"/>
  <c r="AT46" i="12" s="1"/>
  <c r="D46" i="12"/>
  <c r="E15" i="12"/>
  <c r="J14" i="12"/>
  <c r="K14" i="12" s="1"/>
  <c r="AI13" i="12"/>
  <c r="AK12" i="12"/>
  <c r="AN12" i="12" s="1"/>
  <c r="AJ322" i="14" l="1"/>
  <c r="AP322" i="14" s="1"/>
  <c r="AS322" i="14" s="1"/>
  <c r="E334" i="18"/>
  <c r="J333" i="18"/>
  <c r="AI330" i="18"/>
  <c r="AC331" i="18"/>
  <c r="AB332" i="18"/>
  <c r="K333" i="18"/>
  <c r="X323" i="14"/>
  <c r="AA323" i="14" s="1"/>
  <c r="AB323" i="14" s="1"/>
  <c r="AD323" i="14" s="1"/>
  <c r="AG323" i="14" s="1"/>
  <c r="F326" i="14"/>
  <c r="I326" i="14" s="1"/>
  <c r="V324" i="14"/>
  <c r="K325" i="14"/>
  <c r="AK322" i="14"/>
  <c r="AN322" i="14" s="1"/>
  <c r="R323" i="15"/>
  <c r="U323" i="15" s="1"/>
  <c r="V323" i="15" s="1"/>
  <c r="X323" i="15" s="1"/>
  <c r="AA323" i="15" s="1"/>
  <c r="AB323" i="15" s="1"/>
  <c r="AD323" i="15" s="1"/>
  <c r="AG323" i="15" s="1"/>
  <c r="AJ322" i="15"/>
  <c r="AP322" i="15" s="1"/>
  <c r="AS322" i="15" s="1"/>
  <c r="P324" i="15"/>
  <c r="K325" i="15"/>
  <c r="L325" i="15" s="1"/>
  <c r="O325" i="15" s="1"/>
  <c r="F326" i="15"/>
  <c r="I326" i="15" s="1"/>
  <c r="AJ13" i="12"/>
  <c r="AP13" i="12" s="1"/>
  <c r="AS13" i="12" s="1"/>
  <c r="D301" i="12"/>
  <c r="AR301" i="12"/>
  <c r="AT301" i="12" s="1"/>
  <c r="C302" i="12"/>
  <c r="D47" i="12"/>
  <c r="AR47" i="12"/>
  <c r="AT47" i="12" s="1"/>
  <c r="L14" i="12"/>
  <c r="O14" i="12" s="1"/>
  <c r="P14" i="12" s="1"/>
  <c r="R14" i="12" s="1"/>
  <c r="U14" i="12" s="1"/>
  <c r="V14" i="12" s="1"/>
  <c r="X14" i="12" s="1"/>
  <c r="AA14" i="12" s="1"/>
  <c r="AB14" i="12" s="1"/>
  <c r="AD14" i="12" s="1"/>
  <c r="AG14" i="12" s="1"/>
  <c r="F15" i="12"/>
  <c r="I15" i="12" s="1"/>
  <c r="AD331" i="18" l="1"/>
  <c r="AG331" i="18" s="1"/>
  <c r="AJ330" i="18"/>
  <c r="AP330" i="18" s="1"/>
  <c r="AS330" i="18" s="1"/>
  <c r="L333" i="18"/>
  <c r="O333" i="18" s="1"/>
  <c r="P333" i="18" s="1"/>
  <c r="R333" i="18" s="1"/>
  <c r="U333" i="18" s="1"/>
  <c r="V333" i="18" s="1"/>
  <c r="X333" i="18" s="1"/>
  <c r="AA333" i="18" s="1"/>
  <c r="F334" i="18"/>
  <c r="I334" i="18" s="1"/>
  <c r="E327" i="14"/>
  <c r="J326" i="14"/>
  <c r="L325" i="14"/>
  <c r="O325" i="14" s="1"/>
  <c r="P325" i="14" s="1"/>
  <c r="R325" i="14" s="1"/>
  <c r="U325" i="14" s="1"/>
  <c r="AI323" i="14"/>
  <c r="W324" i="14"/>
  <c r="P325" i="15"/>
  <c r="AK322" i="15"/>
  <c r="AN322" i="15" s="1"/>
  <c r="Q324" i="15"/>
  <c r="R324" i="15" s="1"/>
  <c r="U324" i="15" s="1"/>
  <c r="V324" i="15" s="1"/>
  <c r="X324" i="15" s="1"/>
  <c r="AA324" i="15" s="1"/>
  <c r="AB324" i="15" s="1"/>
  <c r="AD324" i="15" s="1"/>
  <c r="AG324" i="15" s="1"/>
  <c r="AI323" i="15"/>
  <c r="E327" i="15"/>
  <c r="J326" i="15"/>
  <c r="K326" i="15" s="1"/>
  <c r="AK13" i="12"/>
  <c r="AN13" i="12" s="1"/>
  <c r="D302" i="12"/>
  <c r="AR302" i="12"/>
  <c r="AT302" i="12" s="1"/>
  <c r="C303" i="12"/>
  <c r="D48" i="12"/>
  <c r="AR48" i="12"/>
  <c r="AT48" i="12" s="1"/>
  <c r="J15" i="12"/>
  <c r="K15" i="12" s="1"/>
  <c r="E16" i="12"/>
  <c r="AI14" i="12"/>
  <c r="AB333" i="18" l="1"/>
  <c r="AK330" i="18"/>
  <c r="AN330" i="18" s="1"/>
  <c r="AI331" i="18"/>
  <c r="AC332" i="18"/>
  <c r="J334" i="18"/>
  <c r="E335" i="18"/>
  <c r="F327" i="14"/>
  <c r="I327" i="14" s="1"/>
  <c r="AJ323" i="14"/>
  <c r="AP323" i="14" s="1"/>
  <c r="AS323" i="14" s="1"/>
  <c r="V325" i="14"/>
  <c r="K326" i="14"/>
  <c r="L326" i="14" s="1"/>
  <c r="O326" i="14" s="1"/>
  <c r="P326" i="14" s="1"/>
  <c r="R326" i="14" s="1"/>
  <c r="U326" i="14" s="1"/>
  <c r="X324" i="14"/>
  <c r="AA324" i="14" s="1"/>
  <c r="AB324" i="14" s="1"/>
  <c r="AD324" i="14" s="1"/>
  <c r="AG324" i="14" s="1"/>
  <c r="AI324" i="15"/>
  <c r="Q325" i="15"/>
  <c r="R325" i="15" s="1"/>
  <c r="U325" i="15" s="1"/>
  <c r="V325" i="15" s="1"/>
  <c r="X325" i="15" s="1"/>
  <c r="AA325" i="15" s="1"/>
  <c r="AB325" i="15" s="1"/>
  <c r="AD325" i="15" s="1"/>
  <c r="AG325" i="15" s="1"/>
  <c r="AJ323" i="15"/>
  <c r="AP323" i="15" s="1"/>
  <c r="AS323" i="15" s="1"/>
  <c r="F327" i="15"/>
  <c r="I327" i="15" s="1"/>
  <c r="AJ14" i="12"/>
  <c r="AP14" i="12" s="1"/>
  <c r="AS14" i="12" s="1"/>
  <c r="L326" i="15"/>
  <c r="O326" i="15" s="1"/>
  <c r="C304" i="12"/>
  <c r="D303" i="12"/>
  <c r="AR303" i="12"/>
  <c r="AT303" i="12" s="1"/>
  <c r="AR49" i="12"/>
  <c r="AT49" i="12" s="1"/>
  <c r="D49" i="12"/>
  <c r="F16" i="12"/>
  <c r="I16" i="12" s="1"/>
  <c r="L15" i="12"/>
  <c r="O15" i="12" s="1"/>
  <c r="P15" i="12" s="1"/>
  <c r="R15" i="12" s="1"/>
  <c r="U15" i="12" s="1"/>
  <c r="V15" i="12" s="1"/>
  <c r="X15" i="12" s="1"/>
  <c r="AA15" i="12" s="1"/>
  <c r="AB15" i="12" s="1"/>
  <c r="AD15" i="12" s="1"/>
  <c r="AG15" i="12" s="1"/>
  <c r="AJ331" i="18" l="1"/>
  <c r="AP331" i="18" s="1"/>
  <c r="AS331" i="18" s="1"/>
  <c r="F335" i="18"/>
  <c r="I335" i="18" s="1"/>
  <c r="AD332" i="18"/>
  <c r="AG332" i="18" s="1"/>
  <c r="AK331" i="18"/>
  <c r="AN331" i="18" s="1"/>
  <c r="K334" i="18"/>
  <c r="V326" i="14"/>
  <c r="J327" i="14"/>
  <c r="K327" i="14" s="1"/>
  <c r="E328" i="14"/>
  <c r="W325" i="14"/>
  <c r="AI324" i="14"/>
  <c r="AK323" i="14"/>
  <c r="AN323" i="14" s="1"/>
  <c r="AK14" i="12"/>
  <c r="AN14" i="12" s="1"/>
  <c r="E328" i="15"/>
  <c r="J327" i="15"/>
  <c r="K327" i="15" s="1"/>
  <c r="AI325" i="15"/>
  <c r="AK323" i="15"/>
  <c r="AN323" i="15" s="1"/>
  <c r="AJ324" i="15" s="1"/>
  <c r="AP324" i="15" s="1"/>
  <c r="AS324" i="15" s="1"/>
  <c r="P326" i="15"/>
  <c r="D304" i="12"/>
  <c r="AR304" i="12"/>
  <c r="AT304" i="12" s="1"/>
  <c r="C305" i="12"/>
  <c r="C306" i="12" s="1"/>
  <c r="D50" i="12"/>
  <c r="AR50" i="12"/>
  <c r="AT50" i="12" s="1"/>
  <c r="AI15" i="12"/>
  <c r="J16" i="12"/>
  <c r="E17" i="12"/>
  <c r="AI332" i="18" l="1"/>
  <c r="AC333" i="18"/>
  <c r="L334" i="18"/>
  <c r="O334" i="18" s="1"/>
  <c r="P334" i="18" s="1"/>
  <c r="R334" i="18" s="1"/>
  <c r="U334" i="18" s="1"/>
  <c r="V334" i="18" s="1"/>
  <c r="X334" i="18" s="1"/>
  <c r="AA334" i="18" s="1"/>
  <c r="J335" i="18"/>
  <c r="E336" i="18"/>
  <c r="AJ15" i="12"/>
  <c r="AP15" i="12" s="1"/>
  <c r="AS15" i="12" s="1"/>
  <c r="X325" i="14"/>
  <c r="AA325" i="14" s="1"/>
  <c r="AB325" i="14" s="1"/>
  <c r="AD325" i="14" s="1"/>
  <c r="AG325" i="14" s="1"/>
  <c r="F328" i="14"/>
  <c r="I328" i="14" s="1"/>
  <c r="L327" i="14"/>
  <c r="O327" i="14" s="1"/>
  <c r="P327" i="14" s="1"/>
  <c r="R327" i="14" s="1"/>
  <c r="U327" i="14" s="1"/>
  <c r="AJ324" i="14"/>
  <c r="AP324" i="14" s="1"/>
  <c r="AS324" i="14" s="1"/>
  <c r="Q326" i="15"/>
  <c r="L327" i="15"/>
  <c r="O327" i="15" s="1"/>
  <c r="AK324" i="15"/>
  <c r="AN324" i="15" s="1"/>
  <c r="AJ325" i="15" s="1"/>
  <c r="AP325" i="15" s="1"/>
  <c r="AS325" i="15" s="1"/>
  <c r="F328" i="15"/>
  <c r="I328" i="15" s="1"/>
  <c r="C307" i="12"/>
  <c r="D306" i="12"/>
  <c r="AR306" i="12"/>
  <c r="AT306" i="12" s="1"/>
  <c r="AR305" i="12"/>
  <c r="AT305" i="12" s="1"/>
  <c r="D305" i="12"/>
  <c r="D51" i="12"/>
  <c r="AR51" i="12"/>
  <c r="AT51" i="12" s="1"/>
  <c r="F17" i="12"/>
  <c r="I17" i="12" s="1"/>
  <c r="K16" i="12"/>
  <c r="F336" i="18" l="1"/>
  <c r="I336" i="18" s="1"/>
  <c r="AB334" i="18"/>
  <c r="K335" i="18"/>
  <c r="AD333" i="18"/>
  <c r="AG333" i="18" s="1"/>
  <c r="AK15" i="12"/>
  <c r="AN15" i="12" s="1"/>
  <c r="AJ332" i="18"/>
  <c r="AP332" i="18" s="1"/>
  <c r="AS332" i="18" s="1"/>
  <c r="AK324" i="14"/>
  <c r="AN324" i="14" s="1"/>
  <c r="V327" i="14"/>
  <c r="J328" i="14"/>
  <c r="E329" i="14"/>
  <c r="W326" i="14"/>
  <c r="AI325" i="14"/>
  <c r="AK325" i="15"/>
  <c r="AN325" i="15" s="1"/>
  <c r="J328" i="15"/>
  <c r="K328" i="15" s="1"/>
  <c r="E329" i="15"/>
  <c r="P327" i="15"/>
  <c r="R326" i="15"/>
  <c r="U326" i="15" s="1"/>
  <c r="V326" i="15" s="1"/>
  <c r="X326" i="15" s="1"/>
  <c r="AA326" i="15" s="1"/>
  <c r="AB326" i="15" s="1"/>
  <c r="AD326" i="15" s="1"/>
  <c r="AG326" i="15" s="1"/>
  <c r="D307" i="12"/>
  <c r="AR307" i="12"/>
  <c r="AT307" i="12" s="1"/>
  <c r="C308" i="12"/>
  <c r="D52" i="12"/>
  <c r="AR52" i="12"/>
  <c r="AT52" i="12" s="1"/>
  <c r="L16" i="12"/>
  <c r="O16" i="12" s="1"/>
  <c r="P16" i="12" s="1"/>
  <c r="R16" i="12" s="1"/>
  <c r="U16" i="12" s="1"/>
  <c r="V16" i="12" s="1"/>
  <c r="X16" i="12" s="1"/>
  <c r="AA16" i="12" s="1"/>
  <c r="AB16" i="12" s="1"/>
  <c r="AD16" i="12" s="1"/>
  <c r="AG16" i="12" s="1"/>
  <c r="E18" i="12"/>
  <c r="J17" i="12"/>
  <c r="AJ325" i="14" l="1"/>
  <c r="AP325" i="14" s="1"/>
  <c r="AS325" i="14" s="1"/>
  <c r="AK332" i="18"/>
  <c r="AN332" i="18" s="1"/>
  <c r="AI333" i="18"/>
  <c r="AC334" i="18"/>
  <c r="AD334" i="18" s="1"/>
  <c r="AG334" i="18" s="1"/>
  <c r="L335" i="18"/>
  <c r="O335" i="18" s="1"/>
  <c r="P335" i="18" s="1"/>
  <c r="R335" i="18" s="1"/>
  <c r="U335" i="18" s="1"/>
  <c r="V335" i="18" s="1"/>
  <c r="X335" i="18" s="1"/>
  <c r="AA335" i="18" s="1"/>
  <c r="AJ333" i="18"/>
  <c r="AP333" i="18" s="1"/>
  <c r="AS333" i="18" s="1"/>
  <c r="J336" i="18"/>
  <c r="E337" i="18"/>
  <c r="X326" i="14"/>
  <c r="AA326" i="14" s="1"/>
  <c r="AB326" i="14" s="1"/>
  <c r="AD326" i="14" s="1"/>
  <c r="AG326" i="14" s="1"/>
  <c r="F329" i="14"/>
  <c r="I329" i="14" s="1"/>
  <c r="K328" i="14"/>
  <c r="L328" i="15"/>
  <c r="O328" i="15" s="1"/>
  <c r="P328" i="15" s="1"/>
  <c r="AI326" i="15"/>
  <c r="AJ326" i="15" s="1"/>
  <c r="AP326" i="15" s="1"/>
  <c r="AS326" i="15" s="1"/>
  <c r="Q327" i="15"/>
  <c r="R327" i="15" s="1"/>
  <c r="U327" i="15" s="1"/>
  <c r="V327" i="15" s="1"/>
  <c r="X327" i="15" s="1"/>
  <c r="AA327" i="15" s="1"/>
  <c r="AB327" i="15" s="1"/>
  <c r="AD327" i="15" s="1"/>
  <c r="AG327" i="15" s="1"/>
  <c r="F329" i="15"/>
  <c r="I329" i="15" s="1"/>
  <c r="C309" i="12"/>
  <c r="AR308" i="12"/>
  <c r="AT308" i="12" s="1"/>
  <c r="D308" i="12"/>
  <c r="AR53" i="12"/>
  <c r="AT53" i="12" s="1"/>
  <c r="D53" i="12"/>
  <c r="AI16" i="12"/>
  <c r="K17" i="12"/>
  <c r="L17" i="12" s="1"/>
  <c r="O17" i="12" s="1"/>
  <c r="P17" i="12" s="1"/>
  <c r="R17" i="12" s="1"/>
  <c r="U17" i="12" s="1"/>
  <c r="V17" i="12" s="1"/>
  <c r="X17" i="12" s="1"/>
  <c r="AA17" i="12" s="1"/>
  <c r="AB17" i="12" s="1"/>
  <c r="AD17" i="12" s="1"/>
  <c r="AG17" i="12" s="1"/>
  <c r="F18" i="12"/>
  <c r="I18" i="12" s="1"/>
  <c r="AK325" i="14" l="1"/>
  <c r="AN325" i="14" s="1"/>
  <c r="AB335" i="18"/>
  <c r="K336" i="18"/>
  <c r="AC335" i="18"/>
  <c r="AI334" i="18"/>
  <c r="F337" i="18"/>
  <c r="I337" i="18" s="1"/>
  <c r="AK333" i="18"/>
  <c r="AN333" i="18" s="1"/>
  <c r="L328" i="14"/>
  <c r="O328" i="14" s="1"/>
  <c r="P328" i="14" s="1"/>
  <c r="R328" i="14" s="1"/>
  <c r="U328" i="14" s="1"/>
  <c r="J329" i="14"/>
  <c r="E330" i="14"/>
  <c r="AI326" i="14"/>
  <c r="AJ326" i="14" s="1"/>
  <c r="AP326" i="14" s="1"/>
  <c r="AS326" i="14" s="1"/>
  <c r="W327" i="14"/>
  <c r="Q328" i="15"/>
  <c r="R328" i="15" s="1"/>
  <c r="U328" i="15" s="1"/>
  <c r="V328" i="15" s="1"/>
  <c r="X328" i="15" s="1"/>
  <c r="AA328" i="15" s="1"/>
  <c r="AB328" i="15" s="1"/>
  <c r="AD328" i="15" s="1"/>
  <c r="AG328" i="15" s="1"/>
  <c r="AI327" i="15"/>
  <c r="J329" i="15"/>
  <c r="E330" i="15"/>
  <c r="AK326" i="15"/>
  <c r="AN326" i="15" s="1"/>
  <c r="C310" i="12"/>
  <c r="C311" i="12" s="1"/>
  <c r="D309" i="12"/>
  <c r="AR309" i="12"/>
  <c r="AT309" i="12" s="1"/>
  <c r="AR54" i="12"/>
  <c r="AT54" i="12" s="1"/>
  <c r="D54" i="12"/>
  <c r="AI17" i="12"/>
  <c r="J18" i="12"/>
  <c r="E19" i="12"/>
  <c r="AJ16" i="12"/>
  <c r="AP16" i="12" s="1"/>
  <c r="AS16" i="12" s="1"/>
  <c r="J337" i="18" l="1"/>
  <c r="E338" i="18"/>
  <c r="AD335" i="18"/>
  <c r="AG335" i="18" s="1"/>
  <c r="AJ334" i="18"/>
  <c r="AP334" i="18" s="1"/>
  <c r="AS334" i="18" s="1"/>
  <c r="L336" i="18"/>
  <c r="O336" i="18" s="1"/>
  <c r="P336" i="18" s="1"/>
  <c r="R336" i="18" s="1"/>
  <c r="U336" i="18" s="1"/>
  <c r="V336" i="18" s="1"/>
  <c r="X336" i="18" s="1"/>
  <c r="AA336" i="18" s="1"/>
  <c r="D311" i="12"/>
  <c r="AR311" i="12"/>
  <c r="AT311" i="12" s="1"/>
  <c r="C312" i="12"/>
  <c r="AJ327" i="15"/>
  <c r="AP327" i="15" s="1"/>
  <c r="AS327" i="15" s="1"/>
  <c r="AK326" i="14"/>
  <c r="AN326" i="14" s="1"/>
  <c r="F330" i="14"/>
  <c r="I330" i="14" s="1"/>
  <c r="K329" i="14"/>
  <c r="V328" i="14"/>
  <c r="X327" i="14"/>
  <c r="AA327" i="14" s="1"/>
  <c r="AB327" i="14" s="1"/>
  <c r="AD327" i="14" s="1"/>
  <c r="AG327" i="14" s="1"/>
  <c r="F330" i="15"/>
  <c r="I330" i="15" s="1"/>
  <c r="K329" i="15"/>
  <c r="AI328" i="15"/>
  <c r="D310" i="12"/>
  <c r="AR310" i="12"/>
  <c r="AT310" i="12" s="1"/>
  <c r="AR55" i="12"/>
  <c r="AT55" i="12" s="1"/>
  <c r="D55" i="12"/>
  <c r="AK16" i="12"/>
  <c r="AN16" i="12" s="1"/>
  <c r="AJ17" i="12" s="1"/>
  <c r="AP17" i="12" s="1"/>
  <c r="AS17" i="12" s="1"/>
  <c r="F19" i="12"/>
  <c r="I19" i="12" s="1"/>
  <c r="K18" i="12"/>
  <c r="AI335" i="18" l="1"/>
  <c r="F338" i="18"/>
  <c r="I338" i="18" s="1"/>
  <c r="K337" i="18"/>
  <c r="L337" i="18" s="1"/>
  <c r="O337" i="18" s="1"/>
  <c r="P337" i="18" s="1"/>
  <c r="R337" i="18" s="1"/>
  <c r="U337" i="18" s="1"/>
  <c r="V337" i="18" s="1"/>
  <c r="X337" i="18" s="1"/>
  <c r="AA337" i="18" s="1"/>
  <c r="AB336" i="18"/>
  <c r="AK334" i="18"/>
  <c r="AN334" i="18" s="1"/>
  <c r="AJ335" i="18" s="1"/>
  <c r="AP335" i="18" s="1"/>
  <c r="AS335" i="18" s="1"/>
  <c r="AK327" i="15"/>
  <c r="AN327" i="15" s="1"/>
  <c r="AJ328" i="15" s="1"/>
  <c r="AP328" i="15" s="1"/>
  <c r="AS328" i="15" s="1"/>
  <c r="J330" i="15"/>
  <c r="E331" i="15"/>
  <c r="C313" i="12"/>
  <c r="D312" i="12"/>
  <c r="AR312" i="12"/>
  <c r="AT312" i="12" s="1"/>
  <c r="W328" i="14"/>
  <c r="X328" i="14" s="1"/>
  <c r="AA328" i="14" s="1"/>
  <c r="AB328" i="14" s="1"/>
  <c r="AD328" i="14" s="1"/>
  <c r="AG328" i="14" s="1"/>
  <c r="AI327" i="14"/>
  <c r="AJ327" i="14" s="1"/>
  <c r="AP327" i="14" s="1"/>
  <c r="AS327" i="14" s="1"/>
  <c r="L329" i="14"/>
  <c r="O329" i="14" s="1"/>
  <c r="P329" i="14" s="1"/>
  <c r="R329" i="14" s="1"/>
  <c r="U329" i="14" s="1"/>
  <c r="E331" i="14"/>
  <c r="J330" i="14"/>
  <c r="L329" i="15"/>
  <c r="O329" i="15" s="1"/>
  <c r="AK17" i="12"/>
  <c r="AN17" i="12" s="1"/>
  <c r="AR56" i="12"/>
  <c r="AT56" i="12" s="1"/>
  <c r="D56" i="12"/>
  <c r="J19" i="12"/>
  <c r="E20" i="12"/>
  <c r="L18" i="12"/>
  <c r="O18" i="12" s="1"/>
  <c r="P18" i="12" s="1"/>
  <c r="R18" i="12" s="1"/>
  <c r="U18" i="12" s="1"/>
  <c r="V18" i="12" s="1"/>
  <c r="X18" i="12" s="1"/>
  <c r="AA18" i="12" s="1"/>
  <c r="AB18" i="12" s="1"/>
  <c r="AD18" i="12" s="1"/>
  <c r="AG18" i="12" s="1"/>
  <c r="AB337" i="18" l="1"/>
  <c r="J338" i="18"/>
  <c r="E339" i="18"/>
  <c r="AC336" i="18"/>
  <c r="AK335" i="18"/>
  <c r="AN335" i="18" s="1"/>
  <c r="F331" i="15"/>
  <c r="I331" i="15" s="1"/>
  <c r="C314" i="12"/>
  <c r="D313" i="12"/>
  <c r="AR313" i="12"/>
  <c r="AT313" i="12" s="1"/>
  <c r="AI328" i="14"/>
  <c r="K330" i="14"/>
  <c r="V329" i="14"/>
  <c r="AK327" i="14"/>
  <c r="AN327" i="14" s="1"/>
  <c r="F331" i="14"/>
  <c r="I331" i="14" s="1"/>
  <c r="K330" i="15"/>
  <c r="P329" i="15"/>
  <c r="AK328" i="15"/>
  <c r="AN328" i="15" s="1"/>
  <c r="D57" i="12"/>
  <c r="AR57" i="12"/>
  <c r="AT57" i="12" s="1"/>
  <c r="F20" i="12"/>
  <c r="I20" i="12" s="1"/>
  <c r="AI18" i="12"/>
  <c r="K19" i="12"/>
  <c r="F339" i="18" l="1"/>
  <c r="I339" i="18" s="1"/>
  <c r="AD336" i="18"/>
  <c r="AG336" i="18" s="1"/>
  <c r="K338" i="18"/>
  <c r="J331" i="15"/>
  <c r="E332" i="15"/>
  <c r="AJ328" i="14"/>
  <c r="AP328" i="14" s="1"/>
  <c r="AS328" i="14" s="1"/>
  <c r="D314" i="12"/>
  <c r="AR314" i="12"/>
  <c r="AT314" i="12" s="1"/>
  <c r="C315" i="12"/>
  <c r="J331" i="14"/>
  <c r="E332" i="14"/>
  <c r="L330" i="14"/>
  <c r="O330" i="14" s="1"/>
  <c r="P330" i="14" s="1"/>
  <c r="R330" i="14" s="1"/>
  <c r="U330" i="14" s="1"/>
  <c r="W329" i="14"/>
  <c r="Q329" i="15"/>
  <c r="L330" i="15"/>
  <c r="O330" i="15" s="1"/>
  <c r="D58" i="12"/>
  <c r="AR58" i="12"/>
  <c r="AT58" i="12" s="1"/>
  <c r="L19" i="12"/>
  <c r="O19" i="12" s="1"/>
  <c r="P19" i="12" s="1"/>
  <c r="R19" i="12" s="1"/>
  <c r="U19" i="12" s="1"/>
  <c r="V19" i="12" s="1"/>
  <c r="X19" i="12" s="1"/>
  <c r="AA19" i="12" s="1"/>
  <c r="AB19" i="12" s="1"/>
  <c r="AD19" i="12" s="1"/>
  <c r="AG19" i="12" s="1"/>
  <c r="AJ18" i="12"/>
  <c r="AP18" i="12" s="1"/>
  <c r="AS18" i="12" s="1"/>
  <c r="E21" i="12"/>
  <c r="J20" i="12"/>
  <c r="AC337" i="18" l="1"/>
  <c r="AI336" i="18"/>
  <c r="L338" i="18"/>
  <c r="O338" i="18" s="1"/>
  <c r="P338" i="18" s="1"/>
  <c r="R338" i="18" s="1"/>
  <c r="U338" i="18" s="1"/>
  <c r="V338" i="18" s="1"/>
  <c r="X338" i="18" s="1"/>
  <c r="AA338" i="18" s="1"/>
  <c r="E340" i="18"/>
  <c r="J339" i="18"/>
  <c r="AK328" i="14"/>
  <c r="AN328" i="14" s="1"/>
  <c r="P330" i="15"/>
  <c r="K331" i="15"/>
  <c r="L331" i="15" s="1"/>
  <c r="O331" i="15" s="1"/>
  <c r="F332" i="15"/>
  <c r="I332" i="15" s="1"/>
  <c r="C316" i="12"/>
  <c r="AR315" i="12"/>
  <c r="AT315" i="12" s="1"/>
  <c r="D315" i="12"/>
  <c r="F332" i="14"/>
  <c r="I332" i="14" s="1"/>
  <c r="V330" i="14"/>
  <c r="K331" i="14"/>
  <c r="X329" i="14"/>
  <c r="AA329" i="14" s="1"/>
  <c r="AB329" i="14" s="1"/>
  <c r="AD329" i="14" s="1"/>
  <c r="AG329" i="14" s="1"/>
  <c r="R329" i="15"/>
  <c r="U329" i="15" s="1"/>
  <c r="V329" i="15" s="1"/>
  <c r="X329" i="15" s="1"/>
  <c r="AA329" i="15" s="1"/>
  <c r="AB329" i="15" s="1"/>
  <c r="AD329" i="15" s="1"/>
  <c r="AG329" i="15" s="1"/>
  <c r="D59" i="12"/>
  <c r="AR59" i="12"/>
  <c r="AT59" i="12" s="1"/>
  <c r="F21" i="12"/>
  <c r="I21" i="12" s="1"/>
  <c r="AK18" i="12"/>
  <c r="AN18" i="12" s="1"/>
  <c r="K20" i="12"/>
  <c r="AI19" i="12"/>
  <c r="F340" i="18" l="1"/>
  <c r="I340" i="18" s="1"/>
  <c r="J340" i="18" s="1"/>
  <c r="K339" i="18"/>
  <c r="AB338" i="18"/>
  <c r="AJ336" i="18"/>
  <c r="AP336" i="18" s="1"/>
  <c r="AS336" i="18" s="1"/>
  <c r="AD337" i="18"/>
  <c r="AG337" i="18" s="1"/>
  <c r="E333" i="15"/>
  <c r="J332" i="15"/>
  <c r="K332" i="15" s="1"/>
  <c r="P331" i="15"/>
  <c r="D316" i="12"/>
  <c r="AR316" i="12"/>
  <c r="AT316" i="12" s="1"/>
  <c r="C317" i="12"/>
  <c r="J332" i="14"/>
  <c r="E333" i="14"/>
  <c r="L331" i="14"/>
  <c r="O331" i="14" s="1"/>
  <c r="P331" i="14" s="1"/>
  <c r="R331" i="14" s="1"/>
  <c r="U331" i="14" s="1"/>
  <c r="AI329" i="14"/>
  <c r="W330" i="14"/>
  <c r="X330" i="14" s="1"/>
  <c r="AA330" i="14" s="1"/>
  <c r="AB330" i="14" s="1"/>
  <c r="AD330" i="14" s="1"/>
  <c r="AG330" i="14" s="1"/>
  <c r="AI329" i="15"/>
  <c r="Q330" i="15"/>
  <c r="D60" i="12"/>
  <c r="AR60" i="12"/>
  <c r="AT60" i="12" s="1"/>
  <c r="AJ19" i="12"/>
  <c r="AP19" i="12" s="1"/>
  <c r="AS19" i="12" s="1"/>
  <c r="E22" i="12"/>
  <c r="J21" i="12"/>
  <c r="L20" i="12"/>
  <c r="O20" i="12" s="1"/>
  <c r="P20" i="12" s="1"/>
  <c r="R20" i="12" s="1"/>
  <c r="U20" i="12" s="1"/>
  <c r="V20" i="12" s="1"/>
  <c r="X20" i="12" s="1"/>
  <c r="AA20" i="12" s="1"/>
  <c r="AB20" i="12" s="1"/>
  <c r="AD20" i="12" s="1"/>
  <c r="AG20" i="12" s="1"/>
  <c r="AK336" i="18" l="1"/>
  <c r="AN336" i="18" s="1"/>
  <c r="AI337" i="18"/>
  <c r="AC338" i="18"/>
  <c r="L339" i="18"/>
  <c r="O339" i="18" s="1"/>
  <c r="P339" i="18" s="1"/>
  <c r="R339" i="18" s="1"/>
  <c r="U339" i="18" s="1"/>
  <c r="V339" i="18" s="1"/>
  <c r="X339" i="18" s="1"/>
  <c r="AA339" i="18" s="1"/>
  <c r="L332" i="15"/>
  <c r="O332" i="15" s="1"/>
  <c r="F333" i="15"/>
  <c r="I333" i="15" s="1"/>
  <c r="D317" i="12"/>
  <c r="AR317" i="12"/>
  <c r="AT317" i="12" s="1"/>
  <c r="C318" i="12"/>
  <c r="V331" i="14"/>
  <c r="W331" i="14" s="1"/>
  <c r="X331" i="14" s="1"/>
  <c r="AA331" i="14" s="1"/>
  <c r="AB331" i="14" s="1"/>
  <c r="AD331" i="14" s="1"/>
  <c r="AG331" i="14" s="1"/>
  <c r="K332" i="14"/>
  <c r="L332" i="14" s="1"/>
  <c r="O332" i="14" s="1"/>
  <c r="P332" i="14" s="1"/>
  <c r="R332" i="14" s="1"/>
  <c r="U332" i="14" s="1"/>
  <c r="F333" i="14"/>
  <c r="I333" i="14" s="1"/>
  <c r="AI330" i="14"/>
  <c r="AJ329" i="14"/>
  <c r="AP329" i="14" s="1"/>
  <c r="AS329" i="14" s="1"/>
  <c r="R330" i="15"/>
  <c r="U330" i="15" s="1"/>
  <c r="V330" i="15" s="1"/>
  <c r="X330" i="15" s="1"/>
  <c r="AA330" i="15" s="1"/>
  <c r="AB330" i="15" s="1"/>
  <c r="AD330" i="15" s="1"/>
  <c r="AG330" i="15" s="1"/>
  <c r="AJ329" i="15"/>
  <c r="AP329" i="15" s="1"/>
  <c r="AS329" i="15" s="1"/>
  <c r="D61" i="12"/>
  <c r="AR61" i="12"/>
  <c r="AT61" i="12" s="1"/>
  <c r="K21" i="12"/>
  <c r="L21" i="12" s="1"/>
  <c r="O21" i="12" s="1"/>
  <c r="P21" i="12" s="1"/>
  <c r="R21" i="12" s="1"/>
  <c r="U21" i="12" s="1"/>
  <c r="V21" i="12" s="1"/>
  <c r="X21" i="12" s="1"/>
  <c r="AA21" i="12" s="1"/>
  <c r="AB21" i="12" s="1"/>
  <c r="AD21" i="12" s="1"/>
  <c r="AG21" i="12" s="1"/>
  <c r="AI20" i="12"/>
  <c r="F22" i="12"/>
  <c r="I22" i="12" s="1"/>
  <c r="AK19" i="12"/>
  <c r="AN19" i="12" s="1"/>
  <c r="K340" i="18" l="1"/>
  <c r="AB339" i="18"/>
  <c r="AD338" i="18"/>
  <c r="AG338" i="18" s="1"/>
  <c r="AJ337" i="18"/>
  <c r="AP337" i="18" s="1"/>
  <c r="AS337" i="18" s="1"/>
  <c r="AI330" i="15"/>
  <c r="Q331" i="15"/>
  <c r="E334" i="15"/>
  <c r="J333" i="15"/>
  <c r="K333" i="15" s="1"/>
  <c r="P332" i="15"/>
  <c r="C319" i="12"/>
  <c r="D318" i="12"/>
  <c r="AR318" i="12"/>
  <c r="AT318" i="12" s="1"/>
  <c r="AI331" i="14"/>
  <c r="V332" i="14"/>
  <c r="E334" i="14"/>
  <c r="J333" i="14"/>
  <c r="AK329" i="14"/>
  <c r="AN329" i="14" s="1"/>
  <c r="AJ330" i="14" s="1"/>
  <c r="AP330" i="14" s="1"/>
  <c r="AS330" i="14" s="1"/>
  <c r="AK329" i="15"/>
  <c r="AN329" i="15" s="1"/>
  <c r="AJ20" i="12"/>
  <c r="AP20" i="12" s="1"/>
  <c r="AS20" i="12" s="1"/>
  <c r="D62" i="12"/>
  <c r="AR62" i="12"/>
  <c r="AT62" i="12" s="1"/>
  <c r="E23" i="12"/>
  <c r="J22" i="12"/>
  <c r="K22" i="12" s="1"/>
  <c r="AI21" i="12"/>
  <c r="AJ330" i="15" l="1"/>
  <c r="AP330" i="15" s="1"/>
  <c r="AS330" i="15" s="1"/>
  <c r="AI338" i="18"/>
  <c r="AC339" i="18"/>
  <c r="AD339" i="18" s="1"/>
  <c r="AG339" i="18" s="1"/>
  <c r="AK337" i="18"/>
  <c r="AN337" i="18" s="1"/>
  <c r="L340" i="18"/>
  <c r="O340" i="18" s="1"/>
  <c r="P340" i="18" s="1"/>
  <c r="R340" i="18" s="1"/>
  <c r="U340" i="18" s="1"/>
  <c r="V340" i="18" s="1"/>
  <c r="X340" i="18" s="1"/>
  <c r="AA340" i="18" s="1"/>
  <c r="AB340" i="18" s="1"/>
  <c r="L333" i="15"/>
  <c r="O333" i="15" s="1"/>
  <c r="F334" i="15"/>
  <c r="I334" i="15" s="1"/>
  <c r="R331" i="15"/>
  <c r="U331" i="15" s="1"/>
  <c r="V331" i="15" s="1"/>
  <c r="X331" i="15" s="1"/>
  <c r="AA331" i="15" s="1"/>
  <c r="AB331" i="15" s="1"/>
  <c r="AD331" i="15" s="1"/>
  <c r="AG331" i="15" s="1"/>
  <c r="D319" i="12"/>
  <c r="AR319" i="12"/>
  <c r="AT319" i="12" s="1"/>
  <c r="C320" i="12"/>
  <c r="K333" i="14"/>
  <c r="L333" i="14" s="1"/>
  <c r="O333" i="14" s="1"/>
  <c r="P333" i="14" s="1"/>
  <c r="R333" i="14" s="1"/>
  <c r="U333" i="14" s="1"/>
  <c r="F334" i="14"/>
  <c r="I334" i="14" s="1"/>
  <c r="W332" i="14"/>
  <c r="AK330" i="14"/>
  <c r="AN330" i="14" s="1"/>
  <c r="AJ331" i="14" s="1"/>
  <c r="AK20" i="12"/>
  <c r="AN20" i="12" s="1"/>
  <c r="AJ21" i="12" s="1"/>
  <c r="AP21" i="12" s="1"/>
  <c r="AS21" i="12" s="1"/>
  <c r="AK330" i="15"/>
  <c r="AN330" i="15" s="1"/>
  <c r="AR63" i="12"/>
  <c r="AT63" i="12" s="1"/>
  <c r="D63" i="12"/>
  <c r="L22" i="12"/>
  <c r="O22" i="12" s="1"/>
  <c r="P22" i="12" s="1"/>
  <c r="R22" i="12" s="1"/>
  <c r="U22" i="12" s="1"/>
  <c r="V22" i="12" s="1"/>
  <c r="X22" i="12" s="1"/>
  <c r="AA22" i="12" s="1"/>
  <c r="AB22" i="12" s="1"/>
  <c r="AD22" i="12" s="1"/>
  <c r="AG22" i="12" s="1"/>
  <c r="F23" i="12"/>
  <c r="I23" i="12" s="1"/>
  <c r="AJ338" i="18" l="1"/>
  <c r="AP338" i="18" s="1"/>
  <c r="AS338" i="18" s="1"/>
  <c r="AC340" i="18"/>
  <c r="AI339" i="18"/>
  <c r="AI331" i="15"/>
  <c r="AJ331" i="15" s="1"/>
  <c r="AP331" i="15" s="1"/>
  <c r="AS331" i="15" s="1"/>
  <c r="Q332" i="15"/>
  <c r="E335" i="15"/>
  <c r="J334" i="15"/>
  <c r="K334" i="15" s="1"/>
  <c r="P333" i="15"/>
  <c r="C321" i="12"/>
  <c r="D320" i="12"/>
  <c r="AR320" i="12"/>
  <c r="AT320" i="12" s="1"/>
  <c r="V333" i="14"/>
  <c r="E335" i="14"/>
  <c r="J334" i="14"/>
  <c r="K334" i="14" s="1"/>
  <c r="X332" i="14"/>
  <c r="AA332" i="14" s="1"/>
  <c r="AB332" i="14" s="1"/>
  <c r="AD332" i="14" s="1"/>
  <c r="AG332" i="14" s="1"/>
  <c r="AK331" i="14"/>
  <c r="AN331" i="14" s="1"/>
  <c r="AP331" i="14"/>
  <c r="AS331" i="14" s="1"/>
  <c r="D64" i="12"/>
  <c r="AR64" i="12"/>
  <c r="AT64" i="12" s="1"/>
  <c r="E24" i="12"/>
  <c r="J23" i="12"/>
  <c r="K23" i="12" s="1"/>
  <c r="AI22" i="12"/>
  <c r="AK21" i="12"/>
  <c r="AN21" i="12" s="1"/>
  <c r="AJ22" i="12" s="1"/>
  <c r="AP22" i="12" s="1"/>
  <c r="AS22" i="12" s="1"/>
  <c r="AK338" i="18" l="1"/>
  <c r="AN338" i="18" s="1"/>
  <c r="AJ339" i="18" s="1"/>
  <c r="AP339" i="18" s="1"/>
  <c r="AS339" i="18" s="1"/>
  <c r="AD340" i="18"/>
  <c r="AG340" i="18" s="1"/>
  <c r="AI340" i="18" s="1"/>
  <c r="L334" i="15"/>
  <c r="O334" i="15" s="1"/>
  <c r="F335" i="15"/>
  <c r="I335" i="15" s="1"/>
  <c r="R332" i="15"/>
  <c r="U332" i="15" s="1"/>
  <c r="V332" i="15" s="1"/>
  <c r="X332" i="15" s="1"/>
  <c r="AA332" i="15" s="1"/>
  <c r="AB332" i="15" s="1"/>
  <c r="AD332" i="15" s="1"/>
  <c r="AG332" i="15" s="1"/>
  <c r="AK331" i="15"/>
  <c r="AN331" i="15" s="1"/>
  <c r="C322" i="12"/>
  <c r="D321" i="12"/>
  <c r="AR321" i="12"/>
  <c r="AT321" i="12" s="1"/>
  <c r="AI332" i="14"/>
  <c r="AJ332" i="14" s="1"/>
  <c r="AP332" i="14" s="1"/>
  <c r="AS332" i="14" s="1"/>
  <c r="W333" i="14"/>
  <c r="X333" i="14" s="1"/>
  <c r="AA333" i="14" s="1"/>
  <c r="AB333" i="14" s="1"/>
  <c r="AD333" i="14" s="1"/>
  <c r="AG333" i="14" s="1"/>
  <c r="F335" i="14"/>
  <c r="I335" i="14" s="1"/>
  <c r="L334" i="14"/>
  <c r="O334" i="14" s="1"/>
  <c r="P334" i="14" s="1"/>
  <c r="R334" i="14" s="1"/>
  <c r="U334" i="14" s="1"/>
  <c r="AR65" i="12"/>
  <c r="AT65" i="12" s="1"/>
  <c r="D65" i="12"/>
  <c r="AK22" i="12"/>
  <c r="AN22" i="12" s="1"/>
  <c r="L23" i="12"/>
  <c r="O23" i="12" s="1"/>
  <c r="P23" i="12" s="1"/>
  <c r="R23" i="12" s="1"/>
  <c r="U23" i="12" s="1"/>
  <c r="V23" i="12" s="1"/>
  <c r="X23" i="12" s="1"/>
  <c r="AA23" i="12" s="1"/>
  <c r="AB23" i="12" s="1"/>
  <c r="AD23" i="12" s="1"/>
  <c r="AG23" i="12" s="1"/>
  <c r="F24" i="12"/>
  <c r="I24" i="12" s="1"/>
  <c r="AK339" i="18" l="1"/>
  <c r="AN339" i="18" s="1"/>
  <c r="AJ340" i="18" s="1"/>
  <c r="AP340" i="18" s="1"/>
  <c r="AS340" i="18" s="1"/>
  <c r="AS351" i="18" s="1"/>
  <c r="AS352" i="18" s="1"/>
  <c r="AY4" i="18" s="1"/>
  <c r="AI332" i="15"/>
  <c r="AJ332" i="15" s="1"/>
  <c r="AP332" i="15" s="1"/>
  <c r="AS332" i="15" s="1"/>
  <c r="Q333" i="15"/>
  <c r="J335" i="15"/>
  <c r="K335" i="15" s="1"/>
  <c r="E336" i="15"/>
  <c r="P334" i="15"/>
  <c r="D322" i="12"/>
  <c r="AR322" i="12"/>
  <c r="AT322" i="12" s="1"/>
  <c r="C323" i="12"/>
  <c r="AI333" i="14"/>
  <c r="E336" i="14"/>
  <c r="J335" i="14"/>
  <c r="K335" i="14" s="1"/>
  <c r="AK332" i="14"/>
  <c r="AN332" i="14" s="1"/>
  <c r="V334" i="14"/>
  <c r="W334" i="14" s="1"/>
  <c r="AR66" i="12"/>
  <c r="AT66" i="12" s="1"/>
  <c r="D66" i="12"/>
  <c r="AI23" i="12"/>
  <c r="AJ23" i="12" s="1"/>
  <c r="AP23" i="12" s="1"/>
  <c r="AS23" i="12" s="1"/>
  <c r="E25" i="12"/>
  <c r="J24" i="12"/>
  <c r="AK340" i="18" l="1"/>
  <c r="AN340" i="18" s="1"/>
  <c r="F336" i="15"/>
  <c r="I336" i="15" s="1"/>
  <c r="L335" i="15"/>
  <c r="O335" i="15" s="1"/>
  <c r="R333" i="15"/>
  <c r="U333" i="15" s="1"/>
  <c r="V333" i="15" s="1"/>
  <c r="X333" i="15" s="1"/>
  <c r="AA333" i="15" s="1"/>
  <c r="AB333" i="15" s="1"/>
  <c r="AD333" i="15" s="1"/>
  <c r="AG333" i="15" s="1"/>
  <c r="AK332" i="15"/>
  <c r="AN332" i="15" s="1"/>
  <c r="C324" i="12"/>
  <c r="D323" i="12"/>
  <c r="AR323" i="12"/>
  <c r="AT323" i="12" s="1"/>
  <c r="AJ333" i="14"/>
  <c r="AP333" i="14" s="1"/>
  <c r="AS333" i="14" s="1"/>
  <c r="L335" i="14"/>
  <c r="O335" i="14" s="1"/>
  <c r="P335" i="14" s="1"/>
  <c r="R335" i="14" s="1"/>
  <c r="U335" i="14" s="1"/>
  <c r="X334" i="14"/>
  <c r="AA334" i="14" s="1"/>
  <c r="AB334" i="14" s="1"/>
  <c r="AD334" i="14" s="1"/>
  <c r="AG334" i="14" s="1"/>
  <c r="F336" i="14"/>
  <c r="I336" i="14" s="1"/>
  <c r="AR67" i="12"/>
  <c r="AT67" i="12" s="1"/>
  <c r="D67" i="12"/>
  <c r="F25" i="12"/>
  <c r="I25" i="12" s="1"/>
  <c r="K24" i="12"/>
  <c r="AK23" i="12"/>
  <c r="AN23" i="12" s="1"/>
  <c r="AI333" i="15" l="1"/>
  <c r="Q334" i="15"/>
  <c r="J336" i="15"/>
  <c r="E337" i="15"/>
  <c r="AJ333" i="15"/>
  <c r="AP333" i="15" s="1"/>
  <c r="AS333" i="15" s="1"/>
  <c r="K336" i="15"/>
  <c r="P335" i="15"/>
  <c r="D324" i="12"/>
  <c r="AR324" i="12"/>
  <c r="AT324" i="12" s="1"/>
  <c r="C325" i="12"/>
  <c r="AK333" i="14"/>
  <c r="AN333" i="14" s="1"/>
  <c r="J336" i="14"/>
  <c r="K336" i="14" s="1"/>
  <c r="E337" i="14"/>
  <c r="V335" i="14"/>
  <c r="W335" i="14" s="1"/>
  <c r="AI334" i="14"/>
  <c r="AR68" i="12"/>
  <c r="AT68" i="12" s="1"/>
  <c r="D68" i="12"/>
  <c r="L24" i="12"/>
  <c r="O24" i="12" s="1"/>
  <c r="P24" i="12" s="1"/>
  <c r="R24" i="12" s="1"/>
  <c r="U24" i="12" s="1"/>
  <c r="V24" i="12" s="1"/>
  <c r="X24" i="12" s="1"/>
  <c r="AA24" i="12" s="1"/>
  <c r="AB24" i="12" s="1"/>
  <c r="AD24" i="12" s="1"/>
  <c r="AG24" i="12" s="1"/>
  <c r="E26" i="12"/>
  <c r="J25" i="12"/>
  <c r="F337" i="15" l="1"/>
  <c r="I337" i="15" s="1"/>
  <c r="L336" i="15"/>
  <c r="O336" i="15" s="1"/>
  <c r="R334" i="15"/>
  <c r="U334" i="15" s="1"/>
  <c r="V334" i="15" s="1"/>
  <c r="X334" i="15" s="1"/>
  <c r="AA334" i="15" s="1"/>
  <c r="AB334" i="15" s="1"/>
  <c r="AD334" i="15" s="1"/>
  <c r="AG334" i="15" s="1"/>
  <c r="AK333" i="15"/>
  <c r="AN333" i="15" s="1"/>
  <c r="C326" i="12"/>
  <c r="AR325" i="12"/>
  <c r="AT325" i="12" s="1"/>
  <c r="D325" i="12"/>
  <c r="F337" i="14"/>
  <c r="I337" i="14" s="1"/>
  <c r="L336" i="14"/>
  <c r="O336" i="14" s="1"/>
  <c r="P336" i="14" s="1"/>
  <c r="R336" i="14" s="1"/>
  <c r="U336" i="14" s="1"/>
  <c r="X335" i="14"/>
  <c r="AA335" i="14" s="1"/>
  <c r="AB335" i="14" s="1"/>
  <c r="AD335" i="14" s="1"/>
  <c r="AG335" i="14" s="1"/>
  <c r="AJ334" i="14"/>
  <c r="AP334" i="14" s="1"/>
  <c r="AS334" i="14" s="1"/>
  <c r="AR69" i="12"/>
  <c r="AT69" i="12" s="1"/>
  <c r="D69" i="12"/>
  <c r="F26" i="12"/>
  <c r="I26" i="12" s="1"/>
  <c r="AI24" i="12"/>
  <c r="K25" i="12"/>
  <c r="Q335" i="15" l="1"/>
  <c r="AI334" i="15"/>
  <c r="AJ334" i="15"/>
  <c r="AP334" i="15" s="1"/>
  <c r="AS334" i="15" s="1"/>
  <c r="E338" i="15"/>
  <c r="J337" i="15"/>
  <c r="K337" i="15" s="1"/>
  <c r="P336" i="15"/>
  <c r="C327" i="12"/>
  <c r="AR326" i="12"/>
  <c r="AT326" i="12" s="1"/>
  <c r="D326" i="12"/>
  <c r="AI335" i="14"/>
  <c r="V336" i="14"/>
  <c r="AK334" i="14"/>
  <c r="AN334" i="14" s="1"/>
  <c r="AJ335" i="14" s="1"/>
  <c r="AP335" i="14" s="1"/>
  <c r="AS335" i="14" s="1"/>
  <c r="E338" i="14"/>
  <c r="J337" i="14"/>
  <c r="AR70" i="12"/>
  <c r="AT70" i="12" s="1"/>
  <c r="D70" i="12"/>
  <c r="AJ24" i="12"/>
  <c r="AP24" i="12" s="1"/>
  <c r="AS24" i="12" s="1"/>
  <c r="E27" i="12"/>
  <c r="J26" i="12"/>
  <c r="L25" i="12"/>
  <c r="O25" i="12" s="1"/>
  <c r="P25" i="12" s="1"/>
  <c r="R25" i="12" s="1"/>
  <c r="U25" i="12" s="1"/>
  <c r="V25" i="12" s="1"/>
  <c r="X25" i="12" s="1"/>
  <c r="AA25" i="12" s="1"/>
  <c r="AB25" i="12" s="1"/>
  <c r="AD25" i="12" s="1"/>
  <c r="AG25" i="12" s="1"/>
  <c r="L337" i="15" l="1"/>
  <c r="O337" i="15" s="1"/>
  <c r="F338" i="15"/>
  <c r="I338" i="15" s="1"/>
  <c r="AK334" i="15"/>
  <c r="AN334" i="15" s="1"/>
  <c r="R335" i="15"/>
  <c r="U335" i="15" s="1"/>
  <c r="V335" i="15" s="1"/>
  <c r="X335" i="15" s="1"/>
  <c r="AA335" i="15" s="1"/>
  <c r="AB335" i="15" s="1"/>
  <c r="AD335" i="15" s="1"/>
  <c r="AG335" i="15" s="1"/>
  <c r="C328" i="12"/>
  <c r="AR327" i="12"/>
  <c r="AT327" i="12" s="1"/>
  <c r="D327" i="12"/>
  <c r="F338" i="14"/>
  <c r="I338" i="14" s="1"/>
  <c r="K337" i="14"/>
  <c r="W336" i="14"/>
  <c r="AK335" i="14"/>
  <c r="AN335" i="14" s="1"/>
  <c r="AR71" i="12"/>
  <c r="AT71" i="12" s="1"/>
  <c r="D71" i="12"/>
  <c r="AI25" i="12"/>
  <c r="K26" i="12"/>
  <c r="F27" i="12"/>
  <c r="I27" i="12" s="1"/>
  <c r="AK24" i="12"/>
  <c r="AN24" i="12" s="1"/>
  <c r="AI335" i="15" l="1"/>
  <c r="Q336" i="15"/>
  <c r="E339" i="15"/>
  <c r="J338" i="15"/>
  <c r="P337" i="15"/>
  <c r="K338" i="15"/>
  <c r="C329" i="12"/>
  <c r="AR328" i="12"/>
  <c r="AT328" i="12" s="1"/>
  <c r="D328" i="12"/>
  <c r="AJ25" i="12"/>
  <c r="AP25" i="12" s="1"/>
  <c r="AS25" i="12" s="1"/>
  <c r="E339" i="14"/>
  <c r="J338" i="14"/>
  <c r="X336" i="14"/>
  <c r="AA336" i="14" s="1"/>
  <c r="AB336" i="14" s="1"/>
  <c r="AD336" i="14" s="1"/>
  <c r="AG336" i="14" s="1"/>
  <c r="L337" i="14"/>
  <c r="O337" i="14" s="1"/>
  <c r="P337" i="14" s="1"/>
  <c r="R337" i="14" s="1"/>
  <c r="U337" i="14" s="1"/>
  <c r="AR72" i="12"/>
  <c r="AT72" i="12" s="1"/>
  <c r="D72" i="12"/>
  <c r="J27" i="12"/>
  <c r="E28" i="12"/>
  <c r="L26" i="12"/>
  <c r="O26" i="12" s="1"/>
  <c r="P26" i="12" s="1"/>
  <c r="R26" i="12" s="1"/>
  <c r="U26" i="12" s="1"/>
  <c r="V26" i="12" s="1"/>
  <c r="X26" i="12" s="1"/>
  <c r="AA26" i="12" s="1"/>
  <c r="AB26" i="12" s="1"/>
  <c r="AD26" i="12" s="1"/>
  <c r="AG26" i="12" s="1"/>
  <c r="L338" i="15" l="1"/>
  <c r="O338" i="15" s="1"/>
  <c r="F339" i="15"/>
  <c r="I339" i="15" s="1"/>
  <c r="R336" i="15"/>
  <c r="U336" i="15" s="1"/>
  <c r="V336" i="15" s="1"/>
  <c r="X336" i="15" s="1"/>
  <c r="AA336" i="15" s="1"/>
  <c r="AB336" i="15" s="1"/>
  <c r="AD336" i="15" s="1"/>
  <c r="AG336" i="15" s="1"/>
  <c r="AJ335" i="15"/>
  <c r="AP335" i="15" s="1"/>
  <c r="AS335" i="15" s="1"/>
  <c r="AK25" i="12"/>
  <c r="AN25" i="12" s="1"/>
  <c r="AR329" i="12"/>
  <c r="AT329" i="12" s="1"/>
  <c r="C330" i="12"/>
  <c r="D329" i="12"/>
  <c r="V337" i="14"/>
  <c r="W337" i="14" s="1"/>
  <c r="K338" i="14"/>
  <c r="L338" i="14" s="1"/>
  <c r="O338" i="14" s="1"/>
  <c r="P338" i="14" s="1"/>
  <c r="R338" i="14" s="1"/>
  <c r="U338" i="14" s="1"/>
  <c r="AI336" i="14"/>
  <c r="F339" i="14"/>
  <c r="I339" i="14" s="1"/>
  <c r="AR73" i="12"/>
  <c r="AT73" i="12" s="1"/>
  <c r="D73" i="12"/>
  <c r="AI26" i="12"/>
  <c r="K27" i="12"/>
  <c r="L27" i="12" s="1"/>
  <c r="O27" i="12" s="1"/>
  <c r="P27" i="12" s="1"/>
  <c r="R27" i="12" s="1"/>
  <c r="U27" i="12" s="1"/>
  <c r="V27" i="12" s="1"/>
  <c r="X27" i="12" s="1"/>
  <c r="AA27" i="12" s="1"/>
  <c r="AB27" i="12" s="1"/>
  <c r="AD27" i="12" s="1"/>
  <c r="AG27" i="12" s="1"/>
  <c r="F28" i="12"/>
  <c r="I28" i="12" s="1"/>
  <c r="AJ26" i="12" l="1"/>
  <c r="AP26" i="12" s="1"/>
  <c r="AS26" i="12" s="1"/>
  <c r="AK335" i="15"/>
  <c r="AN335" i="15" s="1"/>
  <c r="Q337" i="15"/>
  <c r="AI336" i="15"/>
  <c r="J339" i="15"/>
  <c r="K339" i="15" s="1"/>
  <c r="E340" i="15"/>
  <c r="P338" i="15"/>
  <c r="C331" i="12"/>
  <c r="AR330" i="12"/>
  <c r="AT330" i="12" s="1"/>
  <c r="D330" i="12"/>
  <c r="V338" i="14"/>
  <c r="E340" i="14"/>
  <c r="J339" i="14"/>
  <c r="AJ336" i="14"/>
  <c r="AP336" i="14" s="1"/>
  <c r="AS336" i="14" s="1"/>
  <c r="X337" i="14"/>
  <c r="AA337" i="14" s="1"/>
  <c r="AB337" i="14" s="1"/>
  <c r="AD337" i="14" s="1"/>
  <c r="AG337" i="14" s="1"/>
  <c r="D74" i="12"/>
  <c r="AR74" i="12"/>
  <c r="AT74" i="12" s="1"/>
  <c r="AI27" i="12"/>
  <c r="J28" i="12"/>
  <c r="E29" i="12"/>
  <c r="AK26" i="12"/>
  <c r="AN26" i="12" s="1"/>
  <c r="AJ336" i="15" l="1"/>
  <c r="AP336" i="15" s="1"/>
  <c r="AS336" i="15" s="1"/>
  <c r="F340" i="15"/>
  <c r="I340" i="15" s="1"/>
  <c r="L339" i="15"/>
  <c r="O339" i="15" s="1"/>
  <c r="R337" i="15"/>
  <c r="U337" i="15" s="1"/>
  <c r="V337" i="15" s="1"/>
  <c r="X337" i="15" s="1"/>
  <c r="AA337" i="15" s="1"/>
  <c r="AB337" i="15" s="1"/>
  <c r="AD337" i="15" s="1"/>
  <c r="AG337" i="15" s="1"/>
  <c r="D331" i="12"/>
  <c r="AR331" i="12"/>
  <c r="AT331" i="12" s="1"/>
  <c r="C332" i="12"/>
  <c r="AJ27" i="12"/>
  <c r="AP27" i="12" s="1"/>
  <c r="AS27" i="12" s="1"/>
  <c r="F340" i="14"/>
  <c r="I340" i="14" s="1"/>
  <c r="K339" i="14"/>
  <c r="AK336" i="14"/>
  <c r="AN336" i="14" s="1"/>
  <c r="AI337" i="14"/>
  <c r="W338" i="14"/>
  <c r="AR75" i="12"/>
  <c r="AT75" i="12" s="1"/>
  <c r="D75" i="12"/>
  <c r="F29" i="12"/>
  <c r="I29" i="12" s="1"/>
  <c r="K28" i="12"/>
  <c r="AK336" i="15" l="1"/>
  <c r="AN336" i="15" s="1"/>
  <c r="J340" i="15"/>
  <c r="K340" i="15" s="1"/>
  <c r="E341" i="15"/>
  <c r="AI337" i="15"/>
  <c r="Q338" i="15"/>
  <c r="P339" i="15"/>
  <c r="AK27" i="12"/>
  <c r="AN27" i="12" s="1"/>
  <c r="D332" i="12"/>
  <c r="AR332" i="12"/>
  <c r="AT332" i="12" s="1"/>
  <c r="C333" i="12"/>
  <c r="J340" i="14"/>
  <c r="E341" i="14"/>
  <c r="X338" i="14"/>
  <c r="AA338" i="14" s="1"/>
  <c r="AB338" i="14" s="1"/>
  <c r="AD338" i="14" s="1"/>
  <c r="AG338" i="14" s="1"/>
  <c r="AJ337" i="14"/>
  <c r="AP337" i="14" s="1"/>
  <c r="AS337" i="14" s="1"/>
  <c r="L339" i="14"/>
  <c r="O339" i="14" s="1"/>
  <c r="P339" i="14" s="1"/>
  <c r="R339" i="14" s="1"/>
  <c r="U339" i="14" s="1"/>
  <c r="D76" i="12"/>
  <c r="AR76" i="12"/>
  <c r="AT76" i="12" s="1"/>
  <c r="L28" i="12"/>
  <c r="O28" i="12" s="1"/>
  <c r="P28" i="12" s="1"/>
  <c r="R28" i="12" s="1"/>
  <c r="U28" i="12" s="1"/>
  <c r="V28" i="12" s="1"/>
  <c r="X28" i="12" s="1"/>
  <c r="AA28" i="12" s="1"/>
  <c r="AB28" i="12" s="1"/>
  <c r="AD28" i="12" s="1"/>
  <c r="AG28" i="12" s="1"/>
  <c r="J29" i="12"/>
  <c r="E30" i="12"/>
  <c r="AJ337" i="15" l="1"/>
  <c r="AP337" i="15" s="1"/>
  <c r="AS337" i="15" s="1"/>
  <c r="R338" i="15"/>
  <c r="U338" i="15" s="1"/>
  <c r="V338" i="15" s="1"/>
  <c r="X338" i="15" s="1"/>
  <c r="AA338" i="15" s="1"/>
  <c r="AB338" i="15" s="1"/>
  <c r="AD338" i="15" s="1"/>
  <c r="AG338" i="15" s="1"/>
  <c r="F341" i="15"/>
  <c r="I341" i="15" s="1"/>
  <c r="L340" i="15"/>
  <c r="O340" i="15" s="1"/>
  <c r="D333" i="12"/>
  <c r="AR333" i="12"/>
  <c r="AT333" i="12" s="1"/>
  <c r="C334" i="12"/>
  <c r="AK337" i="14"/>
  <c r="AN337" i="14" s="1"/>
  <c r="K340" i="14"/>
  <c r="L340" i="14" s="1"/>
  <c r="O340" i="14" s="1"/>
  <c r="P340" i="14" s="1"/>
  <c r="R340" i="14" s="1"/>
  <c r="U340" i="14" s="1"/>
  <c r="V339" i="14"/>
  <c r="W339" i="14" s="1"/>
  <c r="AI338" i="14"/>
  <c r="F341" i="14"/>
  <c r="I341" i="14" s="1"/>
  <c r="D77" i="12"/>
  <c r="AR77" i="12"/>
  <c r="AT77" i="12" s="1"/>
  <c r="F30" i="12"/>
  <c r="I30" i="12" s="1"/>
  <c r="K29" i="12"/>
  <c r="L29" i="12" s="1"/>
  <c r="O29" i="12" s="1"/>
  <c r="P29" i="12" s="1"/>
  <c r="R29" i="12" s="1"/>
  <c r="U29" i="12" s="1"/>
  <c r="V29" i="12" s="1"/>
  <c r="X29" i="12" s="1"/>
  <c r="AA29" i="12" s="1"/>
  <c r="AB29" i="12" s="1"/>
  <c r="AD29" i="12" s="1"/>
  <c r="AG29" i="12" s="1"/>
  <c r="AI28" i="12"/>
  <c r="AK337" i="15" l="1"/>
  <c r="AN337" i="15" s="1"/>
  <c r="E342" i="15"/>
  <c r="J341" i="15"/>
  <c r="K341" i="15" s="1"/>
  <c r="AI338" i="15"/>
  <c r="Q339" i="15"/>
  <c r="P340" i="15"/>
  <c r="AJ338" i="15"/>
  <c r="AP338" i="15" s="1"/>
  <c r="AS338" i="15" s="1"/>
  <c r="D334" i="12"/>
  <c r="AR334" i="12"/>
  <c r="AT334" i="12" s="1"/>
  <c r="C335" i="12"/>
  <c r="V340" i="14"/>
  <c r="E342" i="14"/>
  <c r="J341" i="14"/>
  <c r="X339" i="14"/>
  <c r="AA339" i="14" s="1"/>
  <c r="AB339" i="14" s="1"/>
  <c r="AD339" i="14" s="1"/>
  <c r="AG339" i="14" s="1"/>
  <c r="AJ338" i="14"/>
  <c r="AP338" i="14" s="1"/>
  <c r="AS338" i="14" s="1"/>
  <c r="D78" i="12"/>
  <c r="AR78" i="12"/>
  <c r="AT78" i="12" s="1"/>
  <c r="AI29" i="12"/>
  <c r="AJ28" i="12"/>
  <c r="AP28" i="12" s="1"/>
  <c r="AS28" i="12" s="1"/>
  <c r="J30" i="12"/>
  <c r="E31" i="12"/>
  <c r="R339" i="15" l="1"/>
  <c r="U339" i="15" s="1"/>
  <c r="V339" i="15" s="1"/>
  <c r="X339" i="15" s="1"/>
  <c r="AA339" i="15" s="1"/>
  <c r="AB339" i="15" s="1"/>
  <c r="AD339" i="15" s="1"/>
  <c r="AG339" i="15" s="1"/>
  <c r="AK338" i="15"/>
  <c r="AN338" i="15" s="1"/>
  <c r="L341" i="15"/>
  <c r="O341" i="15" s="1"/>
  <c r="F342" i="15"/>
  <c r="I342" i="15" s="1"/>
  <c r="C336" i="12"/>
  <c r="AR335" i="12"/>
  <c r="AT335" i="12" s="1"/>
  <c r="D335" i="12"/>
  <c r="AK338" i="14"/>
  <c r="AN338" i="14" s="1"/>
  <c r="F342" i="14"/>
  <c r="I342" i="14" s="1"/>
  <c r="AI339" i="14"/>
  <c r="W340" i="14"/>
  <c r="K341" i="14"/>
  <c r="L341" i="14" s="1"/>
  <c r="O341" i="14" s="1"/>
  <c r="P341" i="14" s="1"/>
  <c r="R341" i="14" s="1"/>
  <c r="U341" i="14" s="1"/>
  <c r="D79" i="12"/>
  <c r="AR79" i="12"/>
  <c r="AT79" i="12" s="1"/>
  <c r="F31" i="12"/>
  <c r="I31" i="12" s="1"/>
  <c r="AK28" i="12"/>
  <c r="AN28" i="12" s="1"/>
  <c r="AJ29" i="12" s="1"/>
  <c r="AP29" i="12" s="1"/>
  <c r="AS29" i="12" s="1"/>
  <c r="K30" i="12"/>
  <c r="P341" i="15" l="1"/>
  <c r="Q340" i="15"/>
  <c r="AI339" i="15"/>
  <c r="AJ339" i="15" s="1"/>
  <c r="AP339" i="15" s="1"/>
  <c r="AS339" i="15" s="1"/>
  <c r="E343" i="15"/>
  <c r="J342" i="15"/>
  <c r="D336" i="12"/>
  <c r="AR336" i="12"/>
  <c r="AT336" i="12" s="1"/>
  <c r="C337" i="12"/>
  <c r="V341" i="14"/>
  <c r="X340" i="14"/>
  <c r="AA340" i="14" s="1"/>
  <c r="AB340" i="14" s="1"/>
  <c r="AD340" i="14" s="1"/>
  <c r="AG340" i="14" s="1"/>
  <c r="E343" i="14"/>
  <c r="J342" i="14"/>
  <c r="AJ339" i="14"/>
  <c r="AP339" i="14" s="1"/>
  <c r="AS339" i="14" s="1"/>
  <c r="AK29" i="12"/>
  <c r="AN29" i="12" s="1"/>
  <c r="AR80" i="12"/>
  <c r="AT80" i="12" s="1"/>
  <c r="D80" i="12"/>
  <c r="E32" i="12"/>
  <c r="J31" i="12"/>
  <c r="L30" i="12"/>
  <c r="O30" i="12" s="1"/>
  <c r="P30" i="12" s="1"/>
  <c r="R30" i="12" s="1"/>
  <c r="U30" i="12" s="1"/>
  <c r="V30" i="12" s="1"/>
  <c r="X30" i="12" s="1"/>
  <c r="AA30" i="12" s="1"/>
  <c r="AB30" i="12" s="1"/>
  <c r="AD30" i="12" s="1"/>
  <c r="AG30" i="12" s="1"/>
  <c r="F343" i="15" l="1"/>
  <c r="I343" i="15" s="1"/>
  <c r="R340" i="15"/>
  <c r="U340" i="15" s="1"/>
  <c r="V340" i="15" s="1"/>
  <c r="X340" i="15" s="1"/>
  <c r="AA340" i="15" s="1"/>
  <c r="AB340" i="15" s="1"/>
  <c r="AD340" i="15" s="1"/>
  <c r="AG340" i="15" s="1"/>
  <c r="K342" i="15"/>
  <c r="AK339" i="15"/>
  <c r="AN339" i="15" s="1"/>
  <c r="C338" i="12"/>
  <c r="D337" i="12"/>
  <c r="AR337" i="12"/>
  <c r="AT337" i="12" s="1"/>
  <c r="AK339" i="14"/>
  <c r="AN339" i="14" s="1"/>
  <c r="F343" i="14"/>
  <c r="I343" i="14" s="1"/>
  <c r="K342" i="14"/>
  <c r="L342" i="14" s="1"/>
  <c r="O342" i="14" s="1"/>
  <c r="P342" i="14" s="1"/>
  <c r="R342" i="14" s="1"/>
  <c r="U342" i="14" s="1"/>
  <c r="AI340" i="14"/>
  <c r="W341" i="14"/>
  <c r="AR81" i="12"/>
  <c r="AT81" i="12" s="1"/>
  <c r="D81" i="12"/>
  <c r="AI30" i="12"/>
  <c r="K31" i="12"/>
  <c r="L31" i="12" s="1"/>
  <c r="O31" i="12" s="1"/>
  <c r="P31" i="12" s="1"/>
  <c r="R31" i="12" s="1"/>
  <c r="U31" i="12" s="1"/>
  <c r="V31" i="12" s="1"/>
  <c r="X31" i="12" s="1"/>
  <c r="AA31" i="12" s="1"/>
  <c r="AB31" i="12" s="1"/>
  <c r="AD31" i="12" s="1"/>
  <c r="AG31" i="12" s="1"/>
  <c r="F32" i="12"/>
  <c r="I32" i="12" s="1"/>
  <c r="AJ340" i="14" l="1"/>
  <c r="AP340" i="14" s="1"/>
  <c r="AS340" i="14" s="1"/>
  <c r="J343" i="15"/>
  <c r="E344" i="15"/>
  <c r="Q341" i="15"/>
  <c r="AI340" i="15"/>
  <c r="L342" i="15"/>
  <c r="O342" i="15" s="1"/>
  <c r="C339" i="12"/>
  <c r="D338" i="12"/>
  <c r="AR338" i="12"/>
  <c r="AT338" i="12" s="1"/>
  <c r="V342" i="14"/>
  <c r="E344" i="14"/>
  <c r="J343" i="14"/>
  <c r="X341" i="14"/>
  <c r="AA341" i="14" s="1"/>
  <c r="AB341" i="14" s="1"/>
  <c r="AD341" i="14" s="1"/>
  <c r="AG341" i="14" s="1"/>
  <c r="AR82" i="12"/>
  <c r="AT82" i="12" s="1"/>
  <c r="D82" i="12"/>
  <c r="E33" i="12"/>
  <c r="J32" i="12"/>
  <c r="K32" i="12" s="1"/>
  <c r="AI31" i="12"/>
  <c r="AJ30" i="12"/>
  <c r="AP30" i="12" s="1"/>
  <c r="AS30" i="12" s="1"/>
  <c r="AK340" i="14" l="1"/>
  <c r="AN340" i="14" s="1"/>
  <c r="K343" i="15"/>
  <c r="L343" i="15" s="1"/>
  <c r="O343" i="15" s="1"/>
  <c r="P342" i="15"/>
  <c r="R341" i="15"/>
  <c r="U341" i="15" s="1"/>
  <c r="V341" i="15" s="1"/>
  <c r="X341" i="15" s="1"/>
  <c r="AA341" i="15" s="1"/>
  <c r="AB341" i="15" s="1"/>
  <c r="AD341" i="15" s="1"/>
  <c r="AG341" i="15" s="1"/>
  <c r="F344" i="15"/>
  <c r="I344" i="15" s="1"/>
  <c r="AJ340" i="15"/>
  <c r="AP340" i="15" s="1"/>
  <c r="AS340" i="15" s="1"/>
  <c r="C340" i="12"/>
  <c r="D339" i="12"/>
  <c r="AR339" i="12"/>
  <c r="AT339" i="12" s="1"/>
  <c r="AI341" i="14"/>
  <c r="W342" i="14"/>
  <c r="X342" i="14" s="1"/>
  <c r="AA342" i="14" s="1"/>
  <c r="AB342" i="14" s="1"/>
  <c r="AD342" i="14" s="1"/>
  <c r="AG342" i="14" s="1"/>
  <c r="F344" i="14"/>
  <c r="I344" i="14" s="1"/>
  <c r="K343" i="14"/>
  <c r="AR83" i="12"/>
  <c r="AT83" i="12" s="1"/>
  <c r="D83" i="12"/>
  <c r="AK30" i="12"/>
  <c r="AN30" i="12" s="1"/>
  <c r="AJ31" i="12" s="1"/>
  <c r="AP31" i="12" s="1"/>
  <c r="AS31" i="12" s="1"/>
  <c r="L32" i="12"/>
  <c r="O32" i="12" s="1"/>
  <c r="P32" i="12" s="1"/>
  <c r="R32" i="12" s="1"/>
  <c r="U32" i="12" s="1"/>
  <c r="V32" i="12" s="1"/>
  <c r="X32" i="12" s="1"/>
  <c r="AA32" i="12" s="1"/>
  <c r="AB32" i="12" s="1"/>
  <c r="AD32" i="12" s="1"/>
  <c r="AG32" i="12" s="1"/>
  <c r="F33" i="12"/>
  <c r="I33" i="12" s="1"/>
  <c r="AJ341" i="14" l="1"/>
  <c r="AP341" i="14" s="1"/>
  <c r="AS341" i="14" s="1"/>
  <c r="AK340" i="15"/>
  <c r="AN340" i="15" s="1"/>
  <c r="P343" i="15"/>
  <c r="J344" i="15"/>
  <c r="E345" i="15"/>
  <c r="AI341" i="15"/>
  <c r="Q342" i="15"/>
  <c r="AR340" i="12"/>
  <c r="AT340" i="12" s="1"/>
  <c r="D340" i="12"/>
  <c r="C341" i="12"/>
  <c r="AI342" i="14"/>
  <c r="J344" i="14"/>
  <c r="E345" i="14"/>
  <c r="L343" i="14"/>
  <c r="O343" i="14" s="1"/>
  <c r="P343" i="14" s="1"/>
  <c r="R343" i="14" s="1"/>
  <c r="U343" i="14" s="1"/>
  <c r="AK31" i="12"/>
  <c r="AN31" i="12" s="1"/>
  <c r="AR84" i="12"/>
  <c r="AT84" i="12" s="1"/>
  <c r="D84" i="12"/>
  <c r="AI32" i="12"/>
  <c r="J33" i="12"/>
  <c r="E34" i="12"/>
  <c r="AK341" i="14" l="1"/>
  <c r="AN341" i="14" s="1"/>
  <c r="R342" i="15"/>
  <c r="U342" i="15" s="1"/>
  <c r="V342" i="15" s="1"/>
  <c r="X342" i="15" s="1"/>
  <c r="AA342" i="15" s="1"/>
  <c r="AB342" i="15" s="1"/>
  <c r="AD342" i="15" s="1"/>
  <c r="AG342" i="15" s="1"/>
  <c r="AJ341" i="15"/>
  <c r="AP341" i="15" s="1"/>
  <c r="AS341" i="15" s="1"/>
  <c r="F345" i="15"/>
  <c r="I345" i="15" s="1"/>
  <c r="K344" i="15"/>
  <c r="L344" i="15" s="1"/>
  <c r="O344" i="15" s="1"/>
  <c r="C342" i="12"/>
  <c r="AR341" i="12"/>
  <c r="AT341" i="12" s="1"/>
  <c r="D341" i="12"/>
  <c r="AJ342" i="14"/>
  <c r="AP342" i="14" s="1"/>
  <c r="AS342" i="14" s="1"/>
  <c r="AJ32" i="12"/>
  <c r="AP32" i="12" s="1"/>
  <c r="AS32" i="12" s="1"/>
  <c r="F345" i="14"/>
  <c r="I345" i="14" s="1"/>
  <c r="K344" i="14"/>
  <c r="V343" i="14"/>
  <c r="AR85" i="12"/>
  <c r="AT85" i="12" s="1"/>
  <c r="D85" i="12"/>
  <c r="F34" i="12"/>
  <c r="I34" i="12" s="1"/>
  <c r="K33" i="12"/>
  <c r="AK32" i="12" l="1"/>
  <c r="AN32" i="12" s="1"/>
  <c r="AK342" i="14"/>
  <c r="AN342" i="14" s="1"/>
  <c r="E346" i="15"/>
  <c r="J345" i="15"/>
  <c r="AK341" i="15"/>
  <c r="AN341" i="15" s="1"/>
  <c r="P344" i="15"/>
  <c r="K345" i="15"/>
  <c r="AI342" i="15"/>
  <c r="Q343" i="15"/>
  <c r="C343" i="12"/>
  <c r="D342" i="12"/>
  <c r="AR342" i="12"/>
  <c r="AT342" i="12" s="1"/>
  <c r="J345" i="14"/>
  <c r="E346" i="14"/>
  <c r="L344" i="14"/>
  <c r="O344" i="14" s="1"/>
  <c r="P344" i="14" s="1"/>
  <c r="R344" i="14" s="1"/>
  <c r="U344" i="14" s="1"/>
  <c r="W343" i="14"/>
  <c r="AR86" i="12"/>
  <c r="AT86" i="12" s="1"/>
  <c r="D86" i="12"/>
  <c r="E35" i="12"/>
  <c r="J34" i="12"/>
  <c r="L33" i="12"/>
  <c r="O33" i="12" s="1"/>
  <c r="P33" i="12" s="1"/>
  <c r="R33" i="12" s="1"/>
  <c r="U33" i="12" s="1"/>
  <c r="V33" i="12" s="1"/>
  <c r="X33" i="12" s="1"/>
  <c r="AA33" i="12" s="1"/>
  <c r="AB33" i="12" s="1"/>
  <c r="AD33" i="12" s="1"/>
  <c r="AG33" i="12" s="1"/>
  <c r="R343" i="15" l="1"/>
  <c r="U343" i="15" s="1"/>
  <c r="V343" i="15" s="1"/>
  <c r="X343" i="15" s="1"/>
  <c r="AA343" i="15" s="1"/>
  <c r="AB343" i="15" s="1"/>
  <c r="AD343" i="15" s="1"/>
  <c r="AG343" i="15" s="1"/>
  <c r="AJ342" i="15"/>
  <c r="AP342" i="15" s="1"/>
  <c r="AS342" i="15" s="1"/>
  <c r="L345" i="15"/>
  <c r="O345" i="15" s="1"/>
  <c r="F346" i="15"/>
  <c r="I346" i="15" s="1"/>
  <c r="C344" i="12"/>
  <c r="AR343" i="12"/>
  <c r="AT343" i="12" s="1"/>
  <c r="D343" i="12"/>
  <c r="K345" i="14"/>
  <c r="L345" i="14" s="1"/>
  <c r="O345" i="14" s="1"/>
  <c r="P345" i="14" s="1"/>
  <c r="R345" i="14" s="1"/>
  <c r="U345" i="14" s="1"/>
  <c r="V344" i="14"/>
  <c r="X343" i="14"/>
  <c r="AA343" i="14" s="1"/>
  <c r="AB343" i="14" s="1"/>
  <c r="AD343" i="14" s="1"/>
  <c r="AG343" i="14" s="1"/>
  <c r="F346" i="14"/>
  <c r="I346" i="14" s="1"/>
  <c r="AR87" i="12"/>
  <c r="AT87" i="12" s="1"/>
  <c r="D87" i="12"/>
  <c r="AI33" i="12"/>
  <c r="K34" i="12"/>
  <c r="L34" i="12" s="1"/>
  <c r="O34" i="12" s="1"/>
  <c r="P34" i="12" s="1"/>
  <c r="R34" i="12" s="1"/>
  <c r="U34" i="12" s="1"/>
  <c r="V34" i="12" s="1"/>
  <c r="X34" i="12" s="1"/>
  <c r="AA34" i="12" s="1"/>
  <c r="AB34" i="12" s="1"/>
  <c r="AD34" i="12" s="1"/>
  <c r="AG34" i="12" s="1"/>
  <c r="F35" i="12"/>
  <c r="I35" i="12" s="1"/>
  <c r="P345" i="15" l="1"/>
  <c r="AK342" i="15"/>
  <c r="AN342" i="15" s="1"/>
  <c r="Q344" i="15"/>
  <c r="AI343" i="15"/>
  <c r="E347" i="15"/>
  <c r="J346" i="15"/>
  <c r="D344" i="12"/>
  <c r="AR344" i="12"/>
  <c r="AT344" i="12" s="1"/>
  <c r="C345" i="12"/>
  <c r="AI343" i="14"/>
  <c r="W344" i="14"/>
  <c r="X344" i="14" s="1"/>
  <c r="AA344" i="14" s="1"/>
  <c r="AB344" i="14" s="1"/>
  <c r="AD344" i="14" s="1"/>
  <c r="AG344" i="14" s="1"/>
  <c r="V345" i="14"/>
  <c r="J346" i="14"/>
  <c r="E347" i="14"/>
  <c r="AR88" i="12"/>
  <c r="AT88" i="12" s="1"/>
  <c r="D88" i="12"/>
  <c r="AI34" i="12"/>
  <c r="J35" i="12"/>
  <c r="E36" i="12"/>
  <c r="AJ33" i="12"/>
  <c r="AP33" i="12" s="1"/>
  <c r="AS33" i="12" s="1"/>
  <c r="F347" i="15" l="1"/>
  <c r="I347" i="15" s="1"/>
  <c r="R344" i="15"/>
  <c r="U344" i="15" s="1"/>
  <c r="V344" i="15" s="1"/>
  <c r="X344" i="15" s="1"/>
  <c r="AA344" i="15" s="1"/>
  <c r="AB344" i="15" s="1"/>
  <c r="AD344" i="15" s="1"/>
  <c r="AG344" i="15" s="1"/>
  <c r="AJ343" i="15"/>
  <c r="AP343" i="15" s="1"/>
  <c r="AS343" i="15" s="1"/>
  <c r="K346" i="15"/>
  <c r="D345" i="12"/>
  <c r="AR345" i="12"/>
  <c r="AT345" i="12" s="1"/>
  <c r="C346" i="12"/>
  <c r="AI344" i="14"/>
  <c r="W345" i="14"/>
  <c r="F347" i="14"/>
  <c r="I347" i="14" s="1"/>
  <c r="K346" i="14"/>
  <c r="AJ343" i="14"/>
  <c r="AP343" i="14" s="1"/>
  <c r="AS343" i="14" s="1"/>
  <c r="D89" i="12"/>
  <c r="AR89" i="12"/>
  <c r="AT89" i="12" s="1"/>
  <c r="AK33" i="12"/>
  <c r="AN33" i="12" s="1"/>
  <c r="AJ34" i="12" s="1"/>
  <c r="AP34" i="12" s="1"/>
  <c r="AS34" i="12" s="1"/>
  <c r="F36" i="12"/>
  <c r="I36" i="12" s="1"/>
  <c r="K35" i="12"/>
  <c r="J347" i="15" l="1"/>
  <c r="E348" i="15"/>
  <c r="Q345" i="15"/>
  <c r="AI344" i="15"/>
  <c r="AK343" i="15"/>
  <c r="AN343" i="15" s="1"/>
  <c r="AJ344" i="15" s="1"/>
  <c r="AP344" i="15" s="1"/>
  <c r="AS344" i="15" s="1"/>
  <c r="L346" i="15"/>
  <c r="O346" i="15" s="1"/>
  <c r="D346" i="12"/>
  <c r="AR346" i="12"/>
  <c r="AT346" i="12" s="1"/>
  <c r="C347" i="12"/>
  <c r="L346" i="14"/>
  <c r="O346" i="14" s="1"/>
  <c r="P346" i="14" s="1"/>
  <c r="R346" i="14" s="1"/>
  <c r="U346" i="14" s="1"/>
  <c r="E348" i="14"/>
  <c r="J347" i="14"/>
  <c r="AK343" i="14"/>
  <c r="AN343" i="14" s="1"/>
  <c r="AJ344" i="14" s="1"/>
  <c r="AP344" i="14" s="1"/>
  <c r="AS344" i="14" s="1"/>
  <c r="X345" i="14"/>
  <c r="AA345" i="14" s="1"/>
  <c r="AB345" i="14" s="1"/>
  <c r="AD345" i="14" s="1"/>
  <c r="AG345" i="14" s="1"/>
  <c r="AK34" i="12"/>
  <c r="AN34" i="12" s="1"/>
  <c r="AR90" i="12"/>
  <c r="AT90" i="12" s="1"/>
  <c r="D90" i="12"/>
  <c r="E37" i="12"/>
  <c r="J36" i="12"/>
  <c r="L35" i="12"/>
  <c r="O35" i="12" s="1"/>
  <c r="P35" i="12" s="1"/>
  <c r="R35" i="12" s="1"/>
  <c r="U35" i="12" s="1"/>
  <c r="V35" i="12" s="1"/>
  <c r="X35" i="12" s="1"/>
  <c r="AA35" i="12" s="1"/>
  <c r="AB35" i="12" s="1"/>
  <c r="AD35" i="12" s="1"/>
  <c r="AG35" i="12" s="1"/>
  <c r="K347" i="15" l="1"/>
  <c r="L347" i="15" s="1"/>
  <c r="O347" i="15" s="1"/>
  <c r="P346" i="15"/>
  <c r="R345" i="15"/>
  <c r="U345" i="15" s="1"/>
  <c r="V345" i="15" s="1"/>
  <c r="X345" i="15" s="1"/>
  <c r="AA345" i="15" s="1"/>
  <c r="AB345" i="15" s="1"/>
  <c r="AD345" i="15" s="1"/>
  <c r="AG345" i="15" s="1"/>
  <c r="F348" i="15"/>
  <c r="I348" i="15" s="1"/>
  <c r="AK344" i="15"/>
  <c r="AN344" i="15" s="1"/>
  <c r="D347" i="12"/>
  <c r="AR347" i="12"/>
  <c r="AT347" i="12" s="1"/>
  <c r="C348" i="12"/>
  <c r="F348" i="14"/>
  <c r="I348" i="14" s="1"/>
  <c r="AI345" i="14"/>
  <c r="AK344" i="14"/>
  <c r="AN344" i="14" s="1"/>
  <c r="AJ345" i="14" s="1"/>
  <c r="AP345" i="14" s="1"/>
  <c r="AS345" i="14" s="1"/>
  <c r="V346" i="14"/>
  <c r="W346" i="14" s="1"/>
  <c r="K347" i="14"/>
  <c r="D91" i="12"/>
  <c r="AR91" i="12"/>
  <c r="AT91" i="12" s="1"/>
  <c r="K36" i="12"/>
  <c r="L36" i="12" s="1"/>
  <c r="O36" i="12" s="1"/>
  <c r="P36" i="12" s="1"/>
  <c r="R36" i="12" s="1"/>
  <c r="U36" i="12" s="1"/>
  <c r="V36" i="12" s="1"/>
  <c r="X36" i="12" s="1"/>
  <c r="AA36" i="12" s="1"/>
  <c r="AB36" i="12" s="1"/>
  <c r="AD36" i="12" s="1"/>
  <c r="AG36" i="12" s="1"/>
  <c r="AI35" i="12"/>
  <c r="F37" i="12"/>
  <c r="I37" i="12" s="1"/>
  <c r="J348" i="15" l="1"/>
  <c r="E349" i="15"/>
  <c r="AI345" i="15"/>
  <c r="Q346" i="15"/>
  <c r="R346" i="15" s="1"/>
  <c r="U346" i="15" s="1"/>
  <c r="V346" i="15" s="1"/>
  <c r="X346" i="15" s="1"/>
  <c r="AA346" i="15" s="1"/>
  <c r="AB346" i="15" s="1"/>
  <c r="AD346" i="15" s="1"/>
  <c r="AG346" i="15" s="1"/>
  <c r="K348" i="15"/>
  <c r="P347" i="15"/>
  <c r="C349" i="12"/>
  <c r="AR348" i="12"/>
  <c r="AT348" i="12" s="1"/>
  <c r="D348" i="12"/>
  <c r="AK345" i="14"/>
  <c r="AN345" i="14" s="1"/>
  <c r="X346" i="14"/>
  <c r="AA346" i="14" s="1"/>
  <c r="AB346" i="14" s="1"/>
  <c r="AD346" i="14" s="1"/>
  <c r="AG346" i="14" s="1"/>
  <c r="L347" i="14"/>
  <c r="O347" i="14" s="1"/>
  <c r="P347" i="14" s="1"/>
  <c r="R347" i="14" s="1"/>
  <c r="U347" i="14" s="1"/>
  <c r="J348" i="14"/>
  <c r="E349" i="14"/>
  <c r="D92" i="12"/>
  <c r="AR92" i="12"/>
  <c r="AT92" i="12" s="1"/>
  <c r="AJ35" i="12"/>
  <c r="AP35" i="12" s="1"/>
  <c r="AS35" i="12" s="1"/>
  <c r="AI36" i="12"/>
  <c r="J37" i="12"/>
  <c r="E38" i="12"/>
  <c r="F349" i="15" l="1"/>
  <c r="I349" i="15" s="1"/>
  <c r="AI346" i="15"/>
  <c r="Q347" i="15"/>
  <c r="L348" i="15"/>
  <c r="O348" i="15" s="1"/>
  <c r="AJ345" i="15"/>
  <c r="AP345" i="15" s="1"/>
  <c r="AS345" i="15" s="1"/>
  <c r="AR349" i="12"/>
  <c r="AT349" i="12" s="1"/>
  <c r="D349" i="12"/>
  <c r="C350" i="12"/>
  <c r="F349" i="14"/>
  <c r="I349" i="14" s="1"/>
  <c r="AI346" i="14"/>
  <c r="AJ346" i="14" s="1"/>
  <c r="AP346" i="14" s="1"/>
  <c r="AS346" i="14" s="1"/>
  <c r="V347" i="14"/>
  <c r="K348" i="14"/>
  <c r="D93" i="12"/>
  <c r="AR93" i="12"/>
  <c r="AT93" i="12" s="1"/>
  <c r="F38" i="12"/>
  <c r="I38" i="12" s="1"/>
  <c r="K37" i="12"/>
  <c r="L37" i="12" s="1"/>
  <c r="O37" i="12" s="1"/>
  <c r="P37" i="12" s="1"/>
  <c r="R37" i="12" s="1"/>
  <c r="U37" i="12" s="1"/>
  <c r="V37" i="12" s="1"/>
  <c r="X37" i="12" s="1"/>
  <c r="AA37" i="12" s="1"/>
  <c r="AB37" i="12" s="1"/>
  <c r="AD37" i="12" s="1"/>
  <c r="AG37" i="12" s="1"/>
  <c r="AK35" i="12"/>
  <c r="AN35" i="12" s="1"/>
  <c r="AJ36" i="12" s="1"/>
  <c r="AP36" i="12" s="1"/>
  <c r="AS36" i="12" s="1"/>
  <c r="P348" i="15" l="1"/>
  <c r="J349" i="15"/>
  <c r="E350" i="15"/>
  <c r="AK345" i="15"/>
  <c r="AN345" i="15" s="1"/>
  <c r="AJ346" i="15" s="1"/>
  <c r="AP346" i="15" s="1"/>
  <c r="AS346" i="15" s="1"/>
  <c r="R347" i="15"/>
  <c r="U347" i="15" s="1"/>
  <c r="V347" i="15" s="1"/>
  <c r="X347" i="15" s="1"/>
  <c r="AA347" i="15" s="1"/>
  <c r="AB347" i="15" s="1"/>
  <c r="AD347" i="15" s="1"/>
  <c r="AG347" i="15" s="1"/>
  <c r="C351" i="12"/>
  <c r="D350" i="12"/>
  <c r="AR350" i="12"/>
  <c r="AT350" i="12" s="1"/>
  <c r="W347" i="14"/>
  <c r="AK346" i="14"/>
  <c r="AN346" i="14" s="1"/>
  <c r="J349" i="14"/>
  <c r="E350" i="14"/>
  <c r="L348" i="14"/>
  <c r="O348" i="14" s="1"/>
  <c r="P348" i="14" s="1"/>
  <c r="R348" i="14" s="1"/>
  <c r="U348" i="14" s="1"/>
  <c r="AR94" i="12"/>
  <c r="AT94" i="12" s="1"/>
  <c r="D94" i="12"/>
  <c r="AI37" i="12"/>
  <c r="AK36" i="12"/>
  <c r="AN36" i="12" s="1"/>
  <c r="J38" i="12"/>
  <c r="E39" i="12"/>
  <c r="AK346" i="15" l="1"/>
  <c r="AN346" i="15" s="1"/>
  <c r="AI347" i="15"/>
  <c r="Q348" i="15"/>
  <c r="R348" i="15" s="1"/>
  <c r="U348" i="15" s="1"/>
  <c r="V348" i="15" s="1"/>
  <c r="X348" i="15" s="1"/>
  <c r="AA348" i="15" s="1"/>
  <c r="AB348" i="15" s="1"/>
  <c r="AD348" i="15" s="1"/>
  <c r="AG348" i="15" s="1"/>
  <c r="K349" i="15"/>
  <c r="F350" i="15"/>
  <c r="I350" i="15" s="1"/>
  <c r="C352" i="12"/>
  <c r="D351" i="12"/>
  <c r="AR351" i="12"/>
  <c r="AT351" i="12" s="1"/>
  <c r="V348" i="14"/>
  <c r="K349" i="14"/>
  <c r="F350" i="14"/>
  <c r="I350" i="14" s="1"/>
  <c r="X347" i="14"/>
  <c r="AA347" i="14" s="1"/>
  <c r="AB347" i="14" s="1"/>
  <c r="AD347" i="14" s="1"/>
  <c r="AG347" i="14" s="1"/>
  <c r="AJ37" i="12"/>
  <c r="AP37" i="12" s="1"/>
  <c r="AS37" i="12" s="1"/>
  <c r="D95" i="12"/>
  <c r="AR95" i="12"/>
  <c r="AT95" i="12" s="1"/>
  <c r="F39" i="12"/>
  <c r="I39" i="12" s="1"/>
  <c r="K38" i="12"/>
  <c r="AJ347" i="15" l="1"/>
  <c r="AP347" i="15" s="1"/>
  <c r="AS347" i="15" s="1"/>
  <c r="J350" i="15"/>
  <c r="E351" i="15"/>
  <c r="AI348" i="15"/>
  <c r="L349" i="15"/>
  <c r="O349" i="15" s="1"/>
  <c r="C353" i="12"/>
  <c r="D352" i="12"/>
  <c r="AR352" i="12"/>
  <c r="AT352" i="12" s="1"/>
  <c r="AK37" i="12"/>
  <c r="AN37" i="12" s="1"/>
  <c r="AI347" i="14"/>
  <c r="W348" i="14"/>
  <c r="X348" i="14" s="1"/>
  <c r="AA348" i="14" s="1"/>
  <c r="AB348" i="14" s="1"/>
  <c r="AD348" i="14" s="1"/>
  <c r="AG348" i="14" s="1"/>
  <c r="J350" i="14"/>
  <c r="E351" i="14"/>
  <c r="L349" i="14"/>
  <c r="O349" i="14" s="1"/>
  <c r="P349" i="14" s="1"/>
  <c r="R349" i="14" s="1"/>
  <c r="U349" i="14" s="1"/>
  <c r="AR96" i="12"/>
  <c r="AT96" i="12" s="1"/>
  <c r="D96" i="12"/>
  <c r="L38" i="12"/>
  <c r="O38" i="12" s="1"/>
  <c r="P38" i="12" s="1"/>
  <c r="R38" i="12" s="1"/>
  <c r="U38" i="12" s="1"/>
  <c r="V38" i="12" s="1"/>
  <c r="X38" i="12" s="1"/>
  <c r="AA38" i="12" s="1"/>
  <c r="AB38" i="12" s="1"/>
  <c r="AD38" i="12" s="1"/>
  <c r="AG38" i="12" s="1"/>
  <c r="E40" i="12"/>
  <c r="J39" i="12"/>
  <c r="AK347" i="15" l="1"/>
  <c r="AN347" i="15" s="1"/>
  <c r="AJ348" i="15" s="1"/>
  <c r="AP348" i="15" s="1"/>
  <c r="AS348" i="15" s="1"/>
  <c r="P349" i="15"/>
  <c r="K350" i="15"/>
  <c r="L350" i="15" s="1"/>
  <c r="O350" i="15" s="1"/>
  <c r="F351" i="15"/>
  <c r="I351" i="15" s="1"/>
  <c r="D353" i="12"/>
  <c r="C354" i="12"/>
  <c r="AR353" i="12"/>
  <c r="AT353" i="12" s="1"/>
  <c r="K350" i="14"/>
  <c r="V349" i="14"/>
  <c r="W349" i="14" s="1"/>
  <c r="AI348" i="14"/>
  <c r="F351" i="14"/>
  <c r="I351" i="14" s="1"/>
  <c r="AJ347" i="14"/>
  <c r="AP347" i="14" s="1"/>
  <c r="AS347" i="14" s="1"/>
  <c r="D97" i="12"/>
  <c r="AR97" i="12"/>
  <c r="AT97" i="12" s="1"/>
  <c r="F40" i="12"/>
  <c r="I40" i="12" s="1"/>
  <c r="AI38" i="12"/>
  <c r="K39" i="12"/>
  <c r="AK348" i="15" l="1"/>
  <c r="AN348" i="15" s="1"/>
  <c r="P350" i="15"/>
  <c r="J351" i="15"/>
  <c r="E352" i="15"/>
  <c r="Q349" i="15"/>
  <c r="D354" i="12"/>
  <c r="AR354" i="12"/>
  <c r="AT354" i="12" s="1"/>
  <c r="C355" i="12"/>
  <c r="X349" i="14"/>
  <c r="AA349" i="14" s="1"/>
  <c r="AB349" i="14" s="1"/>
  <c r="AD349" i="14" s="1"/>
  <c r="AG349" i="14" s="1"/>
  <c r="E352" i="14"/>
  <c r="J351" i="14"/>
  <c r="AK347" i="14"/>
  <c r="AN347" i="14" s="1"/>
  <c r="AJ348" i="14" s="1"/>
  <c r="AP348" i="14" s="1"/>
  <c r="AS348" i="14" s="1"/>
  <c r="L350" i="14"/>
  <c r="O350" i="14" s="1"/>
  <c r="P350" i="14" s="1"/>
  <c r="R350" i="14" s="1"/>
  <c r="U350" i="14" s="1"/>
  <c r="D98" i="12"/>
  <c r="AR98" i="12"/>
  <c r="AT98" i="12" s="1"/>
  <c r="AJ38" i="12"/>
  <c r="AP38" i="12" s="1"/>
  <c r="AS38" i="12" s="1"/>
  <c r="J40" i="12"/>
  <c r="E41" i="12"/>
  <c r="L39" i="12"/>
  <c r="O39" i="12" s="1"/>
  <c r="P39" i="12" s="1"/>
  <c r="R39" i="12" s="1"/>
  <c r="U39" i="12" s="1"/>
  <c r="V39" i="12" s="1"/>
  <c r="X39" i="12" s="1"/>
  <c r="AA39" i="12" s="1"/>
  <c r="AB39" i="12" s="1"/>
  <c r="AD39" i="12" s="1"/>
  <c r="AG39" i="12" s="1"/>
  <c r="F352" i="15" l="1"/>
  <c r="I352" i="15" s="1"/>
  <c r="R349" i="15"/>
  <c r="U349" i="15" s="1"/>
  <c r="V349" i="15" s="1"/>
  <c r="X349" i="15" s="1"/>
  <c r="AA349" i="15" s="1"/>
  <c r="AB349" i="15" s="1"/>
  <c r="AD349" i="15" s="1"/>
  <c r="AG349" i="15" s="1"/>
  <c r="K351" i="15"/>
  <c r="AR355" i="12"/>
  <c r="AT355" i="12" s="1"/>
  <c r="D355" i="12"/>
  <c r="F352" i="14"/>
  <c r="I352" i="14" s="1"/>
  <c r="AK348" i="14"/>
  <c r="AN348" i="14" s="1"/>
  <c r="V350" i="14"/>
  <c r="W350" i="14" s="1"/>
  <c r="K351" i="14"/>
  <c r="L351" i="14" s="1"/>
  <c r="O351" i="14" s="1"/>
  <c r="P351" i="14" s="1"/>
  <c r="R351" i="14" s="1"/>
  <c r="U351" i="14" s="1"/>
  <c r="AI349" i="14"/>
  <c r="AR99" i="12"/>
  <c r="AT99" i="12" s="1"/>
  <c r="D99" i="12"/>
  <c r="F41" i="12"/>
  <c r="I41" i="12" s="1"/>
  <c r="AI39" i="12"/>
  <c r="K40" i="12"/>
  <c r="AK38" i="12"/>
  <c r="AN38" i="12" s="1"/>
  <c r="AJ39" i="12" l="1"/>
  <c r="AP39" i="12" s="1"/>
  <c r="AS39" i="12" s="1"/>
  <c r="L351" i="15"/>
  <c r="O351" i="15" s="1"/>
  <c r="E353" i="15"/>
  <c r="J352" i="15"/>
  <c r="Q350" i="15"/>
  <c r="AI349" i="15"/>
  <c r="V351" i="14"/>
  <c r="X350" i="14"/>
  <c r="AA350" i="14" s="1"/>
  <c r="AB350" i="14" s="1"/>
  <c r="AD350" i="14" s="1"/>
  <c r="AG350" i="14" s="1"/>
  <c r="AJ349" i="14"/>
  <c r="AP349" i="14" s="1"/>
  <c r="AS349" i="14" s="1"/>
  <c r="J352" i="14"/>
  <c r="E353" i="14"/>
  <c r="AR100" i="12"/>
  <c r="AT100" i="12" s="1"/>
  <c r="D100" i="12"/>
  <c r="E42" i="12"/>
  <c r="J41" i="12"/>
  <c r="L40" i="12"/>
  <c r="O40" i="12" s="1"/>
  <c r="P40" i="12" s="1"/>
  <c r="R40" i="12" s="1"/>
  <c r="U40" i="12" s="1"/>
  <c r="V40" i="12" s="1"/>
  <c r="X40" i="12" s="1"/>
  <c r="AA40" i="12" s="1"/>
  <c r="AB40" i="12" s="1"/>
  <c r="AD40" i="12" s="1"/>
  <c r="AG40" i="12" s="1"/>
  <c r="AK39" i="12" l="1"/>
  <c r="AN39" i="12" s="1"/>
  <c r="AJ349" i="15"/>
  <c r="AP349" i="15" s="1"/>
  <c r="AS349" i="15" s="1"/>
  <c r="R350" i="15"/>
  <c r="U350" i="15" s="1"/>
  <c r="V350" i="15" s="1"/>
  <c r="X350" i="15" s="1"/>
  <c r="AA350" i="15" s="1"/>
  <c r="AB350" i="15" s="1"/>
  <c r="AD350" i="15" s="1"/>
  <c r="AG350" i="15" s="1"/>
  <c r="F353" i="15"/>
  <c r="I353" i="15" s="1"/>
  <c r="P351" i="15"/>
  <c r="K352" i="15"/>
  <c r="L352" i="15" s="1"/>
  <c r="O352" i="15" s="1"/>
  <c r="AK349" i="14"/>
  <c r="AN349" i="14" s="1"/>
  <c r="F353" i="14"/>
  <c r="I353" i="14" s="1"/>
  <c r="AI350" i="14"/>
  <c r="W351" i="14"/>
  <c r="X351" i="14" s="1"/>
  <c r="AA351" i="14" s="1"/>
  <c r="AB351" i="14" s="1"/>
  <c r="AD351" i="14" s="1"/>
  <c r="AG351" i="14" s="1"/>
  <c r="K352" i="14"/>
  <c r="D101" i="12"/>
  <c r="AR101" i="12"/>
  <c r="AT101" i="12" s="1"/>
  <c r="AI40" i="12"/>
  <c r="K41" i="12"/>
  <c r="L41" i="12" s="1"/>
  <c r="O41" i="12" s="1"/>
  <c r="P41" i="12" s="1"/>
  <c r="R41" i="12" s="1"/>
  <c r="U41" i="12" s="1"/>
  <c r="V41" i="12" s="1"/>
  <c r="X41" i="12" s="1"/>
  <c r="AA41" i="12" s="1"/>
  <c r="AB41" i="12" s="1"/>
  <c r="AD41" i="12" s="1"/>
  <c r="AG41" i="12" s="1"/>
  <c r="F42" i="12"/>
  <c r="I42" i="12" s="1"/>
  <c r="AJ40" i="12" l="1"/>
  <c r="AP40" i="12" s="1"/>
  <c r="AS40" i="12" s="1"/>
  <c r="P352" i="15"/>
  <c r="Q351" i="15"/>
  <c r="AI350" i="15"/>
  <c r="E354" i="15"/>
  <c r="J353" i="15"/>
  <c r="AK349" i="15"/>
  <c r="AN349" i="15" s="1"/>
  <c r="AI351" i="14"/>
  <c r="J353" i="14"/>
  <c r="E354" i="14"/>
  <c r="AJ350" i="14"/>
  <c r="AP350" i="14" s="1"/>
  <c r="AS350" i="14" s="1"/>
  <c r="L352" i="14"/>
  <c r="O352" i="14" s="1"/>
  <c r="P352" i="14" s="1"/>
  <c r="R352" i="14" s="1"/>
  <c r="U352" i="14" s="1"/>
  <c r="AR102" i="12"/>
  <c r="AT102" i="12" s="1"/>
  <c r="D102" i="12"/>
  <c r="E43" i="12"/>
  <c r="J42" i="12"/>
  <c r="K42" i="12" s="1"/>
  <c r="AI41" i="12"/>
  <c r="AK40" i="12" l="1"/>
  <c r="AN40" i="12" s="1"/>
  <c r="AJ41" i="12" s="1"/>
  <c r="AP41" i="12" s="1"/>
  <c r="AS41" i="12" s="1"/>
  <c r="AJ350" i="15"/>
  <c r="AP350" i="15" s="1"/>
  <c r="AS350" i="15" s="1"/>
  <c r="F354" i="15"/>
  <c r="I354" i="15" s="1"/>
  <c r="K353" i="15"/>
  <c r="R351" i="15"/>
  <c r="U351" i="15" s="1"/>
  <c r="V351" i="15" s="1"/>
  <c r="X351" i="15" s="1"/>
  <c r="AA351" i="15" s="1"/>
  <c r="AB351" i="15" s="1"/>
  <c r="AD351" i="15" s="1"/>
  <c r="AG351" i="15" s="1"/>
  <c r="AK350" i="14"/>
  <c r="AN350" i="14" s="1"/>
  <c r="AJ351" i="14" s="1"/>
  <c r="AP351" i="14" s="1"/>
  <c r="AS351" i="14" s="1"/>
  <c r="F354" i="14"/>
  <c r="I354" i="14" s="1"/>
  <c r="V352" i="14"/>
  <c r="K353" i="14"/>
  <c r="L353" i="14" s="1"/>
  <c r="O353" i="14" s="1"/>
  <c r="P353" i="14" s="1"/>
  <c r="R353" i="14" s="1"/>
  <c r="U353" i="14" s="1"/>
  <c r="D103" i="12"/>
  <c r="AR103" i="12"/>
  <c r="AT103" i="12" s="1"/>
  <c r="L42" i="12"/>
  <c r="O42" i="12" s="1"/>
  <c r="P42" i="12" s="1"/>
  <c r="R42" i="12" s="1"/>
  <c r="U42" i="12" s="1"/>
  <c r="V42" i="12" s="1"/>
  <c r="X42" i="12" s="1"/>
  <c r="AA42" i="12" s="1"/>
  <c r="AB42" i="12" s="1"/>
  <c r="AD42" i="12" s="1"/>
  <c r="AG42" i="12" s="1"/>
  <c r="F43" i="12"/>
  <c r="I43" i="12" s="1"/>
  <c r="AK41" i="12" l="1"/>
  <c r="AN41" i="12" s="1"/>
  <c r="AK350" i="15"/>
  <c r="AN350" i="15" s="1"/>
  <c r="AI351" i="15"/>
  <c r="Q352" i="15"/>
  <c r="AJ351" i="15"/>
  <c r="AP351" i="15" s="1"/>
  <c r="AS351" i="15" s="1"/>
  <c r="J354" i="15"/>
  <c r="E355" i="15"/>
  <c r="L353" i="15"/>
  <c r="O353" i="15" s="1"/>
  <c r="V353" i="14"/>
  <c r="AK351" i="14"/>
  <c r="AN351" i="14" s="1"/>
  <c r="W352" i="14"/>
  <c r="E355" i="14"/>
  <c r="J354" i="14"/>
  <c r="D104" i="12"/>
  <c r="AR104" i="12"/>
  <c r="AT104" i="12" s="1"/>
  <c r="E44" i="12"/>
  <c r="J43" i="12"/>
  <c r="K43" i="12" s="1"/>
  <c r="AI42" i="12"/>
  <c r="AJ42" i="12" l="1"/>
  <c r="AP42" i="12" s="1"/>
  <c r="AS42" i="12" s="1"/>
  <c r="K354" i="15"/>
  <c r="L354" i="15" s="1"/>
  <c r="O354" i="15" s="1"/>
  <c r="P353" i="15"/>
  <c r="F355" i="15"/>
  <c r="I355" i="15" s="1"/>
  <c r="J355" i="15" s="1"/>
  <c r="R352" i="15"/>
  <c r="U352" i="15" s="1"/>
  <c r="V352" i="15" s="1"/>
  <c r="X352" i="15" s="1"/>
  <c r="AA352" i="15" s="1"/>
  <c r="AB352" i="15" s="1"/>
  <c r="AD352" i="15" s="1"/>
  <c r="AG352" i="15" s="1"/>
  <c r="AK351" i="15"/>
  <c r="AN351" i="15" s="1"/>
  <c r="X352" i="14"/>
  <c r="AA352" i="14" s="1"/>
  <c r="AB352" i="14" s="1"/>
  <c r="AD352" i="14" s="1"/>
  <c r="AG352" i="14" s="1"/>
  <c r="F355" i="14"/>
  <c r="I355" i="14" s="1"/>
  <c r="K354" i="14"/>
  <c r="D105" i="12"/>
  <c r="AR105" i="12"/>
  <c r="AT105" i="12" s="1"/>
  <c r="L43" i="12"/>
  <c r="O43" i="12" s="1"/>
  <c r="P43" i="12" s="1"/>
  <c r="R43" i="12" s="1"/>
  <c r="U43" i="12" s="1"/>
  <c r="V43" i="12" s="1"/>
  <c r="X43" i="12" s="1"/>
  <c r="AA43" i="12" s="1"/>
  <c r="AB43" i="12" s="1"/>
  <c r="AD43" i="12" s="1"/>
  <c r="AG43" i="12" s="1"/>
  <c r="F44" i="12"/>
  <c r="I44" i="12" s="1"/>
  <c r="AK42" i="12" l="1"/>
  <c r="AN42" i="12" s="1"/>
  <c r="AI352" i="15"/>
  <c r="Q353" i="15"/>
  <c r="R353" i="15" s="1"/>
  <c r="U353" i="15" s="1"/>
  <c r="V353" i="15" s="1"/>
  <c r="X353" i="15" s="1"/>
  <c r="AA353" i="15" s="1"/>
  <c r="AB353" i="15" s="1"/>
  <c r="AD353" i="15" s="1"/>
  <c r="AG353" i="15" s="1"/>
  <c r="K355" i="15"/>
  <c r="L355" i="15" s="1"/>
  <c r="O355" i="15" s="1"/>
  <c r="P355" i="15" s="1"/>
  <c r="P354" i="15"/>
  <c r="AJ352" i="15"/>
  <c r="AP352" i="15" s="1"/>
  <c r="AS352" i="15" s="1"/>
  <c r="J355" i="14"/>
  <c r="E356" i="14"/>
  <c r="W353" i="14"/>
  <c r="AI352" i="14"/>
  <c r="L354" i="14"/>
  <c r="O354" i="14" s="1"/>
  <c r="P354" i="14" s="1"/>
  <c r="R354" i="14" s="1"/>
  <c r="U354" i="14" s="1"/>
  <c r="D106" i="12"/>
  <c r="AR106" i="12"/>
  <c r="AT106" i="12" s="1"/>
  <c r="AI43" i="12"/>
  <c r="E45" i="12"/>
  <c r="J44" i="12"/>
  <c r="AJ43" i="12" l="1"/>
  <c r="AP43" i="12" s="1"/>
  <c r="AS43" i="12" s="1"/>
  <c r="AI353" i="15"/>
  <c r="Q354" i="15"/>
  <c r="R354" i="15" s="1"/>
  <c r="U354" i="15" s="1"/>
  <c r="V354" i="15" s="1"/>
  <c r="X354" i="15" s="1"/>
  <c r="AA354" i="15" s="1"/>
  <c r="AB354" i="15" s="1"/>
  <c r="AD354" i="15" s="1"/>
  <c r="AG354" i="15" s="1"/>
  <c r="AK352" i="15"/>
  <c r="AN352" i="15" s="1"/>
  <c r="AJ353" i="15" s="1"/>
  <c r="AP353" i="15" s="1"/>
  <c r="AS353" i="15" s="1"/>
  <c r="V354" i="14"/>
  <c r="K355" i="14"/>
  <c r="AJ352" i="14"/>
  <c r="AP352" i="14" s="1"/>
  <c r="AS352" i="14" s="1"/>
  <c r="X353" i="14"/>
  <c r="AA353" i="14" s="1"/>
  <c r="AB353" i="14" s="1"/>
  <c r="AD353" i="14" s="1"/>
  <c r="AG353" i="14" s="1"/>
  <c r="F356" i="14"/>
  <c r="I356" i="14" s="1"/>
  <c r="D107" i="12"/>
  <c r="AR107" i="12"/>
  <c r="AT107" i="12" s="1"/>
  <c r="F45" i="12"/>
  <c r="I45" i="12" s="1"/>
  <c r="K44" i="12"/>
  <c r="AK43" i="12" l="1"/>
  <c r="AN43" i="12" s="1"/>
  <c r="Q355" i="15"/>
  <c r="AI354" i="15"/>
  <c r="AK353" i="15"/>
  <c r="AN353" i="15" s="1"/>
  <c r="W354" i="14"/>
  <c r="X354" i="14" s="1"/>
  <c r="AA354" i="14" s="1"/>
  <c r="AB354" i="14" s="1"/>
  <c r="AD354" i="14" s="1"/>
  <c r="AG354" i="14" s="1"/>
  <c r="AI353" i="14"/>
  <c r="J356" i="14"/>
  <c r="E357" i="14"/>
  <c r="AK352" i="14"/>
  <c r="AN352" i="14" s="1"/>
  <c r="L355" i="14"/>
  <c r="O355" i="14" s="1"/>
  <c r="P355" i="14" s="1"/>
  <c r="R355" i="14" s="1"/>
  <c r="U355" i="14" s="1"/>
  <c r="D108" i="12"/>
  <c r="AR108" i="12"/>
  <c r="AT108" i="12" s="1"/>
  <c r="J45" i="12"/>
  <c r="E46" i="12"/>
  <c r="L44" i="12"/>
  <c r="O44" i="12" s="1"/>
  <c r="P44" i="12" s="1"/>
  <c r="R44" i="12" s="1"/>
  <c r="U44" i="12" s="1"/>
  <c r="V44" i="12" s="1"/>
  <c r="X44" i="12" s="1"/>
  <c r="AA44" i="12" s="1"/>
  <c r="AB44" i="12" s="1"/>
  <c r="AD44" i="12" s="1"/>
  <c r="AG44" i="12" s="1"/>
  <c r="AJ354" i="15" l="1"/>
  <c r="AP354" i="15" s="1"/>
  <c r="AS354" i="15" s="1"/>
  <c r="AJ353" i="14"/>
  <c r="AP353" i="14" s="1"/>
  <c r="AS353" i="14" s="1"/>
  <c r="R355" i="15"/>
  <c r="U355" i="15" s="1"/>
  <c r="V355" i="15" s="1"/>
  <c r="X355" i="15" s="1"/>
  <c r="AA355" i="15" s="1"/>
  <c r="AB355" i="15" s="1"/>
  <c r="AD355" i="15" s="1"/>
  <c r="AG355" i="15" s="1"/>
  <c r="AI355" i="15" s="1"/>
  <c r="K356" i="14"/>
  <c r="L356" i="14" s="1"/>
  <c r="O356" i="14" s="1"/>
  <c r="P356" i="14" s="1"/>
  <c r="R356" i="14" s="1"/>
  <c r="U356" i="14" s="1"/>
  <c r="V355" i="14"/>
  <c r="W355" i="14" s="1"/>
  <c r="AK353" i="14"/>
  <c r="AN353" i="14" s="1"/>
  <c r="AI354" i="14"/>
  <c r="F357" i="14"/>
  <c r="I357" i="14" s="1"/>
  <c r="D109" i="12"/>
  <c r="AR109" i="12"/>
  <c r="AT109" i="12" s="1"/>
  <c r="AI44" i="12"/>
  <c r="K45" i="12"/>
  <c r="L45" i="12" s="1"/>
  <c r="O45" i="12" s="1"/>
  <c r="P45" i="12" s="1"/>
  <c r="R45" i="12" s="1"/>
  <c r="U45" i="12" s="1"/>
  <c r="V45" i="12" s="1"/>
  <c r="X45" i="12" s="1"/>
  <c r="AA45" i="12" s="1"/>
  <c r="AB45" i="12" s="1"/>
  <c r="AD45" i="12" s="1"/>
  <c r="AG45" i="12" s="1"/>
  <c r="F46" i="12"/>
  <c r="I46" i="12" s="1"/>
  <c r="AK354" i="15" l="1"/>
  <c r="AN354" i="15" s="1"/>
  <c r="AJ355" i="15" s="1"/>
  <c r="AP355" i="15" s="1"/>
  <c r="AS355" i="15" s="1"/>
  <c r="AS361" i="15" s="1"/>
  <c r="AS362" i="15" s="1"/>
  <c r="AY4" i="15" s="1"/>
  <c r="AJ354" i="14"/>
  <c r="AP354" i="14" s="1"/>
  <c r="AS354" i="14" s="1"/>
  <c r="J357" i="14"/>
  <c r="K357" i="14" s="1"/>
  <c r="E358" i="14"/>
  <c r="V356" i="14"/>
  <c r="X355" i="14"/>
  <c r="AA355" i="14" s="1"/>
  <c r="AB355" i="14" s="1"/>
  <c r="AD355" i="14" s="1"/>
  <c r="AG355" i="14" s="1"/>
  <c r="D110" i="12"/>
  <c r="AR110" i="12"/>
  <c r="AT110" i="12" s="1"/>
  <c r="AI45" i="12"/>
  <c r="E47" i="12"/>
  <c r="J46" i="12"/>
  <c r="AJ44" i="12"/>
  <c r="AP44" i="12" s="1"/>
  <c r="AS44" i="12" s="1"/>
  <c r="AK354" i="14" l="1"/>
  <c r="AN354" i="14" s="1"/>
  <c r="AK355" i="15"/>
  <c r="AN355" i="15" s="1"/>
  <c r="F358" i="14"/>
  <c r="I358" i="14" s="1"/>
  <c r="L357" i="14"/>
  <c r="O357" i="14" s="1"/>
  <c r="P357" i="14" s="1"/>
  <c r="R357" i="14" s="1"/>
  <c r="U357" i="14" s="1"/>
  <c r="W356" i="14"/>
  <c r="AI355" i="14"/>
  <c r="D111" i="12"/>
  <c r="AR111" i="12"/>
  <c r="AT111" i="12" s="1"/>
  <c r="AK44" i="12"/>
  <c r="AN44" i="12" s="1"/>
  <c r="AJ45" i="12" s="1"/>
  <c r="AP45" i="12" s="1"/>
  <c r="AS45" i="12" s="1"/>
  <c r="F47" i="12"/>
  <c r="I47" i="12" s="1"/>
  <c r="K46" i="12"/>
  <c r="X356" i="14" l="1"/>
  <c r="AA356" i="14" s="1"/>
  <c r="AB356" i="14" s="1"/>
  <c r="AD356" i="14" s="1"/>
  <c r="AG356" i="14" s="1"/>
  <c r="V357" i="14"/>
  <c r="E359" i="14"/>
  <c r="J358" i="14"/>
  <c r="K358" i="14" s="1"/>
  <c r="AJ355" i="14"/>
  <c r="AP355" i="14" s="1"/>
  <c r="AS355" i="14" s="1"/>
  <c r="AK45" i="12"/>
  <c r="AN45" i="12" s="1"/>
  <c r="D112" i="12"/>
  <c r="AR112" i="12"/>
  <c r="AT112" i="12" s="1"/>
  <c r="J47" i="12"/>
  <c r="E48" i="12"/>
  <c r="L46" i="12"/>
  <c r="O46" i="12" s="1"/>
  <c r="P46" i="12" s="1"/>
  <c r="R46" i="12" s="1"/>
  <c r="U46" i="12" s="1"/>
  <c r="V46" i="12" s="1"/>
  <c r="X46" i="12" s="1"/>
  <c r="AA46" i="12" s="1"/>
  <c r="AB46" i="12" s="1"/>
  <c r="AD46" i="12" s="1"/>
  <c r="AG46" i="12" s="1"/>
  <c r="F359" i="14" l="1"/>
  <c r="I359" i="14" s="1"/>
  <c r="W357" i="14"/>
  <c r="X357" i="14" s="1"/>
  <c r="AA357" i="14" s="1"/>
  <c r="AB357" i="14" s="1"/>
  <c r="AD357" i="14" s="1"/>
  <c r="AG357" i="14" s="1"/>
  <c r="AI356" i="14"/>
  <c r="L358" i="14"/>
  <c r="O358" i="14" s="1"/>
  <c r="P358" i="14" s="1"/>
  <c r="R358" i="14" s="1"/>
  <c r="U358" i="14" s="1"/>
  <c r="AK355" i="14"/>
  <c r="AN355" i="14" s="1"/>
  <c r="AJ356" i="14" s="1"/>
  <c r="AP356" i="14" s="1"/>
  <c r="AS356" i="14" s="1"/>
  <c r="D113" i="12"/>
  <c r="AR113" i="12"/>
  <c r="AT113" i="12" s="1"/>
  <c r="K47" i="12"/>
  <c r="L47" i="12" s="1"/>
  <c r="O47" i="12" s="1"/>
  <c r="P47" i="12" s="1"/>
  <c r="R47" i="12" s="1"/>
  <c r="U47" i="12" s="1"/>
  <c r="V47" i="12" s="1"/>
  <c r="X47" i="12" s="1"/>
  <c r="AA47" i="12" s="1"/>
  <c r="AB47" i="12" s="1"/>
  <c r="AD47" i="12" s="1"/>
  <c r="AG47" i="12" s="1"/>
  <c r="AI46" i="12"/>
  <c r="F48" i="12"/>
  <c r="I48" i="12" s="1"/>
  <c r="AI357" i="14" l="1"/>
  <c r="V358" i="14"/>
  <c r="AK356" i="14"/>
  <c r="AN356" i="14" s="1"/>
  <c r="J359" i="14"/>
  <c r="E360" i="14"/>
  <c r="D114" i="12"/>
  <c r="AR114" i="12"/>
  <c r="AT114" i="12" s="1"/>
  <c r="AI47" i="12"/>
  <c r="J48" i="12"/>
  <c r="E49" i="12"/>
  <c r="AJ46" i="12"/>
  <c r="AP46" i="12" s="1"/>
  <c r="AS46" i="12" s="1"/>
  <c r="AJ357" i="14" l="1"/>
  <c r="AP357" i="14" s="1"/>
  <c r="AS357" i="14" s="1"/>
  <c r="F360" i="14"/>
  <c r="I360" i="14" s="1"/>
  <c r="K359" i="14"/>
  <c r="L359" i="14" s="1"/>
  <c r="O359" i="14" s="1"/>
  <c r="P359" i="14" s="1"/>
  <c r="R359" i="14" s="1"/>
  <c r="U359" i="14" s="1"/>
  <c r="W358" i="14"/>
  <c r="D115" i="12"/>
  <c r="AR115" i="12"/>
  <c r="AT115" i="12" s="1"/>
  <c r="AK46" i="12"/>
  <c r="AN46" i="12" s="1"/>
  <c r="AJ47" i="12" s="1"/>
  <c r="AP47" i="12" s="1"/>
  <c r="AS47" i="12" s="1"/>
  <c r="F49" i="12"/>
  <c r="I49" i="12" s="1"/>
  <c r="K48" i="12"/>
  <c r="L48" i="12" s="1"/>
  <c r="O48" i="12" s="1"/>
  <c r="P48" i="12" s="1"/>
  <c r="R48" i="12" s="1"/>
  <c r="U48" i="12" s="1"/>
  <c r="V48" i="12" s="1"/>
  <c r="X48" i="12" s="1"/>
  <c r="AA48" i="12" s="1"/>
  <c r="AB48" i="12" s="1"/>
  <c r="AD48" i="12" s="1"/>
  <c r="AG48" i="12" s="1"/>
  <c r="AK357" i="14" l="1"/>
  <c r="AN357" i="14" s="1"/>
  <c r="V359" i="14"/>
  <c r="X358" i="14"/>
  <c r="AA358" i="14" s="1"/>
  <c r="AB358" i="14" s="1"/>
  <c r="AD358" i="14" s="1"/>
  <c r="AG358" i="14" s="1"/>
  <c r="J360" i="14"/>
  <c r="E361" i="14"/>
  <c r="AK47" i="12"/>
  <c r="AN47" i="12" s="1"/>
  <c r="AR116" i="12"/>
  <c r="AT116" i="12" s="1"/>
  <c r="D116" i="12"/>
  <c r="AI48" i="12"/>
  <c r="E50" i="12"/>
  <c r="J49" i="12"/>
  <c r="AI358" i="14" l="1"/>
  <c r="W359" i="14"/>
  <c r="X359" i="14" s="1"/>
  <c r="AA359" i="14" s="1"/>
  <c r="AB359" i="14" s="1"/>
  <c r="AD359" i="14" s="1"/>
  <c r="AG359" i="14" s="1"/>
  <c r="F361" i="14"/>
  <c r="I361" i="14" s="1"/>
  <c r="K360" i="14"/>
  <c r="AJ48" i="12"/>
  <c r="AP48" i="12" s="1"/>
  <c r="AS48" i="12" s="1"/>
  <c r="D117" i="12"/>
  <c r="AR117" i="12"/>
  <c r="AT117" i="12" s="1"/>
  <c r="F50" i="12"/>
  <c r="I50" i="12" s="1"/>
  <c r="K49" i="12"/>
  <c r="AI359" i="14" l="1"/>
  <c r="E362" i="14"/>
  <c r="J361" i="14"/>
  <c r="AK48" i="12"/>
  <c r="AN48" i="12" s="1"/>
  <c r="AJ358" i="14"/>
  <c r="AP358" i="14" s="1"/>
  <c r="AS358" i="14" s="1"/>
  <c r="L360" i="14"/>
  <c r="O360" i="14" s="1"/>
  <c r="P360" i="14" s="1"/>
  <c r="R360" i="14" s="1"/>
  <c r="U360" i="14" s="1"/>
  <c r="D118" i="12"/>
  <c r="AR118" i="12"/>
  <c r="AT118" i="12" s="1"/>
  <c r="L49" i="12"/>
  <c r="O49" i="12" s="1"/>
  <c r="P49" i="12" s="1"/>
  <c r="R49" i="12" s="1"/>
  <c r="U49" i="12" s="1"/>
  <c r="V49" i="12" s="1"/>
  <c r="X49" i="12" s="1"/>
  <c r="AA49" i="12" s="1"/>
  <c r="AB49" i="12" s="1"/>
  <c r="AD49" i="12" s="1"/>
  <c r="AG49" i="12" s="1"/>
  <c r="E51" i="12"/>
  <c r="J50" i="12"/>
  <c r="AK358" i="14" l="1"/>
  <c r="AN358" i="14" s="1"/>
  <c r="AJ359" i="14" s="1"/>
  <c r="AP359" i="14" s="1"/>
  <c r="AS359" i="14" s="1"/>
  <c r="F362" i="14"/>
  <c r="I362" i="14" s="1"/>
  <c r="V360" i="14"/>
  <c r="K361" i="14"/>
  <c r="AR119" i="12"/>
  <c r="AT119" i="12" s="1"/>
  <c r="D119" i="12"/>
  <c r="F51" i="12"/>
  <c r="I51" i="12" s="1"/>
  <c r="AI49" i="12"/>
  <c r="K50" i="12"/>
  <c r="AK359" i="14" l="1"/>
  <c r="AN359" i="14" s="1"/>
  <c r="L361" i="14"/>
  <c r="O361" i="14" s="1"/>
  <c r="P361" i="14" s="1"/>
  <c r="R361" i="14" s="1"/>
  <c r="U361" i="14" s="1"/>
  <c r="W360" i="14"/>
  <c r="E363" i="14"/>
  <c r="J362" i="14"/>
  <c r="AR120" i="12"/>
  <c r="AT120" i="12" s="1"/>
  <c r="D120" i="12"/>
  <c r="J51" i="12"/>
  <c r="E52" i="12"/>
  <c r="AJ49" i="12"/>
  <c r="AP49" i="12" s="1"/>
  <c r="AS49" i="12" s="1"/>
  <c r="L50" i="12"/>
  <c r="O50" i="12" s="1"/>
  <c r="P50" i="12" s="1"/>
  <c r="R50" i="12" s="1"/>
  <c r="U50" i="12" s="1"/>
  <c r="V50" i="12" s="1"/>
  <c r="X50" i="12" s="1"/>
  <c r="AA50" i="12" s="1"/>
  <c r="AB50" i="12" s="1"/>
  <c r="AD50" i="12" s="1"/>
  <c r="AG50" i="12" s="1"/>
  <c r="K362" i="14" l="1"/>
  <c r="V361" i="14"/>
  <c r="F363" i="14"/>
  <c r="I363" i="14" s="1"/>
  <c r="X360" i="14"/>
  <c r="AA360" i="14" s="1"/>
  <c r="AB360" i="14" s="1"/>
  <c r="AD360" i="14" s="1"/>
  <c r="AG360" i="14" s="1"/>
  <c r="D121" i="12"/>
  <c r="AR121" i="12"/>
  <c r="AT121" i="12" s="1"/>
  <c r="K51" i="12"/>
  <c r="L51" i="12" s="1"/>
  <c r="O51" i="12" s="1"/>
  <c r="P51" i="12" s="1"/>
  <c r="R51" i="12" s="1"/>
  <c r="U51" i="12" s="1"/>
  <c r="V51" i="12" s="1"/>
  <c r="X51" i="12" s="1"/>
  <c r="AA51" i="12" s="1"/>
  <c r="AB51" i="12" s="1"/>
  <c r="AD51" i="12" s="1"/>
  <c r="AG51" i="12" s="1"/>
  <c r="AI50" i="12"/>
  <c r="AK49" i="12"/>
  <c r="AN49" i="12" s="1"/>
  <c r="F52" i="12"/>
  <c r="I52" i="12" s="1"/>
  <c r="AJ50" i="12" l="1"/>
  <c r="AP50" i="12" s="1"/>
  <c r="AS50" i="12" s="1"/>
  <c r="AI360" i="14"/>
  <c r="W361" i="14"/>
  <c r="X361" i="14" s="1"/>
  <c r="AA361" i="14" s="1"/>
  <c r="AB361" i="14" s="1"/>
  <c r="AD361" i="14" s="1"/>
  <c r="AG361" i="14" s="1"/>
  <c r="J363" i="14"/>
  <c r="E364" i="14"/>
  <c r="L362" i="14"/>
  <c r="O362" i="14" s="1"/>
  <c r="P362" i="14" s="1"/>
  <c r="R362" i="14" s="1"/>
  <c r="U362" i="14" s="1"/>
  <c r="AR122" i="12"/>
  <c r="AT122" i="12" s="1"/>
  <c r="D122" i="12"/>
  <c r="AI51" i="12"/>
  <c r="E53" i="12"/>
  <c r="J52" i="12"/>
  <c r="AK50" i="12" l="1"/>
  <c r="AN50" i="12" s="1"/>
  <c r="AJ51" i="12" s="1"/>
  <c r="F364" i="14"/>
  <c r="I364" i="14" s="1"/>
  <c r="V362" i="14"/>
  <c r="W362" i="14" s="1"/>
  <c r="K363" i="14"/>
  <c r="AI361" i="14"/>
  <c r="AJ360" i="14"/>
  <c r="AP360" i="14" s="1"/>
  <c r="AS360" i="14" s="1"/>
  <c r="D123" i="12"/>
  <c r="AR123" i="12"/>
  <c r="AT123" i="12" s="1"/>
  <c r="F53" i="12"/>
  <c r="I53" i="12" s="1"/>
  <c r="K52" i="12"/>
  <c r="AP51" i="12" l="1"/>
  <c r="AS51" i="12" s="1"/>
  <c r="AK51" i="12"/>
  <c r="AN51" i="12" s="1"/>
  <c r="L363" i="14"/>
  <c r="O363" i="14" s="1"/>
  <c r="P363" i="14" s="1"/>
  <c r="R363" i="14" s="1"/>
  <c r="U363" i="14" s="1"/>
  <c r="X362" i="14"/>
  <c r="AA362" i="14" s="1"/>
  <c r="AB362" i="14" s="1"/>
  <c r="AD362" i="14" s="1"/>
  <c r="AG362" i="14" s="1"/>
  <c r="J364" i="14"/>
  <c r="E365" i="14"/>
  <c r="AK360" i="14"/>
  <c r="AN360" i="14" s="1"/>
  <c r="AJ361" i="14" s="1"/>
  <c r="AP361" i="14" s="1"/>
  <c r="AS361" i="14" s="1"/>
  <c r="AR124" i="12"/>
  <c r="AT124" i="12" s="1"/>
  <c r="D124" i="12"/>
  <c r="E54" i="12"/>
  <c r="J53" i="12"/>
  <c r="L52" i="12"/>
  <c r="O52" i="12" s="1"/>
  <c r="P52" i="12" s="1"/>
  <c r="R52" i="12" s="1"/>
  <c r="U52" i="12" s="1"/>
  <c r="V52" i="12" s="1"/>
  <c r="X52" i="12" s="1"/>
  <c r="AA52" i="12" s="1"/>
  <c r="AB52" i="12" s="1"/>
  <c r="AD52" i="12" s="1"/>
  <c r="AG52" i="12" s="1"/>
  <c r="F365" i="14" l="1"/>
  <c r="I365" i="14" s="1"/>
  <c r="AI362" i="14"/>
  <c r="K364" i="14"/>
  <c r="L364" i="14" s="1"/>
  <c r="O364" i="14" s="1"/>
  <c r="P364" i="14" s="1"/>
  <c r="R364" i="14" s="1"/>
  <c r="U364" i="14" s="1"/>
  <c r="V363" i="14"/>
  <c r="AK361" i="14"/>
  <c r="AN361" i="14" s="1"/>
  <c r="D125" i="12"/>
  <c r="AR125" i="12"/>
  <c r="AT125" i="12" s="1"/>
  <c r="AI52" i="12"/>
  <c r="K53" i="12"/>
  <c r="F54" i="12"/>
  <c r="I54" i="12" s="1"/>
  <c r="AJ362" i="14" l="1"/>
  <c r="AP362" i="14" s="1"/>
  <c r="AS362" i="14" s="1"/>
  <c r="W363" i="14"/>
  <c r="V364" i="14"/>
  <c r="E366" i="14"/>
  <c r="J365" i="14"/>
  <c r="AR126" i="12"/>
  <c r="AT126" i="12" s="1"/>
  <c r="D126" i="12"/>
  <c r="E55" i="12"/>
  <c r="J54" i="12"/>
  <c r="AJ52" i="12"/>
  <c r="AP52" i="12" s="1"/>
  <c r="AS52" i="12" s="1"/>
  <c r="L53" i="12"/>
  <c r="O53" i="12" s="1"/>
  <c r="P53" i="12" s="1"/>
  <c r="R53" i="12" s="1"/>
  <c r="U53" i="12" s="1"/>
  <c r="V53" i="12" s="1"/>
  <c r="X53" i="12" s="1"/>
  <c r="AA53" i="12" s="1"/>
  <c r="AB53" i="12" s="1"/>
  <c r="AD53" i="12" s="1"/>
  <c r="AG53" i="12" s="1"/>
  <c r="AK362" i="14" l="1"/>
  <c r="AN362" i="14" s="1"/>
  <c r="K365" i="14"/>
  <c r="F366" i="14"/>
  <c r="I366" i="14" s="1"/>
  <c r="X363" i="14"/>
  <c r="AA363" i="14" s="1"/>
  <c r="AB363" i="14" s="1"/>
  <c r="AD363" i="14" s="1"/>
  <c r="AG363" i="14" s="1"/>
  <c r="D127" i="12"/>
  <c r="AR127" i="12"/>
  <c r="AT127" i="12" s="1"/>
  <c r="AI53" i="12"/>
  <c r="K54" i="12"/>
  <c r="L54" i="12" s="1"/>
  <c r="O54" i="12" s="1"/>
  <c r="P54" i="12" s="1"/>
  <c r="R54" i="12" s="1"/>
  <c r="U54" i="12" s="1"/>
  <c r="V54" i="12" s="1"/>
  <c r="X54" i="12" s="1"/>
  <c r="AA54" i="12" s="1"/>
  <c r="AB54" i="12" s="1"/>
  <c r="AD54" i="12" s="1"/>
  <c r="AG54" i="12" s="1"/>
  <c r="AK52" i="12"/>
  <c r="AN52" i="12" s="1"/>
  <c r="F55" i="12"/>
  <c r="I55" i="12" s="1"/>
  <c r="AJ53" i="12" l="1"/>
  <c r="AP53" i="12" s="1"/>
  <c r="AS53" i="12" s="1"/>
  <c r="W364" i="14"/>
  <c r="AI363" i="14"/>
  <c r="J366" i="14"/>
  <c r="E367" i="14"/>
  <c r="L365" i="14"/>
  <c r="O365" i="14" s="1"/>
  <c r="P365" i="14" s="1"/>
  <c r="R365" i="14" s="1"/>
  <c r="U365" i="14" s="1"/>
  <c r="D128" i="12"/>
  <c r="AR128" i="12"/>
  <c r="AT128" i="12" s="1"/>
  <c r="E56" i="12"/>
  <c r="J55" i="12"/>
  <c r="K55" i="12" s="1"/>
  <c r="AI54" i="12"/>
  <c r="AK53" i="12" l="1"/>
  <c r="AN53" i="12" s="1"/>
  <c r="F367" i="14"/>
  <c r="I367" i="14" s="1"/>
  <c r="AJ363" i="14"/>
  <c r="AP363" i="14" s="1"/>
  <c r="AS363" i="14" s="1"/>
  <c r="V365" i="14"/>
  <c r="K366" i="14"/>
  <c r="X364" i="14"/>
  <c r="AA364" i="14" s="1"/>
  <c r="AB364" i="14" s="1"/>
  <c r="AD364" i="14" s="1"/>
  <c r="AG364" i="14" s="1"/>
  <c r="AJ54" i="12"/>
  <c r="AP54" i="12" s="1"/>
  <c r="AS54" i="12" s="1"/>
  <c r="AR129" i="12"/>
  <c r="AT129" i="12" s="1"/>
  <c r="D129" i="12"/>
  <c r="L55" i="12"/>
  <c r="O55" i="12" s="1"/>
  <c r="P55" i="12" s="1"/>
  <c r="R55" i="12" s="1"/>
  <c r="U55" i="12" s="1"/>
  <c r="V55" i="12" s="1"/>
  <c r="X55" i="12" s="1"/>
  <c r="AA55" i="12" s="1"/>
  <c r="AB55" i="12" s="1"/>
  <c r="AD55" i="12" s="1"/>
  <c r="AG55" i="12" s="1"/>
  <c r="F56" i="12"/>
  <c r="I56" i="12" s="1"/>
  <c r="AK363" i="14" l="1"/>
  <c r="AN363" i="14" s="1"/>
  <c r="L366" i="14"/>
  <c r="O366" i="14" s="1"/>
  <c r="P366" i="14" s="1"/>
  <c r="R366" i="14" s="1"/>
  <c r="U366" i="14" s="1"/>
  <c r="J367" i="14"/>
  <c r="E368" i="14"/>
  <c r="W365" i="14"/>
  <c r="AI364" i="14"/>
  <c r="AK54" i="12"/>
  <c r="AN54" i="12" s="1"/>
  <c r="D130" i="12"/>
  <c r="AR130" i="12"/>
  <c r="AT130" i="12" s="1"/>
  <c r="E57" i="12"/>
  <c r="J56" i="12"/>
  <c r="K56" i="12" s="1"/>
  <c r="AI55" i="12"/>
  <c r="AJ55" i="12" l="1"/>
  <c r="AP55" i="12" s="1"/>
  <c r="AS55" i="12" s="1"/>
  <c r="V366" i="14"/>
  <c r="K367" i="14"/>
  <c r="L367" i="14" s="1"/>
  <c r="O367" i="14" s="1"/>
  <c r="P367" i="14" s="1"/>
  <c r="R367" i="14" s="1"/>
  <c r="U367" i="14" s="1"/>
  <c r="AJ364" i="14"/>
  <c r="AP364" i="14" s="1"/>
  <c r="AS364" i="14" s="1"/>
  <c r="F368" i="14"/>
  <c r="I368" i="14" s="1"/>
  <c r="X365" i="14"/>
  <c r="AA365" i="14" s="1"/>
  <c r="AB365" i="14" s="1"/>
  <c r="AD365" i="14" s="1"/>
  <c r="AG365" i="14" s="1"/>
  <c r="D131" i="12"/>
  <c r="AR131" i="12"/>
  <c r="AT131" i="12" s="1"/>
  <c r="AK55" i="12"/>
  <c r="AN55" i="12" s="1"/>
  <c r="L56" i="12"/>
  <c r="O56" i="12" s="1"/>
  <c r="P56" i="12" s="1"/>
  <c r="R56" i="12" s="1"/>
  <c r="U56" i="12" s="1"/>
  <c r="V56" i="12" s="1"/>
  <c r="X56" i="12" s="1"/>
  <c r="AA56" i="12" s="1"/>
  <c r="AB56" i="12" s="1"/>
  <c r="AD56" i="12" s="1"/>
  <c r="AG56" i="12" s="1"/>
  <c r="F57" i="12"/>
  <c r="I57" i="12" s="1"/>
  <c r="V367" i="14" l="1"/>
  <c r="J368" i="14"/>
  <c r="E369" i="14"/>
  <c r="AK364" i="14"/>
  <c r="AN364" i="14" s="1"/>
  <c r="W366" i="14"/>
  <c r="AI365" i="14"/>
  <c r="AR132" i="12"/>
  <c r="AT132" i="12" s="1"/>
  <c r="D132" i="12"/>
  <c r="AI56" i="12"/>
  <c r="AJ56" i="12" s="1"/>
  <c r="AP56" i="12" s="1"/>
  <c r="AS56" i="12" s="1"/>
  <c r="E58" i="12"/>
  <c r="J57" i="12"/>
  <c r="AJ365" i="14" l="1"/>
  <c r="AP365" i="14" s="1"/>
  <c r="AS365" i="14" s="1"/>
  <c r="F369" i="14"/>
  <c r="I369" i="14" s="1"/>
  <c r="X366" i="14"/>
  <c r="AA366" i="14" s="1"/>
  <c r="AB366" i="14" s="1"/>
  <c r="AD366" i="14" s="1"/>
  <c r="AG366" i="14" s="1"/>
  <c r="K368" i="14"/>
  <c r="D133" i="12"/>
  <c r="AR133" i="12"/>
  <c r="AT133" i="12" s="1"/>
  <c r="F58" i="12"/>
  <c r="I58" i="12" s="1"/>
  <c r="K57" i="12"/>
  <c r="AK56" i="12"/>
  <c r="AN56" i="12" s="1"/>
  <c r="AK365" i="14" l="1"/>
  <c r="AN365" i="14" s="1"/>
  <c r="L368" i="14"/>
  <c r="O368" i="14" s="1"/>
  <c r="P368" i="14" s="1"/>
  <c r="R368" i="14" s="1"/>
  <c r="U368" i="14" s="1"/>
  <c r="W367" i="14"/>
  <c r="AI366" i="14"/>
  <c r="E370" i="14"/>
  <c r="J369" i="14"/>
  <c r="D134" i="12"/>
  <c r="AR134" i="12"/>
  <c r="AT134" i="12" s="1"/>
  <c r="E59" i="12"/>
  <c r="J58" i="12"/>
  <c r="L57" i="12"/>
  <c r="O57" i="12" s="1"/>
  <c r="P57" i="12" s="1"/>
  <c r="R57" i="12" s="1"/>
  <c r="U57" i="12" s="1"/>
  <c r="V57" i="12" s="1"/>
  <c r="X57" i="12" s="1"/>
  <c r="AA57" i="12" s="1"/>
  <c r="AB57" i="12" s="1"/>
  <c r="AD57" i="12" s="1"/>
  <c r="AG57" i="12" s="1"/>
  <c r="F370" i="14" l="1"/>
  <c r="I370" i="14" s="1"/>
  <c r="X367" i="14"/>
  <c r="AA367" i="14" s="1"/>
  <c r="AB367" i="14" s="1"/>
  <c r="AD367" i="14" s="1"/>
  <c r="AG367" i="14" s="1"/>
  <c r="V368" i="14"/>
  <c r="K369" i="14"/>
  <c r="L369" i="14" s="1"/>
  <c r="O369" i="14" s="1"/>
  <c r="P369" i="14" s="1"/>
  <c r="R369" i="14" s="1"/>
  <c r="U369" i="14" s="1"/>
  <c r="AJ366" i="14"/>
  <c r="AP366" i="14" s="1"/>
  <c r="AS366" i="14" s="1"/>
  <c r="AR135" i="12"/>
  <c r="AT135" i="12" s="1"/>
  <c r="D135" i="12"/>
  <c r="AI57" i="12"/>
  <c r="K58" i="12"/>
  <c r="L58" i="12" s="1"/>
  <c r="O58" i="12" s="1"/>
  <c r="P58" i="12" s="1"/>
  <c r="R58" i="12" s="1"/>
  <c r="U58" i="12" s="1"/>
  <c r="V58" i="12" s="1"/>
  <c r="X58" i="12" s="1"/>
  <c r="AA58" i="12" s="1"/>
  <c r="AB58" i="12" s="1"/>
  <c r="AD58" i="12" s="1"/>
  <c r="AG58" i="12" s="1"/>
  <c r="F59" i="12"/>
  <c r="I59" i="12" s="1"/>
  <c r="AK366" i="14" l="1"/>
  <c r="AN366" i="14" s="1"/>
  <c r="V369" i="14"/>
  <c r="AI367" i="14"/>
  <c r="W368" i="14"/>
  <c r="J370" i="14"/>
  <c r="E371" i="14"/>
  <c r="AR136" i="12"/>
  <c r="AT136" i="12" s="1"/>
  <c r="D136" i="12"/>
  <c r="AI58" i="12"/>
  <c r="E60" i="12"/>
  <c r="J59" i="12"/>
  <c r="AJ57" i="12"/>
  <c r="AP57" i="12" s="1"/>
  <c r="AS57" i="12" s="1"/>
  <c r="AJ367" i="14" l="1"/>
  <c r="AP367" i="14" s="1"/>
  <c r="AS367" i="14" s="1"/>
  <c r="K370" i="14"/>
  <c r="F371" i="14"/>
  <c r="I371" i="14" s="1"/>
  <c r="X368" i="14"/>
  <c r="AA368" i="14" s="1"/>
  <c r="AB368" i="14" s="1"/>
  <c r="AD368" i="14" s="1"/>
  <c r="AG368" i="14" s="1"/>
  <c r="AR137" i="12"/>
  <c r="AT137" i="12" s="1"/>
  <c r="D137" i="12"/>
  <c r="F60" i="12"/>
  <c r="I60" i="12" s="1"/>
  <c r="AK57" i="12"/>
  <c r="AN57" i="12" s="1"/>
  <c r="AJ58" i="12" s="1"/>
  <c r="AP58" i="12" s="1"/>
  <c r="AS58" i="12" s="1"/>
  <c r="K59" i="12"/>
  <c r="AK367" i="14" l="1"/>
  <c r="AN367" i="14" s="1"/>
  <c r="J371" i="14"/>
  <c r="E372" i="14"/>
  <c r="AI368" i="14"/>
  <c r="W369" i="14"/>
  <c r="L370" i="14"/>
  <c r="O370" i="14" s="1"/>
  <c r="P370" i="14" s="1"/>
  <c r="R370" i="14" s="1"/>
  <c r="U370" i="14" s="1"/>
  <c r="AK58" i="12"/>
  <c r="AN58" i="12" s="1"/>
  <c r="D138" i="12"/>
  <c r="AR138" i="12"/>
  <c r="AT138" i="12" s="1"/>
  <c r="J60" i="12"/>
  <c r="E61" i="12"/>
  <c r="L59" i="12"/>
  <c r="O59" i="12" s="1"/>
  <c r="P59" i="12" s="1"/>
  <c r="R59" i="12" s="1"/>
  <c r="U59" i="12" s="1"/>
  <c r="V59" i="12" s="1"/>
  <c r="X59" i="12" s="1"/>
  <c r="AA59" i="12" s="1"/>
  <c r="AB59" i="12" s="1"/>
  <c r="AD59" i="12" s="1"/>
  <c r="AG59" i="12" s="1"/>
  <c r="V370" i="14" l="1"/>
  <c r="K371" i="14"/>
  <c r="X369" i="14"/>
  <c r="AA369" i="14" s="1"/>
  <c r="AB369" i="14" s="1"/>
  <c r="AD369" i="14" s="1"/>
  <c r="AG369" i="14" s="1"/>
  <c r="AJ368" i="14"/>
  <c r="AP368" i="14" s="1"/>
  <c r="AS368" i="14" s="1"/>
  <c r="F372" i="14"/>
  <c r="I372" i="14" s="1"/>
  <c r="D139" i="12"/>
  <c r="AR139" i="12"/>
  <c r="AT139" i="12" s="1"/>
  <c r="AI59" i="12"/>
  <c r="K60" i="12"/>
  <c r="L60" i="12" s="1"/>
  <c r="O60" i="12" s="1"/>
  <c r="P60" i="12" s="1"/>
  <c r="R60" i="12" s="1"/>
  <c r="U60" i="12" s="1"/>
  <c r="V60" i="12" s="1"/>
  <c r="X60" i="12" s="1"/>
  <c r="AA60" i="12" s="1"/>
  <c r="AB60" i="12" s="1"/>
  <c r="AD60" i="12" s="1"/>
  <c r="AG60" i="12" s="1"/>
  <c r="F61" i="12"/>
  <c r="I61" i="12" s="1"/>
  <c r="J372" i="14" l="1"/>
  <c r="E373" i="14"/>
  <c r="AI369" i="14"/>
  <c r="W370" i="14"/>
  <c r="X370" i="14" s="1"/>
  <c r="AA370" i="14" s="1"/>
  <c r="AB370" i="14" s="1"/>
  <c r="AD370" i="14" s="1"/>
  <c r="AG370" i="14" s="1"/>
  <c r="AK368" i="14"/>
  <c r="AN368" i="14" s="1"/>
  <c r="AJ369" i="14" s="1"/>
  <c r="AP369" i="14" s="1"/>
  <c r="AS369" i="14" s="1"/>
  <c r="L371" i="14"/>
  <c r="O371" i="14" s="1"/>
  <c r="P371" i="14" s="1"/>
  <c r="R371" i="14" s="1"/>
  <c r="U371" i="14" s="1"/>
  <c r="D140" i="12"/>
  <c r="AR140" i="12"/>
  <c r="AT140" i="12" s="1"/>
  <c r="AI60" i="12"/>
  <c r="J61" i="12"/>
  <c r="E62" i="12"/>
  <c r="AJ59" i="12"/>
  <c r="AP59" i="12" s="1"/>
  <c r="AS59" i="12" s="1"/>
  <c r="AI370" i="14" l="1"/>
  <c r="AK369" i="14"/>
  <c r="AN369" i="14" s="1"/>
  <c r="K372" i="14"/>
  <c r="V371" i="14"/>
  <c r="F373" i="14"/>
  <c r="I373" i="14" s="1"/>
  <c r="AR141" i="12"/>
  <c r="AT141" i="12" s="1"/>
  <c r="D141" i="12"/>
  <c r="F62" i="12"/>
  <c r="I62" i="12" s="1"/>
  <c r="AK59" i="12"/>
  <c r="AN59" i="12" s="1"/>
  <c r="AJ60" i="12" s="1"/>
  <c r="AP60" i="12" s="1"/>
  <c r="AS60" i="12" s="1"/>
  <c r="K61" i="12"/>
  <c r="L61" i="12" s="1"/>
  <c r="O61" i="12" s="1"/>
  <c r="P61" i="12" s="1"/>
  <c r="R61" i="12" s="1"/>
  <c r="U61" i="12" s="1"/>
  <c r="V61" i="12" s="1"/>
  <c r="X61" i="12" s="1"/>
  <c r="AA61" i="12" s="1"/>
  <c r="AB61" i="12" s="1"/>
  <c r="AD61" i="12" s="1"/>
  <c r="AG61" i="12" s="1"/>
  <c r="AJ370" i="14" l="1"/>
  <c r="AP370" i="14" s="1"/>
  <c r="AS370" i="14" s="1"/>
  <c r="E374" i="14"/>
  <c r="J373" i="14"/>
  <c r="AK370" i="14"/>
  <c r="AN370" i="14" s="1"/>
  <c r="L372" i="14"/>
  <c r="O372" i="14" s="1"/>
  <c r="P372" i="14" s="1"/>
  <c r="R372" i="14" s="1"/>
  <c r="U372" i="14" s="1"/>
  <c r="W371" i="14"/>
  <c r="X371" i="14" s="1"/>
  <c r="AA371" i="14" s="1"/>
  <c r="AB371" i="14" s="1"/>
  <c r="AD371" i="14" s="1"/>
  <c r="AG371" i="14" s="1"/>
  <c r="AK60" i="12"/>
  <c r="AN60" i="12" s="1"/>
  <c r="D142" i="12"/>
  <c r="AR142" i="12"/>
  <c r="AT142" i="12" s="1"/>
  <c r="AI61" i="12"/>
  <c r="E63" i="12"/>
  <c r="J62" i="12"/>
  <c r="AI371" i="14" l="1"/>
  <c r="AJ371" i="14" s="1"/>
  <c r="AP371" i="14" s="1"/>
  <c r="AS371" i="14" s="1"/>
  <c r="V372" i="14"/>
  <c r="K373" i="14"/>
  <c r="F374" i="14"/>
  <c r="I374" i="14" s="1"/>
  <c r="AJ61" i="12"/>
  <c r="AP61" i="12" s="1"/>
  <c r="AS61" i="12" s="1"/>
  <c r="AR143" i="12"/>
  <c r="AT143" i="12" s="1"/>
  <c r="D143" i="12"/>
  <c r="F63" i="12"/>
  <c r="I63" i="12" s="1"/>
  <c r="K62" i="12"/>
  <c r="W372" i="14" l="1"/>
  <c r="X372" i="14" s="1"/>
  <c r="AA372" i="14" s="1"/>
  <c r="AB372" i="14" s="1"/>
  <c r="AD372" i="14" s="1"/>
  <c r="AG372" i="14" s="1"/>
  <c r="L373" i="14"/>
  <c r="O373" i="14" s="1"/>
  <c r="P373" i="14" s="1"/>
  <c r="R373" i="14" s="1"/>
  <c r="U373" i="14" s="1"/>
  <c r="J374" i="14"/>
  <c r="E375" i="14"/>
  <c r="AK371" i="14"/>
  <c r="AN371" i="14" s="1"/>
  <c r="AK61" i="12"/>
  <c r="AN61" i="12" s="1"/>
  <c r="AR144" i="12"/>
  <c r="AT144" i="12" s="1"/>
  <c r="D144" i="12"/>
  <c r="E64" i="12"/>
  <c r="J63" i="12"/>
  <c r="L62" i="12"/>
  <c r="O62" i="12" s="1"/>
  <c r="P62" i="12" s="1"/>
  <c r="R62" i="12" s="1"/>
  <c r="U62" i="12" s="1"/>
  <c r="V62" i="12" s="1"/>
  <c r="X62" i="12" s="1"/>
  <c r="AA62" i="12" s="1"/>
  <c r="AB62" i="12" s="1"/>
  <c r="AD62" i="12" s="1"/>
  <c r="AG62" i="12" s="1"/>
  <c r="AI372" i="14" l="1"/>
  <c r="AJ372" i="14" s="1"/>
  <c r="AP372" i="14" s="1"/>
  <c r="AS372" i="14" s="1"/>
  <c r="F375" i="14"/>
  <c r="I375" i="14" s="1"/>
  <c r="V373" i="14"/>
  <c r="K374" i="14"/>
  <c r="L374" i="14" s="1"/>
  <c r="O374" i="14" s="1"/>
  <c r="P374" i="14" s="1"/>
  <c r="R374" i="14" s="1"/>
  <c r="U374" i="14" s="1"/>
  <c r="D145" i="12"/>
  <c r="AR145" i="12"/>
  <c r="AT145" i="12" s="1"/>
  <c r="AI62" i="12"/>
  <c r="K63" i="12"/>
  <c r="L63" i="12" s="1"/>
  <c r="O63" i="12" s="1"/>
  <c r="P63" i="12" s="1"/>
  <c r="R63" i="12" s="1"/>
  <c r="U63" i="12" s="1"/>
  <c r="V63" i="12" s="1"/>
  <c r="X63" i="12" s="1"/>
  <c r="AA63" i="12" s="1"/>
  <c r="AB63" i="12" s="1"/>
  <c r="AD63" i="12" s="1"/>
  <c r="AG63" i="12" s="1"/>
  <c r="F64" i="12"/>
  <c r="I64" i="12" s="1"/>
  <c r="V374" i="14" l="1"/>
  <c r="W373" i="14"/>
  <c r="J375" i="14"/>
  <c r="E376" i="14"/>
  <c r="AK372" i="14"/>
  <c r="AN372" i="14" s="1"/>
  <c r="D146" i="12"/>
  <c r="AR146" i="12"/>
  <c r="AT146" i="12" s="1"/>
  <c r="AI63" i="12"/>
  <c r="J64" i="12"/>
  <c r="K64" i="12" s="1"/>
  <c r="E65" i="12"/>
  <c r="AJ62" i="12"/>
  <c r="AP62" i="12" s="1"/>
  <c r="AS62" i="12" s="1"/>
  <c r="F376" i="14" l="1"/>
  <c r="I376" i="14" s="1"/>
  <c r="X373" i="14"/>
  <c r="AA373" i="14" s="1"/>
  <c r="AB373" i="14" s="1"/>
  <c r="AD373" i="14" s="1"/>
  <c r="AG373" i="14" s="1"/>
  <c r="K375" i="14"/>
  <c r="D147" i="12"/>
  <c r="AR147" i="12"/>
  <c r="AT147" i="12" s="1"/>
  <c r="AK62" i="12"/>
  <c r="AN62" i="12" s="1"/>
  <c r="AJ63" i="12" s="1"/>
  <c r="AP63" i="12" s="1"/>
  <c r="AS63" i="12" s="1"/>
  <c r="F65" i="12"/>
  <c r="I65" i="12" s="1"/>
  <c r="L64" i="12"/>
  <c r="O64" i="12" s="1"/>
  <c r="P64" i="12" s="1"/>
  <c r="R64" i="12" s="1"/>
  <c r="U64" i="12" s="1"/>
  <c r="V64" i="12" s="1"/>
  <c r="X64" i="12" s="1"/>
  <c r="AA64" i="12" s="1"/>
  <c r="AB64" i="12" s="1"/>
  <c r="AD64" i="12" s="1"/>
  <c r="AG64" i="12" s="1"/>
  <c r="AI373" i="14" l="1"/>
  <c r="W374" i="14"/>
  <c r="J376" i="14"/>
  <c r="E377" i="14"/>
  <c r="L375" i="14"/>
  <c r="O375" i="14" s="1"/>
  <c r="P375" i="14" s="1"/>
  <c r="R375" i="14" s="1"/>
  <c r="U375" i="14" s="1"/>
  <c r="D148" i="12"/>
  <c r="AR148" i="12"/>
  <c r="AT148" i="12" s="1"/>
  <c r="AI64" i="12"/>
  <c r="AK63" i="12"/>
  <c r="AN63" i="12" s="1"/>
  <c r="E66" i="12"/>
  <c r="J65" i="12"/>
  <c r="F377" i="14" l="1"/>
  <c r="I377" i="14" s="1"/>
  <c r="K376" i="14"/>
  <c r="L376" i="14" s="1"/>
  <c r="O376" i="14" s="1"/>
  <c r="P376" i="14" s="1"/>
  <c r="R376" i="14" s="1"/>
  <c r="U376" i="14" s="1"/>
  <c r="V375" i="14"/>
  <c r="X374" i="14"/>
  <c r="AA374" i="14" s="1"/>
  <c r="AB374" i="14" s="1"/>
  <c r="AD374" i="14" s="1"/>
  <c r="AG374" i="14" s="1"/>
  <c r="AJ373" i="14"/>
  <c r="AP373" i="14" s="1"/>
  <c r="AS373" i="14" s="1"/>
  <c r="AJ64" i="12"/>
  <c r="AP64" i="12" s="1"/>
  <c r="AS64" i="12" s="1"/>
  <c r="D149" i="12"/>
  <c r="AR149" i="12"/>
  <c r="AT149" i="12" s="1"/>
  <c r="F66" i="12"/>
  <c r="I66" i="12" s="1"/>
  <c r="K65" i="12"/>
  <c r="AK373" i="14" l="1"/>
  <c r="AN373" i="14" s="1"/>
  <c r="V376" i="14"/>
  <c r="E378" i="14"/>
  <c r="J377" i="14"/>
  <c r="W375" i="14"/>
  <c r="X375" i="14" s="1"/>
  <c r="AA375" i="14" s="1"/>
  <c r="AB375" i="14" s="1"/>
  <c r="AD375" i="14" s="1"/>
  <c r="AG375" i="14" s="1"/>
  <c r="AI374" i="14"/>
  <c r="AK64" i="12"/>
  <c r="AN64" i="12" s="1"/>
  <c r="D150" i="12"/>
  <c r="AR150" i="12"/>
  <c r="AT150" i="12" s="1"/>
  <c r="L65" i="12"/>
  <c r="O65" i="12" s="1"/>
  <c r="P65" i="12" s="1"/>
  <c r="R65" i="12" s="1"/>
  <c r="U65" i="12" s="1"/>
  <c r="V65" i="12" s="1"/>
  <c r="X65" i="12" s="1"/>
  <c r="AA65" i="12" s="1"/>
  <c r="AB65" i="12" s="1"/>
  <c r="AD65" i="12" s="1"/>
  <c r="AG65" i="12" s="1"/>
  <c r="E67" i="12"/>
  <c r="J66" i="12"/>
  <c r="AJ374" i="14" l="1"/>
  <c r="AP374" i="14" s="1"/>
  <c r="AS374" i="14" s="1"/>
  <c r="W376" i="14"/>
  <c r="X376" i="14" s="1"/>
  <c r="AA376" i="14" s="1"/>
  <c r="AB376" i="14" s="1"/>
  <c r="AD376" i="14" s="1"/>
  <c r="AG376" i="14" s="1"/>
  <c r="AI375" i="14"/>
  <c r="F378" i="14"/>
  <c r="I378" i="14" s="1"/>
  <c r="K377" i="14"/>
  <c r="L377" i="14" s="1"/>
  <c r="O377" i="14" s="1"/>
  <c r="P377" i="14" s="1"/>
  <c r="R377" i="14" s="1"/>
  <c r="U377" i="14" s="1"/>
  <c r="AK374" i="14"/>
  <c r="AN374" i="14" s="1"/>
  <c r="AR151" i="12"/>
  <c r="AT151" i="12" s="1"/>
  <c r="D151" i="12"/>
  <c r="F67" i="12"/>
  <c r="I67" i="12" s="1"/>
  <c r="AI65" i="12"/>
  <c r="K66" i="12"/>
  <c r="L66" i="12" s="1"/>
  <c r="O66" i="12" s="1"/>
  <c r="P66" i="12" s="1"/>
  <c r="R66" i="12" s="1"/>
  <c r="U66" i="12" s="1"/>
  <c r="V66" i="12" s="1"/>
  <c r="X66" i="12" s="1"/>
  <c r="AA66" i="12" s="1"/>
  <c r="AB66" i="12" s="1"/>
  <c r="AD66" i="12" s="1"/>
  <c r="AG66" i="12" s="1"/>
  <c r="AJ375" i="14" l="1"/>
  <c r="AP375" i="14" s="1"/>
  <c r="AS375" i="14" s="1"/>
  <c r="V377" i="14"/>
  <c r="W377" i="14" s="1"/>
  <c r="J378" i="14"/>
  <c r="E379" i="14"/>
  <c r="AK375" i="14"/>
  <c r="AN375" i="14" s="1"/>
  <c r="AI376" i="14"/>
  <c r="AR152" i="12"/>
  <c r="AT152" i="12" s="1"/>
  <c r="D152" i="12"/>
  <c r="AI66" i="12"/>
  <c r="AJ65" i="12"/>
  <c r="AP65" i="12" s="1"/>
  <c r="AS65" i="12" s="1"/>
  <c r="E68" i="12"/>
  <c r="J67" i="12"/>
  <c r="AJ376" i="14" l="1"/>
  <c r="AP376" i="14" s="1"/>
  <c r="AS376" i="14" s="1"/>
  <c r="F379" i="14"/>
  <c r="I379" i="14" s="1"/>
  <c r="K378" i="14"/>
  <c r="X377" i="14"/>
  <c r="AA377" i="14" s="1"/>
  <c r="AB377" i="14" s="1"/>
  <c r="AD377" i="14" s="1"/>
  <c r="AG377" i="14" s="1"/>
  <c r="D153" i="12"/>
  <c r="AR153" i="12"/>
  <c r="AT153" i="12" s="1"/>
  <c r="AK65" i="12"/>
  <c r="AN65" i="12" s="1"/>
  <c r="AJ66" i="12" s="1"/>
  <c r="AP66" i="12" s="1"/>
  <c r="AS66" i="12" s="1"/>
  <c r="F68" i="12"/>
  <c r="I68" i="12" s="1"/>
  <c r="K67" i="12"/>
  <c r="AK376" i="14" l="1"/>
  <c r="AN376" i="14" s="1"/>
  <c r="J379" i="14"/>
  <c r="E380" i="14"/>
  <c r="AI377" i="14"/>
  <c r="L378" i="14"/>
  <c r="O378" i="14" s="1"/>
  <c r="P378" i="14" s="1"/>
  <c r="R378" i="14" s="1"/>
  <c r="U378" i="14" s="1"/>
  <c r="D154" i="12"/>
  <c r="AR154" i="12"/>
  <c r="AT154" i="12" s="1"/>
  <c r="J68" i="12"/>
  <c r="E69" i="12"/>
  <c r="AK66" i="12"/>
  <c r="AN66" i="12" s="1"/>
  <c r="L67" i="12"/>
  <c r="O67" i="12" s="1"/>
  <c r="P67" i="12" s="1"/>
  <c r="R67" i="12" s="1"/>
  <c r="U67" i="12" s="1"/>
  <c r="V67" i="12" s="1"/>
  <c r="X67" i="12" s="1"/>
  <c r="AA67" i="12" s="1"/>
  <c r="AB67" i="12" s="1"/>
  <c r="AD67" i="12" s="1"/>
  <c r="AG67" i="12" s="1"/>
  <c r="AJ377" i="14" l="1"/>
  <c r="AP377" i="14" s="1"/>
  <c r="AS377" i="14" s="1"/>
  <c r="K379" i="14"/>
  <c r="L379" i="14" s="1"/>
  <c r="O379" i="14" s="1"/>
  <c r="P379" i="14" s="1"/>
  <c r="R379" i="14" s="1"/>
  <c r="U379" i="14" s="1"/>
  <c r="V378" i="14"/>
  <c r="AK377" i="14"/>
  <c r="AN377" i="14" s="1"/>
  <c r="F380" i="14"/>
  <c r="I380" i="14" s="1"/>
  <c r="AR155" i="12"/>
  <c r="AT155" i="12" s="1"/>
  <c r="D155" i="12"/>
  <c r="AI67" i="12"/>
  <c r="AJ67" i="12" s="1"/>
  <c r="AP67" i="12" s="1"/>
  <c r="AS67" i="12" s="1"/>
  <c r="K68" i="12"/>
  <c r="F69" i="12"/>
  <c r="I69" i="12" s="1"/>
  <c r="E381" i="14" l="1"/>
  <c r="J380" i="14"/>
  <c r="K380" i="14" s="1"/>
  <c r="V379" i="14"/>
  <c r="W378" i="14"/>
  <c r="AR156" i="12"/>
  <c r="AT156" i="12" s="1"/>
  <c r="D156" i="12"/>
  <c r="E70" i="12"/>
  <c r="J69" i="12"/>
  <c r="AK67" i="12"/>
  <c r="AN67" i="12" s="1"/>
  <c r="L68" i="12"/>
  <c r="O68" i="12" s="1"/>
  <c r="P68" i="12" s="1"/>
  <c r="R68" i="12" s="1"/>
  <c r="U68" i="12" s="1"/>
  <c r="V68" i="12" s="1"/>
  <c r="X68" i="12" s="1"/>
  <c r="AA68" i="12" s="1"/>
  <c r="AB68" i="12" s="1"/>
  <c r="AD68" i="12" s="1"/>
  <c r="AG68" i="12" s="1"/>
  <c r="X378" i="14" l="1"/>
  <c r="AA378" i="14" s="1"/>
  <c r="AB378" i="14" s="1"/>
  <c r="AD378" i="14" s="1"/>
  <c r="AG378" i="14" s="1"/>
  <c r="L380" i="14"/>
  <c r="O380" i="14" s="1"/>
  <c r="P380" i="14" s="1"/>
  <c r="R380" i="14" s="1"/>
  <c r="U380" i="14" s="1"/>
  <c r="F381" i="14"/>
  <c r="I381" i="14" s="1"/>
  <c r="D157" i="12"/>
  <c r="AR157" i="12"/>
  <c r="AT157" i="12" s="1"/>
  <c r="AI68" i="12"/>
  <c r="AJ68" i="12" s="1"/>
  <c r="AP68" i="12" s="1"/>
  <c r="AS68" i="12" s="1"/>
  <c r="K69" i="12"/>
  <c r="L69" i="12" s="1"/>
  <c r="O69" i="12" s="1"/>
  <c r="P69" i="12" s="1"/>
  <c r="R69" i="12" s="1"/>
  <c r="U69" i="12" s="1"/>
  <c r="V69" i="12" s="1"/>
  <c r="X69" i="12" s="1"/>
  <c r="AA69" i="12" s="1"/>
  <c r="AB69" i="12" s="1"/>
  <c r="AD69" i="12" s="1"/>
  <c r="AG69" i="12" s="1"/>
  <c r="F70" i="12"/>
  <c r="I70" i="12" s="1"/>
  <c r="E382" i="14" l="1"/>
  <c r="J381" i="14"/>
  <c r="K381" i="14" s="1"/>
  <c r="V380" i="14"/>
  <c r="W379" i="14"/>
  <c r="AI378" i="14"/>
  <c r="D158" i="12"/>
  <c r="AR158" i="12"/>
  <c r="AT158" i="12" s="1"/>
  <c r="J70" i="12"/>
  <c r="K70" i="12" s="1"/>
  <c r="E71" i="12"/>
  <c r="AI69" i="12"/>
  <c r="AK68" i="12"/>
  <c r="AN68" i="12" s="1"/>
  <c r="X379" i="14" l="1"/>
  <c r="AA379" i="14" s="1"/>
  <c r="AB379" i="14" s="1"/>
  <c r="AD379" i="14" s="1"/>
  <c r="AG379" i="14" s="1"/>
  <c r="L381" i="14"/>
  <c r="O381" i="14" s="1"/>
  <c r="P381" i="14" s="1"/>
  <c r="R381" i="14" s="1"/>
  <c r="U381" i="14" s="1"/>
  <c r="AJ378" i="14"/>
  <c r="AP378" i="14" s="1"/>
  <c r="AS378" i="14" s="1"/>
  <c r="F382" i="14"/>
  <c r="I382" i="14" s="1"/>
  <c r="AJ69" i="12"/>
  <c r="AP69" i="12" s="1"/>
  <c r="AS69" i="12" s="1"/>
  <c r="AR159" i="12"/>
  <c r="AT159" i="12" s="1"/>
  <c r="D159" i="12"/>
  <c r="F71" i="12"/>
  <c r="I71" i="12" s="1"/>
  <c r="L70" i="12"/>
  <c r="O70" i="12" s="1"/>
  <c r="P70" i="12" s="1"/>
  <c r="R70" i="12" s="1"/>
  <c r="U70" i="12" s="1"/>
  <c r="V70" i="12" s="1"/>
  <c r="X70" i="12" s="1"/>
  <c r="AA70" i="12" s="1"/>
  <c r="AB70" i="12" s="1"/>
  <c r="AD70" i="12" s="1"/>
  <c r="AG70" i="12" s="1"/>
  <c r="V381" i="14" l="1"/>
  <c r="AK378" i="14"/>
  <c r="AN378" i="14" s="1"/>
  <c r="AI379" i="14"/>
  <c r="W380" i="14"/>
  <c r="J382" i="14"/>
  <c r="E383" i="14"/>
  <c r="AK69" i="12"/>
  <c r="AN69" i="12" s="1"/>
  <c r="AR160" i="12"/>
  <c r="AT160" i="12" s="1"/>
  <c r="D160" i="12"/>
  <c r="AI70" i="12"/>
  <c r="E72" i="12"/>
  <c r="J71" i="12"/>
  <c r="AJ379" i="14" l="1"/>
  <c r="AP379" i="14" s="1"/>
  <c r="AS379" i="14" s="1"/>
  <c r="F383" i="14"/>
  <c r="I383" i="14" s="1"/>
  <c r="X380" i="14"/>
  <c r="AA380" i="14" s="1"/>
  <c r="AB380" i="14" s="1"/>
  <c r="AD380" i="14" s="1"/>
  <c r="AG380" i="14" s="1"/>
  <c r="K382" i="14"/>
  <c r="AR161" i="12"/>
  <c r="AT161" i="12" s="1"/>
  <c r="D161" i="12"/>
  <c r="F72" i="12"/>
  <c r="I72" i="12" s="1"/>
  <c r="K71" i="12"/>
  <c r="AJ70" i="12"/>
  <c r="AP70" i="12" s="1"/>
  <c r="AS70" i="12" s="1"/>
  <c r="AK379" i="14" l="1"/>
  <c r="AN379" i="14" s="1"/>
  <c r="AI380" i="14"/>
  <c r="W381" i="14"/>
  <c r="L382" i="14"/>
  <c r="O382" i="14" s="1"/>
  <c r="P382" i="14" s="1"/>
  <c r="R382" i="14" s="1"/>
  <c r="U382" i="14" s="1"/>
  <c r="E384" i="14"/>
  <c r="J383" i="14"/>
  <c r="AR162" i="12"/>
  <c r="AT162" i="12" s="1"/>
  <c r="D162" i="12"/>
  <c r="AK70" i="12"/>
  <c r="AN70" i="12" s="1"/>
  <c r="E73" i="12"/>
  <c r="J72" i="12"/>
  <c r="L71" i="12"/>
  <c r="O71" i="12" s="1"/>
  <c r="P71" i="12" s="1"/>
  <c r="R71" i="12" s="1"/>
  <c r="U71" i="12" s="1"/>
  <c r="V71" i="12" s="1"/>
  <c r="X71" i="12" s="1"/>
  <c r="AA71" i="12" s="1"/>
  <c r="AB71" i="12" s="1"/>
  <c r="AD71" i="12" s="1"/>
  <c r="AG71" i="12" s="1"/>
  <c r="AJ380" i="14" l="1"/>
  <c r="AP380" i="14" s="1"/>
  <c r="AS380" i="14" s="1"/>
  <c r="K383" i="14"/>
  <c r="L383" i="14" s="1"/>
  <c r="O383" i="14" s="1"/>
  <c r="P383" i="14" s="1"/>
  <c r="R383" i="14" s="1"/>
  <c r="U383" i="14" s="1"/>
  <c r="V382" i="14"/>
  <c r="F384" i="14"/>
  <c r="I384" i="14" s="1"/>
  <c r="X381" i="14"/>
  <c r="AA381" i="14" s="1"/>
  <c r="AB381" i="14" s="1"/>
  <c r="AD381" i="14" s="1"/>
  <c r="AG381" i="14" s="1"/>
  <c r="D163" i="12"/>
  <c r="AR163" i="12"/>
  <c r="AT163" i="12" s="1"/>
  <c r="AI71" i="12"/>
  <c r="AJ71" i="12" s="1"/>
  <c r="AP71" i="12" s="1"/>
  <c r="AS71" i="12" s="1"/>
  <c r="K72" i="12"/>
  <c r="L72" i="12" s="1"/>
  <c r="O72" i="12" s="1"/>
  <c r="P72" i="12" s="1"/>
  <c r="R72" i="12" s="1"/>
  <c r="U72" i="12" s="1"/>
  <c r="V72" i="12" s="1"/>
  <c r="X72" i="12" s="1"/>
  <c r="AA72" i="12" s="1"/>
  <c r="AB72" i="12" s="1"/>
  <c r="AD72" i="12" s="1"/>
  <c r="AG72" i="12" s="1"/>
  <c r="F73" i="12"/>
  <c r="I73" i="12" s="1"/>
  <c r="AK380" i="14" l="1"/>
  <c r="AN380" i="14" s="1"/>
  <c r="J384" i="14"/>
  <c r="K384" i="14" s="1"/>
  <c r="E385" i="14"/>
  <c r="V383" i="14"/>
  <c r="AI381" i="14"/>
  <c r="W382" i="14"/>
  <c r="X382" i="14" s="1"/>
  <c r="AA382" i="14" s="1"/>
  <c r="AB382" i="14" s="1"/>
  <c r="AD382" i="14" s="1"/>
  <c r="AG382" i="14" s="1"/>
  <c r="AR164" i="12"/>
  <c r="AT164" i="12" s="1"/>
  <c r="D164" i="12"/>
  <c r="AI72" i="12"/>
  <c r="E74" i="12"/>
  <c r="J73" i="12"/>
  <c r="AK71" i="12"/>
  <c r="AN71" i="12" s="1"/>
  <c r="AJ72" i="12" l="1"/>
  <c r="AP72" i="12" s="1"/>
  <c r="AS72" i="12" s="1"/>
  <c r="AI382" i="14"/>
  <c r="W383" i="14"/>
  <c r="X383" i="14" s="1"/>
  <c r="AA383" i="14" s="1"/>
  <c r="AB383" i="14" s="1"/>
  <c r="AD383" i="14" s="1"/>
  <c r="AG383" i="14" s="1"/>
  <c r="F385" i="14"/>
  <c r="I385" i="14" s="1"/>
  <c r="L384" i="14"/>
  <c r="O384" i="14" s="1"/>
  <c r="P384" i="14" s="1"/>
  <c r="R384" i="14" s="1"/>
  <c r="U384" i="14" s="1"/>
  <c r="AJ381" i="14"/>
  <c r="AP381" i="14" s="1"/>
  <c r="AS381" i="14" s="1"/>
  <c r="AR165" i="12"/>
  <c r="AT165" i="12" s="1"/>
  <c r="D165" i="12"/>
  <c r="F74" i="12"/>
  <c r="I74" i="12" s="1"/>
  <c r="K73" i="12"/>
  <c r="AK72" i="12" l="1"/>
  <c r="AN72" i="12" s="1"/>
  <c r="V384" i="14"/>
  <c r="AI383" i="14"/>
  <c r="W384" i="14"/>
  <c r="J385" i="14"/>
  <c r="K385" i="14" s="1"/>
  <c r="E386" i="14"/>
  <c r="AK381" i="14"/>
  <c r="AN381" i="14" s="1"/>
  <c r="AJ382" i="14" s="1"/>
  <c r="AP382" i="14" s="1"/>
  <c r="AS382" i="14" s="1"/>
  <c r="D166" i="12"/>
  <c r="AR166" i="12"/>
  <c r="AT166" i="12" s="1"/>
  <c r="J74" i="12"/>
  <c r="E75" i="12"/>
  <c r="L73" i="12"/>
  <c r="O73" i="12" s="1"/>
  <c r="P73" i="12" s="1"/>
  <c r="R73" i="12" s="1"/>
  <c r="U73" i="12" s="1"/>
  <c r="V73" i="12" s="1"/>
  <c r="X73" i="12" s="1"/>
  <c r="AA73" i="12" s="1"/>
  <c r="AB73" i="12" s="1"/>
  <c r="AD73" i="12" s="1"/>
  <c r="AG73" i="12" s="1"/>
  <c r="F386" i="14" l="1"/>
  <c r="I386" i="14" s="1"/>
  <c r="L385" i="14"/>
  <c r="O385" i="14" s="1"/>
  <c r="P385" i="14" s="1"/>
  <c r="R385" i="14" s="1"/>
  <c r="U385" i="14" s="1"/>
  <c r="AK382" i="14"/>
  <c r="AN382" i="14" s="1"/>
  <c r="AJ383" i="14" s="1"/>
  <c r="AP383" i="14" s="1"/>
  <c r="AS383" i="14" s="1"/>
  <c r="X384" i="14"/>
  <c r="AA384" i="14" s="1"/>
  <c r="AB384" i="14" s="1"/>
  <c r="AD384" i="14" s="1"/>
  <c r="AG384" i="14" s="1"/>
  <c r="D167" i="12"/>
  <c r="AR167" i="12"/>
  <c r="AT167" i="12" s="1"/>
  <c r="F75" i="12"/>
  <c r="I75" i="12" s="1"/>
  <c r="K74" i="12"/>
  <c r="AI73" i="12"/>
  <c r="V385" i="14" l="1"/>
  <c r="W385" i="14" s="1"/>
  <c r="AK383" i="14"/>
  <c r="AN383" i="14" s="1"/>
  <c r="AI384" i="14"/>
  <c r="J386" i="14"/>
  <c r="E387" i="14"/>
  <c r="D168" i="12"/>
  <c r="AR168" i="12"/>
  <c r="AT168" i="12" s="1"/>
  <c r="AJ73" i="12"/>
  <c r="AP73" i="12" s="1"/>
  <c r="AS73" i="12" s="1"/>
  <c r="L74" i="12"/>
  <c r="O74" i="12" s="1"/>
  <c r="P74" i="12" s="1"/>
  <c r="R74" i="12" s="1"/>
  <c r="U74" i="12" s="1"/>
  <c r="V74" i="12" s="1"/>
  <c r="X74" i="12" s="1"/>
  <c r="AA74" i="12" s="1"/>
  <c r="AB74" i="12" s="1"/>
  <c r="AD74" i="12" s="1"/>
  <c r="AG74" i="12" s="1"/>
  <c r="J75" i="12"/>
  <c r="E76" i="12"/>
  <c r="AJ384" i="14" l="1"/>
  <c r="AP384" i="14" s="1"/>
  <c r="AS384" i="14" s="1"/>
  <c r="X385" i="14"/>
  <c r="AA385" i="14" s="1"/>
  <c r="AB385" i="14" s="1"/>
  <c r="AD385" i="14" s="1"/>
  <c r="AG385" i="14" s="1"/>
  <c r="F387" i="14"/>
  <c r="I387" i="14" s="1"/>
  <c r="K386" i="14"/>
  <c r="D169" i="12"/>
  <c r="AR169" i="12"/>
  <c r="AT169" i="12" s="1"/>
  <c r="F76" i="12"/>
  <c r="I76" i="12" s="1"/>
  <c r="AI74" i="12"/>
  <c r="K75" i="12"/>
  <c r="AK73" i="12"/>
  <c r="AN73" i="12" s="1"/>
  <c r="AK384" i="14" l="1"/>
  <c r="AN384" i="14" s="1"/>
  <c r="AJ74" i="12"/>
  <c r="AP74" i="12" s="1"/>
  <c r="AS74" i="12" s="1"/>
  <c r="AI385" i="14"/>
  <c r="E388" i="14"/>
  <c r="J387" i="14"/>
  <c r="L386" i="14"/>
  <c r="O386" i="14" s="1"/>
  <c r="P386" i="14" s="1"/>
  <c r="R386" i="14" s="1"/>
  <c r="U386" i="14" s="1"/>
  <c r="AR170" i="12"/>
  <c r="AT170" i="12" s="1"/>
  <c r="D170" i="12"/>
  <c r="E77" i="12"/>
  <c r="J76" i="12"/>
  <c r="L75" i="12"/>
  <c r="O75" i="12" s="1"/>
  <c r="P75" i="12" s="1"/>
  <c r="R75" i="12" s="1"/>
  <c r="U75" i="12" s="1"/>
  <c r="V75" i="12" s="1"/>
  <c r="X75" i="12" s="1"/>
  <c r="AA75" i="12" s="1"/>
  <c r="AB75" i="12" s="1"/>
  <c r="AD75" i="12" s="1"/>
  <c r="AG75" i="12" s="1"/>
  <c r="AK74" i="12" l="1"/>
  <c r="AN74" i="12" s="1"/>
  <c r="V386" i="14"/>
  <c r="K387" i="14"/>
  <c r="L387" i="14" s="1"/>
  <c r="O387" i="14" s="1"/>
  <c r="P387" i="14" s="1"/>
  <c r="R387" i="14" s="1"/>
  <c r="U387" i="14" s="1"/>
  <c r="F388" i="14"/>
  <c r="I388" i="14" s="1"/>
  <c r="AJ385" i="14"/>
  <c r="AP385" i="14" s="1"/>
  <c r="AS385" i="14" s="1"/>
  <c r="D171" i="12"/>
  <c r="AR171" i="12"/>
  <c r="AT171" i="12" s="1"/>
  <c r="F77" i="12"/>
  <c r="I77" i="12" s="1"/>
  <c r="K76" i="12"/>
  <c r="L76" i="12" s="1"/>
  <c r="O76" i="12" s="1"/>
  <c r="P76" i="12" s="1"/>
  <c r="R76" i="12" s="1"/>
  <c r="U76" i="12" s="1"/>
  <c r="V76" i="12" s="1"/>
  <c r="X76" i="12" s="1"/>
  <c r="AA76" i="12" s="1"/>
  <c r="AB76" i="12" s="1"/>
  <c r="AD76" i="12" s="1"/>
  <c r="AG76" i="12" s="1"/>
  <c r="AI75" i="12"/>
  <c r="AK385" i="14" l="1"/>
  <c r="AN385" i="14" s="1"/>
  <c r="V387" i="14"/>
  <c r="J388" i="14"/>
  <c r="E389" i="14"/>
  <c r="W386" i="14"/>
  <c r="D172" i="12"/>
  <c r="AR172" i="12"/>
  <c r="AT172" i="12" s="1"/>
  <c r="AI76" i="12"/>
  <c r="E78" i="12"/>
  <c r="J77" i="12"/>
  <c r="AJ75" i="12"/>
  <c r="AP75" i="12" s="1"/>
  <c r="AS75" i="12" s="1"/>
  <c r="F389" i="14" l="1"/>
  <c r="I389" i="14" s="1"/>
  <c r="X386" i="14"/>
  <c r="AA386" i="14" s="1"/>
  <c r="AB386" i="14" s="1"/>
  <c r="AD386" i="14" s="1"/>
  <c r="AG386" i="14" s="1"/>
  <c r="K388" i="14"/>
  <c r="L388" i="14" s="1"/>
  <c r="O388" i="14" s="1"/>
  <c r="P388" i="14" s="1"/>
  <c r="R388" i="14" s="1"/>
  <c r="U388" i="14" s="1"/>
  <c r="AR173" i="12"/>
  <c r="AT173" i="12" s="1"/>
  <c r="D173" i="12"/>
  <c r="AK75" i="12"/>
  <c r="AN75" i="12" s="1"/>
  <c r="AJ76" i="12" s="1"/>
  <c r="AP76" i="12" s="1"/>
  <c r="AS76" i="12" s="1"/>
  <c r="K77" i="12"/>
  <c r="F78" i="12"/>
  <c r="I78" i="12" s="1"/>
  <c r="V388" i="14" l="1"/>
  <c r="AI386" i="14"/>
  <c r="W387" i="14"/>
  <c r="J389" i="14"/>
  <c r="K389" i="14" s="1"/>
  <c r="E390" i="14"/>
  <c r="AK76" i="12"/>
  <c r="AN76" i="12" s="1"/>
  <c r="D174" i="12"/>
  <c r="AR174" i="12"/>
  <c r="AT174" i="12" s="1"/>
  <c r="J78" i="12"/>
  <c r="E79" i="12"/>
  <c r="L77" i="12"/>
  <c r="O77" i="12" s="1"/>
  <c r="P77" i="12" s="1"/>
  <c r="R77" i="12" s="1"/>
  <c r="U77" i="12" s="1"/>
  <c r="V77" i="12" s="1"/>
  <c r="X77" i="12" s="1"/>
  <c r="AA77" i="12" s="1"/>
  <c r="AB77" i="12" s="1"/>
  <c r="AD77" i="12" s="1"/>
  <c r="AG77" i="12" s="1"/>
  <c r="X387" i="14" l="1"/>
  <c r="AA387" i="14" s="1"/>
  <c r="AB387" i="14" s="1"/>
  <c r="AD387" i="14" s="1"/>
  <c r="AG387" i="14" s="1"/>
  <c r="AJ386" i="14"/>
  <c r="AP386" i="14" s="1"/>
  <c r="AS386" i="14" s="1"/>
  <c r="F390" i="14"/>
  <c r="I390" i="14" s="1"/>
  <c r="L389" i="14"/>
  <c r="O389" i="14" s="1"/>
  <c r="P389" i="14" s="1"/>
  <c r="R389" i="14" s="1"/>
  <c r="U389" i="14" s="1"/>
  <c r="D175" i="12"/>
  <c r="AR175" i="12"/>
  <c r="AT175" i="12" s="1"/>
  <c r="F79" i="12"/>
  <c r="I79" i="12" s="1"/>
  <c r="AI77" i="12"/>
  <c r="K78" i="12"/>
  <c r="L78" i="12" s="1"/>
  <c r="O78" i="12" s="1"/>
  <c r="P78" i="12" s="1"/>
  <c r="R78" i="12" s="1"/>
  <c r="U78" i="12" s="1"/>
  <c r="V78" i="12" s="1"/>
  <c r="X78" i="12" s="1"/>
  <c r="AA78" i="12" s="1"/>
  <c r="AB78" i="12" s="1"/>
  <c r="AD78" i="12" s="1"/>
  <c r="AG78" i="12" s="1"/>
  <c r="J390" i="14" l="1"/>
  <c r="K390" i="14" s="1"/>
  <c r="E391" i="14"/>
  <c r="V389" i="14"/>
  <c r="AI387" i="14"/>
  <c r="W388" i="14"/>
  <c r="AK386" i="14"/>
  <c r="AN386" i="14" s="1"/>
  <c r="AJ387" i="14" s="1"/>
  <c r="AP387" i="14" s="1"/>
  <c r="AS387" i="14" s="1"/>
  <c r="D176" i="12"/>
  <c r="AR176" i="12"/>
  <c r="AT176" i="12" s="1"/>
  <c r="AI78" i="12"/>
  <c r="AJ77" i="12"/>
  <c r="AP77" i="12" s="1"/>
  <c r="AS77" i="12" s="1"/>
  <c r="J79" i="12"/>
  <c r="E80" i="12"/>
  <c r="F391" i="14" l="1"/>
  <c r="I391" i="14" s="1"/>
  <c r="AK387" i="14"/>
  <c r="AN387" i="14" s="1"/>
  <c r="X388" i="14"/>
  <c r="AA388" i="14" s="1"/>
  <c r="AB388" i="14" s="1"/>
  <c r="AD388" i="14" s="1"/>
  <c r="AG388" i="14" s="1"/>
  <c r="L390" i="14"/>
  <c r="O390" i="14" s="1"/>
  <c r="P390" i="14" s="1"/>
  <c r="R390" i="14" s="1"/>
  <c r="U390" i="14" s="1"/>
  <c r="D177" i="12"/>
  <c r="AR177" i="12"/>
  <c r="AT177" i="12" s="1"/>
  <c r="AK77" i="12"/>
  <c r="AN77" i="12" s="1"/>
  <c r="AJ78" i="12" s="1"/>
  <c r="AP78" i="12" s="1"/>
  <c r="AS78" i="12" s="1"/>
  <c r="K79" i="12"/>
  <c r="F80" i="12"/>
  <c r="I80" i="12" s="1"/>
  <c r="V390" i="14" l="1"/>
  <c r="J391" i="14"/>
  <c r="K391" i="14" s="1"/>
  <c r="E392" i="14"/>
  <c r="W389" i="14"/>
  <c r="AI388" i="14"/>
  <c r="AJ388" i="14" s="1"/>
  <c r="AP388" i="14" s="1"/>
  <c r="AS388" i="14" s="1"/>
  <c r="AK78" i="12"/>
  <c r="AN78" i="12" s="1"/>
  <c r="D178" i="12"/>
  <c r="AR178" i="12"/>
  <c r="AT178" i="12" s="1"/>
  <c r="E81" i="12"/>
  <c r="J80" i="12"/>
  <c r="L79" i="12"/>
  <c r="O79" i="12" s="1"/>
  <c r="P79" i="12" s="1"/>
  <c r="R79" i="12" s="1"/>
  <c r="U79" i="12" s="1"/>
  <c r="V79" i="12" s="1"/>
  <c r="X79" i="12" s="1"/>
  <c r="AA79" i="12" s="1"/>
  <c r="AB79" i="12" s="1"/>
  <c r="AD79" i="12" s="1"/>
  <c r="AG79" i="12" s="1"/>
  <c r="F392" i="14" l="1"/>
  <c r="I392" i="14" s="1"/>
  <c r="L391" i="14"/>
  <c r="O391" i="14" s="1"/>
  <c r="P391" i="14" s="1"/>
  <c r="R391" i="14" s="1"/>
  <c r="U391" i="14" s="1"/>
  <c r="AK388" i="14"/>
  <c r="AN388" i="14" s="1"/>
  <c r="X389" i="14"/>
  <c r="AA389" i="14" s="1"/>
  <c r="AB389" i="14" s="1"/>
  <c r="AD389" i="14" s="1"/>
  <c r="AG389" i="14" s="1"/>
  <c r="AR179" i="12"/>
  <c r="AT179" i="12" s="1"/>
  <c r="D179" i="12"/>
  <c r="F81" i="12"/>
  <c r="I81" i="12" s="1"/>
  <c r="AI79" i="12"/>
  <c r="K80" i="12"/>
  <c r="V391" i="14" l="1"/>
  <c r="E393" i="14"/>
  <c r="J392" i="14"/>
  <c r="AI389" i="14"/>
  <c r="W390" i="14"/>
  <c r="AJ389" i="14"/>
  <c r="AP389" i="14" s="1"/>
  <c r="AS389" i="14" s="1"/>
  <c r="D180" i="12"/>
  <c r="AR180" i="12"/>
  <c r="AT180" i="12" s="1"/>
  <c r="E82" i="12"/>
  <c r="J81" i="12"/>
  <c r="AJ79" i="12"/>
  <c r="AP79" i="12" s="1"/>
  <c r="AS79" i="12" s="1"/>
  <c r="L80" i="12"/>
  <c r="O80" i="12" s="1"/>
  <c r="P80" i="12" s="1"/>
  <c r="R80" i="12" s="1"/>
  <c r="U80" i="12" s="1"/>
  <c r="V80" i="12" s="1"/>
  <c r="X80" i="12" s="1"/>
  <c r="AA80" i="12" s="1"/>
  <c r="AB80" i="12" s="1"/>
  <c r="AD80" i="12" s="1"/>
  <c r="AG80" i="12" s="1"/>
  <c r="F393" i="14" l="1"/>
  <c r="I393" i="14" s="1"/>
  <c r="K392" i="14"/>
  <c r="X390" i="14"/>
  <c r="AA390" i="14" s="1"/>
  <c r="AB390" i="14" s="1"/>
  <c r="AD390" i="14" s="1"/>
  <c r="AG390" i="14" s="1"/>
  <c r="AK389" i="14"/>
  <c r="AN389" i="14" s="1"/>
  <c r="D181" i="12"/>
  <c r="AR181" i="12"/>
  <c r="AT181" i="12" s="1"/>
  <c r="AI80" i="12"/>
  <c r="K81" i="12"/>
  <c r="L81" i="12" s="1"/>
  <c r="O81" i="12" s="1"/>
  <c r="P81" i="12" s="1"/>
  <c r="R81" i="12" s="1"/>
  <c r="U81" i="12" s="1"/>
  <c r="V81" i="12" s="1"/>
  <c r="X81" i="12" s="1"/>
  <c r="AA81" i="12" s="1"/>
  <c r="AB81" i="12" s="1"/>
  <c r="AD81" i="12" s="1"/>
  <c r="AG81" i="12" s="1"/>
  <c r="AK79" i="12"/>
  <c r="AN79" i="12" s="1"/>
  <c r="F82" i="12"/>
  <c r="I82" i="12" s="1"/>
  <c r="AJ80" i="12" l="1"/>
  <c r="AP80" i="12" s="1"/>
  <c r="AS80" i="12" s="1"/>
  <c r="AI390" i="14"/>
  <c r="AJ390" i="14" s="1"/>
  <c r="W391" i="14"/>
  <c r="J393" i="14"/>
  <c r="E394" i="14"/>
  <c r="L392" i="14"/>
  <c r="O392" i="14" s="1"/>
  <c r="P392" i="14" s="1"/>
  <c r="R392" i="14" s="1"/>
  <c r="U392" i="14" s="1"/>
  <c r="AR182" i="12"/>
  <c r="AT182" i="12" s="1"/>
  <c r="D182" i="12"/>
  <c r="E83" i="12"/>
  <c r="J82" i="12"/>
  <c r="K82" i="12" s="1"/>
  <c r="AI81" i="12"/>
  <c r="AK80" i="12"/>
  <c r="AN80" i="12" s="1"/>
  <c r="AJ81" i="12" l="1"/>
  <c r="AP81" i="12" s="1"/>
  <c r="AS81" i="12" s="1"/>
  <c r="AP390" i="14"/>
  <c r="AS390" i="14" s="1"/>
  <c r="AK390" i="14"/>
  <c r="AN390" i="14" s="1"/>
  <c r="F394" i="14"/>
  <c r="I394" i="14" s="1"/>
  <c r="V392" i="14"/>
  <c r="K393" i="14"/>
  <c r="L393" i="14" s="1"/>
  <c r="O393" i="14" s="1"/>
  <c r="P393" i="14" s="1"/>
  <c r="R393" i="14" s="1"/>
  <c r="U393" i="14" s="1"/>
  <c r="X391" i="14"/>
  <c r="AA391" i="14" s="1"/>
  <c r="AB391" i="14" s="1"/>
  <c r="AD391" i="14" s="1"/>
  <c r="AG391" i="14" s="1"/>
  <c r="D183" i="12"/>
  <c r="AR183" i="12"/>
  <c r="AT183" i="12" s="1"/>
  <c r="AK81" i="12"/>
  <c r="AN81" i="12" s="1"/>
  <c r="L82" i="12"/>
  <c r="O82" i="12" s="1"/>
  <c r="P82" i="12" s="1"/>
  <c r="R82" i="12" s="1"/>
  <c r="U82" i="12" s="1"/>
  <c r="V82" i="12" s="1"/>
  <c r="X82" i="12" s="1"/>
  <c r="AA82" i="12" s="1"/>
  <c r="AB82" i="12" s="1"/>
  <c r="AD82" i="12" s="1"/>
  <c r="AG82" i="12" s="1"/>
  <c r="F83" i="12"/>
  <c r="I83" i="12" s="1"/>
  <c r="V393" i="14" l="1"/>
  <c r="AI391" i="14"/>
  <c r="W392" i="14"/>
  <c r="X392" i="14" s="1"/>
  <c r="AA392" i="14" s="1"/>
  <c r="AB392" i="14" s="1"/>
  <c r="AD392" i="14" s="1"/>
  <c r="AG392" i="14" s="1"/>
  <c r="J394" i="14"/>
  <c r="K394" i="14" s="1"/>
  <c r="E395" i="14"/>
  <c r="D184" i="12"/>
  <c r="AR184" i="12"/>
  <c r="AT184" i="12" s="1"/>
  <c r="E84" i="12"/>
  <c r="J83" i="12"/>
  <c r="K83" i="12" s="1"/>
  <c r="AI82" i="12"/>
  <c r="F395" i="14" l="1"/>
  <c r="I395" i="14" s="1"/>
  <c r="AI392" i="14"/>
  <c r="W393" i="14"/>
  <c r="AJ391" i="14"/>
  <c r="AP391" i="14" s="1"/>
  <c r="AS391" i="14" s="1"/>
  <c r="L394" i="14"/>
  <c r="O394" i="14" s="1"/>
  <c r="P394" i="14" s="1"/>
  <c r="R394" i="14" s="1"/>
  <c r="U394" i="14" s="1"/>
  <c r="D185" i="12"/>
  <c r="AR185" i="12"/>
  <c r="AT185" i="12" s="1"/>
  <c r="L83" i="12"/>
  <c r="O83" i="12" s="1"/>
  <c r="P83" i="12" s="1"/>
  <c r="R83" i="12" s="1"/>
  <c r="U83" i="12" s="1"/>
  <c r="V83" i="12" s="1"/>
  <c r="X83" i="12" s="1"/>
  <c r="AA83" i="12" s="1"/>
  <c r="AB83" i="12" s="1"/>
  <c r="AD83" i="12" s="1"/>
  <c r="AG83" i="12" s="1"/>
  <c r="F84" i="12"/>
  <c r="I84" i="12" s="1"/>
  <c r="AJ82" i="12"/>
  <c r="AP82" i="12" s="1"/>
  <c r="AS82" i="12" s="1"/>
  <c r="AK391" i="14" l="1"/>
  <c r="AN391" i="14" s="1"/>
  <c r="AJ392" i="14" s="1"/>
  <c r="AP392" i="14" s="1"/>
  <c r="AS392" i="14" s="1"/>
  <c r="J395" i="14"/>
  <c r="K395" i="14" s="1"/>
  <c r="E396" i="14"/>
  <c r="X393" i="14"/>
  <c r="AA393" i="14" s="1"/>
  <c r="AB393" i="14" s="1"/>
  <c r="AD393" i="14" s="1"/>
  <c r="AG393" i="14" s="1"/>
  <c r="V394" i="14"/>
  <c r="D186" i="12"/>
  <c r="AR186" i="12"/>
  <c r="AT186" i="12" s="1"/>
  <c r="AK82" i="12"/>
  <c r="AN82" i="12" s="1"/>
  <c r="E85" i="12"/>
  <c r="J84" i="12"/>
  <c r="K84" i="12" s="1"/>
  <c r="AI83" i="12"/>
  <c r="AK392" i="14" l="1"/>
  <c r="AN392" i="14" s="1"/>
  <c r="W394" i="14"/>
  <c r="X394" i="14" s="1"/>
  <c r="AA394" i="14" s="1"/>
  <c r="AB394" i="14" s="1"/>
  <c r="AD394" i="14" s="1"/>
  <c r="AG394" i="14" s="1"/>
  <c r="AI393" i="14"/>
  <c r="F396" i="14"/>
  <c r="I396" i="14" s="1"/>
  <c r="AJ393" i="14"/>
  <c r="AP393" i="14" s="1"/>
  <c r="AS393" i="14" s="1"/>
  <c r="L395" i="14"/>
  <c r="O395" i="14" s="1"/>
  <c r="P395" i="14" s="1"/>
  <c r="R395" i="14" s="1"/>
  <c r="U395" i="14" s="1"/>
  <c r="AJ83" i="12"/>
  <c r="AP83" i="12" s="1"/>
  <c r="AS83" i="12" s="1"/>
  <c r="D187" i="12"/>
  <c r="AR187" i="12"/>
  <c r="AT187" i="12" s="1"/>
  <c r="L84" i="12"/>
  <c r="O84" i="12" s="1"/>
  <c r="P84" i="12" s="1"/>
  <c r="R84" i="12" s="1"/>
  <c r="U84" i="12" s="1"/>
  <c r="V84" i="12" s="1"/>
  <c r="X84" i="12" s="1"/>
  <c r="AA84" i="12" s="1"/>
  <c r="AB84" i="12" s="1"/>
  <c r="AD84" i="12" s="1"/>
  <c r="AG84" i="12" s="1"/>
  <c r="F85" i="12"/>
  <c r="I85" i="12" s="1"/>
  <c r="V395" i="14" l="1"/>
  <c r="W395" i="14" s="1"/>
  <c r="AI394" i="14"/>
  <c r="E397" i="14"/>
  <c r="J396" i="14"/>
  <c r="AK393" i="14"/>
  <c r="AN393" i="14" s="1"/>
  <c r="AJ394" i="14" s="1"/>
  <c r="AP394" i="14" s="1"/>
  <c r="AS394" i="14" s="1"/>
  <c r="AK83" i="12"/>
  <c r="AN83" i="12" s="1"/>
  <c r="D188" i="12"/>
  <c r="AR188" i="12"/>
  <c r="AT188" i="12" s="1"/>
  <c r="AI84" i="12"/>
  <c r="E86" i="12"/>
  <c r="J85" i="12"/>
  <c r="AK394" i="14" l="1"/>
  <c r="AN394" i="14" s="1"/>
  <c r="X395" i="14"/>
  <c r="AA395" i="14" s="1"/>
  <c r="AB395" i="14" s="1"/>
  <c r="AD395" i="14" s="1"/>
  <c r="AG395" i="14" s="1"/>
  <c r="F397" i="14"/>
  <c r="I397" i="14" s="1"/>
  <c r="K396" i="14"/>
  <c r="L396" i="14" s="1"/>
  <c r="O396" i="14" s="1"/>
  <c r="P396" i="14" s="1"/>
  <c r="R396" i="14" s="1"/>
  <c r="U396" i="14" s="1"/>
  <c r="AJ84" i="12"/>
  <c r="AP84" i="12" s="1"/>
  <c r="AS84" i="12" s="1"/>
  <c r="D189" i="12"/>
  <c r="AR189" i="12"/>
  <c r="AT189" i="12" s="1"/>
  <c r="F86" i="12"/>
  <c r="I86" i="12" s="1"/>
  <c r="K85" i="12"/>
  <c r="L85" i="12" s="1"/>
  <c r="O85" i="12" s="1"/>
  <c r="P85" i="12" s="1"/>
  <c r="R85" i="12" s="1"/>
  <c r="U85" i="12" s="1"/>
  <c r="V85" i="12" s="1"/>
  <c r="X85" i="12" s="1"/>
  <c r="AA85" i="12" s="1"/>
  <c r="AB85" i="12" s="1"/>
  <c r="AD85" i="12" s="1"/>
  <c r="AG85" i="12" s="1"/>
  <c r="V396" i="14" l="1"/>
  <c r="W396" i="14" s="1"/>
  <c r="AI395" i="14"/>
  <c r="AJ395" i="14"/>
  <c r="AP395" i="14" s="1"/>
  <c r="AS395" i="14" s="1"/>
  <c r="J397" i="14"/>
  <c r="E398" i="14"/>
  <c r="AK84" i="12"/>
  <c r="AN84" i="12" s="1"/>
  <c r="D190" i="12"/>
  <c r="AR190" i="12"/>
  <c r="AT190" i="12" s="1"/>
  <c r="AI85" i="12"/>
  <c r="J86" i="12"/>
  <c r="K86" i="12" s="1"/>
  <c r="E87" i="12"/>
  <c r="AJ85" i="12" l="1"/>
  <c r="AP85" i="12" s="1"/>
  <c r="AS85" i="12" s="1"/>
  <c r="AK395" i="14"/>
  <c r="AN395" i="14" s="1"/>
  <c r="K397" i="14"/>
  <c r="F398" i="14"/>
  <c r="I398" i="14" s="1"/>
  <c r="X396" i="14"/>
  <c r="AA396" i="14" s="1"/>
  <c r="AB396" i="14" s="1"/>
  <c r="AD396" i="14" s="1"/>
  <c r="AG396" i="14" s="1"/>
  <c r="AR191" i="12"/>
  <c r="AT191" i="12" s="1"/>
  <c r="D191" i="12"/>
  <c r="F87" i="12"/>
  <c r="I87" i="12" s="1"/>
  <c r="L86" i="12"/>
  <c r="O86" i="12" s="1"/>
  <c r="P86" i="12" s="1"/>
  <c r="R86" i="12" s="1"/>
  <c r="U86" i="12" s="1"/>
  <c r="V86" i="12" s="1"/>
  <c r="X86" i="12" s="1"/>
  <c r="AA86" i="12" s="1"/>
  <c r="AB86" i="12" s="1"/>
  <c r="AD86" i="12" s="1"/>
  <c r="AG86" i="12" s="1"/>
  <c r="AK85" i="12" l="1"/>
  <c r="AN85" i="12" s="1"/>
  <c r="AI396" i="14"/>
  <c r="L397" i="14"/>
  <c r="O397" i="14" s="1"/>
  <c r="P397" i="14" s="1"/>
  <c r="R397" i="14" s="1"/>
  <c r="U397" i="14" s="1"/>
  <c r="J398" i="14"/>
  <c r="E399" i="14"/>
  <c r="AJ396" i="14"/>
  <c r="AP396" i="14" s="1"/>
  <c r="AS396" i="14" s="1"/>
  <c r="D192" i="12"/>
  <c r="AR192" i="12"/>
  <c r="AT192" i="12" s="1"/>
  <c r="AI86" i="12"/>
  <c r="AJ86" i="12" s="1"/>
  <c r="AP86" i="12" s="1"/>
  <c r="AS86" i="12" s="1"/>
  <c r="J87" i="12"/>
  <c r="E88" i="12"/>
  <c r="V397" i="14" l="1"/>
  <c r="K398" i="14"/>
  <c r="L398" i="14" s="1"/>
  <c r="O398" i="14" s="1"/>
  <c r="P398" i="14" s="1"/>
  <c r="R398" i="14" s="1"/>
  <c r="U398" i="14" s="1"/>
  <c r="AK396" i="14"/>
  <c r="AN396" i="14" s="1"/>
  <c r="F399" i="14"/>
  <c r="I399" i="14" s="1"/>
  <c r="AR193" i="12"/>
  <c r="AT193" i="12" s="1"/>
  <c r="D193" i="12"/>
  <c r="F88" i="12"/>
  <c r="I88" i="12" s="1"/>
  <c r="AK86" i="12"/>
  <c r="AN86" i="12" s="1"/>
  <c r="K87" i="12"/>
  <c r="L87" i="12" s="1"/>
  <c r="O87" i="12" s="1"/>
  <c r="P87" i="12" s="1"/>
  <c r="R87" i="12" s="1"/>
  <c r="U87" i="12" s="1"/>
  <c r="V87" i="12" s="1"/>
  <c r="X87" i="12" s="1"/>
  <c r="AA87" i="12" s="1"/>
  <c r="AB87" i="12" s="1"/>
  <c r="AD87" i="12" s="1"/>
  <c r="AG87" i="12" s="1"/>
  <c r="V398" i="14" l="1"/>
  <c r="J399" i="14"/>
  <c r="E400" i="14"/>
  <c r="W397" i="14"/>
  <c r="D194" i="12"/>
  <c r="AR194" i="12"/>
  <c r="AT194" i="12" s="1"/>
  <c r="AI87" i="12"/>
  <c r="AJ87" i="12" s="1"/>
  <c r="AP87" i="12" s="1"/>
  <c r="AS87" i="12" s="1"/>
  <c r="E89" i="12"/>
  <c r="J88" i="12"/>
  <c r="F400" i="14" l="1"/>
  <c r="I400" i="14" s="1"/>
  <c r="X397" i="14"/>
  <c r="AA397" i="14" s="1"/>
  <c r="AB397" i="14" s="1"/>
  <c r="AD397" i="14" s="1"/>
  <c r="AG397" i="14" s="1"/>
  <c r="K399" i="14"/>
  <c r="AR195" i="12"/>
  <c r="AT195" i="12" s="1"/>
  <c r="D195" i="12"/>
  <c r="F89" i="12"/>
  <c r="I89" i="12" s="1"/>
  <c r="K88" i="12"/>
  <c r="AK87" i="12"/>
  <c r="AN87" i="12" s="1"/>
  <c r="W398" i="14" l="1"/>
  <c r="AI397" i="14"/>
  <c r="L399" i="14"/>
  <c r="O399" i="14" s="1"/>
  <c r="P399" i="14" s="1"/>
  <c r="R399" i="14" s="1"/>
  <c r="U399" i="14" s="1"/>
  <c r="E401" i="14"/>
  <c r="J400" i="14"/>
  <c r="AR196" i="12"/>
  <c r="AT196" i="12" s="1"/>
  <c r="D196" i="12"/>
  <c r="J89" i="12"/>
  <c r="E90" i="12"/>
  <c r="L88" i="12"/>
  <c r="O88" i="12" s="1"/>
  <c r="P88" i="12" s="1"/>
  <c r="R88" i="12" s="1"/>
  <c r="U88" i="12" s="1"/>
  <c r="V88" i="12" s="1"/>
  <c r="X88" i="12" s="1"/>
  <c r="AA88" i="12" s="1"/>
  <c r="AB88" i="12" s="1"/>
  <c r="AD88" i="12" s="1"/>
  <c r="AG88" i="12" s="1"/>
  <c r="F401" i="14" l="1"/>
  <c r="I401" i="14" s="1"/>
  <c r="AJ397" i="14"/>
  <c r="AP397" i="14" s="1"/>
  <c r="AS397" i="14" s="1"/>
  <c r="K400" i="14"/>
  <c r="V399" i="14"/>
  <c r="X398" i="14"/>
  <c r="AA398" i="14" s="1"/>
  <c r="AB398" i="14" s="1"/>
  <c r="AD398" i="14" s="1"/>
  <c r="AG398" i="14" s="1"/>
  <c r="D197" i="12"/>
  <c r="AR197" i="12"/>
  <c r="AT197" i="12" s="1"/>
  <c r="K89" i="12"/>
  <c r="L89" i="12" s="1"/>
  <c r="O89" i="12" s="1"/>
  <c r="P89" i="12" s="1"/>
  <c r="R89" i="12" s="1"/>
  <c r="U89" i="12" s="1"/>
  <c r="V89" i="12" s="1"/>
  <c r="X89" i="12" s="1"/>
  <c r="AA89" i="12" s="1"/>
  <c r="AB89" i="12" s="1"/>
  <c r="AD89" i="12" s="1"/>
  <c r="AG89" i="12" s="1"/>
  <c r="AI88" i="12"/>
  <c r="F90" i="12"/>
  <c r="I90" i="12" s="1"/>
  <c r="AK397" i="14" l="1"/>
  <c r="AN397" i="14" s="1"/>
  <c r="L400" i="14"/>
  <c r="O400" i="14" s="1"/>
  <c r="P400" i="14" s="1"/>
  <c r="R400" i="14" s="1"/>
  <c r="U400" i="14" s="1"/>
  <c r="J401" i="14"/>
  <c r="E402" i="14"/>
  <c r="AI398" i="14"/>
  <c r="W399" i="14"/>
  <c r="D198" i="12"/>
  <c r="AR198" i="12"/>
  <c r="AT198" i="12" s="1"/>
  <c r="AI89" i="12"/>
  <c r="E91" i="12"/>
  <c r="J90" i="12"/>
  <c r="K90" i="12" s="1"/>
  <c r="AJ88" i="12"/>
  <c r="AP88" i="12" s="1"/>
  <c r="AS88" i="12" s="1"/>
  <c r="X399" i="14" l="1"/>
  <c r="AA399" i="14" s="1"/>
  <c r="AB399" i="14" s="1"/>
  <c r="AD399" i="14" s="1"/>
  <c r="AG399" i="14" s="1"/>
  <c r="V400" i="14"/>
  <c r="K401" i="14"/>
  <c r="L401" i="14" s="1"/>
  <c r="O401" i="14" s="1"/>
  <c r="P401" i="14" s="1"/>
  <c r="R401" i="14" s="1"/>
  <c r="U401" i="14" s="1"/>
  <c r="F402" i="14"/>
  <c r="I402" i="14" s="1"/>
  <c r="AJ398" i="14"/>
  <c r="AP398" i="14" s="1"/>
  <c r="AS398" i="14" s="1"/>
  <c r="D199" i="12"/>
  <c r="AR199" i="12"/>
  <c r="AT199" i="12" s="1"/>
  <c r="AK88" i="12"/>
  <c r="AN88" i="12" s="1"/>
  <c r="AJ89" i="12" s="1"/>
  <c r="AP89" i="12" s="1"/>
  <c r="AS89" i="12" s="1"/>
  <c r="L90" i="12"/>
  <c r="O90" i="12" s="1"/>
  <c r="P90" i="12" s="1"/>
  <c r="R90" i="12" s="1"/>
  <c r="U90" i="12" s="1"/>
  <c r="V90" i="12" s="1"/>
  <c r="X90" i="12" s="1"/>
  <c r="AA90" i="12" s="1"/>
  <c r="AB90" i="12" s="1"/>
  <c r="AD90" i="12" s="1"/>
  <c r="AG90" i="12" s="1"/>
  <c r="F91" i="12"/>
  <c r="I91" i="12" s="1"/>
  <c r="AK398" i="14" l="1"/>
  <c r="AN398" i="14" s="1"/>
  <c r="V401" i="14"/>
  <c r="J402" i="14"/>
  <c r="E403" i="14"/>
  <c r="AI399" i="14"/>
  <c r="W400" i="14"/>
  <c r="AJ399" i="14"/>
  <c r="AP399" i="14" s="1"/>
  <c r="AS399" i="14" s="1"/>
  <c r="D200" i="12"/>
  <c r="AR200" i="12"/>
  <c r="AT200" i="12" s="1"/>
  <c r="E92" i="12"/>
  <c r="J91" i="12"/>
  <c r="K91" i="12" s="1"/>
  <c r="AI90" i="12"/>
  <c r="AK89" i="12"/>
  <c r="AN89" i="12" s="1"/>
  <c r="F403" i="14" l="1"/>
  <c r="I403" i="14" s="1"/>
  <c r="AK399" i="14"/>
  <c r="AN399" i="14" s="1"/>
  <c r="X400" i="14"/>
  <c r="AA400" i="14" s="1"/>
  <c r="AB400" i="14" s="1"/>
  <c r="AD400" i="14" s="1"/>
  <c r="AG400" i="14" s="1"/>
  <c r="K402" i="14"/>
  <c r="L402" i="14" s="1"/>
  <c r="O402" i="14" s="1"/>
  <c r="P402" i="14" s="1"/>
  <c r="R402" i="14" s="1"/>
  <c r="U402" i="14" s="1"/>
  <c r="AJ90" i="12"/>
  <c r="AP90" i="12" s="1"/>
  <c r="AS90" i="12" s="1"/>
  <c r="D201" i="12"/>
  <c r="AR201" i="12"/>
  <c r="AT201" i="12" s="1"/>
  <c r="L91" i="12"/>
  <c r="O91" i="12" s="1"/>
  <c r="P91" i="12" s="1"/>
  <c r="R91" i="12" s="1"/>
  <c r="U91" i="12" s="1"/>
  <c r="V91" i="12" s="1"/>
  <c r="X91" i="12" s="1"/>
  <c r="AA91" i="12" s="1"/>
  <c r="AB91" i="12" s="1"/>
  <c r="AD91" i="12" s="1"/>
  <c r="AG91" i="12" s="1"/>
  <c r="F92" i="12"/>
  <c r="I92" i="12" s="1"/>
  <c r="V402" i="14" l="1"/>
  <c r="AI400" i="14"/>
  <c r="AJ400" i="14" s="1"/>
  <c r="AP400" i="14" s="1"/>
  <c r="AS400" i="14" s="1"/>
  <c r="W401" i="14"/>
  <c r="J403" i="14"/>
  <c r="E404" i="14"/>
  <c r="AK90" i="12"/>
  <c r="AN90" i="12" s="1"/>
  <c r="D202" i="12"/>
  <c r="AR202" i="12"/>
  <c r="AT202" i="12" s="1"/>
  <c r="AI91" i="12"/>
  <c r="J92" i="12"/>
  <c r="E93" i="12"/>
  <c r="F404" i="14" l="1"/>
  <c r="I404" i="14" s="1"/>
  <c r="AK400" i="14"/>
  <c r="AN400" i="14" s="1"/>
  <c r="X401" i="14"/>
  <c r="AA401" i="14" s="1"/>
  <c r="AB401" i="14" s="1"/>
  <c r="AD401" i="14" s="1"/>
  <c r="AG401" i="14" s="1"/>
  <c r="K403" i="14"/>
  <c r="AJ91" i="12"/>
  <c r="AP91" i="12" s="1"/>
  <c r="AS91" i="12" s="1"/>
  <c r="D203" i="12"/>
  <c r="AR203" i="12"/>
  <c r="AT203" i="12" s="1"/>
  <c r="F93" i="12"/>
  <c r="I93" i="12" s="1"/>
  <c r="K92" i="12"/>
  <c r="L403" i="14" l="1"/>
  <c r="O403" i="14" s="1"/>
  <c r="P403" i="14" s="1"/>
  <c r="R403" i="14" s="1"/>
  <c r="U403" i="14" s="1"/>
  <c r="J404" i="14"/>
  <c r="E405" i="14"/>
  <c r="W402" i="14"/>
  <c r="AI401" i="14"/>
  <c r="AJ401" i="14" s="1"/>
  <c r="AP401" i="14" s="1"/>
  <c r="AS401" i="14" s="1"/>
  <c r="AK91" i="12"/>
  <c r="AN91" i="12" s="1"/>
  <c r="AR204" i="12"/>
  <c r="AT204" i="12" s="1"/>
  <c r="D204" i="12"/>
  <c r="E94" i="12"/>
  <c r="J93" i="12"/>
  <c r="L92" i="12"/>
  <c r="O92" i="12" s="1"/>
  <c r="P92" i="12" s="1"/>
  <c r="R92" i="12" s="1"/>
  <c r="U92" i="12" s="1"/>
  <c r="V92" i="12" s="1"/>
  <c r="X92" i="12" s="1"/>
  <c r="AA92" i="12" s="1"/>
  <c r="AB92" i="12" s="1"/>
  <c r="AD92" i="12" s="1"/>
  <c r="AG92" i="12" s="1"/>
  <c r="X402" i="14" l="1"/>
  <c r="AA402" i="14" s="1"/>
  <c r="AB402" i="14" s="1"/>
  <c r="AD402" i="14" s="1"/>
  <c r="AG402" i="14" s="1"/>
  <c r="V403" i="14"/>
  <c r="K404" i="14"/>
  <c r="L404" i="14" s="1"/>
  <c r="O404" i="14" s="1"/>
  <c r="P404" i="14" s="1"/>
  <c r="R404" i="14" s="1"/>
  <c r="U404" i="14" s="1"/>
  <c r="AK401" i="14"/>
  <c r="AN401" i="14" s="1"/>
  <c r="F405" i="14"/>
  <c r="I405" i="14" s="1"/>
  <c r="AR205" i="12"/>
  <c r="AT205" i="12" s="1"/>
  <c r="D205" i="12"/>
  <c r="AI92" i="12"/>
  <c r="K93" i="12"/>
  <c r="L93" i="12" s="1"/>
  <c r="O93" i="12" s="1"/>
  <c r="P93" i="12" s="1"/>
  <c r="R93" i="12" s="1"/>
  <c r="U93" i="12" s="1"/>
  <c r="V93" i="12" s="1"/>
  <c r="X93" i="12" s="1"/>
  <c r="AA93" i="12" s="1"/>
  <c r="AB93" i="12" s="1"/>
  <c r="AD93" i="12" s="1"/>
  <c r="AG93" i="12" s="1"/>
  <c r="F94" i="12"/>
  <c r="I94" i="12" s="1"/>
  <c r="V404" i="14" l="1"/>
  <c r="E406" i="14"/>
  <c r="J405" i="14"/>
  <c r="AI402" i="14"/>
  <c r="W403" i="14"/>
  <c r="X403" i="14" s="1"/>
  <c r="AA403" i="14" s="1"/>
  <c r="AB403" i="14" s="1"/>
  <c r="AD403" i="14" s="1"/>
  <c r="AG403" i="14" s="1"/>
  <c r="AR206" i="12"/>
  <c r="AT206" i="12" s="1"/>
  <c r="D206" i="12"/>
  <c r="AI93" i="12"/>
  <c r="J94" i="12"/>
  <c r="K94" i="12" s="1"/>
  <c r="E95" i="12"/>
  <c r="AJ92" i="12"/>
  <c r="AP92" i="12" s="1"/>
  <c r="AS92" i="12" s="1"/>
  <c r="AJ402" i="14" l="1"/>
  <c r="AP402" i="14" s="1"/>
  <c r="AS402" i="14" s="1"/>
  <c r="F406" i="14"/>
  <c r="I406" i="14" s="1"/>
  <c r="AI403" i="14"/>
  <c r="W404" i="14"/>
  <c r="K405" i="14"/>
  <c r="L405" i="14" s="1"/>
  <c r="O405" i="14" s="1"/>
  <c r="P405" i="14" s="1"/>
  <c r="R405" i="14" s="1"/>
  <c r="U405" i="14" s="1"/>
  <c r="D207" i="12"/>
  <c r="AR207" i="12"/>
  <c r="AT207" i="12" s="1"/>
  <c r="AK92" i="12"/>
  <c r="AN92" i="12" s="1"/>
  <c r="AJ93" i="12" s="1"/>
  <c r="AP93" i="12" s="1"/>
  <c r="AS93" i="12" s="1"/>
  <c r="F95" i="12"/>
  <c r="I95" i="12" s="1"/>
  <c r="L94" i="12"/>
  <c r="O94" i="12" s="1"/>
  <c r="P94" i="12" s="1"/>
  <c r="R94" i="12" s="1"/>
  <c r="U94" i="12" s="1"/>
  <c r="V94" i="12" s="1"/>
  <c r="X94" i="12" s="1"/>
  <c r="AA94" i="12" s="1"/>
  <c r="AB94" i="12" s="1"/>
  <c r="AD94" i="12" s="1"/>
  <c r="AG94" i="12" s="1"/>
  <c r="V405" i="14" l="1"/>
  <c r="J406" i="14"/>
  <c r="E407" i="14"/>
  <c r="X404" i="14"/>
  <c r="AA404" i="14" s="1"/>
  <c r="AB404" i="14" s="1"/>
  <c r="AD404" i="14" s="1"/>
  <c r="AG404" i="14" s="1"/>
  <c r="AK402" i="14"/>
  <c r="AN402" i="14" s="1"/>
  <c r="AJ403" i="14" s="1"/>
  <c r="AP403" i="14" s="1"/>
  <c r="AS403" i="14" s="1"/>
  <c r="D208" i="12"/>
  <c r="AR208" i="12"/>
  <c r="AT208" i="12" s="1"/>
  <c r="AK93" i="12"/>
  <c r="AN93" i="12" s="1"/>
  <c r="E96" i="12"/>
  <c r="J95" i="12"/>
  <c r="K95" i="12" s="1"/>
  <c r="AI94" i="12"/>
  <c r="AK403" i="14" l="1"/>
  <c r="AN403" i="14" s="1"/>
  <c r="AI404" i="14"/>
  <c r="W405" i="14"/>
  <c r="X405" i="14" s="1"/>
  <c r="AA405" i="14" s="1"/>
  <c r="AB405" i="14" s="1"/>
  <c r="AD405" i="14" s="1"/>
  <c r="AG405" i="14" s="1"/>
  <c r="F407" i="14"/>
  <c r="I407" i="14" s="1"/>
  <c r="K406" i="14"/>
  <c r="AR209" i="12"/>
  <c r="AT209" i="12" s="1"/>
  <c r="D209" i="12"/>
  <c r="L95" i="12"/>
  <c r="O95" i="12" s="1"/>
  <c r="P95" i="12" s="1"/>
  <c r="R95" i="12" s="1"/>
  <c r="U95" i="12" s="1"/>
  <c r="V95" i="12" s="1"/>
  <c r="X95" i="12" s="1"/>
  <c r="AA95" i="12" s="1"/>
  <c r="AB95" i="12" s="1"/>
  <c r="AD95" i="12" s="1"/>
  <c r="AG95" i="12" s="1"/>
  <c r="F96" i="12"/>
  <c r="I96" i="12" s="1"/>
  <c r="AJ94" i="12"/>
  <c r="AP94" i="12" s="1"/>
  <c r="AS94" i="12" s="1"/>
  <c r="AJ404" i="14" l="1"/>
  <c r="AP404" i="14" s="1"/>
  <c r="AS404" i="14" s="1"/>
  <c r="J407" i="14"/>
  <c r="E408" i="14"/>
  <c r="L406" i="14"/>
  <c r="O406" i="14" s="1"/>
  <c r="P406" i="14" s="1"/>
  <c r="R406" i="14" s="1"/>
  <c r="U406" i="14" s="1"/>
  <c r="AI405" i="14"/>
  <c r="AR210" i="12"/>
  <c r="AT210" i="12" s="1"/>
  <c r="D210" i="12"/>
  <c r="AI95" i="12"/>
  <c r="E97" i="12"/>
  <c r="J96" i="12"/>
  <c r="AK94" i="12"/>
  <c r="AN94" i="12" s="1"/>
  <c r="AK404" i="14" l="1"/>
  <c r="AN404" i="14" s="1"/>
  <c r="AJ405" i="14" s="1"/>
  <c r="AP405" i="14" s="1"/>
  <c r="AS405" i="14" s="1"/>
  <c r="AJ95" i="12"/>
  <c r="AP95" i="12" s="1"/>
  <c r="AS95" i="12" s="1"/>
  <c r="F408" i="14"/>
  <c r="I408" i="14" s="1"/>
  <c r="V406" i="14"/>
  <c r="K407" i="14"/>
  <c r="D211" i="12"/>
  <c r="AR211" i="12"/>
  <c r="AT211" i="12" s="1"/>
  <c r="F97" i="12"/>
  <c r="I97" i="12" s="1"/>
  <c r="K96" i="12"/>
  <c r="AK95" i="12" l="1"/>
  <c r="AN95" i="12" s="1"/>
  <c r="AK405" i="14"/>
  <c r="AN405" i="14" s="1"/>
  <c r="L407" i="14"/>
  <c r="O407" i="14" s="1"/>
  <c r="P407" i="14" s="1"/>
  <c r="R407" i="14" s="1"/>
  <c r="U407" i="14" s="1"/>
  <c r="J408" i="14"/>
  <c r="E409" i="14"/>
  <c r="W406" i="14"/>
  <c r="D212" i="12"/>
  <c r="AR212" i="12"/>
  <c r="AT212" i="12" s="1"/>
  <c r="E98" i="12"/>
  <c r="J97" i="12"/>
  <c r="L96" i="12"/>
  <c r="O96" i="12" s="1"/>
  <c r="P96" i="12" s="1"/>
  <c r="R96" i="12" s="1"/>
  <c r="U96" i="12" s="1"/>
  <c r="V96" i="12" s="1"/>
  <c r="X96" i="12" s="1"/>
  <c r="AA96" i="12" s="1"/>
  <c r="AB96" i="12" s="1"/>
  <c r="AD96" i="12" s="1"/>
  <c r="AG96" i="12" s="1"/>
  <c r="F409" i="14" l="1"/>
  <c r="I409" i="14" s="1"/>
  <c r="X406" i="14"/>
  <c r="AA406" i="14" s="1"/>
  <c r="AB406" i="14" s="1"/>
  <c r="AD406" i="14" s="1"/>
  <c r="AG406" i="14" s="1"/>
  <c r="V407" i="14"/>
  <c r="K408" i="14"/>
  <c r="D213" i="12"/>
  <c r="AR213" i="12"/>
  <c r="AT213" i="12" s="1"/>
  <c r="K97" i="12"/>
  <c r="AI96" i="12"/>
  <c r="F98" i="12"/>
  <c r="I98" i="12" s="1"/>
  <c r="W407" i="14" l="1"/>
  <c r="X407" i="14" s="1"/>
  <c r="AA407" i="14" s="1"/>
  <c r="AB407" i="14" s="1"/>
  <c r="AD407" i="14" s="1"/>
  <c r="AG407" i="14" s="1"/>
  <c r="AI406" i="14"/>
  <c r="L408" i="14"/>
  <c r="O408" i="14" s="1"/>
  <c r="P408" i="14" s="1"/>
  <c r="R408" i="14" s="1"/>
  <c r="U408" i="14" s="1"/>
  <c r="J409" i="14"/>
  <c r="E410" i="14"/>
  <c r="AR214" i="12"/>
  <c r="AT214" i="12" s="1"/>
  <c r="D214" i="12"/>
  <c r="L97" i="12"/>
  <c r="O97" i="12" s="1"/>
  <c r="P97" i="12" s="1"/>
  <c r="R97" i="12" s="1"/>
  <c r="U97" i="12" s="1"/>
  <c r="V97" i="12" s="1"/>
  <c r="X97" i="12" s="1"/>
  <c r="AA97" i="12" s="1"/>
  <c r="AB97" i="12" s="1"/>
  <c r="AD97" i="12" s="1"/>
  <c r="AG97" i="12" s="1"/>
  <c r="AJ96" i="12"/>
  <c r="AP96" i="12" s="1"/>
  <c r="AS96" i="12" s="1"/>
  <c r="E99" i="12"/>
  <c r="J98" i="12"/>
  <c r="K409" i="14" l="1"/>
  <c r="L409" i="14" s="1"/>
  <c r="O409" i="14" s="1"/>
  <c r="P409" i="14" s="1"/>
  <c r="R409" i="14" s="1"/>
  <c r="U409" i="14" s="1"/>
  <c r="V408" i="14"/>
  <c r="F410" i="14"/>
  <c r="I410" i="14" s="1"/>
  <c r="AJ406" i="14"/>
  <c r="AP406" i="14" s="1"/>
  <c r="AS406" i="14" s="1"/>
  <c r="AI407" i="14"/>
  <c r="W408" i="14"/>
  <c r="AR215" i="12"/>
  <c r="AT215" i="12" s="1"/>
  <c r="D215" i="12"/>
  <c r="AK96" i="12"/>
  <c r="AN96" i="12" s="1"/>
  <c r="K98" i="12"/>
  <c r="L98" i="12" s="1"/>
  <c r="O98" i="12" s="1"/>
  <c r="P98" i="12" s="1"/>
  <c r="R98" i="12" s="1"/>
  <c r="U98" i="12" s="1"/>
  <c r="V98" i="12" s="1"/>
  <c r="X98" i="12" s="1"/>
  <c r="AA98" i="12" s="1"/>
  <c r="AB98" i="12" s="1"/>
  <c r="AD98" i="12" s="1"/>
  <c r="AG98" i="12" s="1"/>
  <c r="AI97" i="12"/>
  <c r="F99" i="12"/>
  <c r="I99" i="12" s="1"/>
  <c r="J410" i="14" l="1"/>
  <c r="E411" i="14"/>
  <c r="AK406" i="14"/>
  <c r="AN406" i="14" s="1"/>
  <c r="AJ407" i="14" s="1"/>
  <c r="AP407" i="14" s="1"/>
  <c r="AS407" i="14" s="1"/>
  <c r="V409" i="14"/>
  <c r="K410" i="14"/>
  <c r="X408" i="14"/>
  <c r="AA408" i="14" s="1"/>
  <c r="AB408" i="14" s="1"/>
  <c r="AD408" i="14" s="1"/>
  <c r="AG408" i="14" s="1"/>
  <c r="AJ97" i="12"/>
  <c r="AP97" i="12" s="1"/>
  <c r="AS97" i="12" s="1"/>
  <c r="AR216" i="12"/>
  <c r="AT216" i="12" s="1"/>
  <c r="D216" i="12"/>
  <c r="AI98" i="12"/>
  <c r="E100" i="12"/>
  <c r="J99" i="12"/>
  <c r="F411" i="14" l="1"/>
  <c r="I411" i="14" s="1"/>
  <c r="L410" i="14"/>
  <c r="O410" i="14" s="1"/>
  <c r="P410" i="14" s="1"/>
  <c r="R410" i="14" s="1"/>
  <c r="U410" i="14" s="1"/>
  <c r="AI408" i="14"/>
  <c r="W409" i="14"/>
  <c r="AK407" i="14"/>
  <c r="AN407" i="14" s="1"/>
  <c r="AJ408" i="14" s="1"/>
  <c r="AP408" i="14" s="1"/>
  <c r="AS408" i="14" s="1"/>
  <c r="AK97" i="12"/>
  <c r="AN97" i="12" s="1"/>
  <c r="AJ98" i="12" s="1"/>
  <c r="AP98" i="12" s="1"/>
  <c r="AS98" i="12" s="1"/>
  <c r="AR217" i="12"/>
  <c r="AT217" i="12" s="1"/>
  <c r="D217" i="12"/>
  <c r="F100" i="12"/>
  <c r="I100" i="12" s="1"/>
  <c r="K99" i="12"/>
  <c r="V410" i="14" l="1"/>
  <c r="E412" i="14"/>
  <c r="J411" i="14"/>
  <c r="AK408" i="14"/>
  <c r="AN408" i="14" s="1"/>
  <c r="X409" i="14"/>
  <c r="AA409" i="14" s="1"/>
  <c r="AB409" i="14" s="1"/>
  <c r="AD409" i="14" s="1"/>
  <c r="AG409" i="14" s="1"/>
  <c r="AK98" i="12"/>
  <c r="AN98" i="12" s="1"/>
  <c r="D218" i="12"/>
  <c r="AR218" i="12"/>
  <c r="AT218" i="12" s="1"/>
  <c r="L99" i="12"/>
  <c r="O99" i="12" s="1"/>
  <c r="P99" i="12" s="1"/>
  <c r="R99" i="12" s="1"/>
  <c r="U99" i="12" s="1"/>
  <c r="V99" i="12" s="1"/>
  <c r="X99" i="12" s="1"/>
  <c r="AA99" i="12" s="1"/>
  <c r="AB99" i="12" s="1"/>
  <c r="AD99" i="12" s="1"/>
  <c r="AG99" i="12" s="1"/>
  <c r="J100" i="12"/>
  <c r="E101" i="12"/>
  <c r="F412" i="14" l="1"/>
  <c r="I412" i="14" s="1"/>
  <c r="K411" i="14"/>
  <c r="AI409" i="14"/>
  <c r="W410" i="14"/>
  <c r="D219" i="12"/>
  <c r="AR219" i="12"/>
  <c r="AT219" i="12" s="1"/>
  <c r="F101" i="12"/>
  <c r="I101" i="12" s="1"/>
  <c r="AI99" i="12"/>
  <c r="K100" i="12"/>
  <c r="J412" i="14" l="1"/>
  <c r="E413" i="14"/>
  <c r="L411" i="14"/>
  <c r="O411" i="14" s="1"/>
  <c r="P411" i="14" s="1"/>
  <c r="R411" i="14" s="1"/>
  <c r="U411" i="14" s="1"/>
  <c r="X410" i="14"/>
  <c r="AA410" i="14" s="1"/>
  <c r="AB410" i="14" s="1"/>
  <c r="AD410" i="14" s="1"/>
  <c r="AG410" i="14" s="1"/>
  <c r="AJ409" i="14"/>
  <c r="AP409" i="14" s="1"/>
  <c r="AS409" i="14" s="1"/>
  <c r="D220" i="12"/>
  <c r="AR220" i="12"/>
  <c r="AT220" i="12" s="1"/>
  <c r="AJ99" i="12"/>
  <c r="AP99" i="12" s="1"/>
  <c r="AS99" i="12" s="1"/>
  <c r="L100" i="12"/>
  <c r="O100" i="12" s="1"/>
  <c r="P100" i="12" s="1"/>
  <c r="R100" i="12" s="1"/>
  <c r="U100" i="12" s="1"/>
  <c r="V100" i="12" s="1"/>
  <c r="X100" i="12" s="1"/>
  <c r="AA100" i="12" s="1"/>
  <c r="AB100" i="12" s="1"/>
  <c r="AD100" i="12" s="1"/>
  <c r="AG100" i="12" s="1"/>
  <c r="E102" i="12"/>
  <c r="J101" i="12"/>
  <c r="AI410" i="14" l="1"/>
  <c r="F413" i="14"/>
  <c r="I413" i="14" s="1"/>
  <c r="V411" i="14"/>
  <c r="K412" i="14"/>
  <c r="L412" i="14" s="1"/>
  <c r="O412" i="14" s="1"/>
  <c r="P412" i="14" s="1"/>
  <c r="R412" i="14" s="1"/>
  <c r="U412" i="14" s="1"/>
  <c r="AK409" i="14"/>
  <c r="AN409" i="14" s="1"/>
  <c r="AJ410" i="14" s="1"/>
  <c r="AP410" i="14" s="1"/>
  <c r="AS410" i="14" s="1"/>
  <c r="AR221" i="12"/>
  <c r="AT221" i="12" s="1"/>
  <c r="D221" i="12"/>
  <c r="F102" i="12"/>
  <c r="I102" i="12" s="1"/>
  <c r="AI100" i="12"/>
  <c r="K101" i="12"/>
  <c r="AK99" i="12"/>
  <c r="AN99" i="12" s="1"/>
  <c r="V412" i="14" l="1"/>
  <c r="J413" i="14"/>
  <c r="E414" i="14"/>
  <c r="W411" i="14"/>
  <c r="AK410" i="14"/>
  <c r="AN410" i="14" s="1"/>
  <c r="AJ100" i="12"/>
  <c r="AP100" i="12" s="1"/>
  <c r="AS100" i="12" s="1"/>
  <c r="D222" i="12"/>
  <c r="AR222" i="12"/>
  <c r="AT222" i="12" s="1"/>
  <c r="L101" i="12"/>
  <c r="O101" i="12" s="1"/>
  <c r="P101" i="12" s="1"/>
  <c r="R101" i="12" s="1"/>
  <c r="U101" i="12" s="1"/>
  <c r="V101" i="12" s="1"/>
  <c r="X101" i="12" s="1"/>
  <c r="AA101" i="12" s="1"/>
  <c r="AB101" i="12" s="1"/>
  <c r="AD101" i="12" s="1"/>
  <c r="AG101" i="12" s="1"/>
  <c r="E103" i="12"/>
  <c r="J102" i="12"/>
  <c r="X411" i="14" l="1"/>
  <c r="AA411" i="14" s="1"/>
  <c r="AB411" i="14" s="1"/>
  <c r="AD411" i="14" s="1"/>
  <c r="AG411" i="14" s="1"/>
  <c r="K413" i="14"/>
  <c r="F414" i="14"/>
  <c r="I414" i="14" s="1"/>
  <c r="AK100" i="12"/>
  <c r="AN100" i="12" s="1"/>
  <c r="D223" i="12"/>
  <c r="AR223" i="12"/>
  <c r="AT223" i="12" s="1"/>
  <c r="F103" i="12"/>
  <c r="I103" i="12" s="1"/>
  <c r="AI101" i="12"/>
  <c r="K102" i="12"/>
  <c r="L102" i="12" s="1"/>
  <c r="O102" i="12" s="1"/>
  <c r="P102" i="12" s="1"/>
  <c r="R102" i="12" s="1"/>
  <c r="U102" i="12" s="1"/>
  <c r="V102" i="12" s="1"/>
  <c r="X102" i="12" s="1"/>
  <c r="AA102" i="12" s="1"/>
  <c r="AB102" i="12" s="1"/>
  <c r="AD102" i="12" s="1"/>
  <c r="AG102" i="12" s="1"/>
  <c r="AJ101" i="12" l="1"/>
  <c r="AP101" i="12" s="1"/>
  <c r="AS101" i="12" s="1"/>
  <c r="J414" i="14"/>
  <c r="E415" i="14"/>
  <c r="AI411" i="14"/>
  <c r="W412" i="14"/>
  <c r="L413" i="14"/>
  <c r="O413" i="14" s="1"/>
  <c r="P413" i="14" s="1"/>
  <c r="R413" i="14" s="1"/>
  <c r="U413" i="14" s="1"/>
  <c r="D224" i="12"/>
  <c r="AR224" i="12"/>
  <c r="AT224" i="12" s="1"/>
  <c r="AI102" i="12"/>
  <c r="J103" i="12"/>
  <c r="E104" i="12"/>
  <c r="AK101" i="12" l="1"/>
  <c r="AN101" i="12" s="1"/>
  <c r="AJ102" i="12" s="1"/>
  <c r="X412" i="14"/>
  <c r="AA412" i="14" s="1"/>
  <c r="AB412" i="14" s="1"/>
  <c r="AD412" i="14" s="1"/>
  <c r="AG412" i="14" s="1"/>
  <c r="AJ411" i="14"/>
  <c r="AP411" i="14" s="1"/>
  <c r="AS411" i="14" s="1"/>
  <c r="F415" i="14"/>
  <c r="I415" i="14" s="1"/>
  <c r="K414" i="14"/>
  <c r="V413" i="14"/>
  <c r="D225" i="12"/>
  <c r="AR225" i="12"/>
  <c r="AT225" i="12" s="1"/>
  <c r="F104" i="12"/>
  <c r="I104" i="12" s="1"/>
  <c r="K103" i="12"/>
  <c r="AP102" i="12" l="1"/>
  <c r="AS102" i="12" s="1"/>
  <c r="AK102" i="12"/>
  <c r="AN102" i="12" s="1"/>
  <c r="E416" i="14"/>
  <c r="J415" i="14"/>
  <c r="W413" i="14"/>
  <c r="AI412" i="14"/>
  <c r="AK411" i="14"/>
  <c r="AN411" i="14" s="1"/>
  <c r="AJ412" i="14" s="1"/>
  <c r="AP412" i="14" s="1"/>
  <c r="AS412" i="14" s="1"/>
  <c r="L414" i="14"/>
  <c r="O414" i="14" s="1"/>
  <c r="P414" i="14" s="1"/>
  <c r="R414" i="14" s="1"/>
  <c r="U414" i="14" s="1"/>
  <c r="D226" i="12"/>
  <c r="AR226" i="12"/>
  <c r="AT226" i="12" s="1"/>
  <c r="E105" i="12"/>
  <c r="J104" i="12"/>
  <c r="L103" i="12"/>
  <c r="O103" i="12" s="1"/>
  <c r="P103" i="12" s="1"/>
  <c r="R103" i="12" s="1"/>
  <c r="U103" i="12" s="1"/>
  <c r="V103" i="12" s="1"/>
  <c r="X103" i="12" s="1"/>
  <c r="AA103" i="12" s="1"/>
  <c r="AB103" i="12" s="1"/>
  <c r="AD103" i="12" s="1"/>
  <c r="AG103" i="12" s="1"/>
  <c r="K415" i="14" l="1"/>
  <c r="L415" i="14" s="1"/>
  <c r="O415" i="14" s="1"/>
  <c r="P415" i="14" s="1"/>
  <c r="R415" i="14" s="1"/>
  <c r="U415" i="14" s="1"/>
  <c r="V414" i="14"/>
  <c r="F416" i="14"/>
  <c r="I416" i="14" s="1"/>
  <c r="X413" i="14"/>
  <c r="AA413" i="14" s="1"/>
  <c r="AB413" i="14" s="1"/>
  <c r="AD413" i="14" s="1"/>
  <c r="AG413" i="14" s="1"/>
  <c r="AK412" i="14"/>
  <c r="AN412" i="14" s="1"/>
  <c r="D227" i="12"/>
  <c r="AR227" i="12"/>
  <c r="AT227" i="12" s="1"/>
  <c r="F105" i="12"/>
  <c r="I105" i="12" s="1"/>
  <c r="AI103" i="12"/>
  <c r="K104" i="12"/>
  <c r="L104" i="12" s="1"/>
  <c r="O104" i="12" s="1"/>
  <c r="P104" i="12" s="1"/>
  <c r="R104" i="12" s="1"/>
  <c r="U104" i="12" s="1"/>
  <c r="V104" i="12" s="1"/>
  <c r="X104" i="12" s="1"/>
  <c r="AA104" i="12" s="1"/>
  <c r="AB104" i="12" s="1"/>
  <c r="AD104" i="12" s="1"/>
  <c r="AG104" i="12" s="1"/>
  <c r="J416" i="14" l="1"/>
  <c r="E417" i="14"/>
  <c r="V415" i="14"/>
  <c r="K416" i="14"/>
  <c r="W414" i="14"/>
  <c r="AI413" i="14"/>
  <c r="AJ413" i="14" s="1"/>
  <c r="AP413" i="14" s="1"/>
  <c r="AS413" i="14" s="1"/>
  <c r="D228" i="12"/>
  <c r="AR228" i="12"/>
  <c r="AT228" i="12" s="1"/>
  <c r="AI104" i="12"/>
  <c r="E106" i="12"/>
  <c r="J105" i="12"/>
  <c r="AJ103" i="12"/>
  <c r="AP103" i="12" s="1"/>
  <c r="AS103" i="12" s="1"/>
  <c r="AK413" i="14" l="1"/>
  <c r="AN413" i="14" s="1"/>
  <c r="F417" i="14"/>
  <c r="I417" i="14" s="1"/>
  <c r="X414" i="14"/>
  <c r="AA414" i="14" s="1"/>
  <c r="AB414" i="14" s="1"/>
  <c r="AD414" i="14" s="1"/>
  <c r="AG414" i="14" s="1"/>
  <c r="L416" i="14"/>
  <c r="O416" i="14" s="1"/>
  <c r="P416" i="14" s="1"/>
  <c r="R416" i="14" s="1"/>
  <c r="U416" i="14" s="1"/>
  <c r="D229" i="12"/>
  <c r="AR229" i="12"/>
  <c r="AT229" i="12" s="1"/>
  <c r="AK103" i="12"/>
  <c r="AN103" i="12" s="1"/>
  <c r="AJ104" i="12" s="1"/>
  <c r="AP104" i="12" s="1"/>
  <c r="AS104" i="12" s="1"/>
  <c r="F106" i="12"/>
  <c r="I106" i="12" s="1"/>
  <c r="K105" i="12"/>
  <c r="L105" i="12" s="1"/>
  <c r="O105" i="12" s="1"/>
  <c r="P105" i="12" s="1"/>
  <c r="R105" i="12" s="1"/>
  <c r="U105" i="12" s="1"/>
  <c r="V105" i="12" s="1"/>
  <c r="X105" i="12" s="1"/>
  <c r="AA105" i="12" s="1"/>
  <c r="AB105" i="12" s="1"/>
  <c r="AD105" i="12" s="1"/>
  <c r="AG105" i="12" s="1"/>
  <c r="V416" i="14" l="1"/>
  <c r="AI414" i="14"/>
  <c r="W415" i="14"/>
  <c r="J417" i="14"/>
  <c r="E418" i="14"/>
  <c r="AJ414" i="14"/>
  <c r="AP414" i="14" s="1"/>
  <c r="AS414" i="14" s="1"/>
  <c r="AK104" i="12"/>
  <c r="AN104" i="12" s="1"/>
  <c r="D230" i="12"/>
  <c r="AR230" i="12"/>
  <c r="AT230" i="12" s="1"/>
  <c r="AI105" i="12"/>
  <c r="J106" i="12"/>
  <c r="E107" i="12"/>
  <c r="F418" i="14" l="1"/>
  <c r="I418" i="14" s="1"/>
  <c r="X415" i="14"/>
  <c r="AA415" i="14" s="1"/>
  <c r="AB415" i="14" s="1"/>
  <c r="AD415" i="14" s="1"/>
  <c r="AG415" i="14" s="1"/>
  <c r="AK414" i="14"/>
  <c r="AN414" i="14" s="1"/>
  <c r="K417" i="14"/>
  <c r="L417" i="14" s="1"/>
  <c r="O417" i="14" s="1"/>
  <c r="P417" i="14" s="1"/>
  <c r="R417" i="14" s="1"/>
  <c r="U417" i="14" s="1"/>
  <c r="AJ105" i="12"/>
  <c r="AP105" i="12" s="1"/>
  <c r="AS105" i="12" s="1"/>
  <c r="AR231" i="12"/>
  <c r="AT231" i="12" s="1"/>
  <c r="D231" i="12"/>
  <c r="F107" i="12"/>
  <c r="I107" i="12" s="1"/>
  <c r="K106" i="12"/>
  <c r="V417" i="14" l="1"/>
  <c r="J418" i="14"/>
  <c r="E419" i="14"/>
  <c r="AI415" i="14"/>
  <c r="W416" i="14"/>
  <c r="AK105" i="12"/>
  <c r="AN105" i="12" s="1"/>
  <c r="D232" i="12"/>
  <c r="AR232" i="12"/>
  <c r="AT232" i="12" s="1"/>
  <c r="E108" i="12"/>
  <c r="J107" i="12"/>
  <c r="L106" i="12"/>
  <c r="O106" i="12" s="1"/>
  <c r="P106" i="12" s="1"/>
  <c r="R106" i="12" s="1"/>
  <c r="U106" i="12" s="1"/>
  <c r="V106" i="12" s="1"/>
  <c r="X106" i="12" s="1"/>
  <c r="AA106" i="12" s="1"/>
  <c r="AB106" i="12" s="1"/>
  <c r="AD106" i="12" s="1"/>
  <c r="AG106" i="12" s="1"/>
  <c r="X416" i="14" l="1"/>
  <c r="AA416" i="14" s="1"/>
  <c r="AB416" i="14" s="1"/>
  <c r="AD416" i="14" s="1"/>
  <c r="AG416" i="14" s="1"/>
  <c r="F419" i="14"/>
  <c r="I419" i="14" s="1"/>
  <c r="AJ415" i="14"/>
  <c r="AP415" i="14" s="1"/>
  <c r="AS415" i="14" s="1"/>
  <c r="K418" i="14"/>
  <c r="L418" i="14" s="1"/>
  <c r="O418" i="14" s="1"/>
  <c r="P418" i="14" s="1"/>
  <c r="R418" i="14" s="1"/>
  <c r="U418" i="14" s="1"/>
  <c r="D233" i="12"/>
  <c r="AR233" i="12"/>
  <c r="AT233" i="12" s="1"/>
  <c r="K107" i="12"/>
  <c r="AI106" i="12"/>
  <c r="F108" i="12"/>
  <c r="I108" i="12" s="1"/>
  <c r="J419" i="14" l="1"/>
  <c r="K419" i="14" s="1"/>
  <c r="E420" i="14"/>
  <c r="V418" i="14"/>
  <c r="AK415" i="14"/>
  <c r="AN415" i="14" s="1"/>
  <c r="W417" i="14"/>
  <c r="AI416" i="14"/>
  <c r="D234" i="12"/>
  <c r="AR234" i="12"/>
  <c r="AT234" i="12" s="1"/>
  <c r="E109" i="12"/>
  <c r="J108" i="12"/>
  <c r="AJ106" i="12"/>
  <c r="AP106" i="12" s="1"/>
  <c r="AS106" i="12" s="1"/>
  <c r="L107" i="12"/>
  <c r="O107" i="12" s="1"/>
  <c r="P107" i="12" s="1"/>
  <c r="R107" i="12" s="1"/>
  <c r="U107" i="12" s="1"/>
  <c r="V107" i="12" s="1"/>
  <c r="X107" i="12" s="1"/>
  <c r="AA107" i="12" s="1"/>
  <c r="AB107" i="12" s="1"/>
  <c r="AD107" i="12" s="1"/>
  <c r="AG107" i="12" s="1"/>
  <c r="AJ416" i="14" l="1"/>
  <c r="AP416" i="14" s="1"/>
  <c r="AS416" i="14" s="1"/>
  <c r="X417" i="14"/>
  <c r="AA417" i="14" s="1"/>
  <c r="AB417" i="14" s="1"/>
  <c r="AD417" i="14" s="1"/>
  <c r="AG417" i="14" s="1"/>
  <c r="F420" i="14"/>
  <c r="I420" i="14" s="1"/>
  <c r="L419" i="14"/>
  <c r="O419" i="14" s="1"/>
  <c r="P419" i="14" s="1"/>
  <c r="R419" i="14" s="1"/>
  <c r="U419" i="14" s="1"/>
  <c r="AR235" i="12"/>
  <c r="AT235" i="12" s="1"/>
  <c r="D235" i="12"/>
  <c r="AI107" i="12"/>
  <c r="K108" i="12"/>
  <c r="L108" i="12" s="1"/>
  <c r="O108" i="12" s="1"/>
  <c r="P108" i="12" s="1"/>
  <c r="R108" i="12" s="1"/>
  <c r="U108" i="12" s="1"/>
  <c r="V108" i="12" s="1"/>
  <c r="X108" i="12" s="1"/>
  <c r="AA108" i="12" s="1"/>
  <c r="AB108" i="12" s="1"/>
  <c r="AD108" i="12" s="1"/>
  <c r="AG108" i="12" s="1"/>
  <c r="AK106" i="12"/>
  <c r="AN106" i="12" s="1"/>
  <c r="F109" i="12"/>
  <c r="I109" i="12" s="1"/>
  <c r="AJ107" i="12" l="1"/>
  <c r="AP107" i="12" s="1"/>
  <c r="AS107" i="12" s="1"/>
  <c r="J420" i="14"/>
  <c r="E421" i="14"/>
  <c r="AI417" i="14"/>
  <c r="W418" i="14"/>
  <c r="AK416" i="14"/>
  <c r="AN416" i="14" s="1"/>
  <c r="AJ417" i="14" s="1"/>
  <c r="AP417" i="14" s="1"/>
  <c r="AS417" i="14" s="1"/>
  <c r="V419" i="14"/>
  <c r="K420" i="14"/>
  <c r="D236" i="12"/>
  <c r="AR236" i="12"/>
  <c r="AT236" i="12" s="1"/>
  <c r="AI108" i="12"/>
  <c r="J109" i="12"/>
  <c r="K109" i="12" s="1"/>
  <c r="E110" i="12"/>
  <c r="AK107" i="12"/>
  <c r="AN107" i="12" s="1"/>
  <c r="AK417" i="14" l="1"/>
  <c r="AN417" i="14" s="1"/>
  <c r="F421" i="14"/>
  <c r="I421" i="14" s="1"/>
  <c r="X418" i="14"/>
  <c r="AA418" i="14" s="1"/>
  <c r="AB418" i="14" s="1"/>
  <c r="AD418" i="14" s="1"/>
  <c r="AG418" i="14" s="1"/>
  <c r="L420" i="14"/>
  <c r="O420" i="14" s="1"/>
  <c r="P420" i="14" s="1"/>
  <c r="R420" i="14" s="1"/>
  <c r="U420" i="14" s="1"/>
  <c r="D237" i="12"/>
  <c r="AR237" i="12"/>
  <c r="AT237" i="12" s="1"/>
  <c r="AJ108" i="12"/>
  <c r="AP108" i="12" s="1"/>
  <c r="AS108" i="12" s="1"/>
  <c r="F110" i="12"/>
  <c r="I110" i="12" s="1"/>
  <c r="L109" i="12"/>
  <c r="O109" i="12" s="1"/>
  <c r="P109" i="12" s="1"/>
  <c r="R109" i="12" s="1"/>
  <c r="U109" i="12" s="1"/>
  <c r="V109" i="12" s="1"/>
  <c r="X109" i="12" s="1"/>
  <c r="AA109" i="12" s="1"/>
  <c r="AB109" i="12" s="1"/>
  <c r="AD109" i="12" s="1"/>
  <c r="AG109" i="12" s="1"/>
  <c r="AI418" i="14" l="1"/>
  <c r="W419" i="14"/>
  <c r="AJ418" i="14"/>
  <c r="AP418" i="14" s="1"/>
  <c r="AS418" i="14" s="1"/>
  <c r="V420" i="14"/>
  <c r="J421" i="14"/>
  <c r="K421" i="14" s="1"/>
  <c r="E422" i="14"/>
  <c r="AR238" i="12"/>
  <c r="AT238" i="12" s="1"/>
  <c r="D238" i="12"/>
  <c r="AI109" i="12"/>
  <c r="J110" i="12"/>
  <c r="K110" i="12" s="1"/>
  <c r="E111" i="12"/>
  <c r="AK108" i="12"/>
  <c r="AN108" i="12" s="1"/>
  <c r="F422" i="14" l="1"/>
  <c r="I422" i="14" s="1"/>
  <c r="X419" i="14"/>
  <c r="AA419" i="14" s="1"/>
  <c r="AB419" i="14" s="1"/>
  <c r="AD419" i="14" s="1"/>
  <c r="AG419" i="14" s="1"/>
  <c r="L421" i="14"/>
  <c r="O421" i="14" s="1"/>
  <c r="P421" i="14" s="1"/>
  <c r="R421" i="14" s="1"/>
  <c r="U421" i="14" s="1"/>
  <c r="AK418" i="14"/>
  <c r="AN418" i="14" s="1"/>
  <c r="AR239" i="12"/>
  <c r="AT239" i="12" s="1"/>
  <c r="D239" i="12"/>
  <c r="F111" i="12"/>
  <c r="I111" i="12" s="1"/>
  <c r="AJ109" i="12"/>
  <c r="AP109" i="12" s="1"/>
  <c r="AS109" i="12" s="1"/>
  <c r="L110" i="12"/>
  <c r="O110" i="12" s="1"/>
  <c r="P110" i="12" s="1"/>
  <c r="R110" i="12" s="1"/>
  <c r="U110" i="12" s="1"/>
  <c r="V110" i="12" s="1"/>
  <c r="X110" i="12" s="1"/>
  <c r="AA110" i="12" s="1"/>
  <c r="AB110" i="12" s="1"/>
  <c r="AD110" i="12" s="1"/>
  <c r="AG110" i="12" s="1"/>
  <c r="V421" i="14" l="1"/>
  <c r="W420" i="14"/>
  <c r="AI419" i="14"/>
  <c r="J422" i="14"/>
  <c r="E423" i="14"/>
  <c r="AR240" i="12"/>
  <c r="AT240" i="12" s="1"/>
  <c r="D240" i="12"/>
  <c r="AK109" i="12"/>
  <c r="AN109" i="12" s="1"/>
  <c r="AI110" i="12"/>
  <c r="E112" i="12"/>
  <c r="J111" i="12"/>
  <c r="F423" i="14" l="1"/>
  <c r="I423" i="14" s="1"/>
  <c r="X420" i="14"/>
  <c r="AA420" i="14" s="1"/>
  <c r="AB420" i="14" s="1"/>
  <c r="AD420" i="14" s="1"/>
  <c r="AG420" i="14" s="1"/>
  <c r="AJ419" i="14"/>
  <c r="AP419" i="14" s="1"/>
  <c r="AS419" i="14" s="1"/>
  <c r="K422" i="14"/>
  <c r="D241" i="12"/>
  <c r="AR241" i="12"/>
  <c r="AT241" i="12" s="1"/>
  <c r="AJ110" i="12"/>
  <c r="AP110" i="12" s="1"/>
  <c r="AS110" i="12" s="1"/>
  <c r="F112" i="12"/>
  <c r="I112" i="12" s="1"/>
  <c r="K111" i="12"/>
  <c r="AK419" i="14" l="1"/>
  <c r="AN419" i="14" s="1"/>
  <c r="AI420" i="14"/>
  <c r="W421" i="14"/>
  <c r="J423" i="14"/>
  <c r="E424" i="14"/>
  <c r="L422" i="14"/>
  <c r="O422" i="14" s="1"/>
  <c r="P422" i="14" s="1"/>
  <c r="R422" i="14" s="1"/>
  <c r="U422" i="14" s="1"/>
  <c r="AR242" i="12"/>
  <c r="AT242" i="12" s="1"/>
  <c r="D242" i="12"/>
  <c r="E113" i="12"/>
  <c r="J112" i="12"/>
  <c r="L111" i="12"/>
  <c r="O111" i="12" s="1"/>
  <c r="P111" i="12" s="1"/>
  <c r="R111" i="12" s="1"/>
  <c r="U111" i="12" s="1"/>
  <c r="V111" i="12" s="1"/>
  <c r="X111" i="12" s="1"/>
  <c r="AA111" i="12" s="1"/>
  <c r="AB111" i="12" s="1"/>
  <c r="AD111" i="12" s="1"/>
  <c r="AG111" i="12" s="1"/>
  <c r="AK110" i="12"/>
  <c r="AN110" i="12" s="1"/>
  <c r="F424" i="14" l="1"/>
  <c r="I424" i="14" s="1"/>
  <c r="K423" i="14"/>
  <c r="L423" i="14" s="1"/>
  <c r="O423" i="14" s="1"/>
  <c r="P423" i="14" s="1"/>
  <c r="R423" i="14" s="1"/>
  <c r="U423" i="14" s="1"/>
  <c r="V422" i="14"/>
  <c r="X421" i="14"/>
  <c r="AA421" i="14" s="1"/>
  <c r="AB421" i="14" s="1"/>
  <c r="AD421" i="14" s="1"/>
  <c r="AG421" i="14" s="1"/>
  <c r="AJ420" i="14"/>
  <c r="AP420" i="14" s="1"/>
  <c r="AS420" i="14" s="1"/>
  <c r="AR243" i="12"/>
  <c r="AT243" i="12" s="1"/>
  <c r="D243" i="12"/>
  <c r="AI111" i="12"/>
  <c r="AJ111" i="12" s="1"/>
  <c r="AP111" i="12" s="1"/>
  <c r="AS111" i="12" s="1"/>
  <c r="K112" i="12"/>
  <c r="L112" i="12" s="1"/>
  <c r="O112" i="12" s="1"/>
  <c r="P112" i="12" s="1"/>
  <c r="R112" i="12" s="1"/>
  <c r="U112" i="12" s="1"/>
  <c r="V112" i="12" s="1"/>
  <c r="X112" i="12" s="1"/>
  <c r="AA112" i="12" s="1"/>
  <c r="AB112" i="12" s="1"/>
  <c r="AD112" i="12" s="1"/>
  <c r="AG112" i="12" s="1"/>
  <c r="F113" i="12"/>
  <c r="I113" i="12" s="1"/>
  <c r="AK420" i="14" l="1"/>
  <c r="AN420" i="14" s="1"/>
  <c r="AI421" i="14"/>
  <c r="W422" i="14"/>
  <c r="V423" i="14"/>
  <c r="AJ421" i="14"/>
  <c r="AP421" i="14" s="1"/>
  <c r="AS421" i="14" s="1"/>
  <c r="J424" i="14"/>
  <c r="E425" i="14"/>
  <c r="AR244" i="12"/>
  <c r="AT244" i="12" s="1"/>
  <c r="D244" i="12"/>
  <c r="AI112" i="12"/>
  <c r="J113" i="12"/>
  <c r="K113" i="12" s="1"/>
  <c r="E114" i="12"/>
  <c r="AK111" i="12"/>
  <c r="AN111" i="12" s="1"/>
  <c r="F425" i="14" l="1"/>
  <c r="I425" i="14" s="1"/>
  <c r="K424" i="14"/>
  <c r="L424" i="14" s="1"/>
  <c r="O424" i="14" s="1"/>
  <c r="P424" i="14" s="1"/>
  <c r="R424" i="14" s="1"/>
  <c r="U424" i="14" s="1"/>
  <c r="X422" i="14"/>
  <c r="AA422" i="14" s="1"/>
  <c r="AB422" i="14" s="1"/>
  <c r="AD422" i="14" s="1"/>
  <c r="AG422" i="14" s="1"/>
  <c r="AK421" i="14"/>
  <c r="AN421" i="14" s="1"/>
  <c r="D245" i="12"/>
  <c r="AR245" i="12"/>
  <c r="AT245" i="12" s="1"/>
  <c r="AJ112" i="12"/>
  <c r="AP112" i="12" s="1"/>
  <c r="AS112" i="12" s="1"/>
  <c r="F114" i="12"/>
  <c r="I114" i="12" s="1"/>
  <c r="L113" i="12"/>
  <c r="O113" i="12" s="1"/>
  <c r="P113" i="12" s="1"/>
  <c r="R113" i="12" s="1"/>
  <c r="U113" i="12" s="1"/>
  <c r="V113" i="12" s="1"/>
  <c r="X113" i="12" s="1"/>
  <c r="AA113" i="12" s="1"/>
  <c r="AB113" i="12" s="1"/>
  <c r="AD113" i="12" s="1"/>
  <c r="AG113" i="12" s="1"/>
  <c r="V424" i="14" l="1"/>
  <c r="AI422" i="14"/>
  <c r="AJ422" i="14" s="1"/>
  <c r="AP422" i="14" s="1"/>
  <c r="AS422" i="14" s="1"/>
  <c r="W423" i="14"/>
  <c r="J425" i="14"/>
  <c r="E426" i="14"/>
  <c r="AR246" i="12"/>
  <c r="AT246" i="12" s="1"/>
  <c r="D246" i="12"/>
  <c r="J114" i="12"/>
  <c r="K114" i="12" s="1"/>
  <c r="E115" i="12"/>
  <c r="AI113" i="12"/>
  <c r="AK112" i="12"/>
  <c r="AN112" i="12" s="1"/>
  <c r="AJ113" i="12" l="1"/>
  <c r="AP113" i="12" s="1"/>
  <c r="AS113" i="12" s="1"/>
  <c r="F426" i="14"/>
  <c r="I426" i="14" s="1"/>
  <c r="K425" i="14"/>
  <c r="X423" i="14"/>
  <c r="AA423" i="14" s="1"/>
  <c r="AB423" i="14" s="1"/>
  <c r="AD423" i="14" s="1"/>
  <c r="AG423" i="14" s="1"/>
  <c r="AK422" i="14"/>
  <c r="AN422" i="14" s="1"/>
  <c r="D247" i="12"/>
  <c r="AR247" i="12"/>
  <c r="AT247" i="12" s="1"/>
  <c r="AK113" i="12"/>
  <c r="AN113" i="12" s="1"/>
  <c r="F115" i="12"/>
  <c r="I115" i="12" s="1"/>
  <c r="L114" i="12"/>
  <c r="O114" i="12" s="1"/>
  <c r="P114" i="12" s="1"/>
  <c r="R114" i="12" s="1"/>
  <c r="U114" i="12" s="1"/>
  <c r="V114" i="12" s="1"/>
  <c r="X114" i="12" s="1"/>
  <c r="AA114" i="12" s="1"/>
  <c r="AB114" i="12" s="1"/>
  <c r="AD114" i="12" s="1"/>
  <c r="AG114" i="12" s="1"/>
  <c r="W424" i="14" l="1"/>
  <c r="AI423" i="14"/>
  <c r="J426" i="14"/>
  <c r="E427" i="14"/>
  <c r="L425" i="14"/>
  <c r="O425" i="14" s="1"/>
  <c r="P425" i="14" s="1"/>
  <c r="R425" i="14" s="1"/>
  <c r="U425" i="14" s="1"/>
  <c r="D248" i="12"/>
  <c r="AR248" i="12"/>
  <c r="AT248" i="12" s="1"/>
  <c r="J115" i="12"/>
  <c r="K115" i="12" s="1"/>
  <c r="E116" i="12"/>
  <c r="AI114" i="12"/>
  <c r="AJ114" i="12" s="1"/>
  <c r="AP114" i="12" s="1"/>
  <c r="AS114" i="12" s="1"/>
  <c r="F427" i="14" l="1"/>
  <c r="I427" i="14" s="1"/>
  <c r="K426" i="14"/>
  <c r="L426" i="14" s="1"/>
  <c r="O426" i="14" s="1"/>
  <c r="P426" i="14" s="1"/>
  <c r="R426" i="14" s="1"/>
  <c r="U426" i="14" s="1"/>
  <c r="V425" i="14"/>
  <c r="X424" i="14"/>
  <c r="AA424" i="14" s="1"/>
  <c r="AB424" i="14" s="1"/>
  <c r="AD424" i="14" s="1"/>
  <c r="AG424" i="14" s="1"/>
  <c r="AJ423" i="14"/>
  <c r="AP423" i="14" s="1"/>
  <c r="AS423" i="14" s="1"/>
  <c r="AR249" i="12"/>
  <c r="AT249" i="12" s="1"/>
  <c r="D249" i="12"/>
  <c r="F116" i="12"/>
  <c r="I116" i="12" s="1"/>
  <c r="AK114" i="12"/>
  <c r="AN114" i="12" s="1"/>
  <c r="L115" i="12"/>
  <c r="O115" i="12" s="1"/>
  <c r="P115" i="12" s="1"/>
  <c r="R115" i="12" s="1"/>
  <c r="U115" i="12" s="1"/>
  <c r="V115" i="12" s="1"/>
  <c r="X115" i="12" s="1"/>
  <c r="AA115" i="12" s="1"/>
  <c r="AB115" i="12" s="1"/>
  <c r="AD115" i="12" s="1"/>
  <c r="AG115" i="12" s="1"/>
  <c r="AK423" i="14" l="1"/>
  <c r="AN423" i="14" s="1"/>
  <c r="V426" i="14"/>
  <c r="W425" i="14"/>
  <c r="X425" i="14" s="1"/>
  <c r="AA425" i="14" s="1"/>
  <c r="AB425" i="14" s="1"/>
  <c r="AD425" i="14" s="1"/>
  <c r="AG425" i="14" s="1"/>
  <c r="AI424" i="14"/>
  <c r="J427" i="14"/>
  <c r="E428" i="14"/>
  <c r="D250" i="12"/>
  <c r="AR250" i="12"/>
  <c r="AT250" i="12" s="1"/>
  <c r="AI115" i="12"/>
  <c r="E117" i="12"/>
  <c r="J116" i="12"/>
  <c r="F428" i="14" l="1"/>
  <c r="I428" i="14" s="1"/>
  <c r="AI425" i="14"/>
  <c r="W426" i="14"/>
  <c r="AJ424" i="14"/>
  <c r="AP424" i="14" s="1"/>
  <c r="AS424" i="14" s="1"/>
  <c r="K427" i="14"/>
  <c r="L427" i="14" s="1"/>
  <c r="O427" i="14" s="1"/>
  <c r="P427" i="14" s="1"/>
  <c r="R427" i="14" s="1"/>
  <c r="U427" i="14" s="1"/>
  <c r="D251" i="12"/>
  <c r="AR251" i="12"/>
  <c r="AT251" i="12" s="1"/>
  <c r="F117" i="12"/>
  <c r="I117" i="12" s="1"/>
  <c r="K116" i="12"/>
  <c r="L116" i="12" s="1"/>
  <c r="O116" i="12" s="1"/>
  <c r="P116" i="12" s="1"/>
  <c r="R116" i="12" s="1"/>
  <c r="U116" i="12" s="1"/>
  <c r="V116" i="12" s="1"/>
  <c r="X116" i="12" s="1"/>
  <c r="AA116" i="12" s="1"/>
  <c r="AB116" i="12" s="1"/>
  <c r="AD116" i="12" s="1"/>
  <c r="AG116" i="12" s="1"/>
  <c r="AJ115" i="12"/>
  <c r="AP115" i="12" s="1"/>
  <c r="AS115" i="12" s="1"/>
  <c r="AK424" i="14" l="1"/>
  <c r="AN424" i="14" s="1"/>
  <c r="AJ425" i="14" s="1"/>
  <c r="AP425" i="14" s="1"/>
  <c r="AS425" i="14" s="1"/>
  <c r="V427" i="14"/>
  <c r="J428" i="14"/>
  <c r="E429" i="14"/>
  <c r="X426" i="14"/>
  <c r="AA426" i="14" s="1"/>
  <c r="AB426" i="14" s="1"/>
  <c r="AD426" i="14" s="1"/>
  <c r="AG426" i="14" s="1"/>
  <c r="AR252" i="12"/>
  <c r="AT252" i="12" s="1"/>
  <c r="D252" i="12"/>
  <c r="AI116" i="12"/>
  <c r="AK115" i="12"/>
  <c r="AN115" i="12" s="1"/>
  <c r="E118" i="12"/>
  <c r="J117" i="12"/>
  <c r="K117" i="12" s="1"/>
  <c r="F429" i="14" l="1"/>
  <c r="I429" i="14" s="1"/>
  <c r="K428" i="14"/>
  <c r="W427" i="14"/>
  <c r="AI426" i="14"/>
  <c r="AK425" i="14"/>
  <c r="AN425" i="14" s="1"/>
  <c r="AR253" i="12"/>
  <c r="AT253" i="12" s="1"/>
  <c r="D253" i="12"/>
  <c r="L117" i="12"/>
  <c r="O117" i="12" s="1"/>
  <c r="P117" i="12" s="1"/>
  <c r="R117" i="12" s="1"/>
  <c r="U117" i="12" s="1"/>
  <c r="V117" i="12" s="1"/>
  <c r="X117" i="12" s="1"/>
  <c r="AA117" i="12" s="1"/>
  <c r="AB117" i="12" s="1"/>
  <c r="AD117" i="12" s="1"/>
  <c r="AG117" i="12" s="1"/>
  <c r="F118" i="12"/>
  <c r="I118" i="12" s="1"/>
  <c r="AJ116" i="12"/>
  <c r="AP116" i="12" s="1"/>
  <c r="AS116" i="12" s="1"/>
  <c r="AJ426" i="14" l="1"/>
  <c r="AP426" i="14" s="1"/>
  <c r="AS426" i="14" s="1"/>
  <c r="X427" i="14"/>
  <c r="AA427" i="14" s="1"/>
  <c r="AB427" i="14" s="1"/>
  <c r="AD427" i="14" s="1"/>
  <c r="AG427" i="14" s="1"/>
  <c r="E430" i="14"/>
  <c r="J429" i="14"/>
  <c r="L428" i="14"/>
  <c r="O428" i="14" s="1"/>
  <c r="P428" i="14" s="1"/>
  <c r="R428" i="14" s="1"/>
  <c r="U428" i="14" s="1"/>
  <c r="AR254" i="12"/>
  <c r="AT254" i="12" s="1"/>
  <c r="D254" i="12"/>
  <c r="E119" i="12"/>
  <c r="J118" i="12"/>
  <c r="AI117" i="12"/>
  <c r="AK116" i="12"/>
  <c r="AN116" i="12" s="1"/>
  <c r="AK426" i="14" l="1"/>
  <c r="AN426" i="14" s="1"/>
  <c r="AJ117" i="12"/>
  <c r="AP117" i="12" s="1"/>
  <c r="AS117" i="12" s="1"/>
  <c r="K429" i="14"/>
  <c r="V428" i="14"/>
  <c r="W428" i="14" s="1"/>
  <c r="AI427" i="14"/>
  <c r="AJ427" i="14" s="1"/>
  <c r="AP427" i="14" s="1"/>
  <c r="AS427" i="14" s="1"/>
  <c r="F430" i="14"/>
  <c r="I430" i="14" s="1"/>
  <c r="AR255" i="12"/>
  <c r="AT255" i="12" s="1"/>
  <c r="D255" i="12"/>
  <c r="K118" i="12"/>
  <c r="F119" i="12"/>
  <c r="I119" i="12" s="1"/>
  <c r="AK117" i="12" l="1"/>
  <c r="AN117" i="12" s="1"/>
  <c r="E431" i="14"/>
  <c r="J430" i="14"/>
  <c r="AK427" i="14"/>
  <c r="AN427" i="14" s="1"/>
  <c r="X428" i="14"/>
  <c r="AA428" i="14" s="1"/>
  <c r="AB428" i="14" s="1"/>
  <c r="AD428" i="14" s="1"/>
  <c r="AG428" i="14" s="1"/>
  <c r="L429" i="14"/>
  <c r="O429" i="14" s="1"/>
  <c r="P429" i="14" s="1"/>
  <c r="R429" i="14" s="1"/>
  <c r="U429" i="14" s="1"/>
  <c r="AR256" i="12"/>
  <c r="AT256" i="12" s="1"/>
  <c r="D256" i="12"/>
  <c r="E120" i="12"/>
  <c r="J119" i="12"/>
  <c r="L118" i="12"/>
  <c r="O118" i="12" s="1"/>
  <c r="P118" i="12" s="1"/>
  <c r="R118" i="12" s="1"/>
  <c r="U118" i="12" s="1"/>
  <c r="V118" i="12" s="1"/>
  <c r="X118" i="12" s="1"/>
  <c r="AA118" i="12" s="1"/>
  <c r="AB118" i="12" s="1"/>
  <c r="AD118" i="12" s="1"/>
  <c r="AG118" i="12" s="1"/>
  <c r="V429" i="14" l="1"/>
  <c r="W429" i="14" s="1"/>
  <c r="K430" i="14"/>
  <c r="L430" i="14" s="1"/>
  <c r="O430" i="14" s="1"/>
  <c r="P430" i="14" s="1"/>
  <c r="R430" i="14" s="1"/>
  <c r="U430" i="14" s="1"/>
  <c r="AI428" i="14"/>
  <c r="F431" i="14"/>
  <c r="I431" i="14" s="1"/>
  <c r="D257" i="12"/>
  <c r="AR257" i="12"/>
  <c r="AT257" i="12" s="1"/>
  <c r="AI118" i="12"/>
  <c r="K119" i="12"/>
  <c r="L119" i="12" s="1"/>
  <c r="O119" i="12" s="1"/>
  <c r="P119" i="12" s="1"/>
  <c r="R119" i="12" s="1"/>
  <c r="U119" i="12" s="1"/>
  <c r="V119" i="12" s="1"/>
  <c r="X119" i="12" s="1"/>
  <c r="AA119" i="12" s="1"/>
  <c r="AB119" i="12" s="1"/>
  <c r="AD119" i="12" s="1"/>
  <c r="AG119" i="12" s="1"/>
  <c r="F120" i="12"/>
  <c r="I120" i="12" s="1"/>
  <c r="J431" i="14" l="1"/>
  <c r="E432" i="14"/>
  <c r="K431" i="14"/>
  <c r="V430" i="14"/>
  <c r="AJ428" i="14"/>
  <c r="AP428" i="14" s="1"/>
  <c r="AS428" i="14" s="1"/>
  <c r="X429" i="14"/>
  <c r="AA429" i="14" s="1"/>
  <c r="AB429" i="14" s="1"/>
  <c r="AD429" i="14" s="1"/>
  <c r="AG429" i="14" s="1"/>
  <c r="D258" i="12"/>
  <c r="AR258" i="12"/>
  <c r="AT258" i="12" s="1"/>
  <c r="E121" i="12"/>
  <c r="J120" i="12"/>
  <c r="K120" i="12" s="1"/>
  <c r="AI119" i="12"/>
  <c r="AJ118" i="12"/>
  <c r="AP118" i="12" s="1"/>
  <c r="AS118" i="12" s="1"/>
  <c r="AK428" i="14" l="1"/>
  <c r="AN428" i="14" s="1"/>
  <c r="F432" i="14"/>
  <c r="I432" i="14" s="1"/>
  <c r="W430" i="14"/>
  <c r="AI429" i="14"/>
  <c r="L431" i="14"/>
  <c r="O431" i="14" s="1"/>
  <c r="P431" i="14" s="1"/>
  <c r="R431" i="14" s="1"/>
  <c r="U431" i="14" s="1"/>
  <c r="AR259" i="12"/>
  <c r="AT259" i="12" s="1"/>
  <c r="D259" i="12"/>
  <c r="F121" i="12"/>
  <c r="I121" i="12" s="1"/>
  <c r="AK118" i="12"/>
  <c r="AN118" i="12" s="1"/>
  <c r="AJ119" i="12" s="1"/>
  <c r="AP119" i="12" s="1"/>
  <c r="AS119" i="12" s="1"/>
  <c r="L120" i="12"/>
  <c r="O120" i="12" s="1"/>
  <c r="P120" i="12" s="1"/>
  <c r="R120" i="12" s="1"/>
  <c r="U120" i="12" s="1"/>
  <c r="V120" i="12" s="1"/>
  <c r="X120" i="12" s="1"/>
  <c r="AA120" i="12" s="1"/>
  <c r="AB120" i="12" s="1"/>
  <c r="AD120" i="12" s="1"/>
  <c r="AG120" i="12" s="1"/>
  <c r="V431" i="14" l="1"/>
  <c r="X430" i="14"/>
  <c r="AA430" i="14" s="1"/>
  <c r="AB430" i="14" s="1"/>
  <c r="AD430" i="14" s="1"/>
  <c r="AG430" i="14" s="1"/>
  <c r="AJ429" i="14"/>
  <c r="AP429" i="14" s="1"/>
  <c r="AS429" i="14" s="1"/>
  <c r="E433" i="14"/>
  <c r="J432" i="14"/>
  <c r="D260" i="12"/>
  <c r="AR260" i="12"/>
  <c r="AT260" i="12" s="1"/>
  <c r="AI120" i="12"/>
  <c r="E122" i="12"/>
  <c r="J121" i="12"/>
  <c r="K121" i="12" s="1"/>
  <c r="AK119" i="12"/>
  <c r="AN119" i="12" s="1"/>
  <c r="F433" i="14" l="1"/>
  <c r="I433" i="14" s="1"/>
  <c r="W431" i="14"/>
  <c r="X431" i="14" s="1"/>
  <c r="AA431" i="14" s="1"/>
  <c r="AB431" i="14" s="1"/>
  <c r="AD431" i="14" s="1"/>
  <c r="AG431" i="14" s="1"/>
  <c r="AI430" i="14"/>
  <c r="K432" i="14"/>
  <c r="AK429" i="14"/>
  <c r="AN429" i="14" s="1"/>
  <c r="AR261" i="12"/>
  <c r="AT261" i="12" s="1"/>
  <c r="D261" i="12"/>
  <c r="AJ120" i="12"/>
  <c r="AP120" i="12" s="1"/>
  <c r="AS120" i="12" s="1"/>
  <c r="L121" i="12"/>
  <c r="O121" i="12" s="1"/>
  <c r="P121" i="12" s="1"/>
  <c r="R121" i="12" s="1"/>
  <c r="U121" i="12" s="1"/>
  <c r="V121" i="12" s="1"/>
  <c r="X121" i="12" s="1"/>
  <c r="AA121" i="12" s="1"/>
  <c r="AB121" i="12" s="1"/>
  <c r="AD121" i="12" s="1"/>
  <c r="AG121" i="12" s="1"/>
  <c r="F122" i="12"/>
  <c r="I122" i="12" s="1"/>
  <c r="AJ430" i="14" l="1"/>
  <c r="AP430" i="14" s="1"/>
  <c r="AS430" i="14" s="1"/>
  <c r="AI431" i="14"/>
  <c r="J433" i="14"/>
  <c r="E434" i="14"/>
  <c r="AK430" i="14"/>
  <c r="AN430" i="14" s="1"/>
  <c r="L432" i="14"/>
  <c r="O432" i="14" s="1"/>
  <c r="P432" i="14" s="1"/>
  <c r="R432" i="14" s="1"/>
  <c r="U432" i="14" s="1"/>
  <c r="D262" i="12"/>
  <c r="AR262" i="12"/>
  <c r="AT262" i="12" s="1"/>
  <c r="AI121" i="12"/>
  <c r="E123" i="12"/>
  <c r="J122" i="12"/>
  <c r="AK120" i="12"/>
  <c r="AN120" i="12" s="1"/>
  <c r="AJ431" i="14" l="1"/>
  <c r="AP431" i="14" s="1"/>
  <c r="AS431" i="14" s="1"/>
  <c r="AJ121" i="12"/>
  <c r="AP121" i="12" s="1"/>
  <c r="AS121" i="12" s="1"/>
  <c r="V432" i="14"/>
  <c r="K433" i="14"/>
  <c r="L433" i="14" s="1"/>
  <c r="O433" i="14" s="1"/>
  <c r="P433" i="14" s="1"/>
  <c r="R433" i="14" s="1"/>
  <c r="U433" i="14" s="1"/>
  <c r="F434" i="14"/>
  <c r="I434" i="14" s="1"/>
  <c r="AK431" i="14"/>
  <c r="AN431" i="14" s="1"/>
  <c r="D263" i="12"/>
  <c r="AR263" i="12"/>
  <c r="AT263" i="12" s="1"/>
  <c r="F123" i="12"/>
  <c r="I123" i="12" s="1"/>
  <c r="K122" i="12"/>
  <c r="AK121" i="12" l="1"/>
  <c r="AN121" i="12" s="1"/>
  <c r="J434" i="14"/>
  <c r="K434" i="14" s="1"/>
  <c r="V433" i="14"/>
  <c r="W432" i="14"/>
  <c r="X432" i="14" s="1"/>
  <c r="AA432" i="14" s="1"/>
  <c r="AB432" i="14" s="1"/>
  <c r="AD432" i="14" s="1"/>
  <c r="AG432" i="14" s="1"/>
  <c r="D264" i="12"/>
  <c r="AR264" i="12"/>
  <c r="AT264" i="12" s="1"/>
  <c r="J123" i="12"/>
  <c r="E124" i="12"/>
  <c r="L122" i="12"/>
  <c r="O122" i="12" s="1"/>
  <c r="P122" i="12" s="1"/>
  <c r="R122" i="12" s="1"/>
  <c r="U122" i="12" s="1"/>
  <c r="V122" i="12" s="1"/>
  <c r="X122" i="12" s="1"/>
  <c r="AA122" i="12" s="1"/>
  <c r="AB122" i="12" s="1"/>
  <c r="AD122" i="12" s="1"/>
  <c r="AG122" i="12" s="1"/>
  <c r="W433" i="14" l="1"/>
  <c r="X433" i="14" s="1"/>
  <c r="AA433" i="14" s="1"/>
  <c r="AB433" i="14" s="1"/>
  <c r="AD433" i="14" s="1"/>
  <c r="AG433" i="14" s="1"/>
  <c r="AI432" i="14"/>
  <c r="L434" i="14"/>
  <c r="O434" i="14" s="1"/>
  <c r="P434" i="14" s="1"/>
  <c r="R434" i="14" s="1"/>
  <c r="U434" i="14" s="1"/>
  <c r="D265" i="12"/>
  <c r="AR265" i="12"/>
  <c r="AT265" i="12" s="1"/>
  <c r="AI122" i="12"/>
  <c r="K123" i="12"/>
  <c r="L123" i="12" s="1"/>
  <c r="O123" i="12" s="1"/>
  <c r="P123" i="12" s="1"/>
  <c r="R123" i="12" s="1"/>
  <c r="U123" i="12" s="1"/>
  <c r="V123" i="12" s="1"/>
  <c r="X123" i="12" s="1"/>
  <c r="AA123" i="12" s="1"/>
  <c r="AB123" i="12" s="1"/>
  <c r="AD123" i="12" s="1"/>
  <c r="AG123" i="12" s="1"/>
  <c r="F124" i="12"/>
  <c r="I124" i="12" s="1"/>
  <c r="V434" i="14" l="1"/>
  <c r="AJ432" i="14"/>
  <c r="AP432" i="14" s="1"/>
  <c r="AS432" i="14" s="1"/>
  <c r="W434" i="14"/>
  <c r="AI433" i="14"/>
  <c r="AR266" i="12"/>
  <c r="AT266" i="12" s="1"/>
  <c r="D266" i="12"/>
  <c r="AI123" i="12"/>
  <c r="E125" i="12"/>
  <c r="J124" i="12"/>
  <c r="K124" i="12" s="1"/>
  <c r="AJ122" i="12"/>
  <c r="AP122" i="12" s="1"/>
  <c r="AS122" i="12" s="1"/>
  <c r="AK432" i="14" l="1"/>
  <c r="AN432" i="14" s="1"/>
  <c r="AJ433" i="14" s="1"/>
  <c r="AP433" i="14" s="1"/>
  <c r="AS433" i="14" s="1"/>
  <c r="X434" i="14"/>
  <c r="AA434" i="14" s="1"/>
  <c r="AB434" i="14" s="1"/>
  <c r="AD434" i="14" s="1"/>
  <c r="AG434" i="14" s="1"/>
  <c r="D267" i="12"/>
  <c r="AR267" i="12"/>
  <c r="AT267" i="12" s="1"/>
  <c r="AK122" i="12"/>
  <c r="AN122" i="12" s="1"/>
  <c r="AJ123" i="12" s="1"/>
  <c r="AP123" i="12" s="1"/>
  <c r="AS123" i="12" s="1"/>
  <c r="L124" i="12"/>
  <c r="O124" i="12" s="1"/>
  <c r="P124" i="12" s="1"/>
  <c r="R124" i="12" s="1"/>
  <c r="U124" i="12" s="1"/>
  <c r="V124" i="12" s="1"/>
  <c r="X124" i="12" s="1"/>
  <c r="AA124" i="12" s="1"/>
  <c r="AB124" i="12" s="1"/>
  <c r="AD124" i="12" s="1"/>
  <c r="AG124" i="12" s="1"/>
  <c r="F125" i="12"/>
  <c r="I125" i="12" s="1"/>
  <c r="AK433" i="14" l="1"/>
  <c r="AN433" i="14" s="1"/>
  <c r="AI434" i="14"/>
  <c r="AK123" i="12"/>
  <c r="AN123" i="12" s="1"/>
  <c r="D268" i="12"/>
  <c r="AR268" i="12"/>
  <c r="AT268" i="12" s="1"/>
  <c r="J125" i="12"/>
  <c r="K125" i="12" s="1"/>
  <c r="E126" i="12"/>
  <c r="AI124" i="12"/>
  <c r="AJ434" i="14" l="1"/>
  <c r="AP434" i="14" s="1"/>
  <c r="AS434" i="14" s="1"/>
  <c r="D269" i="12"/>
  <c r="AR269" i="12"/>
  <c r="AT269" i="12" s="1"/>
  <c r="AJ124" i="12"/>
  <c r="AP124" i="12" s="1"/>
  <c r="AS124" i="12" s="1"/>
  <c r="F126" i="12"/>
  <c r="I126" i="12" s="1"/>
  <c r="L125" i="12"/>
  <c r="O125" i="12" s="1"/>
  <c r="P125" i="12" s="1"/>
  <c r="R125" i="12" s="1"/>
  <c r="U125" i="12" s="1"/>
  <c r="V125" i="12" s="1"/>
  <c r="X125" i="12" s="1"/>
  <c r="AA125" i="12" s="1"/>
  <c r="AB125" i="12" s="1"/>
  <c r="AD125" i="12" s="1"/>
  <c r="AG125" i="12" s="1"/>
  <c r="AS440" i="14" l="1"/>
  <c r="AS441" i="14" s="1"/>
  <c r="AY4" i="14" s="1"/>
  <c r="AK434" i="14"/>
  <c r="AN434" i="14" s="1"/>
  <c r="D270" i="12"/>
  <c r="AR270" i="12"/>
  <c r="AT270" i="12" s="1"/>
  <c r="AI125" i="12"/>
  <c r="J126" i="12"/>
  <c r="E127" i="12"/>
  <c r="AK124" i="12"/>
  <c r="AN124" i="12" s="1"/>
  <c r="AJ125" i="12" l="1"/>
  <c r="AP125" i="12" s="1"/>
  <c r="AS125" i="12" s="1"/>
  <c r="D271" i="12"/>
  <c r="AR271" i="12"/>
  <c r="AT271" i="12" s="1"/>
  <c r="F127" i="12"/>
  <c r="I127" i="12" s="1"/>
  <c r="K126" i="12"/>
  <c r="AK125" i="12" l="1"/>
  <c r="AN125" i="12" s="1"/>
  <c r="AR272" i="12"/>
  <c r="AT272" i="12" s="1"/>
  <c r="D272" i="12"/>
  <c r="L126" i="12"/>
  <c r="O126" i="12" s="1"/>
  <c r="P126" i="12" s="1"/>
  <c r="R126" i="12" s="1"/>
  <c r="U126" i="12" s="1"/>
  <c r="V126" i="12" s="1"/>
  <c r="X126" i="12" s="1"/>
  <c r="AA126" i="12" s="1"/>
  <c r="AB126" i="12" s="1"/>
  <c r="AD126" i="12" s="1"/>
  <c r="AG126" i="12" s="1"/>
  <c r="J127" i="12"/>
  <c r="E128" i="12"/>
  <c r="AR273" i="12" l="1"/>
  <c r="AT273" i="12" s="1"/>
  <c r="AT361" i="12" s="1"/>
  <c r="AT362" i="12" s="1"/>
  <c r="D273" i="12"/>
  <c r="F128" i="12"/>
  <c r="I128" i="12" s="1"/>
  <c r="AI126" i="12"/>
  <c r="K127" i="12"/>
  <c r="AJ126" i="12" l="1"/>
  <c r="AP126" i="12" s="1"/>
  <c r="AS126" i="12" s="1"/>
  <c r="E129" i="12"/>
  <c r="J128" i="12"/>
  <c r="L127" i="12"/>
  <c r="O127" i="12" s="1"/>
  <c r="P127" i="12" s="1"/>
  <c r="R127" i="12" s="1"/>
  <c r="U127" i="12" s="1"/>
  <c r="V127" i="12" s="1"/>
  <c r="X127" i="12" s="1"/>
  <c r="AA127" i="12" s="1"/>
  <c r="AB127" i="12" s="1"/>
  <c r="AD127" i="12" s="1"/>
  <c r="AG127" i="12" s="1"/>
  <c r="AK126" i="12" l="1"/>
  <c r="AN126" i="12" s="1"/>
  <c r="AI127" i="12"/>
  <c r="K128" i="12"/>
  <c r="F129" i="12"/>
  <c r="I129" i="12" s="1"/>
  <c r="AJ127" i="12" l="1"/>
  <c r="AP127" i="12" s="1"/>
  <c r="AS127" i="12" s="1"/>
  <c r="J129" i="12"/>
  <c r="E130" i="12"/>
  <c r="L128" i="12"/>
  <c r="O128" i="12" s="1"/>
  <c r="P128" i="12" s="1"/>
  <c r="R128" i="12" s="1"/>
  <c r="U128" i="12" s="1"/>
  <c r="V128" i="12" s="1"/>
  <c r="X128" i="12" s="1"/>
  <c r="AA128" i="12" s="1"/>
  <c r="AB128" i="12" s="1"/>
  <c r="AD128" i="12" s="1"/>
  <c r="AG128" i="12" s="1"/>
  <c r="AK127" i="12" l="1"/>
  <c r="AN127" i="12" s="1"/>
  <c r="AI128" i="12"/>
  <c r="K129" i="12"/>
  <c r="L129" i="12" s="1"/>
  <c r="O129" i="12" s="1"/>
  <c r="P129" i="12" s="1"/>
  <c r="R129" i="12" s="1"/>
  <c r="U129" i="12" s="1"/>
  <c r="V129" i="12" s="1"/>
  <c r="X129" i="12" s="1"/>
  <c r="AA129" i="12" s="1"/>
  <c r="AB129" i="12" s="1"/>
  <c r="AD129" i="12" s="1"/>
  <c r="AG129" i="12" s="1"/>
  <c r="F130" i="12"/>
  <c r="I130" i="12" s="1"/>
  <c r="AJ128" i="12" l="1"/>
  <c r="AP128" i="12" s="1"/>
  <c r="AS128" i="12" s="1"/>
  <c r="J130" i="12"/>
  <c r="K130" i="12" s="1"/>
  <c r="E131" i="12"/>
  <c r="AI129" i="12"/>
  <c r="AK128" i="12" l="1"/>
  <c r="AN128" i="12" s="1"/>
  <c r="AJ129" i="12" s="1"/>
  <c r="AP129" i="12" s="1"/>
  <c r="AS129" i="12" s="1"/>
  <c r="F131" i="12"/>
  <c r="I131" i="12" s="1"/>
  <c r="L130" i="12"/>
  <c r="O130" i="12" s="1"/>
  <c r="P130" i="12" s="1"/>
  <c r="R130" i="12" s="1"/>
  <c r="U130" i="12" s="1"/>
  <c r="V130" i="12" s="1"/>
  <c r="X130" i="12" s="1"/>
  <c r="AA130" i="12" s="1"/>
  <c r="AB130" i="12" s="1"/>
  <c r="AD130" i="12" s="1"/>
  <c r="AG130" i="12" s="1"/>
  <c r="AI130" i="12" l="1"/>
  <c r="AK129" i="12"/>
  <c r="AN129" i="12" s="1"/>
  <c r="E132" i="12"/>
  <c r="J131" i="12"/>
  <c r="AJ130" i="12" l="1"/>
  <c r="AP130" i="12" s="1"/>
  <c r="AS130" i="12" s="1"/>
  <c r="F132" i="12"/>
  <c r="I132" i="12" s="1"/>
  <c r="K131" i="12"/>
  <c r="AK130" i="12" l="1"/>
  <c r="AN130" i="12" s="1"/>
  <c r="J132" i="12"/>
  <c r="E133" i="12"/>
  <c r="L131" i="12"/>
  <c r="O131" i="12" s="1"/>
  <c r="P131" i="12" s="1"/>
  <c r="R131" i="12" s="1"/>
  <c r="U131" i="12" s="1"/>
  <c r="V131" i="12" s="1"/>
  <c r="X131" i="12" s="1"/>
  <c r="AA131" i="12" s="1"/>
  <c r="AB131" i="12" s="1"/>
  <c r="AD131" i="12" s="1"/>
  <c r="AG131" i="12" s="1"/>
  <c r="K132" i="12" l="1"/>
  <c r="L132" i="12" s="1"/>
  <c r="O132" i="12" s="1"/>
  <c r="P132" i="12" s="1"/>
  <c r="R132" i="12" s="1"/>
  <c r="U132" i="12" s="1"/>
  <c r="V132" i="12" s="1"/>
  <c r="X132" i="12" s="1"/>
  <c r="AA132" i="12" s="1"/>
  <c r="AB132" i="12" s="1"/>
  <c r="AD132" i="12" s="1"/>
  <c r="AG132" i="12" s="1"/>
  <c r="AI131" i="12"/>
  <c r="F133" i="12"/>
  <c r="I133" i="12" s="1"/>
  <c r="AI132" i="12" l="1"/>
  <c r="AJ131" i="12"/>
  <c r="AP131" i="12" s="1"/>
  <c r="AS131" i="12" s="1"/>
  <c r="J133" i="12"/>
  <c r="E134" i="12"/>
  <c r="F134" i="12" l="1"/>
  <c r="I134" i="12" s="1"/>
  <c r="AK131" i="12"/>
  <c r="AN131" i="12" s="1"/>
  <c r="AJ132" i="12" s="1"/>
  <c r="AP132" i="12" s="1"/>
  <c r="AS132" i="12" s="1"/>
  <c r="K133" i="12"/>
  <c r="AK132" i="12" l="1"/>
  <c r="AN132" i="12" s="1"/>
  <c r="L133" i="12"/>
  <c r="O133" i="12" s="1"/>
  <c r="P133" i="12" s="1"/>
  <c r="R133" i="12" s="1"/>
  <c r="U133" i="12" s="1"/>
  <c r="V133" i="12" s="1"/>
  <c r="X133" i="12" s="1"/>
  <c r="AA133" i="12" s="1"/>
  <c r="AB133" i="12" s="1"/>
  <c r="AD133" i="12" s="1"/>
  <c r="AG133" i="12" s="1"/>
  <c r="E135" i="12"/>
  <c r="J134" i="12"/>
  <c r="F135" i="12" l="1"/>
  <c r="I135" i="12" s="1"/>
  <c r="AI133" i="12"/>
  <c r="AJ133" i="12" s="1"/>
  <c r="AP133" i="12" s="1"/>
  <c r="AS133" i="12" s="1"/>
  <c r="K134" i="12"/>
  <c r="AK133" i="12" l="1"/>
  <c r="AN133" i="12" s="1"/>
  <c r="E136" i="12"/>
  <c r="J135" i="12"/>
  <c r="L134" i="12"/>
  <c r="O134" i="12" s="1"/>
  <c r="P134" i="12" s="1"/>
  <c r="R134" i="12" s="1"/>
  <c r="U134" i="12" s="1"/>
  <c r="V134" i="12" s="1"/>
  <c r="X134" i="12" s="1"/>
  <c r="AA134" i="12" s="1"/>
  <c r="AB134" i="12" s="1"/>
  <c r="AD134" i="12" s="1"/>
  <c r="AG134" i="12" s="1"/>
  <c r="K135" i="12" l="1"/>
  <c r="L135" i="12" s="1"/>
  <c r="O135" i="12" s="1"/>
  <c r="P135" i="12" s="1"/>
  <c r="R135" i="12" s="1"/>
  <c r="U135" i="12" s="1"/>
  <c r="V135" i="12" s="1"/>
  <c r="X135" i="12" s="1"/>
  <c r="AA135" i="12" s="1"/>
  <c r="AB135" i="12" s="1"/>
  <c r="AD135" i="12" s="1"/>
  <c r="AG135" i="12" s="1"/>
  <c r="AI134" i="12"/>
  <c r="AJ134" i="12" s="1"/>
  <c r="AP134" i="12" s="1"/>
  <c r="AS134" i="12" s="1"/>
  <c r="F136" i="12"/>
  <c r="I136" i="12" s="1"/>
  <c r="AI135" i="12" l="1"/>
  <c r="E137" i="12"/>
  <c r="J136" i="12"/>
  <c r="AK134" i="12"/>
  <c r="AN134" i="12" s="1"/>
  <c r="AJ135" i="12" l="1"/>
  <c r="AP135" i="12" s="1"/>
  <c r="AS135" i="12" s="1"/>
  <c r="F137" i="12"/>
  <c r="I137" i="12" s="1"/>
  <c r="K136" i="12"/>
  <c r="AK135" i="12" l="1"/>
  <c r="AN135" i="12" s="1"/>
  <c r="E138" i="12"/>
  <c r="J137" i="12"/>
  <c r="L136" i="12"/>
  <c r="O136" i="12" s="1"/>
  <c r="P136" i="12" s="1"/>
  <c r="R136" i="12" s="1"/>
  <c r="U136" i="12" s="1"/>
  <c r="V136" i="12" s="1"/>
  <c r="X136" i="12" s="1"/>
  <c r="AA136" i="12" s="1"/>
  <c r="AB136" i="12" s="1"/>
  <c r="AD136" i="12" s="1"/>
  <c r="AG136" i="12" s="1"/>
  <c r="F138" i="12" l="1"/>
  <c r="I138" i="12" s="1"/>
  <c r="K137" i="12"/>
  <c r="L137" i="12" s="1"/>
  <c r="O137" i="12" s="1"/>
  <c r="P137" i="12" s="1"/>
  <c r="R137" i="12" s="1"/>
  <c r="U137" i="12" s="1"/>
  <c r="V137" i="12" s="1"/>
  <c r="X137" i="12" s="1"/>
  <c r="AA137" i="12" s="1"/>
  <c r="AB137" i="12" s="1"/>
  <c r="AD137" i="12" s="1"/>
  <c r="AG137" i="12" s="1"/>
  <c r="AI136" i="12"/>
  <c r="AI137" i="12" l="1"/>
  <c r="AJ136" i="12"/>
  <c r="AP136" i="12" s="1"/>
  <c r="AS136" i="12" s="1"/>
  <c r="E139" i="12"/>
  <c r="J138" i="12"/>
  <c r="F139" i="12" l="1"/>
  <c r="I139" i="12" s="1"/>
  <c r="AK136" i="12"/>
  <c r="AN136" i="12" s="1"/>
  <c r="AJ137" i="12" s="1"/>
  <c r="AP137" i="12" s="1"/>
  <c r="AS137" i="12" s="1"/>
  <c r="K138" i="12"/>
  <c r="AK137" i="12" l="1"/>
  <c r="AN137" i="12" s="1"/>
  <c r="L138" i="12"/>
  <c r="O138" i="12" s="1"/>
  <c r="P138" i="12" s="1"/>
  <c r="R138" i="12" s="1"/>
  <c r="U138" i="12" s="1"/>
  <c r="V138" i="12" s="1"/>
  <c r="X138" i="12" s="1"/>
  <c r="AA138" i="12" s="1"/>
  <c r="AB138" i="12" s="1"/>
  <c r="AD138" i="12" s="1"/>
  <c r="AG138" i="12" s="1"/>
  <c r="E140" i="12"/>
  <c r="J139" i="12"/>
  <c r="K139" i="12" l="1"/>
  <c r="AI138" i="12"/>
  <c r="AJ138" i="12" s="1"/>
  <c r="AP138" i="12" s="1"/>
  <c r="AS138" i="12" s="1"/>
  <c r="F140" i="12"/>
  <c r="I140" i="12" s="1"/>
  <c r="J140" i="12" l="1"/>
  <c r="E141" i="12"/>
  <c r="AK138" i="12"/>
  <c r="AN138" i="12" s="1"/>
  <c r="L139" i="12"/>
  <c r="O139" i="12" s="1"/>
  <c r="P139" i="12" s="1"/>
  <c r="R139" i="12" s="1"/>
  <c r="U139" i="12" s="1"/>
  <c r="V139" i="12" s="1"/>
  <c r="X139" i="12" s="1"/>
  <c r="AA139" i="12" s="1"/>
  <c r="AB139" i="12" s="1"/>
  <c r="AD139" i="12" s="1"/>
  <c r="AG139" i="12" s="1"/>
  <c r="AI139" i="12" l="1"/>
  <c r="AJ139" i="12" s="1"/>
  <c r="AP139" i="12" s="1"/>
  <c r="AS139" i="12" s="1"/>
  <c r="K140" i="12"/>
  <c r="L140" i="12" s="1"/>
  <c r="O140" i="12" s="1"/>
  <c r="P140" i="12" s="1"/>
  <c r="R140" i="12" s="1"/>
  <c r="U140" i="12" s="1"/>
  <c r="V140" i="12" s="1"/>
  <c r="X140" i="12" s="1"/>
  <c r="AA140" i="12" s="1"/>
  <c r="AB140" i="12" s="1"/>
  <c r="AD140" i="12" s="1"/>
  <c r="AG140" i="12" s="1"/>
  <c r="F141" i="12"/>
  <c r="I141" i="12" s="1"/>
  <c r="AI140" i="12" l="1"/>
  <c r="E142" i="12"/>
  <c r="J141" i="12"/>
  <c r="K141" i="12" s="1"/>
  <c r="AK139" i="12"/>
  <c r="AN139" i="12" s="1"/>
  <c r="AJ140" i="12" l="1"/>
  <c r="AP140" i="12" s="1"/>
  <c r="AS140" i="12" s="1"/>
  <c r="F142" i="12"/>
  <c r="I142" i="12" s="1"/>
  <c r="L141" i="12"/>
  <c r="O141" i="12" s="1"/>
  <c r="P141" i="12" s="1"/>
  <c r="R141" i="12" s="1"/>
  <c r="U141" i="12" s="1"/>
  <c r="V141" i="12" s="1"/>
  <c r="X141" i="12" s="1"/>
  <c r="AA141" i="12" s="1"/>
  <c r="AB141" i="12" s="1"/>
  <c r="AD141" i="12" s="1"/>
  <c r="AG141" i="12" s="1"/>
  <c r="AK140" i="12" l="1"/>
  <c r="AN140" i="12" s="1"/>
  <c r="AI141" i="12"/>
  <c r="E143" i="12"/>
  <c r="J142" i="12"/>
  <c r="K142" i="12" s="1"/>
  <c r="AJ141" i="12" l="1"/>
  <c r="AP141" i="12" s="1"/>
  <c r="AS141" i="12" s="1"/>
  <c r="F143" i="12"/>
  <c r="I143" i="12" s="1"/>
  <c r="L142" i="12"/>
  <c r="O142" i="12" s="1"/>
  <c r="P142" i="12" s="1"/>
  <c r="R142" i="12" s="1"/>
  <c r="U142" i="12" s="1"/>
  <c r="V142" i="12" s="1"/>
  <c r="X142" i="12" s="1"/>
  <c r="AA142" i="12" s="1"/>
  <c r="AB142" i="12" s="1"/>
  <c r="AD142" i="12" s="1"/>
  <c r="AG142" i="12" s="1"/>
  <c r="AK141" i="12" l="1"/>
  <c r="AN141" i="12" s="1"/>
  <c r="AI142" i="12"/>
  <c r="J143" i="12"/>
  <c r="K143" i="12" s="1"/>
  <c r="E144" i="12"/>
  <c r="F144" i="12" l="1"/>
  <c r="I144" i="12" s="1"/>
  <c r="L143" i="12"/>
  <c r="O143" i="12" s="1"/>
  <c r="P143" i="12" s="1"/>
  <c r="R143" i="12" s="1"/>
  <c r="U143" i="12" s="1"/>
  <c r="V143" i="12" s="1"/>
  <c r="X143" i="12" s="1"/>
  <c r="AA143" i="12" s="1"/>
  <c r="AB143" i="12" s="1"/>
  <c r="AD143" i="12" s="1"/>
  <c r="AG143" i="12" s="1"/>
  <c r="AJ142" i="12"/>
  <c r="AP142" i="12" s="1"/>
  <c r="AS142" i="12" s="1"/>
  <c r="AI143" i="12" l="1"/>
  <c r="E145" i="12"/>
  <c r="J144" i="12"/>
  <c r="AK142" i="12"/>
  <c r="AN142" i="12" s="1"/>
  <c r="AJ143" i="12" l="1"/>
  <c r="AP143" i="12" s="1"/>
  <c r="AS143" i="12" s="1"/>
  <c r="K144" i="12"/>
  <c r="F145" i="12"/>
  <c r="I145" i="12" s="1"/>
  <c r="AK143" i="12" l="1"/>
  <c r="AN143" i="12" s="1"/>
  <c r="E146" i="12"/>
  <c r="J145" i="12"/>
  <c r="L144" i="12"/>
  <c r="O144" i="12" s="1"/>
  <c r="P144" i="12" s="1"/>
  <c r="R144" i="12" s="1"/>
  <c r="U144" i="12" s="1"/>
  <c r="V144" i="12" s="1"/>
  <c r="X144" i="12" s="1"/>
  <c r="AA144" i="12" s="1"/>
  <c r="AB144" i="12" s="1"/>
  <c r="AD144" i="12" s="1"/>
  <c r="AG144" i="12" s="1"/>
  <c r="K145" i="12" l="1"/>
  <c r="AI144" i="12"/>
  <c r="F146" i="12"/>
  <c r="I146" i="12" s="1"/>
  <c r="E147" i="12" l="1"/>
  <c r="J146" i="12"/>
  <c r="AJ144" i="12"/>
  <c r="AP144" i="12" s="1"/>
  <c r="AS144" i="12" s="1"/>
  <c r="L145" i="12"/>
  <c r="O145" i="12" s="1"/>
  <c r="P145" i="12" s="1"/>
  <c r="R145" i="12" s="1"/>
  <c r="U145" i="12" s="1"/>
  <c r="V145" i="12" s="1"/>
  <c r="X145" i="12" s="1"/>
  <c r="AA145" i="12" s="1"/>
  <c r="AB145" i="12" s="1"/>
  <c r="AD145" i="12" s="1"/>
  <c r="AG145" i="12" s="1"/>
  <c r="AI145" i="12" l="1"/>
  <c r="K146" i="12"/>
  <c r="L146" i="12" s="1"/>
  <c r="O146" i="12" s="1"/>
  <c r="P146" i="12" s="1"/>
  <c r="R146" i="12" s="1"/>
  <c r="U146" i="12" s="1"/>
  <c r="V146" i="12" s="1"/>
  <c r="X146" i="12" s="1"/>
  <c r="AA146" i="12" s="1"/>
  <c r="AB146" i="12" s="1"/>
  <c r="AD146" i="12" s="1"/>
  <c r="AG146" i="12" s="1"/>
  <c r="F147" i="12"/>
  <c r="I147" i="12" s="1"/>
  <c r="AK144" i="12"/>
  <c r="AN144" i="12" s="1"/>
  <c r="AJ145" i="12" l="1"/>
  <c r="AP145" i="12" s="1"/>
  <c r="AS145" i="12" s="1"/>
  <c r="AI146" i="12"/>
  <c r="J147" i="12"/>
  <c r="E148" i="12"/>
  <c r="AK145" i="12" l="1"/>
  <c r="AN145" i="12" s="1"/>
  <c r="AJ146" i="12" s="1"/>
  <c r="AP146" i="12" s="1"/>
  <c r="AS146" i="12" s="1"/>
  <c r="F148" i="12"/>
  <c r="I148" i="12" s="1"/>
  <c r="K147" i="12"/>
  <c r="AK146" i="12" l="1"/>
  <c r="AN146" i="12" s="1"/>
  <c r="L147" i="12"/>
  <c r="O147" i="12" s="1"/>
  <c r="P147" i="12" s="1"/>
  <c r="R147" i="12" s="1"/>
  <c r="U147" i="12" s="1"/>
  <c r="V147" i="12" s="1"/>
  <c r="X147" i="12" s="1"/>
  <c r="AA147" i="12" s="1"/>
  <c r="AB147" i="12" s="1"/>
  <c r="AD147" i="12" s="1"/>
  <c r="AG147" i="12" s="1"/>
  <c r="J148" i="12"/>
  <c r="E149" i="12"/>
  <c r="F149" i="12" l="1"/>
  <c r="I149" i="12" s="1"/>
  <c r="AI147" i="12"/>
  <c r="K148" i="12"/>
  <c r="E150" i="12" l="1"/>
  <c r="J149" i="12"/>
  <c r="AJ147" i="12"/>
  <c r="AP147" i="12" s="1"/>
  <c r="AS147" i="12" s="1"/>
  <c r="L148" i="12"/>
  <c r="O148" i="12" s="1"/>
  <c r="P148" i="12" s="1"/>
  <c r="R148" i="12" s="1"/>
  <c r="U148" i="12" s="1"/>
  <c r="V148" i="12" s="1"/>
  <c r="X148" i="12" s="1"/>
  <c r="AA148" i="12" s="1"/>
  <c r="AB148" i="12" s="1"/>
  <c r="AD148" i="12" s="1"/>
  <c r="AG148" i="12" s="1"/>
  <c r="AI148" i="12" l="1"/>
  <c r="K149" i="12"/>
  <c r="AK147" i="12"/>
  <c r="AN147" i="12" s="1"/>
  <c r="F150" i="12"/>
  <c r="I150" i="12" s="1"/>
  <c r="AJ148" i="12" l="1"/>
  <c r="AP148" i="12" s="1"/>
  <c r="AS148" i="12" s="1"/>
  <c r="E151" i="12"/>
  <c r="J150" i="12"/>
  <c r="L149" i="12"/>
  <c r="O149" i="12" s="1"/>
  <c r="P149" i="12" s="1"/>
  <c r="R149" i="12" s="1"/>
  <c r="U149" i="12" s="1"/>
  <c r="V149" i="12" s="1"/>
  <c r="X149" i="12" s="1"/>
  <c r="AA149" i="12" s="1"/>
  <c r="AB149" i="12" s="1"/>
  <c r="AD149" i="12" s="1"/>
  <c r="AG149" i="12" s="1"/>
  <c r="AK148" i="12" l="1"/>
  <c r="AN148" i="12" s="1"/>
  <c r="AI149" i="12"/>
  <c r="AJ149" i="12" s="1"/>
  <c r="AP149" i="12" s="1"/>
  <c r="AS149" i="12" s="1"/>
  <c r="K150" i="12"/>
  <c r="F151" i="12"/>
  <c r="I151" i="12" s="1"/>
  <c r="J151" i="12" l="1"/>
  <c r="E152" i="12"/>
  <c r="L150" i="12"/>
  <c r="O150" i="12" s="1"/>
  <c r="P150" i="12" s="1"/>
  <c r="R150" i="12" s="1"/>
  <c r="U150" i="12" s="1"/>
  <c r="V150" i="12" s="1"/>
  <c r="X150" i="12" s="1"/>
  <c r="AA150" i="12" s="1"/>
  <c r="AB150" i="12" s="1"/>
  <c r="AD150" i="12" s="1"/>
  <c r="AG150" i="12" s="1"/>
  <c r="AK149" i="12"/>
  <c r="AN149" i="12" s="1"/>
  <c r="F152" i="12" l="1"/>
  <c r="I152" i="12" s="1"/>
  <c r="AI150" i="12"/>
  <c r="AJ150" i="12" s="1"/>
  <c r="AP150" i="12" s="1"/>
  <c r="AS150" i="12" s="1"/>
  <c r="K151" i="12"/>
  <c r="E153" i="12" l="1"/>
  <c r="J152" i="12"/>
  <c r="L151" i="12"/>
  <c r="O151" i="12" s="1"/>
  <c r="P151" i="12" s="1"/>
  <c r="R151" i="12" s="1"/>
  <c r="U151" i="12" s="1"/>
  <c r="V151" i="12" s="1"/>
  <c r="X151" i="12" s="1"/>
  <c r="AA151" i="12" s="1"/>
  <c r="AB151" i="12" s="1"/>
  <c r="AD151" i="12" s="1"/>
  <c r="AG151" i="12" s="1"/>
  <c r="AK150" i="12"/>
  <c r="AN150" i="12" s="1"/>
  <c r="AI151" i="12" l="1"/>
  <c r="AJ151" i="12" s="1"/>
  <c r="AP151" i="12" s="1"/>
  <c r="AS151" i="12" s="1"/>
  <c r="K152" i="12"/>
  <c r="L152" i="12" s="1"/>
  <c r="O152" i="12" s="1"/>
  <c r="P152" i="12" s="1"/>
  <c r="R152" i="12" s="1"/>
  <c r="U152" i="12" s="1"/>
  <c r="V152" i="12" s="1"/>
  <c r="X152" i="12" s="1"/>
  <c r="AA152" i="12" s="1"/>
  <c r="AB152" i="12" s="1"/>
  <c r="AD152" i="12" s="1"/>
  <c r="AG152" i="12" s="1"/>
  <c r="F153" i="12"/>
  <c r="I153" i="12" s="1"/>
  <c r="AI152" i="12" l="1"/>
  <c r="J153" i="12"/>
  <c r="K153" i="12" s="1"/>
  <c r="E154" i="12"/>
  <c r="AK151" i="12"/>
  <c r="AN151" i="12" s="1"/>
  <c r="AJ152" i="12" l="1"/>
  <c r="AP152" i="12" s="1"/>
  <c r="AS152" i="12" s="1"/>
  <c r="F154" i="12"/>
  <c r="I154" i="12" s="1"/>
  <c r="L153" i="12"/>
  <c r="O153" i="12" s="1"/>
  <c r="P153" i="12" s="1"/>
  <c r="R153" i="12" s="1"/>
  <c r="U153" i="12" s="1"/>
  <c r="V153" i="12" s="1"/>
  <c r="X153" i="12" s="1"/>
  <c r="AA153" i="12" s="1"/>
  <c r="AB153" i="12" s="1"/>
  <c r="AD153" i="12" s="1"/>
  <c r="AG153" i="12" s="1"/>
  <c r="AK152" i="12" l="1"/>
  <c r="AN152" i="12" s="1"/>
  <c r="AI153" i="12"/>
  <c r="E155" i="12"/>
  <c r="J154" i="12"/>
  <c r="AJ153" i="12" l="1"/>
  <c r="AP153" i="12" s="1"/>
  <c r="AS153" i="12" s="1"/>
  <c r="K154" i="12"/>
  <c r="F155" i="12"/>
  <c r="I155" i="12" s="1"/>
  <c r="AK153" i="12" l="1"/>
  <c r="AN153" i="12" s="1"/>
  <c r="E156" i="12"/>
  <c r="J155" i="12"/>
  <c r="L154" i="12"/>
  <c r="O154" i="12" s="1"/>
  <c r="P154" i="12" s="1"/>
  <c r="R154" i="12" s="1"/>
  <c r="U154" i="12" s="1"/>
  <c r="V154" i="12" s="1"/>
  <c r="X154" i="12" s="1"/>
  <c r="AA154" i="12" s="1"/>
  <c r="AB154" i="12" s="1"/>
  <c r="AD154" i="12" s="1"/>
  <c r="AG154" i="12" s="1"/>
  <c r="K155" i="12" l="1"/>
  <c r="L155" i="12" s="1"/>
  <c r="O155" i="12" s="1"/>
  <c r="P155" i="12" s="1"/>
  <c r="R155" i="12" s="1"/>
  <c r="U155" i="12" s="1"/>
  <c r="V155" i="12" s="1"/>
  <c r="X155" i="12" s="1"/>
  <c r="AA155" i="12" s="1"/>
  <c r="AB155" i="12" s="1"/>
  <c r="AD155" i="12" s="1"/>
  <c r="AG155" i="12" s="1"/>
  <c r="AI154" i="12"/>
  <c r="F156" i="12"/>
  <c r="I156" i="12" s="1"/>
  <c r="AI155" i="12" l="1"/>
  <c r="J156" i="12"/>
  <c r="E157" i="12"/>
  <c r="AJ154" i="12"/>
  <c r="AP154" i="12" s="1"/>
  <c r="AS154" i="12" s="1"/>
  <c r="AK154" i="12" l="1"/>
  <c r="AN154" i="12" s="1"/>
  <c r="AJ155" i="12" s="1"/>
  <c r="AP155" i="12" s="1"/>
  <c r="AS155" i="12" s="1"/>
  <c r="K156" i="12"/>
  <c r="F157" i="12"/>
  <c r="I157" i="12" s="1"/>
  <c r="AK155" i="12" l="1"/>
  <c r="AN155" i="12" s="1"/>
  <c r="J157" i="12"/>
  <c r="E158" i="12"/>
  <c r="L156" i="12"/>
  <c r="O156" i="12" s="1"/>
  <c r="P156" i="12" s="1"/>
  <c r="R156" i="12" s="1"/>
  <c r="U156" i="12" s="1"/>
  <c r="V156" i="12" s="1"/>
  <c r="X156" i="12" s="1"/>
  <c r="AA156" i="12" s="1"/>
  <c r="AB156" i="12" s="1"/>
  <c r="AD156" i="12" s="1"/>
  <c r="AG156" i="12" s="1"/>
  <c r="F158" i="12" l="1"/>
  <c r="I158" i="12" s="1"/>
  <c r="K157" i="12"/>
  <c r="L157" i="12" s="1"/>
  <c r="O157" i="12" s="1"/>
  <c r="P157" i="12" s="1"/>
  <c r="R157" i="12" s="1"/>
  <c r="U157" i="12" s="1"/>
  <c r="V157" i="12" s="1"/>
  <c r="X157" i="12" s="1"/>
  <c r="AA157" i="12" s="1"/>
  <c r="AB157" i="12" s="1"/>
  <c r="AD157" i="12" s="1"/>
  <c r="AG157" i="12" s="1"/>
  <c r="AI156" i="12"/>
  <c r="AI157" i="12" l="1"/>
  <c r="AJ156" i="12"/>
  <c r="AP156" i="12" s="1"/>
  <c r="AS156" i="12" s="1"/>
  <c r="E159" i="12"/>
  <c r="J158" i="12"/>
  <c r="F159" i="12" l="1"/>
  <c r="I159" i="12" s="1"/>
  <c r="AK156" i="12"/>
  <c r="AN156" i="12" s="1"/>
  <c r="AJ157" i="12" s="1"/>
  <c r="AP157" i="12" s="1"/>
  <c r="AS157" i="12" s="1"/>
  <c r="K158" i="12"/>
  <c r="AK157" i="12" l="1"/>
  <c r="AN157" i="12" s="1"/>
  <c r="E160" i="12"/>
  <c r="J159" i="12"/>
  <c r="L158" i="12"/>
  <c r="O158" i="12" s="1"/>
  <c r="P158" i="12" s="1"/>
  <c r="R158" i="12" s="1"/>
  <c r="U158" i="12" s="1"/>
  <c r="V158" i="12" s="1"/>
  <c r="X158" i="12" s="1"/>
  <c r="AA158" i="12" s="1"/>
  <c r="AB158" i="12" s="1"/>
  <c r="AD158" i="12" s="1"/>
  <c r="AG158" i="12" s="1"/>
  <c r="K159" i="12" l="1"/>
  <c r="AI158" i="12"/>
  <c r="F160" i="12"/>
  <c r="I160" i="12" s="1"/>
  <c r="E161" i="12" l="1"/>
  <c r="J160" i="12"/>
  <c r="AJ158" i="12"/>
  <c r="AP158" i="12" s="1"/>
  <c r="AS158" i="12" s="1"/>
  <c r="L159" i="12"/>
  <c r="O159" i="12" s="1"/>
  <c r="P159" i="12" s="1"/>
  <c r="R159" i="12" s="1"/>
  <c r="U159" i="12" s="1"/>
  <c r="V159" i="12" s="1"/>
  <c r="X159" i="12" s="1"/>
  <c r="AA159" i="12" s="1"/>
  <c r="AB159" i="12" s="1"/>
  <c r="AD159" i="12" s="1"/>
  <c r="AG159" i="12" s="1"/>
  <c r="AK158" i="12" l="1"/>
  <c r="AN158" i="12" s="1"/>
  <c r="K160" i="12"/>
  <c r="AI159" i="12"/>
  <c r="F161" i="12"/>
  <c r="I161" i="12" s="1"/>
  <c r="J161" i="12" l="1"/>
  <c r="E162" i="12"/>
  <c r="L160" i="12"/>
  <c r="O160" i="12" s="1"/>
  <c r="P160" i="12" s="1"/>
  <c r="R160" i="12" s="1"/>
  <c r="U160" i="12" s="1"/>
  <c r="V160" i="12" s="1"/>
  <c r="X160" i="12" s="1"/>
  <c r="AA160" i="12" s="1"/>
  <c r="AB160" i="12" s="1"/>
  <c r="AD160" i="12" s="1"/>
  <c r="AG160" i="12" s="1"/>
  <c r="AJ159" i="12"/>
  <c r="AP159" i="12" s="1"/>
  <c r="AS159" i="12" s="1"/>
  <c r="AK159" i="12" l="1"/>
  <c r="AN159" i="12" s="1"/>
  <c r="F162" i="12"/>
  <c r="I162" i="12" s="1"/>
  <c r="AI160" i="12"/>
  <c r="K161" i="12"/>
  <c r="L161" i="12" s="1"/>
  <c r="O161" i="12" s="1"/>
  <c r="P161" i="12" s="1"/>
  <c r="R161" i="12" s="1"/>
  <c r="U161" i="12" s="1"/>
  <c r="V161" i="12" s="1"/>
  <c r="X161" i="12" s="1"/>
  <c r="AA161" i="12" s="1"/>
  <c r="AB161" i="12" s="1"/>
  <c r="AD161" i="12" s="1"/>
  <c r="AG161" i="12" s="1"/>
  <c r="AI161" i="12" l="1"/>
  <c r="J162" i="12"/>
  <c r="E163" i="12"/>
  <c r="AJ160" i="12"/>
  <c r="AP160" i="12" s="1"/>
  <c r="AS160" i="12" s="1"/>
  <c r="K162" i="12" l="1"/>
  <c r="F163" i="12"/>
  <c r="I163" i="12" s="1"/>
  <c r="AK160" i="12"/>
  <c r="AN160" i="12" s="1"/>
  <c r="AJ161" i="12" s="1"/>
  <c r="AP161" i="12" s="1"/>
  <c r="AS161" i="12" s="1"/>
  <c r="AK161" i="12" l="1"/>
  <c r="AN161" i="12" s="1"/>
  <c r="E164" i="12"/>
  <c r="J163" i="12"/>
  <c r="L162" i="12"/>
  <c r="O162" i="12" s="1"/>
  <c r="P162" i="12" s="1"/>
  <c r="R162" i="12" s="1"/>
  <c r="U162" i="12" s="1"/>
  <c r="V162" i="12" s="1"/>
  <c r="X162" i="12" s="1"/>
  <c r="AA162" i="12" s="1"/>
  <c r="AB162" i="12" s="1"/>
  <c r="AD162" i="12" s="1"/>
  <c r="AG162" i="12" s="1"/>
  <c r="AI162" i="12" l="1"/>
  <c r="AJ162" i="12" s="1"/>
  <c r="AP162" i="12" s="1"/>
  <c r="AS162" i="12" s="1"/>
  <c r="K163" i="12"/>
  <c r="F164" i="12"/>
  <c r="I164" i="12" s="1"/>
  <c r="E165" i="12" l="1"/>
  <c r="J164" i="12"/>
  <c r="L163" i="12"/>
  <c r="O163" i="12" s="1"/>
  <c r="P163" i="12" s="1"/>
  <c r="R163" i="12" s="1"/>
  <c r="U163" i="12" s="1"/>
  <c r="V163" i="12" s="1"/>
  <c r="X163" i="12" s="1"/>
  <c r="AA163" i="12" s="1"/>
  <c r="AB163" i="12" s="1"/>
  <c r="AD163" i="12" s="1"/>
  <c r="AG163" i="12" s="1"/>
  <c r="AK162" i="12"/>
  <c r="AN162" i="12" s="1"/>
  <c r="AI163" i="12" l="1"/>
  <c r="K164" i="12"/>
  <c r="F165" i="12"/>
  <c r="I165" i="12" s="1"/>
  <c r="J165" i="12" l="1"/>
  <c r="E166" i="12"/>
  <c r="L164" i="12"/>
  <c r="O164" i="12" s="1"/>
  <c r="P164" i="12" s="1"/>
  <c r="R164" i="12" s="1"/>
  <c r="U164" i="12" s="1"/>
  <c r="V164" i="12" s="1"/>
  <c r="X164" i="12" s="1"/>
  <c r="AA164" i="12" s="1"/>
  <c r="AB164" i="12" s="1"/>
  <c r="AD164" i="12" s="1"/>
  <c r="AG164" i="12" s="1"/>
  <c r="AJ163" i="12"/>
  <c r="AP163" i="12" s="1"/>
  <c r="AS163" i="12" s="1"/>
  <c r="AI164" i="12" l="1"/>
  <c r="K165" i="12"/>
  <c r="L165" i="12" s="1"/>
  <c r="O165" i="12" s="1"/>
  <c r="P165" i="12" s="1"/>
  <c r="R165" i="12" s="1"/>
  <c r="U165" i="12" s="1"/>
  <c r="V165" i="12" s="1"/>
  <c r="X165" i="12" s="1"/>
  <c r="AA165" i="12" s="1"/>
  <c r="AB165" i="12" s="1"/>
  <c r="AD165" i="12" s="1"/>
  <c r="AG165" i="12" s="1"/>
  <c r="AK163" i="12"/>
  <c r="AN163" i="12" s="1"/>
  <c r="F166" i="12"/>
  <c r="I166" i="12" s="1"/>
  <c r="AJ164" i="12" l="1"/>
  <c r="AP164" i="12" s="1"/>
  <c r="AS164" i="12" s="1"/>
  <c r="AI165" i="12"/>
  <c r="E167" i="12"/>
  <c r="J166" i="12"/>
  <c r="AK164" i="12" l="1"/>
  <c r="AN164" i="12" s="1"/>
  <c r="AJ165" i="12" s="1"/>
  <c r="AP165" i="12" s="1"/>
  <c r="AS165" i="12" s="1"/>
  <c r="F167" i="12"/>
  <c r="I167" i="12" s="1"/>
  <c r="K166" i="12"/>
  <c r="AK165" i="12" l="1"/>
  <c r="AN165" i="12" s="1"/>
  <c r="E168" i="12"/>
  <c r="J167" i="12"/>
  <c r="L166" i="12"/>
  <c r="O166" i="12" s="1"/>
  <c r="P166" i="12" s="1"/>
  <c r="R166" i="12" s="1"/>
  <c r="U166" i="12" s="1"/>
  <c r="V166" i="12" s="1"/>
  <c r="X166" i="12" s="1"/>
  <c r="AA166" i="12" s="1"/>
  <c r="AB166" i="12" s="1"/>
  <c r="AD166" i="12" s="1"/>
  <c r="AG166" i="12" s="1"/>
  <c r="K167" i="12" l="1"/>
  <c r="AI166" i="12"/>
  <c r="F168" i="12"/>
  <c r="I168" i="12" s="1"/>
  <c r="J168" i="12" l="1"/>
  <c r="E169" i="12"/>
  <c r="AJ166" i="12"/>
  <c r="AP166" i="12" s="1"/>
  <c r="AS166" i="12" s="1"/>
  <c r="L167" i="12"/>
  <c r="O167" i="12" s="1"/>
  <c r="P167" i="12" s="1"/>
  <c r="R167" i="12" s="1"/>
  <c r="U167" i="12" s="1"/>
  <c r="V167" i="12" s="1"/>
  <c r="X167" i="12" s="1"/>
  <c r="AA167" i="12" s="1"/>
  <c r="AB167" i="12" s="1"/>
  <c r="AD167" i="12" s="1"/>
  <c r="AG167" i="12" s="1"/>
  <c r="AI167" i="12" l="1"/>
  <c r="K168" i="12"/>
  <c r="L168" i="12" s="1"/>
  <c r="O168" i="12" s="1"/>
  <c r="P168" i="12" s="1"/>
  <c r="R168" i="12" s="1"/>
  <c r="U168" i="12" s="1"/>
  <c r="V168" i="12" s="1"/>
  <c r="X168" i="12" s="1"/>
  <c r="AA168" i="12" s="1"/>
  <c r="AB168" i="12" s="1"/>
  <c r="AD168" i="12" s="1"/>
  <c r="AG168" i="12" s="1"/>
  <c r="AK166" i="12"/>
  <c r="AN166" i="12" s="1"/>
  <c r="F169" i="12"/>
  <c r="I169" i="12" s="1"/>
  <c r="AJ167" i="12" l="1"/>
  <c r="AP167" i="12" s="1"/>
  <c r="AS167" i="12" s="1"/>
  <c r="E170" i="12"/>
  <c r="J169" i="12"/>
  <c r="K169" i="12" s="1"/>
  <c r="AI168" i="12"/>
  <c r="AK167" i="12" l="1"/>
  <c r="AN167" i="12" s="1"/>
  <c r="AJ168" i="12" s="1"/>
  <c r="AP168" i="12" s="1"/>
  <c r="AS168" i="12" s="1"/>
  <c r="L169" i="12"/>
  <c r="O169" i="12" s="1"/>
  <c r="P169" i="12" s="1"/>
  <c r="R169" i="12" s="1"/>
  <c r="U169" i="12" s="1"/>
  <c r="V169" i="12" s="1"/>
  <c r="X169" i="12" s="1"/>
  <c r="AA169" i="12" s="1"/>
  <c r="AB169" i="12" s="1"/>
  <c r="AD169" i="12" s="1"/>
  <c r="AG169" i="12" s="1"/>
  <c r="F170" i="12"/>
  <c r="I170" i="12" s="1"/>
  <c r="AK168" i="12" l="1"/>
  <c r="AN168" i="12" s="1"/>
  <c r="AI169" i="12"/>
  <c r="E171" i="12"/>
  <c r="J170" i="12"/>
  <c r="AJ169" i="12" l="1"/>
  <c r="AP169" i="12" s="1"/>
  <c r="AS169" i="12" s="1"/>
  <c r="F171" i="12"/>
  <c r="I171" i="12" s="1"/>
  <c r="K170" i="12"/>
  <c r="AK169" i="12" l="1"/>
  <c r="AN169" i="12" s="1"/>
  <c r="J171" i="12"/>
  <c r="E172" i="12"/>
  <c r="L170" i="12"/>
  <c r="O170" i="12" s="1"/>
  <c r="P170" i="12" s="1"/>
  <c r="R170" i="12" s="1"/>
  <c r="U170" i="12" s="1"/>
  <c r="V170" i="12" s="1"/>
  <c r="X170" i="12" s="1"/>
  <c r="AA170" i="12" s="1"/>
  <c r="AB170" i="12" s="1"/>
  <c r="AD170" i="12" s="1"/>
  <c r="AG170" i="12" s="1"/>
  <c r="AI170" i="12" l="1"/>
  <c r="K171" i="12"/>
  <c r="L171" i="12" s="1"/>
  <c r="O171" i="12" s="1"/>
  <c r="P171" i="12" s="1"/>
  <c r="R171" i="12" s="1"/>
  <c r="U171" i="12" s="1"/>
  <c r="V171" i="12" s="1"/>
  <c r="X171" i="12" s="1"/>
  <c r="AA171" i="12" s="1"/>
  <c r="AB171" i="12" s="1"/>
  <c r="AD171" i="12" s="1"/>
  <c r="AG171" i="12" s="1"/>
  <c r="F172" i="12"/>
  <c r="I172" i="12" s="1"/>
  <c r="AI171" i="12" l="1"/>
  <c r="J172" i="12"/>
  <c r="E173" i="12"/>
  <c r="AJ170" i="12"/>
  <c r="AP170" i="12" s="1"/>
  <c r="AS170" i="12" s="1"/>
  <c r="AK170" i="12" l="1"/>
  <c r="AN170" i="12" s="1"/>
  <c r="AJ171" i="12" s="1"/>
  <c r="AP171" i="12" s="1"/>
  <c r="AS171" i="12" s="1"/>
  <c r="F173" i="12"/>
  <c r="I173" i="12" s="1"/>
  <c r="K172" i="12"/>
  <c r="AK171" i="12" l="1"/>
  <c r="AN171" i="12" s="1"/>
  <c r="E174" i="12"/>
  <c r="J173" i="12"/>
  <c r="L172" i="12"/>
  <c r="O172" i="12" s="1"/>
  <c r="P172" i="12" s="1"/>
  <c r="R172" i="12" s="1"/>
  <c r="U172" i="12" s="1"/>
  <c r="V172" i="12" s="1"/>
  <c r="X172" i="12" s="1"/>
  <c r="AA172" i="12" s="1"/>
  <c r="AB172" i="12" s="1"/>
  <c r="AD172" i="12" s="1"/>
  <c r="AG172" i="12" s="1"/>
  <c r="K173" i="12" l="1"/>
  <c r="AI172" i="12"/>
  <c r="F174" i="12"/>
  <c r="I174" i="12" s="1"/>
  <c r="E175" i="12" l="1"/>
  <c r="J174" i="12"/>
  <c r="AJ172" i="12"/>
  <c r="AP172" i="12" s="1"/>
  <c r="AS172" i="12" s="1"/>
  <c r="L173" i="12"/>
  <c r="O173" i="12" s="1"/>
  <c r="P173" i="12" s="1"/>
  <c r="R173" i="12" s="1"/>
  <c r="U173" i="12" s="1"/>
  <c r="V173" i="12" s="1"/>
  <c r="X173" i="12" s="1"/>
  <c r="AA173" i="12" s="1"/>
  <c r="AB173" i="12" s="1"/>
  <c r="AD173" i="12" s="1"/>
  <c r="AG173" i="12" s="1"/>
  <c r="AK172" i="12" l="1"/>
  <c r="AN172" i="12" s="1"/>
  <c r="AI173" i="12"/>
  <c r="K174" i="12"/>
  <c r="F175" i="12"/>
  <c r="I175" i="12" s="1"/>
  <c r="E176" i="12" l="1"/>
  <c r="J175" i="12"/>
  <c r="L174" i="12"/>
  <c r="O174" i="12" s="1"/>
  <c r="P174" i="12" s="1"/>
  <c r="R174" i="12" s="1"/>
  <c r="U174" i="12" s="1"/>
  <c r="V174" i="12" s="1"/>
  <c r="X174" i="12" s="1"/>
  <c r="AA174" i="12" s="1"/>
  <c r="AB174" i="12" s="1"/>
  <c r="AD174" i="12" s="1"/>
  <c r="AG174" i="12" s="1"/>
  <c r="AJ173" i="12"/>
  <c r="AP173" i="12" s="1"/>
  <c r="AS173" i="12" s="1"/>
  <c r="AK173" i="12" l="1"/>
  <c r="AN173" i="12" s="1"/>
  <c r="AI174" i="12"/>
  <c r="K175" i="12"/>
  <c r="F176" i="12"/>
  <c r="I176" i="12" s="1"/>
  <c r="E177" i="12" l="1"/>
  <c r="J176" i="12"/>
  <c r="AJ174" i="12"/>
  <c r="AP174" i="12" s="1"/>
  <c r="AS174" i="12" s="1"/>
  <c r="L175" i="12"/>
  <c r="O175" i="12" s="1"/>
  <c r="P175" i="12" s="1"/>
  <c r="R175" i="12" s="1"/>
  <c r="U175" i="12" s="1"/>
  <c r="V175" i="12" s="1"/>
  <c r="X175" i="12" s="1"/>
  <c r="AA175" i="12" s="1"/>
  <c r="AB175" i="12" s="1"/>
  <c r="AD175" i="12" s="1"/>
  <c r="AG175" i="12" s="1"/>
  <c r="AK174" i="12" l="1"/>
  <c r="AN174" i="12" s="1"/>
  <c r="AI175" i="12"/>
  <c r="K176" i="12"/>
  <c r="F177" i="12"/>
  <c r="I177" i="12" s="1"/>
  <c r="L176" i="12" l="1"/>
  <c r="O176" i="12" s="1"/>
  <c r="P176" i="12" s="1"/>
  <c r="R176" i="12" s="1"/>
  <c r="U176" i="12" s="1"/>
  <c r="V176" i="12" s="1"/>
  <c r="X176" i="12" s="1"/>
  <c r="AA176" i="12" s="1"/>
  <c r="AB176" i="12" s="1"/>
  <c r="AD176" i="12" s="1"/>
  <c r="AG176" i="12" s="1"/>
  <c r="E178" i="12"/>
  <c r="J177" i="12"/>
  <c r="AJ175" i="12"/>
  <c r="AP175" i="12" s="1"/>
  <c r="AS175" i="12" s="1"/>
  <c r="F178" i="12" l="1"/>
  <c r="I178" i="12" s="1"/>
  <c r="AK175" i="12"/>
  <c r="AN175" i="12" s="1"/>
  <c r="K177" i="12"/>
  <c r="AI176" i="12"/>
  <c r="L177" i="12" l="1"/>
  <c r="O177" i="12" s="1"/>
  <c r="P177" i="12" s="1"/>
  <c r="R177" i="12" s="1"/>
  <c r="U177" i="12" s="1"/>
  <c r="V177" i="12" s="1"/>
  <c r="X177" i="12" s="1"/>
  <c r="AA177" i="12" s="1"/>
  <c r="AB177" i="12" s="1"/>
  <c r="AD177" i="12" s="1"/>
  <c r="AG177" i="12" s="1"/>
  <c r="AJ176" i="12"/>
  <c r="AP176" i="12" s="1"/>
  <c r="AS176" i="12" s="1"/>
  <c r="E179" i="12"/>
  <c r="J178" i="12"/>
  <c r="F179" i="12" l="1"/>
  <c r="I179" i="12" s="1"/>
  <c r="AK176" i="12"/>
  <c r="AN176" i="12" s="1"/>
  <c r="AI177" i="12"/>
  <c r="K178" i="12"/>
  <c r="AJ177" i="12" l="1"/>
  <c r="AP177" i="12" s="1"/>
  <c r="AS177" i="12" s="1"/>
  <c r="L178" i="12"/>
  <c r="O178" i="12" s="1"/>
  <c r="P178" i="12" s="1"/>
  <c r="R178" i="12" s="1"/>
  <c r="U178" i="12" s="1"/>
  <c r="V178" i="12" s="1"/>
  <c r="X178" i="12" s="1"/>
  <c r="AA178" i="12" s="1"/>
  <c r="AB178" i="12" s="1"/>
  <c r="AD178" i="12" s="1"/>
  <c r="AG178" i="12" s="1"/>
  <c r="J179" i="12"/>
  <c r="E180" i="12"/>
  <c r="AK177" i="12" l="1"/>
  <c r="AN177" i="12" s="1"/>
  <c r="AI178" i="12"/>
  <c r="K179" i="12"/>
  <c r="L179" i="12" s="1"/>
  <c r="O179" i="12" s="1"/>
  <c r="P179" i="12" s="1"/>
  <c r="R179" i="12" s="1"/>
  <c r="U179" i="12" s="1"/>
  <c r="V179" i="12" s="1"/>
  <c r="X179" i="12" s="1"/>
  <c r="AA179" i="12" s="1"/>
  <c r="AB179" i="12" s="1"/>
  <c r="AD179" i="12" s="1"/>
  <c r="AG179" i="12" s="1"/>
  <c r="F180" i="12"/>
  <c r="I180" i="12" s="1"/>
  <c r="AJ178" i="12" l="1"/>
  <c r="AP178" i="12" s="1"/>
  <c r="AS178" i="12" s="1"/>
  <c r="E181" i="12"/>
  <c r="J180" i="12"/>
  <c r="K180" i="12" s="1"/>
  <c r="AI179" i="12"/>
  <c r="AK178" i="12" l="1"/>
  <c r="AN178" i="12" s="1"/>
  <c r="AJ179" i="12" s="1"/>
  <c r="AP179" i="12" s="1"/>
  <c r="AS179" i="12" s="1"/>
  <c r="L180" i="12"/>
  <c r="O180" i="12" s="1"/>
  <c r="P180" i="12" s="1"/>
  <c r="R180" i="12" s="1"/>
  <c r="U180" i="12" s="1"/>
  <c r="V180" i="12" s="1"/>
  <c r="X180" i="12" s="1"/>
  <c r="AA180" i="12" s="1"/>
  <c r="AB180" i="12" s="1"/>
  <c r="AD180" i="12" s="1"/>
  <c r="AG180" i="12" s="1"/>
  <c r="F181" i="12"/>
  <c r="I181" i="12" s="1"/>
  <c r="AK179" i="12" l="1"/>
  <c r="AN179" i="12" s="1"/>
  <c r="J181" i="12"/>
  <c r="K181" i="12" s="1"/>
  <c r="E182" i="12"/>
  <c r="AI180" i="12"/>
  <c r="AJ180" i="12" l="1"/>
  <c r="AP180" i="12" s="1"/>
  <c r="AS180" i="12" s="1"/>
  <c r="F182" i="12"/>
  <c r="I182" i="12" s="1"/>
  <c r="L181" i="12"/>
  <c r="O181" i="12" s="1"/>
  <c r="P181" i="12" s="1"/>
  <c r="R181" i="12" s="1"/>
  <c r="U181" i="12" s="1"/>
  <c r="V181" i="12" s="1"/>
  <c r="X181" i="12" s="1"/>
  <c r="AA181" i="12" s="1"/>
  <c r="AB181" i="12" s="1"/>
  <c r="AD181" i="12" s="1"/>
  <c r="AG181" i="12" s="1"/>
  <c r="AK180" i="12" l="1"/>
  <c r="AN180" i="12" s="1"/>
  <c r="AI181" i="12"/>
  <c r="J182" i="12"/>
  <c r="E183" i="12"/>
  <c r="AJ181" i="12" l="1"/>
  <c r="AP181" i="12" s="1"/>
  <c r="AS181" i="12" s="1"/>
  <c r="F183" i="12"/>
  <c r="I183" i="12" s="1"/>
  <c r="K182" i="12"/>
  <c r="AK181" i="12" l="1"/>
  <c r="AN181" i="12" s="1"/>
  <c r="L182" i="12"/>
  <c r="O182" i="12" s="1"/>
  <c r="P182" i="12" s="1"/>
  <c r="R182" i="12" s="1"/>
  <c r="U182" i="12" s="1"/>
  <c r="V182" i="12" s="1"/>
  <c r="X182" i="12" s="1"/>
  <c r="AA182" i="12" s="1"/>
  <c r="AB182" i="12" s="1"/>
  <c r="AD182" i="12" s="1"/>
  <c r="AG182" i="12" s="1"/>
  <c r="E184" i="12"/>
  <c r="J183" i="12"/>
  <c r="F184" i="12" l="1"/>
  <c r="I184" i="12" s="1"/>
  <c r="AI182" i="12"/>
  <c r="K183" i="12"/>
  <c r="AJ182" i="12" l="1"/>
  <c r="AP182" i="12" s="1"/>
  <c r="AS182" i="12" s="1"/>
  <c r="E185" i="12"/>
  <c r="J184" i="12"/>
  <c r="L183" i="12"/>
  <c r="O183" i="12" s="1"/>
  <c r="P183" i="12" s="1"/>
  <c r="R183" i="12" s="1"/>
  <c r="U183" i="12" s="1"/>
  <c r="V183" i="12" s="1"/>
  <c r="X183" i="12" s="1"/>
  <c r="AA183" i="12" s="1"/>
  <c r="AB183" i="12" s="1"/>
  <c r="AD183" i="12" s="1"/>
  <c r="AG183" i="12" s="1"/>
  <c r="AI183" i="12" l="1"/>
  <c r="K184" i="12"/>
  <c r="L184" i="12" s="1"/>
  <c r="O184" i="12" s="1"/>
  <c r="P184" i="12" s="1"/>
  <c r="R184" i="12" s="1"/>
  <c r="U184" i="12" s="1"/>
  <c r="V184" i="12" s="1"/>
  <c r="X184" i="12" s="1"/>
  <c r="AA184" i="12" s="1"/>
  <c r="AB184" i="12" s="1"/>
  <c r="AD184" i="12" s="1"/>
  <c r="AG184" i="12" s="1"/>
  <c r="F185" i="12"/>
  <c r="I185" i="12" s="1"/>
  <c r="AK182" i="12"/>
  <c r="AN182" i="12" s="1"/>
  <c r="AJ183" i="12" l="1"/>
  <c r="AP183" i="12" s="1"/>
  <c r="AS183" i="12" s="1"/>
  <c r="AI184" i="12"/>
  <c r="J185" i="12"/>
  <c r="E186" i="12"/>
  <c r="AK183" i="12" l="1"/>
  <c r="AN183" i="12" s="1"/>
  <c r="AJ184" i="12" s="1"/>
  <c r="AP184" i="12" s="1"/>
  <c r="AS184" i="12" s="1"/>
  <c r="F186" i="12"/>
  <c r="I186" i="12" s="1"/>
  <c r="K185" i="12"/>
  <c r="AK184" i="12" l="1"/>
  <c r="AN184" i="12" s="1"/>
  <c r="L185" i="12"/>
  <c r="O185" i="12" s="1"/>
  <c r="P185" i="12" s="1"/>
  <c r="R185" i="12" s="1"/>
  <c r="U185" i="12" s="1"/>
  <c r="V185" i="12" s="1"/>
  <c r="X185" i="12" s="1"/>
  <c r="AA185" i="12" s="1"/>
  <c r="AB185" i="12" s="1"/>
  <c r="AD185" i="12" s="1"/>
  <c r="AG185" i="12" s="1"/>
  <c r="E187" i="12"/>
  <c r="J186" i="12"/>
  <c r="AI185" i="12" l="1"/>
  <c r="K186" i="12"/>
  <c r="F187" i="12"/>
  <c r="I187" i="12" s="1"/>
  <c r="E188" i="12" l="1"/>
  <c r="J187" i="12"/>
  <c r="AJ185" i="12"/>
  <c r="AP185" i="12" s="1"/>
  <c r="AS185" i="12" s="1"/>
  <c r="L186" i="12"/>
  <c r="O186" i="12" s="1"/>
  <c r="P186" i="12" s="1"/>
  <c r="R186" i="12" s="1"/>
  <c r="U186" i="12" s="1"/>
  <c r="V186" i="12" s="1"/>
  <c r="X186" i="12" s="1"/>
  <c r="AA186" i="12" s="1"/>
  <c r="AB186" i="12" s="1"/>
  <c r="AD186" i="12" s="1"/>
  <c r="AG186" i="12" s="1"/>
  <c r="AI186" i="12" l="1"/>
  <c r="K187" i="12"/>
  <c r="AK185" i="12"/>
  <c r="AN185" i="12" s="1"/>
  <c r="F188" i="12"/>
  <c r="I188" i="12" s="1"/>
  <c r="AJ186" i="12" l="1"/>
  <c r="AP186" i="12" s="1"/>
  <c r="AS186" i="12" s="1"/>
  <c r="J188" i="12"/>
  <c r="E189" i="12"/>
  <c r="L187" i="12"/>
  <c r="O187" i="12" s="1"/>
  <c r="P187" i="12" s="1"/>
  <c r="R187" i="12" s="1"/>
  <c r="U187" i="12" s="1"/>
  <c r="V187" i="12" s="1"/>
  <c r="X187" i="12" s="1"/>
  <c r="AA187" i="12" s="1"/>
  <c r="AB187" i="12" s="1"/>
  <c r="AD187" i="12" s="1"/>
  <c r="AG187" i="12" s="1"/>
  <c r="AK186" i="12" l="1"/>
  <c r="AN186" i="12" s="1"/>
  <c r="AI187" i="12"/>
  <c r="K188" i="12"/>
  <c r="L188" i="12" s="1"/>
  <c r="O188" i="12" s="1"/>
  <c r="P188" i="12" s="1"/>
  <c r="R188" i="12" s="1"/>
  <c r="U188" i="12" s="1"/>
  <c r="V188" i="12" s="1"/>
  <c r="X188" i="12" s="1"/>
  <c r="AA188" i="12" s="1"/>
  <c r="AB188" i="12" s="1"/>
  <c r="AD188" i="12" s="1"/>
  <c r="AG188" i="12" s="1"/>
  <c r="F189" i="12"/>
  <c r="I189" i="12" s="1"/>
  <c r="AJ187" i="12" l="1"/>
  <c r="AP187" i="12" s="1"/>
  <c r="AS187" i="12" s="1"/>
  <c r="AI188" i="12"/>
  <c r="J189" i="12"/>
  <c r="E190" i="12"/>
  <c r="AK187" i="12" l="1"/>
  <c r="AN187" i="12" s="1"/>
  <c r="AJ188" i="12" s="1"/>
  <c r="AP188" i="12" s="1"/>
  <c r="AS188" i="12" s="1"/>
  <c r="F190" i="12"/>
  <c r="I190" i="12" s="1"/>
  <c r="K189" i="12"/>
  <c r="L189" i="12" s="1"/>
  <c r="O189" i="12" s="1"/>
  <c r="P189" i="12" s="1"/>
  <c r="R189" i="12" s="1"/>
  <c r="U189" i="12" s="1"/>
  <c r="V189" i="12" s="1"/>
  <c r="X189" i="12" s="1"/>
  <c r="AA189" i="12" s="1"/>
  <c r="AB189" i="12" s="1"/>
  <c r="AD189" i="12" s="1"/>
  <c r="AG189" i="12" s="1"/>
  <c r="AK188" i="12" l="1"/>
  <c r="AN188" i="12" s="1"/>
  <c r="AI189" i="12"/>
  <c r="E191" i="12"/>
  <c r="J190" i="12"/>
  <c r="AJ189" i="12" l="1"/>
  <c r="AP189" i="12" s="1"/>
  <c r="AS189" i="12" s="1"/>
  <c r="F191" i="12"/>
  <c r="I191" i="12" s="1"/>
  <c r="K190" i="12"/>
  <c r="AK189" i="12" l="1"/>
  <c r="AN189" i="12" s="1"/>
  <c r="J191" i="12"/>
  <c r="E192" i="12"/>
  <c r="L190" i="12"/>
  <c r="O190" i="12" s="1"/>
  <c r="P190" i="12" s="1"/>
  <c r="R190" i="12" s="1"/>
  <c r="U190" i="12" s="1"/>
  <c r="V190" i="12" s="1"/>
  <c r="X190" i="12" s="1"/>
  <c r="AA190" i="12" s="1"/>
  <c r="AB190" i="12" s="1"/>
  <c r="AD190" i="12" s="1"/>
  <c r="AG190" i="12" s="1"/>
  <c r="AI190" i="12" l="1"/>
  <c r="K191" i="12"/>
  <c r="L191" i="12" s="1"/>
  <c r="O191" i="12" s="1"/>
  <c r="P191" i="12" s="1"/>
  <c r="R191" i="12" s="1"/>
  <c r="U191" i="12" s="1"/>
  <c r="V191" i="12" s="1"/>
  <c r="X191" i="12" s="1"/>
  <c r="AA191" i="12" s="1"/>
  <c r="AB191" i="12" s="1"/>
  <c r="AD191" i="12" s="1"/>
  <c r="AG191" i="12" s="1"/>
  <c r="F192" i="12"/>
  <c r="I192" i="12" s="1"/>
  <c r="E193" i="12" l="1"/>
  <c r="J192" i="12"/>
  <c r="K192" i="12" s="1"/>
  <c r="AI191" i="12"/>
  <c r="AJ190" i="12"/>
  <c r="AP190" i="12" s="1"/>
  <c r="AS190" i="12" s="1"/>
  <c r="AK190" i="12" l="1"/>
  <c r="AN190" i="12" s="1"/>
  <c r="AJ191" i="12" s="1"/>
  <c r="AP191" i="12" s="1"/>
  <c r="AS191" i="12" s="1"/>
  <c r="L192" i="12"/>
  <c r="O192" i="12" s="1"/>
  <c r="P192" i="12" s="1"/>
  <c r="R192" i="12" s="1"/>
  <c r="U192" i="12" s="1"/>
  <c r="V192" i="12" s="1"/>
  <c r="X192" i="12" s="1"/>
  <c r="AA192" i="12" s="1"/>
  <c r="AB192" i="12" s="1"/>
  <c r="AD192" i="12" s="1"/>
  <c r="AG192" i="12" s="1"/>
  <c r="F193" i="12"/>
  <c r="I193" i="12" s="1"/>
  <c r="AI192" i="12" l="1"/>
  <c r="AK191" i="12"/>
  <c r="AN191" i="12" s="1"/>
  <c r="E194" i="12"/>
  <c r="J193" i="12"/>
  <c r="AJ192" i="12" l="1"/>
  <c r="AP192" i="12" s="1"/>
  <c r="AS192" i="12" s="1"/>
  <c r="F194" i="12"/>
  <c r="I194" i="12" s="1"/>
  <c r="K193" i="12"/>
  <c r="AK192" i="12" l="1"/>
  <c r="AN192" i="12" s="1"/>
  <c r="L193" i="12"/>
  <c r="O193" i="12" s="1"/>
  <c r="P193" i="12" s="1"/>
  <c r="R193" i="12" s="1"/>
  <c r="U193" i="12" s="1"/>
  <c r="V193" i="12" s="1"/>
  <c r="X193" i="12" s="1"/>
  <c r="AA193" i="12" s="1"/>
  <c r="AB193" i="12" s="1"/>
  <c r="AD193" i="12" s="1"/>
  <c r="AG193" i="12" s="1"/>
  <c r="E195" i="12"/>
  <c r="J194" i="12"/>
  <c r="F195" i="12" l="1"/>
  <c r="I195" i="12" s="1"/>
  <c r="AI193" i="12"/>
  <c r="K194" i="12"/>
  <c r="AJ193" i="12" l="1"/>
  <c r="AP193" i="12" s="1"/>
  <c r="AS193" i="12" s="1"/>
  <c r="E196" i="12"/>
  <c r="J195" i="12"/>
  <c r="L194" i="12"/>
  <c r="O194" i="12" s="1"/>
  <c r="P194" i="12" s="1"/>
  <c r="R194" i="12" s="1"/>
  <c r="U194" i="12" s="1"/>
  <c r="V194" i="12" s="1"/>
  <c r="X194" i="12" s="1"/>
  <c r="AA194" i="12" s="1"/>
  <c r="AB194" i="12" s="1"/>
  <c r="AD194" i="12" s="1"/>
  <c r="AG194" i="12" s="1"/>
  <c r="AI194" i="12" l="1"/>
  <c r="K195" i="12"/>
  <c r="F196" i="12"/>
  <c r="I196" i="12" s="1"/>
  <c r="AK193" i="12"/>
  <c r="AN193" i="12" s="1"/>
  <c r="AJ194" i="12" l="1"/>
  <c r="AP194" i="12" s="1"/>
  <c r="AS194" i="12" s="1"/>
  <c r="E197" i="12"/>
  <c r="J196" i="12"/>
  <c r="L195" i="12"/>
  <c r="O195" i="12" s="1"/>
  <c r="P195" i="12" s="1"/>
  <c r="R195" i="12" s="1"/>
  <c r="U195" i="12" s="1"/>
  <c r="V195" i="12" s="1"/>
  <c r="X195" i="12" s="1"/>
  <c r="AA195" i="12" s="1"/>
  <c r="AB195" i="12" s="1"/>
  <c r="AD195" i="12" s="1"/>
  <c r="AG195" i="12" s="1"/>
  <c r="AK194" i="12" l="1"/>
  <c r="AN194" i="12" s="1"/>
  <c r="K196" i="12"/>
  <c r="L196" i="12" s="1"/>
  <c r="O196" i="12" s="1"/>
  <c r="P196" i="12" s="1"/>
  <c r="R196" i="12" s="1"/>
  <c r="U196" i="12" s="1"/>
  <c r="V196" i="12" s="1"/>
  <c r="X196" i="12" s="1"/>
  <c r="AA196" i="12" s="1"/>
  <c r="AB196" i="12" s="1"/>
  <c r="AD196" i="12" s="1"/>
  <c r="AG196" i="12" s="1"/>
  <c r="AI195" i="12"/>
  <c r="F197" i="12"/>
  <c r="I197" i="12" s="1"/>
  <c r="AJ195" i="12" l="1"/>
  <c r="AP195" i="12" s="1"/>
  <c r="AS195" i="12" s="1"/>
  <c r="E198" i="12"/>
  <c r="J197" i="12"/>
  <c r="K197" i="12" s="1"/>
  <c r="AI196" i="12"/>
  <c r="AK195" i="12" l="1"/>
  <c r="AN195" i="12" s="1"/>
  <c r="AJ196" i="12" s="1"/>
  <c r="AP196" i="12" s="1"/>
  <c r="AS196" i="12" s="1"/>
  <c r="L197" i="12"/>
  <c r="O197" i="12" s="1"/>
  <c r="P197" i="12" s="1"/>
  <c r="R197" i="12" s="1"/>
  <c r="U197" i="12" s="1"/>
  <c r="V197" i="12" s="1"/>
  <c r="X197" i="12" s="1"/>
  <c r="AA197" i="12" s="1"/>
  <c r="AB197" i="12" s="1"/>
  <c r="AD197" i="12" s="1"/>
  <c r="AG197" i="12" s="1"/>
  <c r="F198" i="12"/>
  <c r="I198" i="12" s="1"/>
  <c r="J198" i="12" l="1"/>
  <c r="K198" i="12" s="1"/>
  <c r="E199" i="12"/>
  <c r="AI197" i="12"/>
  <c r="AK196" i="12"/>
  <c r="AN196" i="12" s="1"/>
  <c r="AJ197" i="12" s="1"/>
  <c r="AP197" i="12" s="1"/>
  <c r="AS197" i="12" s="1"/>
  <c r="F199" i="12" l="1"/>
  <c r="I199" i="12" s="1"/>
  <c r="AK197" i="12"/>
  <c r="AN197" i="12" s="1"/>
  <c r="L198" i="12"/>
  <c r="O198" i="12" s="1"/>
  <c r="P198" i="12" s="1"/>
  <c r="R198" i="12" s="1"/>
  <c r="U198" i="12" s="1"/>
  <c r="V198" i="12" s="1"/>
  <c r="X198" i="12" s="1"/>
  <c r="AA198" i="12" s="1"/>
  <c r="AB198" i="12" s="1"/>
  <c r="AD198" i="12" s="1"/>
  <c r="AG198" i="12" s="1"/>
  <c r="J199" i="12" l="1"/>
  <c r="K199" i="12" s="1"/>
  <c r="E200" i="12"/>
  <c r="AI198" i="12"/>
  <c r="L199" i="12" l="1"/>
  <c r="O199" i="12" s="1"/>
  <c r="P199" i="12" s="1"/>
  <c r="R199" i="12" s="1"/>
  <c r="U199" i="12" s="1"/>
  <c r="V199" i="12" s="1"/>
  <c r="X199" i="12" s="1"/>
  <c r="AA199" i="12" s="1"/>
  <c r="AB199" i="12" s="1"/>
  <c r="AD199" i="12" s="1"/>
  <c r="AG199" i="12" s="1"/>
  <c r="F200" i="12"/>
  <c r="I200" i="12" s="1"/>
  <c r="AJ198" i="12"/>
  <c r="AP198" i="12" s="1"/>
  <c r="AS198" i="12" s="1"/>
  <c r="AI199" i="12" l="1"/>
  <c r="AK198" i="12"/>
  <c r="AN198" i="12" s="1"/>
  <c r="E201" i="12"/>
  <c r="J200" i="12"/>
  <c r="AJ199" i="12" l="1"/>
  <c r="AP199" i="12" s="1"/>
  <c r="AS199" i="12" s="1"/>
  <c r="F201" i="12"/>
  <c r="I201" i="12" s="1"/>
  <c r="K200" i="12"/>
  <c r="L200" i="12" s="1"/>
  <c r="O200" i="12" s="1"/>
  <c r="P200" i="12" s="1"/>
  <c r="R200" i="12" s="1"/>
  <c r="U200" i="12" s="1"/>
  <c r="V200" i="12" s="1"/>
  <c r="X200" i="12" s="1"/>
  <c r="AA200" i="12" s="1"/>
  <c r="AB200" i="12" s="1"/>
  <c r="AD200" i="12" s="1"/>
  <c r="AG200" i="12" s="1"/>
  <c r="AK199" i="12" l="1"/>
  <c r="AN199" i="12" s="1"/>
  <c r="AI200" i="12"/>
  <c r="J201" i="12"/>
  <c r="E202" i="12"/>
  <c r="AJ200" i="12"/>
  <c r="AP200" i="12" s="1"/>
  <c r="AS200" i="12" s="1"/>
  <c r="K201" i="12" l="1"/>
  <c r="F202" i="12"/>
  <c r="I202" i="12" s="1"/>
  <c r="AK200" i="12"/>
  <c r="AN200" i="12" s="1"/>
  <c r="E203" i="12" l="1"/>
  <c r="J202" i="12"/>
  <c r="L201" i="12"/>
  <c r="O201" i="12" s="1"/>
  <c r="P201" i="12" s="1"/>
  <c r="R201" i="12" s="1"/>
  <c r="U201" i="12" s="1"/>
  <c r="V201" i="12" s="1"/>
  <c r="X201" i="12" s="1"/>
  <c r="AA201" i="12" s="1"/>
  <c r="AB201" i="12" s="1"/>
  <c r="AD201" i="12" s="1"/>
  <c r="AG201" i="12" s="1"/>
  <c r="F203" i="12" l="1"/>
  <c r="I203" i="12" s="1"/>
  <c r="K202" i="12"/>
  <c r="L202" i="12" s="1"/>
  <c r="O202" i="12" s="1"/>
  <c r="P202" i="12" s="1"/>
  <c r="R202" i="12" s="1"/>
  <c r="U202" i="12" s="1"/>
  <c r="V202" i="12" s="1"/>
  <c r="X202" i="12" s="1"/>
  <c r="AA202" i="12" s="1"/>
  <c r="AB202" i="12" s="1"/>
  <c r="AD202" i="12" s="1"/>
  <c r="AG202" i="12" s="1"/>
  <c r="AI201" i="12"/>
  <c r="AI202" i="12" l="1"/>
  <c r="AJ201" i="12"/>
  <c r="AP201" i="12" s="1"/>
  <c r="AS201" i="12" s="1"/>
  <c r="E204" i="12"/>
  <c r="J203" i="12"/>
  <c r="K203" i="12" l="1"/>
  <c r="F204" i="12"/>
  <c r="I204" i="12" s="1"/>
  <c r="AK201" i="12"/>
  <c r="AN201" i="12" s="1"/>
  <c r="AJ202" i="12" s="1"/>
  <c r="AP202" i="12" s="1"/>
  <c r="AS202" i="12" s="1"/>
  <c r="AK202" i="12" l="1"/>
  <c r="AN202" i="12" s="1"/>
  <c r="J204" i="12"/>
  <c r="E205" i="12"/>
  <c r="L203" i="12"/>
  <c r="O203" i="12" s="1"/>
  <c r="P203" i="12" s="1"/>
  <c r="R203" i="12" s="1"/>
  <c r="U203" i="12" s="1"/>
  <c r="V203" i="12" s="1"/>
  <c r="X203" i="12" s="1"/>
  <c r="AA203" i="12" s="1"/>
  <c r="AB203" i="12" s="1"/>
  <c r="AD203" i="12" s="1"/>
  <c r="AG203" i="12" s="1"/>
  <c r="AI203" i="12" l="1"/>
  <c r="AJ203" i="12" s="1"/>
  <c r="AP203" i="12" s="1"/>
  <c r="AS203" i="12" s="1"/>
  <c r="K204" i="12"/>
  <c r="L204" i="12" s="1"/>
  <c r="O204" i="12" s="1"/>
  <c r="P204" i="12" s="1"/>
  <c r="R204" i="12" s="1"/>
  <c r="U204" i="12" s="1"/>
  <c r="V204" i="12" s="1"/>
  <c r="X204" i="12" s="1"/>
  <c r="AA204" i="12" s="1"/>
  <c r="AB204" i="12" s="1"/>
  <c r="AD204" i="12" s="1"/>
  <c r="AG204" i="12" s="1"/>
  <c r="F205" i="12"/>
  <c r="I205" i="12" s="1"/>
  <c r="E206" i="12" l="1"/>
  <c r="J205" i="12"/>
  <c r="K205" i="12" s="1"/>
  <c r="AI204" i="12"/>
  <c r="AK203" i="12"/>
  <c r="AN203" i="12" s="1"/>
  <c r="AJ204" i="12" l="1"/>
  <c r="AP204" i="12" s="1"/>
  <c r="AS204" i="12" s="1"/>
  <c r="L205" i="12"/>
  <c r="O205" i="12" s="1"/>
  <c r="P205" i="12" s="1"/>
  <c r="R205" i="12" s="1"/>
  <c r="U205" i="12" s="1"/>
  <c r="V205" i="12" s="1"/>
  <c r="X205" i="12" s="1"/>
  <c r="AA205" i="12" s="1"/>
  <c r="AB205" i="12" s="1"/>
  <c r="AD205" i="12" s="1"/>
  <c r="AG205" i="12" s="1"/>
  <c r="F206" i="12"/>
  <c r="I206" i="12" s="1"/>
  <c r="AK204" i="12" l="1"/>
  <c r="AN204" i="12" s="1"/>
  <c r="J206" i="12"/>
  <c r="K206" i="12" s="1"/>
  <c r="E207" i="12"/>
  <c r="AI205" i="12"/>
  <c r="AJ205" i="12" s="1"/>
  <c r="AP205" i="12" s="1"/>
  <c r="AS205" i="12" s="1"/>
  <c r="F207" i="12" l="1"/>
  <c r="I207" i="12" s="1"/>
  <c r="AK205" i="12"/>
  <c r="AN205" i="12" s="1"/>
  <c r="L206" i="12"/>
  <c r="O206" i="12" s="1"/>
  <c r="P206" i="12" s="1"/>
  <c r="R206" i="12" s="1"/>
  <c r="U206" i="12" s="1"/>
  <c r="V206" i="12" s="1"/>
  <c r="X206" i="12" s="1"/>
  <c r="AA206" i="12" s="1"/>
  <c r="AB206" i="12" s="1"/>
  <c r="AD206" i="12" s="1"/>
  <c r="AG206" i="12" s="1"/>
  <c r="AI206" i="12" l="1"/>
  <c r="AJ206" i="12" s="1"/>
  <c r="AP206" i="12" s="1"/>
  <c r="AS206" i="12" s="1"/>
  <c r="E208" i="12"/>
  <c r="J207" i="12"/>
  <c r="AK206" i="12" l="1"/>
  <c r="AN206" i="12" s="1"/>
  <c r="F208" i="12"/>
  <c r="I208" i="12" s="1"/>
  <c r="K207" i="12"/>
  <c r="J208" i="12" l="1"/>
  <c r="E209" i="12"/>
  <c r="L207" i="12"/>
  <c r="O207" i="12" s="1"/>
  <c r="P207" i="12" s="1"/>
  <c r="R207" i="12" s="1"/>
  <c r="U207" i="12" s="1"/>
  <c r="V207" i="12" s="1"/>
  <c r="X207" i="12" s="1"/>
  <c r="AA207" i="12" s="1"/>
  <c r="AB207" i="12" s="1"/>
  <c r="AD207" i="12" s="1"/>
  <c r="AG207" i="12" s="1"/>
  <c r="F209" i="12" l="1"/>
  <c r="I209" i="12" s="1"/>
  <c r="AI207" i="12"/>
  <c r="K208" i="12"/>
  <c r="L208" i="12" s="1"/>
  <c r="O208" i="12" s="1"/>
  <c r="P208" i="12" s="1"/>
  <c r="R208" i="12" s="1"/>
  <c r="U208" i="12" s="1"/>
  <c r="V208" i="12" s="1"/>
  <c r="X208" i="12" s="1"/>
  <c r="AA208" i="12" s="1"/>
  <c r="AB208" i="12" s="1"/>
  <c r="AD208" i="12" s="1"/>
  <c r="AG208" i="12" s="1"/>
  <c r="AI208" i="12" l="1"/>
  <c r="AJ207" i="12"/>
  <c r="AP207" i="12" s="1"/>
  <c r="AS207" i="12" s="1"/>
  <c r="J209" i="12"/>
  <c r="E210" i="12"/>
  <c r="F210" i="12" l="1"/>
  <c r="I210" i="12" s="1"/>
  <c r="AK207" i="12"/>
  <c r="AN207" i="12" s="1"/>
  <c r="AJ208" i="12" s="1"/>
  <c r="AP208" i="12" s="1"/>
  <c r="AS208" i="12" s="1"/>
  <c r="K209" i="12"/>
  <c r="L209" i="12" l="1"/>
  <c r="O209" i="12" s="1"/>
  <c r="P209" i="12" s="1"/>
  <c r="R209" i="12" s="1"/>
  <c r="U209" i="12" s="1"/>
  <c r="V209" i="12" s="1"/>
  <c r="X209" i="12" s="1"/>
  <c r="AA209" i="12" s="1"/>
  <c r="AB209" i="12" s="1"/>
  <c r="AD209" i="12" s="1"/>
  <c r="AG209" i="12" s="1"/>
  <c r="E211" i="12"/>
  <c r="J210" i="12"/>
  <c r="AK208" i="12"/>
  <c r="AN208" i="12" s="1"/>
  <c r="AI209" i="12" l="1"/>
  <c r="AJ209" i="12" s="1"/>
  <c r="AP209" i="12" s="1"/>
  <c r="AS209" i="12" s="1"/>
  <c r="K210" i="12"/>
  <c r="F211" i="12"/>
  <c r="I211" i="12" s="1"/>
  <c r="E212" i="12" l="1"/>
  <c r="J211" i="12"/>
  <c r="AK209" i="12"/>
  <c r="AN209" i="12" s="1"/>
  <c r="L210" i="12"/>
  <c r="O210" i="12" s="1"/>
  <c r="P210" i="12" s="1"/>
  <c r="R210" i="12" s="1"/>
  <c r="U210" i="12" s="1"/>
  <c r="V210" i="12" s="1"/>
  <c r="X210" i="12" s="1"/>
  <c r="AA210" i="12" s="1"/>
  <c r="AB210" i="12" s="1"/>
  <c r="AD210" i="12" s="1"/>
  <c r="AG210" i="12" s="1"/>
  <c r="AI210" i="12" l="1"/>
  <c r="K211" i="12"/>
  <c r="F212" i="12"/>
  <c r="I212" i="12" s="1"/>
  <c r="L211" i="12" l="1"/>
  <c r="O211" i="12" s="1"/>
  <c r="P211" i="12" s="1"/>
  <c r="R211" i="12" s="1"/>
  <c r="U211" i="12" s="1"/>
  <c r="V211" i="12" s="1"/>
  <c r="X211" i="12" s="1"/>
  <c r="AA211" i="12" s="1"/>
  <c r="AB211" i="12" s="1"/>
  <c r="AD211" i="12" s="1"/>
  <c r="AG211" i="12" s="1"/>
  <c r="E213" i="12"/>
  <c r="J212" i="12"/>
  <c r="AJ210" i="12"/>
  <c r="AP210" i="12" s="1"/>
  <c r="AS210" i="12" s="1"/>
  <c r="K212" i="12" l="1"/>
  <c r="AI211" i="12"/>
  <c r="AK210" i="12"/>
  <c r="AN210" i="12" s="1"/>
  <c r="AJ211" i="12" s="1"/>
  <c r="AP211" i="12" s="1"/>
  <c r="AS211" i="12" s="1"/>
  <c r="F213" i="12"/>
  <c r="I213" i="12" s="1"/>
  <c r="E214" i="12" l="1"/>
  <c r="J213" i="12"/>
  <c r="AK211" i="12"/>
  <c r="AN211" i="12" s="1"/>
  <c r="L212" i="12"/>
  <c r="O212" i="12" s="1"/>
  <c r="P212" i="12" s="1"/>
  <c r="R212" i="12" s="1"/>
  <c r="U212" i="12" s="1"/>
  <c r="V212" i="12" s="1"/>
  <c r="X212" i="12" s="1"/>
  <c r="AA212" i="12" s="1"/>
  <c r="AB212" i="12" s="1"/>
  <c r="AD212" i="12" s="1"/>
  <c r="AG212" i="12" s="1"/>
  <c r="K213" i="12" l="1"/>
  <c r="L213" i="12" s="1"/>
  <c r="O213" i="12" s="1"/>
  <c r="P213" i="12" s="1"/>
  <c r="R213" i="12" s="1"/>
  <c r="U213" i="12" s="1"/>
  <c r="V213" i="12" s="1"/>
  <c r="X213" i="12" s="1"/>
  <c r="AA213" i="12" s="1"/>
  <c r="AB213" i="12" s="1"/>
  <c r="AD213" i="12" s="1"/>
  <c r="AG213" i="12" s="1"/>
  <c r="AI212" i="12"/>
  <c r="AJ212" i="12" s="1"/>
  <c r="AP212" i="12" s="1"/>
  <c r="AS212" i="12" s="1"/>
  <c r="F214" i="12"/>
  <c r="I214" i="12" s="1"/>
  <c r="AI213" i="12" l="1"/>
  <c r="J214" i="12"/>
  <c r="K214" i="12" s="1"/>
  <c r="E215" i="12"/>
  <c r="AK212" i="12"/>
  <c r="AN212" i="12" s="1"/>
  <c r="AJ213" i="12" l="1"/>
  <c r="AP213" i="12" s="1"/>
  <c r="AS213" i="12" s="1"/>
  <c r="F215" i="12"/>
  <c r="I215" i="12" s="1"/>
  <c r="L214" i="12"/>
  <c r="O214" i="12" s="1"/>
  <c r="P214" i="12" s="1"/>
  <c r="R214" i="12" s="1"/>
  <c r="U214" i="12" s="1"/>
  <c r="V214" i="12" s="1"/>
  <c r="X214" i="12" s="1"/>
  <c r="AA214" i="12" s="1"/>
  <c r="AB214" i="12" s="1"/>
  <c r="AD214" i="12" s="1"/>
  <c r="AG214" i="12" s="1"/>
  <c r="AK213" i="12" l="1"/>
  <c r="AN213" i="12" s="1"/>
  <c r="E216" i="12"/>
  <c r="J215" i="12"/>
  <c r="K215" i="12" s="1"/>
  <c r="AI214" i="12"/>
  <c r="F216" i="12" l="1"/>
  <c r="I216" i="12" s="1"/>
  <c r="L215" i="12"/>
  <c r="O215" i="12" s="1"/>
  <c r="P215" i="12" s="1"/>
  <c r="R215" i="12" s="1"/>
  <c r="U215" i="12" s="1"/>
  <c r="V215" i="12" s="1"/>
  <c r="X215" i="12" s="1"/>
  <c r="AA215" i="12" s="1"/>
  <c r="AB215" i="12" s="1"/>
  <c r="AD215" i="12" s="1"/>
  <c r="AG215" i="12" s="1"/>
  <c r="AJ214" i="12"/>
  <c r="AP214" i="12" s="1"/>
  <c r="AS214" i="12" s="1"/>
  <c r="AI215" i="12" l="1"/>
  <c r="AK214" i="12"/>
  <c r="AN214" i="12" s="1"/>
  <c r="J216" i="12"/>
  <c r="E217" i="12"/>
  <c r="AJ215" i="12" l="1"/>
  <c r="AP215" i="12" s="1"/>
  <c r="AS215" i="12" s="1"/>
  <c r="F217" i="12"/>
  <c r="I217" i="12" s="1"/>
  <c r="K216" i="12"/>
  <c r="AK215" i="12" l="1"/>
  <c r="AN215" i="12" s="1"/>
  <c r="E218" i="12"/>
  <c r="J217" i="12"/>
  <c r="L216" i="12"/>
  <c r="O216" i="12" s="1"/>
  <c r="P216" i="12" s="1"/>
  <c r="R216" i="12" s="1"/>
  <c r="U216" i="12" s="1"/>
  <c r="V216" i="12" s="1"/>
  <c r="X216" i="12" s="1"/>
  <c r="AA216" i="12" s="1"/>
  <c r="AB216" i="12" s="1"/>
  <c r="AD216" i="12" s="1"/>
  <c r="AG216" i="12" s="1"/>
  <c r="F218" i="12" l="1"/>
  <c r="I218" i="12" s="1"/>
  <c r="K217" i="12"/>
  <c r="AI216" i="12"/>
  <c r="AJ216" i="12" l="1"/>
  <c r="AP216" i="12" s="1"/>
  <c r="AS216" i="12" s="1"/>
  <c r="E219" i="12"/>
  <c r="J218" i="12"/>
  <c r="L217" i="12"/>
  <c r="O217" i="12" s="1"/>
  <c r="P217" i="12" s="1"/>
  <c r="R217" i="12" s="1"/>
  <c r="U217" i="12" s="1"/>
  <c r="V217" i="12" s="1"/>
  <c r="X217" i="12" s="1"/>
  <c r="AA217" i="12" s="1"/>
  <c r="AB217" i="12" s="1"/>
  <c r="AD217" i="12" s="1"/>
  <c r="AG217" i="12" s="1"/>
  <c r="K218" i="12" l="1"/>
  <c r="L218" i="12" s="1"/>
  <c r="O218" i="12" s="1"/>
  <c r="P218" i="12" s="1"/>
  <c r="R218" i="12" s="1"/>
  <c r="U218" i="12" s="1"/>
  <c r="V218" i="12" s="1"/>
  <c r="X218" i="12" s="1"/>
  <c r="AA218" i="12" s="1"/>
  <c r="AB218" i="12" s="1"/>
  <c r="AD218" i="12" s="1"/>
  <c r="AG218" i="12" s="1"/>
  <c r="AI217" i="12"/>
  <c r="F219" i="12"/>
  <c r="I219" i="12" s="1"/>
  <c r="AK216" i="12"/>
  <c r="AN216" i="12" s="1"/>
  <c r="AJ217" i="12" l="1"/>
  <c r="AP217" i="12" s="1"/>
  <c r="AS217" i="12" s="1"/>
  <c r="AI218" i="12"/>
  <c r="J219" i="12"/>
  <c r="E220" i="12"/>
  <c r="AK217" i="12" l="1"/>
  <c r="AN217" i="12" s="1"/>
  <c r="AJ218" i="12" s="1"/>
  <c r="F220" i="12"/>
  <c r="I220" i="12" s="1"/>
  <c r="K219" i="12"/>
  <c r="AP218" i="12" l="1"/>
  <c r="AS218" i="12" s="1"/>
  <c r="AK218" i="12"/>
  <c r="AN218" i="12" s="1"/>
  <c r="L219" i="12"/>
  <c r="O219" i="12" s="1"/>
  <c r="P219" i="12" s="1"/>
  <c r="R219" i="12" s="1"/>
  <c r="U219" i="12" s="1"/>
  <c r="V219" i="12" s="1"/>
  <c r="X219" i="12" s="1"/>
  <c r="AA219" i="12" s="1"/>
  <c r="AB219" i="12" s="1"/>
  <c r="AD219" i="12" s="1"/>
  <c r="AG219" i="12" s="1"/>
  <c r="J220" i="12"/>
  <c r="E221" i="12"/>
  <c r="F221" i="12" l="1"/>
  <c r="I221" i="12" s="1"/>
  <c r="AI219" i="12"/>
  <c r="K220" i="12"/>
  <c r="E222" i="12" l="1"/>
  <c r="J221" i="12"/>
  <c r="AJ219" i="12"/>
  <c r="AP219" i="12" s="1"/>
  <c r="AS219" i="12" s="1"/>
  <c r="L220" i="12"/>
  <c r="O220" i="12" s="1"/>
  <c r="P220" i="12" s="1"/>
  <c r="R220" i="12" s="1"/>
  <c r="U220" i="12" s="1"/>
  <c r="V220" i="12" s="1"/>
  <c r="X220" i="12" s="1"/>
  <c r="AA220" i="12" s="1"/>
  <c r="AB220" i="12" s="1"/>
  <c r="AD220" i="12" s="1"/>
  <c r="AG220" i="12" s="1"/>
  <c r="AK219" i="12" l="1"/>
  <c r="AN219" i="12" s="1"/>
  <c r="AI220" i="12"/>
  <c r="K221" i="12"/>
  <c r="F222" i="12"/>
  <c r="I222" i="12" s="1"/>
  <c r="AJ220" i="12" l="1"/>
  <c r="AP220" i="12" s="1"/>
  <c r="AS220" i="12" s="1"/>
  <c r="E223" i="12"/>
  <c r="J222" i="12"/>
  <c r="L221" i="12"/>
  <c r="O221" i="12" s="1"/>
  <c r="P221" i="12" s="1"/>
  <c r="R221" i="12" s="1"/>
  <c r="U221" i="12" s="1"/>
  <c r="V221" i="12" s="1"/>
  <c r="X221" i="12" s="1"/>
  <c r="AA221" i="12" s="1"/>
  <c r="AB221" i="12" s="1"/>
  <c r="AD221" i="12" s="1"/>
  <c r="AG221" i="12" s="1"/>
  <c r="AK220" i="12" l="1"/>
  <c r="AN220" i="12" s="1"/>
  <c r="AI221" i="12"/>
  <c r="K222" i="12"/>
  <c r="L222" i="12" s="1"/>
  <c r="O222" i="12" s="1"/>
  <c r="P222" i="12" s="1"/>
  <c r="R222" i="12" s="1"/>
  <c r="U222" i="12" s="1"/>
  <c r="V222" i="12" s="1"/>
  <c r="X222" i="12" s="1"/>
  <c r="AA222" i="12" s="1"/>
  <c r="AB222" i="12" s="1"/>
  <c r="AD222" i="12" s="1"/>
  <c r="AG222" i="12" s="1"/>
  <c r="F223" i="12"/>
  <c r="I223" i="12" s="1"/>
  <c r="AI222" i="12" l="1"/>
  <c r="E224" i="12"/>
  <c r="J223" i="12"/>
  <c r="AJ221" i="12"/>
  <c r="AP221" i="12" s="1"/>
  <c r="AS221" i="12" s="1"/>
  <c r="AK221" i="12" l="1"/>
  <c r="AN221" i="12" s="1"/>
  <c r="AJ222" i="12" s="1"/>
  <c r="AP222" i="12" s="1"/>
  <c r="AS222" i="12" s="1"/>
  <c r="K223" i="12"/>
  <c r="F224" i="12"/>
  <c r="I224" i="12" s="1"/>
  <c r="AK222" i="12" l="1"/>
  <c r="AN222" i="12" s="1"/>
  <c r="E225" i="12"/>
  <c r="J224" i="12"/>
  <c r="L223" i="12"/>
  <c r="O223" i="12" s="1"/>
  <c r="P223" i="12" s="1"/>
  <c r="R223" i="12" s="1"/>
  <c r="U223" i="12" s="1"/>
  <c r="V223" i="12" s="1"/>
  <c r="X223" i="12" s="1"/>
  <c r="AA223" i="12" s="1"/>
  <c r="AB223" i="12" s="1"/>
  <c r="AD223" i="12" s="1"/>
  <c r="AG223" i="12" s="1"/>
  <c r="AI223" i="12" l="1"/>
  <c r="K224" i="12"/>
  <c r="F225" i="12"/>
  <c r="I225" i="12" s="1"/>
  <c r="E226" i="12" l="1"/>
  <c r="J225" i="12"/>
  <c r="L224" i="12"/>
  <c r="O224" i="12" s="1"/>
  <c r="P224" i="12" s="1"/>
  <c r="R224" i="12" s="1"/>
  <c r="U224" i="12" s="1"/>
  <c r="V224" i="12" s="1"/>
  <c r="X224" i="12" s="1"/>
  <c r="AA224" i="12" s="1"/>
  <c r="AB224" i="12" s="1"/>
  <c r="AD224" i="12" s="1"/>
  <c r="AG224" i="12" s="1"/>
  <c r="AJ223" i="12"/>
  <c r="AP223" i="12" s="1"/>
  <c r="AS223" i="12" s="1"/>
  <c r="AK223" i="12" l="1"/>
  <c r="AN223" i="12" s="1"/>
  <c r="F226" i="12"/>
  <c r="I226" i="12" s="1"/>
  <c r="K225" i="12"/>
  <c r="AI224" i="12"/>
  <c r="L225" i="12" l="1"/>
  <c r="O225" i="12" s="1"/>
  <c r="P225" i="12" s="1"/>
  <c r="R225" i="12" s="1"/>
  <c r="U225" i="12" s="1"/>
  <c r="V225" i="12" s="1"/>
  <c r="X225" i="12" s="1"/>
  <c r="AA225" i="12" s="1"/>
  <c r="AB225" i="12" s="1"/>
  <c r="AD225" i="12" s="1"/>
  <c r="AG225" i="12" s="1"/>
  <c r="J226" i="12"/>
  <c r="E227" i="12"/>
  <c r="AJ224" i="12"/>
  <c r="AP224" i="12" s="1"/>
  <c r="AS224" i="12" s="1"/>
  <c r="F227" i="12" l="1"/>
  <c r="I227" i="12" s="1"/>
  <c r="AI225" i="12"/>
  <c r="K226" i="12"/>
  <c r="AK224" i="12"/>
  <c r="AN224" i="12" s="1"/>
  <c r="AJ225" i="12" l="1"/>
  <c r="AP225" i="12" s="1"/>
  <c r="AS225" i="12" s="1"/>
  <c r="E228" i="12"/>
  <c r="J227" i="12"/>
  <c r="L226" i="12"/>
  <c r="O226" i="12" s="1"/>
  <c r="P226" i="12" s="1"/>
  <c r="R226" i="12" s="1"/>
  <c r="U226" i="12" s="1"/>
  <c r="V226" i="12" s="1"/>
  <c r="X226" i="12" s="1"/>
  <c r="AA226" i="12" s="1"/>
  <c r="AB226" i="12" s="1"/>
  <c r="AD226" i="12" s="1"/>
  <c r="AG226" i="12" s="1"/>
  <c r="AK225" i="12" l="1"/>
  <c r="AN225" i="12" s="1"/>
  <c r="AI226" i="12"/>
  <c r="K227" i="12"/>
  <c r="L227" i="12" s="1"/>
  <c r="O227" i="12" s="1"/>
  <c r="P227" i="12" s="1"/>
  <c r="R227" i="12" s="1"/>
  <c r="U227" i="12" s="1"/>
  <c r="V227" i="12" s="1"/>
  <c r="X227" i="12" s="1"/>
  <c r="AA227" i="12" s="1"/>
  <c r="AB227" i="12" s="1"/>
  <c r="AD227" i="12" s="1"/>
  <c r="AG227" i="12" s="1"/>
  <c r="F228" i="12"/>
  <c r="I228" i="12" s="1"/>
  <c r="AJ226" i="12"/>
  <c r="AP226" i="12" s="1"/>
  <c r="AS226" i="12" s="1"/>
  <c r="AI227" i="12" l="1"/>
  <c r="E229" i="12"/>
  <c r="J228" i="12"/>
  <c r="AK226" i="12"/>
  <c r="AN226" i="12" s="1"/>
  <c r="AJ227" i="12" l="1"/>
  <c r="AP227" i="12" s="1"/>
  <c r="AS227" i="12" s="1"/>
  <c r="F229" i="12"/>
  <c r="I229" i="12" s="1"/>
  <c r="K228" i="12"/>
  <c r="AK227" i="12" l="1"/>
  <c r="AN227" i="12" s="1"/>
  <c r="E230" i="12"/>
  <c r="J229" i="12"/>
  <c r="L228" i="12"/>
  <c r="O228" i="12" s="1"/>
  <c r="P228" i="12" s="1"/>
  <c r="R228" i="12" s="1"/>
  <c r="U228" i="12" s="1"/>
  <c r="V228" i="12" s="1"/>
  <c r="X228" i="12" s="1"/>
  <c r="AA228" i="12" s="1"/>
  <c r="AB228" i="12" s="1"/>
  <c r="AD228" i="12" s="1"/>
  <c r="AG228" i="12" s="1"/>
  <c r="AI228" i="12" l="1"/>
  <c r="K229" i="12"/>
  <c r="F230" i="12"/>
  <c r="I230" i="12" s="1"/>
  <c r="E231" i="12" l="1"/>
  <c r="J230" i="12"/>
  <c r="AJ228" i="12"/>
  <c r="AP228" i="12" s="1"/>
  <c r="AS228" i="12" s="1"/>
  <c r="L229" i="12"/>
  <c r="O229" i="12" s="1"/>
  <c r="P229" i="12" s="1"/>
  <c r="R229" i="12" s="1"/>
  <c r="U229" i="12" s="1"/>
  <c r="V229" i="12" s="1"/>
  <c r="X229" i="12" s="1"/>
  <c r="AA229" i="12" s="1"/>
  <c r="AB229" i="12" s="1"/>
  <c r="AD229" i="12" s="1"/>
  <c r="AG229" i="12" s="1"/>
  <c r="K230" i="12" l="1"/>
  <c r="L230" i="12" s="1"/>
  <c r="O230" i="12" s="1"/>
  <c r="P230" i="12" s="1"/>
  <c r="R230" i="12" s="1"/>
  <c r="U230" i="12" s="1"/>
  <c r="V230" i="12" s="1"/>
  <c r="X230" i="12" s="1"/>
  <c r="AA230" i="12" s="1"/>
  <c r="AB230" i="12" s="1"/>
  <c r="AD230" i="12" s="1"/>
  <c r="AG230" i="12" s="1"/>
  <c r="AI229" i="12"/>
  <c r="F231" i="12"/>
  <c r="I231" i="12" s="1"/>
  <c r="AK228" i="12"/>
  <c r="AN228" i="12" s="1"/>
  <c r="AJ229" i="12" l="1"/>
  <c r="AP229" i="12" s="1"/>
  <c r="AS229" i="12" s="1"/>
  <c r="AI230" i="12"/>
  <c r="E232" i="12"/>
  <c r="J231" i="12"/>
  <c r="AK229" i="12" l="1"/>
  <c r="AN229" i="12" s="1"/>
  <c r="AJ230" i="12" s="1"/>
  <c r="AP230" i="12" s="1"/>
  <c r="AS230" i="12" s="1"/>
  <c r="F232" i="12"/>
  <c r="I232" i="12" s="1"/>
  <c r="K231" i="12"/>
  <c r="E233" i="12" l="1"/>
  <c r="J232" i="12"/>
  <c r="L231" i="12"/>
  <c r="O231" i="12" s="1"/>
  <c r="P231" i="12" s="1"/>
  <c r="R231" i="12" s="1"/>
  <c r="U231" i="12" s="1"/>
  <c r="V231" i="12" s="1"/>
  <c r="X231" i="12" s="1"/>
  <c r="AA231" i="12" s="1"/>
  <c r="AB231" i="12" s="1"/>
  <c r="AD231" i="12" s="1"/>
  <c r="AG231" i="12" s="1"/>
  <c r="AK230" i="12"/>
  <c r="AN230" i="12" s="1"/>
  <c r="AI231" i="12" l="1"/>
  <c r="AJ231" i="12" s="1"/>
  <c r="AP231" i="12" s="1"/>
  <c r="AS231" i="12" s="1"/>
  <c r="K232" i="12"/>
  <c r="L232" i="12" s="1"/>
  <c r="O232" i="12" s="1"/>
  <c r="P232" i="12" s="1"/>
  <c r="R232" i="12" s="1"/>
  <c r="U232" i="12" s="1"/>
  <c r="V232" i="12" s="1"/>
  <c r="X232" i="12" s="1"/>
  <c r="AA232" i="12" s="1"/>
  <c r="AB232" i="12" s="1"/>
  <c r="AD232" i="12" s="1"/>
  <c r="AG232" i="12" s="1"/>
  <c r="F233" i="12"/>
  <c r="I233" i="12" s="1"/>
  <c r="E234" i="12" l="1"/>
  <c r="J233" i="12"/>
  <c r="K233" i="12" s="1"/>
  <c r="AI232" i="12"/>
  <c r="AK231" i="12"/>
  <c r="AN231" i="12" s="1"/>
  <c r="AJ232" i="12" l="1"/>
  <c r="AP232" i="12" s="1"/>
  <c r="AS232" i="12" s="1"/>
  <c r="L233" i="12"/>
  <c r="O233" i="12" s="1"/>
  <c r="P233" i="12" s="1"/>
  <c r="R233" i="12" s="1"/>
  <c r="U233" i="12" s="1"/>
  <c r="V233" i="12" s="1"/>
  <c r="X233" i="12" s="1"/>
  <c r="AA233" i="12" s="1"/>
  <c r="AB233" i="12" s="1"/>
  <c r="AD233" i="12" s="1"/>
  <c r="AG233" i="12" s="1"/>
  <c r="F234" i="12"/>
  <c r="I234" i="12" s="1"/>
  <c r="AK232" i="12" l="1"/>
  <c r="AN232" i="12" s="1"/>
  <c r="AI233" i="12"/>
  <c r="E235" i="12"/>
  <c r="J234" i="12"/>
  <c r="AJ233" i="12" l="1"/>
  <c r="AP233" i="12" s="1"/>
  <c r="AS233" i="12" s="1"/>
  <c r="F235" i="12"/>
  <c r="I235" i="12" s="1"/>
  <c r="K234" i="12"/>
  <c r="L234" i="12" s="1"/>
  <c r="O234" i="12" s="1"/>
  <c r="P234" i="12" s="1"/>
  <c r="R234" i="12" s="1"/>
  <c r="U234" i="12" s="1"/>
  <c r="V234" i="12" s="1"/>
  <c r="X234" i="12" s="1"/>
  <c r="AA234" i="12" s="1"/>
  <c r="AB234" i="12" s="1"/>
  <c r="AD234" i="12" s="1"/>
  <c r="AG234" i="12" s="1"/>
  <c r="AK233" i="12"/>
  <c r="AN233" i="12" s="1"/>
  <c r="AI234" i="12" l="1"/>
  <c r="AJ234" i="12" s="1"/>
  <c r="AP234" i="12" s="1"/>
  <c r="AS234" i="12" s="1"/>
  <c r="J235" i="12"/>
  <c r="E236" i="12"/>
  <c r="F236" i="12" l="1"/>
  <c r="I236" i="12" s="1"/>
  <c r="K235" i="12"/>
  <c r="L235" i="12" s="1"/>
  <c r="O235" i="12" s="1"/>
  <c r="P235" i="12" s="1"/>
  <c r="R235" i="12" s="1"/>
  <c r="U235" i="12" s="1"/>
  <c r="V235" i="12" s="1"/>
  <c r="X235" i="12" s="1"/>
  <c r="AA235" i="12" s="1"/>
  <c r="AB235" i="12" s="1"/>
  <c r="AD235" i="12" s="1"/>
  <c r="AG235" i="12" s="1"/>
  <c r="AK234" i="12"/>
  <c r="AN234" i="12" s="1"/>
  <c r="AI235" i="12" l="1"/>
  <c r="AJ235" i="12" s="1"/>
  <c r="AP235" i="12" s="1"/>
  <c r="AS235" i="12" s="1"/>
  <c r="J236" i="12"/>
  <c r="E237" i="12"/>
  <c r="K236" i="12" l="1"/>
  <c r="F237" i="12"/>
  <c r="I237" i="12" s="1"/>
  <c r="AK235" i="12"/>
  <c r="AN235" i="12" s="1"/>
  <c r="E238" i="12" l="1"/>
  <c r="J237" i="12"/>
  <c r="L236" i="12"/>
  <c r="O236" i="12" s="1"/>
  <c r="P236" i="12" s="1"/>
  <c r="R236" i="12" s="1"/>
  <c r="U236" i="12" s="1"/>
  <c r="V236" i="12" s="1"/>
  <c r="X236" i="12" s="1"/>
  <c r="AA236" i="12" s="1"/>
  <c r="AB236" i="12" s="1"/>
  <c r="AD236" i="12" s="1"/>
  <c r="AG236" i="12" s="1"/>
  <c r="K237" i="12" l="1"/>
  <c r="L237" i="12" s="1"/>
  <c r="O237" i="12" s="1"/>
  <c r="P237" i="12" s="1"/>
  <c r="R237" i="12" s="1"/>
  <c r="U237" i="12" s="1"/>
  <c r="V237" i="12" s="1"/>
  <c r="X237" i="12" s="1"/>
  <c r="AA237" i="12" s="1"/>
  <c r="AB237" i="12" s="1"/>
  <c r="AD237" i="12" s="1"/>
  <c r="AG237" i="12" s="1"/>
  <c r="AI236" i="12"/>
  <c r="F238" i="12"/>
  <c r="I238" i="12" s="1"/>
  <c r="AI237" i="12" l="1"/>
  <c r="J238" i="12"/>
  <c r="E239" i="12"/>
  <c r="AJ236" i="12"/>
  <c r="AP236" i="12" s="1"/>
  <c r="AS236" i="12" s="1"/>
  <c r="F239" i="12" l="1"/>
  <c r="I239" i="12" s="1"/>
  <c r="AK236" i="12"/>
  <c r="AN236" i="12" s="1"/>
  <c r="AJ237" i="12" s="1"/>
  <c r="AP237" i="12" s="1"/>
  <c r="AS237" i="12" s="1"/>
  <c r="K238" i="12"/>
  <c r="L238" i="12" s="1"/>
  <c r="O238" i="12" s="1"/>
  <c r="P238" i="12" s="1"/>
  <c r="R238" i="12" s="1"/>
  <c r="U238" i="12" s="1"/>
  <c r="V238" i="12" s="1"/>
  <c r="X238" i="12" s="1"/>
  <c r="AA238" i="12" s="1"/>
  <c r="AB238" i="12" s="1"/>
  <c r="AD238" i="12" s="1"/>
  <c r="AG238" i="12" s="1"/>
  <c r="AI238" i="12" l="1"/>
  <c r="E240" i="12"/>
  <c r="J239" i="12"/>
  <c r="AK237" i="12"/>
  <c r="AN237" i="12" s="1"/>
  <c r="AJ238" i="12" l="1"/>
  <c r="AP238" i="12" s="1"/>
  <c r="AS238" i="12" s="1"/>
  <c r="F240" i="12"/>
  <c r="I240" i="12" s="1"/>
  <c r="K239" i="12"/>
  <c r="AK238" i="12"/>
  <c r="AN238" i="12" s="1"/>
  <c r="J240" i="12" l="1"/>
  <c r="E241" i="12"/>
  <c r="L239" i="12"/>
  <c r="O239" i="12" s="1"/>
  <c r="P239" i="12" s="1"/>
  <c r="R239" i="12" s="1"/>
  <c r="U239" i="12" s="1"/>
  <c r="V239" i="12" s="1"/>
  <c r="X239" i="12" s="1"/>
  <c r="AA239" i="12" s="1"/>
  <c r="AB239" i="12" s="1"/>
  <c r="AD239" i="12" s="1"/>
  <c r="AG239" i="12" s="1"/>
  <c r="K240" i="12" l="1"/>
  <c r="L240" i="12" s="1"/>
  <c r="O240" i="12" s="1"/>
  <c r="P240" i="12" s="1"/>
  <c r="R240" i="12" s="1"/>
  <c r="U240" i="12" s="1"/>
  <c r="V240" i="12" s="1"/>
  <c r="X240" i="12" s="1"/>
  <c r="AA240" i="12" s="1"/>
  <c r="AB240" i="12" s="1"/>
  <c r="AD240" i="12" s="1"/>
  <c r="AG240" i="12" s="1"/>
  <c r="AI239" i="12"/>
  <c r="F241" i="12"/>
  <c r="I241" i="12" s="1"/>
  <c r="AI240" i="12" l="1"/>
  <c r="E242" i="12"/>
  <c r="J241" i="12"/>
  <c r="AJ239" i="12"/>
  <c r="AP239" i="12" s="1"/>
  <c r="AS239" i="12" s="1"/>
  <c r="AK239" i="12" l="1"/>
  <c r="AN239" i="12" s="1"/>
  <c r="AJ240" i="12" s="1"/>
  <c r="AP240" i="12" s="1"/>
  <c r="AS240" i="12" s="1"/>
  <c r="F242" i="12"/>
  <c r="I242" i="12" s="1"/>
  <c r="K241" i="12"/>
  <c r="E243" i="12" l="1"/>
  <c r="J242" i="12"/>
  <c r="AK240" i="12"/>
  <c r="AN240" i="12" s="1"/>
  <c r="L241" i="12"/>
  <c r="O241" i="12" s="1"/>
  <c r="P241" i="12" s="1"/>
  <c r="R241" i="12" s="1"/>
  <c r="U241" i="12" s="1"/>
  <c r="V241" i="12" s="1"/>
  <c r="X241" i="12" s="1"/>
  <c r="AA241" i="12" s="1"/>
  <c r="AB241" i="12" s="1"/>
  <c r="AD241" i="12" s="1"/>
  <c r="AG241" i="12" s="1"/>
  <c r="AI241" i="12" l="1"/>
  <c r="AJ241" i="12" s="1"/>
  <c r="AP241" i="12" s="1"/>
  <c r="AS241" i="12" s="1"/>
  <c r="K242" i="12"/>
  <c r="L242" i="12" s="1"/>
  <c r="O242" i="12" s="1"/>
  <c r="P242" i="12" s="1"/>
  <c r="R242" i="12" s="1"/>
  <c r="U242" i="12" s="1"/>
  <c r="V242" i="12" s="1"/>
  <c r="X242" i="12" s="1"/>
  <c r="AA242" i="12" s="1"/>
  <c r="AB242" i="12" s="1"/>
  <c r="AD242" i="12" s="1"/>
  <c r="AG242" i="12" s="1"/>
  <c r="F243" i="12"/>
  <c r="I243" i="12" s="1"/>
  <c r="E244" i="12" l="1"/>
  <c r="J243" i="12"/>
  <c r="K243" i="12" s="1"/>
  <c r="AI242" i="12"/>
  <c r="AK241" i="12"/>
  <c r="AN241" i="12" s="1"/>
  <c r="AJ242" i="12" l="1"/>
  <c r="AP242" i="12" s="1"/>
  <c r="AS242" i="12" s="1"/>
  <c r="L243" i="12"/>
  <c r="O243" i="12" s="1"/>
  <c r="P243" i="12" s="1"/>
  <c r="R243" i="12" s="1"/>
  <c r="U243" i="12" s="1"/>
  <c r="V243" i="12" s="1"/>
  <c r="X243" i="12" s="1"/>
  <c r="AA243" i="12" s="1"/>
  <c r="AB243" i="12" s="1"/>
  <c r="AD243" i="12" s="1"/>
  <c r="AG243" i="12" s="1"/>
  <c r="F244" i="12"/>
  <c r="I244" i="12" s="1"/>
  <c r="AK242" i="12" l="1"/>
  <c r="AN242" i="12" s="1"/>
  <c r="AI243" i="12"/>
  <c r="J244" i="12"/>
  <c r="E245" i="12"/>
  <c r="AJ243" i="12" l="1"/>
  <c r="AP243" i="12" s="1"/>
  <c r="AS243" i="12" s="1"/>
  <c r="F245" i="12"/>
  <c r="I245" i="12" s="1"/>
  <c r="K244" i="12"/>
  <c r="AK243" i="12"/>
  <c r="AN243" i="12" s="1"/>
  <c r="E246" i="12" l="1"/>
  <c r="J245" i="12"/>
  <c r="L244" i="12"/>
  <c r="O244" i="12" s="1"/>
  <c r="P244" i="12" s="1"/>
  <c r="R244" i="12" s="1"/>
  <c r="U244" i="12" s="1"/>
  <c r="V244" i="12" s="1"/>
  <c r="X244" i="12" s="1"/>
  <c r="AA244" i="12" s="1"/>
  <c r="AB244" i="12" s="1"/>
  <c r="AD244" i="12" s="1"/>
  <c r="AG244" i="12" s="1"/>
  <c r="K245" i="12" l="1"/>
  <c r="L245" i="12" s="1"/>
  <c r="O245" i="12" s="1"/>
  <c r="P245" i="12" s="1"/>
  <c r="R245" i="12" s="1"/>
  <c r="U245" i="12" s="1"/>
  <c r="V245" i="12" s="1"/>
  <c r="X245" i="12" s="1"/>
  <c r="AA245" i="12" s="1"/>
  <c r="AB245" i="12" s="1"/>
  <c r="AD245" i="12" s="1"/>
  <c r="AG245" i="12" s="1"/>
  <c r="AI244" i="12"/>
  <c r="F246" i="12"/>
  <c r="I246" i="12" s="1"/>
  <c r="AI245" i="12" l="1"/>
  <c r="J246" i="12"/>
  <c r="E247" i="12"/>
  <c r="AJ244" i="12"/>
  <c r="AP244" i="12" s="1"/>
  <c r="AS244" i="12" s="1"/>
  <c r="F247" i="12" l="1"/>
  <c r="I247" i="12" s="1"/>
  <c r="AK244" i="12"/>
  <c r="AN244" i="12" s="1"/>
  <c r="AJ245" i="12" s="1"/>
  <c r="AP245" i="12" s="1"/>
  <c r="AS245" i="12" s="1"/>
  <c r="K246" i="12"/>
  <c r="L246" i="12" l="1"/>
  <c r="O246" i="12" s="1"/>
  <c r="P246" i="12" s="1"/>
  <c r="R246" i="12" s="1"/>
  <c r="U246" i="12" s="1"/>
  <c r="V246" i="12" s="1"/>
  <c r="X246" i="12" s="1"/>
  <c r="AA246" i="12" s="1"/>
  <c r="AB246" i="12" s="1"/>
  <c r="AD246" i="12" s="1"/>
  <c r="AG246" i="12" s="1"/>
  <c r="E248" i="12"/>
  <c r="J247" i="12"/>
  <c r="AK245" i="12"/>
  <c r="AN245" i="12" s="1"/>
  <c r="F248" i="12" l="1"/>
  <c r="I248" i="12" s="1"/>
  <c r="AI246" i="12"/>
  <c r="K247" i="12"/>
  <c r="J248" i="12" l="1"/>
  <c r="E249" i="12"/>
  <c r="L247" i="12"/>
  <c r="O247" i="12" s="1"/>
  <c r="P247" i="12" s="1"/>
  <c r="R247" i="12" s="1"/>
  <c r="U247" i="12" s="1"/>
  <c r="V247" i="12" s="1"/>
  <c r="X247" i="12" s="1"/>
  <c r="AA247" i="12" s="1"/>
  <c r="AB247" i="12" s="1"/>
  <c r="AD247" i="12" s="1"/>
  <c r="AG247" i="12" s="1"/>
  <c r="AJ246" i="12"/>
  <c r="AP246" i="12" s="1"/>
  <c r="AS246" i="12" s="1"/>
  <c r="F249" i="12" l="1"/>
  <c r="I249" i="12" s="1"/>
  <c r="AK246" i="12"/>
  <c r="AN246" i="12" s="1"/>
  <c r="K248" i="12"/>
  <c r="L248" i="12" s="1"/>
  <c r="O248" i="12" s="1"/>
  <c r="P248" i="12" s="1"/>
  <c r="R248" i="12" s="1"/>
  <c r="U248" i="12" s="1"/>
  <c r="V248" i="12" s="1"/>
  <c r="X248" i="12" s="1"/>
  <c r="AA248" i="12" s="1"/>
  <c r="AB248" i="12" s="1"/>
  <c r="AD248" i="12" s="1"/>
  <c r="AG248" i="12" s="1"/>
  <c r="AI247" i="12"/>
  <c r="AI248" i="12" l="1"/>
  <c r="J249" i="12"/>
  <c r="E250" i="12"/>
  <c r="AJ247" i="12"/>
  <c r="AP247" i="12" s="1"/>
  <c r="AS247" i="12" s="1"/>
  <c r="F250" i="12" l="1"/>
  <c r="I250" i="12" s="1"/>
  <c r="AK247" i="12"/>
  <c r="AN247" i="12" s="1"/>
  <c r="AJ248" i="12" s="1"/>
  <c r="AP248" i="12" s="1"/>
  <c r="AS248" i="12" s="1"/>
  <c r="K249" i="12"/>
  <c r="L249" i="12" s="1"/>
  <c r="O249" i="12" s="1"/>
  <c r="P249" i="12" s="1"/>
  <c r="R249" i="12" s="1"/>
  <c r="U249" i="12" s="1"/>
  <c r="V249" i="12" s="1"/>
  <c r="X249" i="12" s="1"/>
  <c r="AA249" i="12" s="1"/>
  <c r="AB249" i="12" s="1"/>
  <c r="AD249" i="12" s="1"/>
  <c r="AG249" i="12" s="1"/>
  <c r="AI249" i="12" l="1"/>
  <c r="AK248" i="12"/>
  <c r="AN248" i="12" s="1"/>
  <c r="J250" i="12"/>
  <c r="E251" i="12"/>
  <c r="AJ249" i="12" l="1"/>
  <c r="AP249" i="12" s="1"/>
  <c r="AS249" i="12" s="1"/>
  <c r="F251" i="12"/>
  <c r="I251" i="12" s="1"/>
  <c r="K250" i="12"/>
  <c r="AK249" i="12" l="1"/>
  <c r="AN249" i="12" s="1"/>
  <c r="L250" i="12"/>
  <c r="O250" i="12" s="1"/>
  <c r="P250" i="12" s="1"/>
  <c r="R250" i="12" s="1"/>
  <c r="U250" i="12" s="1"/>
  <c r="V250" i="12" s="1"/>
  <c r="X250" i="12" s="1"/>
  <c r="AA250" i="12" s="1"/>
  <c r="AB250" i="12" s="1"/>
  <c r="AD250" i="12" s="1"/>
  <c r="AG250" i="12" s="1"/>
  <c r="E252" i="12"/>
  <c r="J251" i="12"/>
  <c r="F252" i="12" l="1"/>
  <c r="I252" i="12" s="1"/>
  <c r="AI250" i="12"/>
  <c r="K251" i="12"/>
  <c r="E253" i="12" l="1"/>
  <c r="J252" i="12"/>
  <c r="AJ250" i="12"/>
  <c r="AP250" i="12" s="1"/>
  <c r="AS250" i="12" s="1"/>
  <c r="L251" i="12"/>
  <c r="O251" i="12" s="1"/>
  <c r="P251" i="12" s="1"/>
  <c r="R251" i="12" s="1"/>
  <c r="U251" i="12" s="1"/>
  <c r="V251" i="12" s="1"/>
  <c r="X251" i="12" s="1"/>
  <c r="AA251" i="12" s="1"/>
  <c r="AB251" i="12" s="1"/>
  <c r="AD251" i="12" s="1"/>
  <c r="AG251" i="12" s="1"/>
  <c r="AI251" i="12" l="1"/>
  <c r="K252" i="12"/>
  <c r="L252" i="12" s="1"/>
  <c r="O252" i="12" s="1"/>
  <c r="P252" i="12" s="1"/>
  <c r="R252" i="12" s="1"/>
  <c r="U252" i="12" s="1"/>
  <c r="V252" i="12" s="1"/>
  <c r="X252" i="12" s="1"/>
  <c r="AA252" i="12" s="1"/>
  <c r="AB252" i="12" s="1"/>
  <c r="AD252" i="12" s="1"/>
  <c r="AG252" i="12" s="1"/>
  <c r="AK250" i="12"/>
  <c r="AN250" i="12" s="1"/>
  <c r="F253" i="12"/>
  <c r="I253" i="12" s="1"/>
  <c r="AJ251" i="12" l="1"/>
  <c r="AP251" i="12" s="1"/>
  <c r="AS251" i="12" s="1"/>
  <c r="E254" i="12"/>
  <c r="J253" i="12"/>
  <c r="K253" i="12" s="1"/>
  <c r="AI252" i="12"/>
  <c r="AK251" i="12"/>
  <c r="AN251" i="12" s="1"/>
  <c r="AJ252" i="12" l="1"/>
  <c r="AP252" i="12" s="1"/>
  <c r="AS252" i="12" s="1"/>
  <c r="L253" i="12"/>
  <c r="O253" i="12" s="1"/>
  <c r="P253" i="12" s="1"/>
  <c r="R253" i="12" s="1"/>
  <c r="U253" i="12" s="1"/>
  <c r="V253" i="12" s="1"/>
  <c r="X253" i="12" s="1"/>
  <c r="AA253" i="12" s="1"/>
  <c r="AB253" i="12" s="1"/>
  <c r="AD253" i="12" s="1"/>
  <c r="AG253" i="12" s="1"/>
  <c r="F254" i="12"/>
  <c r="I254" i="12" s="1"/>
  <c r="AK252" i="12" l="1"/>
  <c r="AN252" i="12" s="1"/>
  <c r="J254" i="12"/>
  <c r="K254" i="12" s="1"/>
  <c r="E255" i="12"/>
  <c r="AI253" i="12"/>
  <c r="AJ253" i="12" l="1"/>
  <c r="AP253" i="12" s="1"/>
  <c r="AS253" i="12" s="1"/>
  <c r="F255" i="12"/>
  <c r="I255" i="12" s="1"/>
  <c r="L254" i="12"/>
  <c r="O254" i="12" s="1"/>
  <c r="P254" i="12" s="1"/>
  <c r="R254" i="12" s="1"/>
  <c r="U254" i="12" s="1"/>
  <c r="V254" i="12" s="1"/>
  <c r="X254" i="12" s="1"/>
  <c r="AA254" i="12" s="1"/>
  <c r="AB254" i="12" s="1"/>
  <c r="AD254" i="12" s="1"/>
  <c r="AG254" i="12" s="1"/>
  <c r="AK253" i="12" l="1"/>
  <c r="AN253" i="12" s="1"/>
  <c r="AI254" i="12"/>
  <c r="J255" i="12"/>
  <c r="E256" i="12"/>
  <c r="AJ254" i="12" l="1"/>
  <c r="AP254" i="12" s="1"/>
  <c r="AS254" i="12" s="1"/>
  <c r="F256" i="12"/>
  <c r="I256" i="12" s="1"/>
  <c r="K255" i="12"/>
  <c r="L255" i="12" s="1"/>
  <c r="O255" i="12" s="1"/>
  <c r="P255" i="12" s="1"/>
  <c r="R255" i="12" s="1"/>
  <c r="U255" i="12" s="1"/>
  <c r="V255" i="12" s="1"/>
  <c r="X255" i="12" s="1"/>
  <c r="AA255" i="12" s="1"/>
  <c r="AB255" i="12" s="1"/>
  <c r="AD255" i="12" s="1"/>
  <c r="AG255" i="12" s="1"/>
  <c r="AK254" i="12" l="1"/>
  <c r="AN254" i="12" s="1"/>
  <c r="AI255" i="12"/>
  <c r="E257" i="12"/>
  <c r="J256" i="12"/>
  <c r="AJ255" i="12" l="1"/>
  <c r="AP255" i="12" s="1"/>
  <c r="AS255" i="12" s="1"/>
  <c r="F257" i="12"/>
  <c r="I257" i="12" s="1"/>
  <c r="K256" i="12"/>
  <c r="AK255" i="12" l="1"/>
  <c r="AN255" i="12" s="1"/>
  <c r="E258" i="12"/>
  <c r="J257" i="12"/>
  <c r="L256" i="12"/>
  <c r="O256" i="12" s="1"/>
  <c r="P256" i="12" s="1"/>
  <c r="R256" i="12" s="1"/>
  <c r="U256" i="12" s="1"/>
  <c r="V256" i="12" s="1"/>
  <c r="X256" i="12" s="1"/>
  <c r="AA256" i="12" s="1"/>
  <c r="AB256" i="12" s="1"/>
  <c r="AD256" i="12" s="1"/>
  <c r="AG256" i="12" s="1"/>
  <c r="AI256" i="12" l="1"/>
  <c r="K257" i="12"/>
  <c r="L257" i="12" s="1"/>
  <c r="O257" i="12" s="1"/>
  <c r="P257" i="12" s="1"/>
  <c r="R257" i="12" s="1"/>
  <c r="U257" i="12" s="1"/>
  <c r="V257" i="12" s="1"/>
  <c r="X257" i="12" s="1"/>
  <c r="AA257" i="12" s="1"/>
  <c r="AB257" i="12" s="1"/>
  <c r="AD257" i="12" s="1"/>
  <c r="AG257" i="12" s="1"/>
  <c r="F258" i="12"/>
  <c r="I258" i="12" s="1"/>
  <c r="AI257" i="12" l="1"/>
  <c r="E259" i="12"/>
  <c r="J258" i="12"/>
  <c r="AJ256" i="12"/>
  <c r="AP256" i="12" s="1"/>
  <c r="AS256" i="12" s="1"/>
  <c r="AK256" i="12" l="1"/>
  <c r="AN256" i="12" s="1"/>
  <c r="AJ257" i="12" s="1"/>
  <c r="AP257" i="12" s="1"/>
  <c r="AS257" i="12" s="1"/>
  <c r="F259" i="12"/>
  <c r="I259" i="12" s="1"/>
  <c r="K258" i="12"/>
  <c r="AK257" i="12" l="1"/>
  <c r="AN257" i="12" s="1"/>
  <c r="E260" i="12"/>
  <c r="J259" i="12"/>
  <c r="L258" i="12"/>
  <c r="O258" i="12" s="1"/>
  <c r="P258" i="12" s="1"/>
  <c r="R258" i="12" s="1"/>
  <c r="U258" i="12" s="1"/>
  <c r="V258" i="12" s="1"/>
  <c r="X258" i="12" s="1"/>
  <c r="AA258" i="12" s="1"/>
  <c r="AB258" i="12" s="1"/>
  <c r="AD258" i="12" s="1"/>
  <c r="AG258" i="12" s="1"/>
  <c r="AI258" i="12" l="1"/>
  <c r="K259" i="12"/>
  <c r="L259" i="12" s="1"/>
  <c r="O259" i="12" s="1"/>
  <c r="P259" i="12" s="1"/>
  <c r="R259" i="12" s="1"/>
  <c r="U259" i="12" s="1"/>
  <c r="V259" i="12" s="1"/>
  <c r="X259" i="12" s="1"/>
  <c r="AA259" i="12" s="1"/>
  <c r="AB259" i="12" s="1"/>
  <c r="AD259" i="12" s="1"/>
  <c r="AG259" i="12" s="1"/>
  <c r="F260" i="12"/>
  <c r="I260" i="12" s="1"/>
  <c r="AI259" i="12" l="1"/>
  <c r="J260" i="12"/>
  <c r="E261" i="12"/>
  <c r="AJ258" i="12"/>
  <c r="AP258" i="12" s="1"/>
  <c r="AS258" i="12" s="1"/>
  <c r="F261" i="12" l="1"/>
  <c r="I261" i="12" s="1"/>
  <c r="AK258" i="12"/>
  <c r="AN258" i="12" s="1"/>
  <c r="AJ259" i="12" s="1"/>
  <c r="AP259" i="12" s="1"/>
  <c r="AS259" i="12" s="1"/>
  <c r="K260" i="12"/>
  <c r="AK259" i="12" l="1"/>
  <c r="AN259" i="12" s="1"/>
  <c r="E262" i="12"/>
  <c r="J261" i="12"/>
  <c r="L260" i="12"/>
  <c r="O260" i="12" s="1"/>
  <c r="P260" i="12" s="1"/>
  <c r="R260" i="12" s="1"/>
  <c r="U260" i="12" s="1"/>
  <c r="V260" i="12" s="1"/>
  <c r="X260" i="12" s="1"/>
  <c r="AA260" i="12" s="1"/>
  <c r="AB260" i="12" s="1"/>
  <c r="AD260" i="12" s="1"/>
  <c r="AG260" i="12" s="1"/>
  <c r="AI260" i="12" l="1"/>
  <c r="AJ260" i="12" s="1"/>
  <c r="AP260" i="12" s="1"/>
  <c r="AS260" i="12" s="1"/>
  <c r="K261" i="12"/>
  <c r="F262" i="12"/>
  <c r="I262" i="12" s="1"/>
  <c r="J262" i="12" l="1"/>
  <c r="E263" i="12"/>
  <c r="AK260" i="12"/>
  <c r="AN260" i="12" s="1"/>
  <c r="L261" i="12"/>
  <c r="O261" i="12" s="1"/>
  <c r="P261" i="12" s="1"/>
  <c r="R261" i="12" s="1"/>
  <c r="U261" i="12" s="1"/>
  <c r="V261" i="12" s="1"/>
  <c r="X261" i="12" s="1"/>
  <c r="AA261" i="12" s="1"/>
  <c r="AB261" i="12" s="1"/>
  <c r="AD261" i="12" s="1"/>
  <c r="AG261" i="12" s="1"/>
  <c r="AI261" i="12" l="1"/>
  <c r="AJ261" i="12" s="1"/>
  <c r="AP261" i="12" s="1"/>
  <c r="AS261" i="12" s="1"/>
  <c r="K262" i="12"/>
  <c r="L262" i="12" s="1"/>
  <c r="O262" i="12" s="1"/>
  <c r="P262" i="12" s="1"/>
  <c r="R262" i="12" s="1"/>
  <c r="U262" i="12" s="1"/>
  <c r="V262" i="12" s="1"/>
  <c r="X262" i="12" s="1"/>
  <c r="AA262" i="12" s="1"/>
  <c r="AB262" i="12" s="1"/>
  <c r="AD262" i="12" s="1"/>
  <c r="AG262" i="12" s="1"/>
  <c r="F263" i="12"/>
  <c r="I263" i="12" s="1"/>
  <c r="E264" i="12" l="1"/>
  <c r="J263" i="12"/>
  <c r="AI262" i="12"/>
  <c r="AK261" i="12"/>
  <c r="AN261" i="12" s="1"/>
  <c r="AJ262" i="12" l="1"/>
  <c r="AP262" i="12" s="1"/>
  <c r="AS262" i="12" s="1"/>
  <c r="K263" i="12"/>
  <c r="F264" i="12"/>
  <c r="I264" i="12" s="1"/>
  <c r="AK262" i="12" l="1"/>
  <c r="AN262" i="12" s="1"/>
  <c r="E265" i="12"/>
  <c r="J264" i="12"/>
  <c r="L263" i="12"/>
  <c r="O263" i="12" s="1"/>
  <c r="P263" i="12" s="1"/>
  <c r="R263" i="12" s="1"/>
  <c r="U263" i="12" s="1"/>
  <c r="V263" i="12" s="1"/>
  <c r="X263" i="12" s="1"/>
  <c r="AA263" i="12" s="1"/>
  <c r="AB263" i="12" s="1"/>
  <c r="AD263" i="12" s="1"/>
  <c r="AG263" i="12" s="1"/>
  <c r="K264" i="12" l="1"/>
  <c r="L264" i="12" s="1"/>
  <c r="O264" i="12" s="1"/>
  <c r="P264" i="12" s="1"/>
  <c r="R264" i="12" s="1"/>
  <c r="U264" i="12" s="1"/>
  <c r="V264" i="12" s="1"/>
  <c r="X264" i="12" s="1"/>
  <c r="AA264" i="12" s="1"/>
  <c r="AB264" i="12" s="1"/>
  <c r="AD264" i="12" s="1"/>
  <c r="AG264" i="12" s="1"/>
  <c r="AI263" i="12"/>
  <c r="F265" i="12"/>
  <c r="I265" i="12" s="1"/>
  <c r="E266" i="12" l="1"/>
  <c r="J265" i="12"/>
  <c r="K265" i="12" s="1"/>
  <c r="AJ263" i="12"/>
  <c r="AP263" i="12" s="1"/>
  <c r="AS263" i="12" s="1"/>
  <c r="AI264" i="12"/>
  <c r="AK263" i="12" l="1"/>
  <c r="AN263" i="12" s="1"/>
  <c r="AJ264" i="12" s="1"/>
  <c r="AP264" i="12" s="1"/>
  <c r="AS264" i="12" s="1"/>
  <c r="L265" i="12"/>
  <c r="O265" i="12" s="1"/>
  <c r="P265" i="12" s="1"/>
  <c r="R265" i="12" s="1"/>
  <c r="U265" i="12" s="1"/>
  <c r="V265" i="12" s="1"/>
  <c r="X265" i="12" s="1"/>
  <c r="AA265" i="12" s="1"/>
  <c r="AB265" i="12" s="1"/>
  <c r="AD265" i="12" s="1"/>
  <c r="AG265" i="12" s="1"/>
  <c r="F266" i="12"/>
  <c r="I266" i="12" s="1"/>
  <c r="J266" i="12" l="1"/>
  <c r="K266" i="12" s="1"/>
  <c r="E267" i="12"/>
  <c r="AI265" i="12"/>
  <c r="AK264" i="12"/>
  <c r="AN264" i="12" s="1"/>
  <c r="AJ265" i="12" s="1"/>
  <c r="AP265" i="12" s="1"/>
  <c r="AS265" i="12" s="1"/>
  <c r="AK265" i="12" l="1"/>
  <c r="AN265" i="12" s="1"/>
  <c r="F267" i="12"/>
  <c r="I267" i="12" s="1"/>
  <c r="L266" i="12"/>
  <c r="O266" i="12" s="1"/>
  <c r="P266" i="12" s="1"/>
  <c r="R266" i="12" s="1"/>
  <c r="U266" i="12" s="1"/>
  <c r="V266" i="12" s="1"/>
  <c r="X266" i="12" s="1"/>
  <c r="AA266" i="12" s="1"/>
  <c r="AB266" i="12" s="1"/>
  <c r="AD266" i="12" s="1"/>
  <c r="AG266" i="12" s="1"/>
  <c r="AI266" i="12" l="1"/>
  <c r="AJ266" i="12" s="1"/>
  <c r="AP266" i="12" s="1"/>
  <c r="AS266" i="12" s="1"/>
  <c r="E268" i="12"/>
  <c r="J267" i="12"/>
  <c r="F268" i="12" l="1"/>
  <c r="I268" i="12" s="1"/>
  <c r="K267" i="12"/>
  <c r="AK266" i="12"/>
  <c r="AN266" i="12" s="1"/>
  <c r="E269" i="12" l="1"/>
  <c r="J268" i="12"/>
  <c r="L267" i="12"/>
  <c r="O267" i="12" s="1"/>
  <c r="P267" i="12" s="1"/>
  <c r="R267" i="12" s="1"/>
  <c r="U267" i="12" s="1"/>
  <c r="V267" i="12" s="1"/>
  <c r="X267" i="12" s="1"/>
  <c r="AA267" i="12" s="1"/>
  <c r="AB267" i="12" s="1"/>
  <c r="AD267" i="12" s="1"/>
  <c r="AG267" i="12" s="1"/>
  <c r="K268" i="12" l="1"/>
  <c r="AI267" i="12"/>
  <c r="F269" i="12"/>
  <c r="I269" i="12" s="1"/>
  <c r="E270" i="12" l="1"/>
  <c r="J269" i="12"/>
  <c r="AJ267" i="12"/>
  <c r="AP267" i="12" s="1"/>
  <c r="AS267" i="12" s="1"/>
  <c r="L268" i="12"/>
  <c r="O268" i="12" s="1"/>
  <c r="P268" i="12" s="1"/>
  <c r="R268" i="12" s="1"/>
  <c r="U268" i="12" s="1"/>
  <c r="V268" i="12" s="1"/>
  <c r="X268" i="12" s="1"/>
  <c r="AA268" i="12" s="1"/>
  <c r="AB268" i="12" s="1"/>
  <c r="AD268" i="12" s="1"/>
  <c r="AG268" i="12" s="1"/>
  <c r="AI268" i="12" l="1"/>
  <c r="K269" i="12"/>
  <c r="L269" i="12" s="1"/>
  <c r="O269" i="12" s="1"/>
  <c r="P269" i="12" s="1"/>
  <c r="R269" i="12" s="1"/>
  <c r="U269" i="12" s="1"/>
  <c r="V269" i="12" s="1"/>
  <c r="X269" i="12" s="1"/>
  <c r="AA269" i="12" s="1"/>
  <c r="AB269" i="12" s="1"/>
  <c r="AD269" i="12" s="1"/>
  <c r="AG269" i="12" s="1"/>
  <c r="AK267" i="12"/>
  <c r="AN267" i="12" s="1"/>
  <c r="F270" i="12"/>
  <c r="I270" i="12" s="1"/>
  <c r="AJ268" i="12" l="1"/>
  <c r="AP268" i="12" s="1"/>
  <c r="AS268" i="12" s="1"/>
  <c r="J270" i="12"/>
  <c r="K270" i="12" s="1"/>
  <c r="E271" i="12"/>
  <c r="AI269" i="12"/>
  <c r="AK268" i="12" l="1"/>
  <c r="AN268" i="12" s="1"/>
  <c r="AJ269" i="12" s="1"/>
  <c r="AP269" i="12" s="1"/>
  <c r="AS269" i="12" s="1"/>
  <c r="F271" i="12"/>
  <c r="I271" i="12" s="1"/>
  <c r="L270" i="12"/>
  <c r="O270" i="12" s="1"/>
  <c r="P270" i="12" s="1"/>
  <c r="R270" i="12" s="1"/>
  <c r="U270" i="12" s="1"/>
  <c r="V270" i="12" s="1"/>
  <c r="X270" i="12" s="1"/>
  <c r="AA270" i="12" s="1"/>
  <c r="AB270" i="12" s="1"/>
  <c r="AD270" i="12" s="1"/>
  <c r="AG270" i="12" s="1"/>
  <c r="AK269" i="12" l="1"/>
  <c r="AN269" i="12" s="1"/>
  <c r="AI270" i="12"/>
  <c r="E272" i="12"/>
  <c r="J271" i="12"/>
  <c r="AJ270" i="12" l="1"/>
  <c r="AP270" i="12" s="1"/>
  <c r="AS270" i="12" s="1"/>
  <c r="F272" i="12"/>
  <c r="I272" i="12" s="1"/>
  <c r="K271" i="12"/>
  <c r="AK270" i="12" l="1"/>
  <c r="AN270" i="12" s="1"/>
  <c r="J272" i="12"/>
  <c r="E273" i="12"/>
  <c r="L271" i="12"/>
  <c r="O271" i="12" s="1"/>
  <c r="P271" i="12" s="1"/>
  <c r="R271" i="12" s="1"/>
  <c r="U271" i="12" s="1"/>
  <c r="V271" i="12" s="1"/>
  <c r="X271" i="12" s="1"/>
  <c r="AA271" i="12" s="1"/>
  <c r="AB271" i="12" s="1"/>
  <c r="AD271" i="12" s="1"/>
  <c r="AG271" i="12" s="1"/>
  <c r="K272" i="12" l="1"/>
  <c r="L272" i="12" s="1"/>
  <c r="O272" i="12" s="1"/>
  <c r="P272" i="12" s="1"/>
  <c r="R272" i="12" s="1"/>
  <c r="U272" i="12" s="1"/>
  <c r="V272" i="12" s="1"/>
  <c r="X272" i="12" s="1"/>
  <c r="AA272" i="12" s="1"/>
  <c r="AB272" i="12" s="1"/>
  <c r="AD272" i="12" s="1"/>
  <c r="AG272" i="12" s="1"/>
  <c r="AI271" i="12"/>
  <c r="F273" i="12"/>
  <c r="I273" i="12" s="1"/>
  <c r="J273" i="12" l="1"/>
  <c r="K273" i="12" s="1"/>
  <c r="E274" i="12"/>
  <c r="AJ271" i="12"/>
  <c r="AP271" i="12" s="1"/>
  <c r="AS271" i="12" s="1"/>
  <c r="AI272" i="12"/>
  <c r="F274" i="12" l="1"/>
  <c r="I274" i="12" s="1"/>
  <c r="AK271" i="12"/>
  <c r="AN271" i="12" s="1"/>
  <c r="AJ272" i="12" s="1"/>
  <c r="AP272" i="12" s="1"/>
  <c r="AS272" i="12" s="1"/>
  <c r="L273" i="12"/>
  <c r="O273" i="12" s="1"/>
  <c r="P273" i="12" s="1"/>
  <c r="R273" i="12" s="1"/>
  <c r="U273" i="12" s="1"/>
  <c r="V273" i="12" s="1"/>
  <c r="X273" i="12" s="1"/>
  <c r="AA273" i="12" s="1"/>
  <c r="AB273" i="12" s="1"/>
  <c r="AD273" i="12" s="1"/>
  <c r="AG273" i="12" s="1"/>
  <c r="AI273" i="12" l="1"/>
  <c r="J274" i="12"/>
  <c r="K274" i="12" s="1"/>
  <c r="E275" i="12"/>
  <c r="AK272" i="12"/>
  <c r="AN272" i="12" s="1"/>
  <c r="AJ273" i="12" s="1"/>
  <c r="AP273" i="12" s="1"/>
  <c r="AS273" i="12" s="1"/>
  <c r="F275" i="12" l="1"/>
  <c r="I275" i="12" s="1"/>
  <c r="L274" i="12"/>
  <c r="O274" i="12" s="1"/>
  <c r="P274" i="12" s="1"/>
  <c r="R274" i="12" s="1"/>
  <c r="U274" i="12" s="1"/>
  <c r="V274" i="12" s="1"/>
  <c r="X274" i="12" s="1"/>
  <c r="AA274" i="12" s="1"/>
  <c r="AB274" i="12" s="1"/>
  <c r="AD274" i="12" s="1"/>
  <c r="AG274" i="12" s="1"/>
  <c r="AK273" i="12"/>
  <c r="AN273" i="12" s="1"/>
  <c r="AI274" i="12" l="1"/>
  <c r="AJ274" i="12" s="1"/>
  <c r="AP274" i="12" s="1"/>
  <c r="AS274" i="12" s="1"/>
  <c r="J275" i="12"/>
  <c r="E276" i="12"/>
  <c r="F276" i="12" l="1"/>
  <c r="I276" i="12" s="1"/>
  <c r="K275" i="12"/>
  <c r="AK274" i="12"/>
  <c r="AN274" i="12" s="1"/>
  <c r="J276" i="12" l="1"/>
  <c r="E277" i="12"/>
  <c r="L275" i="12"/>
  <c r="O275" i="12" s="1"/>
  <c r="P275" i="12" s="1"/>
  <c r="R275" i="12" s="1"/>
  <c r="U275" i="12" s="1"/>
  <c r="V275" i="12" s="1"/>
  <c r="X275" i="12" s="1"/>
  <c r="AA275" i="12" s="1"/>
  <c r="AB275" i="12" s="1"/>
  <c r="AD275" i="12" s="1"/>
  <c r="AG275" i="12" s="1"/>
  <c r="K276" i="12" l="1"/>
  <c r="L276" i="12" s="1"/>
  <c r="O276" i="12" s="1"/>
  <c r="P276" i="12" s="1"/>
  <c r="R276" i="12" s="1"/>
  <c r="U276" i="12" s="1"/>
  <c r="V276" i="12" s="1"/>
  <c r="X276" i="12" s="1"/>
  <c r="AA276" i="12" s="1"/>
  <c r="AB276" i="12" s="1"/>
  <c r="AD276" i="12" s="1"/>
  <c r="AG276" i="12" s="1"/>
  <c r="AI275" i="12"/>
  <c r="F277" i="12"/>
  <c r="I277" i="12" s="1"/>
  <c r="J277" i="12" l="1"/>
  <c r="K277" i="12" s="1"/>
  <c r="E278" i="12"/>
  <c r="AI276" i="12"/>
  <c r="AJ275" i="12"/>
  <c r="AP275" i="12" s="1"/>
  <c r="AS275" i="12" s="1"/>
  <c r="F278" i="12" l="1"/>
  <c r="I278" i="12" s="1"/>
  <c r="AK275" i="12"/>
  <c r="AN275" i="12" s="1"/>
  <c r="AJ276" i="12" s="1"/>
  <c r="AP276" i="12" s="1"/>
  <c r="AS276" i="12" s="1"/>
  <c r="L277" i="12"/>
  <c r="O277" i="12" s="1"/>
  <c r="P277" i="12" s="1"/>
  <c r="R277" i="12" s="1"/>
  <c r="U277" i="12" s="1"/>
  <c r="V277" i="12" s="1"/>
  <c r="X277" i="12" s="1"/>
  <c r="AA277" i="12" s="1"/>
  <c r="AB277" i="12" s="1"/>
  <c r="AD277" i="12" s="1"/>
  <c r="AG277" i="12" s="1"/>
  <c r="AI277" i="12" l="1"/>
  <c r="J278" i="12"/>
  <c r="E279" i="12"/>
  <c r="AK276" i="12"/>
  <c r="AN276" i="12" s="1"/>
  <c r="AJ277" i="12" l="1"/>
  <c r="AP277" i="12" s="1"/>
  <c r="AS277" i="12" s="1"/>
  <c r="F279" i="12"/>
  <c r="I279" i="12" s="1"/>
  <c r="K278" i="12"/>
  <c r="AK277" i="12" l="1"/>
  <c r="AN277" i="12" s="1"/>
  <c r="J279" i="12"/>
  <c r="E280" i="12"/>
  <c r="L278" i="12"/>
  <c r="O278" i="12" s="1"/>
  <c r="P278" i="12" s="1"/>
  <c r="R278" i="12" s="1"/>
  <c r="U278" i="12" s="1"/>
  <c r="V278" i="12" s="1"/>
  <c r="X278" i="12" s="1"/>
  <c r="AA278" i="12" s="1"/>
  <c r="AB278" i="12" s="1"/>
  <c r="AD278" i="12" s="1"/>
  <c r="AG278" i="12" s="1"/>
  <c r="F280" i="12" l="1"/>
  <c r="I280" i="12" s="1"/>
  <c r="K279" i="12"/>
  <c r="L279" i="12" s="1"/>
  <c r="O279" i="12" s="1"/>
  <c r="P279" i="12" s="1"/>
  <c r="R279" i="12" s="1"/>
  <c r="U279" i="12" s="1"/>
  <c r="V279" i="12" s="1"/>
  <c r="X279" i="12" s="1"/>
  <c r="AA279" i="12" s="1"/>
  <c r="AB279" i="12" s="1"/>
  <c r="AD279" i="12" s="1"/>
  <c r="AG279" i="12" s="1"/>
  <c r="AI278" i="12"/>
  <c r="AI279" i="12" l="1"/>
  <c r="AJ278" i="12"/>
  <c r="AP278" i="12" s="1"/>
  <c r="AS278" i="12" s="1"/>
  <c r="J280" i="12"/>
  <c r="E281" i="12"/>
  <c r="F281" i="12" l="1"/>
  <c r="I281" i="12" s="1"/>
  <c r="AK278" i="12"/>
  <c r="AN278" i="12" s="1"/>
  <c r="AJ279" i="12" s="1"/>
  <c r="AP279" i="12" s="1"/>
  <c r="AS279" i="12" s="1"/>
  <c r="K280" i="12"/>
  <c r="J281" i="12" l="1"/>
  <c r="E282" i="12"/>
  <c r="AK279" i="12"/>
  <c r="AN279" i="12" s="1"/>
  <c r="L280" i="12"/>
  <c r="O280" i="12" s="1"/>
  <c r="P280" i="12" s="1"/>
  <c r="R280" i="12" s="1"/>
  <c r="U280" i="12" s="1"/>
  <c r="V280" i="12" s="1"/>
  <c r="X280" i="12" s="1"/>
  <c r="AA280" i="12" s="1"/>
  <c r="AB280" i="12" s="1"/>
  <c r="AD280" i="12" s="1"/>
  <c r="AG280" i="12" s="1"/>
  <c r="F282" i="12" l="1"/>
  <c r="I282" i="12" s="1"/>
  <c r="AI280" i="12"/>
  <c r="K281" i="12"/>
  <c r="J282" i="12" l="1"/>
  <c r="E283" i="12"/>
  <c r="L281" i="12"/>
  <c r="O281" i="12" s="1"/>
  <c r="P281" i="12" s="1"/>
  <c r="R281" i="12" s="1"/>
  <c r="U281" i="12" s="1"/>
  <c r="V281" i="12" s="1"/>
  <c r="X281" i="12" s="1"/>
  <c r="AA281" i="12" s="1"/>
  <c r="AB281" i="12" s="1"/>
  <c r="AD281" i="12" s="1"/>
  <c r="AG281" i="12" s="1"/>
  <c r="AJ280" i="12"/>
  <c r="AP280" i="12" s="1"/>
  <c r="AS280" i="12" s="1"/>
  <c r="F283" i="12" l="1"/>
  <c r="I283" i="12" s="1"/>
  <c r="AI281" i="12"/>
  <c r="K282" i="12"/>
  <c r="L282" i="12" s="1"/>
  <c r="O282" i="12" s="1"/>
  <c r="P282" i="12" s="1"/>
  <c r="R282" i="12" s="1"/>
  <c r="U282" i="12" s="1"/>
  <c r="V282" i="12" s="1"/>
  <c r="X282" i="12" s="1"/>
  <c r="AA282" i="12" s="1"/>
  <c r="AB282" i="12" s="1"/>
  <c r="AD282" i="12" s="1"/>
  <c r="AG282" i="12" s="1"/>
  <c r="AK280" i="12"/>
  <c r="AN280" i="12" s="1"/>
  <c r="AJ281" i="12" s="1"/>
  <c r="AP281" i="12" s="1"/>
  <c r="AS281" i="12" s="1"/>
  <c r="AI282" i="12" l="1"/>
  <c r="J283" i="12"/>
  <c r="K283" i="12" s="1"/>
  <c r="E284" i="12"/>
  <c r="AK281" i="12"/>
  <c r="AN281" i="12" s="1"/>
  <c r="AJ282" i="12" l="1"/>
  <c r="AP282" i="12" s="1"/>
  <c r="AS282" i="12" s="1"/>
  <c r="F284" i="12"/>
  <c r="I284" i="12" s="1"/>
  <c r="L283" i="12"/>
  <c r="O283" i="12" s="1"/>
  <c r="P283" i="12" s="1"/>
  <c r="R283" i="12" s="1"/>
  <c r="U283" i="12" s="1"/>
  <c r="V283" i="12" s="1"/>
  <c r="X283" i="12" s="1"/>
  <c r="AA283" i="12" s="1"/>
  <c r="AB283" i="12" s="1"/>
  <c r="AD283" i="12" s="1"/>
  <c r="AG283" i="12" s="1"/>
  <c r="AK282" i="12" l="1"/>
  <c r="AN282" i="12" s="1"/>
  <c r="AI283" i="12"/>
  <c r="J284" i="12"/>
  <c r="K284" i="12" s="1"/>
  <c r="E285" i="12"/>
  <c r="F285" i="12" l="1"/>
  <c r="I285" i="12" s="1"/>
  <c r="L284" i="12"/>
  <c r="O284" i="12" s="1"/>
  <c r="P284" i="12" s="1"/>
  <c r="R284" i="12" s="1"/>
  <c r="U284" i="12" s="1"/>
  <c r="V284" i="12" s="1"/>
  <c r="X284" i="12" s="1"/>
  <c r="AA284" i="12" s="1"/>
  <c r="AB284" i="12" s="1"/>
  <c r="AD284" i="12" s="1"/>
  <c r="AG284" i="12" s="1"/>
  <c r="AJ283" i="12"/>
  <c r="AP283" i="12" s="1"/>
  <c r="AS283" i="12" s="1"/>
  <c r="AK283" i="12" l="1"/>
  <c r="AN283" i="12" s="1"/>
  <c r="AI284" i="12"/>
  <c r="J285" i="12"/>
  <c r="E286" i="12"/>
  <c r="F286" i="12" l="1"/>
  <c r="I286" i="12" s="1"/>
  <c r="K285" i="12"/>
  <c r="AJ284" i="12"/>
  <c r="AP284" i="12" s="1"/>
  <c r="AS284" i="12" s="1"/>
  <c r="AK284" i="12" l="1"/>
  <c r="AN284" i="12" s="1"/>
  <c r="E287" i="12"/>
  <c r="J286" i="12"/>
  <c r="L285" i="12"/>
  <c r="O285" i="12" s="1"/>
  <c r="P285" i="12" s="1"/>
  <c r="R285" i="12" s="1"/>
  <c r="U285" i="12" s="1"/>
  <c r="V285" i="12" s="1"/>
  <c r="X285" i="12" s="1"/>
  <c r="AA285" i="12" s="1"/>
  <c r="AB285" i="12" s="1"/>
  <c r="AD285" i="12" s="1"/>
  <c r="AG285" i="12" s="1"/>
  <c r="AI285" i="12" l="1"/>
  <c r="AJ285" i="12" s="1"/>
  <c r="AP285" i="12" s="1"/>
  <c r="AS285" i="12" s="1"/>
  <c r="K286" i="12"/>
  <c r="F287" i="12"/>
  <c r="I287" i="12" s="1"/>
  <c r="J287" i="12" l="1"/>
  <c r="E288" i="12"/>
  <c r="L286" i="12"/>
  <c r="O286" i="12" s="1"/>
  <c r="P286" i="12" s="1"/>
  <c r="R286" i="12" s="1"/>
  <c r="U286" i="12" s="1"/>
  <c r="V286" i="12" s="1"/>
  <c r="X286" i="12" s="1"/>
  <c r="AA286" i="12" s="1"/>
  <c r="AB286" i="12" s="1"/>
  <c r="AD286" i="12" s="1"/>
  <c r="AG286" i="12" s="1"/>
  <c r="AK285" i="12"/>
  <c r="AN285" i="12" s="1"/>
  <c r="F288" i="12" l="1"/>
  <c r="I288" i="12" s="1"/>
  <c r="K287" i="12"/>
  <c r="L287" i="12" s="1"/>
  <c r="O287" i="12" s="1"/>
  <c r="P287" i="12" s="1"/>
  <c r="R287" i="12" s="1"/>
  <c r="U287" i="12" s="1"/>
  <c r="V287" i="12" s="1"/>
  <c r="X287" i="12" s="1"/>
  <c r="AA287" i="12" s="1"/>
  <c r="AB287" i="12" s="1"/>
  <c r="AD287" i="12" s="1"/>
  <c r="AG287" i="12" s="1"/>
  <c r="AI286" i="12"/>
  <c r="AI287" i="12" l="1"/>
  <c r="J288" i="12"/>
  <c r="K288" i="12" s="1"/>
  <c r="E289" i="12"/>
  <c r="AJ286" i="12"/>
  <c r="AP286" i="12" s="1"/>
  <c r="AS286" i="12" s="1"/>
  <c r="F289" i="12" l="1"/>
  <c r="I289" i="12" s="1"/>
  <c r="L288" i="12"/>
  <c r="O288" i="12" s="1"/>
  <c r="P288" i="12" s="1"/>
  <c r="R288" i="12" s="1"/>
  <c r="U288" i="12" s="1"/>
  <c r="V288" i="12" s="1"/>
  <c r="X288" i="12" s="1"/>
  <c r="AA288" i="12" s="1"/>
  <c r="AB288" i="12" s="1"/>
  <c r="AD288" i="12" s="1"/>
  <c r="AG288" i="12" s="1"/>
  <c r="AK286" i="12"/>
  <c r="AN286" i="12" s="1"/>
  <c r="AJ287" i="12" s="1"/>
  <c r="AP287" i="12" s="1"/>
  <c r="AS287" i="12" s="1"/>
  <c r="AK287" i="12" l="1"/>
  <c r="AN287" i="12" s="1"/>
  <c r="J289" i="12"/>
  <c r="K289" i="12" s="1"/>
  <c r="E290" i="12"/>
  <c r="AI288" i="12"/>
  <c r="F290" i="12" l="1"/>
  <c r="I290" i="12" s="1"/>
  <c r="L289" i="12"/>
  <c r="O289" i="12" s="1"/>
  <c r="P289" i="12" s="1"/>
  <c r="R289" i="12" s="1"/>
  <c r="U289" i="12" s="1"/>
  <c r="V289" i="12" s="1"/>
  <c r="X289" i="12" s="1"/>
  <c r="AA289" i="12" s="1"/>
  <c r="AB289" i="12" s="1"/>
  <c r="AD289" i="12" s="1"/>
  <c r="AG289" i="12" s="1"/>
  <c r="AJ288" i="12"/>
  <c r="AP288" i="12" s="1"/>
  <c r="AS288" i="12" s="1"/>
  <c r="AI289" i="12" l="1"/>
  <c r="J290" i="12"/>
  <c r="E291" i="12"/>
  <c r="AK288" i="12"/>
  <c r="AN288" i="12" s="1"/>
  <c r="AJ289" i="12" l="1"/>
  <c r="AP289" i="12" s="1"/>
  <c r="AS289" i="12" s="1"/>
  <c r="F291" i="12"/>
  <c r="I291" i="12" s="1"/>
  <c r="K290" i="12"/>
  <c r="L290" i="12" s="1"/>
  <c r="O290" i="12" s="1"/>
  <c r="P290" i="12" s="1"/>
  <c r="R290" i="12" s="1"/>
  <c r="U290" i="12" s="1"/>
  <c r="V290" i="12" s="1"/>
  <c r="X290" i="12" s="1"/>
  <c r="AA290" i="12" s="1"/>
  <c r="AB290" i="12" s="1"/>
  <c r="AD290" i="12" s="1"/>
  <c r="AG290" i="12" s="1"/>
  <c r="AK289" i="12" l="1"/>
  <c r="AN289" i="12" s="1"/>
  <c r="AI290" i="12"/>
  <c r="J291" i="12"/>
  <c r="E292" i="12"/>
  <c r="AJ290" i="12" l="1"/>
  <c r="AP290" i="12" s="1"/>
  <c r="AS290" i="12" s="1"/>
  <c r="F292" i="12"/>
  <c r="I292" i="12" s="1"/>
  <c r="K291" i="12"/>
  <c r="AK290" i="12"/>
  <c r="AN290" i="12" s="1"/>
  <c r="J292" i="12" l="1"/>
  <c r="E293" i="12"/>
  <c r="L291" i="12"/>
  <c r="O291" i="12" s="1"/>
  <c r="P291" i="12" s="1"/>
  <c r="R291" i="12" s="1"/>
  <c r="U291" i="12" s="1"/>
  <c r="V291" i="12" s="1"/>
  <c r="X291" i="12" s="1"/>
  <c r="AA291" i="12" s="1"/>
  <c r="AB291" i="12" s="1"/>
  <c r="AD291" i="12" s="1"/>
  <c r="AG291" i="12" s="1"/>
  <c r="F293" i="12" l="1"/>
  <c r="I293" i="12" s="1"/>
  <c r="K292" i="12"/>
  <c r="AI291" i="12"/>
  <c r="L292" i="12" l="1"/>
  <c r="O292" i="12" s="1"/>
  <c r="P292" i="12" s="1"/>
  <c r="R292" i="12" s="1"/>
  <c r="U292" i="12" s="1"/>
  <c r="V292" i="12" s="1"/>
  <c r="X292" i="12" s="1"/>
  <c r="AA292" i="12" s="1"/>
  <c r="AB292" i="12" s="1"/>
  <c r="AD292" i="12" s="1"/>
  <c r="AG292" i="12" s="1"/>
  <c r="AJ291" i="12"/>
  <c r="AP291" i="12" s="1"/>
  <c r="AS291" i="12" s="1"/>
  <c r="E294" i="12"/>
  <c r="J293" i="12"/>
  <c r="F294" i="12" l="1"/>
  <c r="I294" i="12" s="1"/>
  <c r="AK291" i="12"/>
  <c r="AN291" i="12" s="1"/>
  <c r="K293" i="12"/>
  <c r="AI292" i="12"/>
  <c r="AJ292" i="12" l="1"/>
  <c r="AP292" i="12" s="1"/>
  <c r="AS292" i="12" s="1"/>
  <c r="J294" i="12"/>
  <c r="E295" i="12"/>
  <c r="L293" i="12"/>
  <c r="O293" i="12" s="1"/>
  <c r="P293" i="12" s="1"/>
  <c r="R293" i="12" s="1"/>
  <c r="U293" i="12" s="1"/>
  <c r="V293" i="12" s="1"/>
  <c r="X293" i="12" s="1"/>
  <c r="AA293" i="12" s="1"/>
  <c r="AB293" i="12" s="1"/>
  <c r="AD293" i="12" s="1"/>
  <c r="AG293" i="12" s="1"/>
  <c r="AI293" i="12" l="1"/>
  <c r="K294" i="12"/>
  <c r="L294" i="12" s="1"/>
  <c r="O294" i="12" s="1"/>
  <c r="P294" i="12" s="1"/>
  <c r="R294" i="12" s="1"/>
  <c r="U294" i="12" s="1"/>
  <c r="V294" i="12" s="1"/>
  <c r="X294" i="12" s="1"/>
  <c r="AA294" i="12" s="1"/>
  <c r="AB294" i="12" s="1"/>
  <c r="AD294" i="12" s="1"/>
  <c r="AG294" i="12" s="1"/>
  <c r="F295" i="12"/>
  <c r="I295" i="12" s="1"/>
  <c r="AK292" i="12"/>
  <c r="AN292" i="12" s="1"/>
  <c r="AJ293" i="12" l="1"/>
  <c r="AP293" i="12" s="1"/>
  <c r="AS293" i="12" s="1"/>
  <c r="J295" i="12"/>
  <c r="K295" i="12" s="1"/>
  <c r="E296" i="12"/>
  <c r="AI294" i="12"/>
  <c r="AK293" i="12" l="1"/>
  <c r="AN293" i="12" s="1"/>
  <c r="AJ294" i="12" s="1"/>
  <c r="AP294" i="12" s="1"/>
  <c r="AS294" i="12" s="1"/>
  <c r="F296" i="12"/>
  <c r="I296" i="12" s="1"/>
  <c r="L295" i="12"/>
  <c r="O295" i="12" s="1"/>
  <c r="P295" i="12" s="1"/>
  <c r="R295" i="12" s="1"/>
  <c r="U295" i="12" s="1"/>
  <c r="V295" i="12" s="1"/>
  <c r="X295" i="12" s="1"/>
  <c r="AA295" i="12" s="1"/>
  <c r="AB295" i="12" s="1"/>
  <c r="AD295" i="12" s="1"/>
  <c r="AG295" i="12" s="1"/>
  <c r="AK294" i="12" l="1"/>
  <c r="AN294" i="12" s="1"/>
  <c r="AI295" i="12"/>
  <c r="J296" i="12"/>
  <c r="E297" i="12"/>
  <c r="AJ295" i="12" l="1"/>
  <c r="AP295" i="12" s="1"/>
  <c r="AS295" i="12" s="1"/>
  <c r="F297" i="12"/>
  <c r="I297" i="12" s="1"/>
  <c r="K296" i="12"/>
  <c r="L296" i="12" s="1"/>
  <c r="O296" i="12" s="1"/>
  <c r="P296" i="12" s="1"/>
  <c r="R296" i="12" s="1"/>
  <c r="U296" i="12" s="1"/>
  <c r="V296" i="12" s="1"/>
  <c r="X296" i="12" s="1"/>
  <c r="AA296" i="12" s="1"/>
  <c r="AB296" i="12" s="1"/>
  <c r="AD296" i="12" s="1"/>
  <c r="AG296" i="12" s="1"/>
  <c r="AK295" i="12" l="1"/>
  <c r="AN295" i="12" s="1"/>
  <c r="AI296" i="12"/>
  <c r="J297" i="12"/>
  <c r="E298" i="12"/>
  <c r="AJ296" i="12" l="1"/>
  <c r="AP296" i="12" s="1"/>
  <c r="AS296" i="12" s="1"/>
  <c r="F298" i="12"/>
  <c r="I298" i="12" s="1"/>
  <c r="K297" i="12"/>
  <c r="AK296" i="12" l="1"/>
  <c r="AN296" i="12" s="1"/>
  <c r="J298" i="12"/>
  <c r="E299" i="12"/>
  <c r="L297" i="12"/>
  <c r="O297" i="12" s="1"/>
  <c r="P297" i="12" s="1"/>
  <c r="R297" i="12" s="1"/>
  <c r="U297" i="12" s="1"/>
  <c r="V297" i="12" s="1"/>
  <c r="X297" i="12" s="1"/>
  <c r="AA297" i="12" s="1"/>
  <c r="AB297" i="12" s="1"/>
  <c r="AD297" i="12" s="1"/>
  <c r="AG297" i="12" s="1"/>
  <c r="F299" i="12" l="1"/>
  <c r="I299" i="12" s="1"/>
  <c r="K298" i="12"/>
  <c r="L298" i="12" s="1"/>
  <c r="O298" i="12" s="1"/>
  <c r="P298" i="12" s="1"/>
  <c r="R298" i="12" s="1"/>
  <c r="U298" i="12" s="1"/>
  <c r="V298" i="12" s="1"/>
  <c r="X298" i="12" s="1"/>
  <c r="AA298" i="12" s="1"/>
  <c r="AB298" i="12" s="1"/>
  <c r="AD298" i="12" s="1"/>
  <c r="AG298" i="12" s="1"/>
  <c r="AI297" i="12"/>
  <c r="E300" i="12" l="1"/>
  <c r="J299" i="12"/>
  <c r="K299" i="12" s="1"/>
  <c r="AI298" i="12"/>
  <c r="AJ297" i="12"/>
  <c r="AP297" i="12" s="1"/>
  <c r="AS297" i="12" s="1"/>
  <c r="L299" i="12" l="1"/>
  <c r="O299" i="12" s="1"/>
  <c r="P299" i="12" s="1"/>
  <c r="R299" i="12" s="1"/>
  <c r="U299" i="12" s="1"/>
  <c r="V299" i="12" s="1"/>
  <c r="X299" i="12" s="1"/>
  <c r="AA299" i="12" s="1"/>
  <c r="AB299" i="12" s="1"/>
  <c r="AD299" i="12" s="1"/>
  <c r="AG299" i="12" s="1"/>
  <c r="AK297" i="12"/>
  <c r="AN297" i="12" s="1"/>
  <c r="AJ298" i="12" s="1"/>
  <c r="AP298" i="12" s="1"/>
  <c r="AS298" i="12" s="1"/>
  <c r="F300" i="12"/>
  <c r="I300" i="12" s="1"/>
  <c r="J300" i="12" l="1"/>
  <c r="K300" i="12" s="1"/>
  <c r="E301" i="12"/>
  <c r="AI299" i="12"/>
  <c r="AK298" i="12"/>
  <c r="AN298" i="12" s="1"/>
  <c r="AJ299" i="12" l="1"/>
  <c r="AP299" i="12" s="1"/>
  <c r="AS299" i="12" s="1"/>
  <c r="F301" i="12"/>
  <c r="I301" i="12" s="1"/>
  <c r="L300" i="12"/>
  <c r="O300" i="12" s="1"/>
  <c r="P300" i="12" s="1"/>
  <c r="R300" i="12" s="1"/>
  <c r="U300" i="12" s="1"/>
  <c r="V300" i="12" s="1"/>
  <c r="X300" i="12" s="1"/>
  <c r="AA300" i="12" s="1"/>
  <c r="AB300" i="12" s="1"/>
  <c r="AD300" i="12" s="1"/>
  <c r="AG300" i="12" s="1"/>
  <c r="AK299" i="12" l="1"/>
  <c r="AN299" i="12" s="1"/>
  <c r="J301" i="12"/>
  <c r="K301" i="12" s="1"/>
  <c r="E302" i="12"/>
  <c r="AI300" i="12"/>
  <c r="AJ300" i="12" l="1"/>
  <c r="AP300" i="12" s="1"/>
  <c r="AS300" i="12" s="1"/>
  <c r="F302" i="12"/>
  <c r="I302" i="12" s="1"/>
  <c r="L301" i="12"/>
  <c r="O301" i="12" s="1"/>
  <c r="P301" i="12" s="1"/>
  <c r="R301" i="12" s="1"/>
  <c r="U301" i="12" s="1"/>
  <c r="V301" i="12" s="1"/>
  <c r="X301" i="12" s="1"/>
  <c r="AA301" i="12" s="1"/>
  <c r="AB301" i="12" s="1"/>
  <c r="AD301" i="12" s="1"/>
  <c r="AG301" i="12" s="1"/>
  <c r="AI301" i="12" l="1"/>
  <c r="J302" i="12"/>
  <c r="E303" i="12"/>
  <c r="AK300" i="12"/>
  <c r="AN300" i="12" s="1"/>
  <c r="AJ301" i="12" l="1"/>
  <c r="AP301" i="12" s="1"/>
  <c r="AS301" i="12" s="1"/>
  <c r="F303" i="12"/>
  <c r="I303" i="12" s="1"/>
  <c r="K302" i="12"/>
  <c r="AK301" i="12" l="1"/>
  <c r="AN301" i="12" s="1"/>
  <c r="J303" i="12"/>
  <c r="E304" i="12"/>
  <c r="L302" i="12"/>
  <c r="O302" i="12" s="1"/>
  <c r="P302" i="12" s="1"/>
  <c r="R302" i="12" s="1"/>
  <c r="U302" i="12" s="1"/>
  <c r="V302" i="12" s="1"/>
  <c r="X302" i="12" s="1"/>
  <c r="AA302" i="12" s="1"/>
  <c r="AB302" i="12" s="1"/>
  <c r="AD302" i="12" s="1"/>
  <c r="AG302" i="12" s="1"/>
  <c r="AI302" i="12" l="1"/>
  <c r="K303" i="12"/>
  <c r="L303" i="12" s="1"/>
  <c r="O303" i="12" s="1"/>
  <c r="P303" i="12" s="1"/>
  <c r="R303" i="12" s="1"/>
  <c r="U303" i="12" s="1"/>
  <c r="V303" i="12" s="1"/>
  <c r="X303" i="12" s="1"/>
  <c r="AA303" i="12" s="1"/>
  <c r="AB303" i="12" s="1"/>
  <c r="AD303" i="12" s="1"/>
  <c r="AG303" i="12" s="1"/>
  <c r="F304" i="12"/>
  <c r="I304" i="12" s="1"/>
  <c r="AI303" i="12" l="1"/>
  <c r="J304" i="12"/>
  <c r="E305" i="12"/>
  <c r="AJ302" i="12"/>
  <c r="AP302" i="12" s="1"/>
  <c r="AS302" i="12" s="1"/>
  <c r="AK302" i="12" l="1"/>
  <c r="AN302" i="12" s="1"/>
  <c r="AJ303" i="12" s="1"/>
  <c r="AP303" i="12" s="1"/>
  <c r="AS303" i="12" s="1"/>
  <c r="F305" i="12"/>
  <c r="I305" i="12" s="1"/>
  <c r="K304" i="12"/>
  <c r="J305" i="12" l="1"/>
  <c r="E306" i="12"/>
  <c r="L304" i="12"/>
  <c r="O304" i="12" s="1"/>
  <c r="P304" i="12" s="1"/>
  <c r="R304" i="12" s="1"/>
  <c r="U304" i="12" s="1"/>
  <c r="V304" i="12" s="1"/>
  <c r="X304" i="12" s="1"/>
  <c r="AA304" i="12" s="1"/>
  <c r="AB304" i="12" s="1"/>
  <c r="AD304" i="12" s="1"/>
  <c r="AG304" i="12" s="1"/>
  <c r="AK303" i="12"/>
  <c r="AN303" i="12" s="1"/>
  <c r="F306" i="12" l="1"/>
  <c r="I306" i="12" s="1"/>
  <c r="AI304" i="12"/>
  <c r="AJ304" i="12" s="1"/>
  <c r="AP304" i="12" s="1"/>
  <c r="AS304" i="12" s="1"/>
  <c r="K305" i="12"/>
  <c r="J306" i="12" l="1"/>
  <c r="E307" i="12"/>
  <c r="L305" i="12"/>
  <c r="O305" i="12" s="1"/>
  <c r="P305" i="12" s="1"/>
  <c r="R305" i="12" s="1"/>
  <c r="U305" i="12" s="1"/>
  <c r="V305" i="12" s="1"/>
  <c r="X305" i="12" s="1"/>
  <c r="AA305" i="12" s="1"/>
  <c r="AB305" i="12" s="1"/>
  <c r="AD305" i="12" s="1"/>
  <c r="AG305" i="12" s="1"/>
  <c r="AK304" i="12"/>
  <c r="AN304" i="12" s="1"/>
  <c r="AI305" i="12" l="1"/>
  <c r="AJ305" i="12" s="1"/>
  <c r="AP305" i="12" s="1"/>
  <c r="AS305" i="12" s="1"/>
  <c r="K306" i="12"/>
  <c r="L306" i="12" s="1"/>
  <c r="O306" i="12" s="1"/>
  <c r="P306" i="12" s="1"/>
  <c r="R306" i="12" s="1"/>
  <c r="U306" i="12" s="1"/>
  <c r="V306" i="12" s="1"/>
  <c r="X306" i="12" s="1"/>
  <c r="AA306" i="12" s="1"/>
  <c r="AB306" i="12" s="1"/>
  <c r="AD306" i="12" s="1"/>
  <c r="AG306" i="12" s="1"/>
  <c r="F307" i="12"/>
  <c r="I307" i="12" s="1"/>
  <c r="AI306" i="12" l="1"/>
  <c r="E308" i="12"/>
  <c r="J307" i="12"/>
  <c r="K307" i="12" s="1"/>
  <c r="AK305" i="12"/>
  <c r="AN305" i="12" s="1"/>
  <c r="AJ306" i="12" l="1"/>
  <c r="AP306" i="12" s="1"/>
  <c r="AS306" i="12" s="1"/>
  <c r="L307" i="12"/>
  <c r="O307" i="12" s="1"/>
  <c r="P307" i="12" s="1"/>
  <c r="R307" i="12" s="1"/>
  <c r="U307" i="12" s="1"/>
  <c r="V307" i="12" s="1"/>
  <c r="X307" i="12" s="1"/>
  <c r="AA307" i="12" s="1"/>
  <c r="AB307" i="12" s="1"/>
  <c r="AD307" i="12" s="1"/>
  <c r="AG307" i="12" s="1"/>
  <c r="F308" i="12"/>
  <c r="I308" i="12" s="1"/>
  <c r="AK306" i="12" l="1"/>
  <c r="AN306" i="12" s="1"/>
  <c r="AI307" i="12"/>
  <c r="J308" i="12"/>
  <c r="E309" i="12"/>
  <c r="F309" i="12" l="1"/>
  <c r="I309" i="12" s="1"/>
  <c r="AJ307" i="12"/>
  <c r="AP307" i="12" s="1"/>
  <c r="AS307" i="12" s="1"/>
  <c r="K308" i="12"/>
  <c r="J309" i="12" l="1"/>
  <c r="E310" i="12"/>
  <c r="L308" i="12"/>
  <c r="O308" i="12" s="1"/>
  <c r="P308" i="12" s="1"/>
  <c r="R308" i="12" s="1"/>
  <c r="U308" i="12" s="1"/>
  <c r="V308" i="12" s="1"/>
  <c r="X308" i="12" s="1"/>
  <c r="AA308" i="12" s="1"/>
  <c r="AB308" i="12" s="1"/>
  <c r="AD308" i="12" s="1"/>
  <c r="AG308" i="12" s="1"/>
  <c r="AK307" i="12"/>
  <c r="AN307" i="12" s="1"/>
  <c r="F310" i="12" l="1"/>
  <c r="I310" i="12" s="1"/>
  <c r="K309" i="12"/>
  <c r="AI308" i="12"/>
  <c r="J310" i="12" l="1"/>
  <c r="E311" i="12"/>
  <c r="L309" i="12"/>
  <c r="O309" i="12" s="1"/>
  <c r="P309" i="12" s="1"/>
  <c r="R309" i="12" s="1"/>
  <c r="U309" i="12" s="1"/>
  <c r="V309" i="12" s="1"/>
  <c r="X309" i="12" s="1"/>
  <c r="AA309" i="12" s="1"/>
  <c r="AB309" i="12" s="1"/>
  <c r="AD309" i="12" s="1"/>
  <c r="AG309" i="12" s="1"/>
  <c r="AJ308" i="12"/>
  <c r="AP308" i="12" s="1"/>
  <c r="AS308" i="12" s="1"/>
  <c r="F311" i="12" l="1"/>
  <c r="I311" i="12" s="1"/>
  <c r="AK308" i="12"/>
  <c r="AN308" i="12" s="1"/>
  <c r="K310" i="12"/>
  <c r="AI309" i="12"/>
  <c r="J311" i="12" l="1"/>
  <c r="E312" i="12"/>
  <c r="AJ309" i="12"/>
  <c r="AP309" i="12" s="1"/>
  <c r="AS309" i="12" s="1"/>
  <c r="L310" i="12"/>
  <c r="O310" i="12" s="1"/>
  <c r="P310" i="12" s="1"/>
  <c r="R310" i="12" s="1"/>
  <c r="U310" i="12" s="1"/>
  <c r="V310" i="12" s="1"/>
  <c r="X310" i="12" s="1"/>
  <c r="AA310" i="12" s="1"/>
  <c r="AB310" i="12" s="1"/>
  <c r="AD310" i="12" s="1"/>
  <c r="AG310" i="12" s="1"/>
  <c r="AI310" i="12" l="1"/>
  <c r="K311" i="12"/>
  <c r="L311" i="12" s="1"/>
  <c r="O311" i="12" s="1"/>
  <c r="P311" i="12" s="1"/>
  <c r="R311" i="12" s="1"/>
  <c r="U311" i="12" s="1"/>
  <c r="V311" i="12" s="1"/>
  <c r="X311" i="12" s="1"/>
  <c r="AA311" i="12" s="1"/>
  <c r="AB311" i="12" s="1"/>
  <c r="AD311" i="12" s="1"/>
  <c r="AG311" i="12" s="1"/>
  <c r="F312" i="12"/>
  <c r="I312" i="12" s="1"/>
  <c r="AK309" i="12"/>
  <c r="AN309" i="12" s="1"/>
  <c r="AJ310" i="12" s="1"/>
  <c r="AP310" i="12" s="1"/>
  <c r="AS310" i="12" s="1"/>
  <c r="AI311" i="12" l="1"/>
  <c r="E313" i="12"/>
  <c r="J312" i="12"/>
  <c r="AK310" i="12"/>
  <c r="AN310" i="12" s="1"/>
  <c r="AJ311" i="12" s="1"/>
  <c r="AP311" i="12" s="1"/>
  <c r="AS311" i="12" s="1"/>
  <c r="F313" i="12" l="1"/>
  <c r="I313" i="12" s="1"/>
  <c r="K312" i="12"/>
  <c r="AK311" i="12"/>
  <c r="AN311" i="12" s="1"/>
  <c r="J313" i="12" l="1"/>
  <c r="E314" i="12"/>
  <c r="L312" i="12"/>
  <c r="O312" i="12" s="1"/>
  <c r="P312" i="12" s="1"/>
  <c r="R312" i="12" s="1"/>
  <c r="U312" i="12" s="1"/>
  <c r="V312" i="12" s="1"/>
  <c r="X312" i="12" s="1"/>
  <c r="AA312" i="12" s="1"/>
  <c r="AB312" i="12" s="1"/>
  <c r="AD312" i="12" s="1"/>
  <c r="AG312" i="12" s="1"/>
  <c r="K313" i="12" l="1"/>
  <c r="L313" i="12" s="1"/>
  <c r="O313" i="12" s="1"/>
  <c r="P313" i="12" s="1"/>
  <c r="R313" i="12" s="1"/>
  <c r="U313" i="12" s="1"/>
  <c r="V313" i="12" s="1"/>
  <c r="X313" i="12" s="1"/>
  <c r="AA313" i="12" s="1"/>
  <c r="AB313" i="12" s="1"/>
  <c r="AD313" i="12" s="1"/>
  <c r="AG313" i="12" s="1"/>
  <c r="AI312" i="12"/>
  <c r="F314" i="12"/>
  <c r="I314" i="12" s="1"/>
  <c r="AI313" i="12" l="1"/>
  <c r="J314" i="12"/>
  <c r="E315" i="12"/>
  <c r="AJ312" i="12"/>
  <c r="AP312" i="12" s="1"/>
  <c r="AS312" i="12" s="1"/>
  <c r="F315" i="12" l="1"/>
  <c r="I315" i="12" s="1"/>
  <c r="AK312" i="12"/>
  <c r="AN312" i="12" s="1"/>
  <c r="AJ313" i="12" s="1"/>
  <c r="AP313" i="12" s="1"/>
  <c r="AS313" i="12" s="1"/>
  <c r="K314" i="12"/>
  <c r="AK313" i="12" l="1"/>
  <c r="AN313" i="12" s="1"/>
  <c r="L314" i="12"/>
  <c r="O314" i="12" s="1"/>
  <c r="P314" i="12" s="1"/>
  <c r="R314" i="12" s="1"/>
  <c r="U314" i="12" s="1"/>
  <c r="V314" i="12" s="1"/>
  <c r="X314" i="12" s="1"/>
  <c r="AA314" i="12" s="1"/>
  <c r="AB314" i="12" s="1"/>
  <c r="AD314" i="12" s="1"/>
  <c r="AG314" i="12" s="1"/>
  <c r="E316" i="12"/>
  <c r="J315" i="12"/>
  <c r="AI314" i="12" l="1"/>
  <c r="AJ314" i="12" s="1"/>
  <c r="AP314" i="12" s="1"/>
  <c r="AS314" i="12" s="1"/>
  <c r="K315" i="12"/>
  <c r="F316" i="12"/>
  <c r="I316" i="12" s="1"/>
  <c r="J316" i="12" l="1"/>
  <c r="E317" i="12"/>
  <c r="AK314" i="12"/>
  <c r="AN314" i="12" s="1"/>
  <c r="L315" i="12"/>
  <c r="O315" i="12" s="1"/>
  <c r="P315" i="12" s="1"/>
  <c r="R315" i="12" s="1"/>
  <c r="U315" i="12" s="1"/>
  <c r="V315" i="12" s="1"/>
  <c r="X315" i="12" s="1"/>
  <c r="AA315" i="12" s="1"/>
  <c r="AB315" i="12" s="1"/>
  <c r="AD315" i="12" s="1"/>
  <c r="AG315" i="12" s="1"/>
  <c r="F317" i="12" l="1"/>
  <c r="I317" i="12" s="1"/>
  <c r="K316" i="12"/>
  <c r="AI315" i="12"/>
  <c r="AJ315" i="12" s="1"/>
  <c r="AP315" i="12" s="1"/>
  <c r="AS315" i="12" s="1"/>
  <c r="L316" i="12" l="1"/>
  <c r="O316" i="12" s="1"/>
  <c r="P316" i="12" s="1"/>
  <c r="R316" i="12" s="1"/>
  <c r="U316" i="12" s="1"/>
  <c r="V316" i="12" s="1"/>
  <c r="X316" i="12" s="1"/>
  <c r="AA316" i="12" s="1"/>
  <c r="AB316" i="12" s="1"/>
  <c r="AD316" i="12" s="1"/>
  <c r="AG316" i="12" s="1"/>
  <c r="AK315" i="12"/>
  <c r="AN315" i="12" s="1"/>
  <c r="E318" i="12"/>
  <c r="J317" i="12"/>
  <c r="F318" i="12" l="1"/>
  <c r="I318" i="12" s="1"/>
  <c r="K317" i="12"/>
  <c r="L317" i="12" s="1"/>
  <c r="O317" i="12" s="1"/>
  <c r="P317" i="12" s="1"/>
  <c r="R317" i="12" s="1"/>
  <c r="U317" i="12" s="1"/>
  <c r="V317" i="12" s="1"/>
  <c r="X317" i="12" s="1"/>
  <c r="AA317" i="12" s="1"/>
  <c r="AB317" i="12" s="1"/>
  <c r="AD317" i="12" s="1"/>
  <c r="AG317" i="12" s="1"/>
  <c r="AI316" i="12"/>
  <c r="AI317" i="12" l="1"/>
  <c r="AJ316" i="12"/>
  <c r="AP316" i="12" s="1"/>
  <c r="AS316" i="12" s="1"/>
  <c r="J318" i="12"/>
  <c r="E319" i="12"/>
  <c r="F319" i="12" l="1"/>
  <c r="I319" i="12" s="1"/>
  <c r="AK316" i="12"/>
  <c r="AN316" i="12" s="1"/>
  <c r="AJ317" i="12" s="1"/>
  <c r="AP317" i="12" s="1"/>
  <c r="AS317" i="12" s="1"/>
  <c r="K318" i="12"/>
  <c r="AK317" i="12" l="1"/>
  <c r="AN317" i="12" s="1"/>
  <c r="L318" i="12"/>
  <c r="O318" i="12" s="1"/>
  <c r="P318" i="12" s="1"/>
  <c r="R318" i="12" s="1"/>
  <c r="U318" i="12" s="1"/>
  <c r="V318" i="12" s="1"/>
  <c r="X318" i="12" s="1"/>
  <c r="AA318" i="12" s="1"/>
  <c r="AB318" i="12" s="1"/>
  <c r="AD318" i="12" s="1"/>
  <c r="AG318" i="12" s="1"/>
  <c r="J319" i="12"/>
  <c r="E320" i="12"/>
  <c r="K319" i="12" l="1"/>
  <c r="L319" i="12" s="1"/>
  <c r="O319" i="12" s="1"/>
  <c r="P319" i="12" s="1"/>
  <c r="R319" i="12" s="1"/>
  <c r="U319" i="12" s="1"/>
  <c r="V319" i="12" s="1"/>
  <c r="X319" i="12" s="1"/>
  <c r="AA319" i="12" s="1"/>
  <c r="AB319" i="12" s="1"/>
  <c r="AD319" i="12" s="1"/>
  <c r="AG319" i="12" s="1"/>
  <c r="AI318" i="12"/>
  <c r="F320" i="12"/>
  <c r="I320" i="12" s="1"/>
  <c r="AI319" i="12" l="1"/>
  <c r="AJ318" i="12"/>
  <c r="AP318" i="12" s="1"/>
  <c r="AS318" i="12" s="1"/>
  <c r="E321" i="12"/>
  <c r="J320" i="12"/>
  <c r="F321" i="12" l="1"/>
  <c r="I321" i="12" s="1"/>
  <c r="AK318" i="12"/>
  <c r="AN318" i="12" s="1"/>
  <c r="AJ319" i="12" s="1"/>
  <c r="AP319" i="12" s="1"/>
  <c r="AS319" i="12" s="1"/>
  <c r="K320" i="12"/>
  <c r="AK319" i="12" l="1"/>
  <c r="AN319" i="12" s="1"/>
  <c r="J321" i="12"/>
  <c r="E322" i="12"/>
  <c r="L320" i="12"/>
  <c r="O320" i="12" s="1"/>
  <c r="P320" i="12" s="1"/>
  <c r="R320" i="12" s="1"/>
  <c r="U320" i="12" s="1"/>
  <c r="V320" i="12" s="1"/>
  <c r="X320" i="12" s="1"/>
  <c r="AA320" i="12" s="1"/>
  <c r="AB320" i="12" s="1"/>
  <c r="AD320" i="12" s="1"/>
  <c r="AG320" i="12" s="1"/>
  <c r="F322" i="12" l="1"/>
  <c r="I322" i="12" s="1"/>
  <c r="K321" i="12"/>
  <c r="L321" i="12" s="1"/>
  <c r="O321" i="12" s="1"/>
  <c r="P321" i="12" s="1"/>
  <c r="R321" i="12" s="1"/>
  <c r="U321" i="12" s="1"/>
  <c r="V321" i="12" s="1"/>
  <c r="X321" i="12" s="1"/>
  <c r="AA321" i="12" s="1"/>
  <c r="AB321" i="12" s="1"/>
  <c r="AD321" i="12" s="1"/>
  <c r="AG321" i="12" s="1"/>
  <c r="AI320" i="12"/>
  <c r="AJ320" i="12" s="1"/>
  <c r="AP320" i="12" s="1"/>
  <c r="AS320" i="12" s="1"/>
  <c r="AI321" i="12" l="1"/>
  <c r="AK320" i="12"/>
  <c r="AN320" i="12" s="1"/>
  <c r="J322" i="12"/>
  <c r="E323" i="12"/>
  <c r="AJ321" i="12" l="1"/>
  <c r="AP321" i="12" s="1"/>
  <c r="AS321" i="12" s="1"/>
  <c r="F323" i="12"/>
  <c r="I323" i="12" s="1"/>
  <c r="K322" i="12"/>
  <c r="L322" i="12" s="1"/>
  <c r="O322" i="12" s="1"/>
  <c r="P322" i="12" s="1"/>
  <c r="R322" i="12" s="1"/>
  <c r="U322" i="12" s="1"/>
  <c r="V322" i="12" s="1"/>
  <c r="X322" i="12" s="1"/>
  <c r="AA322" i="12" s="1"/>
  <c r="AB322" i="12" s="1"/>
  <c r="AD322" i="12" s="1"/>
  <c r="AG322" i="12" s="1"/>
  <c r="AK321" i="12" l="1"/>
  <c r="AN321" i="12" s="1"/>
  <c r="AI322" i="12"/>
  <c r="E324" i="12"/>
  <c r="J323" i="12"/>
  <c r="AJ322" i="12" l="1"/>
  <c r="AP322" i="12" s="1"/>
  <c r="AS322" i="12" s="1"/>
  <c r="F324" i="12"/>
  <c r="I324" i="12" s="1"/>
  <c r="K323" i="12"/>
  <c r="L323" i="12" s="1"/>
  <c r="O323" i="12" s="1"/>
  <c r="P323" i="12" s="1"/>
  <c r="R323" i="12" s="1"/>
  <c r="U323" i="12" s="1"/>
  <c r="V323" i="12" s="1"/>
  <c r="X323" i="12" s="1"/>
  <c r="AA323" i="12" s="1"/>
  <c r="AB323" i="12" s="1"/>
  <c r="AD323" i="12" s="1"/>
  <c r="AG323" i="12" s="1"/>
  <c r="AK322" i="12" l="1"/>
  <c r="AN322" i="12" s="1"/>
  <c r="AI323" i="12"/>
  <c r="J324" i="12"/>
  <c r="E325" i="12"/>
  <c r="AJ323" i="12" l="1"/>
  <c r="AP323" i="12" s="1"/>
  <c r="AS323" i="12" s="1"/>
  <c r="F325" i="12"/>
  <c r="I325" i="12" s="1"/>
  <c r="K324" i="12"/>
  <c r="L324" i="12" s="1"/>
  <c r="O324" i="12" s="1"/>
  <c r="P324" i="12" s="1"/>
  <c r="R324" i="12" s="1"/>
  <c r="U324" i="12" s="1"/>
  <c r="V324" i="12" s="1"/>
  <c r="X324" i="12" s="1"/>
  <c r="AA324" i="12" s="1"/>
  <c r="AB324" i="12" s="1"/>
  <c r="AD324" i="12" s="1"/>
  <c r="AG324" i="12" s="1"/>
  <c r="AK323" i="12" l="1"/>
  <c r="AN323" i="12" s="1"/>
  <c r="AI324" i="12"/>
  <c r="J325" i="12"/>
  <c r="E326" i="12"/>
  <c r="AJ324" i="12" l="1"/>
  <c r="AP324" i="12" s="1"/>
  <c r="AS324" i="12" s="1"/>
  <c r="F326" i="12"/>
  <c r="I326" i="12" s="1"/>
  <c r="K325" i="12"/>
  <c r="L325" i="12" s="1"/>
  <c r="O325" i="12" s="1"/>
  <c r="P325" i="12" s="1"/>
  <c r="R325" i="12" s="1"/>
  <c r="U325" i="12" s="1"/>
  <c r="V325" i="12" s="1"/>
  <c r="X325" i="12" s="1"/>
  <c r="AA325" i="12" s="1"/>
  <c r="AB325" i="12" s="1"/>
  <c r="AD325" i="12" s="1"/>
  <c r="AG325" i="12" s="1"/>
  <c r="AK324" i="12" l="1"/>
  <c r="AN324" i="12" s="1"/>
  <c r="AI325" i="12"/>
  <c r="J326" i="12"/>
  <c r="E327" i="12"/>
  <c r="AJ325" i="12" l="1"/>
  <c r="AP325" i="12" s="1"/>
  <c r="AS325" i="12" s="1"/>
  <c r="F327" i="12"/>
  <c r="I327" i="12" s="1"/>
  <c r="K326" i="12"/>
  <c r="AK325" i="12" l="1"/>
  <c r="AN325" i="12" s="1"/>
  <c r="L326" i="12"/>
  <c r="O326" i="12" s="1"/>
  <c r="P326" i="12" s="1"/>
  <c r="R326" i="12" s="1"/>
  <c r="U326" i="12" s="1"/>
  <c r="V326" i="12" s="1"/>
  <c r="X326" i="12" s="1"/>
  <c r="AA326" i="12" s="1"/>
  <c r="AB326" i="12" s="1"/>
  <c r="AD326" i="12" s="1"/>
  <c r="AG326" i="12" s="1"/>
  <c r="E328" i="12"/>
  <c r="J327" i="12"/>
  <c r="F328" i="12" l="1"/>
  <c r="I328" i="12" s="1"/>
  <c r="K327" i="12"/>
  <c r="AI326" i="12"/>
  <c r="AJ326" i="12" l="1"/>
  <c r="AP326" i="12" s="1"/>
  <c r="AS326" i="12" s="1"/>
  <c r="E329" i="12"/>
  <c r="J328" i="12"/>
  <c r="L327" i="12"/>
  <c r="O327" i="12" s="1"/>
  <c r="P327" i="12" s="1"/>
  <c r="R327" i="12" s="1"/>
  <c r="U327" i="12" s="1"/>
  <c r="V327" i="12" s="1"/>
  <c r="X327" i="12" s="1"/>
  <c r="AA327" i="12" s="1"/>
  <c r="AB327" i="12" s="1"/>
  <c r="AD327" i="12" s="1"/>
  <c r="AG327" i="12" s="1"/>
  <c r="AI327" i="12" l="1"/>
  <c r="K328" i="12"/>
  <c r="F329" i="12"/>
  <c r="I329" i="12" s="1"/>
  <c r="AK326" i="12"/>
  <c r="AN326" i="12" s="1"/>
  <c r="AJ327" i="12" l="1"/>
  <c r="AP327" i="12" s="1"/>
  <c r="AS327" i="12" s="1"/>
  <c r="E330" i="12"/>
  <c r="J329" i="12"/>
  <c r="L328" i="12"/>
  <c r="O328" i="12" s="1"/>
  <c r="P328" i="12" s="1"/>
  <c r="R328" i="12" s="1"/>
  <c r="U328" i="12" s="1"/>
  <c r="V328" i="12" s="1"/>
  <c r="X328" i="12" s="1"/>
  <c r="AA328" i="12" s="1"/>
  <c r="AB328" i="12" s="1"/>
  <c r="AD328" i="12" s="1"/>
  <c r="AG328" i="12" s="1"/>
  <c r="AK327" i="12" l="1"/>
  <c r="AN327" i="12" s="1"/>
  <c r="K329" i="12"/>
  <c r="L329" i="12" s="1"/>
  <c r="O329" i="12" s="1"/>
  <c r="P329" i="12" s="1"/>
  <c r="R329" i="12" s="1"/>
  <c r="U329" i="12" s="1"/>
  <c r="V329" i="12" s="1"/>
  <c r="X329" i="12" s="1"/>
  <c r="AA329" i="12" s="1"/>
  <c r="AB329" i="12" s="1"/>
  <c r="AD329" i="12" s="1"/>
  <c r="AG329" i="12" s="1"/>
  <c r="AI328" i="12"/>
  <c r="F330" i="12"/>
  <c r="I330" i="12" s="1"/>
  <c r="AJ328" i="12"/>
  <c r="AP328" i="12" s="1"/>
  <c r="AS328" i="12" s="1"/>
  <c r="E331" i="12" l="1"/>
  <c r="J330" i="12"/>
  <c r="K330" i="12" s="1"/>
  <c r="AK328" i="12"/>
  <c r="AN328" i="12" s="1"/>
  <c r="AI329" i="12"/>
  <c r="L330" i="12" l="1"/>
  <c r="O330" i="12" s="1"/>
  <c r="P330" i="12" s="1"/>
  <c r="R330" i="12" s="1"/>
  <c r="U330" i="12" s="1"/>
  <c r="V330" i="12" s="1"/>
  <c r="X330" i="12" s="1"/>
  <c r="AA330" i="12" s="1"/>
  <c r="AB330" i="12" s="1"/>
  <c r="AD330" i="12" s="1"/>
  <c r="AG330" i="12" s="1"/>
  <c r="AJ329" i="12"/>
  <c r="AP329" i="12" s="1"/>
  <c r="AS329" i="12" s="1"/>
  <c r="F331" i="12"/>
  <c r="I331" i="12" s="1"/>
  <c r="J331" i="12" l="1"/>
  <c r="K331" i="12" s="1"/>
  <c r="E332" i="12"/>
  <c r="AI330" i="12"/>
  <c r="AK329" i="12"/>
  <c r="AN329" i="12" s="1"/>
  <c r="AJ330" i="12" l="1"/>
  <c r="AP330" i="12" s="1"/>
  <c r="AS330" i="12" s="1"/>
  <c r="F332" i="12"/>
  <c r="I332" i="12" s="1"/>
  <c r="L331" i="12"/>
  <c r="O331" i="12" s="1"/>
  <c r="P331" i="12" s="1"/>
  <c r="R331" i="12" s="1"/>
  <c r="U331" i="12" s="1"/>
  <c r="V331" i="12" s="1"/>
  <c r="X331" i="12" s="1"/>
  <c r="AA331" i="12" s="1"/>
  <c r="AB331" i="12" s="1"/>
  <c r="AD331" i="12" s="1"/>
  <c r="AG331" i="12" s="1"/>
  <c r="AK330" i="12" l="1"/>
  <c r="AN330" i="12" s="1"/>
  <c r="J332" i="12"/>
  <c r="K332" i="12" s="1"/>
  <c r="E333" i="12"/>
  <c r="AI331" i="12"/>
  <c r="AJ331" i="12" s="1"/>
  <c r="AP331" i="12" s="1"/>
  <c r="AS331" i="12" s="1"/>
  <c r="AK331" i="12" l="1"/>
  <c r="AN331" i="12" s="1"/>
  <c r="F333" i="12"/>
  <c r="I333" i="12" s="1"/>
  <c r="L332" i="12"/>
  <c r="O332" i="12" s="1"/>
  <c r="P332" i="12" s="1"/>
  <c r="R332" i="12" s="1"/>
  <c r="U332" i="12" s="1"/>
  <c r="V332" i="12" s="1"/>
  <c r="X332" i="12" s="1"/>
  <c r="AA332" i="12" s="1"/>
  <c r="AB332" i="12" s="1"/>
  <c r="AD332" i="12" s="1"/>
  <c r="AG332" i="12" s="1"/>
  <c r="J333" i="12" l="1"/>
  <c r="K333" i="12" s="1"/>
  <c r="E334" i="12"/>
  <c r="AI332" i="12"/>
  <c r="AJ332" i="12" s="1"/>
  <c r="AP332" i="12" s="1"/>
  <c r="AS332" i="12" s="1"/>
  <c r="AK332" i="12" l="1"/>
  <c r="AN332" i="12" s="1"/>
  <c r="F334" i="12"/>
  <c r="I334" i="12" s="1"/>
  <c r="L333" i="12"/>
  <c r="O333" i="12" s="1"/>
  <c r="P333" i="12" s="1"/>
  <c r="R333" i="12" s="1"/>
  <c r="U333" i="12" s="1"/>
  <c r="V333" i="12" s="1"/>
  <c r="X333" i="12" s="1"/>
  <c r="AA333" i="12" s="1"/>
  <c r="AB333" i="12" s="1"/>
  <c r="AD333" i="12" s="1"/>
  <c r="AG333" i="12" s="1"/>
  <c r="AI333" i="12" l="1"/>
  <c r="AJ333" i="12" s="1"/>
  <c r="AP333" i="12" s="1"/>
  <c r="AS333" i="12" s="1"/>
  <c r="J334" i="12"/>
  <c r="E335" i="12"/>
  <c r="F335" i="12" l="1"/>
  <c r="I335" i="12" s="1"/>
  <c r="AK333" i="12"/>
  <c r="AN333" i="12" s="1"/>
  <c r="K334" i="12"/>
  <c r="L334" i="12" s="1"/>
  <c r="O334" i="12" s="1"/>
  <c r="P334" i="12" s="1"/>
  <c r="R334" i="12" s="1"/>
  <c r="U334" i="12" s="1"/>
  <c r="V334" i="12" s="1"/>
  <c r="X334" i="12" s="1"/>
  <c r="AA334" i="12" s="1"/>
  <c r="AB334" i="12" s="1"/>
  <c r="AD334" i="12" s="1"/>
  <c r="AG334" i="12" s="1"/>
  <c r="AI334" i="12" l="1"/>
  <c r="AJ334" i="12" s="1"/>
  <c r="AP334" i="12" s="1"/>
  <c r="AS334" i="12" s="1"/>
  <c r="J335" i="12"/>
  <c r="E336" i="12"/>
  <c r="F336" i="12" l="1"/>
  <c r="I336" i="12" s="1"/>
  <c r="K335" i="12"/>
  <c r="AK334" i="12"/>
  <c r="AN334" i="12" s="1"/>
  <c r="J336" i="12" l="1"/>
  <c r="E337" i="12"/>
  <c r="L335" i="12"/>
  <c r="O335" i="12" s="1"/>
  <c r="P335" i="12" s="1"/>
  <c r="R335" i="12" s="1"/>
  <c r="U335" i="12" s="1"/>
  <c r="V335" i="12" s="1"/>
  <c r="X335" i="12" s="1"/>
  <c r="AA335" i="12" s="1"/>
  <c r="AB335" i="12" s="1"/>
  <c r="AD335" i="12" s="1"/>
  <c r="AG335" i="12" s="1"/>
  <c r="AI335" i="12" l="1"/>
  <c r="K336" i="12"/>
  <c r="L336" i="12" s="1"/>
  <c r="O336" i="12" s="1"/>
  <c r="P336" i="12" s="1"/>
  <c r="R336" i="12" s="1"/>
  <c r="U336" i="12" s="1"/>
  <c r="V336" i="12" s="1"/>
  <c r="X336" i="12" s="1"/>
  <c r="AA336" i="12" s="1"/>
  <c r="AB336" i="12" s="1"/>
  <c r="AD336" i="12" s="1"/>
  <c r="AG336" i="12" s="1"/>
  <c r="F337" i="12"/>
  <c r="I337" i="12" s="1"/>
  <c r="AI336" i="12" l="1"/>
  <c r="J337" i="12"/>
  <c r="E338" i="12"/>
  <c r="AJ335" i="12"/>
  <c r="AP335" i="12" s="1"/>
  <c r="AS335" i="12" s="1"/>
  <c r="AK335" i="12" l="1"/>
  <c r="AN335" i="12" s="1"/>
  <c r="AJ336" i="12" s="1"/>
  <c r="AP336" i="12" s="1"/>
  <c r="AS336" i="12" s="1"/>
  <c r="K337" i="12"/>
  <c r="F338" i="12"/>
  <c r="I338" i="12" s="1"/>
  <c r="AK336" i="12" l="1"/>
  <c r="AN336" i="12" s="1"/>
  <c r="E339" i="12"/>
  <c r="J338" i="12"/>
  <c r="L337" i="12"/>
  <c r="O337" i="12" s="1"/>
  <c r="P337" i="12" s="1"/>
  <c r="R337" i="12" s="1"/>
  <c r="U337" i="12" s="1"/>
  <c r="V337" i="12" s="1"/>
  <c r="X337" i="12" s="1"/>
  <c r="AA337" i="12" s="1"/>
  <c r="AB337" i="12" s="1"/>
  <c r="AD337" i="12" s="1"/>
  <c r="AG337" i="12" s="1"/>
  <c r="K338" i="12" l="1"/>
  <c r="L338" i="12" s="1"/>
  <c r="O338" i="12" s="1"/>
  <c r="P338" i="12" s="1"/>
  <c r="R338" i="12" s="1"/>
  <c r="U338" i="12" s="1"/>
  <c r="V338" i="12" s="1"/>
  <c r="X338" i="12" s="1"/>
  <c r="AA338" i="12" s="1"/>
  <c r="AB338" i="12" s="1"/>
  <c r="AD338" i="12" s="1"/>
  <c r="AG338" i="12" s="1"/>
  <c r="AI337" i="12"/>
  <c r="F339" i="12"/>
  <c r="I339" i="12" s="1"/>
  <c r="AI338" i="12" l="1"/>
  <c r="AJ337" i="12"/>
  <c r="AP337" i="12" s="1"/>
  <c r="AS337" i="12" s="1"/>
  <c r="J339" i="12"/>
  <c r="K339" i="12" s="1"/>
  <c r="E340" i="12"/>
  <c r="F340" i="12" l="1"/>
  <c r="I340" i="12" s="1"/>
  <c r="L339" i="12"/>
  <c r="O339" i="12" s="1"/>
  <c r="P339" i="12" s="1"/>
  <c r="R339" i="12" s="1"/>
  <c r="U339" i="12" s="1"/>
  <c r="V339" i="12" s="1"/>
  <c r="X339" i="12" s="1"/>
  <c r="AA339" i="12" s="1"/>
  <c r="AB339" i="12" s="1"/>
  <c r="AD339" i="12" s="1"/>
  <c r="AG339" i="12" s="1"/>
  <c r="AK337" i="12"/>
  <c r="AN337" i="12" s="1"/>
  <c r="AJ338" i="12" s="1"/>
  <c r="AP338" i="12" s="1"/>
  <c r="AS338" i="12" s="1"/>
  <c r="AK338" i="12" l="1"/>
  <c r="AN338" i="12" s="1"/>
  <c r="E341" i="12"/>
  <c r="J340" i="12"/>
  <c r="K340" i="12" s="1"/>
  <c r="AI339" i="12"/>
  <c r="AJ339" i="12" l="1"/>
  <c r="AP339" i="12" s="1"/>
  <c r="AS339" i="12" s="1"/>
  <c r="L340" i="12"/>
  <c r="O340" i="12" s="1"/>
  <c r="P340" i="12" s="1"/>
  <c r="R340" i="12" s="1"/>
  <c r="U340" i="12" s="1"/>
  <c r="V340" i="12" s="1"/>
  <c r="X340" i="12" s="1"/>
  <c r="AA340" i="12" s="1"/>
  <c r="AB340" i="12" s="1"/>
  <c r="AD340" i="12" s="1"/>
  <c r="AG340" i="12" s="1"/>
  <c r="F341" i="12"/>
  <c r="I341" i="12" s="1"/>
  <c r="AK339" i="12" l="1"/>
  <c r="AN339" i="12" s="1"/>
  <c r="AI340" i="12"/>
  <c r="J341" i="12"/>
  <c r="K341" i="12" s="1"/>
  <c r="E342" i="12"/>
  <c r="AJ340" i="12" l="1"/>
  <c r="AP340" i="12" s="1"/>
  <c r="AS340" i="12" s="1"/>
  <c r="F342" i="12"/>
  <c r="I342" i="12" s="1"/>
  <c r="L341" i="12"/>
  <c r="O341" i="12" s="1"/>
  <c r="P341" i="12" s="1"/>
  <c r="R341" i="12" s="1"/>
  <c r="U341" i="12" s="1"/>
  <c r="V341" i="12" s="1"/>
  <c r="X341" i="12" s="1"/>
  <c r="AA341" i="12" s="1"/>
  <c r="AB341" i="12" s="1"/>
  <c r="AD341" i="12" s="1"/>
  <c r="AG341" i="12" s="1"/>
  <c r="AK340" i="12" l="1"/>
  <c r="AN340" i="12" s="1"/>
  <c r="AI341" i="12"/>
  <c r="J342" i="12"/>
  <c r="E343" i="12"/>
  <c r="F343" i="12" l="1"/>
  <c r="I343" i="12" s="1"/>
  <c r="AJ341" i="12"/>
  <c r="AP341" i="12" s="1"/>
  <c r="AS341" i="12" s="1"/>
  <c r="K342" i="12"/>
  <c r="E344" i="12" l="1"/>
  <c r="J343" i="12"/>
  <c r="L342" i="12"/>
  <c r="O342" i="12" s="1"/>
  <c r="P342" i="12" s="1"/>
  <c r="R342" i="12" s="1"/>
  <c r="U342" i="12" s="1"/>
  <c r="V342" i="12" s="1"/>
  <c r="X342" i="12" s="1"/>
  <c r="AA342" i="12" s="1"/>
  <c r="AB342" i="12" s="1"/>
  <c r="AD342" i="12" s="1"/>
  <c r="AG342" i="12" s="1"/>
  <c r="AK341" i="12"/>
  <c r="AN341" i="12" s="1"/>
  <c r="K343" i="12" l="1"/>
  <c r="L343" i="12" s="1"/>
  <c r="O343" i="12" s="1"/>
  <c r="P343" i="12" s="1"/>
  <c r="R343" i="12" s="1"/>
  <c r="U343" i="12" s="1"/>
  <c r="V343" i="12" s="1"/>
  <c r="X343" i="12" s="1"/>
  <c r="AA343" i="12" s="1"/>
  <c r="AB343" i="12" s="1"/>
  <c r="AD343" i="12" s="1"/>
  <c r="AG343" i="12" s="1"/>
  <c r="AI342" i="12"/>
  <c r="F344" i="12"/>
  <c r="I344" i="12" s="1"/>
  <c r="J344" i="12" l="1"/>
  <c r="K344" i="12" s="1"/>
  <c r="E345" i="12"/>
  <c r="AI343" i="12"/>
  <c r="AJ342" i="12"/>
  <c r="AP342" i="12" s="1"/>
  <c r="AS342" i="12" s="1"/>
  <c r="F345" i="12" l="1"/>
  <c r="I345" i="12" s="1"/>
  <c r="AK342" i="12"/>
  <c r="AN342" i="12" s="1"/>
  <c r="AJ343" i="12" s="1"/>
  <c r="AP343" i="12" s="1"/>
  <c r="AS343" i="12" s="1"/>
  <c r="L344" i="12"/>
  <c r="O344" i="12" s="1"/>
  <c r="P344" i="12" s="1"/>
  <c r="R344" i="12" s="1"/>
  <c r="U344" i="12" s="1"/>
  <c r="V344" i="12" s="1"/>
  <c r="X344" i="12" s="1"/>
  <c r="AA344" i="12" s="1"/>
  <c r="AB344" i="12" s="1"/>
  <c r="AD344" i="12" s="1"/>
  <c r="AG344" i="12" s="1"/>
  <c r="AI344" i="12" l="1"/>
  <c r="AK343" i="12"/>
  <c r="AN343" i="12" s="1"/>
  <c r="J345" i="12"/>
  <c r="E346" i="12"/>
  <c r="F346" i="12" l="1"/>
  <c r="I346" i="12" s="1"/>
  <c r="AJ344" i="12"/>
  <c r="AP344" i="12" s="1"/>
  <c r="AS344" i="12" s="1"/>
  <c r="K345" i="12"/>
  <c r="AK344" i="12" l="1"/>
  <c r="AN344" i="12" s="1"/>
  <c r="L345" i="12"/>
  <c r="O345" i="12" s="1"/>
  <c r="P345" i="12" s="1"/>
  <c r="R345" i="12" s="1"/>
  <c r="U345" i="12" s="1"/>
  <c r="V345" i="12" s="1"/>
  <c r="X345" i="12" s="1"/>
  <c r="AA345" i="12" s="1"/>
  <c r="AB345" i="12" s="1"/>
  <c r="AD345" i="12" s="1"/>
  <c r="AG345" i="12" s="1"/>
  <c r="J346" i="12"/>
  <c r="E347" i="12"/>
  <c r="F347" i="12" l="1"/>
  <c r="I347" i="12" s="1"/>
  <c r="K346" i="12"/>
  <c r="AI345" i="12"/>
  <c r="L346" i="12" l="1"/>
  <c r="O346" i="12" s="1"/>
  <c r="P346" i="12" s="1"/>
  <c r="R346" i="12" s="1"/>
  <c r="U346" i="12" s="1"/>
  <c r="V346" i="12" s="1"/>
  <c r="X346" i="12" s="1"/>
  <c r="AA346" i="12" s="1"/>
  <c r="AB346" i="12" s="1"/>
  <c r="AD346" i="12" s="1"/>
  <c r="AG346" i="12" s="1"/>
  <c r="AJ345" i="12"/>
  <c r="AP345" i="12" s="1"/>
  <c r="AS345" i="12" s="1"/>
  <c r="E348" i="12"/>
  <c r="J347" i="12"/>
  <c r="F348" i="12" l="1"/>
  <c r="I348" i="12" s="1"/>
  <c r="AK345" i="12"/>
  <c r="AN345" i="12" s="1"/>
  <c r="K347" i="12"/>
  <c r="AI346" i="12"/>
  <c r="J348" i="12" l="1"/>
  <c r="E349" i="12"/>
  <c r="AJ346" i="12"/>
  <c r="AP346" i="12" s="1"/>
  <c r="AS346" i="12" s="1"/>
  <c r="L347" i="12"/>
  <c r="O347" i="12" s="1"/>
  <c r="P347" i="12" s="1"/>
  <c r="R347" i="12" s="1"/>
  <c r="U347" i="12" s="1"/>
  <c r="V347" i="12" s="1"/>
  <c r="X347" i="12" s="1"/>
  <c r="AA347" i="12" s="1"/>
  <c r="AB347" i="12" s="1"/>
  <c r="AD347" i="12" s="1"/>
  <c r="AG347" i="12" s="1"/>
  <c r="AI347" i="12" l="1"/>
  <c r="K348" i="12"/>
  <c r="AK346" i="12"/>
  <c r="AN346" i="12" s="1"/>
  <c r="AJ347" i="12" s="1"/>
  <c r="AP347" i="12" s="1"/>
  <c r="AS347" i="12" s="1"/>
  <c r="F349" i="12"/>
  <c r="I349" i="12" s="1"/>
  <c r="L348" i="12"/>
  <c r="O348" i="12" s="1"/>
  <c r="P348" i="12" s="1"/>
  <c r="R348" i="12" s="1"/>
  <c r="U348" i="12" s="1"/>
  <c r="V348" i="12" s="1"/>
  <c r="X348" i="12" s="1"/>
  <c r="AA348" i="12" s="1"/>
  <c r="AB348" i="12" s="1"/>
  <c r="AD348" i="12" s="1"/>
  <c r="AG348" i="12" s="1"/>
  <c r="AI348" i="12" l="1"/>
  <c r="J349" i="12"/>
  <c r="E350" i="12"/>
  <c r="AK347" i="12"/>
  <c r="AN347" i="12" s="1"/>
  <c r="AJ348" i="12" s="1"/>
  <c r="AP348" i="12" s="1"/>
  <c r="AS348" i="12" s="1"/>
  <c r="F350" i="12" l="1"/>
  <c r="I350" i="12" s="1"/>
  <c r="AK348" i="12"/>
  <c r="AN348" i="12" s="1"/>
  <c r="K349" i="12"/>
  <c r="J350" i="12" l="1"/>
  <c r="E351" i="12"/>
  <c r="L349" i="12"/>
  <c r="O349" i="12" s="1"/>
  <c r="P349" i="12" s="1"/>
  <c r="R349" i="12" s="1"/>
  <c r="U349" i="12" s="1"/>
  <c r="V349" i="12" s="1"/>
  <c r="X349" i="12" s="1"/>
  <c r="AA349" i="12" s="1"/>
  <c r="AB349" i="12" s="1"/>
  <c r="AD349" i="12" s="1"/>
  <c r="AG349" i="12" s="1"/>
  <c r="K350" i="12" l="1"/>
  <c r="L350" i="12" s="1"/>
  <c r="O350" i="12" s="1"/>
  <c r="P350" i="12" s="1"/>
  <c r="R350" i="12" s="1"/>
  <c r="U350" i="12" s="1"/>
  <c r="V350" i="12" s="1"/>
  <c r="X350" i="12" s="1"/>
  <c r="AA350" i="12" s="1"/>
  <c r="AB350" i="12" s="1"/>
  <c r="AD350" i="12" s="1"/>
  <c r="AG350" i="12" s="1"/>
  <c r="AI349" i="12"/>
  <c r="F351" i="12"/>
  <c r="I351" i="12" s="1"/>
  <c r="AI350" i="12" l="1"/>
  <c r="AJ349" i="12"/>
  <c r="AP349" i="12" s="1"/>
  <c r="AS349" i="12" s="1"/>
  <c r="J351" i="12"/>
  <c r="E352" i="12"/>
  <c r="F352" i="12" l="1"/>
  <c r="I352" i="12" s="1"/>
  <c r="AK349" i="12"/>
  <c r="AN349" i="12" s="1"/>
  <c r="AJ350" i="12" s="1"/>
  <c r="AP350" i="12" s="1"/>
  <c r="AS350" i="12" s="1"/>
  <c r="K351" i="12"/>
  <c r="AK350" i="12" l="1"/>
  <c r="AN350" i="12" s="1"/>
  <c r="L351" i="12"/>
  <c r="O351" i="12" s="1"/>
  <c r="P351" i="12" s="1"/>
  <c r="R351" i="12" s="1"/>
  <c r="U351" i="12" s="1"/>
  <c r="V351" i="12" s="1"/>
  <c r="X351" i="12" s="1"/>
  <c r="AA351" i="12" s="1"/>
  <c r="AB351" i="12" s="1"/>
  <c r="AD351" i="12" s="1"/>
  <c r="AG351" i="12" s="1"/>
  <c r="E353" i="12"/>
  <c r="J352" i="12"/>
  <c r="F353" i="12" l="1"/>
  <c r="I353" i="12" s="1"/>
  <c r="AI351" i="12"/>
  <c r="K352" i="12"/>
  <c r="AJ351" i="12" l="1"/>
  <c r="AP351" i="12" s="1"/>
  <c r="AS351" i="12" s="1"/>
  <c r="E354" i="12"/>
  <c r="J353" i="12"/>
  <c r="L352" i="12"/>
  <c r="O352" i="12" s="1"/>
  <c r="P352" i="12" s="1"/>
  <c r="R352" i="12" s="1"/>
  <c r="U352" i="12" s="1"/>
  <c r="V352" i="12" s="1"/>
  <c r="X352" i="12" s="1"/>
  <c r="AA352" i="12" s="1"/>
  <c r="AB352" i="12" s="1"/>
  <c r="AD352" i="12" s="1"/>
  <c r="AG352" i="12" s="1"/>
  <c r="AI352" i="12" l="1"/>
  <c r="K353" i="12"/>
  <c r="F354" i="12"/>
  <c r="I354" i="12" s="1"/>
  <c r="AK351" i="12"/>
  <c r="AN351" i="12" s="1"/>
  <c r="AJ352" i="12" l="1"/>
  <c r="AP352" i="12" s="1"/>
  <c r="AS352" i="12" s="1"/>
  <c r="J354" i="12"/>
  <c r="E355" i="12"/>
  <c r="L353" i="12"/>
  <c r="O353" i="12" s="1"/>
  <c r="P353" i="12" s="1"/>
  <c r="R353" i="12" s="1"/>
  <c r="U353" i="12" s="1"/>
  <c r="V353" i="12" s="1"/>
  <c r="X353" i="12" s="1"/>
  <c r="AA353" i="12" s="1"/>
  <c r="AB353" i="12" s="1"/>
  <c r="AD353" i="12" s="1"/>
  <c r="AG353" i="12" s="1"/>
  <c r="AK352" i="12" l="1"/>
  <c r="AN352" i="12" s="1"/>
  <c r="K354" i="12"/>
  <c r="L354" i="12" s="1"/>
  <c r="O354" i="12" s="1"/>
  <c r="P354" i="12" s="1"/>
  <c r="R354" i="12" s="1"/>
  <c r="U354" i="12" s="1"/>
  <c r="V354" i="12" s="1"/>
  <c r="X354" i="12" s="1"/>
  <c r="AA354" i="12" s="1"/>
  <c r="AB354" i="12" s="1"/>
  <c r="AD354" i="12" s="1"/>
  <c r="AG354" i="12" s="1"/>
  <c r="AI353" i="12"/>
  <c r="F355" i="12"/>
  <c r="I355" i="12" s="1"/>
  <c r="J355" i="12" s="1"/>
  <c r="K355" i="12" l="1"/>
  <c r="AI354" i="12"/>
  <c r="AJ353" i="12"/>
  <c r="AP353" i="12" s="1"/>
  <c r="AS353" i="12" s="1"/>
  <c r="AK353" i="12" l="1"/>
  <c r="AN353" i="12" s="1"/>
  <c r="AJ354" i="12" s="1"/>
  <c r="AP354" i="12" s="1"/>
  <c r="AS354" i="12" s="1"/>
  <c r="L355" i="12"/>
  <c r="O355" i="12" s="1"/>
  <c r="P355" i="12" s="1"/>
  <c r="R355" i="12" s="1"/>
  <c r="U355" i="12" s="1"/>
  <c r="V355" i="12" s="1"/>
  <c r="X355" i="12" s="1"/>
  <c r="AA355" i="12" s="1"/>
  <c r="AB355" i="12" s="1"/>
  <c r="AD355" i="12" s="1"/>
  <c r="AG355" i="12" s="1"/>
  <c r="AI355" i="12" s="1"/>
  <c r="AK354" i="12" l="1"/>
  <c r="AN354" i="12" s="1"/>
  <c r="AJ355" i="12" s="1"/>
  <c r="AP355" i="12" s="1"/>
  <c r="AS355" i="12" s="1"/>
  <c r="AS361" i="12" s="1"/>
  <c r="AS362" i="12" l="1"/>
  <c r="AY4" i="12" s="1"/>
  <c r="AK355" i="12"/>
  <c r="AN355" i="12" s="1"/>
</calcChain>
</file>

<file path=xl/sharedStrings.xml><?xml version="1.0" encoding="utf-8"?>
<sst xmlns="http://schemas.openxmlformats.org/spreadsheetml/2006/main" count="1012" uniqueCount="105">
  <si>
    <t>one worker for processes 1-4</t>
  </si>
  <si>
    <t>start hour</t>
  </si>
  <si>
    <t>close hour</t>
  </si>
  <si>
    <t>*there is one worker for order and one for payment</t>
  </si>
  <si>
    <t>total queue average</t>
  </si>
  <si>
    <t>Worker 1</t>
  </si>
  <si>
    <t>Worker 2</t>
  </si>
  <si>
    <t>Worker 3</t>
  </si>
  <si>
    <t>Interarrival (s)</t>
  </si>
  <si>
    <t>Interarrival Time</t>
  </si>
  <si>
    <t>Arrival Time</t>
  </si>
  <si>
    <t>Time to Line Up</t>
  </si>
  <si>
    <t>Queue</t>
  </si>
  <si>
    <t>Order Start</t>
  </si>
  <si>
    <t>Order Time (s)</t>
  </si>
  <si>
    <t>Order Time</t>
  </si>
  <si>
    <t>Order Finish</t>
  </si>
  <si>
    <t>Tortilla Arrival</t>
  </si>
  <si>
    <t>Tortilla Start</t>
  </si>
  <si>
    <t>Tortilla Time (s)</t>
  </si>
  <si>
    <t>Tortilla Time</t>
  </si>
  <si>
    <t>Tortilla Finish</t>
  </si>
  <si>
    <t>Protein Arrival</t>
  </si>
  <si>
    <t>Protein Start</t>
  </si>
  <si>
    <t>Protein Time (s)</t>
  </si>
  <si>
    <t>Protein time</t>
  </si>
  <si>
    <t>Protein Finish</t>
  </si>
  <si>
    <t>Veg+Sal Arrival</t>
  </si>
  <si>
    <t>Veg + Sal Start</t>
  </si>
  <si>
    <t>Veg Time (s)</t>
  </si>
  <si>
    <t>Veg Time</t>
  </si>
  <si>
    <t>Veg + Sal Finish</t>
  </si>
  <si>
    <t>Wrap Arrival</t>
  </si>
  <si>
    <t>Wrap Start</t>
  </si>
  <si>
    <t>Wrap Time (s)</t>
  </si>
  <si>
    <t>Wrap Time</t>
  </si>
  <si>
    <t>Wrap Finish</t>
  </si>
  <si>
    <t>Wrap Type</t>
  </si>
  <si>
    <t>Pay Arrival</t>
  </si>
  <si>
    <t xml:space="preserve">Pay Start </t>
  </si>
  <si>
    <t>Pay Time (s)</t>
  </si>
  <si>
    <t>Pay Time</t>
  </si>
  <si>
    <t>Payment Finish</t>
  </si>
  <si>
    <t>Payment Method</t>
  </si>
  <si>
    <t>Total Queue</t>
  </si>
  <si>
    <t>Total service time</t>
  </si>
  <si>
    <t>open</t>
  </si>
  <si>
    <t>total queue when open</t>
  </si>
  <si>
    <t>total service when open</t>
  </si>
  <si>
    <t>average</t>
  </si>
  <si>
    <t>bins</t>
  </si>
  <si>
    <t>frequency</t>
  </si>
  <si>
    <t>std</t>
  </si>
  <si>
    <t>max</t>
  </si>
  <si>
    <t>min</t>
  </si>
  <si>
    <t>bins interval</t>
  </si>
  <si>
    <t>total queue</t>
  </si>
  <si>
    <t>total service</t>
  </si>
  <si>
    <t>avg</t>
  </si>
  <si>
    <t>total</t>
  </si>
  <si>
    <t>min (s)</t>
  </si>
  <si>
    <t>max (s)</t>
  </si>
  <si>
    <t>11 to 2</t>
  </si>
  <si>
    <t xml:space="preserve"> --&gt;</t>
  </si>
  <si>
    <t>A new customer arrives between 1 second to 4 minutes after old customer</t>
  </si>
  <si>
    <t>Prob</t>
  </si>
  <si>
    <t>Randbetween Values</t>
  </si>
  <si>
    <t>2 to 5</t>
  </si>
  <si>
    <t>A new customer arrives between 1 minute to 5 minutes after old customer</t>
  </si>
  <si>
    <t>Burrito</t>
  </si>
  <si>
    <t>Cash</t>
  </si>
  <si>
    <t>5 to 9</t>
  </si>
  <si>
    <t>A new customer arrives between 1 second to 3 minutes after old customer</t>
  </si>
  <si>
    <t>Bowl</t>
  </si>
  <si>
    <t>Debit</t>
  </si>
  <si>
    <t>Quesadilla</t>
  </si>
  <si>
    <t>one worker for process one and one for processes 2-4</t>
  </si>
  <si>
    <t>Worker 4</t>
  </si>
  <si>
    <t>one worker for processes 1-2 and one for 3-4</t>
  </si>
  <si>
    <t>one worker for processes 1-3 and one for 4</t>
  </si>
  <si>
    <t>ordering</t>
  </si>
  <si>
    <t>Assumptions</t>
  </si>
  <si>
    <t>Que Time to lose 1 order</t>
  </si>
  <si>
    <t>second</t>
  </si>
  <si>
    <t>payment</t>
  </si>
  <si>
    <t>1 order</t>
  </si>
  <si>
    <t xml:space="preserve">Number of Customers </t>
  </si>
  <si>
    <t>hourly wage</t>
  </si>
  <si>
    <t>number of hours</t>
  </si>
  <si>
    <t>Cost of Staff</t>
  </si>
  <si>
    <t>workers allocation</t>
  </si>
  <si>
    <t>Food ordering process</t>
  </si>
  <si>
    <t>allocation</t>
  </si>
  <si>
    <t>total workers</t>
  </si>
  <si>
    <t>average queue</t>
  </si>
  <si>
    <t>average que (s)</t>
  </si>
  <si>
    <t>total que (s)</t>
  </si>
  <si>
    <t>Staff Cost</t>
  </si>
  <si>
    <t>Lost orders</t>
  </si>
  <si>
    <t>Lost Revenue</t>
  </si>
  <si>
    <t>staff cost plus lost revenue</t>
  </si>
  <si>
    <t>*this is the best allocation</t>
  </si>
  <si>
    <t xml:space="preserve">one worker for each process (6 processes) </t>
  </si>
  <si>
    <t>Worker 5</t>
  </si>
  <si>
    <t>Worker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</si>
</sst>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hh:mm:ss;@"/>
    <numFmt numFmtId="165" formatCode="[$-F400]h:mm:ss\ AM/PM"/>
    <numFmt numFmtId="166" formatCode="h:mm:ss;@"/>
    <numFmt numFmtId="167" formatCode="&quot;$&quot;#,##0.00"/>
  </numFmts>
  <fonts count="1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444444"/>
      <name val="Calibri"/>
      <family val="2"/>
    </font>
    <font>
      <b/>
      <sz val="12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CD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164" fontId="0" fillId="0" borderId="0" xfId="0" applyNumberFormat="1" applyFont="1" applyAlignment="1"/>
    <xf numFmtId="0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Fill="1" applyAlignment="1"/>
    <xf numFmtId="164" fontId="0" fillId="0" borderId="0" xfId="0" applyNumberFormat="1" applyFont="1" applyFill="1" applyAlignment="1"/>
    <xf numFmtId="0" fontId="1" fillId="0" borderId="0" xfId="0" applyFont="1" applyAlignment="1"/>
    <xf numFmtId="0" fontId="0" fillId="3" borderId="0" xfId="0" applyFont="1" applyFill="1" applyAlignment="1"/>
    <xf numFmtId="164" fontId="0" fillId="3" borderId="0" xfId="0" applyNumberFormat="1" applyFont="1" applyFill="1" applyAlignment="1"/>
    <xf numFmtId="0" fontId="0" fillId="4" borderId="0" xfId="0" applyFont="1" applyFill="1" applyAlignment="1"/>
    <xf numFmtId="164" fontId="0" fillId="4" borderId="0" xfId="0" applyNumberFormat="1" applyFont="1" applyFill="1" applyAlignment="1"/>
    <xf numFmtId="0" fontId="0" fillId="5" borderId="0" xfId="0" applyFont="1" applyFill="1" applyAlignment="1"/>
    <xf numFmtId="164" fontId="0" fillId="5" borderId="0" xfId="0" applyNumberFormat="1" applyFont="1" applyFill="1" applyAlignment="1"/>
    <xf numFmtId="0" fontId="0" fillId="6" borderId="0" xfId="0" applyFont="1" applyFill="1" applyAlignment="1"/>
    <xf numFmtId="164" fontId="0" fillId="6" borderId="0" xfId="0" applyNumberFormat="1" applyFont="1" applyFill="1" applyAlignment="1"/>
    <xf numFmtId="0" fontId="0" fillId="7" borderId="0" xfId="0" applyFont="1" applyFill="1" applyAlignment="1"/>
    <xf numFmtId="164" fontId="0" fillId="7" borderId="0" xfId="0" applyNumberFormat="1" applyFont="1" applyFill="1" applyAlignment="1"/>
    <xf numFmtId="0" fontId="0" fillId="2" borderId="0" xfId="0" applyFont="1" applyFill="1" applyAlignment="1"/>
    <xf numFmtId="164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2" fillId="8" borderId="0" xfId="0" applyFont="1" applyFill="1" applyAlignment="1"/>
    <xf numFmtId="164" fontId="2" fillId="8" borderId="0" xfId="0" applyNumberFormat="1" applyFont="1" applyFill="1" applyAlignment="1"/>
    <xf numFmtId="0" fontId="0" fillId="8" borderId="0" xfId="0" applyFont="1" applyFill="1" applyAlignment="1"/>
    <xf numFmtId="164" fontId="0" fillId="8" borderId="0" xfId="0" applyNumberFormat="1" applyFont="1" applyFill="1" applyAlignment="1"/>
    <xf numFmtId="0" fontId="0" fillId="0" borderId="0" xfId="0" applyNumberFormat="1"/>
    <xf numFmtId="0" fontId="0" fillId="2" borderId="0" xfId="0" applyNumberFormat="1" applyFont="1" applyFill="1" applyAlignment="1"/>
    <xf numFmtId="166" fontId="0" fillId="2" borderId="0" xfId="0" applyNumberFormat="1" applyFont="1" applyFill="1" applyAlignment="1"/>
    <xf numFmtId="164" fontId="2" fillId="0" borderId="0" xfId="0" applyNumberFormat="1" applyFont="1" applyFill="1" applyAlignment="1"/>
    <xf numFmtId="0" fontId="0" fillId="0" borderId="0" xfId="0" applyFill="1"/>
    <xf numFmtId="0" fontId="2" fillId="0" borderId="0" xfId="0" applyFont="1" applyFill="1" applyAlignment="1"/>
    <xf numFmtId="0" fontId="0" fillId="0" borderId="0" xfId="0" applyFont="1" applyFill="1" applyAlignment="1">
      <alignment horizontal="center"/>
    </xf>
    <xf numFmtId="165" fontId="2" fillId="0" borderId="0" xfId="0" applyNumberFormat="1" applyFont="1" applyFill="1" applyAlignment="1"/>
    <xf numFmtId="16" fontId="0" fillId="0" borderId="0" xfId="0" applyNumberFormat="1" applyFont="1" applyFill="1" applyAlignment="1"/>
    <xf numFmtId="164" fontId="0" fillId="0" borderId="0" xfId="0" applyNumberFormat="1"/>
    <xf numFmtId="166" fontId="0" fillId="0" borderId="0" xfId="0" applyNumberFormat="1"/>
    <xf numFmtId="0" fontId="0" fillId="9" borderId="0" xfId="0" applyFill="1"/>
    <xf numFmtId="0" fontId="3" fillId="0" borderId="0" xfId="0" applyFont="1" applyFill="1" applyBorder="1" applyAlignment="1"/>
    <xf numFmtId="21" fontId="3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7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 applyFont="1" applyFill="1" applyAlignment="1">
      <alignment horizontal="right"/>
    </xf>
    <xf numFmtId="1" fontId="0" fillId="0" borderId="0" xfId="0" applyNumberFormat="1" applyFont="1" applyFill="1" applyAlignment="1"/>
    <xf numFmtId="164" fontId="8" fillId="8" borderId="0" xfId="0" quotePrefix="1" applyNumberFormat="1" applyFont="1" applyFill="1"/>
    <xf numFmtId="164" fontId="9" fillId="8" borderId="0" xfId="0" applyNumberFormat="1" applyFont="1" applyFill="1"/>
    <xf numFmtId="6" fontId="0" fillId="0" borderId="0" xfId="0" applyNumberFormat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5" fillId="0" borderId="0" xfId="0" applyFont="1"/>
    <xf numFmtId="0" fontId="3" fillId="0" borderId="0" xfId="0" applyFont="1" applyFill="1" applyBorder="1" applyAlignment="1">
      <alignment horizontal="center"/>
    </xf>
    <xf numFmtId="0" fontId="5" fillId="15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10" fillId="16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12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CD9FF"/>
      <color rgb="FFFFFF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'1'!$BE$5:$BE$62</c:f>
              <c:numCache>
                <c:formatCode>h:mm:ss;@</c:formatCode>
                <c:ptCount val="58"/>
                <c:pt idx="0">
                  <c:v>2.015057215234178E-2</c:v>
                </c:pt>
                <c:pt idx="1">
                  <c:v>2.0266312893082519E-2</c:v>
                </c:pt>
                <c:pt idx="2">
                  <c:v>2.0382053633823258E-2</c:v>
                </c:pt>
                <c:pt idx="3">
                  <c:v>2.0497794374563998E-2</c:v>
                </c:pt>
                <c:pt idx="4">
                  <c:v>2.0613535115304737E-2</c:v>
                </c:pt>
                <c:pt idx="5">
                  <c:v>2.0729275856045476E-2</c:v>
                </c:pt>
                <c:pt idx="6">
                  <c:v>2.0845016596786215E-2</c:v>
                </c:pt>
                <c:pt idx="7">
                  <c:v>2.0960757337526954E-2</c:v>
                </c:pt>
                <c:pt idx="8">
                  <c:v>2.1076498078267693E-2</c:v>
                </c:pt>
                <c:pt idx="9">
                  <c:v>2.1192238819008433E-2</c:v>
                </c:pt>
                <c:pt idx="10">
                  <c:v>2.1307979559749172E-2</c:v>
                </c:pt>
                <c:pt idx="11">
                  <c:v>2.1423720300489911E-2</c:v>
                </c:pt>
                <c:pt idx="12">
                  <c:v>2.153946104123065E-2</c:v>
                </c:pt>
                <c:pt idx="13">
                  <c:v>2.1655201781971389E-2</c:v>
                </c:pt>
                <c:pt idx="14">
                  <c:v>2.1770942522712129E-2</c:v>
                </c:pt>
                <c:pt idx="15">
                  <c:v>2.1886683263452868E-2</c:v>
                </c:pt>
                <c:pt idx="16">
                  <c:v>2.2002424004193607E-2</c:v>
                </c:pt>
                <c:pt idx="17">
                  <c:v>2.2118164744934346E-2</c:v>
                </c:pt>
                <c:pt idx="18">
                  <c:v>2.2233905485675085E-2</c:v>
                </c:pt>
                <c:pt idx="19">
                  <c:v>2.2349646226415824E-2</c:v>
                </c:pt>
                <c:pt idx="20">
                  <c:v>2.2465386967156564E-2</c:v>
                </c:pt>
                <c:pt idx="21">
                  <c:v>2.2581127707897303E-2</c:v>
                </c:pt>
                <c:pt idx="22">
                  <c:v>2.2696868448638042E-2</c:v>
                </c:pt>
                <c:pt idx="23">
                  <c:v>2.2812609189378781E-2</c:v>
                </c:pt>
                <c:pt idx="24">
                  <c:v>2.292834993011952E-2</c:v>
                </c:pt>
                <c:pt idx="25">
                  <c:v>2.3044090670860259E-2</c:v>
                </c:pt>
                <c:pt idx="26">
                  <c:v>2.3159831411600999E-2</c:v>
                </c:pt>
                <c:pt idx="27">
                  <c:v>2.3275572152341738E-2</c:v>
                </c:pt>
                <c:pt idx="28">
                  <c:v>2.3391312893082477E-2</c:v>
                </c:pt>
                <c:pt idx="29">
                  <c:v>2.3507053633823216E-2</c:v>
                </c:pt>
                <c:pt idx="30">
                  <c:v>2.3622794374563955E-2</c:v>
                </c:pt>
                <c:pt idx="31">
                  <c:v>2.3738535115304694E-2</c:v>
                </c:pt>
                <c:pt idx="32">
                  <c:v>2.3854275856045434E-2</c:v>
                </c:pt>
                <c:pt idx="33">
                  <c:v>2.3970016596786173E-2</c:v>
                </c:pt>
                <c:pt idx="34">
                  <c:v>2.4085757337526912E-2</c:v>
                </c:pt>
                <c:pt idx="35">
                  <c:v>2.4201498078267651E-2</c:v>
                </c:pt>
                <c:pt idx="36">
                  <c:v>2.431723881900839E-2</c:v>
                </c:pt>
                <c:pt idx="37">
                  <c:v>2.4432979559749129E-2</c:v>
                </c:pt>
                <c:pt idx="38">
                  <c:v>2.4548720300489869E-2</c:v>
                </c:pt>
                <c:pt idx="39">
                  <c:v>2.4664461041230608E-2</c:v>
                </c:pt>
                <c:pt idx="40">
                  <c:v>2.4780201781971347E-2</c:v>
                </c:pt>
                <c:pt idx="41">
                  <c:v>2.4895942522712086E-2</c:v>
                </c:pt>
                <c:pt idx="42">
                  <c:v>2.5011683263452825E-2</c:v>
                </c:pt>
                <c:pt idx="43">
                  <c:v>2.5127424004193565E-2</c:v>
                </c:pt>
                <c:pt idx="44">
                  <c:v>2.5243164744934304E-2</c:v>
                </c:pt>
                <c:pt idx="45">
                  <c:v>2.5358905485675043E-2</c:v>
                </c:pt>
                <c:pt idx="46">
                  <c:v>2.5474646226415782E-2</c:v>
                </c:pt>
                <c:pt idx="47">
                  <c:v>2.5590386967156521E-2</c:v>
                </c:pt>
                <c:pt idx="48">
                  <c:v>2.570612770789726E-2</c:v>
                </c:pt>
                <c:pt idx="49">
                  <c:v>2.5821868448638E-2</c:v>
                </c:pt>
                <c:pt idx="50">
                  <c:v>2.5937609189378739E-2</c:v>
                </c:pt>
                <c:pt idx="51">
                  <c:v>2.6053349930119478E-2</c:v>
                </c:pt>
                <c:pt idx="52">
                  <c:v>2.6169090670860217E-2</c:v>
                </c:pt>
                <c:pt idx="53">
                  <c:v>2.6284831411600956E-2</c:v>
                </c:pt>
                <c:pt idx="54">
                  <c:v>2.6400572152341695E-2</c:v>
                </c:pt>
                <c:pt idx="55">
                  <c:v>2.6516312893082435E-2</c:v>
                </c:pt>
                <c:pt idx="56">
                  <c:v>2.6632053633823174E-2</c:v>
                </c:pt>
                <c:pt idx="57">
                  <c:v>2.6747794374563913E-2</c:v>
                </c:pt>
              </c:numCache>
            </c:numRef>
          </c:cat>
          <c:val>
            <c:numRef>
              <c:f>'1'!$BF$5:$BF$62</c:f>
              <c:numCache>
                <c:formatCode>General</c:formatCode>
                <c:ptCount val="5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4</c:v>
                </c:pt>
                <c:pt idx="7">
                  <c:v>5</c:v>
                </c:pt>
                <c:pt idx="8">
                  <c:v>8</c:v>
                </c:pt>
                <c:pt idx="9">
                  <c:v>13</c:v>
                </c:pt>
                <c:pt idx="10">
                  <c:v>14</c:v>
                </c:pt>
                <c:pt idx="11">
                  <c:v>14</c:v>
                </c:pt>
                <c:pt idx="12">
                  <c:v>21</c:v>
                </c:pt>
                <c:pt idx="13">
                  <c:v>17</c:v>
                </c:pt>
                <c:pt idx="14">
                  <c:v>24</c:v>
                </c:pt>
                <c:pt idx="15">
                  <c:v>25</c:v>
                </c:pt>
                <c:pt idx="16">
                  <c:v>32</c:v>
                </c:pt>
                <c:pt idx="17">
                  <c:v>47</c:v>
                </c:pt>
                <c:pt idx="18">
                  <c:v>42</c:v>
                </c:pt>
                <c:pt idx="19">
                  <c:v>47</c:v>
                </c:pt>
                <c:pt idx="20">
                  <c:v>57</c:v>
                </c:pt>
                <c:pt idx="21">
                  <c:v>64</c:v>
                </c:pt>
                <c:pt idx="22">
                  <c:v>67</c:v>
                </c:pt>
                <c:pt idx="23">
                  <c:v>56</c:v>
                </c:pt>
                <c:pt idx="24">
                  <c:v>70</c:v>
                </c:pt>
                <c:pt idx="25">
                  <c:v>99</c:v>
                </c:pt>
                <c:pt idx="26">
                  <c:v>87</c:v>
                </c:pt>
                <c:pt idx="27">
                  <c:v>78</c:v>
                </c:pt>
                <c:pt idx="28">
                  <c:v>87</c:v>
                </c:pt>
                <c:pt idx="29">
                  <c:v>83</c:v>
                </c:pt>
                <c:pt idx="30">
                  <c:v>69</c:v>
                </c:pt>
                <c:pt idx="31">
                  <c:v>88</c:v>
                </c:pt>
                <c:pt idx="32">
                  <c:v>82</c:v>
                </c:pt>
                <c:pt idx="33">
                  <c:v>91</c:v>
                </c:pt>
                <c:pt idx="34">
                  <c:v>70</c:v>
                </c:pt>
                <c:pt idx="35">
                  <c:v>67</c:v>
                </c:pt>
                <c:pt idx="36">
                  <c:v>66</c:v>
                </c:pt>
                <c:pt idx="37">
                  <c:v>45</c:v>
                </c:pt>
                <c:pt idx="38">
                  <c:v>54</c:v>
                </c:pt>
                <c:pt idx="39">
                  <c:v>49</c:v>
                </c:pt>
                <c:pt idx="40">
                  <c:v>47</c:v>
                </c:pt>
                <c:pt idx="41">
                  <c:v>31</c:v>
                </c:pt>
                <c:pt idx="42">
                  <c:v>33</c:v>
                </c:pt>
                <c:pt idx="43">
                  <c:v>30</c:v>
                </c:pt>
                <c:pt idx="44">
                  <c:v>21</c:v>
                </c:pt>
                <c:pt idx="45">
                  <c:v>16</c:v>
                </c:pt>
                <c:pt idx="46">
                  <c:v>19</c:v>
                </c:pt>
                <c:pt idx="47">
                  <c:v>16</c:v>
                </c:pt>
                <c:pt idx="48">
                  <c:v>6</c:v>
                </c:pt>
                <c:pt idx="49">
                  <c:v>8</c:v>
                </c:pt>
                <c:pt idx="50">
                  <c:v>4</c:v>
                </c:pt>
                <c:pt idx="51">
                  <c:v>7</c:v>
                </c:pt>
                <c:pt idx="52">
                  <c:v>5</c:v>
                </c:pt>
                <c:pt idx="53">
                  <c:v>4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A-4725-8FA0-FE7A8815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67674799"/>
        <c:axId val="1967671887"/>
      </c:barChart>
      <c:catAx>
        <c:axId val="1967674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total queue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1887"/>
        <c:crosses val="autoZero"/>
        <c:auto val="1"/>
        <c:lblAlgn val="ctr"/>
        <c:lblOffset val="100"/>
        <c:noMultiLvlLbl val="0"/>
      </c:catAx>
      <c:valAx>
        <c:axId val="196767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'2'!$BE$5:$BE$100</c:f>
              <c:numCache>
                <c:formatCode>h:mm:ss;@</c:formatCode>
                <c:ptCount val="96"/>
                <c:pt idx="0">
                  <c:v>6.8751786122546064E-3</c:v>
                </c:pt>
                <c:pt idx="1">
                  <c:v>6.9330489826249769E-3</c:v>
                </c:pt>
                <c:pt idx="2">
                  <c:v>6.9909193529953473E-3</c:v>
                </c:pt>
                <c:pt idx="3">
                  <c:v>7.0487897233657178E-3</c:v>
                </c:pt>
                <c:pt idx="4">
                  <c:v>7.1066600937360882E-3</c:v>
                </c:pt>
                <c:pt idx="5">
                  <c:v>7.1645304641064587E-3</c:v>
                </c:pt>
                <c:pt idx="6">
                  <c:v>7.2224008344768291E-3</c:v>
                </c:pt>
                <c:pt idx="7">
                  <c:v>7.2802712048471996E-3</c:v>
                </c:pt>
                <c:pt idx="8">
                  <c:v>7.33814157521757E-3</c:v>
                </c:pt>
                <c:pt idx="9">
                  <c:v>7.3960119455879405E-3</c:v>
                </c:pt>
                <c:pt idx="10">
                  <c:v>7.4538823159583109E-3</c:v>
                </c:pt>
                <c:pt idx="11">
                  <c:v>7.5117526863286814E-3</c:v>
                </c:pt>
                <c:pt idx="12">
                  <c:v>7.5696230566990519E-3</c:v>
                </c:pt>
                <c:pt idx="13">
                  <c:v>7.6274934270694223E-3</c:v>
                </c:pt>
                <c:pt idx="14">
                  <c:v>7.6853637974397928E-3</c:v>
                </c:pt>
                <c:pt idx="15">
                  <c:v>7.7432341678101632E-3</c:v>
                </c:pt>
                <c:pt idx="16">
                  <c:v>7.8011045381805337E-3</c:v>
                </c:pt>
                <c:pt idx="17">
                  <c:v>7.8589749085509041E-3</c:v>
                </c:pt>
                <c:pt idx="18">
                  <c:v>7.9168452789212737E-3</c:v>
                </c:pt>
                <c:pt idx="19">
                  <c:v>7.9747156492916433E-3</c:v>
                </c:pt>
                <c:pt idx="20">
                  <c:v>8.0325860196620129E-3</c:v>
                </c:pt>
                <c:pt idx="21">
                  <c:v>8.0904563900323825E-3</c:v>
                </c:pt>
                <c:pt idx="22">
                  <c:v>8.1483267604027521E-3</c:v>
                </c:pt>
                <c:pt idx="23">
                  <c:v>8.2061971307731216E-3</c:v>
                </c:pt>
                <c:pt idx="24">
                  <c:v>8.2640675011434912E-3</c:v>
                </c:pt>
                <c:pt idx="25">
                  <c:v>8.3219378715138608E-3</c:v>
                </c:pt>
                <c:pt idx="26">
                  <c:v>8.3798082418842304E-3</c:v>
                </c:pt>
                <c:pt idx="27">
                  <c:v>8.4376786122546E-3</c:v>
                </c:pt>
                <c:pt idx="28">
                  <c:v>8.4955489826249696E-3</c:v>
                </c:pt>
                <c:pt idx="29">
                  <c:v>8.5534193529953392E-3</c:v>
                </c:pt>
                <c:pt idx="30">
                  <c:v>8.6112897233657087E-3</c:v>
                </c:pt>
                <c:pt idx="31">
                  <c:v>8.6691600937360783E-3</c:v>
                </c:pt>
                <c:pt idx="32">
                  <c:v>8.7270304641064479E-3</c:v>
                </c:pt>
                <c:pt idx="33">
                  <c:v>8.7849008344768175E-3</c:v>
                </c:pt>
                <c:pt idx="34">
                  <c:v>8.8427712048471871E-3</c:v>
                </c:pt>
                <c:pt idx="35">
                  <c:v>8.9006415752175567E-3</c:v>
                </c:pt>
                <c:pt idx="36">
                  <c:v>8.9585119455879263E-3</c:v>
                </c:pt>
                <c:pt idx="37">
                  <c:v>9.0163823159582959E-3</c:v>
                </c:pt>
                <c:pt idx="38">
                  <c:v>9.0742526863286654E-3</c:v>
                </c:pt>
                <c:pt idx="39">
                  <c:v>9.132123056699035E-3</c:v>
                </c:pt>
                <c:pt idx="40">
                  <c:v>9.1899934270694046E-3</c:v>
                </c:pt>
                <c:pt idx="41">
                  <c:v>9.2478637974397742E-3</c:v>
                </c:pt>
                <c:pt idx="42">
                  <c:v>9.3057341678101438E-3</c:v>
                </c:pt>
                <c:pt idx="43">
                  <c:v>9.3636045381805134E-3</c:v>
                </c:pt>
                <c:pt idx="44">
                  <c:v>9.421474908550883E-3</c:v>
                </c:pt>
                <c:pt idx="45">
                  <c:v>9.4793452789212525E-3</c:v>
                </c:pt>
                <c:pt idx="46">
                  <c:v>9.5372156492916221E-3</c:v>
                </c:pt>
                <c:pt idx="47">
                  <c:v>9.5950860196619917E-3</c:v>
                </c:pt>
                <c:pt idx="48">
                  <c:v>9.6529563900323613E-3</c:v>
                </c:pt>
                <c:pt idx="49">
                  <c:v>9.7108267604027309E-3</c:v>
                </c:pt>
                <c:pt idx="50">
                  <c:v>9.7686971307731005E-3</c:v>
                </c:pt>
                <c:pt idx="51">
                  <c:v>9.8265675011434701E-3</c:v>
                </c:pt>
                <c:pt idx="52">
                  <c:v>9.8844378715138397E-3</c:v>
                </c:pt>
                <c:pt idx="53">
                  <c:v>9.9423082418842092E-3</c:v>
                </c:pt>
                <c:pt idx="54">
                  <c:v>1.0000178612254579E-2</c:v>
                </c:pt>
                <c:pt idx="55">
                  <c:v>1.0058048982624948E-2</c:v>
                </c:pt>
                <c:pt idx="56">
                  <c:v>1.0115919352995318E-2</c:v>
                </c:pt>
                <c:pt idx="57">
                  <c:v>1.0173789723365688E-2</c:v>
                </c:pt>
                <c:pt idx="58">
                  <c:v>1.0231660093736057E-2</c:v>
                </c:pt>
                <c:pt idx="59">
                  <c:v>1.0289530464106427E-2</c:v>
                </c:pt>
                <c:pt idx="60">
                  <c:v>1.0347400834476796E-2</c:v>
                </c:pt>
                <c:pt idx="61">
                  <c:v>1.0405271204847166E-2</c:v>
                </c:pt>
                <c:pt idx="62">
                  <c:v>1.0463141575217536E-2</c:v>
                </c:pt>
                <c:pt idx="63">
                  <c:v>1.0521011945587905E-2</c:v>
                </c:pt>
                <c:pt idx="64">
                  <c:v>1.0578882315958275E-2</c:v>
                </c:pt>
                <c:pt idx="65">
                  <c:v>1.0636752686328644E-2</c:v>
                </c:pt>
                <c:pt idx="66">
                  <c:v>1.0694623056699014E-2</c:v>
                </c:pt>
                <c:pt idx="67">
                  <c:v>1.0752493427069383E-2</c:v>
                </c:pt>
                <c:pt idx="68">
                  <c:v>1.0810363797439753E-2</c:v>
                </c:pt>
                <c:pt idx="69">
                  <c:v>1.0868234167810123E-2</c:v>
                </c:pt>
                <c:pt idx="70">
                  <c:v>1.0926104538180492E-2</c:v>
                </c:pt>
                <c:pt idx="71">
                  <c:v>1.0983974908550862E-2</c:v>
                </c:pt>
                <c:pt idx="72">
                  <c:v>1.1041845278921231E-2</c:v>
                </c:pt>
                <c:pt idx="73">
                  <c:v>1.1099715649291601E-2</c:v>
                </c:pt>
                <c:pt idx="74">
                  <c:v>1.1157586019661971E-2</c:v>
                </c:pt>
                <c:pt idx="75">
                  <c:v>1.121545639003234E-2</c:v>
                </c:pt>
                <c:pt idx="76">
                  <c:v>1.127332676040271E-2</c:v>
                </c:pt>
                <c:pt idx="77">
                  <c:v>1.1331197130773079E-2</c:v>
                </c:pt>
                <c:pt idx="78">
                  <c:v>1.1389067501143449E-2</c:v>
                </c:pt>
                <c:pt idx="79">
                  <c:v>1.1446937871513818E-2</c:v>
                </c:pt>
                <c:pt idx="80">
                  <c:v>1.1504808241884188E-2</c:v>
                </c:pt>
                <c:pt idx="81">
                  <c:v>1.1562678612254558E-2</c:v>
                </c:pt>
                <c:pt idx="82">
                  <c:v>1.1620548982624927E-2</c:v>
                </c:pt>
                <c:pt idx="83">
                  <c:v>1.1678419352995297E-2</c:v>
                </c:pt>
                <c:pt idx="84">
                  <c:v>1.1736289723365666E-2</c:v>
                </c:pt>
                <c:pt idx="85">
                  <c:v>1.1794160093736036E-2</c:v>
                </c:pt>
                <c:pt idx="86">
                  <c:v>1.1852030464106406E-2</c:v>
                </c:pt>
                <c:pt idx="87">
                  <c:v>1.1909900834476775E-2</c:v>
                </c:pt>
                <c:pt idx="88">
                  <c:v>1.1967771204847145E-2</c:v>
                </c:pt>
                <c:pt idx="89">
                  <c:v>1.2025641575217514E-2</c:v>
                </c:pt>
                <c:pt idx="90">
                  <c:v>1.2083511945587884E-2</c:v>
                </c:pt>
                <c:pt idx="91">
                  <c:v>1.2141382315958254E-2</c:v>
                </c:pt>
                <c:pt idx="92">
                  <c:v>1.2199252686328623E-2</c:v>
                </c:pt>
                <c:pt idx="93">
                  <c:v>1.2257123056698993E-2</c:v>
                </c:pt>
                <c:pt idx="94">
                  <c:v>1.2314993427069362E-2</c:v>
                </c:pt>
                <c:pt idx="95">
                  <c:v>1.2372863797439732E-2</c:v>
                </c:pt>
              </c:numCache>
            </c:numRef>
          </c:cat>
          <c:val>
            <c:numRef>
              <c:f>'2'!$BF$5:$BF$100</c:f>
              <c:numCache>
                <c:formatCode>General</c:formatCode>
                <c:ptCount val="9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13</c:v>
                </c:pt>
                <c:pt idx="16">
                  <c:v>7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19</c:v>
                </c:pt>
                <c:pt idx="22">
                  <c:v>18</c:v>
                </c:pt>
                <c:pt idx="23">
                  <c:v>25</c:v>
                </c:pt>
                <c:pt idx="24">
                  <c:v>30</c:v>
                </c:pt>
                <c:pt idx="25">
                  <c:v>39</c:v>
                </c:pt>
                <c:pt idx="26">
                  <c:v>56</c:v>
                </c:pt>
                <c:pt idx="27">
                  <c:v>33</c:v>
                </c:pt>
                <c:pt idx="28">
                  <c:v>40</c:v>
                </c:pt>
                <c:pt idx="29">
                  <c:v>35</c:v>
                </c:pt>
                <c:pt idx="30">
                  <c:v>48</c:v>
                </c:pt>
                <c:pt idx="31">
                  <c:v>44</c:v>
                </c:pt>
                <c:pt idx="32">
                  <c:v>40</c:v>
                </c:pt>
                <c:pt idx="33">
                  <c:v>63</c:v>
                </c:pt>
                <c:pt idx="34">
                  <c:v>67</c:v>
                </c:pt>
                <c:pt idx="35">
                  <c:v>63</c:v>
                </c:pt>
                <c:pt idx="36">
                  <c:v>47</c:v>
                </c:pt>
                <c:pt idx="37">
                  <c:v>57</c:v>
                </c:pt>
                <c:pt idx="38">
                  <c:v>60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53</c:v>
                </c:pt>
                <c:pt idx="43">
                  <c:v>57</c:v>
                </c:pt>
                <c:pt idx="44">
                  <c:v>50</c:v>
                </c:pt>
                <c:pt idx="45">
                  <c:v>59</c:v>
                </c:pt>
                <c:pt idx="46">
                  <c:v>62</c:v>
                </c:pt>
                <c:pt idx="47">
                  <c:v>63</c:v>
                </c:pt>
                <c:pt idx="48">
                  <c:v>55</c:v>
                </c:pt>
                <c:pt idx="49">
                  <c:v>55</c:v>
                </c:pt>
                <c:pt idx="50">
                  <c:v>42</c:v>
                </c:pt>
                <c:pt idx="51">
                  <c:v>38</c:v>
                </c:pt>
                <c:pt idx="52">
                  <c:v>40</c:v>
                </c:pt>
                <c:pt idx="53">
                  <c:v>32</c:v>
                </c:pt>
                <c:pt idx="54">
                  <c:v>33</c:v>
                </c:pt>
                <c:pt idx="55">
                  <c:v>30</c:v>
                </c:pt>
                <c:pt idx="56">
                  <c:v>40</c:v>
                </c:pt>
                <c:pt idx="57">
                  <c:v>23</c:v>
                </c:pt>
                <c:pt idx="58">
                  <c:v>21</c:v>
                </c:pt>
                <c:pt idx="59">
                  <c:v>23</c:v>
                </c:pt>
                <c:pt idx="60">
                  <c:v>21</c:v>
                </c:pt>
                <c:pt idx="61">
                  <c:v>11</c:v>
                </c:pt>
                <c:pt idx="62">
                  <c:v>17</c:v>
                </c:pt>
                <c:pt idx="63">
                  <c:v>12</c:v>
                </c:pt>
                <c:pt idx="64">
                  <c:v>8</c:v>
                </c:pt>
                <c:pt idx="65">
                  <c:v>12</c:v>
                </c:pt>
                <c:pt idx="66">
                  <c:v>10</c:v>
                </c:pt>
                <c:pt idx="67">
                  <c:v>1</c:v>
                </c:pt>
                <c:pt idx="68">
                  <c:v>11</c:v>
                </c:pt>
                <c:pt idx="69">
                  <c:v>11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8-44D1-8396-7365306B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67674799"/>
        <c:axId val="1967671887"/>
      </c:barChart>
      <c:catAx>
        <c:axId val="1967674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total queue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1887"/>
        <c:crosses val="autoZero"/>
        <c:auto val="1"/>
        <c:lblAlgn val="ctr"/>
        <c:lblOffset val="100"/>
        <c:noMultiLvlLbl val="0"/>
      </c:catAx>
      <c:valAx>
        <c:axId val="196767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'3'!$BE$4:$BE$45</c:f>
              <c:numCache>
                <c:formatCode>h:mm:ss;@</c:formatCode>
                <c:ptCount val="42"/>
                <c:pt idx="0">
                  <c:v>3.689509084556339E-4</c:v>
                </c:pt>
                <c:pt idx="1">
                  <c:v>3.8052498252970796E-4</c:v>
                </c:pt>
                <c:pt idx="2">
                  <c:v>3.9209905660378202E-4</c:v>
                </c:pt>
                <c:pt idx="3">
                  <c:v>4.0367313067785608E-4</c:v>
                </c:pt>
                <c:pt idx="4">
                  <c:v>4.1524720475193014E-4</c:v>
                </c:pt>
                <c:pt idx="5">
                  <c:v>4.2682127882600419E-4</c:v>
                </c:pt>
                <c:pt idx="6">
                  <c:v>4.3839535290007825E-4</c:v>
                </c:pt>
                <c:pt idx="7">
                  <c:v>4.4996942697415231E-4</c:v>
                </c:pt>
                <c:pt idx="8">
                  <c:v>4.6154350104822637E-4</c:v>
                </c:pt>
                <c:pt idx="9">
                  <c:v>4.7311757512230043E-4</c:v>
                </c:pt>
                <c:pt idx="10">
                  <c:v>4.8469164919637449E-4</c:v>
                </c:pt>
                <c:pt idx="11">
                  <c:v>4.962657232704486E-4</c:v>
                </c:pt>
                <c:pt idx="12">
                  <c:v>5.0783979734452271E-4</c:v>
                </c:pt>
                <c:pt idx="13">
                  <c:v>5.1941387141859682E-4</c:v>
                </c:pt>
                <c:pt idx="14">
                  <c:v>5.3098794549267094E-4</c:v>
                </c:pt>
                <c:pt idx="15">
                  <c:v>5.4256201956674505E-4</c:v>
                </c:pt>
                <c:pt idx="16">
                  <c:v>5.5413609364081916E-4</c:v>
                </c:pt>
                <c:pt idx="17">
                  <c:v>5.6571016771489327E-4</c:v>
                </c:pt>
                <c:pt idx="18">
                  <c:v>5.7728424178896739E-4</c:v>
                </c:pt>
                <c:pt idx="19">
                  <c:v>5.888583158630415E-4</c:v>
                </c:pt>
                <c:pt idx="20">
                  <c:v>6.0043238993711561E-4</c:v>
                </c:pt>
                <c:pt idx="21">
                  <c:v>6.1200646401118972E-4</c:v>
                </c:pt>
                <c:pt idx="22">
                  <c:v>6.2358053808526384E-4</c:v>
                </c:pt>
                <c:pt idx="23">
                  <c:v>6.3515461215933795E-4</c:v>
                </c:pt>
                <c:pt idx="24">
                  <c:v>6.4672868623341206E-4</c:v>
                </c:pt>
                <c:pt idx="25">
                  <c:v>6.5830276030748617E-4</c:v>
                </c:pt>
                <c:pt idx="26">
                  <c:v>6.6987683438156029E-4</c:v>
                </c:pt>
                <c:pt idx="27">
                  <c:v>6.814509084556344E-4</c:v>
                </c:pt>
                <c:pt idx="28">
                  <c:v>6.9302498252970851E-4</c:v>
                </c:pt>
                <c:pt idx="29">
                  <c:v>7.0459905660378262E-4</c:v>
                </c:pt>
                <c:pt idx="30">
                  <c:v>7.1617313067785673E-4</c:v>
                </c:pt>
                <c:pt idx="31">
                  <c:v>7.2774720475193085E-4</c:v>
                </c:pt>
                <c:pt idx="32">
                  <c:v>7.3932127882600496E-4</c:v>
                </c:pt>
                <c:pt idx="33">
                  <c:v>7.5089535290007907E-4</c:v>
                </c:pt>
                <c:pt idx="34">
                  <c:v>7.6246942697415318E-4</c:v>
                </c:pt>
                <c:pt idx="35">
                  <c:v>7.740435010482273E-4</c:v>
                </c:pt>
                <c:pt idx="36">
                  <c:v>7.8561757512230141E-4</c:v>
                </c:pt>
                <c:pt idx="37">
                  <c:v>7.9719164919637552E-4</c:v>
                </c:pt>
                <c:pt idx="38">
                  <c:v>8.0876572327044963E-4</c:v>
                </c:pt>
                <c:pt idx="39">
                  <c:v>8.2033979734452375E-4</c:v>
                </c:pt>
                <c:pt idx="40">
                  <c:v>8.3191387141859786E-4</c:v>
                </c:pt>
                <c:pt idx="41">
                  <c:v>8.4348794549267197E-4</c:v>
                </c:pt>
              </c:numCache>
            </c:numRef>
          </c:cat>
          <c:val>
            <c:numRef>
              <c:f>'3'!$BF$4:$BF$45</c:f>
              <c:numCache>
                <c:formatCode>General</c:formatCode>
                <c:ptCount val="42"/>
                <c:pt idx="0">
                  <c:v>1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34</c:v>
                </c:pt>
                <c:pt idx="5">
                  <c:v>44</c:v>
                </c:pt>
                <c:pt idx="6">
                  <c:v>54</c:v>
                </c:pt>
                <c:pt idx="7">
                  <c:v>76</c:v>
                </c:pt>
                <c:pt idx="8">
                  <c:v>103</c:v>
                </c:pt>
                <c:pt idx="9">
                  <c:v>141</c:v>
                </c:pt>
                <c:pt idx="10">
                  <c:v>149</c:v>
                </c:pt>
                <c:pt idx="11">
                  <c:v>169</c:v>
                </c:pt>
                <c:pt idx="12">
                  <c:v>175</c:v>
                </c:pt>
                <c:pt idx="13">
                  <c:v>142</c:v>
                </c:pt>
                <c:pt idx="14">
                  <c:v>131</c:v>
                </c:pt>
                <c:pt idx="15">
                  <c:v>144</c:v>
                </c:pt>
                <c:pt idx="16">
                  <c:v>108</c:v>
                </c:pt>
                <c:pt idx="17">
                  <c:v>111</c:v>
                </c:pt>
                <c:pt idx="18">
                  <c:v>85</c:v>
                </c:pt>
                <c:pt idx="19">
                  <c:v>69</c:v>
                </c:pt>
                <c:pt idx="20">
                  <c:v>50</c:v>
                </c:pt>
                <c:pt idx="21">
                  <c:v>41</c:v>
                </c:pt>
                <c:pt idx="22">
                  <c:v>30</c:v>
                </c:pt>
                <c:pt idx="23">
                  <c:v>43</c:v>
                </c:pt>
                <c:pt idx="24">
                  <c:v>25</c:v>
                </c:pt>
                <c:pt idx="25">
                  <c:v>15</c:v>
                </c:pt>
                <c:pt idx="26">
                  <c:v>9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D-4B08-AD93-7C49AEC0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67674799"/>
        <c:axId val="1967671887"/>
      </c:barChart>
      <c:catAx>
        <c:axId val="1967674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total queue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1887"/>
        <c:crosses val="autoZero"/>
        <c:auto val="1"/>
        <c:lblAlgn val="ctr"/>
        <c:lblOffset val="100"/>
        <c:noMultiLvlLbl val="0"/>
      </c:catAx>
      <c:valAx>
        <c:axId val="196767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479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'4'!$BD$4:$BD$67</c:f>
              <c:numCache>
                <c:formatCode>h:mm:ss;@</c:formatCode>
                <c:ptCount val="64"/>
                <c:pt idx="0">
                  <c:v>4.9895793559886028E-4</c:v>
                </c:pt>
                <c:pt idx="1">
                  <c:v>5.1053200967293439E-4</c:v>
                </c:pt>
                <c:pt idx="2">
                  <c:v>5.2210608374700851E-4</c:v>
                </c:pt>
                <c:pt idx="3">
                  <c:v>5.3368015782108262E-4</c:v>
                </c:pt>
                <c:pt idx="4">
                  <c:v>5.4525423189515673E-4</c:v>
                </c:pt>
                <c:pt idx="5">
                  <c:v>5.5682830596923084E-4</c:v>
                </c:pt>
                <c:pt idx="6">
                  <c:v>5.6840238004330496E-4</c:v>
                </c:pt>
                <c:pt idx="7">
                  <c:v>5.7997645411737907E-4</c:v>
                </c:pt>
                <c:pt idx="8">
                  <c:v>5.9155052819145318E-4</c:v>
                </c:pt>
                <c:pt idx="9">
                  <c:v>6.0312460226552729E-4</c:v>
                </c:pt>
                <c:pt idx="10">
                  <c:v>6.1469867633960141E-4</c:v>
                </c:pt>
                <c:pt idx="11">
                  <c:v>6.2627275041367552E-4</c:v>
                </c:pt>
                <c:pt idx="12">
                  <c:v>6.3784682448774963E-4</c:v>
                </c:pt>
                <c:pt idx="13">
                  <c:v>6.4942089856182374E-4</c:v>
                </c:pt>
                <c:pt idx="14">
                  <c:v>6.6099497263589786E-4</c:v>
                </c:pt>
                <c:pt idx="15">
                  <c:v>6.7256904670997197E-4</c:v>
                </c:pt>
                <c:pt idx="16">
                  <c:v>6.8414312078404608E-4</c:v>
                </c:pt>
                <c:pt idx="17">
                  <c:v>6.9571719485812019E-4</c:v>
                </c:pt>
                <c:pt idx="18">
                  <c:v>7.0729126893219431E-4</c:v>
                </c:pt>
                <c:pt idx="19">
                  <c:v>7.1886534300626842E-4</c:v>
                </c:pt>
                <c:pt idx="20">
                  <c:v>7.3043941708034253E-4</c:v>
                </c:pt>
                <c:pt idx="21">
                  <c:v>7.4201349115441664E-4</c:v>
                </c:pt>
                <c:pt idx="22">
                  <c:v>7.5358756522849075E-4</c:v>
                </c:pt>
                <c:pt idx="23">
                  <c:v>7.6516163930256487E-4</c:v>
                </c:pt>
                <c:pt idx="24">
                  <c:v>7.7673571337663898E-4</c:v>
                </c:pt>
                <c:pt idx="25">
                  <c:v>7.8830978745071309E-4</c:v>
                </c:pt>
                <c:pt idx="26">
                  <c:v>7.998838615247872E-4</c:v>
                </c:pt>
                <c:pt idx="27">
                  <c:v>8.1145793559886132E-4</c:v>
                </c:pt>
                <c:pt idx="28">
                  <c:v>8.2303200967293543E-4</c:v>
                </c:pt>
                <c:pt idx="29">
                  <c:v>8.3460608374700954E-4</c:v>
                </c:pt>
                <c:pt idx="30">
                  <c:v>8.4618015782108365E-4</c:v>
                </c:pt>
                <c:pt idx="31">
                  <c:v>8.5775423189515777E-4</c:v>
                </c:pt>
                <c:pt idx="32">
                  <c:v>8.6932830596923188E-4</c:v>
                </c:pt>
                <c:pt idx="33">
                  <c:v>8.8090238004330599E-4</c:v>
                </c:pt>
                <c:pt idx="34">
                  <c:v>8.924764541173801E-4</c:v>
                </c:pt>
                <c:pt idx="35">
                  <c:v>9.0405052819145422E-4</c:v>
                </c:pt>
                <c:pt idx="36">
                  <c:v>9.1562460226552833E-4</c:v>
                </c:pt>
                <c:pt idx="37">
                  <c:v>9.2719867633960244E-4</c:v>
                </c:pt>
                <c:pt idx="38">
                  <c:v>9.3877275041367655E-4</c:v>
                </c:pt>
                <c:pt idx="39">
                  <c:v>9.5034682448775067E-4</c:v>
                </c:pt>
                <c:pt idx="40">
                  <c:v>9.6192089856182478E-4</c:v>
                </c:pt>
                <c:pt idx="41">
                  <c:v>9.7349497263589889E-4</c:v>
                </c:pt>
                <c:pt idx="42">
                  <c:v>9.85069046709973E-4</c:v>
                </c:pt>
                <c:pt idx="43">
                  <c:v>9.9664312078404701E-4</c:v>
                </c:pt>
                <c:pt idx="44">
                  <c:v>1.008217194858121E-3</c:v>
                </c:pt>
                <c:pt idx="45">
                  <c:v>1.019791268932195E-3</c:v>
                </c:pt>
                <c:pt idx="46">
                  <c:v>1.031365343006269E-3</c:v>
                </c:pt>
                <c:pt idx="47">
                  <c:v>1.042939417080343E-3</c:v>
                </c:pt>
                <c:pt idx="48">
                  <c:v>1.054513491154417E-3</c:v>
                </c:pt>
                <c:pt idx="49">
                  <c:v>1.066087565228491E-3</c:v>
                </c:pt>
                <c:pt idx="50">
                  <c:v>1.077661639302565E-3</c:v>
                </c:pt>
                <c:pt idx="51">
                  <c:v>1.089235713376639E-3</c:v>
                </c:pt>
                <c:pt idx="52">
                  <c:v>1.100809787450713E-3</c:v>
                </c:pt>
                <c:pt idx="53">
                  <c:v>1.112383861524787E-3</c:v>
                </c:pt>
                <c:pt idx="54">
                  <c:v>1.1239579355988611E-3</c:v>
                </c:pt>
                <c:pt idx="55">
                  <c:v>1.1355320096729351E-3</c:v>
                </c:pt>
                <c:pt idx="56">
                  <c:v>1.1471060837470091E-3</c:v>
                </c:pt>
                <c:pt idx="57">
                  <c:v>1.1586801578210831E-3</c:v>
                </c:pt>
                <c:pt idx="58">
                  <c:v>1.1702542318951571E-3</c:v>
                </c:pt>
                <c:pt idx="59">
                  <c:v>1.1818283059692311E-3</c:v>
                </c:pt>
                <c:pt idx="60">
                  <c:v>1.1934023800433051E-3</c:v>
                </c:pt>
                <c:pt idx="61">
                  <c:v>1.2049764541173791E-3</c:v>
                </c:pt>
                <c:pt idx="62">
                  <c:v>1.2165505281914531E-3</c:v>
                </c:pt>
                <c:pt idx="63">
                  <c:v>1.2281246022655271E-3</c:v>
                </c:pt>
              </c:numCache>
            </c:numRef>
          </c:cat>
          <c:val>
            <c:numRef>
              <c:f>'4'!$BE$4:$BE$67</c:f>
              <c:numCache>
                <c:formatCode>General</c:formatCode>
                <c:ptCount val="64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13</c:v>
                </c:pt>
                <c:pt idx="4">
                  <c:v>13</c:v>
                </c:pt>
                <c:pt idx="5">
                  <c:v>11</c:v>
                </c:pt>
                <c:pt idx="6">
                  <c:v>19</c:v>
                </c:pt>
                <c:pt idx="7">
                  <c:v>22</c:v>
                </c:pt>
                <c:pt idx="8">
                  <c:v>33</c:v>
                </c:pt>
                <c:pt idx="9">
                  <c:v>39</c:v>
                </c:pt>
                <c:pt idx="10">
                  <c:v>59</c:v>
                </c:pt>
                <c:pt idx="11">
                  <c:v>73</c:v>
                </c:pt>
                <c:pt idx="12">
                  <c:v>76</c:v>
                </c:pt>
                <c:pt idx="13">
                  <c:v>98</c:v>
                </c:pt>
                <c:pt idx="14">
                  <c:v>92</c:v>
                </c:pt>
                <c:pt idx="15">
                  <c:v>84</c:v>
                </c:pt>
                <c:pt idx="16">
                  <c:v>100</c:v>
                </c:pt>
                <c:pt idx="17">
                  <c:v>102</c:v>
                </c:pt>
                <c:pt idx="18">
                  <c:v>107</c:v>
                </c:pt>
                <c:pt idx="19">
                  <c:v>91</c:v>
                </c:pt>
                <c:pt idx="20">
                  <c:v>70</c:v>
                </c:pt>
                <c:pt idx="21">
                  <c:v>104</c:v>
                </c:pt>
                <c:pt idx="22">
                  <c:v>99</c:v>
                </c:pt>
                <c:pt idx="23">
                  <c:v>56</c:v>
                </c:pt>
                <c:pt idx="24">
                  <c:v>72</c:v>
                </c:pt>
                <c:pt idx="25">
                  <c:v>71</c:v>
                </c:pt>
                <c:pt idx="26">
                  <c:v>48</c:v>
                </c:pt>
                <c:pt idx="27">
                  <c:v>48</c:v>
                </c:pt>
                <c:pt idx="28">
                  <c:v>38</c:v>
                </c:pt>
                <c:pt idx="29">
                  <c:v>44</c:v>
                </c:pt>
                <c:pt idx="30">
                  <c:v>42</c:v>
                </c:pt>
                <c:pt idx="31">
                  <c:v>36</c:v>
                </c:pt>
                <c:pt idx="32">
                  <c:v>22</c:v>
                </c:pt>
                <c:pt idx="33">
                  <c:v>23</c:v>
                </c:pt>
                <c:pt idx="34">
                  <c:v>17</c:v>
                </c:pt>
                <c:pt idx="35">
                  <c:v>22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10</c:v>
                </c:pt>
                <c:pt idx="40">
                  <c:v>12</c:v>
                </c:pt>
                <c:pt idx="41">
                  <c:v>11</c:v>
                </c:pt>
                <c:pt idx="42">
                  <c:v>9</c:v>
                </c:pt>
                <c:pt idx="43">
                  <c:v>5</c:v>
                </c:pt>
                <c:pt idx="44">
                  <c:v>6</c:v>
                </c:pt>
                <c:pt idx="45">
                  <c:v>3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2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6-471E-BF9A-A3D5F3E5B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67674799"/>
        <c:axId val="1967671887"/>
      </c:barChart>
      <c:catAx>
        <c:axId val="1967674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total queue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1887"/>
        <c:crosses val="autoZero"/>
        <c:auto val="1"/>
        <c:lblAlgn val="ctr"/>
        <c:lblOffset val="100"/>
        <c:noMultiLvlLbl val="0"/>
      </c:catAx>
      <c:valAx>
        <c:axId val="196767188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479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9479552235458"/>
          <c:y val="5.0961315728515172E-2"/>
          <c:w val="0.82696816744060841"/>
          <c:h val="0.6662577358511214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'9'!$BF$5:$BF$105</c:f>
              <c:numCache>
                <c:formatCode>h:mm:ss;@</c:formatCode>
                <c:ptCount val="101"/>
                <c:pt idx="0">
                  <c:v>1.3770180436846505E-5</c:v>
                </c:pt>
                <c:pt idx="1">
                  <c:v>1.4702799560201938E-5</c:v>
                </c:pt>
                <c:pt idx="2">
                  <c:v>1.5635418683557369E-5</c:v>
                </c:pt>
                <c:pt idx="3">
                  <c:v>1.6568037806912801E-5</c:v>
                </c:pt>
                <c:pt idx="4">
                  <c:v>1.7500656930268232E-5</c:v>
                </c:pt>
                <c:pt idx="5">
                  <c:v>1.8433276053623663E-5</c:v>
                </c:pt>
                <c:pt idx="6">
                  <c:v>1.9365895176979095E-5</c:v>
                </c:pt>
                <c:pt idx="7">
                  <c:v>2.0298514300334526E-5</c:v>
                </c:pt>
                <c:pt idx="8">
                  <c:v>2.1231133423689957E-5</c:v>
                </c:pt>
                <c:pt idx="9">
                  <c:v>2.2163752547045388E-5</c:v>
                </c:pt>
                <c:pt idx="10">
                  <c:v>2.309637167040082E-5</c:v>
                </c:pt>
                <c:pt idx="11">
                  <c:v>2.4028990793756251E-5</c:v>
                </c:pt>
                <c:pt idx="12">
                  <c:v>2.4961609917111682E-5</c:v>
                </c:pt>
                <c:pt idx="13">
                  <c:v>2.5894229040467114E-5</c:v>
                </c:pt>
                <c:pt idx="14">
                  <c:v>2.6826848163822545E-5</c:v>
                </c:pt>
                <c:pt idx="15">
                  <c:v>2.7759467287177976E-5</c:v>
                </c:pt>
                <c:pt idx="16">
                  <c:v>2.8692086410533408E-5</c:v>
                </c:pt>
                <c:pt idx="17">
                  <c:v>2.9624705533888839E-5</c:v>
                </c:pt>
                <c:pt idx="18">
                  <c:v>3.055732465724427E-5</c:v>
                </c:pt>
                <c:pt idx="19">
                  <c:v>3.1489943780599702E-5</c:v>
                </c:pt>
                <c:pt idx="20">
                  <c:v>3.2422562903955133E-5</c:v>
                </c:pt>
                <c:pt idx="21">
                  <c:v>3.3355182027310564E-5</c:v>
                </c:pt>
                <c:pt idx="22">
                  <c:v>3.4287801150665996E-5</c:v>
                </c:pt>
                <c:pt idx="23">
                  <c:v>3.5220420274021427E-5</c:v>
                </c:pt>
                <c:pt idx="24">
                  <c:v>3.6153039397376858E-5</c:v>
                </c:pt>
                <c:pt idx="25">
                  <c:v>3.708565852073229E-5</c:v>
                </c:pt>
                <c:pt idx="26">
                  <c:v>3.8018277644087721E-5</c:v>
                </c:pt>
                <c:pt idx="27">
                  <c:v>3.8950896767443152E-5</c:v>
                </c:pt>
                <c:pt idx="28">
                  <c:v>3.9883515890798584E-5</c:v>
                </c:pt>
                <c:pt idx="29">
                  <c:v>4.0816135014154015E-5</c:v>
                </c:pt>
                <c:pt idx="30">
                  <c:v>4.1748754137509446E-5</c:v>
                </c:pt>
                <c:pt idx="31">
                  <c:v>4.2681373260864878E-5</c:v>
                </c:pt>
                <c:pt idx="32">
                  <c:v>4.3613992384220309E-5</c:v>
                </c:pt>
                <c:pt idx="33">
                  <c:v>4.454661150757574E-5</c:v>
                </c:pt>
                <c:pt idx="34">
                  <c:v>4.5479230630931172E-5</c:v>
                </c:pt>
                <c:pt idx="35">
                  <c:v>4.6411849754286603E-5</c:v>
                </c:pt>
                <c:pt idx="36">
                  <c:v>4.7344468877642034E-5</c:v>
                </c:pt>
                <c:pt idx="37">
                  <c:v>4.8277088000997465E-5</c:v>
                </c:pt>
                <c:pt idx="38">
                  <c:v>4.9209707124352897E-5</c:v>
                </c:pt>
                <c:pt idx="39">
                  <c:v>5.0142326247708328E-5</c:v>
                </c:pt>
                <c:pt idx="40">
                  <c:v>5.1074945371063759E-5</c:v>
                </c:pt>
                <c:pt idx="41">
                  <c:v>5.2007564494419191E-5</c:v>
                </c:pt>
                <c:pt idx="42">
                  <c:v>5.2940183617774622E-5</c:v>
                </c:pt>
                <c:pt idx="43">
                  <c:v>5.3872802741130053E-5</c:v>
                </c:pt>
                <c:pt idx="44">
                  <c:v>5.4805421864485485E-5</c:v>
                </c:pt>
                <c:pt idx="45">
                  <c:v>5.5738040987840916E-5</c:v>
                </c:pt>
                <c:pt idx="46">
                  <c:v>5.6670660111196347E-5</c:v>
                </c:pt>
                <c:pt idx="47">
                  <c:v>5.7603279234551779E-5</c:v>
                </c:pt>
                <c:pt idx="48">
                  <c:v>5.853589835790721E-5</c:v>
                </c:pt>
                <c:pt idx="49">
                  <c:v>5.9468517481262641E-5</c:v>
                </c:pt>
                <c:pt idx="50">
                  <c:v>6.0401136604618073E-5</c:v>
                </c:pt>
                <c:pt idx="51">
                  <c:v>6.1333755727973504E-5</c:v>
                </c:pt>
                <c:pt idx="52">
                  <c:v>6.2266374851328935E-5</c:v>
                </c:pt>
                <c:pt idx="53">
                  <c:v>6.3198993974684367E-5</c:v>
                </c:pt>
                <c:pt idx="54">
                  <c:v>6.4131613098039798E-5</c:v>
                </c:pt>
                <c:pt idx="55">
                  <c:v>6.5064232221395229E-5</c:v>
                </c:pt>
                <c:pt idx="56">
                  <c:v>6.5996851344750661E-5</c:v>
                </c:pt>
                <c:pt idx="57">
                  <c:v>6.6929470468106092E-5</c:v>
                </c:pt>
                <c:pt idx="58">
                  <c:v>6.7862089591461523E-5</c:v>
                </c:pt>
                <c:pt idx="59">
                  <c:v>6.8794708714816955E-5</c:v>
                </c:pt>
                <c:pt idx="60">
                  <c:v>6.9727327838172386E-5</c:v>
                </c:pt>
                <c:pt idx="61">
                  <c:v>7.0659946961527817E-5</c:v>
                </c:pt>
                <c:pt idx="62">
                  <c:v>7.1592566084883248E-5</c:v>
                </c:pt>
                <c:pt idx="63">
                  <c:v>7.252518520823868E-5</c:v>
                </c:pt>
                <c:pt idx="64">
                  <c:v>7.3457804331594111E-5</c:v>
                </c:pt>
                <c:pt idx="65">
                  <c:v>7.4390423454949542E-5</c:v>
                </c:pt>
                <c:pt idx="66">
                  <c:v>7.5323042578304974E-5</c:v>
                </c:pt>
                <c:pt idx="67">
                  <c:v>7.6255661701660405E-5</c:v>
                </c:pt>
                <c:pt idx="68">
                  <c:v>7.7188280825015836E-5</c:v>
                </c:pt>
                <c:pt idx="69">
                  <c:v>7.8120899948371268E-5</c:v>
                </c:pt>
                <c:pt idx="70">
                  <c:v>7.9053519071726699E-5</c:v>
                </c:pt>
                <c:pt idx="71">
                  <c:v>7.998613819508213E-5</c:v>
                </c:pt>
                <c:pt idx="72">
                  <c:v>8.0918757318437562E-5</c:v>
                </c:pt>
                <c:pt idx="73">
                  <c:v>8.1851376441792993E-5</c:v>
                </c:pt>
                <c:pt idx="74">
                  <c:v>8.2783995565148424E-5</c:v>
                </c:pt>
                <c:pt idx="75">
                  <c:v>8.3716614688503856E-5</c:v>
                </c:pt>
                <c:pt idx="76">
                  <c:v>8.4649233811859287E-5</c:v>
                </c:pt>
                <c:pt idx="77">
                  <c:v>8.5581852935214718E-5</c:v>
                </c:pt>
                <c:pt idx="78">
                  <c:v>8.651447205857015E-5</c:v>
                </c:pt>
                <c:pt idx="79">
                  <c:v>8.7447091181925581E-5</c:v>
                </c:pt>
                <c:pt idx="80">
                  <c:v>8.8379710305281012E-5</c:v>
                </c:pt>
                <c:pt idx="81">
                  <c:v>8.9312329428636444E-5</c:v>
                </c:pt>
                <c:pt idx="82">
                  <c:v>9.0244948551991875E-5</c:v>
                </c:pt>
                <c:pt idx="83">
                  <c:v>9.1177567675347306E-5</c:v>
                </c:pt>
                <c:pt idx="84">
                  <c:v>9.2110186798702738E-5</c:v>
                </c:pt>
                <c:pt idx="85">
                  <c:v>9.3042805922058169E-5</c:v>
                </c:pt>
                <c:pt idx="86">
                  <c:v>9.39754250454136E-5</c:v>
                </c:pt>
                <c:pt idx="87">
                  <c:v>9.4908044168769032E-5</c:v>
                </c:pt>
                <c:pt idx="88">
                  <c:v>9.5840663292124463E-5</c:v>
                </c:pt>
                <c:pt idx="89">
                  <c:v>9.6773282415479894E-5</c:v>
                </c:pt>
                <c:pt idx="90">
                  <c:v>9.7705901538835325E-5</c:v>
                </c:pt>
                <c:pt idx="91">
                  <c:v>9.8638520662190757E-5</c:v>
                </c:pt>
                <c:pt idx="92">
                  <c:v>9.9571139785546188E-5</c:v>
                </c:pt>
                <c:pt idx="93">
                  <c:v>1.0050375890890162E-4</c:v>
                </c:pt>
                <c:pt idx="94">
                  <c:v>1.0143637803225705E-4</c:v>
                </c:pt>
                <c:pt idx="95">
                  <c:v>1.0236899715561248E-4</c:v>
                </c:pt>
                <c:pt idx="96">
                  <c:v>1.0330161627896791E-4</c:v>
                </c:pt>
                <c:pt idx="97">
                  <c:v>1.0423423540232334E-4</c:v>
                </c:pt>
                <c:pt idx="98">
                  <c:v>1.0516685452567878E-4</c:v>
                </c:pt>
                <c:pt idx="99">
                  <c:v>1.0609947364903421E-4</c:v>
                </c:pt>
                <c:pt idx="100">
                  <c:v>1.0703209277238964E-4</c:v>
                </c:pt>
              </c:numCache>
            </c:numRef>
          </c:cat>
          <c:val>
            <c:numRef>
              <c:f>'9'!$BG$5:$BG$105</c:f>
              <c:numCache>
                <c:formatCode>General</c:formatCode>
                <c:ptCount val="10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9</c:v>
                </c:pt>
                <c:pt idx="8">
                  <c:v>21</c:v>
                </c:pt>
                <c:pt idx="9">
                  <c:v>19</c:v>
                </c:pt>
                <c:pt idx="10">
                  <c:v>17</c:v>
                </c:pt>
                <c:pt idx="11">
                  <c:v>20</c:v>
                </c:pt>
                <c:pt idx="12">
                  <c:v>26</c:v>
                </c:pt>
                <c:pt idx="13">
                  <c:v>28</c:v>
                </c:pt>
                <c:pt idx="14">
                  <c:v>34</c:v>
                </c:pt>
                <c:pt idx="15">
                  <c:v>40</c:v>
                </c:pt>
                <c:pt idx="16">
                  <c:v>46</c:v>
                </c:pt>
                <c:pt idx="17">
                  <c:v>49</c:v>
                </c:pt>
                <c:pt idx="18">
                  <c:v>51</c:v>
                </c:pt>
                <c:pt idx="19">
                  <c:v>43</c:v>
                </c:pt>
                <c:pt idx="20">
                  <c:v>59</c:v>
                </c:pt>
                <c:pt idx="21">
                  <c:v>71</c:v>
                </c:pt>
                <c:pt idx="22">
                  <c:v>64</c:v>
                </c:pt>
                <c:pt idx="23">
                  <c:v>71</c:v>
                </c:pt>
                <c:pt idx="24">
                  <c:v>54</c:v>
                </c:pt>
                <c:pt idx="25">
                  <c:v>63</c:v>
                </c:pt>
                <c:pt idx="26">
                  <c:v>58</c:v>
                </c:pt>
                <c:pt idx="27">
                  <c:v>70</c:v>
                </c:pt>
                <c:pt idx="28">
                  <c:v>70</c:v>
                </c:pt>
                <c:pt idx="29">
                  <c:v>60</c:v>
                </c:pt>
                <c:pt idx="30">
                  <c:v>49</c:v>
                </c:pt>
                <c:pt idx="31">
                  <c:v>62</c:v>
                </c:pt>
                <c:pt idx="32">
                  <c:v>61</c:v>
                </c:pt>
                <c:pt idx="33">
                  <c:v>51</c:v>
                </c:pt>
                <c:pt idx="34">
                  <c:v>52</c:v>
                </c:pt>
                <c:pt idx="35">
                  <c:v>49</c:v>
                </c:pt>
                <c:pt idx="36">
                  <c:v>46</c:v>
                </c:pt>
                <c:pt idx="37">
                  <c:v>33</c:v>
                </c:pt>
                <c:pt idx="38">
                  <c:v>50</c:v>
                </c:pt>
                <c:pt idx="39">
                  <c:v>44</c:v>
                </c:pt>
                <c:pt idx="40">
                  <c:v>38</c:v>
                </c:pt>
                <c:pt idx="41">
                  <c:v>31</c:v>
                </c:pt>
                <c:pt idx="42">
                  <c:v>37</c:v>
                </c:pt>
                <c:pt idx="43">
                  <c:v>23</c:v>
                </c:pt>
                <c:pt idx="44">
                  <c:v>26</c:v>
                </c:pt>
                <c:pt idx="45">
                  <c:v>31</c:v>
                </c:pt>
                <c:pt idx="46">
                  <c:v>18</c:v>
                </c:pt>
                <c:pt idx="47">
                  <c:v>27</c:v>
                </c:pt>
                <c:pt idx="48">
                  <c:v>23</c:v>
                </c:pt>
                <c:pt idx="49">
                  <c:v>15</c:v>
                </c:pt>
                <c:pt idx="50">
                  <c:v>18</c:v>
                </c:pt>
                <c:pt idx="51">
                  <c:v>18</c:v>
                </c:pt>
                <c:pt idx="52">
                  <c:v>10</c:v>
                </c:pt>
                <c:pt idx="53">
                  <c:v>9</c:v>
                </c:pt>
                <c:pt idx="54">
                  <c:v>14</c:v>
                </c:pt>
                <c:pt idx="55">
                  <c:v>5</c:v>
                </c:pt>
                <c:pt idx="56">
                  <c:v>13</c:v>
                </c:pt>
                <c:pt idx="57">
                  <c:v>13</c:v>
                </c:pt>
                <c:pt idx="58">
                  <c:v>7</c:v>
                </c:pt>
                <c:pt idx="59">
                  <c:v>9</c:v>
                </c:pt>
                <c:pt idx="60">
                  <c:v>6</c:v>
                </c:pt>
                <c:pt idx="61">
                  <c:v>3</c:v>
                </c:pt>
                <c:pt idx="62">
                  <c:v>5</c:v>
                </c:pt>
                <c:pt idx="63">
                  <c:v>3</c:v>
                </c:pt>
                <c:pt idx="64">
                  <c:v>5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3-4A4F-9EC2-A10B2927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67674799"/>
        <c:axId val="1967671887"/>
      </c:barChart>
      <c:catAx>
        <c:axId val="1967674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total queue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1887"/>
        <c:crosses val="autoZero"/>
        <c:auto val="1"/>
        <c:lblAlgn val="ctr"/>
        <c:lblOffset val="100"/>
        <c:noMultiLvlLbl val="0"/>
      </c:catAx>
      <c:valAx>
        <c:axId val="196767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7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666749</xdr:colOff>
      <xdr:row>5</xdr:row>
      <xdr:rowOff>0</xdr:rowOff>
    </xdr:from>
    <xdr:to>
      <xdr:col>67</xdr:col>
      <xdr:colOff>371474</xdr:colOff>
      <xdr:row>20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0</xdr:colOff>
      <xdr:row>6</xdr:row>
      <xdr:rowOff>0</xdr:rowOff>
    </xdr:from>
    <xdr:to>
      <xdr:col>66</xdr:col>
      <xdr:colOff>628650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0</xdr:colOff>
      <xdr:row>6</xdr:row>
      <xdr:rowOff>0</xdr:rowOff>
    </xdr:from>
    <xdr:to>
      <xdr:col>66</xdr:col>
      <xdr:colOff>457200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428625</xdr:colOff>
      <xdr:row>2</xdr:row>
      <xdr:rowOff>57150</xdr:rowOff>
    </xdr:from>
    <xdr:to>
      <xdr:col>65</xdr:col>
      <xdr:colOff>219075</xdr:colOff>
      <xdr:row>15</xdr:row>
      <xdr:rowOff>196215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4C2058-C02D-40B0-AD3D-8BF448532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0</xdr:colOff>
      <xdr:row>6</xdr:row>
      <xdr:rowOff>0</xdr:rowOff>
    </xdr:from>
    <xdr:to>
      <xdr:col>67</xdr:col>
      <xdr:colOff>457200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0E66B-A381-434B-B45A-5F766D104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004"/>
  <sheetViews>
    <sheetView topLeftCell="AK351" workbookViewId="0">
      <selection activeCell="AS363" sqref="AS363"/>
    </sheetView>
  </sheetViews>
  <sheetFormatPr defaultRowHeight="15.75"/>
  <cols>
    <col min="1" max="1" width="16" customWidth="1"/>
    <col min="2" max="2" width="12" customWidth="1"/>
    <col min="3" max="3" width="14.75" customWidth="1"/>
    <col min="4" max="4" width="11" customWidth="1"/>
    <col min="5" max="5" width="10.5" customWidth="1"/>
    <col min="6" max="6" width="9.875" bestFit="1" customWidth="1"/>
    <col min="7" max="7" width="8.5" customWidth="1"/>
    <col min="8" max="8" width="11.75" customWidth="1"/>
    <col min="9" max="9" width="11.375" customWidth="1"/>
    <col min="35" max="35" width="9.625" bestFit="1" customWidth="1"/>
    <col min="36" max="36" width="8" customWidth="1"/>
    <col min="38" max="38" width="8.25" customWidth="1"/>
    <col min="40" max="41" width="9.5" customWidth="1"/>
    <col min="43" max="43" width="0" hidden="1" customWidth="1"/>
    <col min="46" max="46" width="0" hidden="1" customWidth="1"/>
    <col min="51" max="51" width="13.25" bestFit="1" customWidth="1"/>
  </cols>
  <sheetData>
    <row r="1" spans="1:58">
      <c r="A1" s="35" t="s">
        <v>0</v>
      </c>
      <c r="B1" s="35"/>
      <c r="C1" s="35"/>
      <c r="D1" t="s">
        <v>1</v>
      </c>
      <c r="E1" s="33">
        <f>11/24</f>
        <v>0.45833333333333331</v>
      </c>
      <c r="G1" t="s">
        <v>2</v>
      </c>
      <c r="H1" s="33">
        <f>21/24</f>
        <v>0.875</v>
      </c>
      <c r="K1" t="s">
        <v>3</v>
      </c>
    </row>
    <row r="2" spans="1:58">
      <c r="AY2" t="s">
        <v>4</v>
      </c>
    </row>
    <row r="3" spans="1:58">
      <c r="D3" s="54" t="s">
        <v>5</v>
      </c>
      <c r="E3" s="54"/>
      <c r="F3" s="54"/>
      <c r="G3" s="54"/>
      <c r="H3" s="54"/>
      <c r="I3" s="54"/>
      <c r="J3" s="55" t="s">
        <v>6</v>
      </c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3" t="s">
        <v>7</v>
      </c>
      <c r="AJ3" s="53"/>
      <c r="AK3" s="53"/>
      <c r="AL3" s="53"/>
      <c r="AM3" s="53"/>
      <c r="AN3" s="53"/>
      <c r="AO3" s="53"/>
      <c r="AP3" s="3"/>
      <c r="AZ3" t="s">
        <v>4</v>
      </c>
    </row>
    <row r="4" spans="1:58">
      <c r="A4" s="3" t="s">
        <v>8</v>
      </c>
      <c r="B4" s="6" t="s">
        <v>9</v>
      </c>
      <c r="C4" s="4" t="s">
        <v>10</v>
      </c>
      <c r="D4" s="17" t="s">
        <v>11</v>
      </c>
      <c r="E4" s="20" t="s">
        <v>12</v>
      </c>
      <c r="F4" s="17" t="s">
        <v>13</v>
      </c>
      <c r="G4" s="17" t="s">
        <v>14</v>
      </c>
      <c r="H4" s="17" t="s">
        <v>15</v>
      </c>
      <c r="I4" s="17" t="s">
        <v>16</v>
      </c>
      <c r="J4" s="15" t="s">
        <v>17</v>
      </c>
      <c r="K4" s="22" t="s">
        <v>12</v>
      </c>
      <c r="L4" s="15" t="s">
        <v>18</v>
      </c>
      <c r="M4" s="15" t="s">
        <v>19</v>
      </c>
      <c r="N4" s="15" t="s">
        <v>20</v>
      </c>
      <c r="O4" s="15" t="s">
        <v>21</v>
      </c>
      <c r="P4" s="13" t="s">
        <v>22</v>
      </c>
      <c r="Q4" s="22" t="s">
        <v>12</v>
      </c>
      <c r="R4" s="13" t="s">
        <v>23</v>
      </c>
      <c r="S4" s="13" t="s">
        <v>24</v>
      </c>
      <c r="T4" s="13" t="s">
        <v>25</v>
      </c>
      <c r="U4" s="13" t="s">
        <v>26</v>
      </c>
      <c r="V4" s="11" t="s">
        <v>27</v>
      </c>
      <c r="W4" s="22" t="s">
        <v>12</v>
      </c>
      <c r="X4" s="11" t="s">
        <v>28</v>
      </c>
      <c r="Y4" s="11" t="s">
        <v>29</v>
      </c>
      <c r="Z4" s="11" t="s">
        <v>30</v>
      </c>
      <c r="AA4" s="11" t="s">
        <v>31</v>
      </c>
      <c r="AB4" s="9" t="s">
        <v>32</v>
      </c>
      <c r="AC4" s="22" t="s">
        <v>12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7" t="s">
        <v>38</v>
      </c>
      <c r="AJ4" s="22" t="s">
        <v>12</v>
      </c>
      <c r="AK4" s="7" t="s">
        <v>39</v>
      </c>
      <c r="AL4" s="7" t="s">
        <v>40</v>
      </c>
      <c r="AM4" s="7" t="s">
        <v>41</v>
      </c>
      <c r="AN4" s="7" t="s">
        <v>42</v>
      </c>
      <c r="AO4" s="7" t="s">
        <v>43</v>
      </c>
      <c r="AP4" s="3" t="s">
        <v>44</v>
      </c>
      <c r="AQ4" s="3" t="s">
        <v>45</v>
      </c>
      <c r="AR4" s="4" t="s">
        <v>46</v>
      </c>
      <c r="AS4" s="4" t="s">
        <v>47</v>
      </c>
      <c r="AT4" s="4" t="s">
        <v>48</v>
      </c>
      <c r="AY4" s="33">
        <f ca="1">AS362</f>
        <v>2.3998915385511181E-2</v>
      </c>
      <c r="BB4" t="s">
        <v>49</v>
      </c>
      <c r="BC4" s="34">
        <f>AVERAGE(AY5:AY2004)</f>
        <v>2.3432457798305637E-2</v>
      </c>
      <c r="BE4" t="s">
        <v>50</v>
      </c>
      <c r="BF4" t="s">
        <v>51</v>
      </c>
    </row>
    <row r="5" spans="1:58" ht="15.6" customHeight="1">
      <c r="A5" s="2">
        <v>226</v>
      </c>
      <c r="B5" s="1">
        <f>A5/86400</f>
        <v>2.6157407407407405E-3</v>
      </c>
      <c r="C5" s="5">
        <f>E1+B5</f>
        <v>0.46094907407407404</v>
      </c>
      <c r="D5" s="18">
        <f t="shared" ref="D5:D68" si="0">C5</f>
        <v>0.46094907407407404</v>
      </c>
      <c r="E5" s="20"/>
      <c r="F5" s="18">
        <f>D5</f>
        <v>0.46094907407407404</v>
      </c>
      <c r="G5" s="25">
        <f ca="1">RANDBETWEEN(10,30)</f>
        <v>20</v>
      </c>
      <c r="H5" s="26">
        <f ca="1">G5/86400</f>
        <v>2.3148148148148149E-4</v>
      </c>
      <c r="I5" s="18">
        <f ca="1">D5+H5</f>
        <v>0.46118055555555554</v>
      </c>
      <c r="J5" s="16">
        <f ca="1">I5</f>
        <v>0.46118055555555554</v>
      </c>
      <c r="K5" s="22"/>
      <c r="L5" s="16">
        <f ca="1">J5</f>
        <v>0.46118055555555554</v>
      </c>
      <c r="M5" s="15">
        <f ca="1">RANDBETWEEN(8,35)</f>
        <v>31</v>
      </c>
      <c r="N5" s="16">
        <f ca="1">M5/86400</f>
        <v>3.5879629629629629E-4</v>
      </c>
      <c r="O5" s="16">
        <f ca="1">L5+N5</f>
        <v>0.46153935185185185</v>
      </c>
      <c r="P5" s="14">
        <f ca="1">O5</f>
        <v>0.46153935185185185</v>
      </c>
      <c r="Q5" s="22"/>
      <c r="R5" s="14">
        <f ca="1">P5</f>
        <v>0.46153935185185185</v>
      </c>
      <c r="S5" s="13">
        <f ca="1">RANDBETWEEN(15,45)</f>
        <v>15</v>
      </c>
      <c r="T5" s="14">
        <f ca="1">S5/86400</f>
        <v>1.7361111111111112E-4</v>
      </c>
      <c r="U5" s="14">
        <f ca="1">R5+T5</f>
        <v>0.46171296296296299</v>
      </c>
      <c r="V5" s="12">
        <f ca="1">U5</f>
        <v>0.46171296296296299</v>
      </c>
      <c r="W5" s="22"/>
      <c r="X5" s="12">
        <f ca="1">V5</f>
        <v>0.46171296296296299</v>
      </c>
      <c r="Y5" s="11">
        <f ca="1">RANDBETWEEN(20,50)</f>
        <v>29</v>
      </c>
      <c r="Z5" s="12">
        <f ca="1">Y5/86400</f>
        <v>3.3564814814814812E-4</v>
      </c>
      <c r="AA5" s="12">
        <f ca="1">X5+Z5</f>
        <v>0.46204861111111112</v>
      </c>
      <c r="AB5" s="10">
        <f ca="1">AA5</f>
        <v>0.46204861111111112</v>
      </c>
      <c r="AC5" s="22"/>
      <c r="AD5" s="10">
        <f ca="1">AB5</f>
        <v>0.46204861111111112</v>
      </c>
      <c r="AE5" s="9">
        <f t="shared" ref="AE5:AE68" ca="1" si="1">IF(AH5=$AE$366,RANDBETWEEN($AF$366,$AG$366),IF(AH5=$AE$367,RANDBETWEEN($AF$367,$AG$367),RANDBETWEEN($AF$368,$AG$368)))</f>
        <v>20</v>
      </c>
      <c r="AF5" s="10">
        <f ca="1">AE5/86400</f>
        <v>2.3148148148148149E-4</v>
      </c>
      <c r="AG5" s="10">
        <f ca="1">AD5+AF5</f>
        <v>0.46228009259259262</v>
      </c>
      <c r="AH5" s="9" t="str">
        <f t="shared" ref="AH5:AH68" ca="1" si="2">IF(RAND()&lt;$AD$366,$AE$366,IF(RAND()&lt;$AD$367,$AE$367,$AE$368))</f>
        <v>Bowl</v>
      </c>
      <c r="AI5" s="8">
        <f ca="1">AG5</f>
        <v>0.46228009259259262</v>
      </c>
      <c r="AJ5" s="22"/>
      <c r="AK5" s="8">
        <f ca="1">AI5</f>
        <v>0.46228009259259262</v>
      </c>
      <c r="AL5" s="7">
        <f t="shared" ref="AL5:AL68" ca="1" si="3">IF(AO5=$AL$366,RANDBETWEEN($AM$366,$AN$366),RANDBETWEEN($AM$367,$AN$367))</f>
        <v>49</v>
      </c>
      <c r="AM5" s="8">
        <f ca="1">AL5/86400</f>
        <v>5.6712962962962967E-4</v>
      </c>
      <c r="AN5" s="8">
        <f ca="1">AK5+AM5</f>
        <v>0.46284722222222224</v>
      </c>
      <c r="AO5" s="7" t="str">
        <f t="shared" ref="AO5:AO68" ca="1" si="4">IF(RAND()&lt;$AK$366,$AL$366,$AL$367)</f>
        <v>Cash</v>
      </c>
      <c r="AP5" s="3"/>
      <c r="AQ5" s="1">
        <f t="shared" ref="AQ5:AQ68" ca="1" si="5">AM5+AF5+Z5+T5+N5+H5</f>
        <v>1.8981481481481484E-3</v>
      </c>
      <c r="AR5">
        <f>IF(C5&lt;$H$1, 1,0)</f>
        <v>1</v>
      </c>
      <c r="AT5" s="33">
        <f ca="1">AQ5*AR5</f>
        <v>1.8981481481481484E-3</v>
      </c>
      <c r="AX5">
        <v>1</v>
      </c>
      <c r="AY5" s="34">
        <f t="dataTable" ref="AY5:AY2004" dt2D="0" dtr="0" r1="BA2" ca="1"/>
        <v>2.471363265781587E-2</v>
      </c>
      <c r="BB5" t="s">
        <v>52</v>
      </c>
      <c r="BC5" s="34">
        <f>_xlfn.STDEV.P(AY5:AY2004)</f>
        <v>1.0682380222761167E-3</v>
      </c>
      <c r="BE5" s="34">
        <f>BC7</f>
        <v>2.015057215234178E-2</v>
      </c>
      <c r="BF5">
        <f t="array" ref="BF5:BF62">FREQUENCY(AY5:AY2004,BE5:BE62)</f>
        <v>1</v>
      </c>
    </row>
    <row r="6" spans="1:58" ht="15.6" customHeight="1">
      <c r="A6" s="2">
        <v>234</v>
      </c>
      <c r="B6" s="1">
        <f t="shared" ref="B6:B69" si="6">A6/86400</f>
        <v>2.7083333333333334E-3</v>
      </c>
      <c r="C6" s="5">
        <f>C5+B6</f>
        <v>0.46365740740740735</v>
      </c>
      <c r="D6" s="18">
        <f t="shared" si="0"/>
        <v>0.46365740740740735</v>
      </c>
      <c r="E6" s="21">
        <f ca="1">MAX(0,(I5-D6))</f>
        <v>0</v>
      </c>
      <c r="F6" s="18">
        <f ca="1">D6+E6</f>
        <v>0.46365740740740735</v>
      </c>
      <c r="G6" s="25">
        <f t="shared" ref="G6:G69" ca="1" si="7">RANDBETWEEN(10,30)</f>
        <v>26</v>
      </c>
      <c r="H6" s="18">
        <f ca="1">G6/86400</f>
        <v>3.0092592592592595E-4</v>
      </c>
      <c r="I6" s="18">
        <f ca="1">F6+H6</f>
        <v>0.46395833333333325</v>
      </c>
      <c r="J6" s="16">
        <f ca="1">I6</f>
        <v>0.46395833333333325</v>
      </c>
      <c r="K6" s="23">
        <f ca="1">MAX(0,(AG5-J6))</f>
        <v>0</v>
      </c>
      <c r="L6" s="16">
        <f ca="1">J6+K6</f>
        <v>0.46395833333333325</v>
      </c>
      <c r="M6" s="15">
        <f t="shared" ref="M6:M69" ca="1" si="8">RANDBETWEEN(8,35)</f>
        <v>10</v>
      </c>
      <c r="N6" s="16">
        <f t="shared" ref="N6:N69" ca="1" si="9">M6/86400</f>
        <v>1.1574074074074075E-4</v>
      </c>
      <c r="O6" s="16">
        <f ca="1">L6+N6</f>
        <v>0.46407407407407397</v>
      </c>
      <c r="P6" s="14">
        <f ca="1">O6</f>
        <v>0.46407407407407397</v>
      </c>
      <c r="Q6" s="23">
        <f>0</f>
        <v>0</v>
      </c>
      <c r="R6" s="14">
        <f ca="1">P6+Q6</f>
        <v>0.46407407407407397</v>
      </c>
      <c r="S6" s="13">
        <f t="shared" ref="S6:S69" ca="1" si="10">RANDBETWEEN(15,45)</f>
        <v>25</v>
      </c>
      <c r="T6" s="14">
        <f t="shared" ref="T6:T69" ca="1" si="11">S6/86400</f>
        <v>2.8935185185185184E-4</v>
      </c>
      <c r="U6" s="14">
        <f ca="1">R6+T6</f>
        <v>0.46436342592592583</v>
      </c>
      <c r="V6" s="12">
        <f ca="1">U6</f>
        <v>0.46436342592592583</v>
      </c>
      <c r="W6" s="23">
        <f>0</f>
        <v>0</v>
      </c>
      <c r="X6" s="12">
        <f ca="1">V6+W6</f>
        <v>0.46436342592592583</v>
      </c>
      <c r="Y6" s="11">
        <f t="shared" ref="Y6:Y69" ca="1" si="12">RANDBETWEEN(20,50)</f>
        <v>37</v>
      </c>
      <c r="Z6" s="12">
        <f t="shared" ref="Z6:Z69" ca="1" si="13">Y6/86400</f>
        <v>4.2824074074074075E-4</v>
      </c>
      <c r="AA6" s="12">
        <f ca="1">X6+Z6</f>
        <v>0.46479166666666655</v>
      </c>
      <c r="AB6" s="10">
        <f ca="1">AA6</f>
        <v>0.46479166666666655</v>
      </c>
      <c r="AC6" s="23">
        <f>0</f>
        <v>0</v>
      </c>
      <c r="AD6" s="10">
        <f ca="1">AB6+AC6</f>
        <v>0.46479166666666655</v>
      </c>
      <c r="AE6" s="9">
        <f t="shared" ca="1" si="1"/>
        <v>40</v>
      </c>
      <c r="AF6" s="10">
        <f t="shared" ref="AF6:AF69" ca="1" si="14">AE6/86400</f>
        <v>4.6296296296296298E-4</v>
      </c>
      <c r="AG6" s="10">
        <f ca="1">AD6+AF6</f>
        <v>0.46525462962962949</v>
      </c>
      <c r="AH6" s="9" t="str">
        <f t="shared" ca="1" si="2"/>
        <v>Bowl</v>
      </c>
      <c r="AI6" s="8">
        <f ca="1">AG6</f>
        <v>0.46525462962962949</v>
      </c>
      <c r="AJ6" s="23">
        <f ca="1">MAX(0,(AN5-AI6))</f>
        <v>0</v>
      </c>
      <c r="AK6" s="8">
        <f ca="1">AI6+AJ6</f>
        <v>0.46525462962962949</v>
      </c>
      <c r="AL6" s="7">
        <f t="shared" ca="1" si="3"/>
        <v>14</v>
      </c>
      <c r="AM6" s="8">
        <f t="shared" ref="AM6:AM69" ca="1" si="15">AL6/86400</f>
        <v>1.6203703703703703E-4</v>
      </c>
      <c r="AN6" s="8">
        <f t="shared" ref="AN6:AN69" ca="1" si="16">AK6+AM6</f>
        <v>0.46541666666666653</v>
      </c>
      <c r="AO6" s="7" t="str">
        <f t="shared" ca="1" si="4"/>
        <v>Debit</v>
      </c>
      <c r="AP6" s="1">
        <f t="shared" ref="AP6:AP69" ca="1" si="17">E6+K6+Q6+W6+AC6+AJ6</f>
        <v>0</v>
      </c>
      <c r="AQ6" s="1">
        <f t="shared" ca="1" si="5"/>
        <v>1.7592592592592595E-3</v>
      </c>
      <c r="AR6">
        <f t="shared" ref="AR6:AR69" si="18">IF(C6&lt;$H$1, 1,0)</f>
        <v>1</v>
      </c>
      <c r="AS6" s="33">
        <f ca="1">AP6*AR6</f>
        <v>0</v>
      </c>
      <c r="AT6" s="33">
        <f t="shared" ref="AT6:AT69" ca="1" si="19">AQ6*AR6</f>
        <v>1.7592592592592595E-3</v>
      </c>
      <c r="AX6">
        <f>AX5+1</f>
        <v>2</v>
      </c>
      <c r="AY6" s="34">
        <v>2.5201745574190769E-2</v>
      </c>
      <c r="BB6" t="s">
        <v>53</v>
      </c>
      <c r="BC6" s="34">
        <f>MAX(AY5:AY2004)</f>
        <v>2.6845518867924356E-2</v>
      </c>
      <c r="BE6" s="34">
        <f>BE5+$BC$10</f>
        <v>2.0266312893082519E-2</v>
      </c>
      <c r="BF6">
        <v>0</v>
      </c>
    </row>
    <row r="7" spans="1:58" ht="15.6" customHeight="1">
      <c r="A7" s="2">
        <v>204</v>
      </c>
      <c r="B7" s="1">
        <f t="shared" si="6"/>
        <v>2.3611111111111111E-3</v>
      </c>
      <c r="C7" s="5">
        <f t="shared" ref="C7:C70" si="20">C6+B7</f>
        <v>0.46601851851851844</v>
      </c>
      <c r="D7" s="18">
        <f t="shared" si="0"/>
        <v>0.46601851851851844</v>
      </c>
      <c r="E7" s="21">
        <f t="shared" ref="E7:E70" ca="1" si="21">MAX(0,(I6-D7))</f>
        <v>0</v>
      </c>
      <c r="F7" s="18">
        <f t="shared" ref="F7:F70" ca="1" si="22">D7+E7</f>
        <v>0.46601851851851844</v>
      </c>
      <c r="G7" s="25">
        <f t="shared" ca="1" si="7"/>
        <v>26</v>
      </c>
      <c r="H7" s="18">
        <f t="shared" ref="H7:H70" ca="1" si="23">G7/86400</f>
        <v>3.0092592592592595E-4</v>
      </c>
      <c r="I7" s="18">
        <f t="shared" ref="I7:I70" ca="1" si="24">F7+H7</f>
        <v>0.46631944444444434</v>
      </c>
      <c r="J7" s="16">
        <f t="shared" ref="J7:J70" ca="1" si="25">I7</f>
        <v>0.46631944444444434</v>
      </c>
      <c r="K7" s="23">
        <f t="shared" ref="K7:K70" ca="1" si="26">MAX(0,(AG6-J7))</f>
        <v>0</v>
      </c>
      <c r="L7" s="16">
        <f t="shared" ref="L7:L70" ca="1" si="27">J7+K7</f>
        <v>0.46631944444444434</v>
      </c>
      <c r="M7" s="15">
        <f t="shared" ca="1" si="8"/>
        <v>21</v>
      </c>
      <c r="N7" s="16">
        <f t="shared" ca="1" si="9"/>
        <v>2.4305555555555555E-4</v>
      </c>
      <c r="O7" s="16">
        <f t="shared" ref="O7:O70" ca="1" si="28">L7+N7</f>
        <v>0.46656249999999988</v>
      </c>
      <c r="P7" s="14">
        <f t="shared" ref="P7:P70" ca="1" si="29">O7</f>
        <v>0.46656249999999988</v>
      </c>
      <c r="Q7" s="23">
        <f>0</f>
        <v>0</v>
      </c>
      <c r="R7" s="14">
        <f t="shared" ref="R7:R70" ca="1" si="30">P7+Q7</f>
        <v>0.46656249999999988</v>
      </c>
      <c r="S7" s="13">
        <f t="shared" ca="1" si="10"/>
        <v>20</v>
      </c>
      <c r="T7" s="14">
        <f t="shared" ca="1" si="11"/>
        <v>2.3148148148148149E-4</v>
      </c>
      <c r="U7" s="14">
        <f t="shared" ref="U7:U70" ca="1" si="31">R7+T7</f>
        <v>0.46679398148148138</v>
      </c>
      <c r="V7" s="12">
        <f t="shared" ref="V7:V70" ca="1" si="32">U7</f>
        <v>0.46679398148148138</v>
      </c>
      <c r="W7" s="23">
        <f>0</f>
        <v>0</v>
      </c>
      <c r="X7" s="12">
        <f t="shared" ref="X7:X70" ca="1" si="33">V7+W7</f>
        <v>0.46679398148148138</v>
      </c>
      <c r="Y7" s="11">
        <f t="shared" ca="1" si="12"/>
        <v>20</v>
      </c>
      <c r="Z7" s="12">
        <f t="shared" ca="1" si="13"/>
        <v>2.3148148148148149E-4</v>
      </c>
      <c r="AA7" s="12">
        <f t="shared" ref="AA7:AA70" ca="1" si="34">X7+Z7</f>
        <v>0.46702546296296288</v>
      </c>
      <c r="AB7" s="10">
        <f t="shared" ref="AB7:AB70" ca="1" si="35">AA7</f>
        <v>0.46702546296296288</v>
      </c>
      <c r="AC7" s="23">
        <f>0</f>
        <v>0</v>
      </c>
      <c r="AD7" s="10">
        <f t="shared" ref="AD7:AD70" ca="1" si="36">AB7+AC7</f>
        <v>0.46702546296296288</v>
      </c>
      <c r="AE7" s="9">
        <f t="shared" ca="1" si="1"/>
        <v>27</v>
      </c>
      <c r="AF7" s="10">
        <f t="shared" ca="1" si="14"/>
        <v>3.1250000000000001E-4</v>
      </c>
      <c r="AG7" s="10">
        <f t="shared" ref="AG7:AG70" ca="1" si="37">AD7+AF7</f>
        <v>0.46733796296296287</v>
      </c>
      <c r="AH7" s="9" t="str">
        <f t="shared" ca="1" si="2"/>
        <v>Bowl</v>
      </c>
      <c r="AI7" s="8">
        <f t="shared" ref="AI7:AI70" ca="1" si="38">AG7</f>
        <v>0.46733796296296287</v>
      </c>
      <c r="AJ7" s="23">
        <f t="shared" ref="AJ7:AJ70" ca="1" si="39">MAX(0,(AN6-AI7))</f>
        <v>0</v>
      </c>
      <c r="AK7" s="8">
        <f ca="1">AI7+AJ7</f>
        <v>0.46733796296296287</v>
      </c>
      <c r="AL7" s="7">
        <f t="shared" ca="1" si="3"/>
        <v>27</v>
      </c>
      <c r="AM7" s="8">
        <f t="shared" ca="1" si="15"/>
        <v>3.1250000000000001E-4</v>
      </c>
      <c r="AN7" s="8">
        <f t="shared" ca="1" si="16"/>
        <v>0.46765046296296287</v>
      </c>
      <c r="AO7" s="7" t="str">
        <f t="shared" ca="1" si="4"/>
        <v>Debit</v>
      </c>
      <c r="AP7" s="1">
        <f t="shared" ca="1" si="17"/>
        <v>0</v>
      </c>
      <c r="AQ7" s="1">
        <f t="shared" ca="1" si="5"/>
        <v>1.6319444444444445E-3</v>
      </c>
      <c r="AR7">
        <f t="shared" si="18"/>
        <v>1</v>
      </c>
      <c r="AS7" s="33">
        <f t="shared" ref="AS7:AS70" ca="1" si="40">AP7*AR7</f>
        <v>0</v>
      </c>
      <c r="AT7" s="33">
        <f t="shared" ca="1" si="19"/>
        <v>1.6319444444444445E-3</v>
      </c>
      <c r="AX7">
        <f t="shared" ref="AX7:AX70" si="41">AX6+1</f>
        <v>3</v>
      </c>
      <c r="AY7" s="34">
        <v>2.3124417656650388E-2</v>
      </c>
      <c r="BB7" t="s">
        <v>54</v>
      </c>
      <c r="BC7" s="34">
        <f>MIN(AY5:AY2004)</f>
        <v>2.015057215234178E-2</v>
      </c>
      <c r="BE7" s="34">
        <f t="shared" ref="BE7:BE50" si="42">BE6+$BC$10</f>
        <v>2.0382053633823258E-2</v>
      </c>
      <c r="BF7">
        <v>0</v>
      </c>
    </row>
    <row r="8" spans="1:58" ht="15.6" customHeight="1">
      <c r="A8" s="2">
        <v>20</v>
      </c>
      <c r="B8" s="1">
        <f t="shared" si="6"/>
        <v>2.3148148148148149E-4</v>
      </c>
      <c r="C8" s="5">
        <f t="shared" si="20"/>
        <v>0.46624999999999994</v>
      </c>
      <c r="D8" s="18">
        <f t="shared" si="0"/>
        <v>0.46624999999999994</v>
      </c>
      <c r="E8" s="21">
        <f t="shared" ca="1" si="21"/>
        <v>6.9444444444399789E-5</v>
      </c>
      <c r="F8" s="18">
        <f t="shared" ca="1" si="22"/>
        <v>0.46631944444444434</v>
      </c>
      <c r="G8" s="25">
        <f t="shared" ca="1" si="7"/>
        <v>26</v>
      </c>
      <c r="H8" s="18">
        <f t="shared" ca="1" si="23"/>
        <v>3.0092592592592595E-4</v>
      </c>
      <c r="I8" s="18">
        <f t="shared" ca="1" si="24"/>
        <v>0.46662037037037024</v>
      </c>
      <c r="J8" s="16">
        <f t="shared" ca="1" si="25"/>
        <v>0.46662037037037024</v>
      </c>
      <c r="K8" s="23">
        <f ca="1">MAX(0,(AG7-J8))</f>
        <v>7.1759259259263075E-4</v>
      </c>
      <c r="L8" s="16">
        <f t="shared" ca="1" si="27"/>
        <v>0.46733796296296287</v>
      </c>
      <c r="M8" s="15">
        <f t="shared" ca="1" si="8"/>
        <v>35</v>
      </c>
      <c r="N8" s="16">
        <f t="shared" ca="1" si="9"/>
        <v>4.0509259259259258E-4</v>
      </c>
      <c r="O8" s="16">
        <f t="shared" ca="1" si="28"/>
        <v>0.46774305555555545</v>
      </c>
      <c r="P8" s="14">
        <f t="shared" ca="1" si="29"/>
        <v>0.46774305555555545</v>
      </c>
      <c r="Q8" s="23">
        <f>0</f>
        <v>0</v>
      </c>
      <c r="R8" s="14">
        <f t="shared" ca="1" si="30"/>
        <v>0.46774305555555545</v>
      </c>
      <c r="S8" s="13">
        <f t="shared" ca="1" si="10"/>
        <v>45</v>
      </c>
      <c r="T8" s="14">
        <f t="shared" ca="1" si="11"/>
        <v>5.2083333333333333E-4</v>
      </c>
      <c r="U8" s="14">
        <f t="shared" ca="1" si="31"/>
        <v>0.46826388888888881</v>
      </c>
      <c r="V8" s="12">
        <f t="shared" ca="1" si="32"/>
        <v>0.46826388888888881</v>
      </c>
      <c r="W8" s="23">
        <f>0</f>
        <v>0</v>
      </c>
      <c r="X8" s="12">
        <f t="shared" ca="1" si="33"/>
        <v>0.46826388888888881</v>
      </c>
      <c r="Y8" s="11">
        <f t="shared" ca="1" si="12"/>
        <v>50</v>
      </c>
      <c r="Z8" s="12">
        <f t="shared" ca="1" si="13"/>
        <v>5.7870370370370367E-4</v>
      </c>
      <c r="AA8" s="12">
        <f t="shared" ca="1" si="34"/>
        <v>0.46884259259259253</v>
      </c>
      <c r="AB8" s="10">
        <f t="shared" ca="1" si="35"/>
        <v>0.46884259259259253</v>
      </c>
      <c r="AC8" s="23">
        <f>0</f>
        <v>0</v>
      </c>
      <c r="AD8" s="10">
        <f t="shared" ca="1" si="36"/>
        <v>0.46884259259259253</v>
      </c>
      <c r="AE8" s="9">
        <f t="shared" ca="1" si="1"/>
        <v>31</v>
      </c>
      <c r="AF8" s="10">
        <f t="shared" ca="1" si="14"/>
        <v>3.5879629629629629E-4</v>
      </c>
      <c r="AG8" s="10">
        <f t="shared" ca="1" si="37"/>
        <v>0.46920138888888885</v>
      </c>
      <c r="AH8" s="9" t="str">
        <f t="shared" ca="1" si="2"/>
        <v>Burrito</v>
      </c>
      <c r="AI8" s="8">
        <f t="shared" ca="1" si="38"/>
        <v>0.46920138888888885</v>
      </c>
      <c r="AJ8" s="23">
        <f t="shared" ca="1" si="39"/>
        <v>0</v>
      </c>
      <c r="AK8" s="8">
        <f ca="1">AI8+AJ8</f>
        <v>0.46920138888888885</v>
      </c>
      <c r="AL8" s="7">
        <f t="shared" ca="1" si="3"/>
        <v>14</v>
      </c>
      <c r="AM8" s="8">
        <f t="shared" ca="1" si="15"/>
        <v>1.6203703703703703E-4</v>
      </c>
      <c r="AN8" s="8">
        <f t="shared" ca="1" si="16"/>
        <v>0.46936342592592589</v>
      </c>
      <c r="AO8" s="7" t="str">
        <f t="shared" ca="1" si="4"/>
        <v>Debit</v>
      </c>
      <c r="AP8" s="1">
        <f t="shared" ca="1" si="17"/>
        <v>7.8703703703703054E-4</v>
      </c>
      <c r="AQ8" s="1">
        <f t="shared" ca="1" si="5"/>
        <v>2.3263888888888887E-3</v>
      </c>
      <c r="AR8">
        <f t="shared" si="18"/>
        <v>1</v>
      </c>
      <c r="AS8" s="33">
        <f t="shared" ca="1" si="40"/>
        <v>7.8703703703703054E-4</v>
      </c>
      <c r="AT8" s="33">
        <f t="shared" ca="1" si="19"/>
        <v>2.3263888888888887E-3</v>
      </c>
      <c r="AX8">
        <f t="shared" si="41"/>
        <v>4</v>
      </c>
      <c r="AY8" s="34">
        <v>2.2695740158397766E-2</v>
      </c>
      <c r="BE8" s="34">
        <f t="shared" si="42"/>
        <v>2.0497794374563998E-2</v>
      </c>
      <c r="BF8">
        <v>0</v>
      </c>
    </row>
    <row r="9" spans="1:58" ht="15.6" customHeight="1">
      <c r="A9" s="2">
        <v>228</v>
      </c>
      <c r="B9" s="1">
        <f t="shared" si="6"/>
        <v>2.638888888888889E-3</v>
      </c>
      <c r="C9" s="5">
        <f t="shared" si="20"/>
        <v>0.46888888888888886</v>
      </c>
      <c r="D9" s="18">
        <f t="shared" si="0"/>
        <v>0.46888888888888886</v>
      </c>
      <c r="E9" s="21">
        <f t="shared" ca="1" si="21"/>
        <v>0</v>
      </c>
      <c r="F9" s="18">
        <f t="shared" ca="1" si="22"/>
        <v>0.46888888888888886</v>
      </c>
      <c r="G9" s="25">
        <f t="shared" ca="1" si="7"/>
        <v>19</v>
      </c>
      <c r="H9" s="18">
        <f t="shared" ca="1" si="23"/>
        <v>2.199074074074074E-4</v>
      </c>
      <c r="I9" s="18">
        <f t="shared" ca="1" si="24"/>
        <v>0.46910879629629626</v>
      </c>
      <c r="J9" s="16">
        <f t="shared" ca="1" si="25"/>
        <v>0.46910879629629626</v>
      </c>
      <c r="K9" s="23">
        <f ca="1">MAX(0,(AG8-J9))</f>
        <v>9.2592592592588563E-5</v>
      </c>
      <c r="L9" s="16">
        <f t="shared" ca="1" si="27"/>
        <v>0.46920138888888885</v>
      </c>
      <c r="M9" s="15">
        <f t="shared" ca="1" si="8"/>
        <v>17</v>
      </c>
      <c r="N9" s="16">
        <f t="shared" ca="1" si="9"/>
        <v>1.9675925925925926E-4</v>
      </c>
      <c r="O9" s="16">
        <f t="shared" ca="1" si="28"/>
        <v>0.46939814814814812</v>
      </c>
      <c r="P9" s="14">
        <f t="shared" ca="1" si="29"/>
        <v>0.46939814814814812</v>
      </c>
      <c r="Q9" s="23">
        <f>0</f>
        <v>0</v>
      </c>
      <c r="R9" s="14">
        <f t="shared" ca="1" si="30"/>
        <v>0.46939814814814812</v>
      </c>
      <c r="S9" s="13">
        <f t="shared" ca="1" si="10"/>
        <v>23</v>
      </c>
      <c r="T9" s="14">
        <f t="shared" ca="1" si="11"/>
        <v>2.6620370370370372E-4</v>
      </c>
      <c r="U9" s="14">
        <f t="shared" ca="1" si="31"/>
        <v>0.46966435185185185</v>
      </c>
      <c r="V9" s="12">
        <f t="shared" ca="1" si="32"/>
        <v>0.46966435185185185</v>
      </c>
      <c r="W9" s="23">
        <f>0</f>
        <v>0</v>
      </c>
      <c r="X9" s="12">
        <f t="shared" ca="1" si="33"/>
        <v>0.46966435185185185</v>
      </c>
      <c r="Y9" s="11">
        <f t="shared" ca="1" si="12"/>
        <v>29</v>
      </c>
      <c r="Z9" s="12">
        <f t="shared" ca="1" si="13"/>
        <v>3.3564814814814812E-4</v>
      </c>
      <c r="AA9" s="12">
        <f t="shared" ca="1" si="34"/>
        <v>0.47</v>
      </c>
      <c r="AB9" s="10">
        <f t="shared" ca="1" si="35"/>
        <v>0.47</v>
      </c>
      <c r="AC9" s="23">
        <f>0</f>
        <v>0</v>
      </c>
      <c r="AD9" s="10">
        <f t="shared" ca="1" si="36"/>
        <v>0.47</v>
      </c>
      <c r="AE9" s="9">
        <f t="shared" ca="1" si="1"/>
        <v>48</v>
      </c>
      <c r="AF9" s="10">
        <f t="shared" ca="1" si="14"/>
        <v>5.5555555555555556E-4</v>
      </c>
      <c r="AG9" s="10">
        <f t="shared" ca="1" si="37"/>
        <v>0.4705555555555555</v>
      </c>
      <c r="AH9" s="9" t="str">
        <f t="shared" ca="1" si="2"/>
        <v>Quesadilla</v>
      </c>
      <c r="AI9" s="8">
        <f t="shared" ca="1" si="38"/>
        <v>0.4705555555555555</v>
      </c>
      <c r="AJ9" s="23">
        <f t="shared" ca="1" si="39"/>
        <v>0</v>
      </c>
      <c r="AK9" s="8">
        <f t="shared" ref="AK9:AK72" ca="1" si="43">AI9+AJ9</f>
        <v>0.4705555555555555</v>
      </c>
      <c r="AL9" s="7">
        <f t="shared" ca="1" si="3"/>
        <v>21</v>
      </c>
      <c r="AM9" s="8">
        <f t="shared" ca="1" si="15"/>
        <v>2.4305555555555555E-4</v>
      </c>
      <c r="AN9" s="8">
        <f t="shared" ca="1" si="16"/>
        <v>0.47079861111111104</v>
      </c>
      <c r="AO9" s="7" t="str">
        <f t="shared" ca="1" si="4"/>
        <v>Debit</v>
      </c>
      <c r="AP9" s="1">
        <f t="shared" ca="1" si="17"/>
        <v>9.2592592592588563E-5</v>
      </c>
      <c r="AQ9" s="1">
        <f t="shared" ca="1" si="5"/>
        <v>1.8171296296296295E-3</v>
      </c>
      <c r="AR9">
        <f t="shared" si="18"/>
        <v>1</v>
      </c>
      <c r="AS9" s="33">
        <f t="shared" ca="1" si="40"/>
        <v>9.2592592592588563E-5</v>
      </c>
      <c r="AT9" s="33">
        <f t="shared" ca="1" si="19"/>
        <v>1.8171296296296295E-3</v>
      </c>
      <c r="AX9">
        <f t="shared" si="41"/>
        <v>5</v>
      </c>
      <c r="AY9" s="34">
        <v>2.4381733344980415E-2</v>
      </c>
      <c r="BC9" s="34"/>
      <c r="BE9" s="34">
        <f t="shared" si="42"/>
        <v>2.0613535115304737E-2</v>
      </c>
      <c r="BF9">
        <v>2</v>
      </c>
    </row>
    <row r="10" spans="1:58" ht="15.6" customHeight="1">
      <c r="A10" s="2">
        <v>34</v>
      </c>
      <c r="B10" s="1">
        <f t="shared" si="6"/>
        <v>3.9351851851851852E-4</v>
      </c>
      <c r="C10" s="5">
        <f t="shared" si="20"/>
        <v>0.4692824074074074</v>
      </c>
      <c r="D10" s="18">
        <f t="shared" si="0"/>
        <v>0.4692824074074074</v>
      </c>
      <c r="E10" s="21">
        <f ca="1">MAX(0,(I9-D10))</f>
        <v>0</v>
      </c>
      <c r="F10" s="18">
        <f t="shared" ca="1" si="22"/>
        <v>0.4692824074074074</v>
      </c>
      <c r="G10" s="25">
        <f t="shared" ca="1" si="7"/>
        <v>25</v>
      </c>
      <c r="H10" s="18">
        <f t="shared" ca="1" si="23"/>
        <v>2.8935185185185184E-4</v>
      </c>
      <c r="I10" s="18">
        <f t="shared" ca="1" si="24"/>
        <v>0.46957175925925926</v>
      </c>
      <c r="J10" s="16">
        <f t="shared" ca="1" si="25"/>
        <v>0.46957175925925926</v>
      </c>
      <c r="K10" s="23">
        <f t="shared" ca="1" si="26"/>
        <v>9.8379629629624654E-4</v>
      </c>
      <c r="L10" s="16">
        <f t="shared" ca="1" si="27"/>
        <v>0.4705555555555555</v>
      </c>
      <c r="M10" s="15">
        <f t="shared" ca="1" si="8"/>
        <v>31</v>
      </c>
      <c r="N10" s="16">
        <f t="shared" ca="1" si="9"/>
        <v>3.5879629629629629E-4</v>
      </c>
      <c r="O10" s="16">
        <f t="shared" ca="1" si="28"/>
        <v>0.47091435185185182</v>
      </c>
      <c r="P10" s="14">
        <f t="shared" ca="1" si="29"/>
        <v>0.47091435185185182</v>
      </c>
      <c r="Q10" s="23">
        <f>0</f>
        <v>0</v>
      </c>
      <c r="R10" s="14">
        <f t="shared" ca="1" si="30"/>
        <v>0.47091435185185182</v>
      </c>
      <c r="S10" s="13">
        <f t="shared" ca="1" si="10"/>
        <v>45</v>
      </c>
      <c r="T10" s="14">
        <f t="shared" ca="1" si="11"/>
        <v>5.2083333333333333E-4</v>
      </c>
      <c r="U10" s="14">
        <f t="shared" ca="1" si="31"/>
        <v>0.47143518518518518</v>
      </c>
      <c r="V10" s="12">
        <f t="shared" ca="1" si="32"/>
        <v>0.47143518518518518</v>
      </c>
      <c r="W10" s="23">
        <f>0</f>
        <v>0</v>
      </c>
      <c r="X10" s="12">
        <f t="shared" ca="1" si="33"/>
        <v>0.47143518518518518</v>
      </c>
      <c r="Y10" s="11">
        <f t="shared" ca="1" si="12"/>
        <v>32</v>
      </c>
      <c r="Z10" s="12">
        <f t="shared" ca="1" si="13"/>
        <v>3.7037037037037035E-4</v>
      </c>
      <c r="AA10" s="12">
        <f t="shared" ca="1" si="34"/>
        <v>0.47180555555555553</v>
      </c>
      <c r="AB10" s="10">
        <f t="shared" ca="1" si="35"/>
        <v>0.47180555555555553</v>
      </c>
      <c r="AC10" s="23">
        <f>0</f>
        <v>0</v>
      </c>
      <c r="AD10" s="10">
        <f t="shared" ca="1" si="36"/>
        <v>0.47180555555555553</v>
      </c>
      <c r="AE10" s="9">
        <f t="shared" ca="1" si="1"/>
        <v>50</v>
      </c>
      <c r="AF10" s="10">
        <f t="shared" ca="1" si="14"/>
        <v>5.7870370370370367E-4</v>
      </c>
      <c r="AG10" s="10">
        <f t="shared" ca="1" si="37"/>
        <v>0.47238425925925925</v>
      </c>
      <c r="AH10" s="9" t="str">
        <f t="shared" ca="1" si="2"/>
        <v>Quesadilla</v>
      </c>
      <c r="AI10" s="8">
        <f t="shared" ca="1" si="38"/>
        <v>0.47238425925925925</v>
      </c>
      <c r="AJ10" s="23">
        <f ca="1">MAX(0,(AN9-AI10))</f>
        <v>0</v>
      </c>
      <c r="AK10" s="8">
        <f t="shared" ca="1" si="43"/>
        <v>0.47238425925925925</v>
      </c>
      <c r="AL10" s="7">
        <f t="shared" ca="1" si="3"/>
        <v>28</v>
      </c>
      <c r="AM10" s="8">
        <f t="shared" ca="1" si="15"/>
        <v>3.2407407407407406E-4</v>
      </c>
      <c r="AN10" s="8">
        <f t="shared" ca="1" si="16"/>
        <v>0.47270833333333334</v>
      </c>
      <c r="AO10" s="7" t="str">
        <f t="shared" ca="1" si="4"/>
        <v>Debit</v>
      </c>
      <c r="AP10" s="1">
        <f t="shared" ca="1" si="17"/>
        <v>9.8379629629624654E-4</v>
      </c>
      <c r="AQ10" s="1">
        <f t="shared" ca="1" si="5"/>
        <v>2.4421296296296296E-3</v>
      </c>
      <c r="AR10">
        <f t="shared" si="18"/>
        <v>1</v>
      </c>
      <c r="AS10" s="33">
        <f t="shared" ca="1" si="40"/>
        <v>9.8379629629624654E-4</v>
      </c>
      <c r="AT10" s="33">
        <f t="shared" ca="1" si="19"/>
        <v>2.4421296296296296E-3</v>
      </c>
      <c r="AX10">
        <f t="shared" si="41"/>
        <v>6</v>
      </c>
      <c r="AY10" s="34">
        <v>2.3214608082926035E-2</v>
      </c>
      <c r="BB10" t="s">
        <v>55</v>
      </c>
      <c r="BC10" s="34">
        <f>10/86400</f>
        <v>1.1574074074074075E-4</v>
      </c>
      <c r="BE10" s="34">
        <f t="shared" si="42"/>
        <v>2.0729275856045476E-2</v>
      </c>
      <c r="BF10">
        <v>0</v>
      </c>
    </row>
    <row r="11" spans="1:58" ht="15.6" customHeight="1">
      <c r="A11" s="2">
        <v>115</v>
      </c>
      <c r="B11" s="1">
        <f t="shared" si="6"/>
        <v>1.3310185185185185E-3</v>
      </c>
      <c r="C11" s="5">
        <f t="shared" si="20"/>
        <v>0.47061342592592592</v>
      </c>
      <c r="D11" s="18">
        <f t="shared" si="0"/>
        <v>0.47061342592592592</v>
      </c>
      <c r="E11" s="21">
        <f t="shared" ca="1" si="21"/>
        <v>0</v>
      </c>
      <c r="F11" s="18">
        <f t="shared" ca="1" si="22"/>
        <v>0.47061342592592592</v>
      </c>
      <c r="G11" s="25">
        <f t="shared" ca="1" si="7"/>
        <v>21</v>
      </c>
      <c r="H11" s="18">
        <f t="shared" ca="1" si="23"/>
        <v>2.4305555555555555E-4</v>
      </c>
      <c r="I11" s="18">
        <f t="shared" ca="1" si="24"/>
        <v>0.47085648148148146</v>
      </c>
      <c r="J11" s="16">
        <f t="shared" ca="1" si="25"/>
        <v>0.47085648148148146</v>
      </c>
      <c r="K11" s="23">
        <f t="shared" ca="1" si="26"/>
        <v>1.5277777777777946E-3</v>
      </c>
      <c r="L11" s="16">
        <f t="shared" ca="1" si="27"/>
        <v>0.47238425925925925</v>
      </c>
      <c r="M11" s="15">
        <f t="shared" ca="1" si="8"/>
        <v>27</v>
      </c>
      <c r="N11" s="16">
        <f t="shared" ca="1" si="9"/>
        <v>3.1250000000000001E-4</v>
      </c>
      <c r="O11" s="16">
        <f t="shared" ca="1" si="28"/>
        <v>0.47269675925925925</v>
      </c>
      <c r="P11" s="14">
        <f t="shared" ca="1" si="29"/>
        <v>0.47269675925925925</v>
      </c>
      <c r="Q11" s="23">
        <f>0</f>
        <v>0</v>
      </c>
      <c r="R11" s="14">
        <f t="shared" ca="1" si="30"/>
        <v>0.47269675925925925</v>
      </c>
      <c r="S11" s="13">
        <f t="shared" ca="1" si="10"/>
        <v>34</v>
      </c>
      <c r="T11" s="14">
        <f t="shared" ca="1" si="11"/>
        <v>3.9351851851851852E-4</v>
      </c>
      <c r="U11" s="14">
        <f t="shared" ca="1" si="31"/>
        <v>0.47309027777777779</v>
      </c>
      <c r="V11" s="12">
        <f t="shared" ca="1" si="32"/>
        <v>0.47309027777777779</v>
      </c>
      <c r="W11" s="23">
        <f>0</f>
        <v>0</v>
      </c>
      <c r="X11" s="12">
        <f t="shared" ca="1" si="33"/>
        <v>0.47309027777777779</v>
      </c>
      <c r="Y11" s="11">
        <f t="shared" ca="1" si="12"/>
        <v>25</v>
      </c>
      <c r="Z11" s="12">
        <f t="shared" ca="1" si="13"/>
        <v>2.8935185185185184E-4</v>
      </c>
      <c r="AA11" s="12">
        <f t="shared" ca="1" si="34"/>
        <v>0.47337962962962965</v>
      </c>
      <c r="AB11" s="10">
        <f t="shared" ca="1" si="35"/>
        <v>0.47337962962962965</v>
      </c>
      <c r="AC11" s="23">
        <f>0</f>
        <v>0</v>
      </c>
      <c r="AD11" s="10">
        <f t="shared" ca="1" si="36"/>
        <v>0.47337962962962965</v>
      </c>
      <c r="AE11" s="9">
        <f t="shared" ca="1" si="1"/>
        <v>21</v>
      </c>
      <c r="AF11" s="10">
        <f t="shared" ca="1" si="14"/>
        <v>2.4305555555555555E-4</v>
      </c>
      <c r="AG11" s="10">
        <f t="shared" ca="1" si="37"/>
        <v>0.47362268518518519</v>
      </c>
      <c r="AH11" s="9" t="str">
        <f t="shared" ca="1" si="2"/>
        <v>Bowl</v>
      </c>
      <c r="AI11" s="8">
        <f t="shared" ca="1" si="38"/>
        <v>0.47362268518518519</v>
      </c>
      <c r="AJ11" s="23">
        <f ca="1">MAX(0,(AN10-AI11))</f>
        <v>0</v>
      </c>
      <c r="AK11" s="8">
        <f t="shared" ca="1" si="43"/>
        <v>0.47362268518518519</v>
      </c>
      <c r="AL11" s="7">
        <f t="shared" ca="1" si="3"/>
        <v>17</v>
      </c>
      <c r="AM11" s="8">
        <f t="shared" ca="1" si="15"/>
        <v>1.9675925925925926E-4</v>
      </c>
      <c r="AN11" s="8">
        <f t="shared" ca="1" si="16"/>
        <v>0.47381944444444446</v>
      </c>
      <c r="AO11" s="7" t="str">
        <f t="shared" ca="1" si="4"/>
        <v>Debit</v>
      </c>
      <c r="AP11" s="1">
        <f t="shared" ca="1" si="17"/>
        <v>1.5277777777777946E-3</v>
      </c>
      <c r="AQ11" s="1">
        <f t="shared" ca="1" si="5"/>
        <v>1.6782407407407408E-3</v>
      </c>
      <c r="AR11">
        <f t="shared" si="18"/>
        <v>1</v>
      </c>
      <c r="AS11" s="33">
        <f t="shared" ca="1" si="40"/>
        <v>1.5277777777777946E-3</v>
      </c>
      <c r="AT11" s="33">
        <f t="shared" ca="1" si="19"/>
        <v>1.6782407407407408E-3</v>
      </c>
      <c r="AX11">
        <f t="shared" si="41"/>
        <v>7</v>
      </c>
      <c r="AY11" s="34">
        <v>2.226651671325542E-2</v>
      </c>
      <c r="BE11" s="34">
        <f t="shared" si="42"/>
        <v>2.0845016596786215E-2</v>
      </c>
      <c r="BF11">
        <v>4</v>
      </c>
    </row>
    <row r="12" spans="1:58" ht="15.6" customHeight="1">
      <c r="A12" s="2">
        <v>231</v>
      </c>
      <c r="B12" s="1">
        <f t="shared" si="6"/>
        <v>2.673611111111111E-3</v>
      </c>
      <c r="C12" s="5">
        <f t="shared" si="20"/>
        <v>0.47328703703703701</v>
      </c>
      <c r="D12" s="18">
        <f t="shared" si="0"/>
        <v>0.47328703703703701</v>
      </c>
      <c r="E12" s="21">
        <f t="shared" ca="1" si="21"/>
        <v>0</v>
      </c>
      <c r="F12" s="18">
        <f t="shared" ca="1" si="22"/>
        <v>0.47328703703703701</v>
      </c>
      <c r="G12" s="25">
        <f t="shared" ca="1" si="7"/>
        <v>17</v>
      </c>
      <c r="H12" s="18">
        <f t="shared" ca="1" si="23"/>
        <v>1.9675925925925926E-4</v>
      </c>
      <c r="I12" s="18">
        <f t="shared" ca="1" si="24"/>
        <v>0.47348379629629628</v>
      </c>
      <c r="J12" s="16">
        <f t="shared" ca="1" si="25"/>
        <v>0.47348379629629628</v>
      </c>
      <c r="K12" s="23">
        <f t="shared" ca="1" si="26"/>
        <v>1.388888888889106E-4</v>
      </c>
      <c r="L12" s="16">
        <f t="shared" ca="1" si="27"/>
        <v>0.47362268518518519</v>
      </c>
      <c r="M12" s="15">
        <f t="shared" ca="1" si="8"/>
        <v>25</v>
      </c>
      <c r="N12" s="16">
        <f t="shared" ca="1" si="9"/>
        <v>2.8935185185185184E-4</v>
      </c>
      <c r="O12" s="16">
        <f t="shared" ca="1" si="28"/>
        <v>0.47391203703703705</v>
      </c>
      <c r="P12" s="14">
        <f t="shared" ca="1" si="29"/>
        <v>0.47391203703703705</v>
      </c>
      <c r="Q12" s="23">
        <f>0</f>
        <v>0</v>
      </c>
      <c r="R12" s="14">
        <f t="shared" ca="1" si="30"/>
        <v>0.47391203703703705</v>
      </c>
      <c r="S12" s="13">
        <f t="shared" ca="1" si="10"/>
        <v>25</v>
      </c>
      <c r="T12" s="14">
        <f t="shared" ca="1" si="11"/>
        <v>2.8935185185185184E-4</v>
      </c>
      <c r="U12" s="14">
        <f t="shared" ca="1" si="31"/>
        <v>0.47420138888888891</v>
      </c>
      <c r="V12" s="12">
        <f t="shared" ca="1" si="32"/>
        <v>0.47420138888888891</v>
      </c>
      <c r="W12" s="23">
        <f>0</f>
        <v>0</v>
      </c>
      <c r="X12" s="12">
        <f t="shared" ca="1" si="33"/>
        <v>0.47420138888888891</v>
      </c>
      <c r="Y12" s="11">
        <f t="shared" ca="1" si="12"/>
        <v>26</v>
      </c>
      <c r="Z12" s="12">
        <f t="shared" ca="1" si="13"/>
        <v>3.0092592592592595E-4</v>
      </c>
      <c r="AA12" s="12">
        <f t="shared" ca="1" si="34"/>
        <v>0.47450231481481481</v>
      </c>
      <c r="AB12" s="10">
        <f t="shared" ca="1" si="35"/>
        <v>0.47450231481481481</v>
      </c>
      <c r="AC12" s="23">
        <f>0</f>
        <v>0</v>
      </c>
      <c r="AD12" s="10">
        <f t="shared" ca="1" si="36"/>
        <v>0.47450231481481481</v>
      </c>
      <c r="AE12" s="9">
        <f t="shared" ca="1" si="1"/>
        <v>27</v>
      </c>
      <c r="AF12" s="10">
        <f t="shared" ca="1" si="14"/>
        <v>3.1250000000000001E-4</v>
      </c>
      <c r="AG12" s="10">
        <f t="shared" ca="1" si="37"/>
        <v>0.4748148148148148</v>
      </c>
      <c r="AH12" s="9" t="str">
        <f t="shared" ca="1" si="2"/>
        <v>Bowl</v>
      </c>
      <c r="AI12" s="8">
        <f t="shared" ca="1" si="38"/>
        <v>0.4748148148148148</v>
      </c>
      <c r="AJ12" s="23">
        <f t="shared" ca="1" si="39"/>
        <v>0</v>
      </c>
      <c r="AK12" s="8">
        <f t="shared" ca="1" si="43"/>
        <v>0.4748148148148148</v>
      </c>
      <c r="AL12" s="7">
        <f t="shared" ca="1" si="3"/>
        <v>26</v>
      </c>
      <c r="AM12" s="8">
        <f t="shared" ca="1" si="15"/>
        <v>3.0092592592592595E-4</v>
      </c>
      <c r="AN12" s="8">
        <f t="shared" ca="1" si="16"/>
        <v>0.4751157407407407</v>
      </c>
      <c r="AO12" s="7" t="str">
        <f t="shared" ca="1" si="4"/>
        <v>Debit</v>
      </c>
      <c r="AP12" s="1">
        <f t="shared" ca="1" si="17"/>
        <v>1.388888888889106E-4</v>
      </c>
      <c r="AQ12" s="1">
        <f t="shared" ca="1" si="5"/>
        <v>1.689814814814815E-3</v>
      </c>
      <c r="AR12">
        <f t="shared" si="18"/>
        <v>1</v>
      </c>
      <c r="AS12" s="33">
        <f t="shared" ca="1" si="40"/>
        <v>1.388888888889106E-4</v>
      </c>
      <c r="AT12" s="33">
        <f t="shared" ca="1" si="19"/>
        <v>1.689814814814815E-3</v>
      </c>
      <c r="AX12">
        <f t="shared" si="41"/>
        <v>8</v>
      </c>
      <c r="AY12" s="34">
        <v>2.3841100337759658E-2</v>
      </c>
      <c r="BE12" s="34">
        <f t="shared" si="42"/>
        <v>2.0960757337526954E-2</v>
      </c>
      <c r="BF12">
        <v>5</v>
      </c>
    </row>
    <row r="13" spans="1:58" ht="15.6" customHeight="1">
      <c r="A13" s="2">
        <v>66</v>
      </c>
      <c r="B13" s="1">
        <f t="shared" si="6"/>
        <v>7.6388888888888893E-4</v>
      </c>
      <c r="C13" s="5">
        <f t="shared" si="20"/>
        <v>0.4740509259259259</v>
      </c>
      <c r="D13" s="18">
        <f t="shared" si="0"/>
        <v>0.4740509259259259</v>
      </c>
      <c r="E13" s="21">
        <f t="shared" ca="1" si="21"/>
        <v>0</v>
      </c>
      <c r="F13" s="18">
        <f t="shared" ca="1" si="22"/>
        <v>0.4740509259259259</v>
      </c>
      <c r="G13" s="25">
        <f t="shared" ca="1" si="7"/>
        <v>15</v>
      </c>
      <c r="H13" s="18">
        <f t="shared" ca="1" si="23"/>
        <v>1.7361111111111112E-4</v>
      </c>
      <c r="I13" s="18">
        <f t="shared" ca="1" si="24"/>
        <v>0.47422453703703704</v>
      </c>
      <c r="J13" s="16">
        <f t="shared" ca="1" si="25"/>
        <v>0.47422453703703704</v>
      </c>
      <c r="K13" s="23">
        <f t="shared" ca="1" si="26"/>
        <v>5.9027777777775903E-4</v>
      </c>
      <c r="L13" s="16">
        <f t="shared" ca="1" si="27"/>
        <v>0.4748148148148148</v>
      </c>
      <c r="M13" s="15">
        <f t="shared" ca="1" si="8"/>
        <v>31</v>
      </c>
      <c r="N13" s="16">
        <f t="shared" ca="1" si="9"/>
        <v>3.5879629629629629E-4</v>
      </c>
      <c r="O13" s="16">
        <f t="shared" ca="1" si="28"/>
        <v>0.47517361111111112</v>
      </c>
      <c r="P13" s="14">
        <f t="shared" ca="1" si="29"/>
        <v>0.47517361111111112</v>
      </c>
      <c r="Q13" s="23">
        <f>0</f>
        <v>0</v>
      </c>
      <c r="R13" s="14">
        <f t="shared" ca="1" si="30"/>
        <v>0.47517361111111112</v>
      </c>
      <c r="S13" s="13">
        <f t="shared" ca="1" si="10"/>
        <v>16</v>
      </c>
      <c r="T13" s="14">
        <f t="shared" ca="1" si="11"/>
        <v>1.8518518518518518E-4</v>
      </c>
      <c r="U13" s="14">
        <f t="shared" ca="1" si="31"/>
        <v>0.47535879629629629</v>
      </c>
      <c r="V13" s="12">
        <f t="shared" ca="1" si="32"/>
        <v>0.47535879629629629</v>
      </c>
      <c r="W13" s="23">
        <f>0</f>
        <v>0</v>
      </c>
      <c r="X13" s="12">
        <f t="shared" ca="1" si="33"/>
        <v>0.47535879629629629</v>
      </c>
      <c r="Y13" s="11">
        <f t="shared" ca="1" si="12"/>
        <v>36</v>
      </c>
      <c r="Z13" s="12">
        <f t="shared" ca="1" si="13"/>
        <v>4.1666666666666669E-4</v>
      </c>
      <c r="AA13" s="12">
        <f t="shared" ca="1" si="34"/>
        <v>0.47577546296296297</v>
      </c>
      <c r="AB13" s="10">
        <f t="shared" ca="1" si="35"/>
        <v>0.47577546296296297</v>
      </c>
      <c r="AC13" s="23">
        <f>0</f>
        <v>0</v>
      </c>
      <c r="AD13" s="10">
        <f t="shared" ca="1" si="36"/>
        <v>0.47577546296296297</v>
      </c>
      <c r="AE13" s="9">
        <f t="shared" ca="1" si="1"/>
        <v>43</v>
      </c>
      <c r="AF13" s="10">
        <f t="shared" ca="1" si="14"/>
        <v>4.9768518518518521E-4</v>
      </c>
      <c r="AG13" s="10">
        <f t="shared" ca="1" si="37"/>
        <v>0.47627314814814814</v>
      </c>
      <c r="AH13" s="9" t="str">
        <f t="shared" ca="1" si="2"/>
        <v>Quesadilla</v>
      </c>
      <c r="AI13" s="8">
        <f t="shared" ca="1" si="38"/>
        <v>0.47627314814814814</v>
      </c>
      <c r="AJ13" s="23">
        <f t="shared" ca="1" si="39"/>
        <v>0</v>
      </c>
      <c r="AK13" s="8">
        <f t="shared" ca="1" si="43"/>
        <v>0.47627314814814814</v>
      </c>
      <c r="AL13" s="7">
        <f t="shared" ca="1" si="3"/>
        <v>23</v>
      </c>
      <c r="AM13" s="8">
        <f t="shared" ca="1" si="15"/>
        <v>2.6620370370370372E-4</v>
      </c>
      <c r="AN13" s="8">
        <f t="shared" ca="1" si="16"/>
        <v>0.47653935185185187</v>
      </c>
      <c r="AO13" s="7" t="str">
        <f t="shared" ca="1" si="4"/>
        <v>Debit</v>
      </c>
      <c r="AP13" s="1">
        <f t="shared" ca="1" si="17"/>
        <v>5.9027777777775903E-4</v>
      </c>
      <c r="AQ13" s="1">
        <f t="shared" ca="1" si="5"/>
        <v>1.8981481481481482E-3</v>
      </c>
      <c r="AR13">
        <f t="shared" si="18"/>
        <v>1</v>
      </c>
      <c r="AS13" s="33">
        <f t="shared" ca="1" si="40"/>
        <v>5.9027777777775903E-4</v>
      </c>
      <c r="AT13" s="33">
        <f t="shared" ca="1" si="19"/>
        <v>1.8981481481481482E-3</v>
      </c>
      <c r="AX13">
        <f t="shared" si="41"/>
        <v>9</v>
      </c>
      <c r="AY13" s="34">
        <v>2.3800882250175175E-2</v>
      </c>
      <c r="BE13" s="34">
        <f t="shared" si="42"/>
        <v>2.1076498078267693E-2</v>
      </c>
      <c r="BF13">
        <v>8</v>
      </c>
    </row>
    <row r="14" spans="1:58" ht="15.6" customHeight="1">
      <c r="A14" s="2">
        <v>104</v>
      </c>
      <c r="B14" s="1">
        <f t="shared" si="6"/>
        <v>1.2037037037037038E-3</v>
      </c>
      <c r="C14" s="5">
        <f t="shared" si="20"/>
        <v>0.47525462962962961</v>
      </c>
      <c r="D14" s="18">
        <f t="shared" si="0"/>
        <v>0.47525462962962961</v>
      </c>
      <c r="E14" s="21">
        <f t="shared" ca="1" si="21"/>
        <v>0</v>
      </c>
      <c r="F14" s="18">
        <f t="shared" ca="1" si="22"/>
        <v>0.47525462962962961</v>
      </c>
      <c r="G14" s="25">
        <f t="shared" ca="1" si="7"/>
        <v>24</v>
      </c>
      <c r="H14" s="18">
        <f t="shared" ca="1" si="23"/>
        <v>2.7777777777777778E-4</v>
      </c>
      <c r="I14" s="18">
        <f t="shared" ca="1" si="24"/>
        <v>0.47553240740740738</v>
      </c>
      <c r="J14" s="16">
        <f t="shared" ca="1" si="25"/>
        <v>0.47553240740740738</v>
      </c>
      <c r="K14" s="23">
        <f t="shared" ca="1" si="26"/>
        <v>7.4074074074076401E-4</v>
      </c>
      <c r="L14" s="16">
        <f t="shared" ca="1" si="27"/>
        <v>0.47627314814814814</v>
      </c>
      <c r="M14" s="15">
        <f t="shared" ca="1" si="8"/>
        <v>19</v>
      </c>
      <c r="N14" s="16">
        <f t="shared" ca="1" si="9"/>
        <v>2.199074074074074E-4</v>
      </c>
      <c r="O14" s="16">
        <f t="shared" ca="1" si="28"/>
        <v>0.47649305555555554</v>
      </c>
      <c r="P14" s="14">
        <f t="shared" ca="1" si="29"/>
        <v>0.47649305555555554</v>
      </c>
      <c r="Q14" s="23">
        <f>0</f>
        <v>0</v>
      </c>
      <c r="R14" s="14">
        <f t="shared" ca="1" si="30"/>
        <v>0.47649305555555554</v>
      </c>
      <c r="S14" s="13">
        <f t="shared" ca="1" si="10"/>
        <v>39</v>
      </c>
      <c r="T14" s="14">
        <f t="shared" ca="1" si="11"/>
        <v>4.5138888888888887E-4</v>
      </c>
      <c r="U14" s="14">
        <f t="shared" ca="1" si="31"/>
        <v>0.47694444444444445</v>
      </c>
      <c r="V14" s="12">
        <f t="shared" ca="1" si="32"/>
        <v>0.47694444444444445</v>
      </c>
      <c r="W14" s="23">
        <f>0</f>
        <v>0</v>
      </c>
      <c r="X14" s="12">
        <f t="shared" ca="1" si="33"/>
        <v>0.47694444444444445</v>
      </c>
      <c r="Y14" s="11">
        <f t="shared" ca="1" si="12"/>
        <v>39</v>
      </c>
      <c r="Z14" s="12">
        <f t="shared" ca="1" si="13"/>
        <v>4.5138888888888887E-4</v>
      </c>
      <c r="AA14" s="12">
        <f t="shared" ca="1" si="34"/>
        <v>0.47739583333333335</v>
      </c>
      <c r="AB14" s="10">
        <f t="shared" ca="1" si="35"/>
        <v>0.47739583333333335</v>
      </c>
      <c r="AC14" s="23">
        <f>0</f>
        <v>0</v>
      </c>
      <c r="AD14" s="10">
        <f t="shared" ca="1" si="36"/>
        <v>0.47739583333333335</v>
      </c>
      <c r="AE14" s="9">
        <f t="shared" ca="1" si="1"/>
        <v>36</v>
      </c>
      <c r="AF14" s="10">
        <f t="shared" ca="1" si="14"/>
        <v>4.1666666666666669E-4</v>
      </c>
      <c r="AG14" s="10">
        <f t="shared" ca="1" si="37"/>
        <v>0.47781250000000003</v>
      </c>
      <c r="AH14" s="9" t="str">
        <f t="shared" ca="1" si="2"/>
        <v>Bowl</v>
      </c>
      <c r="AI14" s="8">
        <f t="shared" ca="1" si="38"/>
        <v>0.47781250000000003</v>
      </c>
      <c r="AJ14" s="23">
        <f t="shared" ca="1" si="39"/>
        <v>0</v>
      </c>
      <c r="AK14" s="8">
        <f t="shared" ca="1" si="43"/>
        <v>0.47781250000000003</v>
      </c>
      <c r="AL14" s="7">
        <f t="shared" ca="1" si="3"/>
        <v>20</v>
      </c>
      <c r="AM14" s="8">
        <f t="shared" ca="1" si="15"/>
        <v>2.3148148148148149E-4</v>
      </c>
      <c r="AN14" s="8">
        <f t="shared" ca="1" si="16"/>
        <v>0.47804398148148153</v>
      </c>
      <c r="AO14" s="7" t="str">
        <f t="shared" ca="1" si="4"/>
        <v>Debit</v>
      </c>
      <c r="AP14" s="1">
        <f t="shared" ca="1" si="17"/>
        <v>7.4074074074076401E-4</v>
      </c>
      <c r="AQ14" s="1">
        <f t="shared" ca="1" si="5"/>
        <v>2.0486111111111109E-3</v>
      </c>
      <c r="AR14">
        <f t="shared" si="18"/>
        <v>1</v>
      </c>
      <c r="AS14" s="33">
        <f t="shared" ca="1" si="40"/>
        <v>7.4074074074076401E-4</v>
      </c>
      <c r="AT14" s="33">
        <f t="shared" ca="1" si="19"/>
        <v>2.0486111111111109E-3</v>
      </c>
      <c r="AX14">
        <f t="shared" si="41"/>
        <v>10</v>
      </c>
      <c r="AY14" s="34">
        <v>2.217115798975092E-2</v>
      </c>
      <c r="BE14" s="34">
        <f t="shared" si="42"/>
        <v>2.1192238819008433E-2</v>
      </c>
      <c r="BF14">
        <v>13</v>
      </c>
    </row>
    <row r="15" spans="1:58" ht="15.6" customHeight="1">
      <c r="A15" s="2">
        <v>31</v>
      </c>
      <c r="B15" s="1">
        <f>A15/86400</f>
        <v>3.5879629629629629E-4</v>
      </c>
      <c r="C15" s="5">
        <f t="shared" si="20"/>
        <v>0.47561342592592593</v>
      </c>
      <c r="D15" s="18">
        <f t="shared" si="0"/>
        <v>0.47561342592592593</v>
      </c>
      <c r="E15" s="21">
        <f t="shared" ca="1" si="21"/>
        <v>0</v>
      </c>
      <c r="F15" s="18">
        <f t="shared" ca="1" si="22"/>
        <v>0.47561342592592593</v>
      </c>
      <c r="G15" s="25">
        <f t="shared" ca="1" si="7"/>
        <v>28</v>
      </c>
      <c r="H15" s="18">
        <f t="shared" ca="1" si="23"/>
        <v>3.2407407407407406E-4</v>
      </c>
      <c r="I15" s="18">
        <f t="shared" ca="1" si="24"/>
        <v>0.47593750000000001</v>
      </c>
      <c r="J15" s="16">
        <f t="shared" ca="1" si="25"/>
        <v>0.47593750000000001</v>
      </c>
      <c r="K15" s="23">
        <f t="shared" ca="1" si="26"/>
        <v>1.8750000000000155E-3</v>
      </c>
      <c r="L15" s="16">
        <f t="shared" ca="1" si="27"/>
        <v>0.47781250000000003</v>
      </c>
      <c r="M15" s="15">
        <f t="shared" ca="1" si="8"/>
        <v>25</v>
      </c>
      <c r="N15" s="16">
        <f t="shared" ca="1" si="9"/>
        <v>2.8935185185185184E-4</v>
      </c>
      <c r="O15" s="16">
        <f t="shared" ca="1" si="28"/>
        <v>0.47810185185185189</v>
      </c>
      <c r="P15" s="14">
        <f t="shared" ca="1" si="29"/>
        <v>0.47810185185185189</v>
      </c>
      <c r="Q15" s="23">
        <f>0</f>
        <v>0</v>
      </c>
      <c r="R15" s="14">
        <f t="shared" ca="1" si="30"/>
        <v>0.47810185185185189</v>
      </c>
      <c r="S15" s="13">
        <f t="shared" ca="1" si="10"/>
        <v>20</v>
      </c>
      <c r="T15" s="14">
        <f t="shared" ca="1" si="11"/>
        <v>2.3148148148148149E-4</v>
      </c>
      <c r="U15" s="14">
        <f t="shared" ca="1" si="31"/>
        <v>0.47833333333333339</v>
      </c>
      <c r="V15" s="12">
        <f t="shared" ca="1" si="32"/>
        <v>0.47833333333333339</v>
      </c>
      <c r="W15" s="23">
        <f>0</f>
        <v>0</v>
      </c>
      <c r="X15" s="12">
        <f t="shared" ca="1" si="33"/>
        <v>0.47833333333333339</v>
      </c>
      <c r="Y15" s="11">
        <f t="shared" ca="1" si="12"/>
        <v>28</v>
      </c>
      <c r="Z15" s="12">
        <f t="shared" ca="1" si="13"/>
        <v>3.2407407407407406E-4</v>
      </c>
      <c r="AA15" s="12">
        <f t="shared" ca="1" si="34"/>
        <v>0.47865740740740748</v>
      </c>
      <c r="AB15" s="10">
        <f t="shared" ca="1" si="35"/>
        <v>0.47865740740740748</v>
      </c>
      <c r="AC15" s="23">
        <f>0</f>
        <v>0</v>
      </c>
      <c r="AD15" s="10">
        <f t="shared" ca="1" si="36"/>
        <v>0.47865740740740748</v>
      </c>
      <c r="AE15" s="9">
        <f t="shared" ca="1" si="1"/>
        <v>34</v>
      </c>
      <c r="AF15" s="10">
        <f t="shared" ca="1" si="14"/>
        <v>3.9351851851851852E-4</v>
      </c>
      <c r="AG15" s="10">
        <f t="shared" ca="1" si="37"/>
        <v>0.47905092592592602</v>
      </c>
      <c r="AH15" s="9" t="str">
        <f t="shared" ca="1" si="2"/>
        <v>Burrito</v>
      </c>
      <c r="AI15" s="8">
        <f t="shared" ca="1" si="38"/>
        <v>0.47905092592592602</v>
      </c>
      <c r="AJ15" s="23">
        <f t="shared" ca="1" si="39"/>
        <v>0</v>
      </c>
      <c r="AK15" s="8">
        <f t="shared" ca="1" si="43"/>
        <v>0.47905092592592602</v>
      </c>
      <c r="AL15" s="7">
        <f t="shared" ca="1" si="3"/>
        <v>18</v>
      </c>
      <c r="AM15" s="8">
        <f t="shared" ca="1" si="15"/>
        <v>2.0833333333333335E-4</v>
      </c>
      <c r="AN15" s="8">
        <f t="shared" ca="1" si="16"/>
        <v>0.47925925925925933</v>
      </c>
      <c r="AO15" s="7" t="str">
        <f t="shared" ca="1" si="4"/>
        <v>Debit</v>
      </c>
      <c r="AP15" s="1">
        <f t="shared" ca="1" si="17"/>
        <v>1.8750000000000155E-3</v>
      </c>
      <c r="AQ15" s="1">
        <f t="shared" ca="1" si="5"/>
        <v>1.7708333333333332E-3</v>
      </c>
      <c r="AR15">
        <f t="shared" si="18"/>
        <v>1</v>
      </c>
      <c r="AS15" s="33">
        <f t="shared" ca="1" si="40"/>
        <v>1.8750000000000155E-3</v>
      </c>
      <c r="AT15" s="33">
        <f t="shared" ca="1" si="19"/>
        <v>1.7708333333333332E-3</v>
      </c>
      <c r="AX15">
        <f t="shared" si="41"/>
        <v>11</v>
      </c>
      <c r="AY15" s="34">
        <v>2.3996294840438158E-2</v>
      </c>
      <c r="BE15" s="34">
        <f t="shared" si="42"/>
        <v>2.1307979559749172E-2</v>
      </c>
      <c r="BF15">
        <v>14</v>
      </c>
    </row>
    <row r="16" spans="1:58" ht="15.6" customHeight="1">
      <c r="A16" s="2">
        <v>107</v>
      </c>
      <c r="B16" s="1">
        <f t="shared" si="6"/>
        <v>1.238425925925926E-3</v>
      </c>
      <c r="C16" s="5">
        <f t="shared" si="20"/>
        <v>0.47685185185185186</v>
      </c>
      <c r="D16" s="18">
        <f t="shared" si="0"/>
        <v>0.47685185185185186</v>
      </c>
      <c r="E16" s="21">
        <f ca="1">MAX(0,(I15-D16))</f>
        <v>0</v>
      </c>
      <c r="F16" s="18">
        <f t="shared" ca="1" si="22"/>
        <v>0.47685185185185186</v>
      </c>
      <c r="G16" s="25">
        <f t="shared" ca="1" si="7"/>
        <v>23</v>
      </c>
      <c r="H16" s="18">
        <f t="shared" ca="1" si="23"/>
        <v>2.6620370370370372E-4</v>
      </c>
      <c r="I16" s="18">
        <f t="shared" ca="1" si="24"/>
        <v>0.47711805555555559</v>
      </c>
      <c r="J16" s="16">
        <f t="shared" ca="1" si="25"/>
        <v>0.47711805555555559</v>
      </c>
      <c r="K16" s="23">
        <f t="shared" ca="1" si="26"/>
        <v>1.932870370370432E-3</v>
      </c>
      <c r="L16" s="16">
        <f t="shared" ca="1" si="27"/>
        <v>0.47905092592592602</v>
      </c>
      <c r="M16" s="15">
        <f t="shared" ca="1" si="8"/>
        <v>30</v>
      </c>
      <c r="N16" s="16">
        <f t="shared" ca="1" si="9"/>
        <v>3.4722222222222224E-4</v>
      </c>
      <c r="O16" s="16">
        <f t="shared" ca="1" si="28"/>
        <v>0.47939814814814824</v>
      </c>
      <c r="P16" s="14">
        <f t="shared" ca="1" si="29"/>
        <v>0.47939814814814824</v>
      </c>
      <c r="Q16" s="23">
        <f>0</f>
        <v>0</v>
      </c>
      <c r="R16" s="14">
        <f t="shared" ca="1" si="30"/>
        <v>0.47939814814814824</v>
      </c>
      <c r="S16" s="13">
        <f t="shared" ca="1" si="10"/>
        <v>20</v>
      </c>
      <c r="T16" s="14">
        <f t="shared" ca="1" si="11"/>
        <v>2.3148148148148149E-4</v>
      </c>
      <c r="U16" s="14">
        <f t="shared" ca="1" si="31"/>
        <v>0.47962962962962974</v>
      </c>
      <c r="V16" s="12">
        <f t="shared" ca="1" si="32"/>
        <v>0.47962962962962974</v>
      </c>
      <c r="W16" s="23">
        <f>0</f>
        <v>0</v>
      </c>
      <c r="X16" s="12">
        <f t="shared" ca="1" si="33"/>
        <v>0.47962962962962974</v>
      </c>
      <c r="Y16" s="11">
        <f t="shared" ca="1" si="12"/>
        <v>21</v>
      </c>
      <c r="Z16" s="12">
        <f t="shared" ca="1" si="13"/>
        <v>2.4305555555555555E-4</v>
      </c>
      <c r="AA16" s="12">
        <f t="shared" ca="1" si="34"/>
        <v>0.47987268518518528</v>
      </c>
      <c r="AB16" s="10">
        <f t="shared" ca="1" si="35"/>
        <v>0.47987268518518528</v>
      </c>
      <c r="AC16" s="23">
        <f>0</f>
        <v>0</v>
      </c>
      <c r="AD16" s="10">
        <f t="shared" ca="1" si="36"/>
        <v>0.47987268518518528</v>
      </c>
      <c r="AE16" s="9">
        <f t="shared" ca="1" si="1"/>
        <v>39</v>
      </c>
      <c r="AF16" s="10">
        <f t="shared" ca="1" si="14"/>
        <v>4.5138888888888887E-4</v>
      </c>
      <c r="AG16" s="10">
        <f t="shared" ca="1" si="37"/>
        <v>0.48032407407407418</v>
      </c>
      <c r="AH16" s="9" t="str">
        <f t="shared" ca="1" si="2"/>
        <v>Bowl</v>
      </c>
      <c r="AI16" s="8">
        <f t="shared" ca="1" si="38"/>
        <v>0.48032407407407418</v>
      </c>
      <c r="AJ16" s="23">
        <f t="shared" ca="1" si="39"/>
        <v>0</v>
      </c>
      <c r="AK16" s="8">
        <f t="shared" ca="1" si="43"/>
        <v>0.48032407407407418</v>
      </c>
      <c r="AL16" s="7">
        <f t="shared" ca="1" si="3"/>
        <v>17</v>
      </c>
      <c r="AM16" s="8">
        <f t="shared" ca="1" si="15"/>
        <v>1.9675925925925926E-4</v>
      </c>
      <c r="AN16" s="8">
        <f t="shared" ca="1" si="16"/>
        <v>0.48052083333333345</v>
      </c>
      <c r="AO16" s="7" t="str">
        <f t="shared" ca="1" si="4"/>
        <v>Debit</v>
      </c>
      <c r="AP16" s="1">
        <f t="shared" ca="1" si="17"/>
        <v>1.932870370370432E-3</v>
      </c>
      <c r="AQ16" s="1">
        <f t="shared" ca="1" si="5"/>
        <v>1.7361111111111114E-3</v>
      </c>
      <c r="AR16">
        <f t="shared" si="18"/>
        <v>1</v>
      </c>
      <c r="AS16" s="33">
        <f t="shared" ca="1" si="40"/>
        <v>1.932870370370432E-3</v>
      </c>
      <c r="AT16" s="33">
        <f t="shared" ca="1" si="19"/>
        <v>1.7361111111111114E-3</v>
      </c>
      <c r="AX16">
        <f t="shared" si="41"/>
        <v>12</v>
      </c>
      <c r="AY16" s="34">
        <v>2.2754738819007657E-2</v>
      </c>
      <c r="BE16" s="34">
        <f t="shared" si="42"/>
        <v>2.1423720300489911E-2</v>
      </c>
      <c r="BF16">
        <v>14</v>
      </c>
    </row>
    <row r="17" spans="1:58" ht="15.6" customHeight="1">
      <c r="A17" s="2">
        <v>162</v>
      </c>
      <c r="B17" s="1">
        <f t="shared" si="6"/>
        <v>1.8749999999999999E-3</v>
      </c>
      <c r="C17" s="5">
        <f t="shared" si="20"/>
        <v>0.47872685185185188</v>
      </c>
      <c r="D17" s="18">
        <f t="shared" si="0"/>
        <v>0.47872685185185188</v>
      </c>
      <c r="E17" s="21">
        <f t="shared" ca="1" si="21"/>
        <v>0</v>
      </c>
      <c r="F17" s="18">
        <f t="shared" ca="1" si="22"/>
        <v>0.47872685185185188</v>
      </c>
      <c r="G17" s="25">
        <f t="shared" ca="1" si="7"/>
        <v>28</v>
      </c>
      <c r="H17" s="18">
        <f t="shared" ca="1" si="23"/>
        <v>3.2407407407407406E-4</v>
      </c>
      <c r="I17" s="18">
        <f t="shared" ca="1" si="24"/>
        <v>0.47905092592592596</v>
      </c>
      <c r="J17" s="16">
        <f t="shared" ca="1" si="25"/>
        <v>0.47905092592592596</v>
      </c>
      <c r="K17" s="23">
        <f t="shared" ca="1" si="26"/>
        <v>1.2731481481482176E-3</v>
      </c>
      <c r="L17" s="16">
        <f t="shared" ca="1" si="27"/>
        <v>0.48032407407407418</v>
      </c>
      <c r="M17" s="15">
        <f t="shared" ca="1" si="8"/>
        <v>35</v>
      </c>
      <c r="N17" s="16">
        <f t="shared" ca="1" si="9"/>
        <v>4.0509259259259258E-4</v>
      </c>
      <c r="O17" s="16">
        <f t="shared" ca="1" si="28"/>
        <v>0.48072916666666676</v>
      </c>
      <c r="P17" s="14">
        <f t="shared" ca="1" si="29"/>
        <v>0.48072916666666676</v>
      </c>
      <c r="Q17" s="23">
        <f>0</f>
        <v>0</v>
      </c>
      <c r="R17" s="14">
        <f t="shared" ca="1" si="30"/>
        <v>0.48072916666666676</v>
      </c>
      <c r="S17" s="13">
        <f t="shared" ca="1" si="10"/>
        <v>25</v>
      </c>
      <c r="T17" s="14">
        <f t="shared" ca="1" si="11"/>
        <v>2.8935185185185184E-4</v>
      </c>
      <c r="U17" s="14">
        <f t="shared" ca="1" si="31"/>
        <v>0.48101851851851862</v>
      </c>
      <c r="V17" s="12">
        <f t="shared" ca="1" si="32"/>
        <v>0.48101851851851862</v>
      </c>
      <c r="W17" s="23">
        <f>0</f>
        <v>0</v>
      </c>
      <c r="X17" s="12">
        <f t="shared" ca="1" si="33"/>
        <v>0.48101851851851862</v>
      </c>
      <c r="Y17" s="11">
        <f t="shared" ca="1" si="12"/>
        <v>25</v>
      </c>
      <c r="Z17" s="12">
        <f t="shared" ca="1" si="13"/>
        <v>2.8935185185185184E-4</v>
      </c>
      <c r="AA17" s="12">
        <f t="shared" ca="1" si="34"/>
        <v>0.48130787037037048</v>
      </c>
      <c r="AB17" s="10">
        <f t="shared" ca="1" si="35"/>
        <v>0.48130787037037048</v>
      </c>
      <c r="AC17" s="23">
        <f>0</f>
        <v>0</v>
      </c>
      <c r="AD17" s="10">
        <f t="shared" ca="1" si="36"/>
        <v>0.48130787037037048</v>
      </c>
      <c r="AE17" s="9">
        <f t="shared" ca="1" si="1"/>
        <v>42</v>
      </c>
      <c r="AF17" s="10">
        <f t="shared" ca="1" si="14"/>
        <v>4.861111111111111E-4</v>
      </c>
      <c r="AG17" s="10">
        <f t="shared" ca="1" si="37"/>
        <v>0.48179398148148161</v>
      </c>
      <c r="AH17" s="9" t="str">
        <f t="shared" ca="1" si="2"/>
        <v>Burrito</v>
      </c>
      <c r="AI17" s="8">
        <f t="shared" ca="1" si="38"/>
        <v>0.48179398148148161</v>
      </c>
      <c r="AJ17" s="23">
        <f t="shared" ca="1" si="39"/>
        <v>0</v>
      </c>
      <c r="AK17" s="8">
        <f t="shared" ca="1" si="43"/>
        <v>0.48179398148148161</v>
      </c>
      <c r="AL17" s="7">
        <f t="shared" ca="1" si="3"/>
        <v>31</v>
      </c>
      <c r="AM17" s="8">
        <f t="shared" ca="1" si="15"/>
        <v>3.5879629629629629E-4</v>
      </c>
      <c r="AN17" s="8">
        <f t="shared" ca="1" si="16"/>
        <v>0.48215277777777793</v>
      </c>
      <c r="AO17" s="7" t="str">
        <f t="shared" ca="1" si="4"/>
        <v>Cash</v>
      </c>
      <c r="AP17" s="1">
        <f t="shared" ca="1" si="17"/>
        <v>1.2731481481482176E-3</v>
      </c>
      <c r="AQ17" s="1">
        <f t="shared" ca="1" si="5"/>
        <v>2.1527777777777778E-3</v>
      </c>
      <c r="AR17">
        <f t="shared" si="18"/>
        <v>1</v>
      </c>
      <c r="AS17" s="33">
        <f t="shared" ca="1" si="40"/>
        <v>1.2731481481482176E-3</v>
      </c>
      <c r="AT17" s="33">
        <f t="shared" ca="1" si="19"/>
        <v>2.1527777777777778E-3</v>
      </c>
      <c r="AX17">
        <f t="shared" si="41"/>
        <v>13</v>
      </c>
      <c r="AY17" s="34">
        <v>2.3716369671559184E-2</v>
      </c>
      <c r="BE17" s="34">
        <f t="shared" si="42"/>
        <v>2.153946104123065E-2</v>
      </c>
      <c r="BF17">
        <v>21</v>
      </c>
    </row>
    <row r="18" spans="1:58" ht="15.6" customHeight="1">
      <c r="A18" s="2">
        <v>12</v>
      </c>
      <c r="B18" s="1">
        <f t="shared" si="6"/>
        <v>1.3888888888888889E-4</v>
      </c>
      <c r="C18" s="5">
        <f t="shared" si="20"/>
        <v>0.47886574074074079</v>
      </c>
      <c r="D18" s="18">
        <f t="shared" si="0"/>
        <v>0.47886574074074079</v>
      </c>
      <c r="E18" s="21">
        <f t="shared" ca="1" si="21"/>
        <v>1.8518518518517713E-4</v>
      </c>
      <c r="F18" s="18">
        <f t="shared" ca="1" si="22"/>
        <v>0.47905092592592596</v>
      </c>
      <c r="G18" s="25">
        <f t="shared" ca="1" si="7"/>
        <v>18</v>
      </c>
      <c r="H18" s="18">
        <f t="shared" ca="1" si="23"/>
        <v>2.0833333333333335E-4</v>
      </c>
      <c r="I18" s="18">
        <f t="shared" ca="1" si="24"/>
        <v>0.47925925925925927</v>
      </c>
      <c r="J18" s="16">
        <f t="shared" ca="1" si="25"/>
        <v>0.47925925925925927</v>
      </c>
      <c r="K18" s="23">
        <f t="shared" ca="1" si="26"/>
        <v>2.5347222222223409E-3</v>
      </c>
      <c r="L18" s="16">
        <f t="shared" ca="1" si="27"/>
        <v>0.48179398148148161</v>
      </c>
      <c r="M18" s="15">
        <f t="shared" ca="1" si="8"/>
        <v>21</v>
      </c>
      <c r="N18" s="16">
        <f t="shared" ca="1" si="9"/>
        <v>2.4305555555555555E-4</v>
      </c>
      <c r="O18" s="16">
        <f t="shared" ca="1" si="28"/>
        <v>0.48203703703703715</v>
      </c>
      <c r="P18" s="14">
        <f t="shared" ca="1" si="29"/>
        <v>0.48203703703703715</v>
      </c>
      <c r="Q18" s="23">
        <f>0</f>
        <v>0</v>
      </c>
      <c r="R18" s="14">
        <f t="shared" ca="1" si="30"/>
        <v>0.48203703703703715</v>
      </c>
      <c r="S18" s="13">
        <f t="shared" ca="1" si="10"/>
        <v>23</v>
      </c>
      <c r="T18" s="14">
        <f t="shared" ca="1" si="11"/>
        <v>2.6620370370370372E-4</v>
      </c>
      <c r="U18" s="14">
        <f t="shared" ca="1" si="31"/>
        <v>0.48230324074074088</v>
      </c>
      <c r="V18" s="12">
        <f t="shared" ca="1" si="32"/>
        <v>0.48230324074074088</v>
      </c>
      <c r="W18" s="23">
        <f>0</f>
        <v>0</v>
      </c>
      <c r="X18" s="12">
        <f t="shared" ca="1" si="33"/>
        <v>0.48230324074074088</v>
      </c>
      <c r="Y18" s="11">
        <f t="shared" ca="1" si="12"/>
        <v>29</v>
      </c>
      <c r="Z18" s="12">
        <f t="shared" ca="1" si="13"/>
        <v>3.3564814814814812E-4</v>
      </c>
      <c r="AA18" s="12">
        <f t="shared" ca="1" si="34"/>
        <v>0.48263888888888901</v>
      </c>
      <c r="AB18" s="10">
        <f t="shared" ca="1" si="35"/>
        <v>0.48263888888888901</v>
      </c>
      <c r="AC18" s="23">
        <f>0</f>
        <v>0</v>
      </c>
      <c r="AD18" s="10">
        <f t="shared" ca="1" si="36"/>
        <v>0.48263888888888901</v>
      </c>
      <c r="AE18" s="9">
        <f t="shared" ca="1" si="1"/>
        <v>64</v>
      </c>
      <c r="AF18" s="10">
        <f t="shared" ca="1" si="14"/>
        <v>7.407407407407407E-4</v>
      </c>
      <c r="AG18" s="10">
        <f t="shared" ca="1" si="37"/>
        <v>0.48337962962962977</v>
      </c>
      <c r="AH18" s="9" t="str">
        <f t="shared" ca="1" si="2"/>
        <v>Quesadilla</v>
      </c>
      <c r="AI18" s="8">
        <f t="shared" ca="1" si="38"/>
        <v>0.48337962962962977</v>
      </c>
      <c r="AJ18" s="23">
        <f t="shared" ca="1" si="39"/>
        <v>0</v>
      </c>
      <c r="AK18" s="8">
        <f t="shared" ca="1" si="43"/>
        <v>0.48337962962962977</v>
      </c>
      <c r="AL18" s="7">
        <f t="shared" ca="1" si="3"/>
        <v>15</v>
      </c>
      <c r="AM18" s="8">
        <f t="shared" ca="1" si="15"/>
        <v>1.7361111111111112E-4</v>
      </c>
      <c r="AN18" s="8">
        <f t="shared" ca="1" si="16"/>
        <v>0.48355324074074091</v>
      </c>
      <c r="AO18" s="7" t="str">
        <f t="shared" ca="1" si="4"/>
        <v>Debit</v>
      </c>
      <c r="AP18" s="1">
        <f t="shared" ca="1" si="17"/>
        <v>2.719907407407518E-3</v>
      </c>
      <c r="AQ18" s="1">
        <f t="shared" ca="1" si="5"/>
        <v>1.9675925925925924E-3</v>
      </c>
      <c r="AR18">
        <f t="shared" si="18"/>
        <v>1</v>
      </c>
      <c r="AS18" s="33">
        <f t="shared" ca="1" si="40"/>
        <v>2.719907407407518E-3</v>
      </c>
      <c r="AT18" s="33">
        <f t="shared" ca="1" si="19"/>
        <v>1.9675925925925924E-3</v>
      </c>
      <c r="AX18">
        <f t="shared" si="41"/>
        <v>14</v>
      </c>
      <c r="AY18" s="34">
        <v>2.2080821977638641E-2</v>
      </c>
      <c r="BE18" s="34">
        <f t="shared" si="42"/>
        <v>2.1655201781971389E-2</v>
      </c>
      <c r="BF18">
        <v>17</v>
      </c>
    </row>
    <row r="19" spans="1:58" ht="15.6" customHeight="1">
      <c r="A19" s="2">
        <v>79</v>
      </c>
      <c r="B19" s="1">
        <f t="shared" si="6"/>
        <v>9.1435185185185185E-4</v>
      </c>
      <c r="C19" s="5">
        <f t="shared" si="20"/>
        <v>0.47978009259259263</v>
      </c>
      <c r="D19" s="18">
        <f t="shared" si="0"/>
        <v>0.47978009259259263</v>
      </c>
      <c r="E19" s="21">
        <f t="shared" ca="1" si="21"/>
        <v>0</v>
      </c>
      <c r="F19" s="18">
        <f t="shared" ca="1" si="22"/>
        <v>0.47978009259259263</v>
      </c>
      <c r="G19" s="25">
        <f t="shared" ca="1" si="7"/>
        <v>10</v>
      </c>
      <c r="H19" s="18">
        <f t="shared" ca="1" si="23"/>
        <v>1.1574074074074075E-4</v>
      </c>
      <c r="I19" s="18">
        <f t="shared" ca="1" si="24"/>
        <v>0.47989583333333335</v>
      </c>
      <c r="J19" s="16">
        <f t="shared" ca="1" si="25"/>
        <v>0.47989583333333335</v>
      </c>
      <c r="K19" s="23">
        <f t="shared" ca="1" si="26"/>
        <v>3.4837962962964153E-3</v>
      </c>
      <c r="L19" s="16">
        <f t="shared" ca="1" si="27"/>
        <v>0.48337962962962977</v>
      </c>
      <c r="M19" s="15">
        <f t="shared" ca="1" si="8"/>
        <v>33</v>
      </c>
      <c r="N19" s="16">
        <f t="shared" ca="1" si="9"/>
        <v>3.8194444444444446E-4</v>
      </c>
      <c r="O19" s="16">
        <f t="shared" ca="1" si="28"/>
        <v>0.48376157407407422</v>
      </c>
      <c r="P19" s="14">
        <f t="shared" ca="1" si="29"/>
        <v>0.48376157407407422</v>
      </c>
      <c r="Q19" s="23">
        <f>0</f>
        <v>0</v>
      </c>
      <c r="R19" s="14">
        <f t="shared" ca="1" si="30"/>
        <v>0.48376157407407422</v>
      </c>
      <c r="S19" s="13">
        <f t="shared" ca="1" si="10"/>
        <v>23</v>
      </c>
      <c r="T19" s="14">
        <f t="shared" ca="1" si="11"/>
        <v>2.6620370370370372E-4</v>
      </c>
      <c r="U19" s="14">
        <f t="shared" ca="1" si="31"/>
        <v>0.48402777777777795</v>
      </c>
      <c r="V19" s="12">
        <f t="shared" ca="1" si="32"/>
        <v>0.48402777777777795</v>
      </c>
      <c r="W19" s="23">
        <f>0</f>
        <v>0</v>
      </c>
      <c r="X19" s="12">
        <f t="shared" ca="1" si="33"/>
        <v>0.48402777777777795</v>
      </c>
      <c r="Y19" s="11">
        <f t="shared" ca="1" si="12"/>
        <v>26</v>
      </c>
      <c r="Z19" s="12">
        <f t="shared" ca="1" si="13"/>
        <v>3.0092592592592595E-4</v>
      </c>
      <c r="AA19" s="12">
        <f t="shared" ca="1" si="34"/>
        <v>0.48432870370370384</v>
      </c>
      <c r="AB19" s="10">
        <f t="shared" ca="1" si="35"/>
        <v>0.48432870370370384</v>
      </c>
      <c r="AC19" s="23">
        <f>0</f>
        <v>0</v>
      </c>
      <c r="AD19" s="10">
        <f t="shared" ca="1" si="36"/>
        <v>0.48432870370370384</v>
      </c>
      <c r="AE19" s="9">
        <f t="shared" ca="1" si="1"/>
        <v>51</v>
      </c>
      <c r="AF19" s="10">
        <f t="shared" ca="1" si="14"/>
        <v>5.9027777777777778E-4</v>
      </c>
      <c r="AG19" s="10">
        <f t="shared" ca="1" si="37"/>
        <v>0.4849189814814816</v>
      </c>
      <c r="AH19" s="9" t="str">
        <f t="shared" ca="1" si="2"/>
        <v>Burrito</v>
      </c>
      <c r="AI19" s="8">
        <f t="shared" ca="1" si="38"/>
        <v>0.4849189814814816</v>
      </c>
      <c r="AJ19" s="23">
        <f t="shared" ca="1" si="39"/>
        <v>0</v>
      </c>
      <c r="AK19" s="8">
        <f t="shared" ca="1" si="43"/>
        <v>0.4849189814814816</v>
      </c>
      <c r="AL19" s="7">
        <f t="shared" ca="1" si="3"/>
        <v>15</v>
      </c>
      <c r="AM19" s="8">
        <f t="shared" ca="1" si="15"/>
        <v>1.7361111111111112E-4</v>
      </c>
      <c r="AN19" s="8">
        <f t="shared" ca="1" si="16"/>
        <v>0.48509259259259274</v>
      </c>
      <c r="AO19" s="7" t="str">
        <f t="shared" ca="1" si="4"/>
        <v>Debit</v>
      </c>
      <c r="AP19" s="1">
        <f t="shared" ca="1" si="17"/>
        <v>3.4837962962964153E-3</v>
      </c>
      <c r="AQ19" s="1">
        <f t="shared" ca="1" si="5"/>
        <v>1.8287037037037039E-3</v>
      </c>
      <c r="AR19">
        <f t="shared" si="18"/>
        <v>1</v>
      </c>
      <c r="AS19" s="33">
        <f t="shared" ca="1" si="40"/>
        <v>3.4837962962964153E-3</v>
      </c>
      <c r="AT19" s="33">
        <f t="shared" ca="1" si="19"/>
        <v>1.8287037037037039E-3</v>
      </c>
      <c r="AX19">
        <f t="shared" si="41"/>
        <v>15</v>
      </c>
      <c r="AY19" s="34">
        <v>2.550278068949444E-2</v>
      </c>
      <c r="BE19" s="34">
        <f t="shared" si="42"/>
        <v>2.1770942522712129E-2</v>
      </c>
      <c r="BF19">
        <v>24</v>
      </c>
    </row>
    <row r="20" spans="1:58" ht="15.6" customHeight="1">
      <c r="A20" s="2">
        <v>38</v>
      </c>
      <c r="B20" s="1">
        <f t="shared" si="6"/>
        <v>4.3981481481481481E-4</v>
      </c>
      <c r="C20" s="5">
        <f t="shared" si="20"/>
        <v>0.48021990740740744</v>
      </c>
      <c r="D20" s="18">
        <f t="shared" si="0"/>
        <v>0.48021990740740744</v>
      </c>
      <c r="E20" s="21">
        <f t="shared" ca="1" si="21"/>
        <v>0</v>
      </c>
      <c r="F20" s="18">
        <f t="shared" ca="1" si="22"/>
        <v>0.48021990740740744</v>
      </c>
      <c r="G20" s="25">
        <f t="shared" ca="1" si="7"/>
        <v>10</v>
      </c>
      <c r="H20" s="18">
        <f t="shared" ca="1" si="23"/>
        <v>1.1574074074074075E-4</v>
      </c>
      <c r="I20" s="18">
        <f t="shared" ca="1" si="24"/>
        <v>0.48033564814814816</v>
      </c>
      <c r="J20" s="16">
        <f t="shared" ca="1" si="25"/>
        <v>0.48033564814814816</v>
      </c>
      <c r="K20" s="23">
        <f t="shared" ca="1" si="26"/>
        <v>4.5833333333334392E-3</v>
      </c>
      <c r="L20" s="16">
        <f t="shared" ca="1" si="27"/>
        <v>0.4849189814814816</v>
      </c>
      <c r="M20" s="15">
        <f t="shared" ca="1" si="8"/>
        <v>34</v>
      </c>
      <c r="N20" s="16">
        <f t="shared" ca="1" si="9"/>
        <v>3.9351851851851852E-4</v>
      </c>
      <c r="O20" s="16">
        <f t="shared" ca="1" si="28"/>
        <v>0.48531250000000015</v>
      </c>
      <c r="P20" s="14">
        <f t="shared" ca="1" si="29"/>
        <v>0.48531250000000015</v>
      </c>
      <c r="Q20" s="23">
        <f>0</f>
        <v>0</v>
      </c>
      <c r="R20" s="14">
        <f t="shared" ca="1" si="30"/>
        <v>0.48531250000000015</v>
      </c>
      <c r="S20" s="13">
        <f t="shared" ca="1" si="10"/>
        <v>22</v>
      </c>
      <c r="T20" s="14">
        <f t="shared" ca="1" si="11"/>
        <v>2.5462962962962961E-4</v>
      </c>
      <c r="U20" s="14">
        <f t="shared" ca="1" si="31"/>
        <v>0.48556712962962978</v>
      </c>
      <c r="V20" s="12">
        <f t="shared" ca="1" si="32"/>
        <v>0.48556712962962978</v>
      </c>
      <c r="W20" s="23">
        <f>0</f>
        <v>0</v>
      </c>
      <c r="X20" s="12">
        <f t="shared" ca="1" si="33"/>
        <v>0.48556712962962978</v>
      </c>
      <c r="Y20" s="11">
        <f t="shared" ca="1" si="12"/>
        <v>39</v>
      </c>
      <c r="Z20" s="12">
        <f t="shared" ca="1" si="13"/>
        <v>4.5138888888888887E-4</v>
      </c>
      <c r="AA20" s="12">
        <f t="shared" ca="1" si="34"/>
        <v>0.48601851851851868</v>
      </c>
      <c r="AB20" s="10">
        <f t="shared" ca="1" si="35"/>
        <v>0.48601851851851868</v>
      </c>
      <c r="AC20" s="23">
        <f>0</f>
        <v>0</v>
      </c>
      <c r="AD20" s="10">
        <f t="shared" ca="1" si="36"/>
        <v>0.48601851851851868</v>
      </c>
      <c r="AE20" s="9">
        <f t="shared" ca="1" si="1"/>
        <v>30</v>
      </c>
      <c r="AF20" s="10">
        <f t="shared" ca="1" si="14"/>
        <v>3.4722222222222224E-4</v>
      </c>
      <c r="AG20" s="10">
        <f t="shared" ca="1" si="37"/>
        <v>0.4863657407407409</v>
      </c>
      <c r="AH20" s="9" t="str">
        <f t="shared" ca="1" si="2"/>
        <v>Bowl</v>
      </c>
      <c r="AI20" s="8">
        <f t="shared" ca="1" si="38"/>
        <v>0.4863657407407409</v>
      </c>
      <c r="AJ20" s="23">
        <f t="shared" ca="1" si="39"/>
        <v>0</v>
      </c>
      <c r="AK20" s="8">
        <f t="shared" ca="1" si="43"/>
        <v>0.4863657407407409</v>
      </c>
      <c r="AL20" s="7">
        <f t="shared" ca="1" si="3"/>
        <v>20</v>
      </c>
      <c r="AM20" s="8">
        <f t="shared" ca="1" si="15"/>
        <v>2.3148148148148149E-4</v>
      </c>
      <c r="AN20" s="8">
        <f t="shared" ca="1" si="16"/>
        <v>0.4865972222222224</v>
      </c>
      <c r="AO20" s="7" t="str">
        <f t="shared" ca="1" si="4"/>
        <v>Debit</v>
      </c>
      <c r="AP20" s="1">
        <f t="shared" ca="1" si="17"/>
        <v>4.5833333333334392E-3</v>
      </c>
      <c r="AQ20" s="1">
        <f t="shared" ca="1" si="5"/>
        <v>1.7939814814814813E-3</v>
      </c>
      <c r="AR20">
        <f t="shared" si="18"/>
        <v>1</v>
      </c>
      <c r="AS20" s="33">
        <f t="shared" ca="1" si="40"/>
        <v>4.5833333333334392E-3</v>
      </c>
      <c r="AT20" s="33">
        <f t="shared" ca="1" si="19"/>
        <v>1.7939814814814813E-3</v>
      </c>
      <c r="AX20">
        <f t="shared" si="41"/>
        <v>16</v>
      </c>
      <c r="AY20" s="34">
        <v>2.3580064931283399E-2</v>
      </c>
      <c r="BE20" s="34">
        <f t="shared" si="42"/>
        <v>2.1886683263452868E-2</v>
      </c>
      <c r="BF20">
        <v>25</v>
      </c>
    </row>
    <row r="21" spans="1:58" ht="15.6" customHeight="1">
      <c r="A21" s="2">
        <v>5</v>
      </c>
      <c r="B21" s="1">
        <f t="shared" si="6"/>
        <v>5.7870370370370373E-5</v>
      </c>
      <c r="C21" s="5">
        <f t="shared" si="20"/>
        <v>0.4802777777777778</v>
      </c>
      <c r="D21" s="18">
        <f t="shared" si="0"/>
        <v>0.4802777777777778</v>
      </c>
      <c r="E21" s="21">
        <f t="shared" ca="1" si="21"/>
        <v>5.7870370370360913E-5</v>
      </c>
      <c r="F21" s="18">
        <f t="shared" ca="1" si="22"/>
        <v>0.48033564814814816</v>
      </c>
      <c r="G21" s="25">
        <f t="shared" ca="1" si="7"/>
        <v>28</v>
      </c>
      <c r="H21" s="18">
        <f t="shared" ca="1" si="23"/>
        <v>3.2407407407407406E-4</v>
      </c>
      <c r="I21" s="18">
        <f t="shared" ca="1" si="24"/>
        <v>0.48065972222222225</v>
      </c>
      <c r="J21" s="16">
        <f t="shared" ca="1" si="25"/>
        <v>0.48065972222222225</v>
      </c>
      <c r="K21" s="23">
        <f t="shared" ca="1" si="26"/>
        <v>5.7060185185186518E-3</v>
      </c>
      <c r="L21" s="16">
        <f t="shared" ca="1" si="27"/>
        <v>0.4863657407407409</v>
      </c>
      <c r="M21" s="15">
        <f t="shared" ca="1" si="8"/>
        <v>12</v>
      </c>
      <c r="N21" s="16">
        <f t="shared" ca="1" si="9"/>
        <v>1.3888888888888889E-4</v>
      </c>
      <c r="O21" s="16">
        <f t="shared" ca="1" si="28"/>
        <v>0.48650462962962981</v>
      </c>
      <c r="P21" s="14">
        <f t="shared" ca="1" si="29"/>
        <v>0.48650462962962981</v>
      </c>
      <c r="Q21" s="23">
        <f>0</f>
        <v>0</v>
      </c>
      <c r="R21" s="14">
        <f t="shared" ca="1" si="30"/>
        <v>0.48650462962962981</v>
      </c>
      <c r="S21" s="13">
        <f t="shared" ca="1" si="10"/>
        <v>31</v>
      </c>
      <c r="T21" s="14">
        <f t="shared" ca="1" si="11"/>
        <v>3.5879629629629629E-4</v>
      </c>
      <c r="U21" s="14">
        <f t="shared" ca="1" si="31"/>
        <v>0.48686342592592613</v>
      </c>
      <c r="V21" s="12">
        <f t="shared" ca="1" si="32"/>
        <v>0.48686342592592613</v>
      </c>
      <c r="W21" s="23">
        <f>0</f>
        <v>0</v>
      </c>
      <c r="X21" s="12">
        <f t="shared" ca="1" si="33"/>
        <v>0.48686342592592613</v>
      </c>
      <c r="Y21" s="11">
        <f t="shared" ca="1" si="12"/>
        <v>43</v>
      </c>
      <c r="Z21" s="12">
        <f t="shared" ca="1" si="13"/>
        <v>4.9768518518518521E-4</v>
      </c>
      <c r="AA21" s="12">
        <f t="shared" ca="1" si="34"/>
        <v>0.4873611111111113</v>
      </c>
      <c r="AB21" s="10">
        <f t="shared" ca="1" si="35"/>
        <v>0.4873611111111113</v>
      </c>
      <c r="AC21" s="23">
        <f>0</f>
        <v>0</v>
      </c>
      <c r="AD21" s="10">
        <f t="shared" ca="1" si="36"/>
        <v>0.4873611111111113</v>
      </c>
      <c r="AE21" s="9">
        <f t="shared" ca="1" si="1"/>
        <v>23</v>
      </c>
      <c r="AF21" s="10">
        <f t="shared" ca="1" si="14"/>
        <v>2.6620370370370372E-4</v>
      </c>
      <c r="AG21" s="10">
        <f t="shared" ca="1" si="37"/>
        <v>0.48762731481481503</v>
      </c>
      <c r="AH21" s="9" t="str">
        <f t="shared" ca="1" si="2"/>
        <v>Bowl</v>
      </c>
      <c r="AI21" s="8">
        <f t="shared" ca="1" si="38"/>
        <v>0.48762731481481503</v>
      </c>
      <c r="AJ21" s="23">
        <f t="shared" ca="1" si="39"/>
        <v>0</v>
      </c>
      <c r="AK21" s="8">
        <f t="shared" ca="1" si="43"/>
        <v>0.48762731481481503</v>
      </c>
      <c r="AL21" s="7">
        <f t="shared" ca="1" si="3"/>
        <v>21</v>
      </c>
      <c r="AM21" s="8">
        <f t="shared" ca="1" si="15"/>
        <v>2.4305555555555555E-4</v>
      </c>
      <c r="AN21" s="8">
        <f t="shared" ca="1" si="16"/>
        <v>0.48787037037037057</v>
      </c>
      <c r="AO21" s="7" t="str">
        <f t="shared" ca="1" si="4"/>
        <v>Debit</v>
      </c>
      <c r="AP21" s="1">
        <f t="shared" ca="1" si="17"/>
        <v>5.7638888888890127E-3</v>
      </c>
      <c r="AQ21" s="1">
        <f t="shared" ca="1" si="5"/>
        <v>1.8287037037037037E-3</v>
      </c>
      <c r="AR21">
        <f t="shared" si="18"/>
        <v>1</v>
      </c>
      <c r="AS21" s="33">
        <f t="shared" ca="1" si="40"/>
        <v>5.7638888888890127E-3</v>
      </c>
      <c r="AT21" s="33">
        <f t="shared" ca="1" si="19"/>
        <v>1.8287037037037037E-3</v>
      </c>
      <c r="AX21">
        <f t="shared" si="41"/>
        <v>17</v>
      </c>
      <c r="AY21" s="34">
        <v>2.329799237130243E-2</v>
      </c>
      <c r="BE21" s="34">
        <f t="shared" si="42"/>
        <v>2.2002424004193607E-2</v>
      </c>
      <c r="BF21">
        <v>32</v>
      </c>
    </row>
    <row r="22" spans="1:58" ht="15.6" customHeight="1">
      <c r="A22" s="2">
        <v>142</v>
      </c>
      <c r="B22" s="1">
        <f t="shared" si="6"/>
        <v>1.6435185185185185E-3</v>
      </c>
      <c r="C22" s="5">
        <f t="shared" si="20"/>
        <v>0.48192129629629632</v>
      </c>
      <c r="D22" s="18">
        <f t="shared" si="0"/>
        <v>0.48192129629629632</v>
      </c>
      <c r="E22" s="21">
        <f t="shared" ca="1" si="21"/>
        <v>0</v>
      </c>
      <c r="F22" s="18">
        <f t="shared" ca="1" si="22"/>
        <v>0.48192129629629632</v>
      </c>
      <c r="G22" s="25">
        <f t="shared" ca="1" si="7"/>
        <v>10</v>
      </c>
      <c r="H22" s="18">
        <f t="shared" ca="1" si="23"/>
        <v>1.1574074074074075E-4</v>
      </c>
      <c r="I22" s="18">
        <f t="shared" ca="1" si="24"/>
        <v>0.48203703703703704</v>
      </c>
      <c r="J22" s="16">
        <f t="shared" ca="1" si="25"/>
        <v>0.48203703703703704</v>
      </c>
      <c r="K22" s="23">
        <f t="shared" ca="1" si="26"/>
        <v>5.5902777777779855E-3</v>
      </c>
      <c r="L22" s="16">
        <f t="shared" ca="1" si="27"/>
        <v>0.48762731481481503</v>
      </c>
      <c r="M22" s="15">
        <f t="shared" ca="1" si="8"/>
        <v>14</v>
      </c>
      <c r="N22" s="16">
        <f t="shared" ca="1" si="9"/>
        <v>1.6203703703703703E-4</v>
      </c>
      <c r="O22" s="16">
        <f t="shared" ca="1" si="28"/>
        <v>0.48778935185185207</v>
      </c>
      <c r="P22" s="14">
        <f t="shared" ca="1" si="29"/>
        <v>0.48778935185185207</v>
      </c>
      <c r="Q22" s="23">
        <f>0</f>
        <v>0</v>
      </c>
      <c r="R22" s="14">
        <f t="shared" ca="1" si="30"/>
        <v>0.48778935185185207</v>
      </c>
      <c r="S22" s="13">
        <f t="shared" ca="1" si="10"/>
        <v>38</v>
      </c>
      <c r="T22" s="14">
        <f t="shared" ca="1" si="11"/>
        <v>4.3981481481481481E-4</v>
      </c>
      <c r="U22" s="14">
        <f t="shared" ca="1" si="31"/>
        <v>0.48822916666666688</v>
      </c>
      <c r="V22" s="12">
        <f t="shared" ca="1" si="32"/>
        <v>0.48822916666666688</v>
      </c>
      <c r="W22" s="23">
        <f>0</f>
        <v>0</v>
      </c>
      <c r="X22" s="12">
        <f t="shared" ca="1" si="33"/>
        <v>0.48822916666666688</v>
      </c>
      <c r="Y22" s="11">
        <f t="shared" ca="1" si="12"/>
        <v>25</v>
      </c>
      <c r="Z22" s="12">
        <f t="shared" ca="1" si="13"/>
        <v>2.8935185185185184E-4</v>
      </c>
      <c r="AA22" s="12">
        <f t="shared" ca="1" si="34"/>
        <v>0.48851851851851874</v>
      </c>
      <c r="AB22" s="10">
        <f t="shared" ca="1" si="35"/>
        <v>0.48851851851851874</v>
      </c>
      <c r="AC22" s="23">
        <f>0</f>
        <v>0</v>
      </c>
      <c r="AD22" s="10">
        <f t="shared" ca="1" si="36"/>
        <v>0.48851851851851874</v>
      </c>
      <c r="AE22" s="9">
        <f t="shared" ca="1" si="1"/>
        <v>63</v>
      </c>
      <c r="AF22" s="10">
        <f t="shared" ca="1" si="14"/>
        <v>7.291666666666667E-4</v>
      </c>
      <c r="AG22" s="10">
        <f t="shared" ca="1" si="37"/>
        <v>0.48924768518518541</v>
      </c>
      <c r="AH22" s="9" t="str">
        <f t="shared" ca="1" si="2"/>
        <v>Quesadilla</v>
      </c>
      <c r="AI22" s="8">
        <f t="shared" ca="1" si="38"/>
        <v>0.48924768518518541</v>
      </c>
      <c r="AJ22" s="23">
        <f t="shared" ca="1" si="39"/>
        <v>0</v>
      </c>
      <c r="AK22" s="8">
        <f t="shared" ca="1" si="43"/>
        <v>0.48924768518518541</v>
      </c>
      <c r="AL22" s="7">
        <f t="shared" ca="1" si="3"/>
        <v>29</v>
      </c>
      <c r="AM22" s="8">
        <f t="shared" ca="1" si="15"/>
        <v>3.3564814814814812E-4</v>
      </c>
      <c r="AN22" s="8">
        <f t="shared" ca="1" si="16"/>
        <v>0.48958333333333354</v>
      </c>
      <c r="AO22" s="7" t="str">
        <f t="shared" ca="1" si="4"/>
        <v>Debit</v>
      </c>
      <c r="AP22" s="1">
        <f t="shared" ca="1" si="17"/>
        <v>5.5902777777779855E-3</v>
      </c>
      <c r="AQ22" s="1">
        <f t="shared" ca="1" si="5"/>
        <v>2.0717592592592593E-3</v>
      </c>
      <c r="AR22">
        <f t="shared" si="18"/>
        <v>1</v>
      </c>
      <c r="AS22" s="33">
        <f t="shared" ca="1" si="40"/>
        <v>5.5902777777779855E-3</v>
      </c>
      <c r="AT22" s="33">
        <f t="shared" ca="1" si="19"/>
        <v>2.0717592592592593E-3</v>
      </c>
      <c r="AX22">
        <f t="shared" si="41"/>
        <v>18</v>
      </c>
      <c r="AY22" s="34">
        <v>2.4708318774749615E-2</v>
      </c>
      <c r="BE22" s="34">
        <f t="shared" si="42"/>
        <v>2.2118164744934346E-2</v>
      </c>
      <c r="BF22">
        <v>47</v>
      </c>
    </row>
    <row r="23" spans="1:58" ht="15.6" customHeight="1">
      <c r="A23" s="2">
        <v>228</v>
      </c>
      <c r="B23" s="1">
        <f t="shared" si="6"/>
        <v>2.638888888888889E-3</v>
      </c>
      <c r="C23" s="5">
        <f t="shared" si="20"/>
        <v>0.48456018518518523</v>
      </c>
      <c r="D23" s="18">
        <f t="shared" si="0"/>
        <v>0.48456018518518523</v>
      </c>
      <c r="E23" s="21">
        <f t="shared" ca="1" si="21"/>
        <v>0</v>
      </c>
      <c r="F23" s="18">
        <f t="shared" ca="1" si="22"/>
        <v>0.48456018518518523</v>
      </c>
      <c r="G23" s="25">
        <f t="shared" ca="1" si="7"/>
        <v>20</v>
      </c>
      <c r="H23" s="18">
        <f t="shared" ca="1" si="23"/>
        <v>2.3148148148148149E-4</v>
      </c>
      <c r="I23" s="18">
        <f t="shared" ca="1" si="24"/>
        <v>0.48479166666666673</v>
      </c>
      <c r="J23" s="16">
        <f t="shared" ca="1" si="25"/>
        <v>0.48479166666666673</v>
      </c>
      <c r="K23" s="23">
        <f t="shared" ca="1" si="26"/>
        <v>4.4560185185186785E-3</v>
      </c>
      <c r="L23" s="16">
        <f t="shared" ca="1" si="27"/>
        <v>0.48924768518518541</v>
      </c>
      <c r="M23" s="15">
        <f t="shared" ca="1" si="8"/>
        <v>8</v>
      </c>
      <c r="N23" s="16">
        <f t="shared" ca="1" si="9"/>
        <v>9.2592592592592588E-5</v>
      </c>
      <c r="O23" s="16">
        <f t="shared" ca="1" si="28"/>
        <v>0.489340277777778</v>
      </c>
      <c r="P23" s="14">
        <f t="shared" ca="1" si="29"/>
        <v>0.489340277777778</v>
      </c>
      <c r="Q23" s="23">
        <f>0</f>
        <v>0</v>
      </c>
      <c r="R23" s="14">
        <f t="shared" ca="1" si="30"/>
        <v>0.489340277777778</v>
      </c>
      <c r="S23" s="13">
        <f t="shared" ca="1" si="10"/>
        <v>22</v>
      </c>
      <c r="T23" s="14">
        <f t="shared" ca="1" si="11"/>
        <v>2.5462962962962961E-4</v>
      </c>
      <c r="U23" s="14">
        <f t="shared" ca="1" si="31"/>
        <v>0.48959490740740763</v>
      </c>
      <c r="V23" s="12">
        <f t="shared" ca="1" si="32"/>
        <v>0.48959490740740763</v>
      </c>
      <c r="W23" s="23">
        <f>0</f>
        <v>0</v>
      </c>
      <c r="X23" s="12">
        <f t="shared" ca="1" si="33"/>
        <v>0.48959490740740763</v>
      </c>
      <c r="Y23" s="11">
        <f t="shared" ca="1" si="12"/>
        <v>45</v>
      </c>
      <c r="Z23" s="12">
        <f t="shared" ca="1" si="13"/>
        <v>5.2083333333333333E-4</v>
      </c>
      <c r="AA23" s="12">
        <f t="shared" ca="1" si="34"/>
        <v>0.49011574074074099</v>
      </c>
      <c r="AB23" s="10">
        <f t="shared" ca="1" si="35"/>
        <v>0.49011574074074099</v>
      </c>
      <c r="AC23" s="23">
        <f>0</f>
        <v>0</v>
      </c>
      <c r="AD23" s="10">
        <f t="shared" ca="1" si="36"/>
        <v>0.49011574074074099</v>
      </c>
      <c r="AE23" s="9">
        <f t="shared" ca="1" si="1"/>
        <v>23</v>
      </c>
      <c r="AF23" s="10">
        <f t="shared" ca="1" si="14"/>
        <v>2.6620370370370372E-4</v>
      </c>
      <c r="AG23" s="10">
        <f t="shared" ca="1" si="37"/>
        <v>0.49038194444444472</v>
      </c>
      <c r="AH23" s="9" t="str">
        <f t="shared" ca="1" si="2"/>
        <v>Bowl</v>
      </c>
      <c r="AI23" s="8">
        <f t="shared" ca="1" si="38"/>
        <v>0.49038194444444472</v>
      </c>
      <c r="AJ23" s="23">
        <f t="shared" ca="1" si="39"/>
        <v>0</v>
      </c>
      <c r="AK23" s="8">
        <f t="shared" ca="1" si="43"/>
        <v>0.49038194444444472</v>
      </c>
      <c r="AL23" s="7">
        <f t="shared" ca="1" si="3"/>
        <v>36</v>
      </c>
      <c r="AM23" s="8">
        <f t="shared" ca="1" si="15"/>
        <v>4.1666666666666669E-4</v>
      </c>
      <c r="AN23" s="8">
        <f t="shared" ca="1" si="16"/>
        <v>0.49079861111111139</v>
      </c>
      <c r="AO23" s="7" t="str">
        <f t="shared" ca="1" si="4"/>
        <v>Cash</v>
      </c>
      <c r="AP23" s="1">
        <f t="shared" ca="1" si="17"/>
        <v>4.4560185185186785E-3</v>
      </c>
      <c r="AQ23" s="1">
        <f t="shared" ca="1" si="5"/>
        <v>1.7824074074074075E-3</v>
      </c>
      <c r="AR23">
        <f t="shared" si="18"/>
        <v>1</v>
      </c>
      <c r="AS23" s="33">
        <f t="shared" ca="1" si="40"/>
        <v>4.4560185185186785E-3</v>
      </c>
      <c r="AT23" s="33">
        <f t="shared" ca="1" si="19"/>
        <v>1.7824074074074075E-3</v>
      </c>
      <c r="AX23">
        <f t="shared" si="41"/>
        <v>19</v>
      </c>
      <c r="AY23" s="34">
        <v>2.3840627183788311E-2</v>
      </c>
      <c r="BE23" s="34">
        <f t="shared" si="42"/>
        <v>2.2233905485675085E-2</v>
      </c>
      <c r="BF23">
        <v>42</v>
      </c>
    </row>
    <row r="24" spans="1:58" ht="15.6" customHeight="1">
      <c r="A24" s="2">
        <v>28</v>
      </c>
      <c r="B24" s="1">
        <f t="shared" si="6"/>
        <v>3.2407407407407406E-4</v>
      </c>
      <c r="C24" s="5">
        <f t="shared" si="20"/>
        <v>0.48488425925925932</v>
      </c>
      <c r="D24" s="18">
        <f t="shared" si="0"/>
        <v>0.48488425925925932</v>
      </c>
      <c r="E24" s="21">
        <f t="shared" ca="1" si="21"/>
        <v>0</v>
      </c>
      <c r="F24" s="18">
        <f t="shared" ca="1" si="22"/>
        <v>0.48488425925925932</v>
      </c>
      <c r="G24" s="25">
        <f t="shared" ca="1" si="7"/>
        <v>19</v>
      </c>
      <c r="H24" s="18">
        <f t="shared" ca="1" si="23"/>
        <v>2.199074074074074E-4</v>
      </c>
      <c r="I24" s="18">
        <f t="shared" ca="1" si="24"/>
        <v>0.48510416666666673</v>
      </c>
      <c r="J24" s="16">
        <f t="shared" ca="1" si="25"/>
        <v>0.48510416666666673</v>
      </c>
      <c r="K24" s="23">
        <f t="shared" ca="1" si="26"/>
        <v>5.2777777777779922E-3</v>
      </c>
      <c r="L24" s="16">
        <f t="shared" ca="1" si="27"/>
        <v>0.49038194444444472</v>
      </c>
      <c r="M24" s="15">
        <f t="shared" ca="1" si="8"/>
        <v>25</v>
      </c>
      <c r="N24" s="16">
        <f t="shared" ca="1" si="9"/>
        <v>2.8935185185185184E-4</v>
      </c>
      <c r="O24" s="16">
        <f t="shared" ca="1" si="28"/>
        <v>0.49067129629629658</v>
      </c>
      <c r="P24" s="14">
        <f t="shared" ca="1" si="29"/>
        <v>0.49067129629629658</v>
      </c>
      <c r="Q24" s="23">
        <f>0</f>
        <v>0</v>
      </c>
      <c r="R24" s="14">
        <f t="shared" ca="1" si="30"/>
        <v>0.49067129629629658</v>
      </c>
      <c r="S24" s="13">
        <f t="shared" ca="1" si="10"/>
        <v>29</v>
      </c>
      <c r="T24" s="14">
        <f t="shared" ca="1" si="11"/>
        <v>3.3564814814814812E-4</v>
      </c>
      <c r="U24" s="14">
        <f t="shared" ca="1" si="31"/>
        <v>0.4910069444444447</v>
      </c>
      <c r="V24" s="12">
        <f t="shared" ca="1" si="32"/>
        <v>0.4910069444444447</v>
      </c>
      <c r="W24" s="23">
        <f>0</f>
        <v>0</v>
      </c>
      <c r="X24" s="12">
        <f t="shared" ca="1" si="33"/>
        <v>0.4910069444444447</v>
      </c>
      <c r="Y24" s="11">
        <f t="shared" ca="1" si="12"/>
        <v>32</v>
      </c>
      <c r="Z24" s="12">
        <f t="shared" ca="1" si="13"/>
        <v>3.7037037037037035E-4</v>
      </c>
      <c r="AA24" s="12">
        <f t="shared" ca="1" si="34"/>
        <v>0.49137731481481506</v>
      </c>
      <c r="AB24" s="10">
        <f t="shared" ca="1" si="35"/>
        <v>0.49137731481481506</v>
      </c>
      <c r="AC24" s="23">
        <f>0</f>
        <v>0</v>
      </c>
      <c r="AD24" s="10">
        <f t="shared" ca="1" si="36"/>
        <v>0.49137731481481506</v>
      </c>
      <c r="AE24" s="9">
        <f t="shared" ca="1" si="1"/>
        <v>70</v>
      </c>
      <c r="AF24" s="10">
        <f t="shared" ca="1" si="14"/>
        <v>8.1018518518518516E-4</v>
      </c>
      <c r="AG24" s="10">
        <f t="shared" ca="1" si="37"/>
        <v>0.49218750000000022</v>
      </c>
      <c r="AH24" s="9" t="str">
        <f t="shared" ca="1" si="2"/>
        <v>Quesadilla</v>
      </c>
      <c r="AI24" s="8">
        <f t="shared" ca="1" si="38"/>
        <v>0.49218750000000022</v>
      </c>
      <c r="AJ24" s="23">
        <f t="shared" ca="1" si="39"/>
        <v>0</v>
      </c>
      <c r="AK24" s="8">
        <f t="shared" ca="1" si="43"/>
        <v>0.49218750000000022</v>
      </c>
      <c r="AL24" s="7">
        <f t="shared" ca="1" si="3"/>
        <v>30</v>
      </c>
      <c r="AM24" s="8">
        <f t="shared" ca="1" si="15"/>
        <v>3.4722222222222224E-4</v>
      </c>
      <c r="AN24" s="8">
        <f t="shared" ca="1" si="16"/>
        <v>0.49253472222222244</v>
      </c>
      <c r="AO24" s="7" t="str">
        <f t="shared" ca="1" si="4"/>
        <v>Debit</v>
      </c>
      <c r="AP24" s="1">
        <f t="shared" ca="1" si="17"/>
        <v>5.2777777777779922E-3</v>
      </c>
      <c r="AQ24" s="1">
        <f t="shared" ca="1" si="5"/>
        <v>2.3726851851851851E-3</v>
      </c>
      <c r="AR24">
        <f t="shared" si="18"/>
        <v>1</v>
      </c>
      <c r="AS24" s="33">
        <f t="shared" ca="1" si="40"/>
        <v>5.2777777777779922E-3</v>
      </c>
      <c r="AT24" s="33">
        <f t="shared" ca="1" si="19"/>
        <v>2.3726851851851851E-3</v>
      </c>
      <c r="AX24">
        <f t="shared" si="41"/>
        <v>20</v>
      </c>
      <c r="AY24" s="34">
        <v>2.5450952131377054E-2</v>
      </c>
      <c r="BE24" s="34">
        <f t="shared" si="42"/>
        <v>2.2349646226415824E-2</v>
      </c>
      <c r="BF24">
        <v>47</v>
      </c>
    </row>
    <row r="25" spans="1:58" ht="15.6" customHeight="1">
      <c r="A25" s="2">
        <v>115</v>
      </c>
      <c r="B25" s="1">
        <f t="shared" si="6"/>
        <v>1.3310185185185185E-3</v>
      </c>
      <c r="C25" s="5">
        <f t="shared" si="20"/>
        <v>0.48621527777777784</v>
      </c>
      <c r="D25" s="18">
        <f t="shared" si="0"/>
        <v>0.48621527777777784</v>
      </c>
      <c r="E25" s="21">
        <f t="shared" ca="1" si="21"/>
        <v>0</v>
      </c>
      <c r="F25" s="18">
        <f t="shared" ca="1" si="22"/>
        <v>0.48621527777777784</v>
      </c>
      <c r="G25" s="25">
        <f t="shared" ca="1" si="7"/>
        <v>17</v>
      </c>
      <c r="H25" s="18">
        <f t="shared" ca="1" si="23"/>
        <v>1.9675925925925926E-4</v>
      </c>
      <c r="I25" s="18">
        <f t="shared" ca="1" si="24"/>
        <v>0.48641203703703711</v>
      </c>
      <c r="J25" s="16">
        <f t="shared" ca="1" si="25"/>
        <v>0.48641203703703711</v>
      </c>
      <c r="K25" s="23">
        <f t="shared" ca="1" si="26"/>
        <v>5.7754629629631071E-3</v>
      </c>
      <c r="L25" s="16">
        <f t="shared" ca="1" si="27"/>
        <v>0.49218750000000022</v>
      </c>
      <c r="M25" s="15">
        <f t="shared" ca="1" si="8"/>
        <v>20</v>
      </c>
      <c r="N25" s="16">
        <f t="shared" ca="1" si="9"/>
        <v>2.3148148148148149E-4</v>
      </c>
      <c r="O25" s="16">
        <f t="shared" ca="1" si="28"/>
        <v>0.49241898148148172</v>
      </c>
      <c r="P25" s="14">
        <f t="shared" ca="1" si="29"/>
        <v>0.49241898148148172</v>
      </c>
      <c r="Q25" s="23">
        <f>0</f>
        <v>0</v>
      </c>
      <c r="R25" s="14">
        <f t="shared" ca="1" si="30"/>
        <v>0.49241898148148172</v>
      </c>
      <c r="S25" s="13">
        <f t="shared" ca="1" si="10"/>
        <v>34</v>
      </c>
      <c r="T25" s="14">
        <f t="shared" ca="1" si="11"/>
        <v>3.9351851851851852E-4</v>
      </c>
      <c r="U25" s="14">
        <f t="shared" ca="1" si="31"/>
        <v>0.49281250000000026</v>
      </c>
      <c r="V25" s="12">
        <f t="shared" ca="1" si="32"/>
        <v>0.49281250000000026</v>
      </c>
      <c r="W25" s="23">
        <f>0</f>
        <v>0</v>
      </c>
      <c r="X25" s="12">
        <f t="shared" ca="1" si="33"/>
        <v>0.49281250000000026</v>
      </c>
      <c r="Y25" s="11">
        <f t="shared" ca="1" si="12"/>
        <v>43</v>
      </c>
      <c r="Z25" s="12">
        <f t="shared" ca="1" si="13"/>
        <v>4.9768518518518521E-4</v>
      </c>
      <c r="AA25" s="12">
        <f t="shared" ca="1" si="34"/>
        <v>0.49331018518518543</v>
      </c>
      <c r="AB25" s="10">
        <f t="shared" ca="1" si="35"/>
        <v>0.49331018518518543</v>
      </c>
      <c r="AC25" s="23">
        <f>0</f>
        <v>0</v>
      </c>
      <c r="AD25" s="10">
        <f t="shared" ca="1" si="36"/>
        <v>0.49331018518518543</v>
      </c>
      <c r="AE25" s="9">
        <f t="shared" ca="1" si="1"/>
        <v>41</v>
      </c>
      <c r="AF25" s="10">
        <f t="shared" ca="1" si="14"/>
        <v>4.7453703703703704E-4</v>
      </c>
      <c r="AG25" s="10">
        <f t="shared" ca="1" si="37"/>
        <v>0.49378472222222247</v>
      </c>
      <c r="AH25" s="9" t="str">
        <f t="shared" ca="1" si="2"/>
        <v>Bowl</v>
      </c>
      <c r="AI25" s="8">
        <f t="shared" ca="1" si="38"/>
        <v>0.49378472222222247</v>
      </c>
      <c r="AJ25" s="23">
        <f t="shared" ca="1" si="39"/>
        <v>0</v>
      </c>
      <c r="AK25" s="8">
        <f t="shared" ca="1" si="43"/>
        <v>0.49378472222222247</v>
      </c>
      <c r="AL25" s="7">
        <f t="shared" ca="1" si="3"/>
        <v>16</v>
      </c>
      <c r="AM25" s="8">
        <f t="shared" ca="1" si="15"/>
        <v>1.8518518518518518E-4</v>
      </c>
      <c r="AN25" s="8">
        <f t="shared" ca="1" si="16"/>
        <v>0.49396990740740765</v>
      </c>
      <c r="AO25" s="7" t="str">
        <f t="shared" ca="1" si="4"/>
        <v>Debit</v>
      </c>
      <c r="AP25" s="1">
        <f t="shared" ca="1" si="17"/>
        <v>5.7754629629631071E-3</v>
      </c>
      <c r="AQ25" s="1">
        <f t="shared" ca="1" si="5"/>
        <v>1.9791666666666668E-3</v>
      </c>
      <c r="AR25">
        <f t="shared" si="18"/>
        <v>1</v>
      </c>
      <c r="AS25" s="33">
        <f t="shared" ca="1" si="40"/>
        <v>5.7754629629631071E-3</v>
      </c>
      <c r="AT25" s="33">
        <f t="shared" ca="1" si="19"/>
        <v>1.9791666666666668E-3</v>
      </c>
      <c r="AX25">
        <f t="shared" si="41"/>
        <v>21</v>
      </c>
      <c r="AY25" s="34">
        <v>2.5014594980200176E-2</v>
      </c>
      <c r="BE25" s="34">
        <f t="shared" si="42"/>
        <v>2.2465386967156564E-2</v>
      </c>
      <c r="BF25">
        <v>57</v>
      </c>
    </row>
    <row r="26" spans="1:58" ht="15.6" customHeight="1">
      <c r="A26" s="2">
        <v>204</v>
      </c>
      <c r="B26" s="1">
        <f t="shared" si="6"/>
        <v>2.3611111111111111E-3</v>
      </c>
      <c r="C26" s="5">
        <f t="shared" si="20"/>
        <v>0.48857638888888894</v>
      </c>
      <c r="D26" s="18">
        <f t="shared" si="0"/>
        <v>0.48857638888888894</v>
      </c>
      <c r="E26" s="21">
        <f t="shared" ca="1" si="21"/>
        <v>0</v>
      </c>
      <c r="F26" s="18">
        <f t="shared" ca="1" si="22"/>
        <v>0.48857638888888894</v>
      </c>
      <c r="G26" s="25">
        <f t="shared" ca="1" si="7"/>
        <v>17</v>
      </c>
      <c r="H26" s="18">
        <f t="shared" ca="1" si="23"/>
        <v>1.9675925925925926E-4</v>
      </c>
      <c r="I26" s="18">
        <f t="shared" ca="1" si="24"/>
        <v>0.48877314814814821</v>
      </c>
      <c r="J26" s="16">
        <f t="shared" ca="1" si="25"/>
        <v>0.48877314814814821</v>
      </c>
      <c r="K26" s="23">
        <f t="shared" ca="1" si="26"/>
        <v>5.0115740740742654E-3</v>
      </c>
      <c r="L26" s="16">
        <f t="shared" ca="1" si="27"/>
        <v>0.49378472222222247</v>
      </c>
      <c r="M26" s="15">
        <f t="shared" ca="1" si="8"/>
        <v>15</v>
      </c>
      <c r="N26" s="16">
        <f t="shared" ca="1" si="9"/>
        <v>1.7361111111111112E-4</v>
      </c>
      <c r="O26" s="16">
        <f t="shared" ca="1" si="28"/>
        <v>0.49395833333333361</v>
      </c>
      <c r="P26" s="14">
        <f t="shared" ca="1" si="29"/>
        <v>0.49395833333333361</v>
      </c>
      <c r="Q26" s="23">
        <f>0</f>
        <v>0</v>
      </c>
      <c r="R26" s="14">
        <f t="shared" ca="1" si="30"/>
        <v>0.49395833333333361</v>
      </c>
      <c r="S26" s="13">
        <f t="shared" ca="1" si="10"/>
        <v>19</v>
      </c>
      <c r="T26" s="14">
        <f t="shared" ca="1" si="11"/>
        <v>2.199074074074074E-4</v>
      </c>
      <c r="U26" s="14">
        <f t="shared" ca="1" si="31"/>
        <v>0.49417824074074101</v>
      </c>
      <c r="V26" s="12">
        <f t="shared" ca="1" si="32"/>
        <v>0.49417824074074101</v>
      </c>
      <c r="W26" s="23">
        <f>0</f>
        <v>0</v>
      </c>
      <c r="X26" s="12">
        <f t="shared" ca="1" si="33"/>
        <v>0.49417824074074101</v>
      </c>
      <c r="Y26" s="11">
        <f t="shared" ca="1" si="12"/>
        <v>22</v>
      </c>
      <c r="Z26" s="12">
        <f t="shared" ca="1" si="13"/>
        <v>2.5462962962962961E-4</v>
      </c>
      <c r="AA26" s="12">
        <f t="shared" ca="1" si="34"/>
        <v>0.49443287037037065</v>
      </c>
      <c r="AB26" s="10">
        <f t="shared" ca="1" si="35"/>
        <v>0.49443287037037065</v>
      </c>
      <c r="AC26" s="23">
        <f>0</f>
        <v>0</v>
      </c>
      <c r="AD26" s="10">
        <f t="shared" ca="1" si="36"/>
        <v>0.49443287037037065</v>
      </c>
      <c r="AE26" s="9">
        <f t="shared" ca="1" si="1"/>
        <v>22</v>
      </c>
      <c r="AF26" s="10">
        <f t="shared" ca="1" si="14"/>
        <v>2.5462962962962961E-4</v>
      </c>
      <c r="AG26" s="10">
        <f t="shared" ca="1" si="37"/>
        <v>0.49468750000000028</v>
      </c>
      <c r="AH26" s="9" t="str">
        <f t="shared" ca="1" si="2"/>
        <v>Bowl</v>
      </c>
      <c r="AI26" s="8">
        <f t="shared" ca="1" si="38"/>
        <v>0.49468750000000028</v>
      </c>
      <c r="AJ26" s="23">
        <f t="shared" ca="1" si="39"/>
        <v>0</v>
      </c>
      <c r="AK26" s="8">
        <f t="shared" ca="1" si="43"/>
        <v>0.49468750000000028</v>
      </c>
      <c r="AL26" s="7">
        <f t="shared" ca="1" si="3"/>
        <v>22</v>
      </c>
      <c r="AM26" s="8">
        <f t="shared" ca="1" si="15"/>
        <v>2.5462962962962961E-4</v>
      </c>
      <c r="AN26" s="8">
        <f t="shared" ca="1" si="16"/>
        <v>0.49494212962962991</v>
      </c>
      <c r="AO26" s="7" t="str">
        <f t="shared" ca="1" si="4"/>
        <v>Debit</v>
      </c>
      <c r="AP26" s="1">
        <f t="shared" ca="1" si="17"/>
        <v>5.0115740740742654E-3</v>
      </c>
      <c r="AQ26" s="1">
        <f t="shared" ca="1" si="5"/>
        <v>1.3541666666666667E-3</v>
      </c>
      <c r="AR26">
        <f t="shared" si="18"/>
        <v>1</v>
      </c>
      <c r="AS26" s="33">
        <f t="shared" ca="1" si="40"/>
        <v>5.0115740740742654E-3</v>
      </c>
      <c r="AT26" s="33">
        <f t="shared" ca="1" si="19"/>
        <v>1.3541666666666667E-3</v>
      </c>
      <c r="AX26">
        <f t="shared" si="41"/>
        <v>22</v>
      </c>
      <c r="AY26" s="34">
        <v>2.2176399079898292E-2</v>
      </c>
      <c r="BE26" s="34">
        <f t="shared" si="42"/>
        <v>2.2581127707897303E-2</v>
      </c>
      <c r="BF26">
        <v>64</v>
      </c>
    </row>
    <row r="27" spans="1:58" ht="15.6" customHeight="1">
      <c r="A27" s="2">
        <v>5</v>
      </c>
      <c r="B27" s="1">
        <f t="shared" si="6"/>
        <v>5.7870370370370373E-5</v>
      </c>
      <c r="C27" s="5">
        <f t="shared" si="20"/>
        <v>0.4886342592592593</v>
      </c>
      <c r="D27" s="18">
        <f t="shared" si="0"/>
        <v>0.4886342592592593</v>
      </c>
      <c r="E27" s="21">
        <f t="shared" ca="1" si="21"/>
        <v>1.388888888889106E-4</v>
      </c>
      <c r="F27" s="18">
        <f t="shared" ca="1" si="22"/>
        <v>0.48877314814814821</v>
      </c>
      <c r="G27" s="25">
        <f t="shared" ca="1" si="7"/>
        <v>21</v>
      </c>
      <c r="H27" s="18">
        <f t="shared" ca="1" si="23"/>
        <v>2.4305555555555555E-4</v>
      </c>
      <c r="I27" s="18">
        <f t="shared" ca="1" si="24"/>
        <v>0.48901620370370374</v>
      </c>
      <c r="J27" s="16">
        <f t="shared" ca="1" si="25"/>
        <v>0.48901620370370374</v>
      </c>
      <c r="K27" s="23">
        <f t="shared" ca="1" si="26"/>
        <v>5.6712962962965352E-3</v>
      </c>
      <c r="L27" s="16">
        <f t="shared" ca="1" si="27"/>
        <v>0.49468750000000028</v>
      </c>
      <c r="M27" s="15">
        <f t="shared" ca="1" si="8"/>
        <v>19</v>
      </c>
      <c r="N27" s="16">
        <f t="shared" ca="1" si="9"/>
        <v>2.199074074074074E-4</v>
      </c>
      <c r="O27" s="16">
        <f t="shared" ca="1" si="28"/>
        <v>0.49490740740740768</v>
      </c>
      <c r="P27" s="14">
        <f t="shared" ca="1" si="29"/>
        <v>0.49490740740740768</v>
      </c>
      <c r="Q27" s="23">
        <f>0</f>
        <v>0</v>
      </c>
      <c r="R27" s="14">
        <f t="shared" ca="1" si="30"/>
        <v>0.49490740740740768</v>
      </c>
      <c r="S27" s="13">
        <f t="shared" ca="1" si="10"/>
        <v>25</v>
      </c>
      <c r="T27" s="14">
        <f t="shared" ca="1" si="11"/>
        <v>2.8935185185185184E-4</v>
      </c>
      <c r="U27" s="14">
        <f t="shared" ca="1" si="31"/>
        <v>0.49519675925925954</v>
      </c>
      <c r="V27" s="12">
        <f t="shared" ca="1" si="32"/>
        <v>0.49519675925925954</v>
      </c>
      <c r="W27" s="23">
        <f>0</f>
        <v>0</v>
      </c>
      <c r="X27" s="12">
        <f t="shared" ca="1" si="33"/>
        <v>0.49519675925925954</v>
      </c>
      <c r="Y27" s="11">
        <f t="shared" ca="1" si="12"/>
        <v>40</v>
      </c>
      <c r="Z27" s="12">
        <f t="shared" ca="1" si="13"/>
        <v>4.6296296296296298E-4</v>
      </c>
      <c r="AA27" s="12">
        <f t="shared" ca="1" si="34"/>
        <v>0.49565972222222249</v>
      </c>
      <c r="AB27" s="10">
        <f t="shared" ca="1" si="35"/>
        <v>0.49565972222222249</v>
      </c>
      <c r="AC27" s="23">
        <f>0</f>
        <v>0</v>
      </c>
      <c r="AD27" s="10">
        <f t="shared" ca="1" si="36"/>
        <v>0.49565972222222249</v>
      </c>
      <c r="AE27" s="9">
        <f t="shared" ca="1" si="1"/>
        <v>44</v>
      </c>
      <c r="AF27" s="10">
        <f t="shared" ca="1" si="14"/>
        <v>5.0925925925925921E-4</v>
      </c>
      <c r="AG27" s="10">
        <f t="shared" ca="1" si="37"/>
        <v>0.49616898148148175</v>
      </c>
      <c r="AH27" s="9" t="str">
        <f t="shared" ca="1" si="2"/>
        <v>Bowl</v>
      </c>
      <c r="AI27" s="8">
        <f t="shared" ca="1" si="38"/>
        <v>0.49616898148148175</v>
      </c>
      <c r="AJ27" s="23">
        <f t="shared" ca="1" si="39"/>
        <v>0</v>
      </c>
      <c r="AK27" s="8">
        <f t="shared" ca="1" si="43"/>
        <v>0.49616898148148175</v>
      </c>
      <c r="AL27" s="7">
        <f t="shared" ca="1" si="3"/>
        <v>12</v>
      </c>
      <c r="AM27" s="8">
        <f t="shared" ca="1" si="15"/>
        <v>1.3888888888888889E-4</v>
      </c>
      <c r="AN27" s="8">
        <f t="shared" ca="1" si="16"/>
        <v>0.49630787037037066</v>
      </c>
      <c r="AO27" s="7" t="str">
        <f t="shared" ca="1" si="4"/>
        <v>Debit</v>
      </c>
      <c r="AP27" s="1">
        <f t="shared" ca="1" si="17"/>
        <v>5.8101851851854458E-3</v>
      </c>
      <c r="AQ27" s="1">
        <f t="shared" ca="1" si="5"/>
        <v>1.8634259259259259E-3</v>
      </c>
      <c r="AR27">
        <f t="shared" si="18"/>
        <v>1</v>
      </c>
      <c r="AS27" s="33">
        <f t="shared" ca="1" si="40"/>
        <v>5.8101851851854458E-3</v>
      </c>
      <c r="AT27" s="33">
        <f t="shared" ca="1" si="19"/>
        <v>1.8634259259259259E-3</v>
      </c>
      <c r="AX27">
        <f t="shared" si="41"/>
        <v>23</v>
      </c>
      <c r="AY27" s="34">
        <v>2.2646240973678348E-2</v>
      </c>
      <c r="BE27" s="34">
        <f t="shared" si="42"/>
        <v>2.2696868448638042E-2</v>
      </c>
      <c r="BF27">
        <v>67</v>
      </c>
    </row>
    <row r="28" spans="1:58" ht="15.6" customHeight="1">
      <c r="A28" s="2">
        <v>51</v>
      </c>
      <c r="B28" s="1">
        <f t="shared" si="6"/>
        <v>5.9027777777777778E-4</v>
      </c>
      <c r="C28" s="5">
        <f t="shared" si="20"/>
        <v>0.48922453703703705</v>
      </c>
      <c r="D28" s="18">
        <f t="shared" si="0"/>
        <v>0.48922453703703705</v>
      </c>
      <c r="E28" s="21">
        <f t="shared" ca="1" si="21"/>
        <v>0</v>
      </c>
      <c r="F28" s="18">
        <f t="shared" ca="1" si="22"/>
        <v>0.48922453703703705</v>
      </c>
      <c r="G28" s="25">
        <f t="shared" ca="1" si="7"/>
        <v>24</v>
      </c>
      <c r="H28" s="18">
        <f t="shared" ca="1" si="23"/>
        <v>2.7777777777777778E-4</v>
      </c>
      <c r="I28" s="18">
        <f t="shared" ca="1" si="24"/>
        <v>0.48950231481481482</v>
      </c>
      <c r="J28" s="16">
        <f t="shared" ca="1" si="25"/>
        <v>0.48950231481481482</v>
      </c>
      <c r="K28" s="23">
        <f t="shared" ca="1" si="26"/>
        <v>6.6666666666669316E-3</v>
      </c>
      <c r="L28" s="16">
        <f t="shared" ca="1" si="27"/>
        <v>0.49616898148148175</v>
      </c>
      <c r="M28" s="15">
        <f t="shared" ca="1" si="8"/>
        <v>30</v>
      </c>
      <c r="N28" s="16">
        <f t="shared" ca="1" si="9"/>
        <v>3.4722222222222224E-4</v>
      </c>
      <c r="O28" s="16">
        <f t="shared" ca="1" si="28"/>
        <v>0.49651620370370397</v>
      </c>
      <c r="P28" s="14">
        <f t="shared" ca="1" si="29"/>
        <v>0.49651620370370397</v>
      </c>
      <c r="Q28" s="23">
        <f>0</f>
        <v>0</v>
      </c>
      <c r="R28" s="14">
        <f t="shared" ca="1" si="30"/>
        <v>0.49651620370370397</v>
      </c>
      <c r="S28" s="13">
        <f t="shared" ca="1" si="10"/>
        <v>15</v>
      </c>
      <c r="T28" s="14">
        <f t="shared" ca="1" si="11"/>
        <v>1.7361111111111112E-4</v>
      </c>
      <c r="U28" s="14">
        <f t="shared" ca="1" si="31"/>
        <v>0.49668981481481511</v>
      </c>
      <c r="V28" s="12">
        <f t="shared" ca="1" si="32"/>
        <v>0.49668981481481511</v>
      </c>
      <c r="W28" s="23">
        <f>0</f>
        <v>0</v>
      </c>
      <c r="X28" s="12">
        <f t="shared" ca="1" si="33"/>
        <v>0.49668981481481511</v>
      </c>
      <c r="Y28" s="11">
        <f t="shared" ca="1" si="12"/>
        <v>33</v>
      </c>
      <c r="Z28" s="12">
        <f t="shared" ca="1" si="13"/>
        <v>3.8194444444444446E-4</v>
      </c>
      <c r="AA28" s="12">
        <f t="shared" ca="1" si="34"/>
        <v>0.49707175925925956</v>
      </c>
      <c r="AB28" s="10">
        <f t="shared" ca="1" si="35"/>
        <v>0.49707175925925956</v>
      </c>
      <c r="AC28" s="23">
        <f>0</f>
        <v>0</v>
      </c>
      <c r="AD28" s="10">
        <f t="shared" ca="1" si="36"/>
        <v>0.49707175925925956</v>
      </c>
      <c r="AE28" s="9">
        <f t="shared" ca="1" si="1"/>
        <v>50</v>
      </c>
      <c r="AF28" s="10">
        <f t="shared" ca="1" si="14"/>
        <v>5.7870370370370367E-4</v>
      </c>
      <c r="AG28" s="10">
        <f t="shared" ca="1" si="37"/>
        <v>0.49765046296296328</v>
      </c>
      <c r="AH28" s="9" t="str">
        <f t="shared" ca="1" si="2"/>
        <v>Bowl</v>
      </c>
      <c r="AI28" s="8">
        <f t="shared" ca="1" si="38"/>
        <v>0.49765046296296328</v>
      </c>
      <c r="AJ28" s="23">
        <f t="shared" ca="1" si="39"/>
        <v>0</v>
      </c>
      <c r="AK28" s="8">
        <f t="shared" ca="1" si="43"/>
        <v>0.49765046296296328</v>
      </c>
      <c r="AL28" s="7">
        <f t="shared" ca="1" si="3"/>
        <v>24</v>
      </c>
      <c r="AM28" s="8">
        <f t="shared" ca="1" si="15"/>
        <v>2.7777777777777778E-4</v>
      </c>
      <c r="AN28" s="8">
        <f t="shared" ca="1" si="16"/>
        <v>0.49792824074074105</v>
      </c>
      <c r="AO28" s="7" t="str">
        <f t="shared" ca="1" si="4"/>
        <v>Debit</v>
      </c>
      <c r="AP28" s="1">
        <f t="shared" ca="1" si="17"/>
        <v>6.6666666666669316E-3</v>
      </c>
      <c r="AQ28" s="1">
        <f t="shared" ca="1" si="5"/>
        <v>2.0370370370370373E-3</v>
      </c>
      <c r="AR28">
        <f t="shared" si="18"/>
        <v>1</v>
      </c>
      <c r="AS28" s="33">
        <f t="shared" ca="1" si="40"/>
        <v>6.6666666666669316E-3</v>
      </c>
      <c r="AT28" s="33">
        <f t="shared" ca="1" si="19"/>
        <v>2.0370370370370373E-3</v>
      </c>
      <c r="AX28">
        <f t="shared" si="41"/>
        <v>24</v>
      </c>
      <c r="AY28" s="34">
        <v>2.2238091078500048E-2</v>
      </c>
      <c r="BE28" s="34">
        <f t="shared" si="42"/>
        <v>2.2812609189378781E-2</v>
      </c>
      <c r="BF28">
        <v>56</v>
      </c>
    </row>
    <row r="29" spans="1:58" ht="15.6" customHeight="1">
      <c r="A29" s="2">
        <v>229</v>
      </c>
      <c r="B29" s="1">
        <f t="shared" si="6"/>
        <v>2.650462962962963E-3</v>
      </c>
      <c r="C29" s="5">
        <f t="shared" si="20"/>
        <v>0.49187500000000001</v>
      </c>
      <c r="D29" s="18">
        <f t="shared" si="0"/>
        <v>0.49187500000000001</v>
      </c>
      <c r="E29" s="21">
        <f t="shared" ca="1" si="21"/>
        <v>0</v>
      </c>
      <c r="F29" s="18">
        <f t="shared" ca="1" si="22"/>
        <v>0.49187500000000001</v>
      </c>
      <c r="G29" s="25">
        <f t="shared" ca="1" si="7"/>
        <v>24</v>
      </c>
      <c r="H29" s="18">
        <f t="shared" ca="1" si="23"/>
        <v>2.7777777777777778E-4</v>
      </c>
      <c r="I29" s="18">
        <f t="shared" ca="1" si="24"/>
        <v>0.49215277777777777</v>
      </c>
      <c r="J29" s="16">
        <f t="shared" ca="1" si="25"/>
        <v>0.49215277777777777</v>
      </c>
      <c r="K29" s="23">
        <f t="shared" ca="1" si="26"/>
        <v>5.497685185185508E-3</v>
      </c>
      <c r="L29" s="16">
        <f t="shared" ca="1" si="27"/>
        <v>0.49765046296296328</v>
      </c>
      <c r="M29" s="15">
        <f t="shared" ca="1" si="8"/>
        <v>14</v>
      </c>
      <c r="N29" s="16">
        <f t="shared" ca="1" si="9"/>
        <v>1.6203703703703703E-4</v>
      </c>
      <c r="O29" s="16">
        <f t="shared" ca="1" si="28"/>
        <v>0.49781250000000032</v>
      </c>
      <c r="P29" s="14">
        <f t="shared" ca="1" si="29"/>
        <v>0.49781250000000032</v>
      </c>
      <c r="Q29" s="23">
        <f>0</f>
        <v>0</v>
      </c>
      <c r="R29" s="14">
        <f t="shared" ca="1" si="30"/>
        <v>0.49781250000000032</v>
      </c>
      <c r="S29" s="13">
        <f t="shared" ca="1" si="10"/>
        <v>44</v>
      </c>
      <c r="T29" s="14">
        <f t="shared" ca="1" si="11"/>
        <v>5.0925925925925921E-4</v>
      </c>
      <c r="U29" s="14">
        <f t="shared" ca="1" si="31"/>
        <v>0.49832175925925959</v>
      </c>
      <c r="V29" s="12">
        <f t="shared" ca="1" si="32"/>
        <v>0.49832175925925959</v>
      </c>
      <c r="W29" s="23">
        <f>0</f>
        <v>0</v>
      </c>
      <c r="X29" s="12">
        <f t="shared" ca="1" si="33"/>
        <v>0.49832175925925959</v>
      </c>
      <c r="Y29" s="11">
        <f t="shared" ca="1" si="12"/>
        <v>40</v>
      </c>
      <c r="Z29" s="12">
        <f t="shared" ca="1" si="13"/>
        <v>4.6296296296296298E-4</v>
      </c>
      <c r="AA29" s="12">
        <f t="shared" ca="1" si="34"/>
        <v>0.49878472222222253</v>
      </c>
      <c r="AB29" s="10">
        <f t="shared" ca="1" si="35"/>
        <v>0.49878472222222253</v>
      </c>
      <c r="AC29" s="23">
        <f>0</f>
        <v>0</v>
      </c>
      <c r="AD29" s="10">
        <f t="shared" ca="1" si="36"/>
        <v>0.49878472222222253</v>
      </c>
      <c r="AE29" s="9">
        <f t="shared" ca="1" si="1"/>
        <v>70</v>
      </c>
      <c r="AF29" s="10">
        <f t="shared" ca="1" si="14"/>
        <v>8.1018518518518516E-4</v>
      </c>
      <c r="AG29" s="10">
        <f t="shared" ca="1" si="37"/>
        <v>0.4995949074074077</v>
      </c>
      <c r="AH29" s="9" t="str">
        <f t="shared" ca="1" si="2"/>
        <v>Quesadilla</v>
      </c>
      <c r="AI29" s="8">
        <f t="shared" ca="1" si="38"/>
        <v>0.4995949074074077</v>
      </c>
      <c r="AJ29" s="23">
        <f t="shared" ca="1" si="39"/>
        <v>0</v>
      </c>
      <c r="AK29" s="8">
        <f t="shared" ca="1" si="43"/>
        <v>0.4995949074074077</v>
      </c>
      <c r="AL29" s="7">
        <f t="shared" ca="1" si="3"/>
        <v>12</v>
      </c>
      <c r="AM29" s="8">
        <f t="shared" ca="1" si="15"/>
        <v>1.3888888888888889E-4</v>
      </c>
      <c r="AN29" s="8">
        <f t="shared" ca="1" si="16"/>
        <v>0.49973379629629661</v>
      </c>
      <c r="AO29" s="7" t="str">
        <f t="shared" ca="1" si="4"/>
        <v>Debit</v>
      </c>
      <c r="AP29" s="1">
        <f t="shared" ca="1" si="17"/>
        <v>5.497685185185508E-3</v>
      </c>
      <c r="AQ29" s="1">
        <f t="shared" ca="1" si="5"/>
        <v>2.3611111111111111E-3</v>
      </c>
      <c r="AR29">
        <f t="shared" si="18"/>
        <v>1</v>
      </c>
      <c r="AS29" s="33">
        <f t="shared" ca="1" si="40"/>
        <v>5.497685185185508E-3</v>
      </c>
      <c r="AT29" s="33">
        <f t="shared" ca="1" si="19"/>
        <v>2.3611111111111111E-3</v>
      </c>
      <c r="AX29">
        <f t="shared" si="41"/>
        <v>25</v>
      </c>
      <c r="AY29" s="34">
        <v>2.3243106510598858E-2</v>
      </c>
      <c r="BE29" s="34">
        <f t="shared" si="42"/>
        <v>2.292834993011952E-2</v>
      </c>
      <c r="BF29">
        <v>70</v>
      </c>
    </row>
    <row r="30" spans="1:58" ht="15.6" customHeight="1">
      <c r="A30" s="2">
        <v>148</v>
      </c>
      <c r="B30" s="1">
        <f t="shared" si="6"/>
        <v>1.712962962962963E-3</v>
      </c>
      <c r="C30" s="5">
        <f t="shared" si="20"/>
        <v>0.49358796296296298</v>
      </c>
      <c r="D30" s="18">
        <f t="shared" si="0"/>
        <v>0.49358796296296298</v>
      </c>
      <c r="E30" s="21">
        <f t="shared" ca="1" si="21"/>
        <v>0</v>
      </c>
      <c r="F30" s="18">
        <f t="shared" ca="1" si="22"/>
        <v>0.49358796296296298</v>
      </c>
      <c r="G30" s="25">
        <f t="shared" ca="1" si="7"/>
        <v>25</v>
      </c>
      <c r="H30" s="18">
        <f t="shared" ca="1" si="23"/>
        <v>2.8935185185185184E-4</v>
      </c>
      <c r="I30" s="18">
        <f t="shared" ca="1" si="24"/>
        <v>0.49387731481481484</v>
      </c>
      <c r="J30" s="16">
        <f t="shared" ca="1" si="25"/>
        <v>0.49387731481481484</v>
      </c>
      <c r="K30" s="23">
        <f t="shared" ca="1" si="26"/>
        <v>5.7175925925928572E-3</v>
      </c>
      <c r="L30" s="16">
        <f t="shared" ca="1" si="27"/>
        <v>0.4995949074074077</v>
      </c>
      <c r="M30" s="15">
        <f t="shared" ca="1" si="8"/>
        <v>25</v>
      </c>
      <c r="N30" s="16">
        <f t="shared" ca="1" si="9"/>
        <v>2.8935185185185184E-4</v>
      </c>
      <c r="O30" s="16">
        <f t="shared" ca="1" si="28"/>
        <v>0.49988425925925956</v>
      </c>
      <c r="P30" s="14">
        <f t="shared" ca="1" si="29"/>
        <v>0.49988425925925956</v>
      </c>
      <c r="Q30" s="23">
        <f>0</f>
        <v>0</v>
      </c>
      <c r="R30" s="14">
        <f t="shared" ca="1" si="30"/>
        <v>0.49988425925925956</v>
      </c>
      <c r="S30" s="13">
        <f t="shared" ca="1" si="10"/>
        <v>28</v>
      </c>
      <c r="T30" s="14">
        <f t="shared" ca="1" si="11"/>
        <v>3.2407407407407406E-4</v>
      </c>
      <c r="U30" s="14">
        <f t="shared" ca="1" si="31"/>
        <v>0.50020833333333359</v>
      </c>
      <c r="V30" s="12">
        <f t="shared" ca="1" si="32"/>
        <v>0.50020833333333359</v>
      </c>
      <c r="W30" s="23">
        <f>0</f>
        <v>0</v>
      </c>
      <c r="X30" s="12">
        <f t="shared" ca="1" si="33"/>
        <v>0.50020833333333359</v>
      </c>
      <c r="Y30" s="11">
        <f t="shared" ca="1" si="12"/>
        <v>25</v>
      </c>
      <c r="Z30" s="12">
        <f t="shared" ca="1" si="13"/>
        <v>2.8935185185185184E-4</v>
      </c>
      <c r="AA30" s="12">
        <f t="shared" ca="1" si="34"/>
        <v>0.50049768518518545</v>
      </c>
      <c r="AB30" s="10">
        <f t="shared" ca="1" si="35"/>
        <v>0.50049768518518545</v>
      </c>
      <c r="AC30" s="23">
        <f>0</f>
        <v>0</v>
      </c>
      <c r="AD30" s="10">
        <f t="shared" ca="1" si="36"/>
        <v>0.50049768518518545</v>
      </c>
      <c r="AE30" s="9">
        <f t="shared" ca="1" si="1"/>
        <v>38</v>
      </c>
      <c r="AF30" s="10">
        <f t="shared" ca="1" si="14"/>
        <v>4.3981481481481481E-4</v>
      </c>
      <c r="AG30" s="10">
        <f t="shared" ca="1" si="37"/>
        <v>0.50093750000000026</v>
      </c>
      <c r="AH30" s="9" t="str">
        <f t="shared" ca="1" si="2"/>
        <v>Bowl</v>
      </c>
      <c r="AI30" s="8">
        <f t="shared" ca="1" si="38"/>
        <v>0.50093750000000026</v>
      </c>
      <c r="AJ30" s="23">
        <f t="shared" ca="1" si="39"/>
        <v>0</v>
      </c>
      <c r="AK30" s="8">
        <f t="shared" ca="1" si="43"/>
        <v>0.50093750000000026</v>
      </c>
      <c r="AL30" s="7">
        <f t="shared" ca="1" si="3"/>
        <v>21</v>
      </c>
      <c r="AM30" s="8">
        <f t="shared" ca="1" si="15"/>
        <v>2.4305555555555555E-4</v>
      </c>
      <c r="AN30" s="8">
        <f t="shared" ca="1" si="16"/>
        <v>0.50118055555555585</v>
      </c>
      <c r="AO30" s="7" t="str">
        <f t="shared" ca="1" si="4"/>
        <v>Debit</v>
      </c>
      <c r="AP30" s="1">
        <f t="shared" ca="1" si="17"/>
        <v>5.7175925925928572E-3</v>
      </c>
      <c r="AQ30" s="1">
        <f t="shared" ca="1" si="5"/>
        <v>1.8749999999999999E-3</v>
      </c>
      <c r="AR30">
        <f t="shared" si="18"/>
        <v>1</v>
      </c>
      <c r="AS30" s="33">
        <f t="shared" ca="1" si="40"/>
        <v>5.7175925925928572E-3</v>
      </c>
      <c r="AT30" s="33">
        <f t="shared" ca="1" si="19"/>
        <v>1.8749999999999999E-3</v>
      </c>
      <c r="AX30">
        <f t="shared" si="41"/>
        <v>26</v>
      </c>
      <c r="AY30" s="34">
        <v>2.3444451723736721E-2</v>
      </c>
      <c r="BE30" s="34">
        <f t="shared" si="42"/>
        <v>2.3044090670860259E-2</v>
      </c>
      <c r="BF30">
        <v>99</v>
      </c>
    </row>
    <row r="31" spans="1:58" ht="15.6" customHeight="1">
      <c r="A31" s="2">
        <v>230</v>
      </c>
      <c r="B31" s="1">
        <f t="shared" si="6"/>
        <v>2.662037037037037E-3</v>
      </c>
      <c r="C31" s="5">
        <f t="shared" si="20"/>
        <v>0.49625000000000002</v>
      </c>
      <c r="D31" s="18">
        <f t="shared" si="0"/>
        <v>0.49625000000000002</v>
      </c>
      <c r="E31" s="21">
        <f t="shared" ca="1" si="21"/>
        <v>0</v>
      </c>
      <c r="F31" s="18">
        <f t="shared" ca="1" si="22"/>
        <v>0.49625000000000002</v>
      </c>
      <c r="G31" s="25">
        <f t="shared" ca="1" si="7"/>
        <v>19</v>
      </c>
      <c r="H31" s="18">
        <f t="shared" ca="1" si="23"/>
        <v>2.199074074074074E-4</v>
      </c>
      <c r="I31" s="18">
        <f t="shared" ca="1" si="24"/>
        <v>0.49646990740740743</v>
      </c>
      <c r="J31" s="16">
        <f t="shared" ca="1" si="25"/>
        <v>0.49646990740740743</v>
      </c>
      <c r="K31" s="23">
        <f t="shared" ca="1" si="26"/>
        <v>4.4675925925928284E-3</v>
      </c>
      <c r="L31" s="16">
        <f t="shared" ca="1" si="27"/>
        <v>0.50093750000000026</v>
      </c>
      <c r="M31" s="15">
        <f t="shared" ca="1" si="8"/>
        <v>21</v>
      </c>
      <c r="N31" s="16">
        <f t="shared" ca="1" si="9"/>
        <v>2.4305555555555555E-4</v>
      </c>
      <c r="O31" s="16">
        <f t="shared" ca="1" si="28"/>
        <v>0.50118055555555585</v>
      </c>
      <c r="P31" s="14">
        <f t="shared" ca="1" si="29"/>
        <v>0.50118055555555585</v>
      </c>
      <c r="Q31" s="23">
        <f>0</f>
        <v>0</v>
      </c>
      <c r="R31" s="14">
        <f t="shared" ca="1" si="30"/>
        <v>0.50118055555555585</v>
      </c>
      <c r="S31" s="13">
        <f t="shared" ca="1" si="10"/>
        <v>17</v>
      </c>
      <c r="T31" s="14">
        <f t="shared" ca="1" si="11"/>
        <v>1.9675925925925926E-4</v>
      </c>
      <c r="U31" s="14">
        <f t="shared" ca="1" si="31"/>
        <v>0.50137731481481507</v>
      </c>
      <c r="V31" s="12">
        <f t="shared" ca="1" si="32"/>
        <v>0.50137731481481507</v>
      </c>
      <c r="W31" s="23">
        <f>0</f>
        <v>0</v>
      </c>
      <c r="X31" s="12">
        <f t="shared" ca="1" si="33"/>
        <v>0.50137731481481507</v>
      </c>
      <c r="Y31" s="11">
        <f t="shared" ca="1" si="12"/>
        <v>41</v>
      </c>
      <c r="Z31" s="12">
        <f t="shared" ca="1" si="13"/>
        <v>4.7453703703703704E-4</v>
      </c>
      <c r="AA31" s="12">
        <f t="shared" ca="1" si="34"/>
        <v>0.5018518518518521</v>
      </c>
      <c r="AB31" s="10">
        <f t="shared" ca="1" si="35"/>
        <v>0.5018518518518521</v>
      </c>
      <c r="AC31" s="23">
        <f>0</f>
        <v>0</v>
      </c>
      <c r="AD31" s="10">
        <f t="shared" ca="1" si="36"/>
        <v>0.5018518518518521</v>
      </c>
      <c r="AE31" s="9">
        <f t="shared" ca="1" si="1"/>
        <v>49</v>
      </c>
      <c r="AF31" s="10">
        <f t="shared" ca="1" si="14"/>
        <v>5.6712962962962967E-4</v>
      </c>
      <c r="AG31" s="10">
        <f t="shared" ca="1" si="37"/>
        <v>0.50241898148148179</v>
      </c>
      <c r="AH31" s="9" t="str">
        <f t="shared" ca="1" si="2"/>
        <v>Bowl</v>
      </c>
      <c r="AI31" s="8">
        <f t="shared" ca="1" si="38"/>
        <v>0.50241898148148179</v>
      </c>
      <c r="AJ31" s="23">
        <f t="shared" ca="1" si="39"/>
        <v>0</v>
      </c>
      <c r="AK31" s="8">
        <f t="shared" ca="1" si="43"/>
        <v>0.50241898148148179</v>
      </c>
      <c r="AL31" s="7">
        <f t="shared" ca="1" si="3"/>
        <v>46</v>
      </c>
      <c r="AM31" s="8">
        <f t="shared" ca="1" si="15"/>
        <v>5.3240740740740744E-4</v>
      </c>
      <c r="AN31" s="8">
        <f t="shared" ca="1" si="16"/>
        <v>0.50295138888888924</v>
      </c>
      <c r="AO31" s="7" t="str">
        <f t="shared" ca="1" si="4"/>
        <v>Cash</v>
      </c>
      <c r="AP31" s="1">
        <f t="shared" ca="1" si="17"/>
        <v>4.4675925925928284E-3</v>
      </c>
      <c r="AQ31" s="1">
        <f t="shared" ca="1" si="5"/>
        <v>2.2337962962962962E-3</v>
      </c>
      <c r="AR31">
        <f t="shared" si="18"/>
        <v>1</v>
      </c>
      <c r="AS31" s="33">
        <f t="shared" ca="1" si="40"/>
        <v>4.4675925925928284E-3</v>
      </c>
      <c r="AT31" s="33">
        <f t="shared" ca="1" si="19"/>
        <v>2.2337962962962962E-3</v>
      </c>
      <c r="AX31">
        <f t="shared" si="41"/>
        <v>27</v>
      </c>
      <c r="AY31" s="34">
        <v>2.3508473095737479E-2</v>
      </c>
      <c r="BE31" s="34">
        <f t="shared" si="42"/>
        <v>2.3159831411600999E-2</v>
      </c>
      <c r="BF31">
        <v>87</v>
      </c>
    </row>
    <row r="32" spans="1:58" ht="15.6" customHeight="1">
      <c r="A32" s="2">
        <v>114</v>
      </c>
      <c r="B32" s="1">
        <f t="shared" si="6"/>
        <v>1.3194444444444445E-3</v>
      </c>
      <c r="C32" s="5">
        <f t="shared" si="20"/>
        <v>0.49756944444444445</v>
      </c>
      <c r="D32" s="18">
        <f t="shared" si="0"/>
        <v>0.49756944444444445</v>
      </c>
      <c r="E32" s="21">
        <f t="shared" ca="1" si="21"/>
        <v>0</v>
      </c>
      <c r="F32" s="18">
        <f t="shared" ca="1" si="22"/>
        <v>0.49756944444444445</v>
      </c>
      <c r="G32" s="25">
        <f t="shared" ca="1" si="7"/>
        <v>26</v>
      </c>
      <c r="H32" s="18">
        <f t="shared" ca="1" si="23"/>
        <v>3.0092592592592595E-4</v>
      </c>
      <c r="I32" s="18">
        <f t="shared" ca="1" si="24"/>
        <v>0.49787037037037035</v>
      </c>
      <c r="J32" s="16">
        <f t="shared" ca="1" si="25"/>
        <v>0.49787037037037035</v>
      </c>
      <c r="K32" s="23">
        <f t="shared" ca="1" si="26"/>
        <v>4.5486111111114336E-3</v>
      </c>
      <c r="L32" s="16">
        <f t="shared" ca="1" si="27"/>
        <v>0.50241898148148179</v>
      </c>
      <c r="M32" s="15">
        <f t="shared" ca="1" si="8"/>
        <v>27</v>
      </c>
      <c r="N32" s="16">
        <f t="shared" ca="1" si="9"/>
        <v>3.1250000000000001E-4</v>
      </c>
      <c r="O32" s="16">
        <f t="shared" ca="1" si="28"/>
        <v>0.50273148148148183</v>
      </c>
      <c r="P32" s="14">
        <f t="shared" ca="1" si="29"/>
        <v>0.50273148148148183</v>
      </c>
      <c r="Q32" s="23">
        <f>0</f>
        <v>0</v>
      </c>
      <c r="R32" s="14">
        <f t="shared" ca="1" si="30"/>
        <v>0.50273148148148183</v>
      </c>
      <c r="S32" s="13">
        <f t="shared" ca="1" si="10"/>
        <v>16</v>
      </c>
      <c r="T32" s="14">
        <f t="shared" ca="1" si="11"/>
        <v>1.8518518518518518E-4</v>
      </c>
      <c r="U32" s="14">
        <f t="shared" ca="1" si="31"/>
        <v>0.50291666666666701</v>
      </c>
      <c r="V32" s="12">
        <f t="shared" ca="1" si="32"/>
        <v>0.50291666666666701</v>
      </c>
      <c r="W32" s="23">
        <f>0</f>
        <v>0</v>
      </c>
      <c r="X32" s="12">
        <f t="shared" ca="1" si="33"/>
        <v>0.50291666666666701</v>
      </c>
      <c r="Y32" s="11">
        <f t="shared" ca="1" si="12"/>
        <v>40</v>
      </c>
      <c r="Z32" s="12">
        <f t="shared" ca="1" si="13"/>
        <v>4.6296296296296298E-4</v>
      </c>
      <c r="AA32" s="12">
        <f t="shared" ca="1" si="34"/>
        <v>0.50337962962963001</v>
      </c>
      <c r="AB32" s="10">
        <f t="shared" ca="1" si="35"/>
        <v>0.50337962962963001</v>
      </c>
      <c r="AC32" s="23">
        <f>0</f>
        <v>0</v>
      </c>
      <c r="AD32" s="10">
        <f t="shared" ca="1" si="36"/>
        <v>0.50337962962963001</v>
      </c>
      <c r="AE32" s="9">
        <f t="shared" ca="1" si="1"/>
        <v>47</v>
      </c>
      <c r="AF32" s="10">
        <f t="shared" ca="1" si="14"/>
        <v>5.4398148148148144E-4</v>
      </c>
      <c r="AG32" s="10">
        <f t="shared" ca="1" si="37"/>
        <v>0.5039236111111115</v>
      </c>
      <c r="AH32" s="9" t="str">
        <f t="shared" ca="1" si="2"/>
        <v>Bowl</v>
      </c>
      <c r="AI32" s="8">
        <f t="shared" ca="1" si="38"/>
        <v>0.5039236111111115</v>
      </c>
      <c r="AJ32" s="23">
        <f t="shared" ca="1" si="39"/>
        <v>0</v>
      </c>
      <c r="AK32" s="8">
        <f t="shared" ca="1" si="43"/>
        <v>0.5039236111111115</v>
      </c>
      <c r="AL32" s="7">
        <f t="shared" ca="1" si="3"/>
        <v>27</v>
      </c>
      <c r="AM32" s="8">
        <f t="shared" ca="1" si="15"/>
        <v>3.1250000000000001E-4</v>
      </c>
      <c r="AN32" s="8">
        <f t="shared" ca="1" si="16"/>
        <v>0.50423611111111155</v>
      </c>
      <c r="AO32" s="7" t="str">
        <f t="shared" ca="1" si="4"/>
        <v>Debit</v>
      </c>
      <c r="AP32" s="1">
        <f t="shared" ca="1" si="17"/>
        <v>4.5486111111114336E-3</v>
      </c>
      <c r="AQ32" s="1">
        <f t="shared" ca="1" si="5"/>
        <v>2.1180555555555558E-3</v>
      </c>
      <c r="AR32">
        <f t="shared" si="18"/>
        <v>1</v>
      </c>
      <c r="AS32" s="33">
        <f t="shared" ca="1" si="40"/>
        <v>4.5486111111114336E-3</v>
      </c>
      <c r="AT32" s="33">
        <f t="shared" ca="1" si="19"/>
        <v>2.1180555555555558E-3</v>
      </c>
      <c r="AX32">
        <f t="shared" si="41"/>
        <v>28</v>
      </c>
      <c r="AY32" s="34">
        <v>2.2673793093408508E-2</v>
      </c>
      <c r="BE32" s="34">
        <f t="shared" si="42"/>
        <v>2.3275572152341738E-2</v>
      </c>
      <c r="BF32">
        <v>78</v>
      </c>
    </row>
    <row r="33" spans="1:58" ht="15.6" customHeight="1">
      <c r="A33" s="2">
        <v>217</v>
      </c>
      <c r="B33" s="1">
        <f t="shared" si="6"/>
        <v>2.5115740740740741E-3</v>
      </c>
      <c r="C33" s="5">
        <f t="shared" si="20"/>
        <v>0.50008101851851849</v>
      </c>
      <c r="D33" s="18">
        <f t="shared" si="0"/>
        <v>0.50008101851851849</v>
      </c>
      <c r="E33" s="21">
        <f t="shared" ca="1" si="21"/>
        <v>0</v>
      </c>
      <c r="F33" s="18">
        <f t="shared" ca="1" si="22"/>
        <v>0.50008101851851849</v>
      </c>
      <c r="G33" s="25">
        <f t="shared" ca="1" si="7"/>
        <v>23</v>
      </c>
      <c r="H33" s="18">
        <f t="shared" ca="1" si="23"/>
        <v>2.6620370370370372E-4</v>
      </c>
      <c r="I33" s="18">
        <f t="shared" ca="1" si="24"/>
        <v>0.50034722222222217</v>
      </c>
      <c r="J33" s="16">
        <f t="shared" ca="1" si="25"/>
        <v>0.50034722222222217</v>
      </c>
      <c r="K33" s="23">
        <f t="shared" ca="1" si="26"/>
        <v>3.5763888888893369E-3</v>
      </c>
      <c r="L33" s="16">
        <f t="shared" ca="1" si="27"/>
        <v>0.5039236111111115</v>
      </c>
      <c r="M33" s="15">
        <f t="shared" ca="1" si="8"/>
        <v>26</v>
      </c>
      <c r="N33" s="16">
        <f t="shared" ca="1" si="9"/>
        <v>3.0092592592592595E-4</v>
      </c>
      <c r="O33" s="16">
        <f t="shared" ca="1" si="28"/>
        <v>0.5042245370370374</v>
      </c>
      <c r="P33" s="14">
        <f t="shared" ca="1" si="29"/>
        <v>0.5042245370370374</v>
      </c>
      <c r="Q33" s="23">
        <f>0</f>
        <v>0</v>
      </c>
      <c r="R33" s="14">
        <f t="shared" ca="1" si="30"/>
        <v>0.5042245370370374</v>
      </c>
      <c r="S33" s="13">
        <f t="shared" ca="1" si="10"/>
        <v>40</v>
      </c>
      <c r="T33" s="14">
        <f t="shared" ca="1" si="11"/>
        <v>4.6296296296296298E-4</v>
      </c>
      <c r="U33" s="14">
        <f t="shared" ca="1" si="31"/>
        <v>0.5046875000000004</v>
      </c>
      <c r="V33" s="12">
        <f t="shared" ca="1" si="32"/>
        <v>0.5046875000000004</v>
      </c>
      <c r="W33" s="23">
        <f>0</f>
        <v>0</v>
      </c>
      <c r="X33" s="12">
        <f t="shared" ca="1" si="33"/>
        <v>0.5046875000000004</v>
      </c>
      <c r="Y33" s="11">
        <f t="shared" ca="1" si="12"/>
        <v>48</v>
      </c>
      <c r="Z33" s="12">
        <f t="shared" ca="1" si="13"/>
        <v>5.5555555555555556E-4</v>
      </c>
      <c r="AA33" s="12">
        <f t="shared" ca="1" si="34"/>
        <v>0.50524305555555593</v>
      </c>
      <c r="AB33" s="10">
        <f t="shared" ca="1" si="35"/>
        <v>0.50524305555555593</v>
      </c>
      <c r="AC33" s="23">
        <f>0</f>
        <v>0</v>
      </c>
      <c r="AD33" s="10">
        <f t="shared" ca="1" si="36"/>
        <v>0.50524305555555593</v>
      </c>
      <c r="AE33" s="9">
        <f t="shared" ca="1" si="1"/>
        <v>28</v>
      </c>
      <c r="AF33" s="10">
        <f t="shared" ca="1" si="14"/>
        <v>3.2407407407407406E-4</v>
      </c>
      <c r="AG33" s="10">
        <f t="shared" ca="1" si="37"/>
        <v>0.50556712962963002</v>
      </c>
      <c r="AH33" s="9" t="str">
        <f t="shared" ca="1" si="2"/>
        <v>Bowl</v>
      </c>
      <c r="AI33" s="8">
        <f t="shared" ca="1" si="38"/>
        <v>0.50556712962963002</v>
      </c>
      <c r="AJ33" s="23">
        <f t="shared" ca="1" si="39"/>
        <v>0</v>
      </c>
      <c r="AK33" s="8">
        <f t="shared" ca="1" si="43"/>
        <v>0.50556712962963002</v>
      </c>
      <c r="AL33" s="7">
        <f t="shared" ca="1" si="3"/>
        <v>14</v>
      </c>
      <c r="AM33" s="8">
        <f t="shared" ca="1" si="15"/>
        <v>1.6203703703703703E-4</v>
      </c>
      <c r="AN33" s="8">
        <f t="shared" ca="1" si="16"/>
        <v>0.50572916666666701</v>
      </c>
      <c r="AO33" s="7" t="str">
        <f t="shared" ca="1" si="4"/>
        <v>Debit</v>
      </c>
      <c r="AP33" s="1">
        <f t="shared" ca="1" si="17"/>
        <v>3.5763888888893369E-3</v>
      </c>
      <c r="AQ33" s="1">
        <f t="shared" ca="1" si="5"/>
        <v>2.0717592592592593E-3</v>
      </c>
      <c r="AR33">
        <f t="shared" si="18"/>
        <v>1</v>
      </c>
      <c r="AS33" s="33">
        <f t="shared" ca="1" si="40"/>
        <v>3.5763888888893369E-3</v>
      </c>
      <c r="AT33" s="33">
        <f t="shared" ca="1" si="19"/>
        <v>2.0717592592592593E-3</v>
      </c>
      <c r="AX33">
        <f t="shared" si="41"/>
        <v>29</v>
      </c>
      <c r="AY33" s="34">
        <v>2.3032698579082585E-2</v>
      </c>
      <c r="BE33" s="34">
        <f t="shared" si="42"/>
        <v>2.3391312893082477E-2</v>
      </c>
      <c r="BF33">
        <v>87</v>
      </c>
    </row>
    <row r="34" spans="1:58" ht="15.6" customHeight="1">
      <c r="A34" s="2">
        <v>132</v>
      </c>
      <c r="B34" s="1">
        <f t="shared" si="6"/>
        <v>1.5277777777777779E-3</v>
      </c>
      <c r="C34" s="5">
        <f t="shared" si="20"/>
        <v>0.50160879629629629</v>
      </c>
      <c r="D34" s="18">
        <f t="shared" si="0"/>
        <v>0.50160879629629629</v>
      </c>
      <c r="E34" s="21">
        <f t="shared" ca="1" si="21"/>
        <v>0</v>
      </c>
      <c r="F34" s="18">
        <f t="shared" ca="1" si="22"/>
        <v>0.50160879629629629</v>
      </c>
      <c r="G34" s="25">
        <f t="shared" ca="1" si="7"/>
        <v>23</v>
      </c>
      <c r="H34" s="18">
        <f t="shared" ca="1" si="23"/>
        <v>2.6620370370370372E-4</v>
      </c>
      <c r="I34" s="18">
        <f t="shared" ca="1" si="24"/>
        <v>0.50187499999999996</v>
      </c>
      <c r="J34" s="16">
        <f t="shared" ca="1" si="25"/>
        <v>0.50187499999999996</v>
      </c>
      <c r="K34" s="23">
        <f t="shared" ca="1" si="26"/>
        <v>3.6921296296300588E-3</v>
      </c>
      <c r="L34" s="16">
        <f t="shared" ca="1" si="27"/>
        <v>0.50556712962963002</v>
      </c>
      <c r="M34" s="15">
        <f t="shared" ca="1" si="8"/>
        <v>20</v>
      </c>
      <c r="N34" s="16">
        <f t="shared" ca="1" si="9"/>
        <v>2.3148148148148149E-4</v>
      </c>
      <c r="O34" s="16">
        <f t="shared" ca="1" si="28"/>
        <v>0.50579861111111146</v>
      </c>
      <c r="P34" s="14">
        <f t="shared" ca="1" si="29"/>
        <v>0.50579861111111146</v>
      </c>
      <c r="Q34" s="23">
        <f>0</f>
        <v>0</v>
      </c>
      <c r="R34" s="14">
        <f t="shared" ca="1" si="30"/>
        <v>0.50579861111111146</v>
      </c>
      <c r="S34" s="13">
        <f t="shared" ca="1" si="10"/>
        <v>29</v>
      </c>
      <c r="T34" s="14">
        <f t="shared" ca="1" si="11"/>
        <v>3.3564814814814812E-4</v>
      </c>
      <c r="U34" s="14">
        <f t="shared" ca="1" si="31"/>
        <v>0.50613425925925959</v>
      </c>
      <c r="V34" s="12">
        <f t="shared" ca="1" si="32"/>
        <v>0.50613425925925959</v>
      </c>
      <c r="W34" s="23">
        <f>0</f>
        <v>0</v>
      </c>
      <c r="X34" s="12">
        <f t="shared" ca="1" si="33"/>
        <v>0.50613425925925959</v>
      </c>
      <c r="Y34" s="11">
        <f t="shared" ca="1" si="12"/>
        <v>39</v>
      </c>
      <c r="Z34" s="12">
        <f t="shared" ca="1" si="13"/>
        <v>4.5138888888888887E-4</v>
      </c>
      <c r="AA34" s="12">
        <f t="shared" ca="1" si="34"/>
        <v>0.50658564814814844</v>
      </c>
      <c r="AB34" s="10">
        <f t="shared" ca="1" si="35"/>
        <v>0.50658564814814844</v>
      </c>
      <c r="AC34" s="23">
        <f>0</f>
        <v>0</v>
      </c>
      <c r="AD34" s="10">
        <f t="shared" ca="1" si="36"/>
        <v>0.50658564814814844</v>
      </c>
      <c r="AE34" s="9">
        <f t="shared" ca="1" si="1"/>
        <v>43</v>
      </c>
      <c r="AF34" s="10">
        <f t="shared" ca="1" si="14"/>
        <v>4.9768518518518521E-4</v>
      </c>
      <c r="AG34" s="10">
        <f t="shared" ca="1" si="37"/>
        <v>0.50708333333333366</v>
      </c>
      <c r="AH34" s="9" t="str">
        <f t="shared" ca="1" si="2"/>
        <v>Burrito</v>
      </c>
      <c r="AI34" s="8">
        <f t="shared" ca="1" si="38"/>
        <v>0.50708333333333366</v>
      </c>
      <c r="AJ34" s="23">
        <f t="shared" ca="1" si="39"/>
        <v>0</v>
      </c>
      <c r="AK34" s="8">
        <f t="shared" ca="1" si="43"/>
        <v>0.50708333333333366</v>
      </c>
      <c r="AL34" s="7">
        <f t="shared" ca="1" si="3"/>
        <v>10</v>
      </c>
      <c r="AM34" s="8">
        <f t="shared" ca="1" si="15"/>
        <v>1.1574074074074075E-4</v>
      </c>
      <c r="AN34" s="8">
        <f t="shared" ca="1" si="16"/>
        <v>0.50719907407407439</v>
      </c>
      <c r="AO34" s="7" t="str">
        <f t="shared" ca="1" si="4"/>
        <v>Debit</v>
      </c>
      <c r="AP34" s="1">
        <f t="shared" ca="1" si="17"/>
        <v>3.6921296296300588E-3</v>
      </c>
      <c r="AQ34" s="1">
        <f t="shared" ca="1" si="5"/>
        <v>1.8981481481481484E-3</v>
      </c>
      <c r="AR34">
        <f t="shared" si="18"/>
        <v>1</v>
      </c>
      <c r="AS34" s="33">
        <f t="shared" ca="1" si="40"/>
        <v>3.6921296296300588E-3</v>
      </c>
      <c r="AT34" s="33">
        <f t="shared" ca="1" si="19"/>
        <v>1.8981481481481484E-3</v>
      </c>
      <c r="AX34">
        <f t="shared" si="41"/>
        <v>30</v>
      </c>
      <c r="AY34" s="34">
        <v>2.1549178895877284E-2</v>
      </c>
      <c r="BE34" s="34">
        <f t="shared" si="42"/>
        <v>2.3507053633823216E-2</v>
      </c>
      <c r="BF34">
        <v>83</v>
      </c>
    </row>
    <row r="35" spans="1:58" ht="15.6" customHeight="1">
      <c r="A35" s="2">
        <v>161</v>
      </c>
      <c r="B35" s="1">
        <f t="shared" si="6"/>
        <v>1.8634259259259259E-3</v>
      </c>
      <c r="C35" s="5">
        <f t="shared" si="20"/>
        <v>0.50347222222222221</v>
      </c>
      <c r="D35" s="18">
        <f t="shared" si="0"/>
        <v>0.50347222222222221</v>
      </c>
      <c r="E35" s="21">
        <f t="shared" ca="1" si="21"/>
        <v>0</v>
      </c>
      <c r="F35" s="18">
        <f t="shared" ca="1" si="22"/>
        <v>0.50347222222222221</v>
      </c>
      <c r="G35" s="25">
        <f t="shared" ca="1" si="7"/>
        <v>18</v>
      </c>
      <c r="H35" s="18">
        <f t="shared" ca="1" si="23"/>
        <v>2.0833333333333335E-4</v>
      </c>
      <c r="I35" s="18">
        <f t="shared" ca="1" si="24"/>
        <v>0.50368055555555558</v>
      </c>
      <c r="J35" s="16">
        <f t="shared" ca="1" si="25"/>
        <v>0.50368055555555558</v>
      </c>
      <c r="K35" s="23">
        <f t="shared" ca="1" si="26"/>
        <v>3.4027777777780877E-3</v>
      </c>
      <c r="L35" s="16">
        <f t="shared" ca="1" si="27"/>
        <v>0.50708333333333366</v>
      </c>
      <c r="M35" s="15">
        <f t="shared" ca="1" si="8"/>
        <v>8</v>
      </c>
      <c r="N35" s="16">
        <f t="shared" ca="1" si="9"/>
        <v>9.2592592592592588E-5</v>
      </c>
      <c r="O35" s="16">
        <f t="shared" ca="1" si="28"/>
        <v>0.50717592592592631</v>
      </c>
      <c r="P35" s="14">
        <f t="shared" ca="1" si="29"/>
        <v>0.50717592592592631</v>
      </c>
      <c r="Q35" s="23">
        <f>0</f>
        <v>0</v>
      </c>
      <c r="R35" s="14">
        <f t="shared" ca="1" si="30"/>
        <v>0.50717592592592631</v>
      </c>
      <c r="S35" s="13">
        <f t="shared" ca="1" si="10"/>
        <v>41</v>
      </c>
      <c r="T35" s="14">
        <f t="shared" ca="1" si="11"/>
        <v>4.7453703703703704E-4</v>
      </c>
      <c r="U35" s="14">
        <f t="shared" ca="1" si="31"/>
        <v>0.50765046296296334</v>
      </c>
      <c r="V35" s="12">
        <f t="shared" ca="1" si="32"/>
        <v>0.50765046296296334</v>
      </c>
      <c r="W35" s="23">
        <f>0</f>
        <v>0</v>
      </c>
      <c r="X35" s="12">
        <f t="shared" ca="1" si="33"/>
        <v>0.50765046296296334</v>
      </c>
      <c r="Y35" s="11">
        <f t="shared" ca="1" si="12"/>
        <v>40</v>
      </c>
      <c r="Z35" s="12">
        <f t="shared" ca="1" si="13"/>
        <v>4.6296296296296298E-4</v>
      </c>
      <c r="AA35" s="12">
        <f t="shared" ca="1" si="34"/>
        <v>0.50811342592592634</v>
      </c>
      <c r="AB35" s="10">
        <f t="shared" ca="1" si="35"/>
        <v>0.50811342592592634</v>
      </c>
      <c r="AC35" s="23">
        <f>0</f>
        <v>0</v>
      </c>
      <c r="AD35" s="10">
        <f t="shared" ca="1" si="36"/>
        <v>0.50811342592592634</v>
      </c>
      <c r="AE35" s="9">
        <f t="shared" ca="1" si="1"/>
        <v>32</v>
      </c>
      <c r="AF35" s="10">
        <f t="shared" ca="1" si="14"/>
        <v>3.7037037037037035E-4</v>
      </c>
      <c r="AG35" s="10">
        <f t="shared" ca="1" si="37"/>
        <v>0.5084837962962967</v>
      </c>
      <c r="AH35" s="9" t="str">
        <f t="shared" ca="1" si="2"/>
        <v>Bowl</v>
      </c>
      <c r="AI35" s="8">
        <f t="shared" ca="1" si="38"/>
        <v>0.5084837962962967</v>
      </c>
      <c r="AJ35" s="23">
        <f t="shared" ca="1" si="39"/>
        <v>0</v>
      </c>
      <c r="AK35" s="8">
        <f t="shared" ca="1" si="43"/>
        <v>0.5084837962962967</v>
      </c>
      <c r="AL35" s="7">
        <f t="shared" ca="1" si="3"/>
        <v>42</v>
      </c>
      <c r="AM35" s="8">
        <f t="shared" ca="1" si="15"/>
        <v>4.861111111111111E-4</v>
      </c>
      <c r="AN35" s="8">
        <f t="shared" ca="1" si="16"/>
        <v>0.50896990740740777</v>
      </c>
      <c r="AO35" s="7" t="str">
        <f t="shared" ca="1" si="4"/>
        <v>Cash</v>
      </c>
      <c r="AP35" s="1">
        <f t="shared" ca="1" si="17"/>
        <v>3.4027777777780877E-3</v>
      </c>
      <c r="AQ35" s="1">
        <f t="shared" ca="1" si="5"/>
        <v>2.0949074074074073E-3</v>
      </c>
      <c r="AR35">
        <f t="shared" si="18"/>
        <v>1</v>
      </c>
      <c r="AS35" s="33">
        <f t="shared" ca="1" si="40"/>
        <v>3.4027777777780877E-3</v>
      </c>
      <c r="AT35" s="33">
        <f t="shared" ca="1" si="19"/>
        <v>2.0949074074074073E-3</v>
      </c>
      <c r="AX35">
        <f t="shared" si="41"/>
        <v>31</v>
      </c>
      <c r="AY35" s="34">
        <v>2.2475650768693248E-2</v>
      </c>
      <c r="BE35" s="34">
        <f t="shared" si="42"/>
        <v>2.3622794374563955E-2</v>
      </c>
      <c r="BF35">
        <v>69</v>
      </c>
    </row>
    <row r="36" spans="1:58" ht="15.6" customHeight="1">
      <c r="A36" s="2">
        <v>198</v>
      </c>
      <c r="B36" s="1">
        <f t="shared" si="6"/>
        <v>2.2916666666666667E-3</v>
      </c>
      <c r="C36" s="5">
        <f t="shared" si="20"/>
        <v>0.5057638888888889</v>
      </c>
      <c r="D36" s="18">
        <f t="shared" si="0"/>
        <v>0.5057638888888889</v>
      </c>
      <c r="E36" s="21">
        <f t="shared" ca="1" si="21"/>
        <v>0</v>
      </c>
      <c r="F36" s="18">
        <f t="shared" ca="1" si="22"/>
        <v>0.5057638888888889</v>
      </c>
      <c r="G36" s="25">
        <f t="shared" ca="1" si="7"/>
        <v>12</v>
      </c>
      <c r="H36" s="18">
        <f t="shared" ca="1" si="23"/>
        <v>1.3888888888888889E-4</v>
      </c>
      <c r="I36" s="18">
        <f t="shared" ca="1" si="24"/>
        <v>0.50590277777777781</v>
      </c>
      <c r="J36" s="16">
        <f t="shared" ca="1" si="25"/>
        <v>0.50590277777777781</v>
      </c>
      <c r="K36" s="23">
        <f t="shared" ca="1" si="26"/>
        <v>2.581018518518885E-3</v>
      </c>
      <c r="L36" s="16">
        <f t="shared" ca="1" si="27"/>
        <v>0.5084837962962967</v>
      </c>
      <c r="M36" s="15">
        <f t="shared" ca="1" si="8"/>
        <v>18</v>
      </c>
      <c r="N36" s="16">
        <f t="shared" ca="1" si="9"/>
        <v>2.0833333333333335E-4</v>
      </c>
      <c r="O36" s="16">
        <f t="shared" ca="1" si="28"/>
        <v>0.50869212962963006</v>
      </c>
      <c r="P36" s="14">
        <f t="shared" ca="1" si="29"/>
        <v>0.50869212962963006</v>
      </c>
      <c r="Q36" s="23">
        <f>0</f>
        <v>0</v>
      </c>
      <c r="R36" s="14">
        <f t="shared" ca="1" si="30"/>
        <v>0.50869212962963006</v>
      </c>
      <c r="S36" s="13">
        <f t="shared" ca="1" si="10"/>
        <v>38</v>
      </c>
      <c r="T36" s="14">
        <f t="shared" ca="1" si="11"/>
        <v>4.3981481481481481E-4</v>
      </c>
      <c r="U36" s="14">
        <f t="shared" ca="1" si="31"/>
        <v>0.50913194444444487</v>
      </c>
      <c r="V36" s="12">
        <f t="shared" ca="1" si="32"/>
        <v>0.50913194444444487</v>
      </c>
      <c r="W36" s="23">
        <f>0</f>
        <v>0</v>
      </c>
      <c r="X36" s="12">
        <f t="shared" ca="1" si="33"/>
        <v>0.50913194444444487</v>
      </c>
      <c r="Y36" s="11">
        <f t="shared" ca="1" si="12"/>
        <v>31</v>
      </c>
      <c r="Z36" s="12">
        <f t="shared" ca="1" si="13"/>
        <v>3.5879629629629629E-4</v>
      </c>
      <c r="AA36" s="12">
        <f t="shared" ca="1" si="34"/>
        <v>0.50949074074074119</v>
      </c>
      <c r="AB36" s="10">
        <f t="shared" ca="1" si="35"/>
        <v>0.50949074074074119</v>
      </c>
      <c r="AC36" s="23">
        <f>0</f>
        <v>0</v>
      </c>
      <c r="AD36" s="10">
        <f t="shared" ca="1" si="36"/>
        <v>0.50949074074074119</v>
      </c>
      <c r="AE36" s="9">
        <f t="shared" ca="1" si="1"/>
        <v>21</v>
      </c>
      <c r="AF36" s="10">
        <f t="shared" ca="1" si="14"/>
        <v>2.4305555555555555E-4</v>
      </c>
      <c r="AG36" s="10">
        <f t="shared" ca="1" si="37"/>
        <v>0.50973379629629678</v>
      </c>
      <c r="AH36" s="9" t="str">
        <f t="shared" ca="1" si="2"/>
        <v>Bowl</v>
      </c>
      <c r="AI36" s="8">
        <f t="shared" ca="1" si="38"/>
        <v>0.50973379629629678</v>
      </c>
      <c r="AJ36" s="23">
        <f t="shared" ca="1" si="39"/>
        <v>0</v>
      </c>
      <c r="AK36" s="8">
        <f t="shared" ca="1" si="43"/>
        <v>0.50973379629629678</v>
      </c>
      <c r="AL36" s="7">
        <f t="shared" ca="1" si="3"/>
        <v>59</v>
      </c>
      <c r="AM36" s="8">
        <f t="shared" ca="1" si="15"/>
        <v>6.8287037037037036E-4</v>
      </c>
      <c r="AN36" s="8">
        <f t="shared" ca="1" si="16"/>
        <v>0.51041666666666718</v>
      </c>
      <c r="AO36" s="7" t="str">
        <f t="shared" ca="1" si="4"/>
        <v>Cash</v>
      </c>
      <c r="AP36" s="1">
        <f t="shared" ca="1" si="17"/>
        <v>2.581018518518885E-3</v>
      </c>
      <c r="AQ36" s="1">
        <f t="shared" ca="1" si="5"/>
        <v>2.0717592592592593E-3</v>
      </c>
      <c r="AR36">
        <f t="shared" si="18"/>
        <v>1</v>
      </c>
      <c r="AS36" s="33">
        <f t="shared" ca="1" si="40"/>
        <v>2.581018518518885E-3</v>
      </c>
      <c r="AT36" s="33">
        <f t="shared" ca="1" si="19"/>
        <v>2.0717592592592593E-3</v>
      </c>
      <c r="AX36">
        <f t="shared" si="41"/>
        <v>32</v>
      </c>
      <c r="AY36" s="34">
        <v>2.3119540531097296E-2</v>
      </c>
      <c r="BE36" s="34">
        <f t="shared" si="42"/>
        <v>2.3738535115304694E-2</v>
      </c>
      <c r="BF36">
        <v>88</v>
      </c>
    </row>
    <row r="37" spans="1:58" ht="15.6" customHeight="1">
      <c r="A37" s="2">
        <v>197</v>
      </c>
      <c r="B37" s="1">
        <f t="shared" si="6"/>
        <v>2.2800925925925927E-3</v>
      </c>
      <c r="C37" s="5">
        <f t="shared" si="20"/>
        <v>0.50804398148148144</v>
      </c>
      <c r="D37" s="18">
        <f t="shared" si="0"/>
        <v>0.50804398148148144</v>
      </c>
      <c r="E37" s="21">
        <f t="shared" ca="1" si="21"/>
        <v>0</v>
      </c>
      <c r="F37" s="18">
        <f t="shared" ca="1" si="22"/>
        <v>0.50804398148148144</v>
      </c>
      <c r="G37" s="25">
        <f t="shared" ca="1" si="7"/>
        <v>28</v>
      </c>
      <c r="H37" s="18">
        <f t="shared" ca="1" si="23"/>
        <v>3.2407407407407406E-4</v>
      </c>
      <c r="I37" s="18">
        <f t="shared" ca="1" si="24"/>
        <v>0.50836805555555553</v>
      </c>
      <c r="J37" s="16">
        <f t="shared" ca="1" si="25"/>
        <v>0.50836805555555553</v>
      </c>
      <c r="K37" s="23">
        <f t="shared" ca="1" si="26"/>
        <v>1.3657407407412503E-3</v>
      </c>
      <c r="L37" s="16">
        <f t="shared" ca="1" si="27"/>
        <v>0.50973379629629678</v>
      </c>
      <c r="M37" s="15">
        <f t="shared" ca="1" si="8"/>
        <v>24</v>
      </c>
      <c r="N37" s="16">
        <f t="shared" ca="1" si="9"/>
        <v>2.7777777777777778E-4</v>
      </c>
      <c r="O37" s="16">
        <f t="shared" ca="1" si="28"/>
        <v>0.5100115740740746</v>
      </c>
      <c r="P37" s="14">
        <f t="shared" ca="1" si="29"/>
        <v>0.5100115740740746</v>
      </c>
      <c r="Q37" s="23">
        <f>0</f>
        <v>0</v>
      </c>
      <c r="R37" s="14">
        <f t="shared" ca="1" si="30"/>
        <v>0.5100115740740746</v>
      </c>
      <c r="S37" s="13">
        <f t="shared" ca="1" si="10"/>
        <v>21</v>
      </c>
      <c r="T37" s="14">
        <f t="shared" ca="1" si="11"/>
        <v>2.4305555555555555E-4</v>
      </c>
      <c r="U37" s="14">
        <f t="shared" ca="1" si="31"/>
        <v>0.5102546296296302</v>
      </c>
      <c r="V37" s="12">
        <f t="shared" ca="1" si="32"/>
        <v>0.5102546296296302</v>
      </c>
      <c r="W37" s="23">
        <f>0</f>
        <v>0</v>
      </c>
      <c r="X37" s="12">
        <f t="shared" ca="1" si="33"/>
        <v>0.5102546296296302</v>
      </c>
      <c r="Y37" s="11">
        <f t="shared" ca="1" si="12"/>
        <v>31</v>
      </c>
      <c r="Z37" s="12">
        <f t="shared" ca="1" si="13"/>
        <v>3.5879629629629629E-4</v>
      </c>
      <c r="AA37" s="12">
        <f t="shared" ca="1" si="34"/>
        <v>0.51061342592592651</v>
      </c>
      <c r="AB37" s="10">
        <f t="shared" ca="1" si="35"/>
        <v>0.51061342592592651</v>
      </c>
      <c r="AC37" s="23">
        <f>0</f>
        <v>0</v>
      </c>
      <c r="AD37" s="10">
        <f t="shared" ca="1" si="36"/>
        <v>0.51061342592592651</v>
      </c>
      <c r="AE37" s="9">
        <f t="shared" ca="1" si="1"/>
        <v>30</v>
      </c>
      <c r="AF37" s="10">
        <f t="shared" ca="1" si="14"/>
        <v>3.4722222222222224E-4</v>
      </c>
      <c r="AG37" s="10">
        <f t="shared" ca="1" si="37"/>
        <v>0.51096064814814879</v>
      </c>
      <c r="AH37" s="9" t="str">
        <f t="shared" ca="1" si="2"/>
        <v>Bowl</v>
      </c>
      <c r="AI37" s="8">
        <f t="shared" ca="1" si="38"/>
        <v>0.51096064814814879</v>
      </c>
      <c r="AJ37" s="23">
        <f t="shared" ca="1" si="39"/>
        <v>0</v>
      </c>
      <c r="AK37" s="8">
        <f t="shared" ca="1" si="43"/>
        <v>0.51096064814814879</v>
      </c>
      <c r="AL37" s="7">
        <f t="shared" ca="1" si="3"/>
        <v>20</v>
      </c>
      <c r="AM37" s="8">
        <f t="shared" ca="1" si="15"/>
        <v>2.3148148148148149E-4</v>
      </c>
      <c r="AN37" s="8">
        <f t="shared" ca="1" si="16"/>
        <v>0.51119212962963023</v>
      </c>
      <c r="AO37" s="7" t="str">
        <f t="shared" ca="1" si="4"/>
        <v>Debit</v>
      </c>
      <c r="AP37" s="1">
        <f t="shared" ca="1" si="17"/>
        <v>1.3657407407412503E-3</v>
      </c>
      <c r="AQ37" s="1">
        <f t="shared" ca="1" si="5"/>
        <v>1.7824074074074075E-3</v>
      </c>
      <c r="AR37">
        <f t="shared" si="18"/>
        <v>1</v>
      </c>
      <c r="AS37" s="33">
        <f t="shared" ca="1" si="40"/>
        <v>1.3657407407412503E-3</v>
      </c>
      <c r="AT37" s="33">
        <f t="shared" ca="1" si="19"/>
        <v>1.7824074074074075E-3</v>
      </c>
      <c r="AX37">
        <f t="shared" si="41"/>
        <v>33</v>
      </c>
      <c r="AY37" s="34">
        <v>2.468928342650846E-2</v>
      </c>
      <c r="BE37" s="34">
        <f t="shared" si="42"/>
        <v>2.3854275856045434E-2</v>
      </c>
      <c r="BF37">
        <v>82</v>
      </c>
    </row>
    <row r="38" spans="1:58" ht="15.6" customHeight="1">
      <c r="A38" s="2">
        <v>61</v>
      </c>
      <c r="B38" s="1">
        <f t="shared" si="6"/>
        <v>7.0601851851851847E-4</v>
      </c>
      <c r="C38" s="5">
        <f t="shared" si="20"/>
        <v>0.50874999999999992</v>
      </c>
      <c r="D38" s="18">
        <f t="shared" si="0"/>
        <v>0.50874999999999992</v>
      </c>
      <c r="E38" s="21">
        <f t="shared" ca="1" si="21"/>
        <v>0</v>
      </c>
      <c r="F38" s="18">
        <f t="shared" ca="1" si="22"/>
        <v>0.50874999999999992</v>
      </c>
      <c r="G38" s="25">
        <f t="shared" ca="1" si="7"/>
        <v>24</v>
      </c>
      <c r="H38" s="18">
        <f t="shared" ca="1" si="23"/>
        <v>2.7777777777777778E-4</v>
      </c>
      <c r="I38" s="18">
        <f t="shared" ca="1" si="24"/>
        <v>0.50902777777777775</v>
      </c>
      <c r="J38" s="16">
        <f t="shared" ca="1" si="25"/>
        <v>0.50902777777777775</v>
      </c>
      <c r="K38" s="23">
        <f t="shared" ca="1" si="26"/>
        <v>1.9328703703710426E-3</v>
      </c>
      <c r="L38" s="16">
        <f t="shared" ca="1" si="27"/>
        <v>0.51096064814814879</v>
      </c>
      <c r="M38" s="15">
        <f t="shared" ca="1" si="8"/>
        <v>30</v>
      </c>
      <c r="N38" s="16">
        <f t="shared" ca="1" si="9"/>
        <v>3.4722222222222224E-4</v>
      </c>
      <c r="O38" s="16">
        <f t="shared" ca="1" si="28"/>
        <v>0.51130787037037106</v>
      </c>
      <c r="P38" s="14">
        <f t="shared" ca="1" si="29"/>
        <v>0.51130787037037106</v>
      </c>
      <c r="Q38" s="23">
        <f>0</f>
        <v>0</v>
      </c>
      <c r="R38" s="14">
        <f t="shared" ca="1" si="30"/>
        <v>0.51130787037037106</v>
      </c>
      <c r="S38" s="13">
        <f t="shared" ca="1" si="10"/>
        <v>45</v>
      </c>
      <c r="T38" s="14">
        <f t="shared" ca="1" si="11"/>
        <v>5.2083333333333333E-4</v>
      </c>
      <c r="U38" s="14">
        <f t="shared" ca="1" si="31"/>
        <v>0.51182870370370437</v>
      </c>
      <c r="V38" s="12">
        <f t="shared" ca="1" si="32"/>
        <v>0.51182870370370437</v>
      </c>
      <c r="W38" s="23">
        <f>0</f>
        <v>0</v>
      </c>
      <c r="X38" s="12">
        <f t="shared" ca="1" si="33"/>
        <v>0.51182870370370437</v>
      </c>
      <c r="Y38" s="11">
        <f t="shared" ca="1" si="12"/>
        <v>43</v>
      </c>
      <c r="Z38" s="12">
        <f t="shared" ca="1" si="13"/>
        <v>4.9768518518518521E-4</v>
      </c>
      <c r="AA38" s="12">
        <f t="shared" ca="1" si="34"/>
        <v>0.51232638888888959</v>
      </c>
      <c r="AB38" s="10">
        <f t="shared" ca="1" si="35"/>
        <v>0.51232638888888959</v>
      </c>
      <c r="AC38" s="23">
        <f>0</f>
        <v>0</v>
      </c>
      <c r="AD38" s="10">
        <f t="shared" ca="1" si="36"/>
        <v>0.51232638888888959</v>
      </c>
      <c r="AE38" s="9">
        <f t="shared" ca="1" si="1"/>
        <v>40</v>
      </c>
      <c r="AF38" s="10">
        <f t="shared" ca="1" si="14"/>
        <v>4.6296296296296298E-4</v>
      </c>
      <c r="AG38" s="10">
        <f t="shared" ca="1" si="37"/>
        <v>0.51278935185185259</v>
      </c>
      <c r="AH38" s="9" t="str">
        <f t="shared" ca="1" si="2"/>
        <v>Bowl</v>
      </c>
      <c r="AI38" s="8">
        <f t="shared" ca="1" si="38"/>
        <v>0.51278935185185259</v>
      </c>
      <c r="AJ38" s="23">
        <f t="shared" ca="1" si="39"/>
        <v>0</v>
      </c>
      <c r="AK38" s="8">
        <f t="shared" ca="1" si="43"/>
        <v>0.51278935185185259</v>
      </c>
      <c r="AL38" s="7">
        <f t="shared" ca="1" si="3"/>
        <v>52</v>
      </c>
      <c r="AM38" s="8">
        <f t="shared" ca="1" si="15"/>
        <v>6.018518518518519E-4</v>
      </c>
      <c r="AN38" s="8">
        <f t="shared" ca="1" si="16"/>
        <v>0.51339120370370439</v>
      </c>
      <c r="AO38" s="7" t="str">
        <f t="shared" ca="1" si="4"/>
        <v>Cash</v>
      </c>
      <c r="AP38" s="1">
        <f t="shared" ca="1" si="17"/>
        <v>1.9328703703710426E-3</v>
      </c>
      <c r="AQ38" s="1">
        <f t="shared" ca="1" si="5"/>
        <v>2.7083333333333334E-3</v>
      </c>
      <c r="AR38">
        <f t="shared" si="18"/>
        <v>1</v>
      </c>
      <c r="AS38" s="33">
        <f t="shared" ca="1" si="40"/>
        <v>1.9328703703710426E-3</v>
      </c>
      <c r="AT38" s="33">
        <f t="shared" ca="1" si="19"/>
        <v>2.7083333333333334E-3</v>
      </c>
      <c r="AX38">
        <f t="shared" si="41"/>
        <v>34</v>
      </c>
      <c r="AY38" s="34">
        <v>2.4730811786629673E-2</v>
      </c>
      <c r="BE38" s="34">
        <f t="shared" si="42"/>
        <v>2.3970016596786173E-2</v>
      </c>
      <c r="BF38">
        <v>91</v>
      </c>
    </row>
    <row r="39" spans="1:58" ht="15.6" customHeight="1">
      <c r="A39" s="2">
        <v>2</v>
      </c>
      <c r="B39" s="1">
        <f t="shared" si="6"/>
        <v>2.3148148148148147E-5</v>
      </c>
      <c r="C39" s="5">
        <f t="shared" si="20"/>
        <v>0.50877314814814811</v>
      </c>
      <c r="D39" s="18">
        <f t="shared" si="0"/>
        <v>0.50877314814814811</v>
      </c>
      <c r="E39" s="21">
        <f t="shared" ca="1" si="21"/>
        <v>2.5462962962963243E-4</v>
      </c>
      <c r="F39" s="18">
        <f t="shared" ca="1" si="22"/>
        <v>0.50902777777777775</v>
      </c>
      <c r="G39" s="25">
        <f t="shared" ca="1" si="7"/>
        <v>19</v>
      </c>
      <c r="H39" s="18">
        <f t="shared" ca="1" si="23"/>
        <v>2.199074074074074E-4</v>
      </c>
      <c r="I39" s="18">
        <f t="shared" ca="1" si="24"/>
        <v>0.50924768518518515</v>
      </c>
      <c r="J39" s="16">
        <f t="shared" ca="1" si="25"/>
        <v>0.50924768518518515</v>
      </c>
      <c r="K39" s="23">
        <f t="shared" ca="1" si="26"/>
        <v>3.5416666666674423E-3</v>
      </c>
      <c r="L39" s="16">
        <f t="shared" ca="1" si="27"/>
        <v>0.51278935185185259</v>
      </c>
      <c r="M39" s="15">
        <f t="shared" ca="1" si="8"/>
        <v>25</v>
      </c>
      <c r="N39" s="16">
        <f t="shared" ca="1" si="9"/>
        <v>2.8935185185185184E-4</v>
      </c>
      <c r="O39" s="16">
        <f t="shared" ca="1" si="28"/>
        <v>0.51307870370370445</v>
      </c>
      <c r="P39" s="14">
        <f t="shared" ca="1" si="29"/>
        <v>0.51307870370370445</v>
      </c>
      <c r="Q39" s="23">
        <f>0</f>
        <v>0</v>
      </c>
      <c r="R39" s="14">
        <f t="shared" ca="1" si="30"/>
        <v>0.51307870370370445</v>
      </c>
      <c r="S39" s="13">
        <f t="shared" ca="1" si="10"/>
        <v>37</v>
      </c>
      <c r="T39" s="14">
        <f t="shared" ca="1" si="11"/>
        <v>4.2824074074074075E-4</v>
      </c>
      <c r="U39" s="14">
        <f t="shared" ca="1" si="31"/>
        <v>0.51350694444444522</v>
      </c>
      <c r="V39" s="12">
        <f t="shared" ca="1" si="32"/>
        <v>0.51350694444444522</v>
      </c>
      <c r="W39" s="23">
        <f>0</f>
        <v>0</v>
      </c>
      <c r="X39" s="12">
        <f t="shared" ca="1" si="33"/>
        <v>0.51350694444444522</v>
      </c>
      <c r="Y39" s="11">
        <f t="shared" ca="1" si="12"/>
        <v>42</v>
      </c>
      <c r="Z39" s="12">
        <f t="shared" ca="1" si="13"/>
        <v>4.861111111111111E-4</v>
      </c>
      <c r="AA39" s="12">
        <f t="shared" ca="1" si="34"/>
        <v>0.5139930555555563</v>
      </c>
      <c r="AB39" s="10">
        <f t="shared" ca="1" si="35"/>
        <v>0.5139930555555563</v>
      </c>
      <c r="AC39" s="23">
        <f>0</f>
        <v>0</v>
      </c>
      <c r="AD39" s="10">
        <f t="shared" ca="1" si="36"/>
        <v>0.5139930555555563</v>
      </c>
      <c r="AE39" s="9">
        <f t="shared" ca="1" si="1"/>
        <v>36</v>
      </c>
      <c r="AF39" s="10">
        <f t="shared" ca="1" si="14"/>
        <v>4.1666666666666669E-4</v>
      </c>
      <c r="AG39" s="10">
        <f t="shared" ca="1" si="37"/>
        <v>0.51440972222222292</v>
      </c>
      <c r="AH39" s="9" t="str">
        <f t="shared" ca="1" si="2"/>
        <v>Burrito</v>
      </c>
      <c r="AI39" s="8">
        <f t="shared" ca="1" si="38"/>
        <v>0.51440972222222292</v>
      </c>
      <c r="AJ39" s="23">
        <f t="shared" ca="1" si="39"/>
        <v>0</v>
      </c>
      <c r="AK39" s="8">
        <f t="shared" ca="1" si="43"/>
        <v>0.51440972222222292</v>
      </c>
      <c r="AL39" s="7">
        <f t="shared" ca="1" si="3"/>
        <v>36</v>
      </c>
      <c r="AM39" s="8">
        <f t="shared" ca="1" si="15"/>
        <v>4.1666666666666669E-4</v>
      </c>
      <c r="AN39" s="8">
        <f t="shared" ca="1" si="16"/>
        <v>0.51482638888888954</v>
      </c>
      <c r="AO39" s="7" t="str">
        <f t="shared" ca="1" si="4"/>
        <v>Cash</v>
      </c>
      <c r="AP39" s="1">
        <f t="shared" ca="1" si="17"/>
        <v>3.7962962962970748E-3</v>
      </c>
      <c r="AQ39" s="1">
        <f t="shared" ca="1" si="5"/>
        <v>2.2569444444444442E-3</v>
      </c>
      <c r="AR39">
        <f t="shared" si="18"/>
        <v>1</v>
      </c>
      <c r="AS39" s="33">
        <f t="shared" ca="1" si="40"/>
        <v>3.7962962962970748E-3</v>
      </c>
      <c r="AT39" s="33">
        <f t="shared" ca="1" si="19"/>
        <v>2.2569444444444442E-3</v>
      </c>
      <c r="AX39">
        <f t="shared" si="41"/>
        <v>35</v>
      </c>
      <c r="AY39" s="34">
        <v>2.354461477987476E-2</v>
      </c>
      <c r="BE39" s="34">
        <f t="shared" si="42"/>
        <v>2.4085757337526912E-2</v>
      </c>
      <c r="BF39">
        <v>70</v>
      </c>
    </row>
    <row r="40" spans="1:58" ht="15.6" customHeight="1">
      <c r="A40" s="2">
        <v>25</v>
      </c>
      <c r="B40" s="1">
        <f t="shared" si="6"/>
        <v>2.8935185185185184E-4</v>
      </c>
      <c r="C40" s="5">
        <f t="shared" si="20"/>
        <v>0.50906249999999997</v>
      </c>
      <c r="D40" s="18">
        <f t="shared" si="0"/>
        <v>0.50906249999999997</v>
      </c>
      <c r="E40" s="21">
        <f t="shared" ca="1" si="21"/>
        <v>1.8518518518517713E-4</v>
      </c>
      <c r="F40" s="18">
        <f t="shared" ca="1" si="22"/>
        <v>0.50924768518518515</v>
      </c>
      <c r="G40" s="25">
        <f t="shared" ca="1" si="7"/>
        <v>18</v>
      </c>
      <c r="H40" s="18">
        <f t="shared" ca="1" si="23"/>
        <v>2.0833333333333335E-4</v>
      </c>
      <c r="I40" s="18">
        <f t="shared" ca="1" si="24"/>
        <v>0.50945601851851852</v>
      </c>
      <c r="J40" s="16">
        <f t="shared" ca="1" si="25"/>
        <v>0.50945601851851852</v>
      </c>
      <c r="K40" s="23">
        <f t="shared" ca="1" si="26"/>
        <v>4.953703703704404E-3</v>
      </c>
      <c r="L40" s="16">
        <f t="shared" ca="1" si="27"/>
        <v>0.51440972222222292</v>
      </c>
      <c r="M40" s="15">
        <f t="shared" ca="1" si="8"/>
        <v>9</v>
      </c>
      <c r="N40" s="16">
        <f t="shared" ca="1" si="9"/>
        <v>1.0416666666666667E-4</v>
      </c>
      <c r="O40" s="16">
        <f t="shared" ca="1" si="28"/>
        <v>0.5145138888888896</v>
      </c>
      <c r="P40" s="14">
        <f t="shared" ca="1" si="29"/>
        <v>0.5145138888888896</v>
      </c>
      <c r="Q40" s="23">
        <f>0</f>
        <v>0</v>
      </c>
      <c r="R40" s="14">
        <f t="shared" ca="1" si="30"/>
        <v>0.5145138888888896</v>
      </c>
      <c r="S40" s="13">
        <f t="shared" ca="1" si="10"/>
        <v>35</v>
      </c>
      <c r="T40" s="14">
        <f t="shared" ca="1" si="11"/>
        <v>4.0509259259259258E-4</v>
      </c>
      <c r="U40" s="14">
        <f t="shared" ca="1" si="31"/>
        <v>0.51491898148148219</v>
      </c>
      <c r="V40" s="12">
        <f t="shared" ca="1" si="32"/>
        <v>0.51491898148148219</v>
      </c>
      <c r="W40" s="23">
        <f>0</f>
        <v>0</v>
      </c>
      <c r="X40" s="12">
        <f t="shared" ca="1" si="33"/>
        <v>0.51491898148148219</v>
      </c>
      <c r="Y40" s="11">
        <f t="shared" ca="1" si="12"/>
        <v>37</v>
      </c>
      <c r="Z40" s="12">
        <f t="shared" ca="1" si="13"/>
        <v>4.2824074074074075E-4</v>
      </c>
      <c r="AA40" s="12">
        <f t="shared" ca="1" si="34"/>
        <v>0.51534722222222296</v>
      </c>
      <c r="AB40" s="10">
        <f t="shared" ca="1" si="35"/>
        <v>0.51534722222222296</v>
      </c>
      <c r="AC40" s="23">
        <f>0</f>
        <v>0</v>
      </c>
      <c r="AD40" s="10">
        <f t="shared" ca="1" si="36"/>
        <v>0.51534722222222296</v>
      </c>
      <c r="AE40" s="9">
        <f t="shared" ca="1" si="1"/>
        <v>40</v>
      </c>
      <c r="AF40" s="10">
        <f t="shared" ca="1" si="14"/>
        <v>4.6296296296296298E-4</v>
      </c>
      <c r="AG40" s="10">
        <f t="shared" ca="1" si="37"/>
        <v>0.51581018518518595</v>
      </c>
      <c r="AH40" s="9" t="str">
        <f t="shared" ca="1" si="2"/>
        <v>Bowl</v>
      </c>
      <c r="AI40" s="8">
        <f t="shared" ca="1" si="38"/>
        <v>0.51581018518518595</v>
      </c>
      <c r="AJ40" s="23">
        <f t="shared" ca="1" si="39"/>
        <v>0</v>
      </c>
      <c r="AK40" s="8">
        <f t="shared" ca="1" si="43"/>
        <v>0.51581018518518595</v>
      </c>
      <c r="AL40" s="7">
        <f t="shared" ca="1" si="3"/>
        <v>21</v>
      </c>
      <c r="AM40" s="8">
        <f t="shared" ca="1" si="15"/>
        <v>2.4305555555555555E-4</v>
      </c>
      <c r="AN40" s="8">
        <f t="shared" ca="1" si="16"/>
        <v>0.51605324074074155</v>
      </c>
      <c r="AO40" s="7" t="str">
        <f t="shared" ca="1" si="4"/>
        <v>Debit</v>
      </c>
      <c r="AP40" s="1">
        <f t="shared" ca="1" si="17"/>
        <v>5.1388888888895812E-3</v>
      </c>
      <c r="AQ40" s="1">
        <f t="shared" ca="1" si="5"/>
        <v>1.8518518518518519E-3</v>
      </c>
      <c r="AR40">
        <f t="shared" si="18"/>
        <v>1</v>
      </c>
      <c r="AS40" s="33">
        <f t="shared" ca="1" si="40"/>
        <v>5.1388888888895812E-3</v>
      </c>
      <c r="AT40" s="33">
        <f t="shared" ca="1" si="19"/>
        <v>1.8518518518518519E-3</v>
      </c>
      <c r="AX40">
        <f t="shared" si="41"/>
        <v>36</v>
      </c>
      <c r="AY40" s="34">
        <v>2.3042307244351072E-2</v>
      </c>
      <c r="BE40" s="34">
        <f t="shared" si="42"/>
        <v>2.4201498078267651E-2</v>
      </c>
      <c r="BF40">
        <v>67</v>
      </c>
    </row>
    <row r="41" spans="1:58" ht="15.6" customHeight="1">
      <c r="A41" s="2">
        <v>45</v>
      </c>
      <c r="B41" s="1">
        <f t="shared" si="6"/>
        <v>5.2083333333333333E-4</v>
      </c>
      <c r="C41" s="5">
        <f t="shared" si="20"/>
        <v>0.50958333333333328</v>
      </c>
      <c r="D41" s="18">
        <f t="shared" si="0"/>
        <v>0.50958333333333328</v>
      </c>
      <c r="E41" s="21">
        <f t="shared" ca="1" si="21"/>
        <v>0</v>
      </c>
      <c r="F41" s="18">
        <f t="shared" ca="1" si="22"/>
        <v>0.50958333333333328</v>
      </c>
      <c r="G41" s="25">
        <f t="shared" ca="1" si="7"/>
        <v>14</v>
      </c>
      <c r="H41" s="18">
        <f t="shared" ca="1" si="23"/>
        <v>1.6203703703703703E-4</v>
      </c>
      <c r="I41" s="18">
        <f t="shared" ca="1" si="24"/>
        <v>0.50974537037037027</v>
      </c>
      <c r="J41" s="16">
        <f t="shared" ca="1" si="25"/>
        <v>0.50974537037037027</v>
      </c>
      <c r="K41" s="23">
        <f t="shared" ca="1" si="26"/>
        <v>6.0648148148156888E-3</v>
      </c>
      <c r="L41" s="16">
        <f t="shared" ca="1" si="27"/>
        <v>0.51581018518518595</v>
      </c>
      <c r="M41" s="15">
        <f t="shared" ca="1" si="8"/>
        <v>34</v>
      </c>
      <c r="N41" s="16">
        <f t="shared" ca="1" si="9"/>
        <v>3.9351851851851852E-4</v>
      </c>
      <c r="O41" s="16">
        <f t="shared" ca="1" si="28"/>
        <v>0.5162037037037045</v>
      </c>
      <c r="P41" s="14">
        <f t="shared" ca="1" si="29"/>
        <v>0.5162037037037045</v>
      </c>
      <c r="Q41" s="23">
        <f>0</f>
        <v>0</v>
      </c>
      <c r="R41" s="14">
        <f t="shared" ca="1" si="30"/>
        <v>0.5162037037037045</v>
      </c>
      <c r="S41" s="13">
        <f t="shared" ca="1" si="10"/>
        <v>34</v>
      </c>
      <c r="T41" s="14">
        <f t="shared" ca="1" si="11"/>
        <v>3.9351851851851852E-4</v>
      </c>
      <c r="U41" s="14">
        <f t="shared" ca="1" si="31"/>
        <v>0.51659722222222304</v>
      </c>
      <c r="V41" s="12">
        <f t="shared" ca="1" si="32"/>
        <v>0.51659722222222304</v>
      </c>
      <c r="W41" s="23">
        <f>0</f>
        <v>0</v>
      </c>
      <c r="X41" s="12">
        <f t="shared" ca="1" si="33"/>
        <v>0.51659722222222304</v>
      </c>
      <c r="Y41" s="11">
        <f t="shared" ca="1" si="12"/>
        <v>29</v>
      </c>
      <c r="Z41" s="12">
        <f t="shared" ca="1" si="13"/>
        <v>3.3564814814814812E-4</v>
      </c>
      <c r="AA41" s="12">
        <f t="shared" ca="1" si="34"/>
        <v>0.51693287037037117</v>
      </c>
      <c r="AB41" s="10">
        <f t="shared" ca="1" si="35"/>
        <v>0.51693287037037117</v>
      </c>
      <c r="AC41" s="23">
        <f>0</f>
        <v>0</v>
      </c>
      <c r="AD41" s="10">
        <f t="shared" ca="1" si="36"/>
        <v>0.51693287037037117</v>
      </c>
      <c r="AE41" s="9">
        <f t="shared" ca="1" si="1"/>
        <v>27</v>
      </c>
      <c r="AF41" s="10">
        <f t="shared" ca="1" si="14"/>
        <v>3.1250000000000001E-4</v>
      </c>
      <c r="AG41" s="10">
        <f t="shared" ca="1" si="37"/>
        <v>0.51724537037037122</v>
      </c>
      <c r="AH41" s="9" t="str">
        <f t="shared" ca="1" si="2"/>
        <v>Bowl</v>
      </c>
      <c r="AI41" s="8">
        <f t="shared" ca="1" si="38"/>
        <v>0.51724537037037122</v>
      </c>
      <c r="AJ41" s="23">
        <f t="shared" ca="1" si="39"/>
        <v>0</v>
      </c>
      <c r="AK41" s="8">
        <f t="shared" ca="1" si="43"/>
        <v>0.51724537037037122</v>
      </c>
      <c r="AL41" s="7">
        <f t="shared" ca="1" si="3"/>
        <v>17</v>
      </c>
      <c r="AM41" s="8">
        <f t="shared" ca="1" si="15"/>
        <v>1.9675925925925926E-4</v>
      </c>
      <c r="AN41" s="8">
        <f t="shared" ca="1" si="16"/>
        <v>0.51744212962963043</v>
      </c>
      <c r="AO41" s="7" t="str">
        <f t="shared" ca="1" si="4"/>
        <v>Debit</v>
      </c>
      <c r="AP41" s="1">
        <f t="shared" ca="1" si="17"/>
        <v>6.0648148148156888E-3</v>
      </c>
      <c r="AQ41" s="1">
        <f t="shared" ca="1" si="5"/>
        <v>1.7939814814814815E-3</v>
      </c>
      <c r="AR41">
        <f t="shared" si="18"/>
        <v>1</v>
      </c>
      <c r="AS41" s="33">
        <f t="shared" ca="1" si="40"/>
        <v>6.0648148148156888E-3</v>
      </c>
      <c r="AT41" s="33">
        <f t="shared" ca="1" si="19"/>
        <v>1.7939814814814815E-3</v>
      </c>
      <c r="AX41">
        <f t="shared" si="41"/>
        <v>37</v>
      </c>
      <c r="AY41" s="34">
        <v>2.2713319648264653E-2</v>
      </c>
      <c r="BE41" s="34">
        <f t="shared" si="42"/>
        <v>2.431723881900839E-2</v>
      </c>
      <c r="BF41">
        <v>66</v>
      </c>
    </row>
    <row r="42" spans="1:58" ht="15.6" customHeight="1">
      <c r="A42" s="2">
        <v>170</v>
      </c>
      <c r="B42" s="1">
        <f t="shared" si="6"/>
        <v>1.9675925925925924E-3</v>
      </c>
      <c r="C42" s="5">
        <f t="shared" si="20"/>
        <v>0.51155092592592588</v>
      </c>
      <c r="D42" s="18">
        <f t="shared" si="0"/>
        <v>0.51155092592592588</v>
      </c>
      <c r="E42" s="21">
        <f t="shared" ca="1" si="21"/>
        <v>0</v>
      </c>
      <c r="F42" s="18">
        <f t="shared" ca="1" si="22"/>
        <v>0.51155092592592588</v>
      </c>
      <c r="G42" s="25">
        <f t="shared" ca="1" si="7"/>
        <v>24</v>
      </c>
      <c r="H42" s="18">
        <f t="shared" ca="1" si="23"/>
        <v>2.7777777777777778E-4</v>
      </c>
      <c r="I42" s="18">
        <f t="shared" ca="1" si="24"/>
        <v>0.5118287037037037</v>
      </c>
      <c r="J42" s="16">
        <f t="shared" ca="1" si="25"/>
        <v>0.5118287037037037</v>
      </c>
      <c r="K42" s="23">
        <f t="shared" ca="1" si="26"/>
        <v>5.4166666666675134E-3</v>
      </c>
      <c r="L42" s="16">
        <f t="shared" ca="1" si="27"/>
        <v>0.51724537037037122</v>
      </c>
      <c r="M42" s="15">
        <f t="shared" ca="1" si="8"/>
        <v>12</v>
      </c>
      <c r="N42" s="16">
        <f t="shared" ca="1" si="9"/>
        <v>1.3888888888888889E-4</v>
      </c>
      <c r="O42" s="16">
        <f t="shared" ca="1" si="28"/>
        <v>0.51738425925926013</v>
      </c>
      <c r="P42" s="14">
        <f t="shared" ca="1" si="29"/>
        <v>0.51738425925926013</v>
      </c>
      <c r="Q42" s="23">
        <f>0</f>
        <v>0</v>
      </c>
      <c r="R42" s="14">
        <f t="shared" ca="1" si="30"/>
        <v>0.51738425925926013</v>
      </c>
      <c r="S42" s="13">
        <f t="shared" ca="1" si="10"/>
        <v>33</v>
      </c>
      <c r="T42" s="14">
        <f t="shared" ca="1" si="11"/>
        <v>3.8194444444444446E-4</v>
      </c>
      <c r="U42" s="14">
        <f t="shared" ca="1" si="31"/>
        <v>0.51776620370370452</v>
      </c>
      <c r="V42" s="12">
        <f t="shared" ca="1" si="32"/>
        <v>0.51776620370370452</v>
      </c>
      <c r="W42" s="23">
        <f>0</f>
        <v>0</v>
      </c>
      <c r="X42" s="12">
        <f t="shared" ca="1" si="33"/>
        <v>0.51776620370370452</v>
      </c>
      <c r="Y42" s="11">
        <f t="shared" ca="1" si="12"/>
        <v>29</v>
      </c>
      <c r="Z42" s="12">
        <f t="shared" ca="1" si="13"/>
        <v>3.3564814814814812E-4</v>
      </c>
      <c r="AA42" s="12">
        <f t="shared" ca="1" si="34"/>
        <v>0.51810185185185265</v>
      </c>
      <c r="AB42" s="10">
        <f t="shared" ca="1" si="35"/>
        <v>0.51810185185185265</v>
      </c>
      <c r="AC42" s="23">
        <f>0</f>
        <v>0</v>
      </c>
      <c r="AD42" s="10">
        <f t="shared" ca="1" si="36"/>
        <v>0.51810185185185265</v>
      </c>
      <c r="AE42" s="9">
        <f t="shared" ca="1" si="1"/>
        <v>49</v>
      </c>
      <c r="AF42" s="10">
        <f t="shared" ca="1" si="14"/>
        <v>5.6712962962962967E-4</v>
      </c>
      <c r="AG42" s="10">
        <f t="shared" ca="1" si="37"/>
        <v>0.51866898148148233</v>
      </c>
      <c r="AH42" s="9" t="str">
        <f t="shared" ca="1" si="2"/>
        <v>Bowl</v>
      </c>
      <c r="AI42" s="8">
        <f t="shared" ca="1" si="38"/>
        <v>0.51866898148148233</v>
      </c>
      <c r="AJ42" s="23">
        <f t="shared" ca="1" si="39"/>
        <v>0</v>
      </c>
      <c r="AK42" s="8">
        <f t="shared" ca="1" si="43"/>
        <v>0.51866898148148233</v>
      </c>
      <c r="AL42" s="7">
        <f t="shared" ca="1" si="3"/>
        <v>25</v>
      </c>
      <c r="AM42" s="8">
        <f t="shared" ca="1" si="15"/>
        <v>2.8935185185185184E-4</v>
      </c>
      <c r="AN42" s="8">
        <f t="shared" ca="1" si="16"/>
        <v>0.51895833333333419</v>
      </c>
      <c r="AO42" s="7" t="str">
        <f t="shared" ca="1" si="4"/>
        <v>Debit</v>
      </c>
      <c r="AP42" s="1">
        <f t="shared" ca="1" si="17"/>
        <v>5.4166666666675134E-3</v>
      </c>
      <c r="AQ42" s="1">
        <f t="shared" ca="1" si="5"/>
        <v>1.9907407407407408E-3</v>
      </c>
      <c r="AR42">
        <f t="shared" si="18"/>
        <v>1</v>
      </c>
      <c r="AS42" s="33">
        <f t="shared" ca="1" si="40"/>
        <v>5.4166666666675134E-3</v>
      </c>
      <c r="AT42" s="33">
        <f t="shared" ca="1" si="19"/>
        <v>1.9907407407407408E-3</v>
      </c>
      <c r="AX42">
        <f t="shared" si="41"/>
        <v>38</v>
      </c>
      <c r="AY42" s="34">
        <v>2.3425489168414186E-2</v>
      </c>
      <c r="BE42" s="34">
        <f t="shared" si="42"/>
        <v>2.4432979559749129E-2</v>
      </c>
      <c r="BF42">
        <v>45</v>
      </c>
    </row>
    <row r="43" spans="1:58" ht="15.6" customHeight="1">
      <c r="A43" s="2">
        <v>66</v>
      </c>
      <c r="B43" s="1">
        <f t="shared" si="6"/>
        <v>7.6388888888888893E-4</v>
      </c>
      <c r="C43" s="5">
        <f t="shared" si="20"/>
        <v>0.51231481481481478</v>
      </c>
      <c r="D43" s="18">
        <f t="shared" si="0"/>
        <v>0.51231481481481478</v>
      </c>
      <c r="E43" s="21">
        <f t="shared" ca="1" si="21"/>
        <v>0</v>
      </c>
      <c r="F43" s="18">
        <f t="shared" ca="1" si="22"/>
        <v>0.51231481481481478</v>
      </c>
      <c r="G43" s="25">
        <f t="shared" ca="1" si="7"/>
        <v>17</v>
      </c>
      <c r="H43" s="18">
        <f t="shared" ca="1" si="23"/>
        <v>1.9675925925925926E-4</v>
      </c>
      <c r="I43" s="18">
        <f t="shared" ca="1" si="24"/>
        <v>0.51251157407407399</v>
      </c>
      <c r="J43" s="16">
        <f t="shared" ca="1" si="25"/>
        <v>0.51251157407407399</v>
      </c>
      <c r="K43" s="23">
        <f t="shared" ca="1" si="26"/>
        <v>6.1574074074083329E-3</v>
      </c>
      <c r="L43" s="16">
        <f t="shared" ca="1" si="27"/>
        <v>0.51866898148148233</v>
      </c>
      <c r="M43" s="15">
        <f t="shared" ca="1" si="8"/>
        <v>31</v>
      </c>
      <c r="N43" s="16">
        <f t="shared" ca="1" si="9"/>
        <v>3.5879629629629629E-4</v>
      </c>
      <c r="O43" s="16">
        <f t="shared" ca="1" si="28"/>
        <v>0.51902777777777864</v>
      </c>
      <c r="P43" s="14">
        <f t="shared" ca="1" si="29"/>
        <v>0.51902777777777864</v>
      </c>
      <c r="Q43" s="23">
        <f>0</f>
        <v>0</v>
      </c>
      <c r="R43" s="14">
        <f t="shared" ca="1" si="30"/>
        <v>0.51902777777777864</v>
      </c>
      <c r="S43" s="13">
        <f t="shared" ca="1" si="10"/>
        <v>31</v>
      </c>
      <c r="T43" s="14">
        <f t="shared" ca="1" si="11"/>
        <v>3.5879629629629629E-4</v>
      </c>
      <c r="U43" s="14">
        <f t="shared" ca="1" si="31"/>
        <v>0.51938657407407496</v>
      </c>
      <c r="V43" s="12">
        <f t="shared" ca="1" si="32"/>
        <v>0.51938657407407496</v>
      </c>
      <c r="W43" s="23">
        <f>0</f>
        <v>0</v>
      </c>
      <c r="X43" s="12">
        <f t="shared" ca="1" si="33"/>
        <v>0.51938657407407496</v>
      </c>
      <c r="Y43" s="11">
        <f t="shared" ca="1" si="12"/>
        <v>27</v>
      </c>
      <c r="Z43" s="12">
        <f t="shared" ca="1" si="13"/>
        <v>3.1250000000000001E-4</v>
      </c>
      <c r="AA43" s="12">
        <f t="shared" ca="1" si="34"/>
        <v>0.51969907407407501</v>
      </c>
      <c r="AB43" s="10">
        <f t="shared" ca="1" si="35"/>
        <v>0.51969907407407501</v>
      </c>
      <c r="AC43" s="23">
        <f>0</f>
        <v>0</v>
      </c>
      <c r="AD43" s="10">
        <f t="shared" ca="1" si="36"/>
        <v>0.51969907407407501</v>
      </c>
      <c r="AE43" s="9">
        <f t="shared" ca="1" si="1"/>
        <v>55</v>
      </c>
      <c r="AF43" s="10">
        <f t="shared" ca="1" si="14"/>
        <v>6.3657407407407413E-4</v>
      </c>
      <c r="AG43" s="10">
        <f t="shared" ca="1" si="37"/>
        <v>0.52033564814814903</v>
      </c>
      <c r="AH43" s="9" t="str">
        <f t="shared" ca="1" si="2"/>
        <v>Quesadilla</v>
      </c>
      <c r="AI43" s="8">
        <f t="shared" ca="1" si="38"/>
        <v>0.52033564814814903</v>
      </c>
      <c r="AJ43" s="23">
        <f t="shared" ca="1" si="39"/>
        <v>0</v>
      </c>
      <c r="AK43" s="8">
        <f t="shared" ca="1" si="43"/>
        <v>0.52033564814814903</v>
      </c>
      <c r="AL43" s="7">
        <f t="shared" ca="1" si="3"/>
        <v>16</v>
      </c>
      <c r="AM43" s="8">
        <f t="shared" ca="1" si="15"/>
        <v>1.8518518518518518E-4</v>
      </c>
      <c r="AN43" s="8">
        <f t="shared" ca="1" si="16"/>
        <v>0.52052083333333421</v>
      </c>
      <c r="AO43" s="7" t="str">
        <f t="shared" ca="1" si="4"/>
        <v>Debit</v>
      </c>
      <c r="AP43" s="1">
        <f t="shared" ca="1" si="17"/>
        <v>6.1574074074083329E-3</v>
      </c>
      <c r="AQ43" s="1">
        <f t="shared" ca="1" si="5"/>
        <v>2.0486111111111113E-3</v>
      </c>
      <c r="AR43">
        <f t="shared" si="18"/>
        <v>1</v>
      </c>
      <c r="AS43" s="33">
        <f t="shared" ca="1" si="40"/>
        <v>6.1574074074083329E-3</v>
      </c>
      <c r="AT43" s="33">
        <f t="shared" ca="1" si="19"/>
        <v>2.0486111111111113E-3</v>
      </c>
      <c r="AX43">
        <f t="shared" si="41"/>
        <v>39</v>
      </c>
      <c r="AY43" s="34">
        <v>2.3325653680410029E-2</v>
      </c>
      <c r="BE43" s="34">
        <f t="shared" si="42"/>
        <v>2.4548720300489869E-2</v>
      </c>
      <c r="BF43">
        <v>54</v>
      </c>
    </row>
    <row r="44" spans="1:58" ht="15.6" customHeight="1">
      <c r="A44" s="2">
        <v>68</v>
      </c>
      <c r="B44" s="1">
        <f t="shared" si="6"/>
        <v>7.8703703703703705E-4</v>
      </c>
      <c r="C44" s="5">
        <f t="shared" si="20"/>
        <v>0.51310185185185186</v>
      </c>
      <c r="D44" s="18">
        <f t="shared" si="0"/>
        <v>0.51310185185185186</v>
      </c>
      <c r="E44" s="21">
        <f t="shared" ca="1" si="21"/>
        <v>0</v>
      </c>
      <c r="F44" s="18">
        <f t="shared" ca="1" si="22"/>
        <v>0.51310185185185186</v>
      </c>
      <c r="G44" s="25">
        <f t="shared" ca="1" si="7"/>
        <v>28</v>
      </c>
      <c r="H44" s="18">
        <f t="shared" ca="1" si="23"/>
        <v>3.2407407407407406E-4</v>
      </c>
      <c r="I44" s="18">
        <f t="shared" ca="1" si="24"/>
        <v>0.51342592592592595</v>
      </c>
      <c r="J44" s="16">
        <f t="shared" ca="1" si="25"/>
        <v>0.51342592592592595</v>
      </c>
      <c r="K44" s="23">
        <f t="shared" ca="1" si="26"/>
        <v>6.9097222222230803E-3</v>
      </c>
      <c r="L44" s="16">
        <f t="shared" ca="1" si="27"/>
        <v>0.52033564814814903</v>
      </c>
      <c r="M44" s="15">
        <f t="shared" ca="1" si="8"/>
        <v>35</v>
      </c>
      <c r="N44" s="16">
        <f t="shared" ca="1" si="9"/>
        <v>4.0509259259259258E-4</v>
      </c>
      <c r="O44" s="16">
        <f t="shared" ca="1" si="28"/>
        <v>0.52074074074074161</v>
      </c>
      <c r="P44" s="14">
        <f t="shared" ca="1" si="29"/>
        <v>0.52074074074074161</v>
      </c>
      <c r="Q44" s="23">
        <f>0</f>
        <v>0</v>
      </c>
      <c r="R44" s="14">
        <f t="shared" ca="1" si="30"/>
        <v>0.52074074074074161</v>
      </c>
      <c r="S44" s="13">
        <f t="shared" ca="1" si="10"/>
        <v>21</v>
      </c>
      <c r="T44" s="14">
        <f t="shared" ca="1" si="11"/>
        <v>2.4305555555555555E-4</v>
      </c>
      <c r="U44" s="14">
        <f t="shared" ca="1" si="31"/>
        <v>0.52098379629629721</v>
      </c>
      <c r="V44" s="12">
        <f t="shared" ca="1" si="32"/>
        <v>0.52098379629629721</v>
      </c>
      <c r="W44" s="23">
        <f>0</f>
        <v>0</v>
      </c>
      <c r="X44" s="12">
        <f t="shared" ca="1" si="33"/>
        <v>0.52098379629629721</v>
      </c>
      <c r="Y44" s="11">
        <f t="shared" ca="1" si="12"/>
        <v>22</v>
      </c>
      <c r="Z44" s="12">
        <f t="shared" ca="1" si="13"/>
        <v>2.5462962962962961E-4</v>
      </c>
      <c r="AA44" s="12">
        <f t="shared" ca="1" si="34"/>
        <v>0.52123842592592684</v>
      </c>
      <c r="AB44" s="10">
        <f t="shared" ca="1" si="35"/>
        <v>0.52123842592592684</v>
      </c>
      <c r="AC44" s="23">
        <f>0</f>
        <v>0</v>
      </c>
      <c r="AD44" s="10">
        <f t="shared" ca="1" si="36"/>
        <v>0.52123842592592684</v>
      </c>
      <c r="AE44" s="9">
        <f t="shared" ca="1" si="1"/>
        <v>62</v>
      </c>
      <c r="AF44" s="10">
        <f t="shared" ca="1" si="14"/>
        <v>7.1759259259259259E-4</v>
      </c>
      <c r="AG44" s="10">
        <f t="shared" ca="1" si="37"/>
        <v>0.52195601851851947</v>
      </c>
      <c r="AH44" s="9" t="str">
        <f t="shared" ca="1" si="2"/>
        <v>Quesadilla</v>
      </c>
      <c r="AI44" s="8">
        <f t="shared" ca="1" si="38"/>
        <v>0.52195601851851947</v>
      </c>
      <c r="AJ44" s="23">
        <f t="shared" ca="1" si="39"/>
        <v>0</v>
      </c>
      <c r="AK44" s="8">
        <f t="shared" ca="1" si="43"/>
        <v>0.52195601851851947</v>
      </c>
      <c r="AL44" s="7">
        <f t="shared" ca="1" si="3"/>
        <v>27</v>
      </c>
      <c r="AM44" s="8">
        <f t="shared" ca="1" si="15"/>
        <v>3.1250000000000001E-4</v>
      </c>
      <c r="AN44" s="8">
        <f t="shared" ca="1" si="16"/>
        <v>0.52226851851851952</v>
      </c>
      <c r="AO44" s="7" t="str">
        <f t="shared" ca="1" si="4"/>
        <v>Debit</v>
      </c>
      <c r="AP44" s="1">
        <f t="shared" ca="1" si="17"/>
        <v>6.9097222222230803E-3</v>
      </c>
      <c r="AQ44" s="1">
        <f t="shared" ca="1" si="5"/>
        <v>2.2569444444444442E-3</v>
      </c>
      <c r="AR44">
        <f t="shared" si="18"/>
        <v>1</v>
      </c>
      <c r="AS44" s="33">
        <f t="shared" ca="1" si="40"/>
        <v>6.9097222222230803E-3</v>
      </c>
      <c r="AT44" s="33">
        <f t="shared" ca="1" si="19"/>
        <v>2.2569444444444442E-3</v>
      </c>
      <c r="AX44">
        <f t="shared" si="41"/>
        <v>40</v>
      </c>
      <c r="AY44" s="34">
        <v>2.4002118273934701E-2</v>
      </c>
      <c r="BE44" s="34">
        <f t="shared" si="42"/>
        <v>2.4664461041230608E-2</v>
      </c>
      <c r="BF44">
        <v>49</v>
      </c>
    </row>
    <row r="45" spans="1:58" ht="15.6" customHeight="1">
      <c r="A45" s="2">
        <v>50</v>
      </c>
      <c r="B45" s="1">
        <f t="shared" si="6"/>
        <v>5.7870370370370367E-4</v>
      </c>
      <c r="C45" s="5">
        <f t="shared" si="20"/>
        <v>0.51368055555555558</v>
      </c>
      <c r="D45" s="18">
        <f t="shared" si="0"/>
        <v>0.51368055555555558</v>
      </c>
      <c r="E45" s="21">
        <f t="shared" ca="1" si="21"/>
        <v>0</v>
      </c>
      <c r="F45" s="18">
        <f t="shared" ca="1" si="22"/>
        <v>0.51368055555555558</v>
      </c>
      <c r="G45" s="25">
        <f t="shared" ca="1" si="7"/>
        <v>12</v>
      </c>
      <c r="H45" s="18">
        <f t="shared" ca="1" si="23"/>
        <v>1.3888888888888889E-4</v>
      </c>
      <c r="I45" s="18">
        <f t="shared" ca="1" si="24"/>
        <v>0.5138194444444445</v>
      </c>
      <c r="J45" s="16">
        <f t="shared" ca="1" si="25"/>
        <v>0.5138194444444445</v>
      </c>
      <c r="K45" s="23">
        <f t="shared" ca="1" si="26"/>
        <v>8.1365740740749759E-3</v>
      </c>
      <c r="L45" s="16">
        <f t="shared" ca="1" si="27"/>
        <v>0.52195601851851947</v>
      </c>
      <c r="M45" s="15">
        <f t="shared" ca="1" si="8"/>
        <v>24</v>
      </c>
      <c r="N45" s="16">
        <f t="shared" ca="1" si="9"/>
        <v>2.7777777777777778E-4</v>
      </c>
      <c r="O45" s="16">
        <f t="shared" ca="1" si="28"/>
        <v>0.52223379629629729</v>
      </c>
      <c r="P45" s="14">
        <f t="shared" ca="1" si="29"/>
        <v>0.52223379629629729</v>
      </c>
      <c r="Q45" s="23">
        <f>0</f>
        <v>0</v>
      </c>
      <c r="R45" s="14">
        <f t="shared" ca="1" si="30"/>
        <v>0.52223379629629729</v>
      </c>
      <c r="S45" s="13">
        <f t="shared" ca="1" si="10"/>
        <v>36</v>
      </c>
      <c r="T45" s="14">
        <f t="shared" ca="1" si="11"/>
        <v>4.1666666666666669E-4</v>
      </c>
      <c r="U45" s="14">
        <f t="shared" ca="1" si="31"/>
        <v>0.52265046296296391</v>
      </c>
      <c r="V45" s="12">
        <f t="shared" ca="1" si="32"/>
        <v>0.52265046296296391</v>
      </c>
      <c r="W45" s="23">
        <f>0</f>
        <v>0</v>
      </c>
      <c r="X45" s="12">
        <f t="shared" ca="1" si="33"/>
        <v>0.52265046296296391</v>
      </c>
      <c r="Y45" s="11">
        <f t="shared" ca="1" si="12"/>
        <v>23</v>
      </c>
      <c r="Z45" s="12">
        <f t="shared" ca="1" si="13"/>
        <v>2.6620370370370372E-4</v>
      </c>
      <c r="AA45" s="12">
        <f t="shared" ca="1" si="34"/>
        <v>0.52291666666666758</v>
      </c>
      <c r="AB45" s="10">
        <f t="shared" ca="1" si="35"/>
        <v>0.52291666666666758</v>
      </c>
      <c r="AC45" s="23">
        <f>0</f>
        <v>0</v>
      </c>
      <c r="AD45" s="10">
        <f t="shared" ca="1" si="36"/>
        <v>0.52291666666666758</v>
      </c>
      <c r="AE45" s="9">
        <f t="shared" ca="1" si="1"/>
        <v>35</v>
      </c>
      <c r="AF45" s="10">
        <f t="shared" ca="1" si="14"/>
        <v>4.0509259259259258E-4</v>
      </c>
      <c r="AG45" s="10">
        <f t="shared" ca="1" si="37"/>
        <v>0.52332175925926017</v>
      </c>
      <c r="AH45" s="9" t="str">
        <f t="shared" ca="1" si="2"/>
        <v>Burrito</v>
      </c>
      <c r="AI45" s="8">
        <f t="shared" ca="1" si="38"/>
        <v>0.52332175925926017</v>
      </c>
      <c r="AJ45" s="23">
        <f t="shared" ca="1" si="39"/>
        <v>0</v>
      </c>
      <c r="AK45" s="8">
        <f t="shared" ca="1" si="43"/>
        <v>0.52332175925926017</v>
      </c>
      <c r="AL45" s="7">
        <f t="shared" ca="1" si="3"/>
        <v>53</v>
      </c>
      <c r="AM45" s="8">
        <f t="shared" ca="1" si="15"/>
        <v>6.134259259259259E-4</v>
      </c>
      <c r="AN45" s="8">
        <f t="shared" ca="1" si="16"/>
        <v>0.52393518518518611</v>
      </c>
      <c r="AO45" s="7" t="str">
        <f t="shared" ca="1" si="4"/>
        <v>Cash</v>
      </c>
      <c r="AP45" s="1">
        <f t="shared" ca="1" si="17"/>
        <v>8.1365740740749759E-3</v>
      </c>
      <c r="AQ45" s="1">
        <f t="shared" ca="1" si="5"/>
        <v>2.1180555555555558E-3</v>
      </c>
      <c r="AR45">
        <f t="shared" si="18"/>
        <v>1</v>
      </c>
      <c r="AS45" s="33">
        <f t="shared" ca="1" si="40"/>
        <v>8.1365740740749759E-3</v>
      </c>
      <c r="AT45" s="33">
        <f t="shared" ca="1" si="19"/>
        <v>2.1180555555555558E-3</v>
      </c>
      <c r="AX45">
        <f t="shared" si="41"/>
        <v>41</v>
      </c>
      <c r="AY45" s="34">
        <v>2.2114634288377042E-2</v>
      </c>
      <c r="BE45" s="34">
        <f t="shared" si="42"/>
        <v>2.4780201781971347E-2</v>
      </c>
      <c r="BF45">
        <v>47</v>
      </c>
    </row>
    <row r="46" spans="1:58" ht="15.6" customHeight="1">
      <c r="A46" s="2">
        <v>75</v>
      </c>
      <c r="B46" s="1">
        <f t="shared" si="6"/>
        <v>8.6805555555555551E-4</v>
      </c>
      <c r="C46" s="5">
        <f t="shared" si="20"/>
        <v>0.51454861111111116</v>
      </c>
      <c r="D46" s="18">
        <f t="shared" si="0"/>
        <v>0.51454861111111116</v>
      </c>
      <c r="E46" s="21">
        <f t="shared" ca="1" si="21"/>
        <v>0</v>
      </c>
      <c r="F46" s="18">
        <f t="shared" ca="1" si="22"/>
        <v>0.51454861111111116</v>
      </c>
      <c r="G46" s="25">
        <f t="shared" ca="1" si="7"/>
        <v>16</v>
      </c>
      <c r="H46" s="18">
        <f t="shared" ca="1" si="23"/>
        <v>1.8518518518518518E-4</v>
      </c>
      <c r="I46" s="18">
        <f t="shared" ca="1" si="24"/>
        <v>0.51473379629629634</v>
      </c>
      <c r="J46" s="16">
        <f t="shared" ca="1" si="25"/>
        <v>0.51473379629629634</v>
      </c>
      <c r="K46" s="23">
        <f t="shared" ca="1" si="26"/>
        <v>8.5879629629638243E-3</v>
      </c>
      <c r="L46" s="16">
        <f t="shared" ca="1" si="27"/>
        <v>0.52332175925926017</v>
      </c>
      <c r="M46" s="15">
        <f t="shared" ca="1" si="8"/>
        <v>33</v>
      </c>
      <c r="N46" s="16">
        <f t="shared" ca="1" si="9"/>
        <v>3.8194444444444446E-4</v>
      </c>
      <c r="O46" s="16">
        <f t="shared" ca="1" si="28"/>
        <v>0.52370370370370456</v>
      </c>
      <c r="P46" s="14">
        <f t="shared" ca="1" si="29"/>
        <v>0.52370370370370456</v>
      </c>
      <c r="Q46" s="23">
        <f>0</f>
        <v>0</v>
      </c>
      <c r="R46" s="14">
        <f t="shared" ca="1" si="30"/>
        <v>0.52370370370370456</v>
      </c>
      <c r="S46" s="13">
        <f t="shared" ca="1" si="10"/>
        <v>22</v>
      </c>
      <c r="T46" s="14">
        <f t="shared" ca="1" si="11"/>
        <v>2.5462962962962961E-4</v>
      </c>
      <c r="U46" s="14">
        <f t="shared" ca="1" si="31"/>
        <v>0.52395833333333419</v>
      </c>
      <c r="V46" s="12">
        <f t="shared" ca="1" si="32"/>
        <v>0.52395833333333419</v>
      </c>
      <c r="W46" s="23">
        <f>0</f>
        <v>0</v>
      </c>
      <c r="X46" s="12">
        <f t="shared" ca="1" si="33"/>
        <v>0.52395833333333419</v>
      </c>
      <c r="Y46" s="11">
        <f t="shared" ca="1" si="12"/>
        <v>48</v>
      </c>
      <c r="Z46" s="12">
        <f t="shared" ca="1" si="13"/>
        <v>5.5555555555555556E-4</v>
      </c>
      <c r="AA46" s="12">
        <f t="shared" ca="1" si="34"/>
        <v>0.52451388888888972</v>
      </c>
      <c r="AB46" s="10">
        <f t="shared" ca="1" si="35"/>
        <v>0.52451388888888972</v>
      </c>
      <c r="AC46" s="23">
        <f>0</f>
        <v>0</v>
      </c>
      <c r="AD46" s="10">
        <f t="shared" ca="1" si="36"/>
        <v>0.52451388888888972</v>
      </c>
      <c r="AE46" s="9">
        <f t="shared" ca="1" si="1"/>
        <v>40</v>
      </c>
      <c r="AF46" s="10">
        <f t="shared" ca="1" si="14"/>
        <v>4.6296296296296298E-4</v>
      </c>
      <c r="AG46" s="10">
        <f t="shared" ca="1" si="37"/>
        <v>0.52497685185185272</v>
      </c>
      <c r="AH46" s="9" t="str">
        <f t="shared" ca="1" si="2"/>
        <v>Bowl</v>
      </c>
      <c r="AI46" s="8">
        <f t="shared" ca="1" si="38"/>
        <v>0.52497685185185272</v>
      </c>
      <c r="AJ46" s="23">
        <f t="shared" ca="1" si="39"/>
        <v>0</v>
      </c>
      <c r="AK46" s="8">
        <f t="shared" ca="1" si="43"/>
        <v>0.52497685185185272</v>
      </c>
      <c r="AL46" s="7">
        <f t="shared" ca="1" si="3"/>
        <v>13</v>
      </c>
      <c r="AM46" s="8">
        <f t="shared" ca="1" si="15"/>
        <v>1.5046296296296297E-4</v>
      </c>
      <c r="AN46" s="8">
        <f t="shared" ca="1" si="16"/>
        <v>0.52512731481481567</v>
      </c>
      <c r="AO46" s="7" t="str">
        <f t="shared" ca="1" si="4"/>
        <v>Debit</v>
      </c>
      <c r="AP46" s="1">
        <f t="shared" ca="1" si="17"/>
        <v>8.5879629629638243E-3</v>
      </c>
      <c r="AQ46" s="1">
        <f t="shared" ca="1" si="5"/>
        <v>1.9907407407407408E-3</v>
      </c>
      <c r="AR46">
        <f t="shared" si="18"/>
        <v>1</v>
      </c>
      <c r="AS46" s="33">
        <f t="shared" ca="1" si="40"/>
        <v>8.5879629629638243E-3</v>
      </c>
      <c r="AT46" s="33">
        <f t="shared" ca="1" si="19"/>
        <v>1.9907407407407408E-3</v>
      </c>
      <c r="AX46">
        <f t="shared" si="41"/>
        <v>42</v>
      </c>
      <c r="AY46" s="34">
        <v>2.4214600803634165E-2</v>
      </c>
      <c r="BE46" s="34">
        <f t="shared" si="42"/>
        <v>2.4895942522712086E-2</v>
      </c>
      <c r="BF46">
        <v>31</v>
      </c>
    </row>
    <row r="47" spans="1:58" ht="15.6" customHeight="1">
      <c r="A47" s="2">
        <v>194</v>
      </c>
      <c r="B47" s="1">
        <f t="shared" si="6"/>
        <v>2.2453703703703702E-3</v>
      </c>
      <c r="C47" s="5">
        <f t="shared" si="20"/>
        <v>0.51679398148148159</v>
      </c>
      <c r="D47" s="18">
        <f t="shared" si="0"/>
        <v>0.51679398148148159</v>
      </c>
      <c r="E47" s="21">
        <f t="shared" ca="1" si="21"/>
        <v>0</v>
      </c>
      <c r="F47" s="18">
        <f t="shared" ca="1" si="22"/>
        <v>0.51679398148148159</v>
      </c>
      <c r="G47" s="25">
        <f t="shared" ca="1" si="7"/>
        <v>13</v>
      </c>
      <c r="H47" s="18">
        <f t="shared" ca="1" si="23"/>
        <v>1.5046296296296297E-4</v>
      </c>
      <c r="I47" s="18">
        <f t="shared" ca="1" si="24"/>
        <v>0.51694444444444454</v>
      </c>
      <c r="J47" s="16">
        <f t="shared" ca="1" si="25"/>
        <v>0.51694444444444454</v>
      </c>
      <c r="K47" s="23">
        <f t="shared" ca="1" si="26"/>
        <v>8.0324074074081819E-3</v>
      </c>
      <c r="L47" s="16">
        <f t="shared" ca="1" si="27"/>
        <v>0.52497685185185272</v>
      </c>
      <c r="M47" s="15">
        <f t="shared" ca="1" si="8"/>
        <v>25</v>
      </c>
      <c r="N47" s="16">
        <f t="shared" ca="1" si="9"/>
        <v>2.8935185185185184E-4</v>
      </c>
      <c r="O47" s="16">
        <f t="shared" ca="1" si="28"/>
        <v>0.52526620370370458</v>
      </c>
      <c r="P47" s="14">
        <f t="shared" ca="1" si="29"/>
        <v>0.52526620370370458</v>
      </c>
      <c r="Q47" s="23">
        <f>0</f>
        <v>0</v>
      </c>
      <c r="R47" s="14">
        <f t="shared" ca="1" si="30"/>
        <v>0.52526620370370458</v>
      </c>
      <c r="S47" s="13">
        <f t="shared" ca="1" si="10"/>
        <v>34</v>
      </c>
      <c r="T47" s="14">
        <f t="shared" ca="1" si="11"/>
        <v>3.9351851851851852E-4</v>
      </c>
      <c r="U47" s="14">
        <f t="shared" ca="1" si="31"/>
        <v>0.52565972222222312</v>
      </c>
      <c r="V47" s="12">
        <f t="shared" ca="1" si="32"/>
        <v>0.52565972222222312</v>
      </c>
      <c r="W47" s="23">
        <f>0</f>
        <v>0</v>
      </c>
      <c r="X47" s="12">
        <f t="shared" ca="1" si="33"/>
        <v>0.52565972222222312</v>
      </c>
      <c r="Y47" s="11">
        <f t="shared" ca="1" si="12"/>
        <v>35</v>
      </c>
      <c r="Z47" s="12">
        <f t="shared" ca="1" si="13"/>
        <v>4.0509259259259258E-4</v>
      </c>
      <c r="AA47" s="12">
        <f t="shared" ca="1" si="34"/>
        <v>0.52606481481481571</v>
      </c>
      <c r="AB47" s="10">
        <f t="shared" ca="1" si="35"/>
        <v>0.52606481481481571</v>
      </c>
      <c r="AC47" s="23">
        <f>0</f>
        <v>0</v>
      </c>
      <c r="AD47" s="10">
        <f t="shared" ca="1" si="36"/>
        <v>0.52606481481481571</v>
      </c>
      <c r="AE47" s="9">
        <f t="shared" ca="1" si="1"/>
        <v>38</v>
      </c>
      <c r="AF47" s="10">
        <f t="shared" ca="1" si="14"/>
        <v>4.3981481481481481E-4</v>
      </c>
      <c r="AG47" s="10">
        <f t="shared" ca="1" si="37"/>
        <v>0.52650462962963052</v>
      </c>
      <c r="AH47" s="9" t="str">
        <f t="shared" ca="1" si="2"/>
        <v>Bowl</v>
      </c>
      <c r="AI47" s="8">
        <f t="shared" ca="1" si="38"/>
        <v>0.52650462962963052</v>
      </c>
      <c r="AJ47" s="23">
        <f t="shared" ca="1" si="39"/>
        <v>0</v>
      </c>
      <c r="AK47" s="8">
        <f t="shared" ca="1" si="43"/>
        <v>0.52650462962963052</v>
      </c>
      <c r="AL47" s="7">
        <f t="shared" ca="1" si="3"/>
        <v>33</v>
      </c>
      <c r="AM47" s="8">
        <f t="shared" ca="1" si="15"/>
        <v>3.8194444444444446E-4</v>
      </c>
      <c r="AN47" s="8">
        <f t="shared" ca="1" si="16"/>
        <v>0.52688657407407491</v>
      </c>
      <c r="AO47" s="7" t="str">
        <f t="shared" ca="1" si="4"/>
        <v>Cash</v>
      </c>
      <c r="AP47" s="1">
        <f t="shared" ca="1" si="17"/>
        <v>8.0324074074081819E-3</v>
      </c>
      <c r="AQ47" s="1">
        <f t="shared" ca="1" si="5"/>
        <v>2.0601851851851853E-3</v>
      </c>
      <c r="AR47">
        <f t="shared" si="18"/>
        <v>1</v>
      </c>
      <c r="AS47" s="33">
        <f t="shared" ca="1" si="40"/>
        <v>8.0324074074081819E-3</v>
      </c>
      <c r="AT47" s="33">
        <f t="shared" ca="1" si="19"/>
        <v>2.0601851851851853E-3</v>
      </c>
      <c r="AX47">
        <f t="shared" si="41"/>
        <v>43</v>
      </c>
      <c r="AY47" s="34">
        <v>2.3873784358258047E-2</v>
      </c>
      <c r="BE47" s="34">
        <f t="shared" si="42"/>
        <v>2.5011683263452825E-2</v>
      </c>
      <c r="BF47">
        <v>33</v>
      </c>
    </row>
    <row r="48" spans="1:58" ht="15.6" customHeight="1">
      <c r="A48" s="2">
        <v>3</v>
      </c>
      <c r="B48" s="1">
        <f t="shared" si="6"/>
        <v>3.4722222222222222E-5</v>
      </c>
      <c r="C48" s="5">
        <f t="shared" si="20"/>
        <v>0.51682870370370382</v>
      </c>
      <c r="D48" s="18">
        <f t="shared" si="0"/>
        <v>0.51682870370370382</v>
      </c>
      <c r="E48" s="21">
        <f t="shared" ca="1" si="21"/>
        <v>1.1574074074072183E-4</v>
      </c>
      <c r="F48" s="18">
        <f t="shared" ca="1" si="22"/>
        <v>0.51694444444444454</v>
      </c>
      <c r="G48" s="25">
        <f t="shared" ca="1" si="7"/>
        <v>16</v>
      </c>
      <c r="H48" s="18">
        <f t="shared" ca="1" si="23"/>
        <v>1.8518518518518518E-4</v>
      </c>
      <c r="I48" s="18">
        <f t="shared" ca="1" si="24"/>
        <v>0.51712962962962972</v>
      </c>
      <c r="J48" s="16">
        <f t="shared" ca="1" si="25"/>
        <v>0.51712962962962972</v>
      </c>
      <c r="K48" s="23">
        <f t="shared" ca="1" si="26"/>
        <v>9.3750000000007994E-3</v>
      </c>
      <c r="L48" s="16">
        <f t="shared" ca="1" si="27"/>
        <v>0.52650462962963052</v>
      </c>
      <c r="M48" s="15">
        <f t="shared" ca="1" si="8"/>
        <v>11</v>
      </c>
      <c r="N48" s="16">
        <f t="shared" ca="1" si="9"/>
        <v>1.273148148148148E-4</v>
      </c>
      <c r="O48" s="16">
        <f t="shared" ca="1" si="28"/>
        <v>0.52663194444444528</v>
      </c>
      <c r="P48" s="14">
        <f t="shared" ca="1" si="29"/>
        <v>0.52663194444444528</v>
      </c>
      <c r="Q48" s="23">
        <f>0</f>
        <v>0</v>
      </c>
      <c r="R48" s="14">
        <f t="shared" ca="1" si="30"/>
        <v>0.52663194444444528</v>
      </c>
      <c r="S48" s="13">
        <f t="shared" ca="1" si="10"/>
        <v>35</v>
      </c>
      <c r="T48" s="14">
        <f t="shared" ca="1" si="11"/>
        <v>4.0509259259259258E-4</v>
      </c>
      <c r="U48" s="14">
        <f t="shared" ca="1" si="31"/>
        <v>0.52703703703703786</v>
      </c>
      <c r="V48" s="12">
        <f t="shared" ca="1" si="32"/>
        <v>0.52703703703703786</v>
      </c>
      <c r="W48" s="23">
        <f>0</f>
        <v>0</v>
      </c>
      <c r="X48" s="12">
        <f t="shared" ca="1" si="33"/>
        <v>0.52703703703703786</v>
      </c>
      <c r="Y48" s="11">
        <f t="shared" ca="1" si="12"/>
        <v>39</v>
      </c>
      <c r="Z48" s="12">
        <f t="shared" ca="1" si="13"/>
        <v>4.5138888888888887E-4</v>
      </c>
      <c r="AA48" s="12">
        <f t="shared" ca="1" si="34"/>
        <v>0.52748842592592671</v>
      </c>
      <c r="AB48" s="10">
        <f t="shared" ca="1" si="35"/>
        <v>0.52748842592592671</v>
      </c>
      <c r="AC48" s="23">
        <f>0</f>
        <v>0</v>
      </c>
      <c r="AD48" s="10">
        <f t="shared" ca="1" si="36"/>
        <v>0.52748842592592671</v>
      </c>
      <c r="AE48" s="9">
        <f t="shared" ca="1" si="1"/>
        <v>30</v>
      </c>
      <c r="AF48" s="10">
        <f t="shared" ca="1" si="14"/>
        <v>3.4722222222222224E-4</v>
      </c>
      <c r="AG48" s="10">
        <f t="shared" ca="1" si="37"/>
        <v>0.52783564814814898</v>
      </c>
      <c r="AH48" s="9" t="str">
        <f t="shared" ca="1" si="2"/>
        <v>Bowl</v>
      </c>
      <c r="AI48" s="8">
        <f t="shared" ca="1" si="38"/>
        <v>0.52783564814814898</v>
      </c>
      <c r="AJ48" s="23">
        <f t="shared" ca="1" si="39"/>
        <v>0</v>
      </c>
      <c r="AK48" s="8">
        <f t="shared" ca="1" si="43"/>
        <v>0.52783564814814898</v>
      </c>
      <c r="AL48" s="7">
        <f t="shared" ca="1" si="3"/>
        <v>59</v>
      </c>
      <c r="AM48" s="8">
        <f t="shared" ca="1" si="15"/>
        <v>6.8287037037037036E-4</v>
      </c>
      <c r="AN48" s="8">
        <f t="shared" ca="1" si="16"/>
        <v>0.52851851851851939</v>
      </c>
      <c r="AO48" s="7" t="str">
        <f t="shared" ca="1" si="4"/>
        <v>Cash</v>
      </c>
      <c r="AP48" s="1">
        <f t="shared" ca="1" si="17"/>
        <v>9.4907407407415212E-3</v>
      </c>
      <c r="AQ48" s="1">
        <f t="shared" ca="1" si="5"/>
        <v>2.1990740740740742E-3</v>
      </c>
      <c r="AR48">
        <f t="shared" si="18"/>
        <v>1</v>
      </c>
      <c r="AS48" s="33">
        <f t="shared" ca="1" si="40"/>
        <v>9.4907407407415212E-3</v>
      </c>
      <c r="AT48" s="33">
        <f t="shared" ca="1" si="19"/>
        <v>2.1990740740740742E-3</v>
      </c>
      <c r="AX48">
        <f t="shared" si="41"/>
        <v>44</v>
      </c>
      <c r="AY48" s="34">
        <v>2.3250094630794735E-2</v>
      </c>
      <c r="BE48" s="34">
        <f t="shared" si="42"/>
        <v>2.5127424004193565E-2</v>
      </c>
      <c r="BF48">
        <v>30</v>
      </c>
    </row>
    <row r="49" spans="1:58" ht="15.6" customHeight="1">
      <c r="A49" s="2">
        <v>28</v>
      </c>
      <c r="B49" s="1">
        <f t="shared" si="6"/>
        <v>3.2407407407407406E-4</v>
      </c>
      <c r="C49" s="5">
        <f t="shared" si="20"/>
        <v>0.51715277777777791</v>
      </c>
      <c r="D49" s="18">
        <f t="shared" si="0"/>
        <v>0.51715277777777791</v>
      </c>
      <c r="E49" s="21">
        <f t="shared" ca="1" si="21"/>
        <v>0</v>
      </c>
      <c r="F49" s="18">
        <f t="shared" ca="1" si="22"/>
        <v>0.51715277777777791</v>
      </c>
      <c r="G49" s="25">
        <f t="shared" ca="1" si="7"/>
        <v>22</v>
      </c>
      <c r="H49" s="18">
        <f t="shared" ca="1" si="23"/>
        <v>2.5462962962962961E-4</v>
      </c>
      <c r="I49" s="18">
        <f t="shared" ca="1" si="24"/>
        <v>0.51740740740740754</v>
      </c>
      <c r="J49" s="16">
        <f t="shared" ca="1" si="25"/>
        <v>0.51740740740740754</v>
      </c>
      <c r="K49" s="23">
        <f t="shared" ca="1" si="26"/>
        <v>1.0428240740741446E-2</v>
      </c>
      <c r="L49" s="16">
        <f t="shared" ca="1" si="27"/>
        <v>0.52783564814814898</v>
      </c>
      <c r="M49" s="15">
        <f t="shared" ca="1" si="8"/>
        <v>26</v>
      </c>
      <c r="N49" s="16">
        <f t="shared" ca="1" si="9"/>
        <v>3.0092592592592595E-4</v>
      </c>
      <c r="O49" s="16">
        <f t="shared" ca="1" si="28"/>
        <v>0.52813657407407488</v>
      </c>
      <c r="P49" s="14">
        <f t="shared" ca="1" si="29"/>
        <v>0.52813657407407488</v>
      </c>
      <c r="Q49" s="23">
        <f>0</f>
        <v>0</v>
      </c>
      <c r="R49" s="14">
        <f t="shared" ca="1" si="30"/>
        <v>0.52813657407407488</v>
      </c>
      <c r="S49" s="13">
        <f t="shared" ca="1" si="10"/>
        <v>17</v>
      </c>
      <c r="T49" s="14">
        <f t="shared" ca="1" si="11"/>
        <v>1.9675925925925926E-4</v>
      </c>
      <c r="U49" s="14">
        <f t="shared" ca="1" si="31"/>
        <v>0.5283333333333341</v>
      </c>
      <c r="V49" s="12">
        <f t="shared" ca="1" si="32"/>
        <v>0.5283333333333341</v>
      </c>
      <c r="W49" s="23">
        <f>0</f>
        <v>0</v>
      </c>
      <c r="X49" s="12">
        <f t="shared" ca="1" si="33"/>
        <v>0.5283333333333341</v>
      </c>
      <c r="Y49" s="11">
        <f t="shared" ca="1" si="12"/>
        <v>29</v>
      </c>
      <c r="Z49" s="12">
        <f t="shared" ca="1" si="13"/>
        <v>3.3564814814814812E-4</v>
      </c>
      <c r="AA49" s="12">
        <f t="shared" ca="1" si="34"/>
        <v>0.52866898148148223</v>
      </c>
      <c r="AB49" s="10">
        <f t="shared" ca="1" si="35"/>
        <v>0.52866898148148223</v>
      </c>
      <c r="AC49" s="23">
        <f>0</f>
        <v>0</v>
      </c>
      <c r="AD49" s="10">
        <f t="shared" ca="1" si="36"/>
        <v>0.52866898148148223</v>
      </c>
      <c r="AE49" s="9">
        <f t="shared" ca="1" si="1"/>
        <v>36</v>
      </c>
      <c r="AF49" s="10">
        <f t="shared" ca="1" si="14"/>
        <v>4.1666666666666669E-4</v>
      </c>
      <c r="AG49" s="10">
        <f t="shared" ca="1" si="37"/>
        <v>0.52908564814814885</v>
      </c>
      <c r="AH49" s="9" t="str">
        <f t="shared" ca="1" si="2"/>
        <v>Burrito</v>
      </c>
      <c r="AI49" s="8">
        <f t="shared" ca="1" si="38"/>
        <v>0.52908564814814885</v>
      </c>
      <c r="AJ49" s="23">
        <f t="shared" ca="1" si="39"/>
        <v>0</v>
      </c>
      <c r="AK49" s="8">
        <f t="shared" ca="1" si="43"/>
        <v>0.52908564814814885</v>
      </c>
      <c r="AL49" s="7">
        <f t="shared" ca="1" si="3"/>
        <v>22</v>
      </c>
      <c r="AM49" s="8">
        <f t="shared" ca="1" si="15"/>
        <v>2.5462962962962961E-4</v>
      </c>
      <c r="AN49" s="8">
        <f t="shared" ca="1" si="16"/>
        <v>0.52934027777777848</v>
      </c>
      <c r="AO49" s="7" t="str">
        <f t="shared" ca="1" si="4"/>
        <v>Debit</v>
      </c>
      <c r="AP49" s="1">
        <f t="shared" ca="1" si="17"/>
        <v>1.0428240740741446E-2</v>
      </c>
      <c r="AQ49" s="1">
        <f t="shared" ca="1" si="5"/>
        <v>1.7592592592592592E-3</v>
      </c>
      <c r="AR49">
        <f t="shared" si="18"/>
        <v>1</v>
      </c>
      <c r="AS49" s="33">
        <f t="shared" ca="1" si="40"/>
        <v>1.0428240740741446E-2</v>
      </c>
      <c r="AT49" s="33">
        <f t="shared" ca="1" si="19"/>
        <v>1.7592592592592592E-3</v>
      </c>
      <c r="AX49">
        <f t="shared" si="41"/>
        <v>45</v>
      </c>
      <c r="AY49" s="34">
        <v>2.22594194036803E-2</v>
      </c>
      <c r="BE49" s="34">
        <f t="shared" si="42"/>
        <v>2.5243164744934304E-2</v>
      </c>
      <c r="BF49">
        <v>21</v>
      </c>
    </row>
    <row r="50" spans="1:58" ht="15.6" customHeight="1">
      <c r="A50" s="2">
        <v>7</v>
      </c>
      <c r="B50" s="1">
        <f t="shared" si="6"/>
        <v>8.1018518518518516E-5</v>
      </c>
      <c r="C50" s="5">
        <f t="shared" si="20"/>
        <v>0.5172337962962964</v>
      </c>
      <c r="D50" s="18">
        <f t="shared" si="0"/>
        <v>0.5172337962962964</v>
      </c>
      <c r="E50" s="21">
        <f t="shared" ca="1" si="21"/>
        <v>1.7361111111113825E-4</v>
      </c>
      <c r="F50" s="18">
        <f t="shared" ca="1" si="22"/>
        <v>0.51740740740740754</v>
      </c>
      <c r="G50" s="25">
        <f t="shared" ca="1" si="7"/>
        <v>17</v>
      </c>
      <c r="H50" s="18">
        <f t="shared" ca="1" si="23"/>
        <v>1.9675925925925926E-4</v>
      </c>
      <c r="I50" s="18">
        <f t="shared" ca="1" si="24"/>
        <v>0.51760416666666675</v>
      </c>
      <c r="J50" s="16">
        <f t="shared" ca="1" si="25"/>
        <v>0.51760416666666675</v>
      </c>
      <c r="K50" s="23">
        <f t="shared" ca="1" si="26"/>
        <v>1.1481481481482092E-2</v>
      </c>
      <c r="L50" s="16">
        <f t="shared" ca="1" si="27"/>
        <v>0.52908564814814885</v>
      </c>
      <c r="M50" s="15">
        <f t="shared" ca="1" si="8"/>
        <v>23</v>
      </c>
      <c r="N50" s="16">
        <f t="shared" ca="1" si="9"/>
        <v>2.6620370370370372E-4</v>
      </c>
      <c r="O50" s="16">
        <f t="shared" ca="1" si="28"/>
        <v>0.52935185185185252</v>
      </c>
      <c r="P50" s="14">
        <f t="shared" ca="1" si="29"/>
        <v>0.52935185185185252</v>
      </c>
      <c r="Q50" s="23">
        <f>0</f>
        <v>0</v>
      </c>
      <c r="R50" s="14">
        <f t="shared" ca="1" si="30"/>
        <v>0.52935185185185252</v>
      </c>
      <c r="S50" s="13">
        <f t="shared" ca="1" si="10"/>
        <v>17</v>
      </c>
      <c r="T50" s="14">
        <f t="shared" ca="1" si="11"/>
        <v>1.9675925925925926E-4</v>
      </c>
      <c r="U50" s="14">
        <f t="shared" ca="1" si="31"/>
        <v>0.52954861111111173</v>
      </c>
      <c r="V50" s="12">
        <f t="shared" ca="1" si="32"/>
        <v>0.52954861111111173</v>
      </c>
      <c r="W50" s="23">
        <f>0</f>
        <v>0</v>
      </c>
      <c r="X50" s="12">
        <f t="shared" ca="1" si="33"/>
        <v>0.52954861111111173</v>
      </c>
      <c r="Y50" s="11">
        <f t="shared" ca="1" si="12"/>
        <v>48</v>
      </c>
      <c r="Z50" s="12">
        <f t="shared" ca="1" si="13"/>
        <v>5.5555555555555556E-4</v>
      </c>
      <c r="AA50" s="12">
        <f t="shared" ca="1" si="34"/>
        <v>0.53010416666666726</v>
      </c>
      <c r="AB50" s="10">
        <f t="shared" ca="1" si="35"/>
        <v>0.53010416666666726</v>
      </c>
      <c r="AC50" s="23">
        <f>0</f>
        <v>0</v>
      </c>
      <c r="AD50" s="10">
        <f t="shared" ca="1" si="36"/>
        <v>0.53010416666666726</v>
      </c>
      <c r="AE50" s="9">
        <f t="shared" ca="1" si="1"/>
        <v>49</v>
      </c>
      <c r="AF50" s="10">
        <f t="shared" ca="1" si="14"/>
        <v>5.6712962962962967E-4</v>
      </c>
      <c r="AG50" s="10">
        <f t="shared" ca="1" si="37"/>
        <v>0.53067129629629695</v>
      </c>
      <c r="AH50" s="9" t="str">
        <f t="shared" ca="1" si="2"/>
        <v>Burrito</v>
      </c>
      <c r="AI50" s="8">
        <f t="shared" ca="1" si="38"/>
        <v>0.53067129629629695</v>
      </c>
      <c r="AJ50" s="23">
        <f t="shared" ca="1" si="39"/>
        <v>0</v>
      </c>
      <c r="AK50" s="8">
        <f t="shared" ca="1" si="43"/>
        <v>0.53067129629629695</v>
      </c>
      <c r="AL50" s="7">
        <f t="shared" ca="1" si="3"/>
        <v>10</v>
      </c>
      <c r="AM50" s="8">
        <f t="shared" ca="1" si="15"/>
        <v>1.1574074074074075E-4</v>
      </c>
      <c r="AN50" s="8">
        <f t="shared" ca="1" si="16"/>
        <v>0.53078703703703767</v>
      </c>
      <c r="AO50" s="7" t="str">
        <f t="shared" ca="1" si="4"/>
        <v>Debit</v>
      </c>
      <c r="AP50" s="1">
        <f t="shared" ca="1" si="17"/>
        <v>1.165509259259323E-2</v>
      </c>
      <c r="AQ50" s="1">
        <f t="shared" ca="1" si="5"/>
        <v>1.8981481481481484E-3</v>
      </c>
      <c r="AR50">
        <f t="shared" si="18"/>
        <v>1</v>
      </c>
      <c r="AS50" s="33">
        <f t="shared" ca="1" si="40"/>
        <v>1.165509259259323E-2</v>
      </c>
      <c r="AT50" s="33">
        <f t="shared" ca="1" si="19"/>
        <v>1.8981481481481484E-3</v>
      </c>
      <c r="AX50">
        <f t="shared" si="41"/>
        <v>46</v>
      </c>
      <c r="AY50" s="34">
        <v>2.4565681050547523E-2</v>
      </c>
      <c r="BE50" s="34">
        <f t="shared" si="42"/>
        <v>2.5358905485675043E-2</v>
      </c>
      <c r="BF50">
        <v>16</v>
      </c>
    </row>
    <row r="51" spans="1:58" ht="15.6" customHeight="1">
      <c r="A51" s="2">
        <v>18</v>
      </c>
      <c r="B51" s="1">
        <f t="shared" si="6"/>
        <v>2.0833333333333335E-4</v>
      </c>
      <c r="C51" s="5">
        <f t="shared" si="20"/>
        <v>0.51744212962962977</v>
      </c>
      <c r="D51" s="18">
        <f t="shared" si="0"/>
        <v>0.51744212962962977</v>
      </c>
      <c r="E51" s="21">
        <f t="shared" ca="1" si="21"/>
        <v>1.6203703703698835E-4</v>
      </c>
      <c r="F51" s="18">
        <f t="shared" ca="1" si="22"/>
        <v>0.51760416666666675</v>
      </c>
      <c r="G51" s="25">
        <f t="shared" ca="1" si="7"/>
        <v>24</v>
      </c>
      <c r="H51" s="18">
        <f t="shared" ca="1" si="23"/>
        <v>2.7777777777777778E-4</v>
      </c>
      <c r="I51" s="18">
        <f t="shared" ca="1" si="24"/>
        <v>0.51788194444444458</v>
      </c>
      <c r="J51" s="16">
        <f t="shared" ca="1" si="25"/>
        <v>0.51788194444444458</v>
      </c>
      <c r="K51" s="23">
        <f t="shared" ca="1" si="26"/>
        <v>1.2789351851852371E-2</v>
      </c>
      <c r="L51" s="16">
        <f t="shared" ca="1" si="27"/>
        <v>0.53067129629629695</v>
      </c>
      <c r="M51" s="15">
        <f t="shared" ca="1" si="8"/>
        <v>10</v>
      </c>
      <c r="N51" s="16">
        <f t="shared" ca="1" si="9"/>
        <v>1.1574074074074075E-4</v>
      </c>
      <c r="O51" s="16">
        <f t="shared" ca="1" si="28"/>
        <v>0.53078703703703767</v>
      </c>
      <c r="P51" s="14">
        <f t="shared" ca="1" si="29"/>
        <v>0.53078703703703767</v>
      </c>
      <c r="Q51" s="23">
        <f>0</f>
        <v>0</v>
      </c>
      <c r="R51" s="14">
        <f t="shared" ca="1" si="30"/>
        <v>0.53078703703703767</v>
      </c>
      <c r="S51" s="13">
        <f t="shared" ca="1" si="10"/>
        <v>38</v>
      </c>
      <c r="T51" s="14">
        <f t="shared" ca="1" si="11"/>
        <v>4.3981481481481481E-4</v>
      </c>
      <c r="U51" s="14">
        <f t="shared" ca="1" si="31"/>
        <v>0.53122685185185248</v>
      </c>
      <c r="V51" s="12">
        <f t="shared" ca="1" si="32"/>
        <v>0.53122685185185248</v>
      </c>
      <c r="W51" s="23">
        <f>0</f>
        <v>0</v>
      </c>
      <c r="X51" s="12">
        <f t="shared" ca="1" si="33"/>
        <v>0.53122685185185248</v>
      </c>
      <c r="Y51" s="11">
        <f t="shared" ca="1" si="12"/>
        <v>34</v>
      </c>
      <c r="Z51" s="12">
        <f t="shared" ca="1" si="13"/>
        <v>3.9351851851851852E-4</v>
      </c>
      <c r="AA51" s="12">
        <f t="shared" ca="1" si="34"/>
        <v>0.53162037037037102</v>
      </c>
      <c r="AB51" s="10">
        <f t="shared" ca="1" si="35"/>
        <v>0.53162037037037102</v>
      </c>
      <c r="AC51" s="23">
        <f>0</f>
        <v>0</v>
      </c>
      <c r="AD51" s="10">
        <f t="shared" ca="1" si="36"/>
        <v>0.53162037037037102</v>
      </c>
      <c r="AE51" s="9">
        <f t="shared" ca="1" si="1"/>
        <v>33</v>
      </c>
      <c r="AF51" s="10">
        <f t="shared" ca="1" si="14"/>
        <v>3.8194444444444446E-4</v>
      </c>
      <c r="AG51" s="10">
        <f t="shared" ca="1" si="37"/>
        <v>0.53200231481481541</v>
      </c>
      <c r="AH51" s="9" t="str">
        <f t="shared" ca="1" si="2"/>
        <v>Bowl</v>
      </c>
      <c r="AI51" s="8">
        <f t="shared" ca="1" si="38"/>
        <v>0.53200231481481541</v>
      </c>
      <c r="AJ51" s="23">
        <f t="shared" ca="1" si="39"/>
        <v>0</v>
      </c>
      <c r="AK51" s="8">
        <f t="shared" ca="1" si="43"/>
        <v>0.53200231481481541</v>
      </c>
      <c r="AL51" s="7">
        <f t="shared" ca="1" si="3"/>
        <v>23</v>
      </c>
      <c r="AM51" s="8">
        <f t="shared" ca="1" si="15"/>
        <v>2.6620370370370372E-4</v>
      </c>
      <c r="AN51" s="8">
        <f t="shared" ca="1" si="16"/>
        <v>0.53226851851851908</v>
      </c>
      <c r="AO51" s="7" t="str">
        <f t="shared" ca="1" si="4"/>
        <v>Debit</v>
      </c>
      <c r="AP51" s="1">
        <f t="shared" ca="1" si="17"/>
        <v>1.2951388888889359E-2</v>
      </c>
      <c r="AQ51" s="1">
        <f t="shared" ca="1" si="5"/>
        <v>1.8749999999999999E-3</v>
      </c>
      <c r="AR51">
        <f t="shared" si="18"/>
        <v>1</v>
      </c>
      <c r="AS51" s="33">
        <f t="shared" ca="1" si="40"/>
        <v>1.2951388888889359E-2</v>
      </c>
      <c r="AT51" s="33">
        <f t="shared" ca="1" si="19"/>
        <v>1.8749999999999999E-3</v>
      </c>
      <c r="AX51">
        <f t="shared" si="41"/>
        <v>47</v>
      </c>
      <c r="AY51" s="34">
        <v>2.3888524924296363E-2</v>
      </c>
      <c r="BE51" s="34">
        <f t="shared" ref="BE51:BE62" si="44">BE50+$BC$10</f>
        <v>2.5474646226415782E-2</v>
      </c>
      <c r="BF51">
        <v>19</v>
      </c>
    </row>
    <row r="52" spans="1:58" ht="15.6" customHeight="1">
      <c r="A52" s="2">
        <v>86</v>
      </c>
      <c r="B52" s="1">
        <f t="shared" si="6"/>
        <v>9.9537037037037042E-4</v>
      </c>
      <c r="C52" s="5">
        <f t="shared" si="20"/>
        <v>0.51843750000000011</v>
      </c>
      <c r="D52" s="18">
        <f t="shared" si="0"/>
        <v>0.51843750000000011</v>
      </c>
      <c r="E52" s="21">
        <f t="shared" ca="1" si="21"/>
        <v>0</v>
      </c>
      <c r="F52" s="18">
        <f t="shared" ca="1" si="22"/>
        <v>0.51843750000000011</v>
      </c>
      <c r="G52" s="25">
        <f t="shared" ca="1" si="7"/>
        <v>12</v>
      </c>
      <c r="H52" s="18">
        <f t="shared" ca="1" si="23"/>
        <v>1.3888888888888889E-4</v>
      </c>
      <c r="I52" s="18">
        <f t="shared" ca="1" si="24"/>
        <v>0.51857638888888902</v>
      </c>
      <c r="J52" s="16">
        <f t="shared" ca="1" si="25"/>
        <v>0.51857638888888902</v>
      </c>
      <c r="K52" s="23">
        <f t="shared" ca="1" si="26"/>
        <v>1.3425925925926396E-2</v>
      </c>
      <c r="L52" s="16">
        <f t="shared" ca="1" si="27"/>
        <v>0.53200231481481541</v>
      </c>
      <c r="M52" s="15">
        <f t="shared" ca="1" si="8"/>
        <v>9</v>
      </c>
      <c r="N52" s="16">
        <f t="shared" ca="1" si="9"/>
        <v>1.0416666666666667E-4</v>
      </c>
      <c r="O52" s="16">
        <f t="shared" ca="1" si="28"/>
        <v>0.5321064814814821</v>
      </c>
      <c r="P52" s="14">
        <f t="shared" ca="1" si="29"/>
        <v>0.5321064814814821</v>
      </c>
      <c r="Q52" s="23">
        <f>0</f>
        <v>0</v>
      </c>
      <c r="R52" s="14">
        <f t="shared" ca="1" si="30"/>
        <v>0.5321064814814821</v>
      </c>
      <c r="S52" s="13">
        <f t="shared" ca="1" si="10"/>
        <v>20</v>
      </c>
      <c r="T52" s="14">
        <f t="shared" ca="1" si="11"/>
        <v>2.3148148148148149E-4</v>
      </c>
      <c r="U52" s="14">
        <f t="shared" ca="1" si="31"/>
        <v>0.53233796296296354</v>
      </c>
      <c r="V52" s="12">
        <f t="shared" ca="1" si="32"/>
        <v>0.53233796296296354</v>
      </c>
      <c r="W52" s="23">
        <f>0</f>
        <v>0</v>
      </c>
      <c r="X52" s="12">
        <f t="shared" ca="1" si="33"/>
        <v>0.53233796296296354</v>
      </c>
      <c r="Y52" s="11">
        <f t="shared" ca="1" si="12"/>
        <v>29</v>
      </c>
      <c r="Z52" s="12">
        <f t="shared" ca="1" si="13"/>
        <v>3.3564814814814812E-4</v>
      </c>
      <c r="AA52" s="12">
        <f t="shared" ca="1" si="34"/>
        <v>0.53267361111111167</v>
      </c>
      <c r="AB52" s="10">
        <f t="shared" ca="1" si="35"/>
        <v>0.53267361111111167</v>
      </c>
      <c r="AC52" s="23">
        <f>0</f>
        <v>0</v>
      </c>
      <c r="AD52" s="10">
        <f t="shared" ca="1" si="36"/>
        <v>0.53267361111111167</v>
      </c>
      <c r="AE52" s="9">
        <f t="shared" ca="1" si="1"/>
        <v>29</v>
      </c>
      <c r="AF52" s="10">
        <f t="shared" ca="1" si="14"/>
        <v>3.3564814814814812E-4</v>
      </c>
      <c r="AG52" s="10">
        <f t="shared" ca="1" si="37"/>
        <v>0.53300925925925979</v>
      </c>
      <c r="AH52" s="9" t="str">
        <f t="shared" ca="1" si="2"/>
        <v>Bowl</v>
      </c>
      <c r="AI52" s="8">
        <f t="shared" ca="1" si="38"/>
        <v>0.53300925925925979</v>
      </c>
      <c r="AJ52" s="23">
        <f t="shared" ca="1" si="39"/>
        <v>0</v>
      </c>
      <c r="AK52" s="8">
        <f t="shared" ca="1" si="43"/>
        <v>0.53300925925925979</v>
      </c>
      <c r="AL52" s="7">
        <f t="shared" ca="1" si="3"/>
        <v>23</v>
      </c>
      <c r="AM52" s="8">
        <f t="shared" ca="1" si="15"/>
        <v>2.6620370370370372E-4</v>
      </c>
      <c r="AN52" s="8">
        <f t="shared" ca="1" si="16"/>
        <v>0.53327546296296346</v>
      </c>
      <c r="AO52" s="7" t="str">
        <f t="shared" ca="1" si="4"/>
        <v>Debit</v>
      </c>
      <c r="AP52" s="1">
        <f t="shared" ca="1" si="17"/>
        <v>1.3425925925926396E-2</v>
      </c>
      <c r="AQ52" s="1">
        <f t="shared" ca="1" si="5"/>
        <v>1.4120370370370369E-3</v>
      </c>
      <c r="AR52">
        <f t="shared" si="18"/>
        <v>1</v>
      </c>
      <c r="AS52" s="33">
        <f t="shared" ca="1" si="40"/>
        <v>1.3425925925926396E-2</v>
      </c>
      <c r="AT52" s="33">
        <f t="shared" ca="1" si="19"/>
        <v>1.4120370370370369E-3</v>
      </c>
      <c r="AX52">
        <f t="shared" si="41"/>
        <v>48</v>
      </c>
      <c r="AY52" s="34">
        <v>2.2712118565106167E-2</v>
      </c>
      <c r="BE52" s="34">
        <f t="shared" si="44"/>
        <v>2.5590386967156521E-2</v>
      </c>
      <c r="BF52">
        <v>16</v>
      </c>
    </row>
    <row r="53" spans="1:58" ht="15.6" customHeight="1">
      <c r="A53" s="2">
        <v>134</v>
      </c>
      <c r="B53" s="1">
        <f t="shared" si="6"/>
        <v>1.5509259259259259E-3</v>
      </c>
      <c r="C53" s="5">
        <f t="shared" si="20"/>
        <v>0.51998842592592598</v>
      </c>
      <c r="D53" s="18">
        <f t="shared" si="0"/>
        <v>0.51998842592592598</v>
      </c>
      <c r="E53" s="21">
        <f t="shared" ca="1" si="21"/>
        <v>0</v>
      </c>
      <c r="F53" s="18">
        <f t="shared" ca="1" si="22"/>
        <v>0.51998842592592598</v>
      </c>
      <c r="G53" s="25">
        <f t="shared" ca="1" si="7"/>
        <v>15</v>
      </c>
      <c r="H53" s="18">
        <f t="shared" ca="1" si="23"/>
        <v>1.7361111111111112E-4</v>
      </c>
      <c r="I53" s="18">
        <f t="shared" ca="1" si="24"/>
        <v>0.52016203703703712</v>
      </c>
      <c r="J53" s="16">
        <f t="shared" ca="1" si="25"/>
        <v>0.52016203703703712</v>
      </c>
      <c r="K53" s="23">
        <f t="shared" ca="1" si="26"/>
        <v>1.2847222222222676E-2</v>
      </c>
      <c r="L53" s="16">
        <f t="shared" ca="1" si="27"/>
        <v>0.53300925925925979</v>
      </c>
      <c r="M53" s="15">
        <f t="shared" ca="1" si="8"/>
        <v>13</v>
      </c>
      <c r="N53" s="16">
        <f t="shared" ca="1" si="9"/>
        <v>1.5046296296296297E-4</v>
      </c>
      <c r="O53" s="16">
        <f t="shared" ca="1" si="28"/>
        <v>0.53315972222222274</v>
      </c>
      <c r="P53" s="14">
        <f t="shared" ca="1" si="29"/>
        <v>0.53315972222222274</v>
      </c>
      <c r="Q53" s="23">
        <f>0</f>
        <v>0</v>
      </c>
      <c r="R53" s="14">
        <f t="shared" ca="1" si="30"/>
        <v>0.53315972222222274</v>
      </c>
      <c r="S53" s="13">
        <f t="shared" ca="1" si="10"/>
        <v>15</v>
      </c>
      <c r="T53" s="14">
        <f t="shared" ca="1" si="11"/>
        <v>1.7361111111111112E-4</v>
      </c>
      <c r="U53" s="14">
        <f t="shared" ca="1" si="31"/>
        <v>0.53333333333333388</v>
      </c>
      <c r="V53" s="12">
        <f t="shared" ca="1" si="32"/>
        <v>0.53333333333333388</v>
      </c>
      <c r="W53" s="23">
        <f>0</f>
        <v>0</v>
      </c>
      <c r="X53" s="12">
        <f t="shared" ca="1" si="33"/>
        <v>0.53333333333333388</v>
      </c>
      <c r="Y53" s="11">
        <f t="shared" ca="1" si="12"/>
        <v>28</v>
      </c>
      <c r="Z53" s="12">
        <f t="shared" ca="1" si="13"/>
        <v>3.2407407407407406E-4</v>
      </c>
      <c r="AA53" s="12">
        <f t="shared" ca="1" si="34"/>
        <v>0.53365740740740797</v>
      </c>
      <c r="AB53" s="10">
        <f t="shared" ca="1" si="35"/>
        <v>0.53365740740740797</v>
      </c>
      <c r="AC53" s="23">
        <f>0</f>
        <v>0</v>
      </c>
      <c r="AD53" s="10">
        <f t="shared" ca="1" si="36"/>
        <v>0.53365740740740797</v>
      </c>
      <c r="AE53" s="9">
        <f t="shared" ca="1" si="1"/>
        <v>31</v>
      </c>
      <c r="AF53" s="10">
        <f t="shared" ca="1" si="14"/>
        <v>3.5879629629629629E-4</v>
      </c>
      <c r="AG53" s="10">
        <f t="shared" ca="1" si="37"/>
        <v>0.53401620370370428</v>
      </c>
      <c r="AH53" s="9" t="str">
        <f t="shared" ca="1" si="2"/>
        <v>Bowl</v>
      </c>
      <c r="AI53" s="8">
        <f t="shared" ca="1" si="38"/>
        <v>0.53401620370370428</v>
      </c>
      <c r="AJ53" s="23">
        <f t="shared" ca="1" si="39"/>
        <v>0</v>
      </c>
      <c r="AK53" s="8">
        <f t="shared" ca="1" si="43"/>
        <v>0.53401620370370428</v>
      </c>
      <c r="AL53" s="7">
        <f t="shared" ca="1" si="3"/>
        <v>13</v>
      </c>
      <c r="AM53" s="8">
        <f t="shared" ca="1" si="15"/>
        <v>1.5046296296296297E-4</v>
      </c>
      <c r="AN53" s="8">
        <f t="shared" ca="1" si="16"/>
        <v>0.53416666666666723</v>
      </c>
      <c r="AO53" s="7" t="str">
        <f t="shared" ca="1" si="4"/>
        <v>Debit</v>
      </c>
      <c r="AP53" s="1">
        <f t="shared" ca="1" si="17"/>
        <v>1.2847222222222676E-2</v>
      </c>
      <c r="AQ53" s="1">
        <f t="shared" ca="1" si="5"/>
        <v>1.3310185185185185E-3</v>
      </c>
      <c r="AR53">
        <f t="shared" si="18"/>
        <v>1</v>
      </c>
      <c r="AS53" s="33">
        <f t="shared" ca="1" si="40"/>
        <v>1.2847222222222676E-2</v>
      </c>
      <c r="AT53" s="33">
        <f t="shared" ca="1" si="19"/>
        <v>1.3310185185185185E-3</v>
      </c>
      <c r="AX53">
        <f t="shared" si="41"/>
        <v>49</v>
      </c>
      <c r="AY53" s="34">
        <v>2.4223226764500901E-2</v>
      </c>
      <c r="BE53" s="34">
        <f t="shared" si="44"/>
        <v>2.570612770789726E-2</v>
      </c>
      <c r="BF53">
        <v>6</v>
      </c>
    </row>
    <row r="54" spans="1:58" ht="15.6" customHeight="1">
      <c r="A54" s="2">
        <v>131</v>
      </c>
      <c r="B54" s="1">
        <f t="shared" si="6"/>
        <v>1.5162037037037036E-3</v>
      </c>
      <c r="C54" s="5">
        <f t="shared" si="20"/>
        <v>0.52150462962962973</v>
      </c>
      <c r="D54" s="18">
        <f t="shared" si="0"/>
        <v>0.52150462962962973</v>
      </c>
      <c r="E54" s="21">
        <f t="shared" ca="1" si="21"/>
        <v>0</v>
      </c>
      <c r="F54" s="18">
        <f t="shared" ca="1" si="22"/>
        <v>0.52150462962962973</v>
      </c>
      <c r="G54" s="25">
        <f t="shared" ca="1" si="7"/>
        <v>19</v>
      </c>
      <c r="H54" s="18">
        <f t="shared" ca="1" si="23"/>
        <v>2.199074074074074E-4</v>
      </c>
      <c r="I54" s="18">
        <f t="shared" ca="1" si="24"/>
        <v>0.52172453703703714</v>
      </c>
      <c r="J54" s="16">
        <f t="shared" ca="1" si="25"/>
        <v>0.52172453703703714</v>
      </c>
      <c r="K54" s="23">
        <f t="shared" ca="1" si="26"/>
        <v>1.2291666666667145E-2</v>
      </c>
      <c r="L54" s="16">
        <f t="shared" ca="1" si="27"/>
        <v>0.53401620370370428</v>
      </c>
      <c r="M54" s="15">
        <f t="shared" ca="1" si="8"/>
        <v>33</v>
      </c>
      <c r="N54" s="16">
        <f t="shared" ca="1" si="9"/>
        <v>3.8194444444444446E-4</v>
      </c>
      <c r="O54" s="16">
        <f t="shared" ca="1" si="28"/>
        <v>0.53439814814814868</v>
      </c>
      <c r="P54" s="14">
        <f t="shared" ca="1" si="29"/>
        <v>0.53439814814814868</v>
      </c>
      <c r="Q54" s="23">
        <f>0</f>
        <v>0</v>
      </c>
      <c r="R54" s="14">
        <f t="shared" ca="1" si="30"/>
        <v>0.53439814814814868</v>
      </c>
      <c r="S54" s="13">
        <f t="shared" ca="1" si="10"/>
        <v>23</v>
      </c>
      <c r="T54" s="14">
        <f t="shared" ca="1" si="11"/>
        <v>2.6620370370370372E-4</v>
      </c>
      <c r="U54" s="14">
        <f t="shared" ca="1" si="31"/>
        <v>0.53466435185185235</v>
      </c>
      <c r="V54" s="12">
        <f t="shared" ca="1" si="32"/>
        <v>0.53466435185185235</v>
      </c>
      <c r="W54" s="23">
        <f>0</f>
        <v>0</v>
      </c>
      <c r="X54" s="12">
        <f t="shared" ca="1" si="33"/>
        <v>0.53466435185185235</v>
      </c>
      <c r="Y54" s="11">
        <f t="shared" ca="1" si="12"/>
        <v>48</v>
      </c>
      <c r="Z54" s="12">
        <f t="shared" ca="1" si="13"/>
        <v>5.5555555555555556E-4</v>
      </c>
      <c r="AA54" s="12">
        <f t="shared" ca="1" si="34"/>
        <v>0.53521990740740788</v>
      </c>
      <c r="AB54" s="10">
        <f t="shared" ca="1" si="35"/>
        <v>0.53521990740740788</v>
      </c>
      <c r="AC54" s="23">
        <f>0</f>
        <v>0</v>
      </c>
      <c r="AD54" s="10">
        <f t="shared" ca="1" si="36"/>
        <v>0.53521990740740788</v>
      </c>
      <c r="AE54" s="9">
        <f t="shared" ca="1" si="1"/>
        <v>54</v>
      </c>
      <c r="AF54" s="10">
        <f t="shared" ca="1" si="14"/>
        <v>6.2500000000000001E-4</v>
      </c>
      <c r="AG54" s="10">
        <f t="shared" ca="1" si="37"/>
        <v>0.53584490740740787</v>
      </c>
      <c r="AH54" s="9" t="str">
        <f t="shared" ca="1" si="2"/>
        <v>Quesadilla</v>
      </c>
      <c r="AI54" s="8">
        <f t="shared" ca="1" si="38"/>
        <v>0.53584490740740787</v>
      </c>
      <c r="AJ54" s="23">
        <f t="shared" ca="1" si="39"/>
        <v>0</v>
      </c>
      <c r="AK54" s="8">
        <f t="shared" ca="1" si="43"/>
        <v>0.53584490740740787</v>
      </c>
      <c r="AL54" s="7">
        <f t="shared" ca="1" si="3"/>
        <v>16</v>
      </c>
      <c r="AM54" s="8">
        <f t="shared" ca="1" si="15"/>
        <v>1.8518518518518518E-4</v>
      </c>
      <c r="AN54" s="8">
        <f t="shared" ca="1" si="16"/>
        <v>0.53603009259259304</v>
      </c>
      <c r="AO54" s="7" t="str">
        <f t="shared" ca="1" si="4"/>
        <v>Debit</v>
      </c>
      <c r="AP54" s="1">
        <f t="shared" ca="1" si="17"/>
        <v>1.2291666666667145E-2</v>
      </c>
      <c r="AQ54" s="1">
        <f t="shared" ca="1" si="5"/>
        <v>2.2337962962962962E-3</v>
      </c>
      <c r="AR54">
        <f t="shared" si="18"/>
        <v>1</v>
      </c>
      <c r="AS54" s="33">
        <f t="shared" ca="1" si="40"/>
        <v>1.2291666666667145E-2</v>
      </c>
      <c r="AT54" s="33">
        <f t="shared" ca="1" si="19"/>
        <v>2.2337962962962962E-3</v>
      </c>
      <c r="AX54">
        <f t="shared" si="41"/>
        <v>50</v>
      </c>
      <c r="AY54" s="34">
        <v>2.4851830013975909E-2</v>
      </c>
      <c r="BE54" s="34">
        <f t="shared" si="44"/>
        <v>2.5821868448638E-2</v>
      </c>
      <c r="BF54">
        <v>8</v>
      </c>
    </row>
    <row r="55" spans="1:58" ht="15.6" customHeight="1">
      <c r="A55" s="2">
        <v>20</v>
      </c>
      <c r="B55" s="1">
        <f t="shared" si="6"/>
        <v>2.3148148148148149E-4</v>
      </c>
      <c r="C55" s="5">
        <f t="shared" si="20"/>
        <v>0.52173611111111118</v>
      </c>
      <c r="D55" s="18">
        <f t="shared" si="0"/>
        <v>0.52173611111111118</v>
      </c>
      <c r="E55" s="21">
        <f t="shared" ca="1" si="21"/>
        <v>0</v>
      </c>
      <c r="F55" s="18">
        <f t="shared" ca="1" si="22"/>
        <v>0.52173611111111118</v>
      </c>
      <c r="G55" s="25">
        <f t="shared" ca="1" si="7"/>
        <v>14</v>
      </c>
      <c r="H55" s="18">
        <f t="shared" ca="1" si="23"/>
        <v>1.6203703703703703E-4</v>
      </c>
      <c r="I55" s="18">
        <f t="shared" ca="1" si="24"/>
        <v>0.52189814814814817</v>
      </c>
      <c r="J55" s="16">
        <f t="shared" ca="1" si="25"/>
        <v>0.52189814814814817</v>
      </c>
      <c r="K55" s="23">
        <f t="shared" ca="1" si="26"/>
        <v>1.39467592592597E-2</v>
      </c>
      <c r="L55" s="16">
        <f t="shared" ca="1" si="27"/>
        <v>0.53584490740740787</v>
      </c>
      <c r="M55" s="15">
        <f t="shared" ca="1" si="8"/>
        <v>28</v>
      </c>
      <c r="N55" s="16">
        <f t="shared" ca="1" si="9"/>
        <v>3.2407407407407406E-4</v>
      </c>
      <c r="O55" s="16">
        <f t="shared" ca="1" si="28"/>
        <v>0.53616898148148195</v>
      </c>
      <c r="P55" s="14">
        <f t="shared" ca="1" si="29"/>
        <v>0.53616898148148195</v>
      </c>
      <c r="Q55" s="23">
        <f>0</f>
        <v>0</v>
      </c>
      <c r="R55" s="14">
        <f t="shared" ca="1" si="30"/>
        <v>0.53616898148148195</v>
      </c>
      <c r="S55" s="13">
        <f t="shared" ca="1" si="10"/>
        <v>34</v>
      </c>
      <c r="T55" s="14">
        <f t="shared" ca="1" si="11"/>
        <v>3.9351851851851852E-4</v>
      </c>
      <c r="U55" s="14">
        <f t="shared" ca="1" si="31"/>
        <v>0.5365625000000005</v>
      </c>
      <c r="V55" s="12">
        <f t="shared" ca="1" si="32"/>
        <v>0.5365625000000005</v>
      </c>
      <c r="W55" s="23">
        <f>0</f>
        <v>0</v>
      </c>
      <c r="X55" s="12">
        <f t="shared" ca="1" si="33"/>
        <v>0.5365625000000005</v>
      </c>
      <c r="Y55" s="11">
        <f t="shared" ca="1" si="12"/>
        <v>50</v>
      </c>
      <c r="Z55" s="12">
        <f t="shared" ca="1" si="13"/>
        <v>5.7870370370370367E-4</v>
      </c>
      <c r="AA55" s="12">
        <f t="shared" ca="1" si="34"/>
        <v>0.53714120370370422</v>
      </c>
      <c r="AB55" s="10">
        <f t="shared" ca="1" si="35"/>
        <v>0.53714120370370422</v>
      </c>
      <c r="AC55" s="23">
        <f>0</f>
        <v>0</v>
      </c>
      <c r="AD55" s="10">
        <f t="shared" ca="1" si="36"/>
        <v>0.53714120370370422</v>
      </c>
      <c r="AE55" s="9">
        <f t="shared" ca="1" si="1"/>
        <v>45</v>
      </c>
      <c r="AF55" s="10">
        <f t="shared" ca="1" si="14"/>
        <v>5.2083333333333333E-4</v>
      </c>
      <c r="AG55" s="10">
        <f t="shared" ca="1" si="37"/>
        <v>0.53766203703703752</v>
      </c>
      <c r="AH55" s="9" t="str">
        <f t="shared" ca="1" si="2"/>
        <v>Bowl</v>
      </c>
      <c r="AI55" s="8">
        <f t="shared" ca="1" si="38"/>
        <v>0.53766203703703752</v>
      </c>
      <c r="AJ55" s="23">
        <f t="shared" ca="1" si="39"/>
        <v>0</v>
      </c>
      <c r="AK55" s="8">
        <f t="shared" ca="1" si="43"/>
        <v>0.53766203703703752</v>
      </c>
      <c r="AL55" s="7">
        <f t="shared" ca="1" si="3"/>
        <v>13</v>
      </c>
      <c r="AM55" s="8">
        <f t="shared" ca="1" si="15"/>
        <v>1.5046296296296297E-4</v>
      </c>
      <c r="AN55" s="8">
        <f t="shared" ca="1" si="16"/>
        <v>0.53781250000000047</v>
      </c>
      <c r="AO55" s="7" t="str">
        <f t="shared" ca="1" si="4"/>
        <v>Debit</v>
      </c>
      <c r="AP55" s="1">
        <f t="shared" ca="1" si="17"/>
        <v>1.39467592592597E-2</v>
      </c>
      <c r="AQ55" s="1">
        <f t="shared" ca="1" si="5"/>
        <v>2.1296296296296298E-3</v>
      </c>
      <c r="AR55">
        <f t="shared" si="18"/>
        <v>1</v>
      </c>
      <c r="AS55" s="33">
        <f t="shared" ca="1" si="40"/>
        <v>1.39467592592597E-2</v>
      </c>
      <c r="AT55" s="33">
        <f t="shared" ca="1" si="19"/>
        <v>2.1296296296296298E-3</v>
      </c>
      <c r="AX55">
        <f t="shared" si="41"/>
        <v>51</v>
      </c>
      <c r="AY55" s="34">
        <v>2.2436160610296196E-2</v>
      </c>
      <c r="BE55" s="34">
        <f t="shared" si="44"/>
        <v>2.5937609189378739E-2</v>
      </c>
      <c r="BF55">
        <v>4</v>
      </c>
    </row>
    <row r="56" spans="1:58" ht="15.6" customHeight="1">
      <c r="A56" s="2">
        <v>235</v>
      </c>
      <c r="B56" s="1">
        <f t="shared" si="6"/>
        <v>2.7199074074074074E-3</v>
      </c>
      <c r="C56" s="5">
        <f t="shared" si="20"/>
        <v>0.52445601851851864</v>
      </c>
      <c r="D56" s="18">
        <f t="shared" si="0"/>
        <v>0.52445601851851864</v>
      </c>
      <c r="E56" s="21">
        <f t="shared" ca="1" si="21"/>
        <v>0</v>
      </c>
      <c r="F56" s="18">
        <f ca="1">D56+E56</f>
        <v>0.52445601851851864</v>
      </c>
      <c r="G56" s="25">
        <f t="shared" ca="1" si="7"/>
        <v>10</v>
      </c>
      <c r="H56" s="18">
        <f t="shared" ca="1" si="23"/>
        <v>1.1574074074074075E-4</v>
      </c>
      <c r="I56" s="18">
        <f t="shared" ca="1" si="24"/>
        <v>0.52457175925925936</v>
      </c>
      <c r="J56" s="16">
        <f t="shared" ca="1" si="25"/>
        <v>0.52457175925925936</v>
      </c>
      <c r="K56" s="23">
        <f t="shared" ca="1" si="26"/>
        <v>1.3090277777778159E-2</v>
      </c>
      <c r="L56" s="16">
        <f t="shared" ca="1" si="27"/>
        <v>0.53766203703703752</v>
      </c>
      <c r="M56" s="15">
        <f t="shared" ca="1" si="8"/>
        <v>16</v>
      </c>
      <c r="N56" s="16">
        <f t="shared" ca="1" si="9"/>
        <v>1.8518518518518518E-4</v>
      </c>
      <c r="O56" s="16">
        <f t="shared" ca="1" si="28"/>
        <v>0.5378472222222227</v>
      </c>
      <c r="P56" s="14">
        <f t="shared" ca="1" si="29"/>
        <v>0.5378472222222227</v>
      </c>
      <c r="Q56" s="23">
        <f>0</f>
        <v>0</v>
      </c>
      <c r="R56" s="14">
        <f t="shared" ca="1" si="30"/>
        <v>0.5378472222222227</v>
      </c>
      <c r="S56" s="13">
        <f t="shared" ca="1" si="10"/>
        <v>32</v>
      </c>
      <c r="T56" s="14">
        <f t="shared" ca="1" si="11"/>
        <v>3.7037037037037035E-4</v>
      </c>
      <c r="U56" s="14">
        <f t="shared" ca="1" si="31"/>
        <v>0.53821759259259305</v>
      </c>
      <c r="V56" s="12">
        <f t="shared" ca="1" si="32"/>
        <v>0.53821759259259305</v>
      </c>
      <c r="W56" s="23">
        <f>0</f>
        <v>0</v>
      </c>
      <c r="X56" s="12">
        <f t="shared" ca="1" si="33"/>
        <v>0.53821759259259305</v>
      </c>
      <c r="Y56" s="11">
        <f t="shared" ca="1" si="12"/>
        <v>32</v>
      </c>
      <c r="Z56" s="12">
        <f t="shared" ca="1" si="13"/>
        <v>3.7037037037037035E-4</v>
      </c>
      <c r="AA56" s="12">
        <f t="shared" ca="1" si="34"/>
        <v>0.53858796296296341</v>
      </c>
      <c r="AB56" s="10">
        <f t="shared" ca="1" si="35"/>
        <v>0.53858796296296341</v>
      </c>
      <c r="AC56" s="23">
        <f>0</f>
        <v>0</v>
      </c>
      <c r="AD56" s="10">
        <f t="shared" ca="1" si="36"/>
        <v>0.53858796296296341</v>
      </c>
      <c r="AE56" s="9">
        <f t="shared" ca="1" si="1"/>
        <v>30</v>
      </c>
      <c r="AF56" s="10">
        <f t="shared" ca="1" si="14"/>
        <v>3.4722222222222224E-4</v>
      </c>
      <c r="AG56" s="10">
        <f t="shared" ca="1" si="37"/>
        <v>0.53893518518518568</v>
      </c>
      <c r="AH56" s="9" t="str">
        <f t="shared" ca="1" si="2"/>
        <v>Bowl</v>
      </c>
      <c r="AI56" s="8">
        <f t="shared" ca="1" si="38"/>
        <v>0.53893518518518568</v>
      </c>
      <c r="AJ56" s="23">
        <f t="shared" ca="1" si="39"/>
        <v>0</v>
      </c>
      <c r="AK56" s="8">
        <f t="shared" ca="1" si="43"/>
        <v>0.53893518518518568</v>
      </c>
      <c r="AL56" s="7">
        <f t="shared" ca="1" si="3"/>
        <v>22</v>
      </c>
      <c r="AM56" s="8">
        <f t="shared" ca="1" si="15"/>
        <v>2.5462962962962961E-4</v>
      </c>
      <c r="AN56" s="8">
        <f t="shared" ca="1" si="16"/>
        <v>0.53918981481481532</v>
      </c>
      <c r="AO56" s="7" t="str">
        <f t="shared" ca="1" si="4"/>
        <v>Debit</v>
      </c>
      <c r="AP56" s="1">
        <f t="shared" ca="1" si="17"/>
        <v>1.3090277777778159E-2</v>
      </c>
      <c r="AQ56" s="1">
        <f t="shared" ca="1" si="5"/>
        <v>1.6435185185185183E-3</v>
      </c>
      <c r="AR56">
        <f t="shared" si="18"/>
        <v>1</v>
      </c>
      <c r="AS56" s="33">
        <f t="shared" ca="1" si="40"/>
        <v>1.3090277777778159E-2</v>
      </c>
      <c r="AT56" s="33">
        <f t="shared" ca="1" si="19"/>
        <v>1.6435185185185183E-3</v>
      </c>
      <c r="AX56">
        <f t="shared" si="41"/>
        <v>52</v>
      </c>
      <c r="AY56" s="34">
        <v>2.4161170801304383E-2</v>
      </c>
      <c r="BE56" s="34">
        <f t="shared" si="44"/>
        <v>2.6053349930119478E-2</v>
      </c>
      <c r="BF56">
        <v>7</v>
      </c>
    </row>
    <row r="57" spans="1:58" ht="15.6" customHeight="1">
      <c r="A57" s="2">
        <v>152</v>
      </c>
      <c r="B57" s="1">
        <f t="shared" si="6"/>
        <v>1.7592592592592592E-3</v>
      </c>
      <c r="C57" s="5">
        <f t="shared" si="20"/>
        <v>0.52621527777777788</v>
      </c>
      <c r="D57" s="18">
        <f t="shared" si="0"/>
        <v>0.52621527777777788</v>
      </c>
      <c r="E57" s="21">
        <f t="shared" ca="1" si="21"/>
        <v>0</v>
      </c>
      <c r="F57" s="18">
        <f t="shared" ca="1" si="22"/>
        <v>0.52621527777777788</v>
      </c>
      <c r="G57" s="25">
        <f t="shared" ca="1" si="7"/>
        <v>19</v>
      </c>
      <c r="H57" s="18">
        <f t="shared" ca="1" si="23"/>
        <v>2.199074074074074E-4</v>
      </c>
      <c r="I57" s="18">
        <f t="shared" ca="1" si="24"/>
        <v>0.52643518518518528</v>
      </c>
      <c r="J57" s="16">
        <f t="shared" ca="1" si="25"/>
        <v>0.52643518518518528</v>
      </c>
      <c r="K57" s="23">
        <f t="shared" ca="1" si="26"/>
        <v>1.25000000000004E-2</v>
      </c>
      <c r="L57" s="16">
        <f t="shared" ca="1" si="27"/>
        <v>0.53893518518518568</v>
      </c>
      <c r="M57" s="15">
        <f t="shared" ca="1" si="8"/>
        <v>16</v>
      </c>
      <c r="N57" s="16">
        <f t="shared" ca="1" si="9"/>
        <v>1.8518518518518518E-4</v>
      </c>
      <c r="O57" s="16">
        <f t="shared" ca="1" si="28"/>
        <v>0.53912037037037086</v>
      </c>
      <c r="P57" s="14">
        <f t="shared" ca="1" si="29"/>
        <v>0.53912037037037086</v>
      </c>
      <c r="Q57" s="23">
        <f>0</f>
        <v>0</v>
      </c>
      <c r="R57" s="14">
        <f t="shared" ca="1" si="30"/>
        <v>0.53912037037037086</v>
      </c>
      <c r="S57" s="13">
        <f t="shared" ca="1" si="10"/>
        <v>17</v>
      </c>
      <c r="T57" s="14">
        <f t="shared" ca="1" si="11"/>
        <v>1.9675925925925926E-4</v>
      </c>
      <c r="U57" s="14">
        <f t="shared" ca="1" si="31"/>
        <v>0.53931712962963008</v>
      </c>
      <c r="V57" s="12">
        <f t="shared" ca="1" si="32"/>
        <v>0.53931712962963008</v>
      </c>
      <c r="W57" s="23">
        <f>0</f>
        <v>0</v>
      </c>
      <c r="X57" s="12">
        <f t="shared" ca="1" si="33"/>
        <v>0.53931712962963008</v>
      </c>
      <c r="Y57" s="11">
        <f t="shared" ca="1" si="12"/>
        <v>35</v>
      </c>
      <c r="Z57" s="12">
        <f t="shared" ca="1" si="13"/>
        <v>4.0509259259259258E-4</v>
      </c>
      <c r="AA57" s="12">
        <f t="shared" ca="1" si="34"/>
        <v>0.53972222222222266</v>
      </c>
      <c r="AB57" s="10">
        <f t="shared" ca="1" si="35"/>
        <v>0.53972222222222266</v>
      </c>
      <c r="AC57" s="23">
        <f>0</f>
        <v>0</v>
      </c>
      <c r="AD57" s="10">
        <f t="shared" ca="1" si="36"/>
        <v>0.53972222222222266</v>
      </c>
      <c r="AE57" s="9">
        <f t="shared" ca="1" si="1"/>
        <v>33</v>
      </c>
      <c r="AF57" s="10">
        <f t="shared" ca="1" si="14"/>
        <v>3.8194444444444446E-4</v>
      </c>
      <c r="AG57" s="10">
        <f t="shared" ca="1" si="37"/>
        <v>0.54010416666666705</v>
      </c>
      <c r="AH57" s="9" t="str">
        <f t="shared" ca="1" si="2"/>
        <v>Bowl</v>
      </c>
      <c r="AI57" s="8">
        <f t="shared" ca="1" si="38"/>
        <v>0.54010416666666705</v>
      </c>
      <c r="AJ57" s="23">
        <f t="shared" ca="1" si="39"/>
        <v>0</v>
      </c>
      <c r="AK57" s="8">
        <f t="shared" ca="1" si="43"/>
        <v>0.54010416666666705</v>
      </c>
      <c r="AL57" s="7">
        <f t="shared" ca="1" si="3"/>
        <v>26</v>
      </c>
      <c r="AM57" s="8">
        <f t="shared" ca="1" si="15"/>
        <v>3.0092592592592595E-4</v>
      </c>
      <c r="AN57" s="8">
        <f t="shared" ca="1" si="16"/>
        <v>0.54040509259259295</v>
      </c>
      <c r="AO57" s="7" t="str">
        <f t="shared" ca="1" si="4"/>
        <v>Debit</v>
      </c>
      <c r="AP57" s="1">
        <f t="shared" ca="1" si="17"/>
        <v>1.25000000000004E-2</v>
      </c>
      <c r="AQ57" s="1">
        <f t="shared" ca="1" si="5"/>
        <v>1.6898148148148148E-3</v>
      </c>
      <c r="AR57">
        <f t="shared" si="18"/>
        <v>1</v>
      </c>
      <c r="AS57" s="33">
        <f t="shared" ca="1" si="40"/>
        <v>1.25000000000004E-2</v>
      </c>
      <c r="AT57" s="33">
        <f t="shared" ca="1" si="19"/>
        <v>1.6898148148148148E-3</v>
      </c>
      <c r="AX57">
        <f t="shared" si="41"/>
        <v>53</v>
      </c>
      <c r="AY57" s="34">
        <v>2.4033928779408444E-2</v>
      </c>
      <c r="BE57" s="34">
        <f t="shared" si="44"/>
        <v>2.6169090670860217E-2</v>
      </c>
      <c r="BF57">
        <v>5</v>
      </c>
    </row>
    <row r="58" spans="1:58" ht="15.6" customHeight="1">
      <c r="A58" s="2">
        <v>109</v>
      </c>
      <c r="B58" s="1">
        <f t="shared" si="6"/>
        <v>1.261574074074074E-3</v>
      </c>
      <c r="C58" s="5">
        <f t="shared" si="20"/>
        <v>0.527476851851852</v>
      </c>
      <c r="D58" s="18">
        <f t="shared" si="0"/>
        <v>0.527476851851852</v>
      </c>
      <c r="E58" s="21">
        <f t="shared" ca="1" si="21"/>
        <v>0</v>
      </c>
      <c r="F58" s="18">
        <f t="shared" ca="1" si="22"/>
        <v>0.527476851851852</v>
      </c>
      <c r="G58" s="25">
        <f t="shared" ca="1" si="7"/>
        <v>25</v>
      </c>
      <c r="H58" s="18">
        <f t="shared" ca="1" si="23"/>
        <v>2.8935185185185184E-4</v>
      </c>
      <c r="I58" s="18">
        <f t="shared" ca="1" si="24"/>
        <v>0.52776620370370386</v>
      </c>
      <c r="J58" s="16">
        <f t="shared" ca="1" si="25"/>
        <v>0.52776620370370386</v>
      </c>
      <c r="K58" s="23">
        <f t="shared" ca="1" si="26"/>
        <v>1.2337962962963189E-2</v>
      </c>
      <c r="L58" s="16">
        <f t="shared" ca="1" si="27"/>
        <v>0.54010416666666705</v>
      </c>
      <c r="M58" s="15">
        <f t="shared" ca="1" si="8"/>
        <v>31</v>
      </c>
      <c r="N58" s="16">
        <f t="shared" ca="1" si="9"/>
        <v>3.5879629629629629E-4</v>
      </c>
      <c r="O58" s="16">
        <f t="shared" ca="1" si="28"/>
        <v>0.54046296296296337</v>
      </c>
      <c r="P58" s="14">
        <f t="shared" ca="1" si="29"/>
        <v>0.54046296296296337</v>
      </c>
      <c r="Q58" s="23">
        <f>0</f>
        <v>0</v>
      </c>
      <c r="R58" s="14">
        <f t="shared" ca="1" si="30"/>
        <v>0.54046296296296337</v>
      </c>
      <c r="S58" s="13">
        <f t="shared" ca="1" si="10"/>
        <v>32</v>
      </c>
      <c r="T58" s="14">
        <f t="shared" ca="1" si="11"/>
        <v>3.7037037037037035E-4</v>
      </c>
      <c r="U58" s="14">
        <f t="shared" ca="1" si="31"/>
        <v>0.54083333333333372</v>
      </c>
      <c r="V58" s="12">
        <f t="shared" ca="1" si="32"/>
        <v>0.54083333333333372</v>
      </c>
      <c r="W58" s="23">
        <f>0</f>
        <v>0</v>
      </c>
      <c r="X58" s="12">
        <f t="shared" ca="1" si="33"/>
        <v>0.54083333333333372</v>
      </c>
      <c r="Y58" s="11">
        <f t="shared" ca="1" si="12"/>
        <v>39</v>
      </c>
      <c r="Z58" s="12">
        <f t="shared" ca="1" si="13"/>
        <v>4.5138888888888887E-4</v>
      </c>
      <c r="AA58" s="12">
        <f t="shared" ca="1" si="34"/>
        <v>0.54128472222222257</v>
      </c>
      <c r="AB58" s="10">
        <f t="shared" ca="1" si="35"/>
        <v>0.54128472222222257</v>
      </c>
      <c r="AC58" s="23">
        <f>0</f>
        <v>0</v>
      </c>
      <c r="AD58" s="10">
        <f t="shared" ca="1" si="36"/>
        <v>0.54128472222222257</v>
      </c>
      <c r="AE58" s="9">
        <f t="shared" ca="1" si="1"/>
        <v>28</v>
      </c>
      <c r="AF58" s="10">
        <f t="shared" ca="1" si="14"/>
        <v>3.2407407407407406E-4</v>
      </c>
      <c r="AG58" s="10">
        <f t="shared" ca="1" si="37"/>
        <v>0.54160879629629666</v>
      </c>
      <c r="AH58" s="9" t="str">
        <f t="shared" ca="1" si="2"/>
        <v>Bowl</v>
      </c>
      <c r="AI58" s="8">
        <f t="shared" ca="1" si="38"/>
        <v>0.54160879629629666</v>
      </c>
      <c r="AJ58" s="23">
        <f t="shared" ca="1" si="39"/>
        <v>0</v>
      </c>
      <c r="AK58" s="8">
        <f t="shared" ca="1" si="43"/>
        <v>0.54160879629629666</v>
      </c>
      <c r="AL58" s="7">
        <f t="shared" ca="1" si="3"/>
        <v>40</v>
      </c>
      <c r="AM58" s="8">
        <f t="shared" ca="1" si="15"/>
        <v>4.6296296296296298E-4</v>
      </c>
      <c r="AN58" s="8">
        <f t="shared" ca="1" si="16"/>
        <v>0.54207175925925966</v>
      </c>
      <c r="AO58" s="7" t="str">
        <f t="shared" ca="1" si="4"/>
        <v>Cash</v>
      </c>
      <c r="AP58" s="1">
        <f t="shared" ca="1" si="17"/>
        <v>1.2337962962963189E-2</v>
      </c>
      <c r="AQ58" s="1">
        <f t="shared" ca="1" si="5"/>
        <v>2.2569444444444442E-3</v>
      </c>
      <c r="AR58">
        <f t="shared" si="18"/>
        <v>1</v>
      </c>
      <c r="AS58" s="33">
        <f t="shared" ca="1" si="40"/>
        <v>1.2337962962963189E-2</v>
      </c>
      <c r="AT58" s="33">
        <f t="shared" ca="1" si="19"/>
        <v>2.2569444444444442E-3</v>
      </c>
      <c r="AX58">
        <f t="shared" si="41"/>
        <v>54</v>
      </c>
      <c r="AY58" s="34">
        <v>2.3702939378057366E-2</v>
      </c>
      <c r="BE58" s="34">
        <f t="shared" si="44"/>
        <v>2.6284831411600956E-2</v>
      </c>
      <c r="BF58">
        <v>4</v>
      </c>
    </row>
    <row r="59" spans="1:58" ht="15.6" customHeight="1">
      <c r="A59" s="2">
        <v>207</v>
      </c>
      <c r="B59" s="1">
        <f t="shared" si="6"/>
        <v>2.3958333333333331E-3</v>
      </c>
      <c r="C59" s="5">
        <f t="shared" si="20"/>
        <v>0.52987268518518538</v>
      </c>
      <c r="D59" s="18">
        <f t="shared" si="0"/>
        <v>0.52987268518518538</v>
      </c>
      <c r="E59" s="21">
        <f t="shared" ca="1" si="21"/>
        <v>0</v>
      </c>
      <c r="F59" s="18">
        <f t="shared" ca="1" si="22"/>
        <v>0.52987268518518538</v>
      </c>
      <c r="G59" s="25">
        <f t="shared" ca="1" si="7"/>
        <v>23</v>
      </c>
      <c r="H59" s="18">
        <f t="shared" ca="1" si="23"/>
        <v>2.6620370370370372E-4</v>
      </c>
      <c r="I59" s="18">
        <f t="shared" ca="1" si="24"/>
        <v>0.53013888888888905</v>
      </c>
      <c r="J59" s="16">
        <f t="shared" ca="1" si="25"/>
        <v>0.53013888888888905</v>
      </c>
      <c r="K59" s="23">
        <f t="shared" ca="1" si="26"/>
        <v>1.1469907407407609E-2</v>
      </c>
      <c r="L59" s="16">
        <f t="shared" ca="1" si="27"/>
        <v>0.54160879629629666</v>
      </c>
      <c r="M59" s="15">
        <f t="shared" ca="1" si="8"/>
        <v>30</v>
      </c>
      <c r="N59" s="16">
        <f t="shared" ca="1" si="9"/>
        <v>3.4722222222222224E-4</v>
      </c>
      <c r="O59" s="16">
        <f t="shared" ca="1" si="28"/>
        <v>0.54195601851851893</v>
      </c>
      <c r="P59" s="14">
        <f t="shared" ca="1" si="29"/>
        <v>0.54195601851851893</v>
      </c>
      <c r="Q59" s="23">
        <f>0</f>
        <v>0</v>
      </c>
      <c r="R59" s="14">
        <f t="shared" ca="1" si="30"/>
        <v>0.54195601851851893</v>
      </c>
      <c r="S59" s="13">
        <f t="shared" ca="1" si="10"/>
        <v>19</v>
      </c>
      <c r="T59" s="14">
        <f t="shared" ca="1" si="11"/>
        <v>2.199074074074074E-4</v>
      </c>
      <c r="U59" s="14">
        <f t="shared" ca="1" si="31"/>
        <v>0.54217592592592634</v>
      </c>
      <c r="V59" s="12">
        <f t="shared" ca="1" si="32"/>
        <v>0.54217592592592634</v>
      </c>
      <c r="W59" s="23">
        <f>0</f>
        <v>0</v>
      </c>
      <c r="X59" s="12">
        <f t="shared" ca="1" si="33"/>
        <v>0.54217592592592634</v>
      </c>
      <c r="Y59" s="11">
        <f t="shared" ca="1" si="12"/>
        <v>36</v>
      </c>
      <c r="Z59" s="12">
        <f t="shared" ca="1" si="13"/>
        <v>4.1666666666666669E-4</v>
      </c>
      <c r="AA59" s="12">
        <f t="shared" ca="1" si="34"/>
        <v>0.54259259259259296</v>
      </c>
      <c r="AB59" s="10">
        <f t="shared" ca="1" si="35"/>
        <v>0.54259259259259296</v>
      </c>
      <c r="AC59" s="23">
        <f>0</f>
        <v>0</v>
      </c>
      <c r="AD59" s="10">
        <f t="shared" ca="1" si="36"/>
        <v>0.54259259259259296</v>
      </c>
      <c r="AE59" s="9">
        <f t="shared" ca="1" si="1"/>
        <v>40</v>
      </c>
      <c r="AF59" s="10">
        <f t="shared" ca="1" si="14"/>
        <v>4.6296296296296298E-4</v>
      </c>
      <c r="AG59" s="10">
        <f t="shared" ca="1" si="37"/>
        <v>0.54305555555555596</v>
      </c>
      <c r="AH59" s="9" t="str">
        <f t="shared" ca="1" si="2"/>
        <v>Bowl</v>
      </c>
      <c r="AI59" s="8">
        <f t="shared" ca="1" si="38"/>
        <v>0.54305555555555596</v>
      </c>
      <c r="AJ59" s="23">
        <f t="shared" ca="1" si="39"/>
        <v>0</v>
      </c>
      <c r="AK59" s="8">
        <f t="shared" ca="1" si="43"/>
        <v>0.54305555555555596</v>
      </c>
      <c r="AL59" s="7">
        <f t="shared" ca="1" si="3"/>
        <v>16</v>
      </c>
      <c r="AM59" s="8">
        <f t="shared" ca="1" si="15"/>
        <v>1.8518518518518518E-4</v>
      </c>
      <c r="AN59" s="8">
        <f t="shared" ca="1" si="16"/>
        <v>0.54324074074074113</v>
      </c>
      <c r="AO59" s="7" t="str">
        <f t="shared" ca="1" si="4"/>
        <v>Debit</v>
      </c>
      <c r="AP59" s="1">
        <f t="shared" ca="1" si="17"/>
        <v>1.1469907407407609E-2</v>
      </c>
      <c r="AQ59" s="1">
        <f t="shared" ca="1" si="5"/>
        <v>1.8981481481481484E-3</v>
      </c>
      <c r="AR59">
        <f t="shared" si="18"/>
        <v>1</v>
      </c>
      <c r="AS59" s="33">
        <f t="shared" ca="1" si="40"/>
        <v>1.1469907407407609E-2</v>
      </c>
      <c r="AT59" s="33">
        <f t="shared" ca="1" si="19"/>
        <v>1.8981481481481484E-3</v>
      </c>
      <c r="AX59">
        <f t="shared" si="41"/>
        <v>55</v>
      </c>
      <c r="AY59" s="34">
        <v>2.2746440426275535E-2</v>
      </c>
      <c r="BE59" s="34">
        <f t="shared" si="44"/>
        <v>2.6400572152341695E-2</v>
      </c>
      <c r="BF59">
        <v>1</v>
      </c>
    </row>
    <row r="60" spans="1:58" ht="15.6" customHeight="1">
      <c r="A60" s="2">
        <v>55</v>
      </c>
      <c r="B60" s="1">
        <f t="shared" si="6"/>
        <v>6.3657407407407413E-4</v>
      </c>
      <c r="C60" s="5">
        <f t="shared" si="20"/>
        <v>0.5305092592592594</v>
      </c>
      <c r="D60" s="18">
        <f t="shared" si="0"/>
        <v>0.5305092592592594</v>
      </c>
      <c r="E60" s="21">
        <f t="shared" ca="1" si="21"/>
        <v>0</v>
      </c>
      <c r="F60" s="18">
        <f t="shared" ca="1" si="22"/>
        <v>0.5305092592592594</v>
      </c>
      <c r="G60" s="25">
        <f t="shared" ca="1" si="7"/>
        <v>14</v>
      </c>
      <c r="H60" s="18">
        <f t="shared" ca="1" si="23"/>
        <v>1.6203703703703703E-4</v>
      </c>
      <c r="I60" s="18">
        <f t="shared" ca="1" si="24"/>
        <v>0.53067129629629639</v>
      </c>
      <c r="J60" s="16">
        <f t="shared" ca="1" si="25"/>
        <v>0.53067129629629639</v>
      </c>
      <c r="K60" s="23">
        <f t="shared" ca="1" si="26"/>
        <v>1.2384259259259567E-2</v>
      </c>
      <c r="L60" s="16">
        <f t="shared" ca="1" si="27"/>
        <v>0.54305555555555596</v>
      </c>
      <c r="M60" s="15">
        <f t="shared" ca="1" si="8"/>
        <v>32</v>
      </c>
      <c r="N60" s="16">
        <f t="shared" ca="1" si="9"/>
        <v>3.7037037037037035E-4</v>
      </c>
      <c r="O60" s="16">
        <f t="shared" ca="1" si="28"/>
        <v>0.54342592592592631</v>
      </c>
      <c r="P60" s="14">
        <f t="shared" ca="1" si="29"/>
        <v>0.54342592592592631</v>
      </c>
      <c r="Q60" s="23">
        <f>0</f>
        <v>0</v>
      </c>
      <c r="R60" s="14">
        <f t="shared" ca="1" si="30"/>
        <v>0.54342592592592631</v>
      </c>
      <c r="S60" s="13">
        <f t="shared" ca="1" si="10"/>
        <v>32</v>
      </c>
      <c r="T60" s="14">
        <f t="shared" ca="1" si="11"/>
        <v>3.7037037037037035E-4</v>
      </c>
      <c r="U60" s="14">
        <f t="shared" ca="1" si="31"/>
        <v>0.54379629629629667</v>
      </c>
      <c r="V60" s="12">
        <f t="shared" ca="1" si="32"/>
        <v>0.54379629629629667</v>
      </c>
      <c r="W60" s="23">
        <f>0</f>
        <v>0</v>
      </c>
      <c r="X60" s="12">
        <f t="shared" ca="1" si="33"/>
        <v>0.54379629629629667</v>
      </c>
      <c r="Y60" s="11">
        <f t="shared" ca="1" si="12"/>
        <v>35</v>
      </c>
      <c r="Z60" s="12">
        <f t="shared" ca="1" si="13"/>
        <v>4.0509259259259258E-4</v>
      </c>
      <c r="AA60" s="12">
        <f t="shared" ca="1" si="34"/>
        <v>0.54420138888888925</v>
      </c>
      <c r="AB60" s="10">
        <f t="shared" ca="1" si="35"/>
        <v>0.54420138888888925</v>
      </c>
      <c r="AC60" s="23">
        <f>0</f>
        <v>0</v>
      </c>
      <c r="AD60" s="10">
        <f t="shared" ca="1" si="36"/>
        <v>0.54420138888888925</v>
      </c>
      <c r="AE60" s="9">
        <f t="shared" ca="1" si="1"/>
        <v>42</v>
      </c>
      <c r="AF60" s="10">
        <f t="shared" ca="1" si="14"/>
        <v>4.861111111111111E-4</v>
      </c>
      <c r="AG60" s="10">
        <f t="shared" ca="1" si="37"/>
        <v>0.54468750000000032</v>
      </c>
      <c r="AH60" s="9" t="str">
        <f t="shared" ca="1" si="2"/>
        <v>Bowl</v>
      </c>
      <c r="AI60" s="8">
        <f t="shared" ca="1" si="38"/>
        <v>0.54468750000000032</v>
      </c>
      <c r="AJ60" s="23">
        <f t="shared" ca="1" si="39"/>
        <v>0</v>
      </c>
      <c r="AK60" s="8">
        <f t="shared" ca="1" si="43"/>
        <v>0.54468750000000032</v>
      </c>
      <c r="AL60" s="7">
        <f t="shared" ca="1" si="3"/>
        <v>19</v>
      </c>
      <c r="AM60" s="8">
        <f t="shared" ca="1" si="15"/>
        <v>2.199074074074074E-4</v>
      </c>
      <c r="AN60" s="8">
        <f t="shared" ca="1" si="16"/>
        <v>0.54490740740740773</v>
      </c>
      <c r="AO60" s="7" t="str">
        <f t="shared" ca="1" si="4"/>
        <v>Debit</v>
      </c>
      <c r="AP60" s="1">
        <f t="shared" ca="1" si="17"/>
        <v>1.2384259259259567E-2</v>
      </c>
      <c r="AQ60" s="1">
        <f t="shared" ca="1" si="5"/>
        <v>2.0138888888888888E-3</v>
      </c>
      <c r="AR60">
        <f t="shared" si="18"/>
        <v>1</v>
      </c>
      <c r="AS60" s="33">
        <f t="shared" ca="1" si="40"/>
        <v>1.2384259259259567E-2</v>
      </c>
      <c r="AT60" s="33">
        <f t="shared" ca="1" si="19"/>
        <v>2.0138888888888888E-3</v>
      </c>
      <c r="AX60">
        <f t="shared" si="41"/>
        <v>56</v>
      </c>
      <c r="AY60" s="34">
        <v>2.0953842010249423E-2</v>
      </c>
      <c r="BE60" s="34">
        <f t="shared" si="44"/>
        <v>2.6516312893082435E-2</v>
      </c>
      <c r="BF60">
        <v>3</v>
      </c>
    </row>
    <row r="61" spans="1:58" ht="15.6" customHeight="1">
      <c r="A61" s="2">
        <v>31</v>
      </c>
      <c r="B61" s="1">
        <f t="shared" si="6"/>
        <v>3.5879629629629629E-4</v>
      </c>
      <c r="C61" s="5">
        <f t="shared" si="20"/>
        <v>0.53086805555555572</v>
      </c>
      <c r="D61" s="18">
        <f t="shared" si="0"/>
        <v>0.53086805555555572</v>
      </c>
      <c r="E61" s="21">
        <f t="shared" ca="1" si="21"/>
        <v>0</v>
      </c>
      <c r="F61" s="18">
        <f t="shared" ca="1" si="22"/>
        <v>0.53086805555555572</v>
      </c>
      <c r="G61" s="25">
        <f t="shared" ca="1" si="7"/>
        <v>30</v>
      </c>
      <c r="H61" s="18">
        <f t="shared" ca="1" si="23"/>
        <v>3.4722222222222224E-4</v>
      </c>
      <c r="I61" s="18">
        <f t="shared" ca="1" si="24"/>
        <v>0.53121527777777799</v>
      </c>
      <c r="J61" s="16">
        <f t="shared" ca="1" si="25"/>
        <v>0.53121527777777799</v>
      </c>
      <c r="K61" s="23">
        <f t="shared" ca="1" si="26"/>
        <v>1.347222222222233E-2</v>
      </c>
      <c r="L61" s="16">
        <f t="shared" ca="1" si="27"/>
        <v>0.54468750000000032</v>
      </c>
      <c r="M61" s="15">
        <f t="shared" ca="1" si="8"/>
        <v>19</v>
      </c>
      <c r="N61" s="16">
        <f t="shared" ca="1" si="9"/>
        <v>2.199074074074074E-4</v>
      </c>
      <c r="O61" s="16">
        <f t="shared" ca="1" si="28"/>
        <v>0.54490740740740773</v>
      </c>
      <c r="P61" s="14">
        <f t="shared" ca="1" si="29"/>
        <v>0.54490740740740773</v>
      </c>
      <c r="Q61" s="23">
        <f>0</f>
        <v>0</v>
      </c>
      <c r="R61" s="14">
        <f t="shared" ca="1" si="30"/>
        <v>0.54490740740740773</v>
      </c>
      <c r="S61" s="13">
        <f t="shared" ca="1" si="10"/>
        <v>17</v>
      </c>
      <c r="T61" s="14">
        <f t="shared" ca="1" si="11"/>
        <v>1.9675925925925926E-4</v>
      </c>
      <c r="U61" s="14">
        <f t="shared" ca="1" si="31"/>
        <v>0.54510416666666694</v>
      </c>
      <c r="V61" s="12">
        <f t="shared" ca="1" si="32"/>
        <v>0.54510416666666694</v>
      </c>
      <c r="W61" s="23">
        <f>0</f>
        <v>0</v>
      </c>
      <c r="X61" s="12">
        <f t="shared" ca="1" si="33"/>
        <v>0.54510416666666694</v>
      </c>
      <c r="Y61" s="11">
        <f t="shared" ca="1" si="12"/>
        <v>32</v>
      </c>
      <c r="Z61" s="12">
        <f t="shared" ca="1" si="13"/>
        <v>3.7037037037037035E-4</v>
      </c>
      <c r="AA61" s="12">
        <f t="shared" ca="1" si="34"/>
        <v>0.5454745370370373</v>
      </c>
      <c r="AB61" s="10">
        <f t="shared" ca="1" si="35"/>
        <v>0.5454745370370373</v>
      </c>
      <c r="AC61" s="23">
        <f>0</f>
        <v>0</v>
      </c>
      <c r="AD61" s="10">
        <f t="shared" ca="1" si="36"/>
        <v>0.5454745370370373</v>
      </c>
      <c r="AE61" s="9">
        <f t="shared" ca="1" si="1"/>
        <v>42</v>
      </c>
      <c r="AF61" s="10">
        <f t="shared" ca="1" si="14"/>
        <v>4.861111111111111E-4</v>
      </c>
      <c r="AG61" s="10">
        <f t="shared" ca="1" si="37"/>
        <v>0.54596064814814838</v>
      </c>
      <c r="AH61" s="9" t="str">
        <f t="shared" ca="1" si="2"/>
        <v>Bowl</v>
      </c>
      <c r="AI61" s="8">
        <f t="shared" ca="1" si="38"/>
        <v>0.54596064814814838</v>
      </c>
      <c r="AJ61" s="23">
        <f t="shared" ca="1" si="39"/>
        <v>0</v>
      </c>
      <c r="AK61" s="8">
        <f t="shared" ca="1" si="43"/>
        <v>0.54596064814814838</v>
      </c>
      <c r="AL61" s="7">
        <f t="shared" ca="1" si="3"/>
        <v>28</v>
      </c>
      <c r="AM61" s="8">
        <f t="shared" ca="1" si="15"/>
        <v>3.2407407407407406E-4</v>
      </c>
      <c r="AN61" s="8">
        <f t="shared" ca="1" si="16"/>
        <v>0.54628472222222246</v>
      </c>
      <c r="AO61" s="7" t="str">
        <f t="shared" ca="1" si="4"/>
        <v>Debit</v>
      </c>
      <c r="AP61" s="1">
        <f t="shared" ca="1" si="17"/>
        <v>1.347222222222233E-2</v>
      </c>
      <c r="AQ61" s="1">
        <f t="shared" ca="1" si="5"/>
        <v>1.9444444444444444E-3</v>
      </c>
      <c r="AR61">
        <f t="shared" si="18"/>
        <v>1</v>
      </c>
      <c r="AS61" s="33">
        <f t="shared" ca="1" si="40"/>
        <v>1.347222222222233E-2</v>
      </c>
      <c r="AT61" s="33">
        <f t="shared" ca="1" si="19"/>
        <v>1.9444444444444444E-3</v>
      </c>
      <c r="AX61">
        <f t="shared" si="41"/>
        <v>57</v>
      </c>
      <c r="AY61" s="34">
        <v>2.3886086361519607E-2</v>
      </c>
      <c r="BE61" s="34">
        <f t="shared" si="44"/>
        <v>2.6632053633823174E-2</v>
      </c>
      <c r="BF61">
        <v>1</v>
      </c>
    </row>
    <row r="62" spans="1:58" ht="15.6" customHeight="1">
      <c r="A62" s="2">
        <v>72</v>
      </c>
      <c r="B62" s="1">
        <f t="shared" si="6"/>
        <v>8.3333333333333339E-4</v>
      </c>
      <c r="C62" s="5">
        <f t="shared" si="20"/>
        <v>0.53170138888888907</v>
      </c>
      <c r="D62" s="18">
        <f t="shared" si="0"/>
        <v>0.53170138888888907</v>
      </c>
      <c r="E62" s="21">
        <f t="shared" ca="1" si="21"/>
        <v>0</v>
      </c>
      <c r="F62" s="18">
        <f t="shared" ca="1" si="22"/>
        <v>0.53170138888888907</v>
      </c>
      <c r="G62" s="25">
        <f t="shared" ca="1" si="7"/>
        <v>16</v>
      </c>
      <c r="H62" s="18">
        <f t="shared" ca="1" si="23"/>
        <v>1.8518518518518518E-4</v>
      </c>
      <c r="I62" s="18">
        <f t="shared" ca="1" si="24"/>
        <v>0.53188657407407425</v>
      </c>
      <c r="J62" s="16">
        <f t="shared" ca="1" si="25"/>
        <v>0.53188657407407425</v>
      </c>
      <c r="K62" s="23">
        <f t="shared" ca="1" si="26"/>
        <v>1.4074074074074128E-2</v>
      </c>
      <c r="L62" s="16">
        <f t="shared" ca="1" si="27"/>
        <v>0.54596064814814838</v>
      </c>
      <c r="M62" s="15">
        <f t="shared" ca="1" si="8"/>
        <v>33</v>
      </c>
      <c r="N62" s="16">
        <f t="shared" ca="1" si="9"/>
        <v>3.8194444444444446E-4</v>
      </c>
      <c r="O62" s="16">
        <f t="shared" ca="1" si="28"/>
        <v>0.54634259259259277</v>
      </c>
      <c r="P62" s="14">
        <f t="shared" ca="1" si="29"/>
        <v>0.54634259259259277</v>
      </c>
      <c r="Q62" s="23">
        <f>0</f>
        <v>0</v>
      </c>
      <c r="R62" s="14">
        <f t="shared" ca="1" si="30"/>
        <v>0.54634259259259277</v>
      </c>
      <c r="S62" s="13">
        <f t="shared" ca="1" si="10"/>
        <v>17</v>
      </c>
      <c r="T62" s="14">
        <f t="shared" ca="1" si="11"/>
        <v>1.9675925925925926E-4</v>
      </c>
      <c r="U62" s="14">
        <f t="shared" ca="1" si="31"/>
        <v>0.54653935185185198</v>
      </c>
      <c r="V62" s="12">
        <f t="shared" ca="1" si="32"/>
        <v>0.54653935185185198</v>
      </c>
      <c r="W62" s="23">
        <f>0</f>
        <v>0</v>
      </c>
      <c r="X62" s="12">
        <f t="shared" ca="1" si="33"/>
        <v>0.54653935185185198</v>
      </c>
      <c r="Y62" s="11">
        <f t="shared" ca="1" si="12"/>
        <v>24</v>
      </c>
      <c r="Z62" s="12">
        <f t="shared" ca="1" si="13"/>
        <v>2.7777777777777778E-4</v>
      </c>
      <c r="AA62" s="12">
        <f t="shared" ca="1" si="34"/>
        <v>0.54681712962962981</v>
      </c>
      <c r="AB62" s="10">
        <f t="shared" ca="1" si="35"/>
        <v>0.54681712962962981</v>
      </c>
      <c r="AC62" s="23">
        <f>0</f>
        <v>0</v>
      </c>
      <c r="AD62" s="10">
        <f t="shared" ca="1" si="36"/>
        <v>0.54681712962962981</v>
      </c>
      <c r="AE62" s="9">
        <f t="shared" ca="1" si="1"/>
        <v>53</v>
      </c>
      <c r="AF62" s="10">
        <f t="shared" ca="1" si="14"/>
        <v>6.134259259259259E-4</v>
      </c>
      <c r="AG62" s="10">
        <f t="shared" ca="1" si="37"/>
        <v>0.54743055555555575</v>
      </c>
      <c r="AH62" s="9" t="str">
        <f t="shared" ca="1" si="2"/>
        <v>Quesadilla</v>
      </c>
      <c r="AI62" s="8">
        <f t="shared" ca="1" si="38"/>
        <v>0.54743055555555575</v>
      </c>
      <c r="AJ62" s="23">
        <f t="shared" ca="1" si="39"/>
        <v>0</v>
      </c>
      <c r="AK62" s="8">
        <f t="shared" ca="1" si="43"/>
        <v>0.54743055555555575</v>
      </c>
      <c r="AL62" s="7">
        <f t="shared" ca="1" si="3"/>
        <v>55</v>
      </c>
      <c r="AM62" s="8">
        <f t="shared" ca="1" si="15"/>
        <v>6.3657407407407413E-4</v>
      </c>
      <c r="AN62" s="8">
        <f t="shared" ca="1" si="16"/>
        <v>0.54806712962962978</v>
      </c>
      <c r="AO62" s="7" t="str">
        <f t="shared" ca="1" si="4"/>
        <v>Cash</v>
      </c>
      <c r="AP62" s="1">
        <f t="shared" ca="1" si="17"/>
        <v>1.4074074074074128E-2</v>
      </c>
      <c r="AQ62" s="1">
        <f t="shared" ca="1" si="5"/>
        <v>2.2916666666666667E-3</v>
      </c>
      <c r="AR62">
        <f t="shared" si="18"/>
        <v>1</v>
      </c>
      <c r="AS62" s="33">
        <f t="shared" ca="1" si="40"/>
        <v>1.4074074074074128E-2</v>
      </c>
      <c r="AT62" s="33">
        <f t="shared" ca="1" si="19"/>
        <v>2.2916666666666667E-3</v>
      </c>
      <c r="AX62">
        <f t="shared" si="41"/>
        <v>58</v>
      </c>
      <c r="AY62" s="34">
        <v>2.3774676799441306E-2</v>
      </c>
      <c r="BE62" s="34">
        <f t="shared" si="44"/>
        <v>2.6747794374563913E-2</v>
      </c>
      <c r="BF62">
        <v>1</v>
      </c>
    </row>
    <row r="63" spans="1:58" ht="15.6" customHeight="1">
      <c r="A63" s="2">
        <v>210</v>
      </c>
      <c r="B63" s="1">
        <f t="shared" si="6"/>
        <v>2.4305555555555556E-3</v>
      </c>
      <c r="C63" s="5">
        <f t="shared" si="20"/>
        <v>0.53413194444444467</v>
      </c>
      <c r="D63" s="18">
        <f t="shared" si="0"/>
        <v>0.53413194444444467</v>
      </c>
      <c r="E63" s="21">
        <f t="shared" ca="1" si="21"/>
        <v>0</v>
      </c>
      <c r="F63" s="18">
        <f t="shared" ca="1" si="22"/>
        <v>0.53413194444444467</v>
      </c>
      <c r="G63" s="25">
        <f t="shared" ca="1" si="7"/>
        <v>10</v>
      </c>
      <c r="H63" s="18">
        <f t="shared" ca="1" si="23"/>
        <v>1.1574074074074075E-4</v>
      </c>
      <c r="I63" s="18">
        <f t="shared" ca="1" si="24"/>
        <v>0.53424768518518539</v>
      </c>
      <c r="J63" s="16">
        <f t="shared" ca="1" si="25"/>
        <v>0.53424768518518539</v>
      </c>
      <c r="K63" s="23">
        <f t="shared" ca="1" si="26"/>
        <v>1.3182870370370359E-2</v>
      </c>
      <c r="L63" s="16">
        <f t="shared" ca="1" si="27"/>
        <v>0.54743055555555575</v>
      </c>
      <c r="M63" s="15">
        <f t="shared" ca="1" si="8"/>
        <v>10</v>
      </c>
      <c r="N63" s="16">
        <f t="shared" ca="1" si="9"/>
        <v>1.1574074074074075E-4</v>
      </c>
      <c r="O63" s="16">
        <f t="shared" ca="1" si="28"/>
        <v>0.54754629629629648</v>
      </c>
      <c r="P63" s="14">
        <f t="shared" ca="1" si="29"/>
        <v>0.54754629629629648</v>
      </c>
      <c r="Q63" s="23">
        <f>0</f>
        <v>0</v>
      </c>
      <c r="R63" s="14">
        <f t="shared" ca="1" si="30"/>
        <v>0.54754629629629648</v>
      </c>
      <c r="S63" s="13">
        <f t="shared" ca="1" si="10"/>
        <v>23</v>
      </c>
      <c r="T63" s="14">
        <f t="shared" ca="1" si="11"/>
        <v>2.6620370370370372E-4</v>
      </c>
      <c r="U63" s="14">
        <f t="shared" ca="1" si="31"/>
        <v>0.54781250000000015</v>
      </c>
      <c r="V63" s="12">
        <f t="shared" ca="1" si="32"/>
        <v>0.54781250000000015</v>
      </c>
      <c r="W63" s="23">
        <f>0</f>
        <v>0</v>
      </c>
      <c r="X63" s="12">
        <f t="shared" ca="1" si="33"/>
        <v>0.54781250000000015</v>
      </c>
      <c r="Y63" s="11">
        <f t="shared" ca="1" si="12"/>
        <v>43</v>
      </c>
      <c r="Z63" s="12">
        <f t="shared" ca="1" si="13"/>
        <v>4.9768518518518521E-4</v>
      </c>
      <c r="AA63" s="12">
        <f t="shared" ca="1" si="34"/>
        <v>0.54831018518518537</v>
      </c>
      <c r="AB63" s="10">
        <f t="shared" ca="1" si="35"/>
        <v>0.54831018518518537</v>
      </c>
      <c r="AC63" s="23">
        <f>0</f>
        <v>0</v>
      </c>
      <c r="AD63" s="10">
        <f t="shared" ca="1" si="36"/>
        <v>0.54831018518518537</v>
      </c>
      <c r="AE63" s="9">
        <f t="shared" ca="1" si="1"/>
        <v>43</v>
      </c>
      <c r="AF63" s="10">
        <f t="shared" ca="1" si="14"/>
        <v>4.9768518518518521E-4</v>
      </c>
      <c r="AG63" s="10">
        <f t="shared" ca="1" si="37"/>
        <v>0.5488078703703706</v>
      </c>
      <c r="AH63" s="9" t="str">
        <f t="shared" ca="1" si="2"/>
        <v>Bowl</v>
      </c>
      <c r="AI63" s="8">
        <f t="shared" ca="1" si="38"/>
        <v>0.5488078703703706</v>
      </c>
      <c r="AJ63" s="23">
        <f t="shared" ca="1" si="39"/>
        <v>0</v>
      </c>
      <c r="AK63" s="8">
        <f t="shared" ca="1" si="43"/>
        <v>0.5488078703703706</v>
      </c>
      <c r="AL63" s="7">
        <f t="shared" ca="1" si="3"/>
        <v>30</v>
      </c>
      <c r="AM63" s="8">
        <f t="shared" ca="1" si="15"/>
        <v>3.4722222222222224E-4</v>
      </c>
      <c r="AN63" s="8">
        <f t="shared" ca="1" si="16"/>
        <v>0.54915509259259288</v>
      </c>
      <c r="AO63" s="7" t="str">
        <f t="shared" ca="1" si="4"/>
        <v>Debit</v>
      </c>
      <c r="AP63" s="1">
        <f t="shared" ca="1" si="17"/>
        <v>1.3182870370370359E-2</v>
      </c>
      <c r="AQ63" s="1">
        <f t="shared" ca="1" si="5"/>
        <v>1.8402777777777779E-3</v>
      </c>
      <c r="AR63">
        <f t="shared" si="18"/>
        <v>1</v>
      </c>
      <c r="AS63" s="33">
        <f t="shared" ca="1" si="40"/>
        <v>1.3182870370370359E-2</v>
      </c>
      <c r="AT63" s="33">
        <f t="shared" ca="1" si="19"/>
        <v>1.8402777777777779E-3</v>
      </c>
      <c r="AX63">
        <f t="shared" si="41"/>
        <v>59</v>
      </c>
      <c r="AY63" s="34">
        <v>2.321180555555595E-2</v>
      </c>
    </row>
    <row r="64" spans="1:58" ht="15.6" customHeight="1">
      <c r="A64" s="2">
        <v>238</v>
      </c>
      <c r="B64" s="1">
        <f t="shared" si="6"/>
        <v>2.7546296296296294E-3</v>
      </c>
      <c r="C64" s="5">
        <f t="shared" si="20"/>
        <v>0.53688657407407425</v>
      </c>
      <c r="D64" s="18">
        <f t="shared" si="0"/>
        <v>0.53688657407407425</v>
      </c>
      <c r="E64" s="21">
        <f t="shared" ca="1" si="21"/>
        <v>0</v>
      </c>
      <c r="F64" s="18">
        <f t="shared" ca="1" si="22"/>
        <v>0.53688657407407425</v>
      </c>
      <c r="G64" s="25">
        <f t="shared" ca="1" si="7"/>
        <v>20</v>
      </c>
      <c r="H64" s="18">
        <f t="shared" ca="1" si="23"/>
        <v>2.3148148148148149E-4</v>
      </c>
      <c r="I64" s="18">
        <f t="shared" ca="1" si="24"/>
        <v>0.5371180555555557</v>
      </c>
      <c r="J64" s="16">
        <f t="shared" ca="1" si="25"/>
        <v>0.5371180555555557</v>
      </c>
      <c r="K64" s="23">
        <f t="shared" ca="1" si="26"/>
        <v>1.1689814814814903E-2</v>
      </c>
      <c r="L64" s="16">
        <f t="shared" ca="1" si="27"/>
        <v>0.5488078703703706</v>
      </c>
      <c r="M64" s="15">
        <f t="shared" ca="1" si="8"/>
        <v>9</v>
      </c>
      <c r="N64" s="16">
        <f t="shared" ca="1" si="9"/>
        <v>1.0416666666666667E-4</v>
      </c>
      <c r="O64" s="16">
        <f t="shared" ca="1" si="28"/>
        <v>0.54891203703703728</v>
      </c>
      <c r="P64" s="14">
        <f t="shared" ca="1" si="29"/>
        <v>0.54891203703703728</v>
      </c>
      <c r="Q64" s="23">
        <f>0</f>
        <v>0</v>
      </c>
      <c r="R64" s="14">
        <f t="shared" ca="1" si="30"/>
        <v>0.54891203703703728</v>
      </c>
      <c r="S64" s="13">
        <f t="shared" ca="1" si="10"/>
        <v>45</v>
      </c>
      <c r="T64" s="14">
        <f t="shared" ca="1" si="11"/>
        <v>5.2083333333333333E-4</v>
      </c>
      <c r="U64" s="14">
        <f t="shared" ca="1" si="31"/>
        <v>0.54943287037037059</v>
      </c>
      <c r="V64" s="12">
        <f t="shared" ca="1" si="32"/>
        <v>0.54943287037037059</v>
      </c>
      <c r="W64" s="23">
        <f>0</f>
        <v>0</v>
      </c>
      <c r="X64" s="12">
        <f t="shared" ca="1" si="33"/>
        <v>0.54943287037037059</v>
      </c>
      <c r="Y64" s="11">
        <f t="shared" ca="1" si="12"/>
        <v>49</v>
      </c>
      <c r="Z64" s="12">
        <f t="shared" ca="1" si="13"/>
        <v>5.6712962962962967E-4</v>
      </c>
      <c r="AA64" s="12">
        <f t="shared" ca="1" si="34"/>
        <v>0.55000000000000027</v>
      </c>
      <c r="AB64" s="10">
        <f t="shared" ca="1" si="35"/>
        <v>0.55000000000000027</v>
      </c>
      <c r="AC64" s="23">
        <f>0</f>
        <v>0</v>
      </c>
      <c r="AD64" s="10">
        <f t="shared" ca="1" si="36"/>
        <v>0.55000000000000027</v>
      </c>
      <c r="AE64" s="9">
        <f t="shared" ca="1" si="1"/>
        <v>38</v>
      </c>
      <c r="AF64" s="10">
        <f t="shared" ca="1" si="14"/>
        <v>4.3981481481481481E-4</v>
      </c>
      <c r="AG64" s="10">
        <f t="shared" ca="1" si="37"/>
        <v>0.55043981481481508</v>
      </c>
      <c r="AH64" s="9" t="str">
        <f t="shared" ca="1" si="2"/>
        <v>Bowl</v>
      </c>
      <c r="AI64" s="8">
        <f t="shared" ca="1" si="38"/>
        <v>0.55043981481481508</v>
      </c>
      <c r="AJ64" s="23">
        <f t="shared" ca="1" si="39"/>
        <v>0</v>
      </c>
      <c r="AK64" s="8">
        <f t="shared" ca="1" si="43"/>
        <v>0.55043981481481508</v>
      </c>
      <c r="AL64" s="7">
        <f t="shared" ca="1" si="3"/>
        <v>26</v>
      </c>
      <c r="AM64" s="8">
        <f t="shared" ca="1" si="15"/>
        <v>3.0092592592592595E-4</v>
      </c>
      <c r="AN64" s="8">
        <f t="shared" ca="1" si="16"/>
        <v>0.55074074074074097</v>
      </c>
      <c r="AO64" s="7" t="str">
        <f t="shared" ca="1" si="4"/>
        <v>Debit</v>
      </c>
      <c r="AP64" s="1">
        <f t="shared" ca="1" si="17"/>
        <v>1.1689814814814903E-2</v>
      </c>
      <c r="AQ64" s="1">
        <f t="shared" ca="1" si="5"/>
        <v>2.1643518518518522E-3</v>
      </c>
      <c r="AR64">
        <f t="shared" si="18"/>
        <v>1</v>
      </c>
      <c r="AS64" s="33">
        <f t="shared" ca="1" si="40"/>
        <v>1.1689814814814903E-2</v>
      </c>
      <c r="AT64" s="33">
        <f t="shared" ca="1" si="19"/>
        <v>2.1643518518518522E-3</v>
      </c>
      <c r="AX64">
        <f t="shared" si="41"/>
        <v>60</v>
      </c>
      <c r="AY64" s="34">
        <v>2.3901736839040663E-2</v>
      </c>
    </row>
    <row r="65" spans="1:51" ht="15.6" customHeight="1">
      <c r="A65" s="2">
        <v>104</v>
      </c>
      <c r="B65" s="1">
        <f t="shared" si="6"/>
        <v>1.2037037037037038E-3</v>
      </c>
      <c r="C65" s="5">
        <f t="shared" si="20"/>
        <v>0.53809027777777796</v>
      </c>
      <c r="D65" s="18">
        <f t="shared" si="0"/>
        <v>0.53809027777777796</v>
      </c>
      <c r="E65" s="21">
        <f t="shared" ca="1" si="21"/>
        <v>0</v>
      </c>
      <c r="F65" s="18">
        <f t="shared" ca="1" si="22"/>
        <v>0.53809027777777796</v>
      </c>
      <c r="G65" s="25">
        <f t="shared" ca="1" si="7"/>
        <v>11</v>
      </c>
      <c r="H65" s="18">
        <f t="shared" ca="1" si="23"/>
        <v>1.273148148148148E-4</v>
      </c>
      <c r="I65" s="18">
        <f t="shared" ca="1" si="24"/>
        <v>0.53821759259259272</v>
      </c>
      <c r="J65" s="16">
        <f t="shared" ca="1" si="25"/>
        <v>0.53821759259259272</v>
      </c>
      <c r="K65" s="23">
        <f t="shared" ca="1" si="26"/>
        <v>1.2222222222222356E-2</v>
      </c>
      <c r="L65" s="16">
        <f t="shared" ca="1" si="27"/>
        <v>0.55043981481481508</v>
      </c>
      <c r="M65" s="15">
        <f t="shared" ca="1" si="8"/>
        <v>26</v>
      </c>
      <c r="N65" s="16">
        <f t="shared" ca="1" si="9"/>
        <v>3.0092592592592595E-4</v>
      </c>
      <c r="O65" s="16">
        <f t="shared" ca="1" si="28"/>
        <v>0.55074074074074097</v>
      </c>
      <c r="P65" s="14">
        <f t="shared" ca="1" si="29"/>
        <v>0.55074074074074097</v>
      </c>
      <c r="Q65" s="23">
        <f>0</f>
        <v>0</v>
      </c>
      <c r="R65" s="14">
        <f t="shared" ca="1" si="30"/>
        <v>0.55074074074074097</v>
      </c>
      <c r="S65" s="13">
        <f t="shared" ca="1" si="10"/>
        <v>36</v>
      </c>
      <c r="T65" s="14">
        <f t="shared" ca="1" si="11"/>
        <v>4.1666666666666669E-4</v>
      </c>
      <c r="U65" s="14">
        <f t="shared" ca="1" si="31"/>
        <v>0.5511574074074076</v>
      </c>
      <c r="V65" s="12">
        <f t="shared" ca="1" si="32"/>
        <v>0.5511574074074076</v>
      </c>
      <c r="W65" s="23">
        <f>0</f>
        <v>0</v>
      </c>
      <c r="X65" s="12">
        <f t="shared" ca="1" si="33"/>
        <v>0.5511574074074076</v>
      </c>
      <c r="Y65" s="11">
        <f t="shared" ca="1" si="12"/>
        <v>47</v>
      </c>
      <c r="Z65" s="12">
        <f t="shared" ca="1" si="13"/>
        <v>5.4398148148148144E-4</v>
      </c>
      <c r="AA65" s="12">
        <f t="shared" ca="1" si="34"/>
        <v>0.55170138888888909</v>
      </c>
      <c r="AB65" s="10">
        <f t="shared" ca="1" si="35"/>
        <v>0.55170138888888909</v>
      </c>
      <c r="AC65" s="23">
        <f>0</f>
        <v>0</v>
      </c>
      <c r="AD65" s="10">
        <f t="shared" ca="1" si="36"/>
        <v>0.55170138888888909</v>
      </c>
      <c r="AE65" s="9">
        <f t="shared" ca="1" si="1"/>
        <v>31</v>
      </c>
      <c r="AF65" s="10">
        <f t="shared" ca="1" si="14"/>
        <v>3.5879629629629629E-4</v>
      </c>
      <c r="AG65" s="10">
        <f t="shared" ca="1" si="37"/>
        <v>0.5520601851851854</v>
      </c>
      <c r="AH65" s="9" t="str">
        <f t="shared" ca="1" si="2"/>
        <v>Burrito</v>
      </c>
      <c r="AI65" s="8">
        <f t="shared" ca="1" si="38"/>
        <v>0.5520601851851854</v>
      </c>
      <c r="AJ65" s="23">
        <f t="shared" ca="1" si="39"/>
        <v>0</v>
      </c>
      <c r="AK65" s="8">
        <f t="shared" ca="1" si="43"/>
        <v>0.5520601851851854</v>
      </c>
      <c r="AL65" s="7">
        <f t="shared" ca="1" si="3"/>
        <v>59</v>
      </c>
      <c r="AM65" s="8">
        <f t="shared" ca="1" si="15"/>
        <v>6.8287037037037036E-4</v>
      </c>
      <c r="AN65" s="8">
        <f t="shared" ca="1" si="16"/>
        <v>0.55274305555555581</v>
      </c>
      <c r="AO65" s="7" t="str">
        <f t="shared" ca="1" si="4"/>
        <v>Cash</v>
      </c>
      <c r="AP65" s="1">
        <f t="shared" ca="1" si="17"/>
        <v>1.2222222222222356E-2</v>
      </c>
      <c r="AQ65" s="1">
        <f t="shared" ca="1" si="5"/>
        <v>2.4305555555555556E-3</v>
      </c>
      <c r="AR65">
        <f t="shared" si="18"/>
        <v>1</v>
      </c>
      <c r="AS65" s="33">
        <f t="shared" ca="1" si="40"/>
        <v>1.2222222222222356E-2</v>
      </c>
      <c r="AT65" s="33">
        <f t="shared" ca="1" si="19"/>
        <v>2.4305555555555556E-3</v>
      </c>
      <c r="AX65">
        <f t="shared" si="41"/>
        <v>61</v>
      </c>
      <c r="AY65" s="34">
        <v>2.3060214302353707E-2</v>
      </c>
    </row>
    <row r="66" spans="1:51" ht="15.6" customHeight="1">
      <c r="A66" s="2">
        <v>26</v>
      </c>
      <c r="B66" s="1">
        <f t="shared" si="6"/>
        <v>3.0092592592592595E-4</v>
      </c>
      <c r="C66" s="5">
        <f t="shared" si="20"/>
        <v>0.53839120370370386</v>
      </c>
      <c r="D66" s="18">
        <f t="shared" si="0"/>
        <v>0.53839120370370386</v>
      </c>
      <c r="E66" s="21">
        <f t="shared" ca="1" si="21"/>
        <v>0</v>
      </c>
      <c r="F66" s="18">
        <f t="shared" ca="1" si="22"/>
        <v>0.53839120370370386</v>
      </c>
      <c r="G66" s="25">
        <f t="shared" ca="1" si="7"/>
        <v>23</v>
      </c>
      <c r="H66" s="18">
        <f t="shared" ca="1" si="23"/>
        <v>2.6620370370370372E-4</v>
      </c>
      <c r="I66" s="18">
        <f t="shared" ca="1" si="24"/>
        <v>0.53865740740740753</v>
      </c>
      <c r="J66" s="16">
        <f t="shared" ca="1" si="25"/>
        <v>0.53865740740740753</v>
      </c>
      <c r="K66" s="23">
        <f t="shared" ca="1" si="26"/>
        <v>1.3402777777777874E-2</v>
      </c>
      <c r="L66" s="16">
        <f t="shared" ca="1" si="27"/>
        <v>0.5520601851851854</v>
      </c>
      <c r="M66" s="15">
        <f t="shared" ca="1" si="8"/>
        <v>18</v>
      </c>
      <c r="N66" s="16">
        <f t="shared" ca="1" si="9"/>
        <v>2.0833333333333335E-4</v>
      </c>
      <c r="O66" s="16">
        <f t="shared" ca="1" si="28"/>
        <v>0.55226851851851877</v>
      </c>
      <c r="P66" s="14">
        <f t="shared" ca="1" si="29"/>
        <v>0.55226851851851877</v>
      </c>
      <c r="Q66" s="23">
        <f>0</f>
        <v>0</v>
      </c>
      <c r="R66" s="14">
        <f t="shared" ca="1" si="30"/>
        <v>0.55226851851851877</v>
      </c>
      <c r="S66" s="13">
        <f t="shared" ca="1" si="10"/>
        <v>37</v>
      </c>
      <c r="T66" s="14">
        <f t="shared" ca="1" si="11"/>
        <v>4.2824074074074075E-4</v>
      </c>
      <c r="U66" s="14">
        <f t="shared" ca="1" si="31"/>
        <v>0.55269675925925954</v>
      </c>
      <c r="V66" s="12">
        <f t="shared" ca="1" si="32"/>
        <v>0.55269675925925954</v>
      </c>
      <c r="W66" s="23">
        <f>0</f>
        <v>0</v>
      </c>
      <c r="X66" s="12">
        <f t="shared" ca="1" si="33"/>
        <v>0.55269675925925954</v>
      </c>
      <c r="Y66" s="11">
        <f t="shared" ca="1" si="12"/>
        <v>35</v>
      </c>
      <c r="Z66" s="12">
        <f t="shared" ca="1" si="13"/>
        <v>4.0509259259259258E-4</v>
      </c>
      <c r="AA66" s="12">
        <f t="shared" ca="1" si="34"/>
        <v>0.55310185185185212</v>
      </c>
      <c r="AB66" s="10">
        <f t="shared" ca="1" si="35"/>
        <v>0.55310185185185212</v>
      </c>
      <c r="AC66" s="23">
        <f>0</f>
        <v>0</v>
      </c>
      <c r="AD66" s="10">
        <f t="shared" ca="1" si="36"/>
        <v>0.55310185185185212</v>
      </c>
      <c r="AE66" s="9">
        <f t="shared" ca="1" si="1"/>
        <v>47</v>
      </c>
      <c r="AF66" s="10">
        <f t="shared" ca="1" si="14"/>
        <v>5.4398148148148144E-4</v>
      </c>
      <c r="AG66" s="10">
        <f t="shared" ca="1" si="37"/>
        <v>0.55364583333333361</v>
      </c>
      <c r="AH66" s="9" t="str">
        <f t="shared" ca="1" si="2"/>
        <v>Bowl</v>
      </c>
      <c r="AI66" s="8">
        <f t="shared" ca="1" si="38"/>
        <v>0.55364583333333361</v>
      </c>
      <c r="AJ66" s="23">
        <f t="shared" ca="1" si="39"/>
        <v>0</v>
      </c>
      <c r="AK66" s="8">
        <f t="shared" ca="1" si="43"/>
        <v>0.55364583333333361</v>
      </c>
      <c r="AL66" s="7">
        <f t="shared" ca="1" si="3"/>
        <v>21</v>
      </c>
      <c r="AM66" s="8">
        <f t="shared" ca="1" si="15"/>
        <v>2.4305555555555555E-4</v>
      </c>
      <c r="AN66" s="8">
        <f t="shared" ca="1" si="16"/>
        <v>0.55388888888888921</v>
      </c>
      <c r="AO66" s="7" t="str">
        <f t="shared" ca="1" si="4"/>
        <v>Debit</v>
      </c>
      <c r="AP66" s="1">
        <f t="shared" ca="1" si="17"/>
        <v>1.3402777777777874E-2</v>
      </c>
      <c r="AQ66" s="1">
        <f t="shared" ca="1" si="5"/>
        <v>2.0949074074074073E-3</v>
      </c>
      <c r="AR66">
        <f t="shared" si="18"/>
        <v>1</v>
      </c>
      <c r="AS66" s="33">
        <f t="shared" ca="1" si="40"/>
        <v>1.3402777777777874E-2</v>
      </c>
      <c r="AT66" s="33">
        <f t="shared" ca="1" si="19"/>
        <v>2.0949074074074073E-3</v>
      </c>
      <c r="AX66">
        <f t="shared" si="41"/>
        <v>62</v>
      </c>
      <c r="AY66" s="34">
        <v>2.3022325588167018E-2</v>
      </c>
    </row>
    <row r="67" spans="1:51" ht="15.6" customHeight="1">
      <c r="A67" s="2">
        <v>157</v>
      </c>
      <c r="B67" s="1">
        <f t="shared" si="6"/>
        <v>1.8171296296296297E-3</v>
      </c>
      <c r="C67" s="5">
        <f t="shared" si="20"/>
        <v>0.54020833333333351</v>
      </c>
      <c r="D67" s="18">
        <f t="shared" si="0"/>
        <v>0.54020833333333351</v>
      </c>
      <c r="E67" s="21">
        <f t="shared" ca="1" si="21"/>
        <v>0</v>
      </c>
      <c r="F67" s="18">
        <f t="shared" ca="1" si="22"/>
        <v>0.54020833333333351</v>
      </c>
      <c r="G67" s="25">
        <f t="shared" ca="1" si="7"/>
        <v>20</v>
      </c>
      <c r="H67" s="18">
        <f t="shared" ca="1" si="23"/>
        <v>2.3148148148148149E-4</v>
      </c>
      <c r="I67" s="18">
        <f t="shared" ca="1" si="24"/>
        <v>0.54043981481481496</v>
      </c>
      <c r="J67" s="16">
        <f t="shared" ca="1" si="25"/>
        <v>0.54043981481481496</v>
      </c>
      <c r="K67" s="23">
        <f t="shared" ca="1" si="26"/>
        <v>1.3206018518518658E-2</v>
      </c>
      <c r="L67" s="16">
        <f t="shared" ca="1" si="27"/>
        <v>0.55364583333333361</v>
      </c>
      <c r="M67" s="15">
        <f t="shared" ca="1" si="8"/>
        <v>10</v>
      </c>
      <c r="N67" s="16">
        <f t="shared" ca="1" si="9"/>
        <v>1.1574074074074075E-4</v>
      </c>
      <c r="O67" s="16">
        <f t="shared" ca="1" si="28"/>
        <v>0.55376157407407434</v>
      </c>
      <c r="P67" s="14">
        <f t="shared" ca="1" si="29"/>
        <v>0.55376157407407434</v>
      </c>
      <c r="Q67" s="23">
        <f>0</f>
        <v>0</v>
      </c>
      <c r="R67" s="14">
        <f t="shared" ca="1" si="30"/>
        <v>0.55376157407407434</v>
      </c>
      <c r="S67" s="13">
        <f t="shared" ca="1" si="10"/>
        <v>15</v>
      </c>
      <c r="T67" s="14">
        <f t="shared" ca="1" si="11"/>
        <v>1.7361111111111112E-4</v>
      </c>
      <c r="U67" s="14">
        <f t="shared" ca="1" si="31"/>
        <v>0.55393518518518547</v>
      </c>
      <c r="V67" s="12">
        <f t="shared" ca="1" si="32"/>
        <v>0.55393518518518547</v>
      </c>
      <c r="W67" s="23">
        <f>0</f>
        <v>0</v>
      </c>
      <c r="X67" s="12">
        <f t="shared" ca="1" si="33"/>
        <v>0.55393518518518547</v>
      </c>
      <c r="Y67" s="11">
        <f t="shared" ca="1" si="12"/>
        <v>49</v>
      </c>
      <c r="Z67" s="12">
        <f t="shared" ca="1" si="13"/>
        <v>5.6712962962962967E-4</v>
      </c>
      <c r="AA67" s="12">
        <f t="shared" ca="1" si="34"/>
        <v>0.55450231481481516</v>
      </c>
      <c r="AB67" s="10">
        <f t="shared" ca="1" si="35"/>
        <v>0.55450231481481516</v>
      </c>
      <c r="AC67" s="23">
        <f>0</f>
        <v>0</v>
      </c>
      <c r="AD67" s="10">
        <f t="shared" ca="1" si="36"/>
        <v>0.55450231481481516</v>
      </c>
      <c r="AE67" s="9">
        <f t="shared" ca="1" si="1"/>
        <v>40</v>
      </c>
      <c r="AF67" s="10">
        <f t="shared" ca="1" si="14"/>
        <v>4.6296296296296298E-4</v>
      </c>
      <c r="AG67" s="10">
        <f t="shared" ca="1" si="37"/>
        <v>0.55496527777777815</v>
      </c>
      <c r="AH67" s="9" t="str">
        <f t="shared" ca="1" si="2"/>
        <v>Burrito</v>
      </c>
      <c r="AI67" s="8">
        <f t="shared" ca="1" si="38"/>
        <v>0.55496527777777815</v>
      </c>
      <c r="AJ67" s="23">
        <f t="shared" ca="1" si="39"/>
        <v>0</v>
      </c>
      <c r="AK67" s="8">
        <f t="shared" ca="1" si="43"/>
        <v>0.55496527777777815</v>
      </c>
      <c r="AL67" s="7">
        <f t="shared" ca="1" si="3"/>
        <v>24</v>
      </c>
      <c r="AM67" s="8">
        <f t="shared" ca="1" si="15"/>
        <v>2.7777777777777778E-4</v>
      </c>
      <c r="AN67" s="8">
        <f t="shared" ca="1" si="16"/>
        <v>0.55524305555555598</v>
      </c>
      <c r="AO67" s="7" t="str">
        <f t="shared" ca="1" si="4"/>
        <v>Debit</v>
      </c>
      <c r="AP67" s="1">
        <f t="shared" ca="1" si="17"/>
        <v>1.3206018518518658E-2</v>
      </c>
      <c r="AQ67" s="1">
        <f t="shared" ca="1" si="5"/>
        <v>1.8287037037037039E-3</v>
      </c>
      <c r="AR67">
        <f t="shared" si="18"/>
        <v>1</v>
      </c>
      <c r="AS67" s="33">
        <f t="shared" ca="1" si="40"/>
        <v>1.3206018518518658E-2</v>
      </c>
      <c r="AT67" s="33">
        <f t="shared" ca="1" si="19"/>
        <v>1.8287037037037039E-3</v>
      </c>
      <c r="AX67">
        <f t="shared" si="41"/>
        <v>63</v>
      </c>
      <c r="AY67" s="34">
        <v>2.3353496971814984E-2</v>
      </c>
    </row>
    <row r="68" spans="1:51" ht="15.6" customHeight="1">
      <c r="A68" s="2">
        <v>37</v>
      </c>
      <c r="B68" s="1">
        <f t="shared" si="6"/>
        <v>4.2824074074074075E-4</v>
      </c>
      <c r="C68" s="5">
        <f t="shared" si="20"/>
        <v>0.54063657407407428</v>
      </c>
      <c r="D68" s="18">
        <f t="shared" si="0"/>
        <v>0.54063657407407428</v>
      </c>
      <c r="E68" s="21">
        <f t="shared" ca="1" si="21"/>
        <v>0</v>
      </c>
      <c r="F68" s="18">
        <f t="shared" ca="1" si="22"/>
        <v>0.54063657407407428</v>
      </c>
      <c r="G68" s="25">
        <f t="shared" ca="1" si="7"/>
        <v>18</v>
      </c>
      <c r="H68" s="18">
        <f t="shared" ca="1" si="23"/>
        <v>2.0833333333333335E-4</v>
      </c>
      <c r="I68" s="18">
        <f t="shared" ca="1" si="24"/>
        <v>0.54084490740740765</v>
      </c>
      <c r="J68" s="16">
        <f t="shared" ca="1" si="25"/>
        <v>0.54084490740740765</v>
      </c>
      <c r="K68" s="23">
        <f t="shared" ca="1" si="26"/>
        <v>1.4120370370370505E-2</v>
      </c>
      <c r="L68" s="16">
        <f t="shared" ca="1" si="27"/>
        <v>0.55496527777777815</v>
      </c>
      <c r="M68" s="15">
        <f t="shared" ca="1" si="8"/>
        <v>11</v>
      </c>
      <c r="N68" s="16">
        <f t="shared" ca="1" si="9"/>
        <v>1.273148148148148E-4</v>
      </c>
      <c r="O68" s="16">
        <f t="shared" ca="1" si="28"/>
        <v>0.55509259259259291</v>
      </c>
      <c r="P68" s="14">
        <f t="shared" ca="1" si="29"/>
        <v>0.55509259259259291</v>
      </c>
      <c r="Q68" s="23">
        <f>0</f>
        <v>0</v>
      </c>
      <c r="R68" s="14">
        <f t="shared" ca="1" si="30"/>
        <v>0.55509259259259291</v>
      </c>
      <c r="S68" s="13">
        <f t="shared" ca="1" si="10"/>
        <v>40</v>
      </c>
      <c r="T68" s="14">
        <f t="shared" ca="1" si="11"/>
        <v>4.6296296296296298E-4</v>
      </c>
      <c r="U68" s="14">
        <f t="shared" ca="1" si="31"/>
        <v>0.55555555555555591</v>
      </c>
      <c r="V68" s="12">
        <f t="shared" ca="1" si="32"/>
        <v>0.55555555555555591</v>
      </c>
      <c r="W68" s="23">
        <f>0</f>
        <v>0</v>
      </c>
      <c r="X68" s="12">
        <f t="shared" ca="1" si="33"/>
        <v>0.55555555555555591</v>
      </c>
      <c r="Y68" s="11">
        <f t="shared" ca="1" si="12"/>
        <v>23</v>
      </c>
      <c r="Z68" s="12">
        <f t="shared" ca="1" si="13"/>
        <v>2.6620370370370372E-4</v>
      </c>
      <c r="AA68" s="12">
        <f t="shared" ca="1" si="34"/>
        <v>0.55582175925925958</v>
      </c>
      <c r="AB68" s="10">
        <f t="shared" ca="1" si="35"/>
        <v>0.55582175925925958</v>
      </c>
      <c r="AC68" s="23">
        <f>0</f>
        <v>0</v>
      </c>
      <c r="AD68" s="10">
        <f t="shared" ca="1" si="36"/>
        <v>0.55582175925925958</v>
      </c>
      <c r="AE68" s="9">
        <f t="shared" ca="1" si="1"/>
        <v>33</v>
      </c>
      <c r="AF68" s="10">
        <f t="shared" ca="1" si="14"/>
        <v>3.8194444444444446E-4</v>
      </c>
      <c r="AG68" s="10">
        <f t="shared" ca="1" si="37"/>
        <v>0.55620370370370398</v>
      </c>
      <c r="AH68" s="9" t="str">
        <f t="shared" ca="1" si="2"/>
        <v>Burrito</v>
      </c>
      <c r="AI68" s="8">
        <f t="shared" ca="1" si="38"/>
        <v>0.55620370370370398</v>
      </c>
      <c r="AJ68" s="23">
        <f t="shared" ca="1" si="39"/>
        <v>0</v>
      </c>
      <c r="AK68" s="8">
        <f t="shared" ca="1" si="43"/>
        <v>0.55620370370370398</v>
      </c>
      <c r="AL68" s="7">
        <f t="shared" ca="1" si="3"/>
        <v>18</v>
      </c>
      <c r="AM68" s="8">
        <f t="shared" ca="1" si="15"/>
        <v>2.0833333333333335E-4</v>
      </c>
      <c r="AN68" s="8">
        <f t="shared" ca="1" si="16"/>
        <v>0.55641203703703734</v>
      </c>
      <c r="AO68" s="7" t="str">
        <f t="shared" ca="1" si="4"/>
        <v>Debit</v>
      </c>
      <c r="AP68" s="1">
        <f t="shared" ca="1" si="17"/>
        <v>1.4120370370370505E-2</v>
      </c>
      <c r="AQ68" s="1">
        <f t="shared" ca="1" si="5"/>
        <v>1.6550925925925926E-3</v>
      </c>
      <c r="AR68">
        <f t="shared" si="18"/>
        <v>1</v>
      </c>
      <c r="AS68" s="33">
        <f t="shared" ca="1" si="40"/>
        <v>1.4120370370370505E-2</v>
      </c>
      <c r="AT68" s="33">
        <f t="shared" ca="1" si="19"/>
        <v>1.6550925925925926E-3</v>
      </c>
      <c r="AX68">
        <f t="shared" si="41"/>
        <v>64</v>
      </c>
      <c r="AY68" s="34">
        <v>2.267958013044527E-2</v>
      </c>
    </row>
    <row r="69" spans="1:51" ht="15.6" customHeight="1">
      <c r="A69" s="2">
        <v>44</v>
      </c>
      <c r="B69" s="1">
        <f t="shared" si="6"/>
        <v>5.0925925925925921E-4</v>
      </c>
      <c r="C69" s="5">
        <f t="shared" si="20"/>
        <v>0.54114583333333355</v>
      </c>
      <c r="D69" s="18">
        <f t="shared" ref="D69:D132" si="45">C69</f>
        <v>0.54114583333333355</v>
      </c>
      <c r="E69" s="21">
        <f t="shared" ca="1" si="21"/>
        <v>0</v>
      </c>
      <c r="F69" s="18">
        <f t="shared" ca="1" si="22"/>
        <v>0.54114583333333355</v>
      </c>
      <c r="G69" s="25">
        <f t="shared" ca="1" si="7"/>
        <v>26</v>
      </c>
      <c r="H69" s="18">
        <f t="shared" ca="1" si="23"/>
        <v>3.0092592592592595E-4</v>
      </c>
      <c r="I69" s="18">
        <f t="shared" ca="1" si="24"/>
        <v>0.54144675925925945</v>
      </c>
      <c r="J69" s="16">
        <f t="shared" ca="1" si="25"/>
        <v>0.54144675925925945</v>
      </c>
      <c r="K69" s="23">
        <f t="shared" ca="1" si="26"/>
        <v>1.4756944444444531E-2</v>
      </c>
      <c r="L69" s="16">
        <f t="shared" ca="1" si="27"/>
        <v>0.55620370370370398</v>
      </c>
      <c r="M69" s="15">
        <f t="shared" ca="1" si="8"/>
        <v>19</v>
      </c>
      <c r="N69" s="16">
        <f t="shared" ca="1" si="9"/>
        <v>2.199074074074074E-4</v>
      </c>
      <c r="O69" s="16">
        <f t="shared" ca="1" si="28"/>
        <v>0.55642361111111138</v>
      </c>
      <c r="P69" s="14">
        <f t="shared" ca="1" si="29"/>
        <v>0.55642361111111138</v>
      </c>
      <c r="Q69" s="23">
        <f>0</f>
        <v>0</v>
      </c>
      <c r="R69" s="14">
        <f t="shared" ca="1" si="30"/>
        <v>0.55642361111111138</v>
      </c>
      <c r="S69" s="13">
        <f t="shared" ca="1" si="10"/>
        <v>43</v>
      </c>
      <c r="T69" s="14">
        <f t="shared" ca="1" si="11"/>
        <v>4.9768518518518521E-4</v>
      </c>
      <c r="U69" s="14">
        <f t="shared" ca="1" si="31"/>
        <v>0.55692129629629661</v>
      </c>
      <c r="V69" s="12">
        <f t="shared" ca="1" si="32"/>
        <v>0.55692129629629661</v>
      </c>
      <c r="W69" s="23">
        <f>0</f>
        <v>0</v>
      </c>
      <c r="X69" s="12">
        <f t="shared" ca="1" si="33"/>
        <v>0.55692129629629661</v>
      </c>
      <c r="Y69" s="11">
        <f t="shared" ca="1" si="12"/>
        <v>49</v>
      </c>
      <c r="Z69" s="12">
        <f t="shared" ca="1" si="13"/>
        <v>5.6712962962962967E-4</v>
      </c>
      <c r="AA69" s="12">
        <f t="shared" ca="1" si="34"/>
        <v>0.55748842592592629</v>
      </c>
      <c r="AB69" s="10">
        <f t="shared" ca="1" si="35"/>
        <v>0.55748842592592629</v>
      </c>
      <c r="AC69" s="23">
        <f>0</f>
        <v>0</v>
      </c>
      <c r="AD69" s="10">
        <f t="shared" ca="1" si="36"/>
        <v>0.55748842592592629</v>
      </c>
      <c r="AE69" s="9">
        <f t="shared" ref="AE69:AE132" ca="1" si="46">IF(AH69=$AE$366,RANDBETWEEN($AF$366,$AG$366),IF(AH69=$AE$367,RANDBETWEEN($AF$367,$AG$367),RANDBETWEEN($AF$368,$AG$368)))</f>
        <v>67</v>
      </c>
      <c r="AF69" s="10">
        <f t="shared" ca="1" si="14"/>
        <v>7.7546296296296293E-4</v>
      </c>
      <c r="AG69" s="10">
        <f t="shared" ca="1" si="37"/>
        <v>0.55826388888888923</v>
      </c>
      <c r="AH69" s="9" t="str">
        <f t="shared" ref="AH69:AH132" ca="1" si="47">IF(RAND()&lt;$AD$366,$AE$366,IF(RAND()&lt;$AD$367,$AE$367,$AE$368))</f>
        <v>Quesadilla</v>
      </c>
      <c r="AI69" s="8">
        <f t="shared" ca="1" si="38"/>
        <v>0.55826388888888923</v>
      </c>
      <c r="AJ69" s="23">
        <f t="shared" ca="1" si="39"/>
        <v>0</v>
      </c>
      <c r="AK69" s="8">
        <f t="shared" ca="1" si="43"/>
        <v>0.55826388888888923</v>
      </c>
      <c r="AL69" s="7">
        <f t="shared" ref="AL69:AL132" ca="1" si="48">IF(AO69=$AL$366,RANDBETWEEN($AM$366,$AN$366),RANDBETWEEN($AM$367,$AN$367))</f>
        <v>26</v>
      </c>
      <c r="AM69" s="8">
        <f t="shared" ca="1" si="15"/>
        <v>3.0092592592592595E-4</v>
      </c>
      <c r="AN69" s="8">
        <f t="shared" ca="1" si="16"/>
        <v>0.55856481481481512</v>
      </c>
      <c r="AO69" s="7" t="str">
        <f t="shared" ref="AO69:AO132" ca="1" si="49">IF(RAND()&lt;$AK$366,$AL$366,$AL$367)</f>
        <v>Debit</v>
      </c>
      <c r="AP69" s="1">
        <f t="shared" ca="1" si="17"/>
        <v>1.4756944444444531E-2</v>
      </c>
      <c r="AQ69" s="1">
        <f t="shared" ref="AQ69:AQ132" ca="1" si="50">AM69+AF69+Z69+T69+N69+H69</f>
        <v>2.662037037037037E-3</v>
      </c>
      <c r="AR69">
        <f t="shared" si="18"/>
        <v>1</v>
      </c>
      <c r="AS69" s="33">
        <f t="shared" ca="1" si="40"/>
        <v>1.4756944444444531E-2</v>
      </c>
      <c r="AT69" s="33">
        <f t="shared" ca="1" si="19"/>
        <v>2.662037037037037E-3</v>
      </c>
      <c r="AX69">
        <f t="shared" si="41"/>
        <v>65</v>
      </c>
      <c r="AY69" s="34">
        <v>2.2905711332401778E-2</v>
      </c>
    </row>
    <row r="70" spans="1:51" ht="15.6" customHeight="1">
      <c r="A70" s="2">
        <v>126</v>
      </c>
      <c r="B70" s="1">
        <f t="shared" ref="B70:B133" si="51">A70/86400</f>
        <v>1.4583333333333334E-3</v>
      </c>
      <c r="C70" s="5">
        <f t="shared" si="20"/>
        <v>0.54260416666666689</v>
      </c>
      <c r="D70" s="18">
        <f t="shared" si="45"/>
        <v>0.54260416666666689</v>
      </c>
      <c r="E70" s="21">
        <f t="shared" ca="1" si="21"/>
        <v>0</v>
      </c>
      <c r="F70" s="18">
        <f t="shared" ca="1" si="22"/>
        <v>0.54260416666666689</v>
      </c>
      <c r="G70" s="25">
        <f t="shared" ref="G70:G133" ca="1" si="52">RANDBETWEEN(10,30)</f>
        <v>22</v>
      </c>
      <c r="H70" s="18">
        <f t="shared" ca="1" si="23"/>
        <v>2.5462962962962961E-4</v>
      </c>
      <c r="I70" s="18">
        <f t="shared" ca="1" si="24"/>
        <v>0.54285879629629652</v>
      </c>
      <c r="J70" s="16">
        <f t="shared" ca="1" si="25"/>
        <v>0.54285879629629652</v>
      </c>
      <c r="K70" s="23">
        <f t="shared" ca="1" si="26"/>
        <v>1.5405092592592706E-2</v>
      </c>
      <c r="L70" s="16">
        <f t="shared" ca="1" si="27"/>
        <v>0.55826388888888923</v>
      </c>
      <c r="M70" s="15">
        <f t="shared" ref="M70:M133" ca="1" si="53">RANDBETWEEN(8,35)</f>
        <v>18</v>
      </c>
      <c r="N70" s="16">
        <f t="shared" ref="N70:N133" ca="1" si="54">M70/86400</f>
        <v>2.0833333333333335E-4</v>
      </c>
      <c r="O70" s="16">
        <f t="shared" ca="1" si="28"/>
        <v>0.55847222222222259</v>
      </c>
      <c r="P70" s="14">
        <f t="shared" ca="1" si="29"/>
        <v>0.55847222222222259</v>
      </c>
      <c r="Q70" s="23">
        <f>0</f>
        <v>0</v>
      </c>
      <c r="R70" s="14">
        <f t="shared" ca="1" si="30"/>
        <v>0.55847222222222259</v>
      </c>
      <c r="S70" s="13">
        <f t="shared" ref="S70:S133" ca="1" si="55">RANDBETWEEN(15,45)</f>
        <v>26</v>
      </c>
      <c r="T70" s="14">
        <f t="shared" ref="T70:T133" ca="1" si="56">S70/86400</f>
        <v>3.0092592592592595E-4</v>
      </c>
      <c r="U70" s="14">
        <f t="shared" ca="1" si="31"/>
        <v>0.55877314814814849</v>
      </c>
      <c r="V70" s="12">
        <f t="shared" ca="1" si="32"/>
        <v>0.55877314814814849</v>
      </c>
      <c r="W70" s="23">
        <f>0</f>
        <v>0</v>
      </c>
      <c r="X70" s="12">
        <f t="shared" ca="1" si="33"/>
        <v>0.55877314814814849</v>
      </c>
      <c r="Y70" s="11">
        <f t="shared" ref="Y70:Y133" ca="1" si="57">RANDBETWEEN(20,50)</f>
        <v>30</v>
      </c>
      <c r="Z70" s="12">
        <f t="shared" ref="Z70:Z133" ca="1" si="58">Y70/86400</f>
        <v>3.4722222222222224E-4</v>
      </c>
      <c r="AA70" s="12">
        <f t="shared" ca="1" si="34"/>
        <v>0.55912037037037077</v>
      </c>
      <c r="AB70" s="10">
        <f t="shared" ca="1" si="35"/>
        <v>0.55912037037037077</v>
      </c>
      <c r="AC70" s="23">
        <f>0</f>
        <v>0</v>
      </c>
      <c r="AD70" s="10">
        <f t="shared" ca="1" si="36"/>
        <v>0.55912037037037077</v>
      </c>
      <c r="AE70" s="9">
        <f t="shared" ca="1" si="46"/>
        <v>39</v>
      </c>
      <c r="AF70" s="10">
        <f t="shared" ref="AF70:AF133" ca="1" si="59">AE70/86400</f>
        <v>4.5138888888888887E-4</v>
      </c>
      <c r="AG70" s="10">
        <f t="shared" ca="1" si="37"/>
        <v>0.55957175925925962</v>
      </c>
      <c r="AH70" s="9" t="str">
        <f t="shared" ca="1" si="47"/>
        <v>Bowl</v>
      </c>
      <c r="AI70" s="8">
        <f t="shared" ca="1" si="38"/>
        <v>0.55957175925925962</v>
      </c>
      <c r="AJ70" s="23">
        <f t="shared" ca="1" si="39"/>
        <v>0</v>
      </c>
      <c r="AK70" s="8">
        <f t="shared" ca="1" si="43"/>
        <v>0.55957175925925962</v>
      </c>
      <c r="AL70" s="7">
        <f t="shared" ca="1" si="48"/>
        <v>30</v>
      </c>
      <c r="AM70" s="8">
        <f t="shared" ref="AM70:AM133" ca="1" si="60">AL70/86400</f>
        <v>3.4722222222222224E-4</v>
      </c>
      <c r="AN70" s="8">
        <f t="shared" ref="AN70:AN133" ca="1" si="61">AK70+AM70</f>
        <v>0.55991898148148189</v>
      </c>
      <c r="AO70" s="7" t="str">
        <f t="shared" ca="1" si="49"/>
        <v>Debit</v>
      </c>
      <c r="AP70" s="1">
        <f t="shared" ref="AP70:AP133" ca="1" si="62">E70+K70+Q70+W70+AC70+AJ70</f>
        <v>1.5405092592592706E-2</v>
      </c>
      <c r="AQ70" s="1">
        <f t="shared" ca="1" si="50"/>
        <v>1.9097222222222222E-3</v>
      </c>
      <c r="AR70">
        <f t="shared" ref="AR70:AR133" si="63">IF(C70&lt;$H$1, 1,0)</f>
        <v>1</v>
      </c>
      <c r="AS70" s="33">
        <f t="shared" ca="1" si="40"/>
        <v>1.5405092592592706E-2</v>
      </c>
      <c r="AT70" s="33">
        <f t="shared" ref="AT70:AT133" ca="1" si="64">AQ70*AR70</f>
        <v>1.9097222222222222E-3</v>
      </c>
      <c r="AX70">
        <f t="shared" si="41"/>
        <v>66</v>
      </c>
      <c r="AY70" s="34">
        <v>2.3143853365944926E-2</v>
      </c>
    </row>
    <row r="71" spans="1:51" ht="15.6" customHeight="1">
      <c r="A71" s="2">
        <v>28</v>
      </c>
      <c r="B71" s="1">
        <f t="shared" si="51"/>
        <v>3.2407407407407406E-4</v>
      </c>
      <c r="C71" s="5">
        <f t="shared" ref="C71:C134" si="65">C70+B71</f>
        <v>0.54292824074074097</v>
      </c>
      <c r="D71" s="18">
        <f t="shared" si="45"/>
        <v>0.54292824074074097</v>
      </c>
      <c r="E71" s="21">
        <f t="shared" ref="E71:E134" ca="1" si="66">MAX(0,(I70-D71))</f>
        <v>0</v>
      </c>
      <c r="F71" s="18">
        <f t="shared" ref="F71:F134" ca="1" si="67">D71+E71</f>
        <v>0.54292824074074097</v>
      </c>
      <c r="G71" s="25">
        <f t="shared" ca="1" si="52"/>
        <v>15</v>
      </c>
      <c r="H71" s="18">
        <f t="shared" ref="H71:H134" ca="1" si="68">G71/86400</f>
        <v>1.7361111111111112E-4</v>
      </c>
      <c r="I71" s="18">
        <f t="shared" ref="I71:I134" ca="1" si="69">F71+H71</f>
        <v>0.54310185185185211</v>
      </c>
      <c r="J71" s="16">
        <f t="shared" ref="J71:J134" ca="1" si="70">I71</f>
        <v>0.54310185185185211</v>
      </c>
      <c r="K71" s="23">
        <f t="shared" ref="K71:K134" ca="1" si="71">MAX(0,(AG70-J71))</f>
        <v>1.6469907407407502E-2</v>
      </c>
      <c r="L71" s="16">
        <f t="shared" ref="L71:L134" ca="1" si="72">J71+K71</f>
        <v>0.55957175925925962</v>
      </c>
      <c r="M71" s="15">
        <f t="shared" ca="1" si="53"/>
        <v>19</v>
      </c>
      <c r="N71" s="16">
        <f t="shared" ca="1" si="54"/>
        <v>2.199074074074074E-4</v>
      </c>
      <c r="O71" s="16">
        <f t="shared" ref="O71:O134" ca="1" si="73">L71+N71</f>
        <v>0.55979166666666702</v>
      </c>
      <c r="P71" s="14">
        <f t="shared" ref="P71:P134" ca="1" si="74">O71</f>
        <v>0.55979166666666702</v>
      </c>
      <c r="Q71" s="23">
        <f>0</f>
        <v>0</v>
      </c>
      <c r="R71" s="14">
        <f t="shared" ref="R71:R134" ca="1" si="75">P71+Q71</f>
        <v>0.55979166666666702</v>
      </c>
      <c r="S71" s="13">
        <f t="shared" ca="1" si="55"/>
        <v>17</v>
      </c>
      <c r="T71" s="14">
        <f t="shared" ca="1" si="56"/>
        <v>1.9675925925925926E-4</v>
      </c>
      <c r="U71" s="14">
        <f t="shared" ref="U71:U134" ca="1" si="76">R71+T71</f>
        <v>0.55998842592592624</v>
      </c>
      <c r="V71" s="12">
        <f t="shared" ref="V71:V134" ca="1" si="77">U71</f>
        <v>0.55998842592592624</v>
      </c>
      <c r="W71" s="23">
        <f>0</f>
        <v>0</v>
      </c>
      <c r="X71" s="12">
        <f t="shared" ref="X71:X134" ca="1" si="78">V71+W71</f>
        <v>0.55998842592592624</v>
      </c>
      <c r="Y71" s="11">
        <f t="shared" ca="1" si="57"/>
        <v>28</v>
      </c>
      <c r="Z71" s="12">
        <f t="shared" ca="1" si="58"/>
        <v>3.2407407407407406E-4</v>
      </c>
      <c r="AA71" s="12">
        <f t="shared" ref="AA71:AA134" ca="1" si="79">X71+Z71</f>
        <v>0.56031250000000032</v>
      </c>
      <c r="AB71" s="10">
        <f t="shared" ref="AB71:AB134" ca="1" si="80">AA71</f>
        <v>0.56031250000000032</v>
      </c>
      <c r="AC71" s="23">
        <f>0</f>
        <v>0</v>
      </c>
      <c r="AD71" s="10">
        <f t="shared" ref="AD71:AD134" ca="1" si="81">AB71+AC71</f>
        <v>0.56031250000000032</v>
      </c>
      <c r="AE71" s="9">
        <f t="shared" ca="1" si="46"/>
        <v>22</v>
      </c>
      <c r="AF71" s="10">
        <f t="shared" ca="1" si="59"/>
        <v>2.5462962962962961E-4</v>
      </c>
      <c r="AG71" s="10">
        <f t="shared" ref="AG71:AG134" ca="1" si="82">AD71+AF71</f>
        <v>0.56056712962962996</v>
      </c>
      <c r="AH71" s="9" t="str">
        <f t="shared" ca="1" si="47"/>
        <v>Bowl</v>
      </c>
      <c r="AI71" s="8">
        <f t="shared" ref="AI71:AI134" ca="1" si="83">AG71</f>
        <v>0.56056712962962996</v>
      </c>
      <c r="AJ71" s="23">
        <f t="shared" ref="AJ71:AJ134" ca="1" si="84">MAX(0,(AN70-AI71))</f>
        <v>0</v>
      </c>
      <c r="AK71" s="8">
        <f t="shared" ca="1" si="43"/>
        <v>0.56056712962962996</v>
      </c>
      <c r="AL71" s="7">
        <f t="shared" ca="1" si="48"/>
        <v>16</v>
      </c>
      <c r="AM71" s="8">
        <f t="shared" ca="1" si="60"/>
        <v>1.8518518518518518E-4</v>
      </c>
      <c r="AN71" s="8">
        <f t="shared" ca="1" si="61"/>
        <v>0.56075231481481513</v>
      </c>
      <c r="AO71" s="7" t="str">
        <f t="shared" ca="1" si="49"/>
        <v>Debit</v>
      </c>
      <c r="AP71" s="1">
        <f t="shared" ca="1" si="62"/>
        <v>1.6469907407407502E-2</v>
      </c>
      <c r="AQ71" s="1">
        <f t="shared" ca="1" si="50"/>
        <v>1.3541666666666667E-3</v>
      </c>
      <c r="AR71">
        <f t="shared" si="63"/>
        <v>1</v>
      </c>
      <c r="AS71" s="33">
        <f t="shared" ref="AS71:AS134" ca="1" si="85">AP71*AR71</f>
        <v>1.6469907407407502E-2</v>
      </c>
      <c r="AT71" s="33">
        <f t="shared" ca="1" si="64"/>
        <v>1.3541666666666667E-3</v>
      </c>
      <c r="AX71">
        <f t="shared" ref="AX71:AX134" si="86">AX70+1</f>
        <v>67</v>
      </c>
      <c r="AY71" s="34">
        <v>2.3484997379455065E-2</v>
      </c>
    </row>
    <row r="72" spans="1:51" ht="15.6" customHeight="1">
      <c r="A72" s="2">
        <v>181</v>
      </c>
      <c r="B72" s="1">
        <f t="shared" si="51"/>
        <v>2.0949074074074073E-3</v>
      </c>
      <c r="C72" s="5">
        <f t="shared" si="65"/>
        <v>0.54502314814814834</v>
      </c>
      <c r="D72" s="18">
        <f t="shared" si="45"/>
        <v>0.54502314814814834</v>
      </c>
      <c r="E72" s="21">
        <f t="shared" ca="1" si="66"/>
        <v>0</v>
      </c>
      <c r="F72" s="18">
        <f t="shared" ca="1" si="67"/>
        <v>0.54502314814814834</v>
      </c>
      <c r="G72" s="25">
        <f t="shared" ca="1" si="52"/>
        <v>21</v>
      </c>
      <c r="H72" s="18">
        <f t="shared" ca="1" si="68"/>
        <v>2.4305555555555555E-4</v>
      </c>
      <c r="I72" s="18">
        <f t="shared" ca="1" si="69"/>
        <v>0.54526620370370393</v>
      </c>
      <c r="J72" s="16">
        <f t="shared" ca="1" si="70"/>
        <v>0.54526620370370393</v>
      </c>
      <c r="K72" s="23">
        <f t="shared" ca="1" si="71"/>
        <v>1.5300925925926023E-2</v>
      </c>
      <c r="L72" s="16">
        <f t="shared" ca="1" si="72"/>
        <v>0.56056712962962996</v>
      </c>
      <c r="M72" s="15">
        <f t="shared" ca="1" si="53"/>
        <v>34</v>
      </c>
      <c r="N72" s="16">
        <f t="shared" ca="1" si="54"/>
        <v>3.9351851851851852E-4</v>
      </c>
      <c r="O72" s="16">
        <f t="shared" ca="1" si="73"/>
        <v>0.5609606481481485</v>
      </c>
      <c r="P72" s="14">
        <f t="shared" ca="1" si="74"/>
        <v>0.5609606481481485</v>
      </c>
      <c r="Q72" s="23">
        <f>0</f>
        <v>0</v>
      </c>
      <c r="R72" s="14">
        <f t="shared" ca="1" si="75"/>
        <v>0.5609606481481485</v>
      </c>
      <c r="S72" s="13">
        <f t="shared" ca="1" si="55"/>
        <v>36</v>
      </c>
      <c r="T72" s="14">
        <f t="shared" ca="1" si="56"/>
        <v>4.1666666666666669E-4</v>
      </c>
      <c r="U72" s="14">
        <f t="shared" ca="1" si="76"/>
        <v>0.56137731481481512</v>
      </c>
      <c r="V72" s="12">
        <f t="shared" ca="1" si="77"/>
        <v>0.56137731481481512</v>
      </c>
      <c r="W72" s="23">
        <f>0</f>
        <v>0</v>
      </c>
      <c r="X72" s="12">
        <f t="shared" ca="1" si="78"/>
        <v>0.56137731481481512</v>
      </c>
      <c r="Y72" s="11">
        <f t="shared" ca="1" si="57"/>
        <v>33</v>
      </c>
      <c r="Z72" s="12">
        <f t="shared" ca="1" si="58"/>
        <v>3.8194444444444446E-4</v>
      </c>
      <c r="AA72" s="12">
        <f t="shared" ca="1" si="79"/>
        <v>0.56175925925925951</v>
      </c>
      <c r="AB72" s="10">
        <f t="shared" ca="1" si="80"/>
        <v>0.56175925925925951</v>
      </c>
      <c r="AC72" s="23">
        <f>0</f>
        <v>0</v>
      </c>
      <c r="AD72" s="10">
        <f t="shared" ca="1" si="81"/>
        <v>0.56175925925925951</v>
      </c>
      <c r="AE72" s="9">
        <f t="shared" ca="1" si="46"/>
        <v>43</v>
      </c>
      <c r="AF72" s="10">
        <f t="shared" ca="1" si="59"/>
        <v>4.9768518518518521E-4</v>
      </c>
      <c r="AG72" s="10">
        <f t="shared" ca="1" si="82"/>
        <v>0.56225694444444474</v>
      </c>
      <c r="AH72" s="9" t="str">
        <f t="shared" ca="1" si="47"/>
        <v>Burrito</v>
      </c>
      <c r="AI72" s="8">
        <f t="shared" ca="1" si="83"/>
        <v>0.56225694444444474</v>
      </c>
      <c r="AJ72" s="23">
        <f t="shared" ca="1" si="84"/>
        <v>0</v>
      </c>
      <c r="AK72" s="8">
        <f t="shared" ca="1" si="43"/>
        <v>0.56225694444444474</v>
      </c>
      <c r="AL72" s="7">
        <f t="shared" ca="1" si="48"/>
        <v>10</v>
      </c>
      <c r="AM72" s="8">
        <f t="shared" ca="1" si="60"/>
        <v>1.1574074074074075E-4</v>
      </c>
      <c r="AN72" s="8">
        <f t="shared" ca="1" si="61"/>
        <v>0.56237268518518546</v>
      </c>
      <c r="AO72" s="7" t="str">
        <f t="shared" ca="1" si="49"/>
        <v>Debit</v>
      </c>
      <c r="AP72" s="1">
        <f t="shared" ca="1" si="62"/>
        <v>1.5300925925926023E-2</v>
      </c>
      <c r="AQ72" s="1">
        <f t="shared" ca="1" si="50"/>
        <v>2.0486111111111113E-3</v>
      </c>
      <c r="AR72">
        <f t="shared" si="63"/>
        <v>1</v>
      </c>
      <c r="AS72" s="33">
        <f t="shared" ca="1" si="85"/>
        <v>1.5300925925926023E-2</v>
      </c>
      <c r="AT72" s="33">
        <f t="shared" ca="1" si="64"/>
        <v>2.0486111111111113E-3</v>
      </c>
      <c r="AX72">
        <f t="shared" si="86"/>
        <v>68</v>
      </c>
      <c r="AY72" s="34">
        <v>2.1225250407640502E-2</v>
      </c>
    </row>
    <row r="73" spans="1:51" ht="15.6" customHeight="1">
      <c r="A73" s="2">
        <v>101</v>
      </c>
      <c r="B73" s="1">
        <f t="shared" si="51"/>
        <v>1.1689814814814816E-3</v>
      </c>
      <c r="C73" s="5">
        <f t="shared" si="65"/>
        <v>0.54619212962962982</v>
      </c>
      <c r="D73" s="18">
        <f t="shared" si="45"/>
        <v>0.54619212962962982</v>
      </c>
      <c r="E73" s="21">
        <f t="shared" ca="1" si="66"/>
        <v>0</v>
      </c>
      <c r="F73" s="18">
        <f t="shared" ca="1" si="67"/>
        <v>0.54619212962962982</v>
      </c>
      <c r="G73" s="25">
        <f t="shared" ca="1" si="52"/>
        <v>28</v>
      </c>
      <c r="H73" s="18">
        <f t="shared" ca="1" si="68"/>
        <v>3.2407407407407406E-4</v>
      </c>
      <c r="I73" s="18">
        <f t="shared" ca="1" si="69"/>
        <v>0.54651620370370391</v>
      </c>
      <c r="J73" s="16">
        <f t="shared" ca="1" si="70"/>
        <v>0.54651620370370391</v>
      </c>
      <c r="K73" s="23">
        <f t="shared" ca="1" si="71"/>
        <v>1.5740740740740833E-2</v>
      </c>
      <c r="L73" s="16">
        <f t="shared" ca="1" si="72"/>
        <v>0.56225694444444474</v>
      </c>
      <c r="M73" s="15">
        <f t="shared" ca="1" si="53"/>
        <v>33</v>
      </c>
      <c r="N73" s="16">
        <f t="shared" ca="1" si="54"/>
        <v>3.8194444444444446E-4</v>
      </c>
      <c r="O73" s="16">
        <f t="shared" ca="1" si="73"/>
        <v>0.56263888888888913</v>
      </c>
      <c r="P73" s="14">
        <f t="shared" ca="1" si="74"/>
        <v>0.56263888888888913</v>
      </c>
      <c r="Q73" s="23">
        <f>0</f>
        <v>0</v>
      </c>
      <c r="R73" s="14">
        <f t="shared" ca="1" si="75"/>
        <v>0.56263888888888913</v>
      </c>
      <c r="S73" s="13">
        <f t="shared" ca="1" si="55"/>
        <v>32</v>
      </c>
      <c r="T73" s="14">
        <f t="shared" ca="1" si="56"/>
        <v>3.7037037037037035E-4</v>
      </c>
      <c r="U73" s="14">
        <f t="shared" ca="1" si="76"/>
        <v>0.56300925925925949</v>
      </c>
      <c r="V73" s="12">
        <f t="shared" ca="1" si="77"/>
        <v>0.56300925925925949</v>
      </c>
      <c r="W73" s="23">
        <f>0</f>
        <v>0</v>
      </c>
      <c r="X73" s="12">
        <f t="shared" ca="1" si="78"/>
        <v>0.56300925925925949</v>
      </c>
      <c r="Y73" s="11">
        <f t="shared" ca="1" si="57"/>
        <v>41</v>
      </c>
      <c r="Z73" s="12">
        <f t="shared" ca="1" si="58"/>
        <v>4.7453703703703704E-4</v>
      </c>
      <c r="AA73" s="12">
        <f t="shared" ca="1" si="79"/>
        <v>0.56348379629629652</v>
      </c>
      <c r="AB73" s="10">
        <f t="shared" ca="1" si="80"/>
        <v>0.56348379629629652</v>
      </c>
      <c r="AC73" s="23">
        <f>0</f>
        <v>0</v>
      </c>
      <c r="AD73" s="10">
        <f t="shared" ca="1" si="81"/>
        <v>0.56348379629629652</v>
      </c>
      <c r="AE73" s="9">
        <f t="shared" ca="1" si="46"/>
        <v>42</v>
      </c>
      <c r="AF73" s="10">
        <f t="shared" ca="1" si="59"/>
        <v>4.861111111111111E-4</v>
      </c>
      <c r="AG73" s="10">
        <f t="shared" ca="1" si="82"/>
        <v>0.5639699074074076</v>
      </c>
      <c r="AH73" s="9" t="str">
        <f t="shared" ca="1" si="47"/>
        <v>Bowl</v>
      </c>
      <c r="AI73" s="8">
        <f t="shared" ca="1" si="83"/>
        <v>0.5639699074074076</v>
      </c>
      <c r="AJ73" s="23">
        <f t="shared" ca="1" si="84"/>
        <v>0</v>
      </c>
      <c r="AK73" s="8">
        <f t="shared" ref="AK73:AK136" ca="1" si="87">AI73+AJ73</f>
        <v>0.5639699074074076</v>
      </c>
      <c r="AL73" s="7">
        <f t="shared" ca="1" si="48"/>
        <v>14</v>
      </c>
      <c r="AM73" s="8">
        <f t="shared" ca="1" si="60"/>
        <v>1.6203703703703703E-4</v>
      </c>
      <c r="AN73" s="8">
        <f t="shared" ca="1" si="61"/>
        <v>0.56413194444444459</v>
      </c>
      <c r="AO73" s="7" t="str">
        <f t="shared" ca="1" si="49"/>
        <v>Debit</v>
      </c>
      <c r="AP73" s="1">
        <f t="shared" ca="1" si="62"/>
        <v>1.5740740740740833E-2</v>
      </c>
      <c r="AQ73" s="1">
        <f t="shared" ca="1" si="50"/>
        <v>2.1990740740740738E-3</v>
      </c>
      <c r="AR73">
        <f t="shared" si="63"/>
        <v>1</v>
      </c>
      <c r="AS73" s="33">
        <f t="shared" ca="1" si="85"/>
        <v>1.5740740740740833E-2</v>
      </c>
      <c r="AT73" s="33">
        <f t="shared" ca="1" si="64"/>
        <v>2.1990740740740738E-3</v>
      </c>
      <c r="AX73">
        <f t="shared" si="86"/>
        <v>69</v>
      </c>
      <c r="AY73" s="34">
        <v>2.2895447530864178E-2</v>
      </c>
    </row>
    <row r="74" spans="1:51" ht="15.6" customHeight="1">
      <c r="A74" s="2">
        <v>127</v>
      </c>
      <c r="B74" s="1">
        <f t="shared" si="51"/>
        <v>1.4699074074074074E-3</v>
      </c>
      <c r="C74" s="5">
        <f t="shared" si="65"/>
        <v>0.5476620370370372</v>
      </c>
      <c r="D74" s="18">
        <f t="shared" si="45"/>
        <v>0.5476620370370372</v>
      </c>
      <c r="E74" s="21">
        <f t="shared" ca="1" si="66"/>
        <v>0</v>
      </c>
      <c r="F74" s="18">
        <f t="shared" ca="1" si="67"/>
        <v>0.5476620370370372</v>
      </c>
      <c r="G74" s="25">
        <f t="shared" ca="1" si="52"/>
        <v>23</v>
      </c>
      <c r="H74" s="18">
        <f t="shared" ca="1" si="68"/>
        <v>2.6620370370370372E-4</v>
      </c>
      <c r="I74" s="18">
        <f t="shared" ca="1" si="69"/>
        <v>0.54792824074074087</v>
      </c>
      <c r="J74" s="16">
        <f t="shared" ca="1" si="70"/>
        <v>0.54792824074074087</v>
      </c>
      <c r="K74" s="23">
        <f t="shared" ca="1" si="71"/>
        <v>1.6041666666666732E-2</v>
      </c>
      <c r="L74" s="16">
        <f t="shared" ca="1" si="72"/>
        <v>0.5639699074074076</v>
      </c>
      <c r="M74" s="15">
        <f t="shared" ca="1" si="53"/>
        <v>22</v>
      </c>
      <c r="N74" s="16">
        <f t="shared" ca="1" si="54"/>
        <v>2.5462962962962961E-4</v>
      </c>
      <c r="O74" s="16">
        <f t="shared" ca="1" si="73"/>
        <v>0.56422453703703723</v>
      </c>
      <c r="P74" s="14">
        <f t="shared" ca="1" si="74"/>
        <v>0.56422453703703723</v>
      </c>
      <c r="Q74" s="23">
        <f>0</f>
        <v>0</v>
      </c>
      <c r="R74" s="14">
        <f t="shared" ca="1" si="75"/>
        <v>0.56422453703703723</v>
      </c>
      <c r="S74" s="13">
        <f t="shared" ca="1" si="55"/>
        <v>27</v>
      </c>
      <c r="T74" s="14">
        <f t="shared" ca="1" si="56"/>
        <v>3.1250000000000001E-4</v>
      </c>
      <c r="U74" s="14">
        <f t="shared" ca="1" si="76"/>
        <v>0.56453703703703728</v>
      </c>
      <c r="V74" s="12">
        <f t="shared" ca="1" si="77"/>
        <v>0.56453703703703728</v>
      </c>
      <c r="W74" s="23">
        <f>0</f>
        <v>0</v>
      </c>
      <c r="X74" s="12">
        <f t="shared" ca="1" si="78"/>
        <v>0.56453703703703728</v>
      </c>
      <c r="Y74" s="11">
        <f t="shared" ca="1" si="57"/>
        <v>29</v>
      </c>
      <c r="Z74" s="12">
        <f t="shared" ca="1" si="58"/>
        <v>3.3564814814814812E-4</v>
      </c>
      <c r="AA74" s="12">
        <f t="shared" ca="1" si="79"/>
        <v>0.56487268518518541</v>
      </c>
      <c r="AB74" s="10">
        <f t="shared" ca="1" si="80"/>
        <v>0.56487268518518541</v>
      </c>
      <c r="AC74" s="23">
        <f>0</f>
        <v>0</v>
      </c>
      <c r="AD74" s="10">
        <f t="shared" ca="1" si="81"/>
        <v>0.56487268518518541</v>
      </c>
      <c r="AE74" s="9">
        <f t="shared" ca="1" si="46"/>
        <v>38</v>
      </c>
      <c r="AF74" s="10">
        <f t="shared" ca="1" si="59"/>
        <v>4.3981481481481481E-4</v>
      </c>
      <c r="AG74" s="10">
        <f t="shared" ca="1" si="82"/>
        <v>0.56531250000000022</v>
      </c>
      <c r="AH74" s="9" t="str">
        <f t="shared" ca="1" si="47"/>
        <v>Burrito</v>
      </c>
      <c r="AI74" s="8">
        <f t="shared" ca="1" si="83"/>
        <v>0.56531250000000022</v>
      </c>
      <c r="AJ74" s="23">
        <f t="shared" ca="1" si="84"/>
        <v>0</v>
      </c>
      <c r="AK74" s="8">
        <f t="shared" ca="1" si="87"/>
        <v>0.56531250000000022</v>
      </c>
      <c r="AL74" s="7">
        <f t="shared" ca="1" si="48"/>
        <v>30</v>
      </c>
      <c r="AM74" s="8">
        <f t="shared" ca="1" si="60"/>
        <v>3.4722222222222224E-4</v>
      </c>
      <c r="AN74" s="8">
        <f t="shared" ca="1" si="61"/>
        <v>0.56565972222222249</v>
      </c>
      <c r="AO74" s="7" t="str">
        <f t="shared" ca="1" si="49"/>
        <v>Debit</v>
      </c>
      <c r="AP74" s="1">
        <f t="shared" ca="1" si="62"/>
        <v>1.6041666666666732E-2</v>
      </c>
      <c r="AQ74" s="1">
        <f t="shared" ca="1" si="50"/>
        <v>1.9560185185185184E-3</v>
      </c>
      <c r="AR74">
        <f t="shared" si="63"/>
        <v>1</v>
      </c>
      <c r="AS74" s="33">
        <f t="shared" ca="1" si="85"/>
        <v>1.6041666666666732E-2</v>
      </c>
      <c r="AT74" s="33">
        <f t="shared" ca="1" si="64"/>
        <v>1.9560185185185184E-3</v>
      </c>
      <c r="AX74">
        <f t="shared" si="86"/>
        <v>70</v>
      </c>
      <c r="AY74" s="34">
        <v>2.4406373747962305E-2</v>
      </c>
    </row>
    <row r="75" spans="1:51" ht="15.6" customHeight="1">
      <c r="A75" s="2">
        <v>31</v>
      </c>
      <c r="B75" s="1">
        <f t="shared" si="51"/>
        <v>3.5879629629629629E-4</v>
      </c>
      <c r="C75" s="5">
        <f t="shared" si="65"/>
        <v>0.54802083333333351</v>
      </c>
      <c r="D75" s="18">
        <f t="shared" si="45"/>
        <v>0.54802083333333351</v>
      </c>
      <c r="E75" s="21">
        <f t="shared" ca="1" si="66"/>
        <v>0</v>
      </c>
      <c r="F75" s="18">
        <f t="shared" ca="1" si="67"/>
        <v>0.54802083333333351</v>
      </c>
      <c r="G75" s="25">
        <f t="shared" ca="1" si="52"/>
        <v>18</v>
      </c>
      <c r="H75" s="18">
        <f t="shared" ca="1" si="68"/>
        <v>2.0833333333333335E-4</v>
      </c>
      <c r="I75" s="18">
        <f t="shared" ca="1" si="69"/>
        <v>0.54822916666666688</v>
      </c>
      <c r="J75" s="16">
        <f t="shared" ca="1" si="70"/>
        <v>0.54822916666666688</v>
      </c>
      <c r="K75" s="23">
        <f t="shared" ca="1" si="71"/>
        <v>1.7083333333333339E-2</v>
      </c>
      <c r="L75" s="16">
        <f t="shared" ca="1" si="72"/>
        <v>0.56531250000000022</v>
      </c>
      <c r="M75" s="15">
        <f t="shared" ca="1" si="53"/>
        <v>18</v>
      </c>
      <c r="N75" s="16">
        <f t="shared" ca="1" si="54"/>
        <v>2.0833333333333335E-4</v>
      </c>
      <c r="O75" s="16">
        <f t="shared" ca="1" si="73"/>
        <v>0.56552083333333358</v>
      </c>
      <c r="P75" s="14">
        <f t="shared" ca="1" si="74"/>
        <v>0.56552083333333358</v>
      </c>
      <c r="Q75" s="23">
        <f>0</f>
        <v>0</v>
      </c>
      <c r="R75" s="14">
        <f t="shared" ca="1" si="75"/>
        <v>0.56552083333333358</v>
      </c>
      <c r="S75" s="13">
        <f t="shared" ca="1" si="55"/>
        <v>31</v>
      </c>
      <c r="T75" s="14">
        <f t="shared" ca="1" si="56"/>
        <v>3.5879629629629629E-4</v>
      </c>
      <c r="U75" s="14">
        <f t="shared" ca="1" si="76"/>
        <v>0.5658796296296299</v>
      </c>
      <c r="V75" s="12">
        <f t="shared" ca="1" si="77"/>
        <v>0.5658796296296299</v>
      </c>
      <c r="W75" s="23">
        <f>0</f>
        <v>0</v>
      </c>
      <c r="X75" s="12">
        <f t="shared" ca="1" si="78"/>
        <v>0.5658796296296299</v>
      </c>
      <c r="Y75" s="11">
        <f t="shared" ca="1" si="57"/>
        <v>29</v>
      </c>
      <c r="Z75" s="12">
        <f t="shared" ca="1" si="58"/>
        <v>3.3564814814814812E-4</v>
      </c>
      <c r="AA75" s="12">
        <f t="shared" ca="1" si="79"/>
        <v>0.56621527777777803</v>
      </c>
      <c r="AB75" s="10">
        <f t="shared" ca="1" si="80"/>
        <v>0.56621527777777803</v>
      </c>
      <c r="AC75" s="23">
        <f>0</f>
        <v>0</v>
      </c>
      <c r="AD75" s="10">
        <f t="shared" ca="1" si="81"/>
        <v>0.56621527777777803</v>
      </c>
      <c r="AE75" s="9">
        <f t="shared" ca="1" si="46"/>
        <v>45</v>
      </c>
      <c r="AF75" s="10">
        <f t="shared" ca="1" si="59"/>
        <v>5.2083333333333333E-4</v>
      </c>
      <c r="AG75" s="10">
        <f t="shared" ca="1" si="82"/>
        <v>0.56673611111111133</v>
      </c>
      <c r="AH75" s="9" t="str">
        <f t="shared" ca="1" si="47"/>
        <v>Quesadilla</v>
      </c>
      <c r="AI75" s="8">
        <f t="shared" ca="1" si="83"/>
        <v>0.56673611111111133</v>
      </c>
      <c r="AJ75" s="23">
        <f t="shared" ca="1" si="84"/>
        <v>0</v>
      </c>
      <c r="AK75" s="8">
        <f t="shared" ca="1" si="87"/>
        <v>0.56673611111111133</v>
      </c>
      <c r="AL75" s="7">
        <f t="shared" ca="1" si="48"/>
        <v>12</v>
      </c>
      <c r="AM75" s="8">
        <f t="shared" ca="1" si="60"/>
        <v>1.3888888888888889E-4</v>
      </c>
      <c r="AN75" s="8">
        <f t="shared" ca="1" si="61"/>
        <v>0.56687500000000024</v>
      </c>
      <c r="AO75" s="7" t="str">
        <f t="shared" ca="1" si="49"/>
        <v>Debit</v>
      </c>
      <c r="AP75" s="1">
        <f t="shared" ca="1" si="62"/>
        <v>1.7083333333333339E-2</v>
      </c>
      <c r="AQ75" s="1">
        <f t="shared" ca="1" si="50"/>
        <v>1.7708333333333335E-3</v>
      </c>
      <c r="AR75">
        <f t="shared" si="63"/>
        <v>1</v>
      </c>
      <c r="AS75" s="33">
        <f t="shared" ca="1" si="85"/>
        <v>1.7083333333333339E-2</v>
      </c>
      <c r="AT75" s="33">
        <f t="shared" ca="1" si="64"/>
        <v>1.7708333333333335E-3</v>
      </c>
      <c r="AX75">
        <f t="shared" si="86"/>
        <v>71</v>
      </c>
      <c r="AY75" s="34">
        <v>2.2550663871419588E-2</v>
      </c>
    </row>
    <row r="76" spans="1:51" ht="15.6" customHeight="1">
      <c r="A76" s="2">
        <v>57</v>
      </c>
      <c r="B76" s="1">
        <f t="shared" si="51"/>
        <v>6.5972222222222224E-4</v>
      </c>
      <c r="C76" s="5">
        <f t="shared" si="65"/>
        <v>0.54868055555555573</v>
      </c>
      <c r="D76" s="18">
        <f t="shared" si="45"/>
        <v>0.54868055555555573</v>
      </c>
      <c r="E76" s="21">
        <f t="shared" ca="1" si="66"/>
        <v>0</v>
      </c>
      <c r="F76" s="18">
        <f t="shared" ca="1" si="67"/>
        <v>0.54868055555555573</v>
      </c>
      <c r="G76" s="25">
        <f t="shared" ca="1" si="52"/>
        <v>19</v>
      </c>
      <c r="H76" s="18">
        <f t="shared" ca="1" si="68"/>
        <v>2.199074074074074E-4</v>
      </c>
      <c r="I76" s="18">
        <f t="shared" ca="1" si="69"/>
        <v>0.54890046296296313</v>
      </c>
      <c r="J76" s="16">
        <f t="shared" ca="1" si="70"/>
        <v>0.54890046296296313</v>
      </c>
      <c r="K76" s="23">
        <f t="shared" ca="1" si="71"/>
        <v>1.7835648148148198E-2</v>
      </c>
      <c r="L76" s="16">
        <f t="shared" ca="1" si="72"/>
        <v>0.56673611111111133</v>
      </c>
      <c r="M76" s="15">
        <f t="shared" ca="1" si="53"/>
        <v>35</v>
      </c>
      <c r="N76" s="16">
        <f t="shared" ca="1" si="54"/>
        <v>4.0509259259259258E-4</v>
      </c>
      <c r="O76" s="16">
        <f t="shared" ca="1" si="73"/>
        <v>0.56714120370370391</v>
      </c>
      <c r="P76" s="14">
        <f t="shared" ca="1" si="74"/>
        <v>0.56714120370370391</v>
      </c>
      <c r="Q76" s="23">
        <f>0</f>
        <v>0</v>
      </c>
      <c r="R76" s="14">
        <f t="shared" ca="1" si="75"/>
        <v>0.56714120370370391</v>
      </c>
      <c r="S76" s="13">
        <f t="shared" ca="1" si="55"/>
        <v>39</v>
      </c>
      <c r="T76" s="14">
        <f t="shared" ca="1" si="56"/>
        <v>4.5138888888888887E-4</v>
      </c>
      <c r="U76" s="14">
        <f t="shared" ca="1" si="76"/>
        <v>0.56759259259259276</v>
      </c>
      <c r="V76" s="12">
        <f t="shared" ca="1" si="77"/>
        <v>0.56759259259259276</v>
      </c>
      <c r="W76" s="23">
        <f>0</f>
        <v>0</v>
      </c>
      <c r="X76" s="12">
        <f t="shared" ca="1" si="78"/>
        <v>0.56759259259259276</v>
      </c>
      <c r="Y76" s="11">
        <f t="shared" ca="1" si="57"/>
        <v>21</v>
      </c>
      <c r="Z76" s="12">
        <f t="shared" ca="1" si="58"/>
        <v>2.4305555555555555E-4</v>
      </c>
      <c r="AA76" s="12">
        <f t="shared" ca="1" si="79"/>
        <v>0.56783564814814835</v>
      </c>
      <c r="AB76" s="10">
        <f t="shared" ca="1" si="80"/>
        <v>0.56783564814814835</v>
      </c>
      <c r="AC76" s="23">
        <f>0</f>
        <v>0</v>
      </c>
      <c r="AD76" s="10">
        <f t="shared" ca="1" si="81"/>
        <v>0.56783564814814835</v>
      </c>
      <c r="AE76" s="9">
        <f t="shared" ca="1" si="46"/>
        <v>39</v>
      </c>
      <c r="AF76" s="10">
        <f t="shared" ca="1" si="59"/>
        <v>4.5138888888888887E-4</v>
      </c>
      <c r="AG76" s="10">
        <f t="shared" ca="1" si="82"/>
        <v>0.5682870370370372</v>
      </c>
      <c r="AH76" s="9" t="str">
        <f t="shared" ca="1" si="47"/>
        <v>Bowl</v>
      </c>
      <c r="AI76" s="8">
        <f t="shared" ca="1" si="83"/>
        <v>0.5682870370370372</v>
      </c>
      <c r="AJ76" s="23">
        <f t="shared" ca="1" si="84"/>
        <v>0</v>
      </c>
      <c r="AK76" s="8">
        <f t="shared" ca="1" si="87"/>
        <v>0.5682870370370372</v>
      </c>
      <c r="AL76" s="7">
        <f t="shared" ca="1" si="48"/>
        <v>22</v>
      </c>
      <c r="AM76" s="8">
        <f t="shared" ca="1" si="60"/>
        <v>2.5462962962962961E-4</v>
      </c>
      <c r="AN76" s="8">
        <f t="shared" ca="1" si="61"/>
        <v>0.56854166666666683</v>
      </c>
      <c r="AO76" s="7" t="str">
        <f t="shared" ca="1" si="49"/>
        <v>Debit</v>
      </c>
      <c r="AP76" s="1">
        <f t="shared" ca="1" si="62"/>
        <v>1.7835648148148198E-2</v>
      </c>
      <c r="AQ76" s="1">
        <f t="shared" ca="1" si="50"/>
        <v>2.0254629629629629E-3</v>
      </c>
      <c r="AR76">
        <f t="shared" si="63"/>
        <v>1</v>
      </c>
      <c r="AS76" s="33">
        <f t="shared" ca="1" si="85"/>
        <v>1.7835648148148198E-2</v>
      </c>
      <c r="AT76" s="33">
        <f t="shared" ca="1" si="64"/>
        <v>2.0254629629629629E-3</v>
      </c>
      <c r="AX76">
        <f t="shared" si="86"/>
        <v>72</v>
      </c>
      <c r="AY76" s="34">
        <v>2.2729224901001797E-2</v>
      </c>
    </row>
    <row r="77" spans="1:51" ht="15.6" customHeight="1">
      <c r="A77" s="2">
        <v>23</v>
      </c>
      <c r="B77" s="1">
        <f t="shared" si="51"/>
        <v>2.6620370370370372E-4</v>
      </c>
      <c r="C77" s="5">
        <f t="shared" si="65"/>
        <v>0.5489467592592594</v>
      </c>
      <c r="D77" s="18">
        <f t="shared" si="45"/>
        <v>0.5489467592592594</v>
      </c>
      <c r="E77" s="21">
        <f t="shared" ca="1" si="66"/>
        <v>0</v>
      </c>
      <c r="F77" s="18">
        <f t="shared" ca="1" si="67"/>
        <v>0.5489467592592594</v>
      </c>
      <c r="G77" s="25">
        <f t="shared" ca="1" si="52"/>
        <v>15</v>
      </c>
      <c r="H77" s="18">
        <f t="shared" ca="1" si="68"/>
        <v>1.7361111111111112E-4</v>
      </c>
      <c r="I77" s="18">
        <f t="shared" ca="1" si="69"/>
        <v>0.54912037037037054</v>
      </c>
      <c r="J77" s="16">
        <f t="shared" ca="1" si="70"/>
        <v>0.54912037037037054</v>
      </c>
      <c r="K77" s="23">
        <f t="shared" ca="1" si="71"/>
        <v>1.9166666666666665E-2</v>
      </c>
      <c r="L77" s="16">
        <f t="shared" ca="1" si="72"/>
        <v>0.5682870370370372</v>
      </c>
      <c r="M77" s="15">
        <f t="shared" ca="1" si="53"/>
        <v>34</v>
      </c>
      <c r="N77" s="16">
        <f t="shared" ca="1" si="54"/>
        <v>3.9351851851851852E-4</v>
      </c>
      <c r="O77" s="16">
        <f t="shared" ca="1" si="73"/>
        <v>0.56868055555555574</v>
      </c>
      <c r="P77" s="14">
        <f t="shared" ca="1" si="74"/>
        <v>0.56868055555555574</v>
      </c>
      <c r="Q77" s="23">
        <f>0</f>
        <v>0</v>
      </c>
      <c r="R77" s="14">
        <f t="shared" ca="1" si="75"/>
        <v>0.56868055555555574</v>
      </c>
      <c r="S77" s="13">
        <f t="shared" ca="1" si="55"/>
        <v>25</v>
      </c>
      <c r="T77" s="14">
        <f t="shared" ca="1" si="56"/>
        <v>2.8935185185185184E-4</v>
      </c>
      <c r="U77" s="14">
        <f t="shared" ca="1" si="76"/>
        <v>0.5689699074074076</v>
      </c>
      <c r="V77" s="12">
        <f t="shared" ca="1" si="77"/>
        <v>0.5689699074074076</v>
      </c>
      <c r="W77" s="23">
        <f>0</f>
        <v>0</v>
      </c>
      <c r="X77" s="12">
        <f t="shared" ca="1" si="78"/>
        <v>0.5689699074074076</v>
      </c>
      <c r="Y77" s="11">
        <f t="shared" ca="1" si="57"/>
        <v>36</v>
      </c>
      <c r="Z77" s="12">
        <f t="shared" ca="1" si="58"/>
        <v>4.1666666666666669E-4</v>
      </c>
      <c r="AA77" s="12">
        <f t="shared" ca="1" si="79"/>
        <v>0.56938657407407423</v>
      </c>
      <c r="AB77" s="10">
        <f t="shared" ca="1" si="80"/>
        <v>0.56938657407407423</v>
      </c>
      <c r="AC77" s="23">
        <f>0</f>
        <v>0</v>
      </c>
      <c r="AD77" s="10">
        <f t="shared" ca="1" si="81"/>
        <v>0.56938657407407423</v>
      </c>
      <c r="AE77" s="9">
        <f t="shared" ca="1" si="46"/>
        <v>41</v>
      </c>
      <c r="AF77" s="10">
        <f t="shared" ca="1" si="59"/>
        <v>4.7453703703703704E-4</v>
      </c>
      <c r="AG77" s="10">
        <f t="shared" ca="1" si="82"/>
        <v>0.56986111111111126</v>
      </c>
      <c r="AH77" s="9" t="str">
        <f t="shared" ca="1" si="47"/>
        <v>Bowl</v>
      </c>
      <c r="AI77" s="8">
        <f t="shared" ca="1" si="83"/>
        <v>0.56986111111111126</v>
      </c>
      <c r="AJ77" s="23">
        <f t="shared" ca="1" si="84"/>
        <v>0</v>
      </c>
      <c r="AK77" s="8">
        <f t="shared" ca="1" si="87"/>
        <v>0.56986111111111126</v>
      </c>
      <c r="AL77" s="7">
        <f t="shared" ca="1" si="48"/>
        <v>12</v>
      </c>
      <c r="AM77" s="8">
        <f t="shared" ca="1" si="60"/>
        <v>1.3888888888888889E-4</v>
      </c>
      <c r="AN77" s="8">
        <f t="shared" ca="1" si="61"/>
        <v>0.57000000000000017</v>
      </c>
      <c r="AO77" s="7" t="str">
        <f t="shared" ca="1" si="49"/>
        <v>Debit</v>
      </c>
      <c r="AP77" s="1">
        <f t="shared" ca="1" si="62"/>
        <v>1.9166666666666665E-2</v>
      </c>
      <c r="AQ77" s="1">
        <f t="shared" ca="1" si="50"/>
        <v>1.8865740740740742E-3</v>
      </c>
      <c r="AR77">
        <f t="shared" si="63"/>
        <v>1</v>
      </c>
      <c r="AS77" s="33">
        <f t="shared" ca="1" si="85"/>
        <v>1.9166666666666665E-2</v>
      </c>
      <c r="AT77" s="33">
        <f t="shared" ca="1" si="64"/>
        <v>1.8865740740740742E-3</v>
      </c>
      <c r="AX77">
        <f t="shared" si="86"/>
        <v>73</v>
      </c>
      <c r="AY77" s="34">
        <v>2.3295226240391233E-2</v>
      </c>
    </row>
    <row r="78" spans="1:51" ht="15.6" customHeight="1">
      <c r="A78" s="2">
        <v>222</v>
      </c>
      <c r="B78" s="1">
        <f t="shared" si="51"/>
        <v>2.5694444444444445E-3</v>
      </c>
      <c r="C78" s="5">
        <f t="shared" si="65"/>
        <v>0.5515162037037038</v>
      </c>
      <c r="D78" s="18">
        <f t="shared" si="45"/>
        <v>0.5515162037037038</v>
      </c>
      <c r="E78" s="21">
        <f t="shared" ca="1" si="66"/>
        <v>0</v>
      </c>
      <c r="F78" s="18">
        <f t="shared" ca="1" si="67"/>
        <v>0.5515162037037038</v>
      </c>
      <c r="G78" s="25">
        <f t="shared" ca="1" si="52"/>
        <v>20</v>
      </c>
      <c r="H78" s="18">
        <f t="shared" ca="1" si="68"/>
        <v>2.3148148148148149E-4</v>
      </c>
      <c r="I78" s="18">
        <f t="shared" ca="1" si="69"/>
        <v>0.55174768518518524</v>
      </c>
      <c r="J78" s="16">
        <f t="shared" ca="1" si="70"/>
        <v>0.55174768518518524</v>
      </c>
      <c r="K78" s="23">
        <f t="shared" ca="1" si="71"/>
        <v>1.8113425925926019E-2</v>
      </c>
      <c r="L78" s="16">
        <f t="shared" ca="1" si="72"/>
        <v>0.56986111111111126</v>
      </c>
      <c r="M78" s="15">
        <f t="shared" ca="1" si="53"/>
        <v>26</v>
      </c>
      <c r="N78" s="16">
        <f t="shared" ca="1" si="54"/>
        <v>3.0092592592592595E-4</v>
      </c>
      <c r="O78" s="16">
        <f t="shared" ca="1" si="73"/>
        <v>0.57016203703703716</v>
      </c>
      <c r="P78" s="14">
        <f t="shared" ca="1" si="74"/>
        <v>0.57016203703703716</v>
      </c>
      <c r="Q78" s="23">
        <f>0</f>
        <v>0</v>
      </c>
      <c r="R78" s="14">
        <f t="shared" ca="1" si="75"/>
        <v>0.57016203703703716</v>
      </c>
      <c r="S78" s="13">
        <f t="shared" ca="1" si="55"/>
        <v>23</v>
      </c>
      <c r="T78" s="14">
        <f t="shared" ca="1" si="56"/>
        <v>2.6620370370370372E-4</v>
      </c>
      <c r="U78" s="14">
        <f t="shared" ca="1" si="76"/>
        <v>0.57042824074074083</v>
      </c>
      <c r="V78" s="12">
        <f t="shared" ca="1" si="77"/>
        <v>0.57042824074074083</v>
      </c>
      <c r="W78" s="23">
        <f>0</f>
        <v>0</v>
      </c>
      <c r="X78" s="12">
        <f t="shared" ca="1" si="78"/>
        <v>0.57042824074074083</v>
      </c>
      <c r="Y78" s="11">
        <f t="shared" ca="1" si="57"/>
        <v>34</v>
      </c>
      <c r="Z78" s="12">
        <f t="shared" ca="1" si="58"/>
        <v>3.9351851851851852E-4</v>
      </c>
      <c r="AA78" s="12">
        <f t="shared" ca="1" si="79"/>
        <v>0.57082175925925938</v>
      </c>
      <c r="AB78" s="10">
        <f t="shared" ca="1" si="80"/>
        <v>0.57082175925925938</v>
      </c>
      <c r="AC78" s="23">
        <f>0</f>
        <v>0</v>
      </c>
      <c r="AD78" s="10">
        <f t="shared" ca="1" si="81"/>
        <v>0.57082175925925938</v>
      </c>
      <c r="AE78" s="9">
        <f t="shared" ca="1" si="46"/>
        <v>42</v>
      </c>
      <c r="AF78" s="10">
        <f t="shared" ca="1" si="59"/>
        <v>4.861111111111111E-4</v>
      </c>
      <c r="AG78" s="10">
        <f t="shared" ca="1" si="82"/>
        <v>0.57130787037037045</v>
      </c>
      <c r="AH78" s="9" t="str">
        <f t="shared" ca="1" si="47"/>
        <v>Quesadilla</v>
      </c>
      <c r="AI78" s="8">
        <f t="shared" ca="1" si="83"/>
        <v>0.57130787037037045</v>
      </c>
      <c r="AJ78" s="23">
        <f t="shared" ca="1" si="84"/>
        <v>0</v>
      </c>
      <c r="AK78" s="8">
        <f t="shared" ca="1" si="87"/>
        <v>0.57130787037037045</v>
      </c>
      <c r="AL78" s="7">
        <f t="shared" ca="1" si="48"/>
        <v>14</v>
      </c>
      <c r="AM78" s="8">
        <f t="shared" ca="1" si="60"/>
        <v>1.6203703703703703E-4</v>
      </c>
      <c r="AN78" s="8">
        <f t="shared" ca="1" si="61"/>
        <v>0.57146990740740744</v>
      </c>
      <c r="AO78" s="7" t="str">
        <f t="shared" ca="1" si="49"/>
        <v>Debit</v>
      </c>
      <c r="AP78" s="1">
        <f t="shared" ca="1" si="62"/>
        <v>1.8113425925926019E-2</v>
      </c>
      <c r="AQ78" s="1">
        <f t="shared" ca="1" si="50"/>
        <v>1.8402777777777775E-3</v>
      </c>
      <c r="AR78">
        <f t="shared" si="63"/>
        <v>1</v>
      </c>
      <c r="AS78" s="33">
        <f t="shared" ca="1" si="85"/>
        <v>1.8113425925926019E-2</v>
      </c>
      <c r="AT78" s="33">
        <f t="shared" ca="1" si="64"/>
        <v>1.8402777777777775E-3</v>
      </c>
      <c r="AX78">
        <f t="shared" si="86"/>
        <v>74</v>
      </c>
      <c r="AY78" s="34">
        <v>2.3017084498020004E-2</v>
      </c>
    </row>
    <row r="79" spans="1:51" ht="15.6" customHeight="1">
      <c r="A79" s="2">
        <v>167</v>
      </c>
      <c r="B79" s="1">
        <f t="shared" si="51"/>
        <v>1.9328703703703704E-3</v>
      </c>
      <c r="C79" s="5">
        <f t="shared" si="65"/>
        <v>0.55344907407407418</v>
      </c>
      <c r="D79" s="18">
        <f t="shared" si="45"/>
        <v>0.55344907407407418</v>
      </c>
      <c r="E79" s="21">
        <f t="shared" ca="1" si="66"/>
        <v>0</v>
      </c>
      <c r="F79" s="18">
        <f t="shared" ca="1" si="67"/>
        <v>0.55344907407407418</v>
      </c>
      <c r="G79" s="25">
        <f t="shared" ca="1" si="52"/>
        <v>24</v>
      </c>
      <c r="H79" s="18">
        <f t="shared" ca="1" si="68"/>
        <v>2.7777777777777778E-4</v>
      </c>
      <c r="I79" s="18">
        <f t="shared" ca="1" si="69"/>
        <v>0.553726851851852</v>
      </c>
      <c r="J79" s="16">
        <f t="shared" ca="1" si="70"/>
        <v>0.553726851851852</v>
      </c>
      <c r="K79" s="23">
        <f t="shared" ca="1" si="71"/>
        <v>1.7581018518518454E-2</v>
      </c>
      <c r="L79" s="16">
        <f t="shared" ca="1" si="72"/>
        <v>0.57130787037037045</v>
      </c>
      <c r="M79" s="15">
        <f t="shared" ca="1" si="53"/>
        <v>32</v>
      </c>
      <c r="N79" s="16">
        <f t="shared" ca="1" si="54"/>
        <v>3.7037037037037035E-4</v>
      </c>
      <c r="O79" s="16">
        <f t="shared" ca="1" si="73"/>
        <v>0.57167824074074081</v>
      </c>
      <c r="P79" s="14">
        <f t="shared" ca="1" si="74"/>
        <v>0.57167824074074081</v>
      </c>
      <c r="Q79" s="23">
        <f>0</f>
        <v>0</v>
      </c>
      <c r="R79" s="14">
        <f t="shared" ca="1" si="75"/>
        <v>0.57167824074074081</v>
      </c>
      <c r="S79" s="13">
        <f t="shared" ca="1" si="55"/>
        <v>15</v>
      </c>
      <c r="T79" s="14">
        <f t="shared" ca="1" si="56"/>
        <v>1.7361111111111112E-4</v>
      </c>
      <c r="U79" s="14">
        <f t="shared" ca="1" si="76"/>
        <v>0.57185185185185194</v>
      </c>
      <c r="V79" s="12">
        <f t="shared" ca="1" si="77"/>
        <v>0.57185185185185194</v>
      </c>
      <c r="W79" s="23">
        <f>0</f>
        <v>0</v>
      </c>
      <c r="X79" s="12">
        <f t="shared" ca="1" si="78"/>
        <v>0.57185185185185194</v>
      </c>
      <c r="Y79" s="11">
        <f t="shared" ca="1" si="57"/>
        <v>48</v>
      </c>
      <c r="Z79" s="12">
        <f t="shared" ca="1" si="58"/>
        <v>5.5555555555555556E-4</v>
      </c>
      <c r="AA79" s="12">
        <f t="shared" ca="1" si="79"/>
        <v>0.57240740740740748</v>
      </c>
      <c r="AB79" s="10">
        <f t="shared" ca="1" si="80"/>
        <v>0.57240740740740748</v>
      </c>
      <c r="AC79" s="23">
        <f>0</f>
        <v>0</v>
      </c>
      <c r="AD79" s="10">
        <f t="shared" ca="1" si="81"/>
        <v>0.57240740740740748</v>
      </c>
      <c r="AE79" s="9">
        <f t="shared" ca="1" si="46"/>
        <v>51</v>
      </c>
      <c r="AF79" s="10">
        <f t="shared" ca="1" si="59"/>
        <v>5.9027777777777778E-4</v>
      </c>
      <c r="AG79" s="10">
        <f t="shared" ca="1" si="82"/>
        <v>0.57299768518518523</v>
      </c>
      <c r="AH79" s="9" t="str">
        <f t="shared" ca="1" si="47"/>
        <v>Burrito</v>
      </c>
      <c r="AI79" s="8">
        <f t="shared" ca="1" si="83"/>
        <v>0.57299768518518523</v>
      </c>
      <c r="AJ79" s="23">
        <f t="shared" ca="1" si="84"/>
        <v>0</v>
      </c>
      <c r="AK79" s="8">
        <f t="shared" ca="1" si="87"/>
        <v>0.57299768518518523</v>
      </c>
      <c r="AL79" s="7">
        <f t="shared" ca="1" si="48"/>
        <v>29</v>
      </c>
      <c r="AM79" s="8">
        <f t="shared" ca="1" si="60"/>
        <v>3.3564814814814812E-4</v>
      </c>
      <c r="AN79" s="8">
        <f t="shared" ca="1" si="61"/>
        <v>0.57333333333333336</v>
      </c>
      <c r="AO79" s="7" t="str">
        <f t="shared" ca="1" si="49"/>
        <v>Debit</v>
      </c>
      <c r="AP79" s="1">
        <f t="shared" ca="1" si="62"/>
        <v>1.7581018518518454E-2</v>
      </c>
      <c r="AQ79" s="1">
        <f t="shared" ca="1" si="50"/>
        <v>2.3032407407407411E-3</v>
      </c>
      <c r="AR79">
        <f t="shared" si="63"/>
        <v>1</v>
      </c>
      <c r="AS79" s="33">
        <f t="shared" ca="1" si="85"/>
        <v>1.7581018518518454E-2</v>
      </c>
      <c r="AT79" s="33">
        <f t="shared" ca="1" si="64"/>
        <v>2.3032407407407411E-3</v>
      </c>
      <c r="AX79">
        <f t="shared" si="86"/>
        <v>75</v>
      </c>
      <c r="AY79" s="34">
        <v>2.5384892557652208E-2</v>
      </c>
    </row>
    <row r="80" spans="1:51" ht="15.6" customHeight="1">
      <c r="A80" s="2">
        <v>171</v>
      </c>
      <c r="B80" s="1">
        <f t="shared" si="51"/>
        <v>1.9791666666666668E-3</v>
      </c>
      <c r="C80" s="5">
        <f t="shared" si="65"/>
        <v>0.55542824074074082</v>
      </c>
      <c r="D80" s="18">
        <f t="shared" si="45"/>
        <v>0.55542824074074082</v>
      </c>
      <c r="E80" s="21">
        <f t="shared" ca="1" si="66"/>
        <v>0</v>
      </c>
      <c r="F80" s="18">
        <f t="shared" ca="1" si="67"/>
        <v>0.55542824074074082</v>
      </c>
      <c r="G80" s="25">
        <f t="shared" ca="1" si="52"/>
        <v>11</v>
      </c>
      <c r="H80" s="18">
        <f t="shared" ca="1" si="68"/>
        <v>1.273148148148148E-4</v>
      </c>
      <c r="I80" s="18">
        <f t="shared" ca="1" si="69"/>
        <v>0.55555555555555558</v>
      </c>
      <c r="J80" s="16">
        <f t="shared" ca="1" si="70"/>
        <v>0.55555555555555558</v>
      </c>
      <c r="K80" s="23">
        <f t="shared" ca="1" si="71"/>
        <v>1.7442129629629655E-2</v>
      </c>
      <c r="L80" s="16">
        <f t="shared" ca="1" si="72"/>
        <v>0.57299768518518523</v>
      </c>
      <c r="M80" s="15">
        <f t="shared" ca="1" si="53"/>
        <v>9</v>
      </c>
      <c r="N80" s="16">
        <f t="shared" ca="1" si="54"/>
        <v>1.0416666666666667E-4</v>
      </c>
      <c r="O80" s="16">
        <f t="shared" ca="1" si="73"/>
        <v>0.57310185185185192</v>
      </c>
      <c r="P80" s="14">
        <f t="shared" ca="1" si="74"/>
        <v>0.57310185185185192</v>
      </c>
      <c r="Q80" s="23">
        <f>0</f>
        <v>0</v>
      </c>
      <c r="R80" s="14">
        <f t="shared" ca="1" si="75"/>
        <v>0.57310185185185192</v>
      </c>
      <c r="S80" s="13">
        <f t="shared" ca="1" si="55"/>
        <v>24</v>
      </c>
      <c r="T80" s="14">
        <f t="shared" ca="1" si="56"/>
        <v>2.7777777777777778E-4</v>
      </c>
      <c r="U80" s="14">
        <f t="shared" ca="1" si="76"/>
        <v>0.57337962962962974</v>
      </c>
      <c r="V80" s="12">
        <f t="shared" ca="1" si="77"/>
        <v>0.57337962962962974</v>
      </c>
      <c r="W80" s="23">
        <f>0</f>
        <v>0</v>
      </c>
      <c r="X80" s="12">
        <f t="shared" ca="1" si="78"/>
        <v>0.57337962962962974</v>
      </c>
      <c r="Y80" s="11">
        <f t="shared" ca="1" si="57"/>
        <v>28</v>
      </c>
      <c r="Z80" s="12">
        <f t="shared" ca="1" si="58"/>
        <v>3.2407407407407406E-4</v>
      </c>
      <c r="AA80" s="12">
        <f t="shared" ca="1" si="79"/>
        <v>0.57370370370370383</v>
      </c>
      <c r="AB80" s="10">
        <f t="shared" ca="1" si="80"/>
        <v>0.57370370370370383</v>
      </c>
      <c r="AC80" s="23">
        <f>0</f>
        <v>0</v>
      </c>
      <c r="AD80" s="10">
        <f t="shared" ca="1" si="81"/>
        <v>0.57370370370370383</v>
      </c>
      <c r="AE80" s="9">
        <f t="shared" ca="1" si="46"/>
        <v>40</v>
      </c>
      <c r="AF80" s="10">
        <f t="shared" ca="1" si="59"/>
        <v>4.6296296296296298E-4</v>
      </c>
      <c r="AG80" s="10">
        <f t="shared" ca="1" si="82"/>
        <v>0.57416666666666683</v>
      </c>
      <c r="AH80" s="9" t="str">
        <f t="shared" ca="1" si="47"/>
        <v>Quesadilla</v>
      </c>
      <c r="AI80" s="8">
        <f t="shared" ca="1" si="83"/>
        <v>0.57416666666666683</v>
      </c>
      <c r="AJ80" s="23">
        <f t="shared" ca="1" si="84"/>
        <v>0</v>
      </c>
      <c r="AK80" s="8">
        <f t="shared" ca="1" si="87"/>
        <v>0.57416666666666683</v>
      </c>
      <c r="AL80" s="7">
        <f t="shared" ca="1" si="48"/>
        <v>17</v>
      </c>
      <c r="AM80" s="8">
        <f t="shared" ca="1" si="60"/>
        <v>1.9675925925925926E-4</v>
      </c>
      <c r="AN80" s="8">
        <f t="shared" ca="1" si="61"/>
        <v>0.57436342592592604</v>
      </c>
      <c r="AO80" s="7" t="str">
        <f t="shared" ca="1" si="49"/>
        <v>Debit</v>
      </c>
      <c r="AP80" s="1">
        <f t="shared" ca="1" si="62"/>
        <v>1.7442129629629655E-2</v>
      </c>
      <c r="AQ80" s="1">
        <f t="shared" ca="1" si="50"/>
        <v>1.4930555555555556E-3</v>
      </c>
      <c r="AR80">
        <f t="shared" si="63"/>
        <v>1</v>
      </c>
      <c r="AS80" s="33">
        <f t="shared" ca="1" si="85"/>
        <v>1.7442129629629655E-2</v>
      </c>
      <c r="AT80" s="33">
        <f t="shared" ca="1" si="64"/>
        <v>1.4930555555555556E-3</v>
      </c>
      <c r="AX80">
        <f t="shared" si="86"/>
        <v>76</v>
      </c>
      <c r="AY80" s="34">
        <v>2.080672752154725E-2</v>
      </c>
    </row>
    <row r="81" spans="1:51" ht="15.6" customHeight="1">
      <c r="A81" s="2">
        <v>41</v>
      </c>
      <c r="B81" s="1">
        <f t="shared" si="51"/>
        <v>4.7453703703703704E-4</v>
      </c>
      <c r="C81" s="5">
        <f t="shared" si="65"/>
        <v>0.55590277777777786</v>
      </c>
      <c r="D81" s="18">
        <f t="shared" si="45"/>
        <v>0.55590277777777786</v>
      </c>
      <c r="E81" s="21">
        <f t="shared" ca="1" si="66"/>
        <v>0</v>
      </c>
      <c r="F81" s="18">
        <f t="shared" ca="1" si="67"/>
        <v>0.55590277777777786</v>
      </c>
      <c r="G81" s="25">
        <f t="shared" ca="1" si="52"/>
        <v>13</v>
      </c>
      <c r="H81" s="18">
        <f t="shared" ca="1" si="68"/>
        <v>1.5046296296296297E-4</v>
      </c>
      <c r="I81" s="18">
        <f t="shared" ca="1" si="69"/>
        <v>0.55605324074074081</v>
      </c>
      <c r="J81" s="16">
        <f t="shared" ca="1" si="70"/>
        <v>0.55605324074074081</v>
      </c>
      <c r="K81" s="23">
        <f t="shared" ca="1" si="71"/>
        <v>1.8113425925926019E-2</v>
      </c>
      <c r="L81" s="16">
        <f t="shared" ca="1" si="72"/>
        <v>0.57416666666666683</v>
      </c>
      <c r="M81" s="15">
        <f t="shared" ca="1" si="53"/>
        <v>24</v>
      </c>
      <c r="N81" s="16">
        <f t="shared" ca="1" si="54"/>
        <v>2.7777777777777778E-4</v>
      </c>
      <c r="O81" s="16">
        <f t="shared" ca="1" si="73"/>
        <v>0.57444444444444465</v>
      </c>
      <c r="P81" s="14">
        <f t="shared" ca="1" si="74"/>
        <v>0.57444444444444465</v>
      </c>
      <c r="Q81" s="23">
        <f>0</f>
        <v>0</v>
      </c>
      <c r="R81" s="14">
        <f t="shared" ca="1" si="75"/>
        <v>0.57444444444444465</v>
      </c>
      <c r="S81" s="13">
        <f t="shared" ca="1" si="55"/>
        <v>37</v>
      </c>
      <c r="T81" s="14">
        <f t="shared" ca="1" si="56"/>
        <v>4.2824074074074075E-4</v>
      </c>
      <c r="U81" s="14">
        <f t="shared" ca="1" si="76"/>
        <v>0.57487268518518542</v>
      </c>
      <c r="V81" s="12">
        <f t="shared" ca="1" si="77"/>
        <v>0.57487268518518542</v>
      </c>
      <c r="W81" s="23">
        <f>0</f>
        <v>0</v>
      </c>
      <c r="X81" s="12">
        <f t="shared" ca="1" si="78"/>
        <v>0.57487268518518542</v>
      </c>
      <c r="Y81" s="11">
        <f t="shared" ca="1" si="57"/>
        <v>40</v>
      </c>
      <c r="Z81" s="12">
        <f t="shared" ca="1" si="58"/>
        <v>4.6296296296296298E-4</v>
      </c>
      <c r="AA81" s="12">
        <f t="shared" ca="1" si="79"/>
        <v>0.57533564814814842</v>
      </c>
      <c r="AB81" s="10">
        <f t="shared" ca="1" si="80"/>
        <v>0.57533564814814842</v>
      </c>
      <c r="AC81" s="23">
        <f>0</f>
        <v>0</v>
      </c>
      <c r="AD81" s="10">
        <f t="shared" ca="1" si="81"/>
        <v>0.57533564814814842</v>
      </c>
      <c r="AE81" s="9">
        <f t="shared" ca="1" si="46"/>
        <v>42</v>
      </c>
      <c r="AF81" s="10">
        <f t="shared" ca="1" si="59"/>
        <v>4.861111111111111E-4</v>
      </c>
      <c r="AG81" s="10">
        <f t="shared" ca="1" si="82"/>
        <v>0.57582175925925949</v>
      </c>
      <c r="AH81" s="9" t="str">
        <f t="shared" ca="1" si="47"/>
        <v>Quesadilla</v>
      </c>
      <c r="AI81" s="8">
        <f t="shared" ca="1" si="83"/>
        <v>0.57582175925925949</v>
      </c>
      <c r="AJ81" s="23">
        <f t="shared" ca="1" si="84"/>
        <v>0</v>
      </c>
      <c r="AK81" s="8">
        <f t="shared" ca="1" si="87"/>
        <v>0.57582175925925949</v>
      </c>
      <c r="AL81" s="7">
        <f t="shared" ca="1" si="48"/>
        <v>22</v>
      </c>
      <c r="AM81" s="8">
        <f t="shared" ca="1" si="60"/>
        <v>2.5462962962962961E-4</v>
      </c>
      <c r="AN81" s="8">
        <f t="shared" ca="1" si="61"/>
        <v>0.57607638888888912</v>
      </c>
      <c r="AO81" s="7" t="str">
        <f t="shared" ca="1" si="49"/>
        <v>Debit</v>
      </c>
      <c r="AP81" s="1">
        <f t="shared" ca="1" si="62"/>
        <v>1.8113425925926019E-2</v>
      </c>
      <c r="AQ81" s="1">
        <f t="shared" ca="1" si="50"/>
        <v>2.0601851851851853E-3</v>
      </c>
      <c r="AR81">
        <f t="shared" si="63"/>
        <v>1</v>
      </c>
      <c r="AS81" s="33">
        <f t="shared" ca="1" si="85"/>
        <v>1.8113425925926019E-2</v>
      </c>
      <c r="AT81" s="33">
        <f t="shared" ca="1" si="64"/>
        <v>2.0601851851851853E-3</v>
      </c>
      <c r="AX81">
        <f t="shared" si="86"/>
        <v>77</v>
      </c>
      <c r="AY81" s="34">
        <v>2.2701891160028555E-2</v>
      </c>
    </row>
    <row r="82" spans="1:51" ht="15.6" customHeight="1">
      <c r="A82" s="2">
        <v>48</v>
      </c>
      <c r="B82" s="1">
        <f t="shared" si="51"/>
        <v>5.5555555555555556E-4</v>
      </c>
      <c r="C82" s="5">
        <f t="shared" si="65"/>
        <v>0.55645833333333339</v>
      </c>
      <c r="D82" s="18">
        <f t="shared" si="45"/>
        <v>0.55645833333333339</v>
      </c>
      <c r="E82" s="21">
        <f t="shared" ca="1" si="66"/>
        <v>0</v>
      </c>
      <c r="F82" s="18">
        <f t="shared" ca="1" si="67"/>
        <v>0.55645833333333339</v>
      </c>
      <c r="G82" s="25">
        <f t="shared" ca="1" si="52"/>
        <v>30</v>
      </c>
      <c r="H82" s="18">
        <f t="shared" ca="1" si="68"/>
        <v>3.4722222222222224E-4</v>
      </c>
      <c r="I82" s="18">
        <f t="shared" ca="1" si="69"/>
        <v>0.55680555555555566</v>
      </c>
      <c r="J82" s="16">
        <f t="shared" ca="1" si="70"/>
        <v>0.55680555555555566</v>
      </c>
      <c r="K82" s="23">
        <f t="shared" ca="1" si="71"/>
        <v>1.9016203703703827E-2</v>
      </c>
      <c r="L82" s="16">
        <f t="shared" ca="1" si="72"/>
        <v>0.57582175925925949</v>
      </c>
      <c r="M82" s="15">
        <f t="shared" ca="1" si="53"/>
        <v>14</v>
      </c>
      <c r="N82" s="16">
        <f t="shared" ca="1" si="54"/>
        <v>1.6203703703703703E-4</v>
      </c>
      <c r="O82" s="16">
        <f t="shared" ca="1" si="73"/>
        <v>0.57598379629629648</v>
      </c>
      <c r="P82" s="14">
        <f t="shared" ca="1" si="74"/>
        <v>0.57598379629629648</v>
      </c>
      <c r="Q82" s="23">
        <f>0</f>
        <v>0</v>
      </c>
      <c r="R82" s="14">
        <f t="shared" ca="1" si="75"/>
        <v>0.57598379629629648</v>
      </c>
      <c r="S82" s="13">
        <f t="shared" ca="1" si="55"/>
        <v>30</v>
      </c>
      <c r="T82" s="14">
        <f t="shared" ca="1" si="56"/>
        <v>3.4722222222222224E-4</v>
      </c>
      <c r="U82" s="14">
        <f t="shared" ca="1" si="76"/>
        <v>0.57633101851851876</v>
      </c>
      <c r="V82" s="12">
        <f t="shared" ca="1" si="77"/>
        <v>0.57633101851851876</v>
      </c>
      <c r="W82" s="23">
        <f>0</f>
        <v>0</v>
      </c>
      <c r="X82" s="12">
        <f t="shared" ca="1" si="78"/>
        <v>0.57633101851851876</v>
      </c>
      <c r="Y82" s="11">
        <f t="shared" ca="1" si="57"/>
        <v>44</v>
      </c>
      <c r="Z82" s="12">
        <f t="shared" ca="1" si="58"/>
        <v>5.0925925925925921E-4</v>
      </c>
      <c r="AA82" s="12">
        <f t="shared" ca="1" si="79"/>
        <v>0.57684027777777802</v>
      </c>
      <c r="AB82" s="10">
        <f t="shared" ca="1" si="80"/>
        <v>0.57684027777777802</v>
      </c>
      <c r="AC82" s="23">
        <f>0</f>
        <v>0</v>
      </c>
      <c r="AD82" s="10">
        <f t="shared" ca="1" si="81"/>
        <v>0.57684027777777802</v>
      </c>
      <c r="AE82" s="9">
        <f t="shared" ca="1" si="46"/>
        <v>42</v>
      </c>
      <c r="AF82" s="10">
        <f t="shared" ca="1" si="59"/>
        <v>4.861111111111111E-4</v>
      </c>
      <c r="AG82" s="10">
        <f t="shared" ca="1" si="82"/>
        <v>0.5773263888888891</v>
      </c>
      <c r="AH82" s="9" t="str">
        <f t="shared" ca="1" si="47"/>
        <v>Bowl</v>
      </c>
      <c r="AI82" s="8">
        <f t="shared" ca="1" si="83"/>
        <v>0.5773263888888891</v>
      </c>
      <c r="AJ82" s="23">
        <f t="shared" ca="1" si="84"/>
        <v>0</v>
      </c>
      <c r="AK82" s="8">
        <f t="shared" ca="1" si="87"/>
        <v>0.5773263888888891</v>
      </c>
      <c r="AL82" s="7">
        <f t="shared" ca="1" si="48"/>
        <v>14</v>
      </c>
      <c r="AM82" s="8">
        <f t="shared" ca="1" si="60"/>
        <v>1.6203703703703703E-4</v>
      </c>
      <c r="AN82" s="8">
        <f t="shared" ca="1" si="61"/>
        <v>0.57748842592592609</v>
      </c>
      <c r="AO82" s="7" t="str">
        <f t="shared" ca="1" si="49"/>
        <v>Debit</v>
      </c>
      <c r="AP82" s="1">
        <f t="shared" ca="1" si="62"/>
        <v>1.9016203703703827E-2</v>
      </c>
      <c r="AQ82" s="1">
        <f t="shared" ca="1" si="50"/>
        <v>2.0138888888888888E-3</v>
      </c>
      <c r="AR82">
        <f t="shared" si="63"/>
        <v>1</v>
      </c>
      <c r="AS82" s="33">
        <f t="shared" ca="1" si="85"/>
        <v>1.9016203703703827E-2</v>
      </c>
      <c r="AT82" s="33">
        <f t="shared" ca="1" si="64"/>
        <v>2.0138888888888888E-3</v>
      </c>
      <c r="AX82">
        <f t="shared" si="86"/>
        <v>78</v>
      </c>
      <c r="AY82" s="34">
        <v>2.3640847018402439E-2</v>
      </c>
    </row>
    <row r="83" spans="1:51" ht="15.6" customHeight="1">
      <c r="A83" s="2">
        <v>17</v>
      </c>
      <c r="B83" s="1">
        <f t="shared" si="51"/>
        <v>1.9675925925925926E-4</v>
      </c>
      <c r="C83" s="5">
        <f t="shared" si="65"/>
        <v>0.5566550925925926</v>
      </c>
      <c r="D83" s="18">
        <f t="shared" si="45"/>
        <v>0.5566550925925926</v>
      </c>
      <c r="E83" s="21">
        <f t="shared" ca="1" si="66"/>
        <v>1.504629629630605E-4</v>
      </c>
      <c r="F83" s="18">
        <f t="shared" ca="1" si="67"/>
        <v>0.55680555555555566</v>
      </c>
      <c r="G83" s="25">
        <f t="shared" ca="1" si="52"/>
        <v>30</v>
      </c>
      <c r="H83" s="18">
        <f t="shared" ca="1" si="68"/>
        <v>3.4722222222222224E-4</v>
      </c>
      <c r="I83" s="18">
        <f t="shared" ca="1" si="69"/>
        <v>0.55715277777777794</v>
      </c>
      <c r="J83" s="16">
        <f t="shared" ca="1" si="70"/>
        <v>0.55715277777777794</v>
      </c>
      <c r="K83" s="23">
        <f t="shared" ca="1" si="71"/>
        <v>2.0173611111111156E-2</v>
      </c>
      <c r="L83" s="16">
        <f t="shared" ca="1" si="72"/>
        <v>0.5773263888888891</v>
      </c>
      <c r="M83" s="15">
        <f t="shared" ca="1" si="53"/>
        <v>27</v>
      </c>
      <c r="N83" s="16">
        <f t="shared" ca="1" si="54"/>
        <v>3.1250000000000001E-4</v>
      </c>
      <c r="O83" s="16">
        <f t="shared" ca="1" si="73"/>
        <v>0.57763888888888915</v>
      </c>
      <c r="P83" s="14">
        <f t="shared" ca="1" si="74"/>
        <v>0.57763888888888915</v>
      </c>
      <c r="Q83" s="23">
        <f>0</f>
        <v>0</v>
      </c>
      <c r="R83" s="14">
        <f t="shared" ca="1" si="75"/>
        <v>0.57763888888888915</v>
      </c>
      <c r="S83" s="13">
        <f t="shared" ca="1" si="55"/>
        <v>28</v>
      </c>
      <c r="T83" s="14">
        <f t="shared" ca="1" si="56"/>
        <v>3.2407407407407406E-4</v>
      </c>
      <c r="U83" s="14">
        <f t="shared" ca="1" si="76"/>
        <v>0.57796296296296323</v>
      </c>
      <c r="V83" s="12">
        <f t="shared" ca="1" si="77"/>
        <v>0.57796296296296323</v>
      </c>
      <c r="W83" s="23">
        <f>0</f>
        <v>0</v>
      </c>
      <c r="X83" s="12">
        <f t="shared" ca="1" si="78"/>
        <v>0.57796296296296323</v>
      </c>
      <c r="Y83" s="11">
        <f t="shared" ca="1" si="57"/>
        <v>48</v>
      </c>
      <c r="Z83" s="12">
        <f t="shared" ca="1" si="58"/>
        <v>5.5555555555555556E-4</v>
      </c>
      <c r="AA83" s="12">
        <f t="shared" ca="1" si="79"/>
        <v>0.57851851851851877</v>
      </c>
      <c r="AB83" s="10">
        <f t="shared" ca="1" si="80"/>
        <v>0.57851851851851877</v>
      </c>
      <c r="AC83" s="23">
        <f>0</f>
        <v>0</v>
      </c>
      <c r="AD83" s="10">
        <f t="shared" ca="1" si="81"/>
        <v>0.57851851851851877</v>
      </c>
      <c r="AE83" s="9">
        <f t="shared" ca="1" si="46"/>
        <v>24</v>
      </c>
      <c r="AF83" s="10">
        <f t="shared" ca="1" si="59"/>
        <v>2.7777777777777778E-4</v>
      </c>
      <c r="AG83" s="10">
        <f t="shared" ca="1" si="82"/>
        <v>0.57879629629629659</v>
      </c>
      <c r="AH83" s="9" t="str">
        <f t="shared" ca="1" si="47"/>
        <v>Bowl</v>
      </c>
      <c r="AI83" s="8">
        <f t="shared" ca="1" si="83"/>
        <v>0.57879629629629659</v>
      </c>
      <c r="AJ83" s="23">
        <f t="shared" ca="1" si="84"/>
        <v>0</v>
      </c>
      <c r="AK83" s="8">
        <f t="shared" ca="1" si="87"/>
        <v>0.57879629629629659</v>
      </c>
      <c r="AL83" s="7">
        <f t="shared" ca="1" si="48"/>
        <v>30</v>
      </c>
      <c r="AM83" s="8">
        <f t="shared" ca="1" si="60"/>
        <v>3.4722222222222224E-4</v>
      </c>
      <c r="AN83" s="8">
        <f t="shared" ca="1" si="61"/>
        <v>0.57914351851851886</v>
      </c>
      <c r="AO83" s="7" t="str">
        <f t="shared" ca="1" si="49"/>
        <v>Debit</v>
      </c>
      <c r="AP83" s="1">
        <f t="shared" ca="1" si="62"/>
        <v>2.0324074074074217E-2</v>
      </c>
      <c r="AQ83" s="1">
        <f t="shared" ca="1" si="50"/>
        <v>2.1643518518518518E-3</v>
      </c>
      <c r="AR83">
        <f t="shared" si="63"/>
        <v>1</v>
      </c>
      <c r="AS83" s="33">
        <f t="shared" ca="1" si="85"/>
        <v>2.0324074074074217E-2</v>
      </c>
      <c r="AT83" s="33">
        <f t="shared" ca="1" si="64"/>
        <v>2.1643518518518518E-3</v>
      </c>
      <c r="AX83">
        <f t="shared" si="86"/>
        <v>79</v>
      </c>
      <c r="AY83" s="34">
        <v>2.2253923538318249E-2</v>
      </c>
    </row>
    <row r="84" spans="1:51" ht="15.6" customHeight="1">
      <c r="A84" s="2">
        <v>228</v>
      </c>
      <c r="B84" s="1">
        <f t="shared" si="51"/>
        <v>2.638888888888889E-3</v>
      </c>
      <c r="C84" s="5">
        <f t="shared" si="65"/>
        <v>0.55929398148148146</v>
      </c>
      <c r="D84" s="18">
        <f t="shared" si="45"/>
        <v>0.55929398148148146</v>
      </c>
      <c r="E84" s="21">
        <f t="shared" ca="1" si="66"/>
        <v>0</v>
      </c>
      <c r="F84" s="18">
        <f t="shared" ca="1" si="67"/>
        <v>0.55929398148148146</v>
      </c>
      <c r="G84" s="25">
        <f t="shared" ca="1" si="52"/>
        <v>30</v>
      </c>
      <c r="H84" s="18">
        <f t="shared" ca="1" si="68"/>
        <v>3.4722222222222224E-4</v>
      </c>
      <c r="I84" s="18">
        <f t="shared" ca="1" si="69"/>
        <v>0.55964120370370374</v>
      </c>
      <c r="J84" s="16">
        <f t="shared" ca="1" si="70"/>
        <v>0.55964120370370374</v>
      </c>
      <c r="K84" s="23">
        <f t="shared" ca="1" si="71"/>
        <v>1.9155092592592848E-2</v>
      </c>
      <c r="L84" s="16">
        <f t="shared" ca="1" si="72"/>
        <v>0.57879629629629659</v>
      </c>
      <c r="M84" s="15">
        <f t="shared" ca="1" si="53"/>
        <v>15</v>
      </c>
      <c r="N84" s="16">
        <f t="shared" ca="1" si="54"/>
        <v>1.7361111111111112E-4</v>
      </c>
      <c r="O84" s="16">
        <f t="shared" ca="1" si="73"/>
        <v>0.57896990740740772</v>
      </c>
      <c r="P84" s="14">
        <f t="shared" ca="1" si="74"/>
        <v>0.57896990740740772</v>
      </c>
      <c r="Q84" s="23">
        <f>0</f>
        <v>0</v>
      </c>
      <c r="R84" s="14">
        <f t="shared" ca="1" si="75"/>
        <v>0.57896990740740772</v>
      </c>
      <c r="S84" s="13">
        <f t="shared" ca="1" si="55"/>
        <v>22</v>
      </c>
      <c r="T84" s="14">
        <f t="shared" ca="1" si="56"/>
        <v>2.5462962962962961E-4</v>
      </c>
      <c r="U84" s="14">
        <f t="shared" ca="1" si="76"/>
        <v>0.57922453703703736</v>
      </c>
      <c r="V84" s="12">
        <f t="shared" ca="1" si="77"/>
        <v>0.57922453703703736</v>
      </c>
      <c r="W84" s="23">
        <f>0</f>
        <v>0</v>
      </c>
      <c r="X84" s="12">
        <f t="shared" ca="1" si="78"/>
        <v>0.57922453703703736</v>
      </c>
      <c r="Y84" s="11">
        <f t="shared" ca="1" si="57"/>
        <v>30</v>
      </c>
      <c r="Z84" s="12">
        <f t="shared" ca="1" si="58"/>
        <v>3.4722222222222224E-4</v>
      </c>
      <c r="AA84" s="12">
        <f t="shared" ca="1" si="79"/>
        <v>0.57957175925925963</v>
      </c>
      <c r="AB84" s="10">
        <f t="shared" ca="1" si="80"/>
        <v>0.57957175925925963</v>
      </c>
      <c r="AC84" s="23">
        <f>0</f>
        <v>0</v>
      </c>
      <c r="AD84" s="10">
        <f t="shared" ca="1" si="81"/>
        <v>0.57957175925925963</v>
      </c>
      <c r="AE84" s="9">
        <f t="shared" ca="1" si="46"/>
        <v>23</v>
      </c>
      <c r="AF84" s="10">
        <f t="shared" ca="1" si="59"/>
        <v>2.6620370370370372E-4</v>
      </c>
      <c r="AG84" s="10">
        <f t="shared" ca="1" si="82"/>
        <v>0.5798379629629633</v>
      </c>
      <c r="AH84" s="9" t="str">
        <f t="shared" ca="1" si="47"/>
        <v>Bowl</v>
      </c>
      <c r="AI84" s="8">
        <f t="shared" ca="1" si="83"/>
        <v>0.5798379629629633</v>
      </c>
      <c r="AJ84" s="23">
        <f t="shared" ca="1" si="84"/>
        <v>0</v>
      </c>
      <c r="AK84" s="8">
        <f t="shared" ca="1" si="87"/>
        <v>0.5798379629629633</v>
      </c>
      <c r="AL84" s="7">
        <f t="shared" ca="1" si="48"/>
        <v>13</v>
      </c>
      <c r="AM84" s="8">
        <f t="shared" ca="1" si="60"/>
        <v>1.5046296296296297E-4</v>
      </c>
      <c r="AN84" s="8">
        <f t="shared" ca="1" si="61"/>
        <v>0.57998842592592625</v>
      </c>
      <c r="AO84" s="7" t="str">
        <f t="shared" ca="1" si="49"/>
        <v>Debit</v>
      </c>
      <c r="AP84" s="1">
        <f t="shared" ca="1" si="62"/>
        <v>1.9155092592592848E-2</v>
      </c>
      <c r="AQ84" s="1">
        <f t="shared" ca="1" si="50"/>
        <v>1.5393518518518519E-3</v>
      </c>
      <c r="AR84">
        <f t="shared" si="63"/>
        <v>1</v>
      </c>
      <c r="AS84" s="33">
        <f t="shared" ca="1" si="85"/>
        <v>1.9155092592592848E-2</v>
      </c>
      <c r="AT84" s="33">
        <f t="shared" ca="1" si="64"/>
        <v>1.5393518518518519E-3</v>
      </c>
      <c r="AX84">
        <f t="shared" si="86"/>
        <v>80</v>
      </c>
      <c r="AY84" s="34">
        <v>2.1974689902166014E-2</v>
      </c>
    </row>
    <row r="85" spans="1:51" ht="15.6" customHeight="1">
      <c r="A85" s="2">
        <v>229</v>
      </c>
      <c r="B85" s="1">
        <f t="shared" si="51"/>
        <v>2.650462962962963E-3</v>
      </c>
      <c r="C85" s="5">
        <f t="shared" si="65"/>
        <v>0.56194444444444447</v>
      </c>
      <c r="D85" s="18">
        <f t="shared" si="45"/>
        <v>0.56194444444444447</v>
      </c>
      <c r="E85" s="21">
        <f t="shared" ca="1" si="66"/>
        <v>0</v>
      </c>
      <c r="F85" s="18">
        <f t="shared" ca="1" si="67"/>
        <v>0.56194444444444447</v>
      </c>
      <c r="G85" s="25">
        <f t="shared" ca="1" si="52"/>
        <v>29</v>
      </c>
      <c r="H85" s="18">
        <f t="shared" ca="1" si="68"/>
        <v>3.3564814814814812E-4</v>
      </c>
      <c r="I85" s="18">
        <f t="shared" ca="1" si="69"/>
        <v>0.5622800925925926</v>
      </c>
      <c r="J85" s="16">
        <f t="shared" ca="1" si="70"/>
        <v>0.5622800925925926</v>
      </c>
      <c r="K85" s="23">
        <f t="shared" ca="1" si="71"/>
        <v>1.755787037037071E-2</v>
      </c>
      <c r="L85" s="16">
        <f t="shared" ca="1" si="72"/>
        <v>0.5798379629629633</v>
      </c>
      <c r="M85" s="15">
        <f t="shared" ca="1" si="53"/>
        <v>21</v>
      </c>
      <c r="N85" s="16">
        <f t="shared" ca="1" si="54"/>
        <v>2.4305555555555555E-4</v>
      </c>
      <c r="O85" s="16">
        <f t="shared" ca="1" si="73"/>
        <v>0.5800810185185189</v>
      </c>
      <c r="P85" s="14">
        <f t="shared" ca="1" si="74"/>
        <v>0.5800810185185189</v>
      </c>
      <c r="Q85" s="23">
        <f>0</f>
        <v>0</v>
      </c>
      <c r="R85" s="14">
        <f t="shared" ca="1" si="75"/>
        <v>0.5800810185185189</v>
      </c>
      <c r="S85" s="13">
        <f t="shared" ca="1" si="55"/>
        <v>15</v>
      </c>
      <c r="T85" s="14">
        <f t="shared" ca="1" si="56"/>
        <v>1.7361111111111112E-4</v>
      </c>
      <c r="U85" s="14">
        <f t="shared" ca="1" si="76"/>
        <v>0.58025462962963004</v>
      </c>
      <c r="V85" s="12">
        <f t="shared" ca="1" si="77"/>
        <v>0.58025462962963004</v>
      </c>
      <c r="W85" s="23">
        <f>0</f>
        <v>0</v>
      </c>
      <c r="X85" s="12">
        <f t="shared" ca="1" si="78"/>
        <v>0.58025462962963004</v>
      </c>
      <c r="Y85" s="11">
        <f t="shared" ca="1" si="57"/>
        <v>50</v>
      </c>
      <c r="Z85" s="12">
        <f t="shared" ca="1" si="58"/>
        <v>5.7870370370370367E-4</v>
      </c>
      <c r="AA85" s="12">
        <f t="shared" ca="1" si="79"/>
        <v>0.58083333333333376</v>
      </c>
      <c r="AB85" s="10">
        <f t="shared" ca="1" si="80"/>
        <v>0.58083333333333376</v>
      </c>
      <c r="AC85" s="23">
        <f>0</f>
        <v>0</v>
      </c>
      <c r="AD85" s="10">
        <f t="shared" ca="1" si="81"/>
        <v>0.58083333333333376</v>
      </c>
      <c r="AE85" s="9">
        <f t="shared" ca="1" si="46"/>
        <v>51</v>
      </c>
      <c r="AF85" s="10">
        <f t="shared" ca="1" si="59"/>
        <v>5.9027777777777778E-4</v>
      </c>
      <c r="AG85" s="10">
        <f t="shared" ca="1" si="82"/>
        <v>0.58142361111111152</v>
      </c>
      <c r="AH85" s="9" t="str">
        <f t="shared" ca="1" si="47"/>
        <v>Quesadilla</v>
      </c>
      <c r="AI85" s="8">
        <f t="shared" ca="1" si="83"/>
        <v>0.58142361111111152</v>
      </c>
      <c r="AJ85" s="23">
        <f t="shared" ca="1" si="84"/>
        <v>0</v>
      </c>
      <c r="AK85" s="8">
        <f t="shared" ca="1" si="87"/>
        <v>0.58142361111111152</v>
      </c>
      <c r="AL85" s="7">
        <f t="shared" ca="1" si="48"/>
        <v>12</v>
      </c>
      <c r="AM85" s="8">
        <f t="shared" ca="1" si="60"/>
        <v>1.3888888888888889E-4</v>
      </c>
      <c r="AN85" s="8">
        <f t="shared" ca="1" si="61"/>
        <v>0.58156250000000043</v>
      </c>
      <c r="AO85" s="7" t="str">
        <f t="shared" ca="1" si="49"/>
        <v>Debit</v>
      </c>
      <c r="AP85" s="1">
        <f t="shared" ca="1" si="62"/>
        <v>1.755787037037071E-2</v>
      </c>
      <c r="AQ85" s="1">
        <f t="shared" ca="1" si="50"/>
        <v>2.0601851851851853E-3</v>
      </c>
      <c r="AR85">
        <f t="shared" si="63"/>
        <v>1</v>
      </c>
      <c r="AS85" s="33">
        <f t="shared" ca="1" si="85"/>
        <v>1.755787037037071E-2</v>
      </c>
      <c r="AT85" s="33">
        <f t="shared" ca="1" si="64"/>
        <v>2.0601851851851853E-3</v>
      </c>
      <c r="AX85">
        <f t="shared" si="86"/>
        <v>81</v>
      </c>
      <c r="AY85" s="34">
        <v>2.360452335196889E-2</v>
      </c>
    </row>
    <row r="86" spans="1:51" ht="15.6" customHeight="1">
      <c r="A86" s="2">
        <v>186</v>
      </c>
      <c r="B86" s="1">
        <f t="shared" si="51"/>
        <v>2.1527777777777778E-3</v>
      </c>
      <c r="C86" s="5">
        <f t="shared" si="65"/>
        <v>0.56409722222222225</v>
      </c>
      <c r="D86" s="18">
        <f t="shared" si="45"/>
        <v>0.56409722222222225</v>
      </c>
      <c r="E86" s="21">
        <f t="shared" ca="1" si="66"/>
        <v>0</v>
      </c>
      <c r="F86" s="18">
        <f t="shared" ca="1" si="67"/>
        <v>0.56409722222222225</v>
      </c>
      <c r="G86" s="25">
        <f t="shared" ca="1" si="52"/>
        <v>15</v>
      </c>
      <c r="H86" s="18">
        <f t="shared" ca="1" si="68"/>
        <v>1.7361111111111112E-4</v>
      </c>
      <c r="I86" s="18">
        <f t="shared" ca="1" si="69"/>
        <v>0.56427083333333339</v>
      </c>
      <c r="J86" s="16">
        <f t="shared" ca="1" si="70"/>
        <v>0.56427083333333339</v>
      </c>
      <c r="K86" s="23">
        <f t="shared" ca="1" si="71"/>
        <v>1.7152777777778128E-2</v>
      </c>
      <c r="L86" s="16">
        <f t="shared" ca="1" si="72"/>
        <v>0.58142361111111152</v>
      </c>
      <c r="M86" s="15">
        <f t="shared" ca="1" si="53"/>
        <v>11</v>
      </c>
      <c r="N86" s="16">
        <f t="shared" ca="1" si="54"/>
        <v>1.273148148148148E-4</v>
      </c>
      <c r="O86" s="16">
        <f t="shared" ca="1" si="73"/>
        <v>0.58155092592592628</v>
      </c>
      <c r="P86" s="14">
        <f t="shared" ca="1" si="74"/>
        <v>0.58155092592592628</v>
      </c>
      <c r="Q86" s="23">
        <f>0</f>
        <v>0</v>
      </c>
      <c r="R86" s="14">
        <f t="shared" ca="1" si="75"/>
        <v>0.58155092592592628</v>
      </c>
      <c r="S86" s="13">
        <f t="shared" ca="1" si="55"/>
        <v>22</v>
      </c>
      <c r="T86" s="14">
        <f t="shared" ca="1" si="56"/>
        <v>2.5462962962962961E-4</v>
      </c>
      <c r="U86" s="14">
        <f t="shared" ca="1" si="76"/>
        <v>0.58180555555555591</v>
      </c>
      <c r="V86" s="12">
        <f t="shared" ca="1" si="77"/>
        <v>0.58180555555555591</v>
      </c>
      <c r="W86" s="23">
        <f>0</f>
        <v>0</v>
      </c>
      <c r="X86" s="12">
        <f t="shared" ca="1" si="78"/>
        <v>0.58180555555555591</v>
      </c>
      <c r="Y86" s="11">
        <f t="shared" ca="1" si="57"/>
        <v>37</v>
      </c>
      <c r="Z86" s="12">
        <f t="shared" ca="1" si="58"/>
        <v>4.2824074074074075E-4</v>
      </c>
      <c r="AA86" s="12">
        <f t="shared" ca="1" si="79"/>
        <v>0.58223379629629668</v>
      </c>
      <c r="AB86" s="10">
        <f t="shared" ca="1" si="80"/>
        <v>0.58223379629629668</v>
      </c>
      <c r="AC86" s="23">
        <f>0</f>
        <v>0</v>
      </c>
      <c r="AD86" s="10">
        <f t="shared" ca="1" si="81"/>
        <v>0.58223379629629668</v>
      </c>
      <c r="AE86" s="9">
        <f t="shared" ca="1" si="46"/>
        <v>31</v>
      </c>
      <c r="AF86" s="10">
        <f t="shared" ca="1" si="59"/>
        <v>3.5879629629629629E-4</v>
      </c>
      <c r="AG86" s="10">
        <f t="shared" ca="1" si="82"/>
        <v>0.58259259259259299</v>
      </c>
      <c r="AH86" s="9" t="str">
        <f t="shared" ca="1" si="47"/>
        <v>Burrito</v>
      </c>
      <c r="AI86" s="8">
        <f t="shared" ca="1" si="83"/>
        <v>0.58259259259259299</v>
      </c>
      <c r="AJ86" s="23">
        <f t="shared" ca="1" si="84"/>
        <v>0</v>
      </c>
      <c r="AK86" s="8">
        <f t="shared" ca="1" si="87"/>
        <v>0.58259259259259299</v>
      </c>
      <c r="AL86" s="7">
        <f t="shared" ca="1" si="48"/>
        <v>16</v>
      </c>
      <c r="AM86" s="8">
        <f t="shared" ca="1" si="60"/>
        <v>1.8518518518518518E-4</v>
      </c>
      <c r="AN86" s="8">
        <f t="shared" ca="1" si="61"/>
        <v>0.58277777777777817</v>
      </c>
      <c r="AO86" s="7" t="str">
        <f t="shared" ca="1" si="49"/>
        <v>Debit</v>
      </c>
      <c r="AP86" s="1">
        <f t="shared" ca="1" si="62"/>
        <v>1.7152777777778128E-2</v>
      </c>
      <c r="AQ86" s="1">
        <f t="shared" ca="1" si="50"/>
        <v>1.5277777777777779E-3</v>
      </c>
      <c r="AR86">
        <f t="shared" si="63"/>
        <v>1</v>
      </c>
      <c r="AS86" s="33">
        <f t="shared" ca="1" si="85"/>
        <v>1.7152777777778128E-2</v>
      </c>
      <c r="AT86" s="33">
        <f t="shared" ca="1" si="64"/>
        <v>1.5277777777777779E-3</v>
      </c>
      <c r="AX86">
        <f t="shared" si="86"/>
        <v>82</v>
      </c>
      <c r="AY86" s="34">
        <v>2.3762447589099098E-2</v>
      </c>
    </row>
    <row r="87" spans="1:51" ht="15.6" customHeight="1">
      <c r="A87" s="2">
        <v>22</v>
      </c>
      <c r="B87" s="1">
        <f t="shared" si="51"/>
        <v>2.5462962962962961E-4</v>
      </c>
      <c r="C87" s="5">
        <f t="shared" si="65"/>
        <v>0.56435185185185188</v>
      </c>
      <c r="D87" s="18">
        <f t="shared" si="45"/>
        <v>0.56435185185185188</v>
      </c>
      <c r="E87" s="21">
        <f t="shared" ca="1" si="66"/>
        <v>0</v>
      </c>
      <c r="F87" s="18">
        <f t="shared" ca="1" si="67"/>
        <v>0.56435185185185188</v>
      </c>
      <c r="G87" s="25">
        <f t="shared" ca="1" si="52"/>
        <v>11</v>
      </c>
      <c r="H87" s="18">
        <f t="shared" ca="1" si="68"/>
        <v>1.273148148148148E-4</v>
      </c>
      <c r="I87" s="18">
        <f t="shared" ca="1" si="69"/>
        <v>0.56447916666666664</v>
      </c>
      <c r="J87" s="16">
        <f t="shared" ca="1" si="70"/>
        <v>0.56447916666666664</v>
      </c>
      <c r="K87" s="23">
        <f t="shared" ca="1" si="71"/>
        <v>1.8113425925926352E-2</v>
      </c>
      <c r="L87" s="16">
        <f t="shared" ca="1" si="72"/>
        <v>0.58259259259259299</v>
      </c>
      <c r="M87" s="15">
        <f t="shared" ca="1" si="53"/>
        <v>15</v>
      </c>
      <c r="N87" s="16">
        <f t="shared" ca="1" si="54"/>
        <v>1.7361111111111112E-4</v>
      </c>
      <c r="O87" s="16">
        <f t="shared" ca="1" si="73"/>
        <v>0.58276620370370413</v>
      </c>
      <c r="P87" s="14">
        <f t="shared" ca="1" si="74"/>
        <v>0.58276620370370413</v>
      </c>
      <c r="Q87" s="23">
        <f>0</f>
        <v>0</v>
      </c>
      <c r="R87" s="14">
        <f t="shared" ca="1" si="75"/>
        <v>0.58276620370370413</v>
      </c>
      <c r="S87" s="13">
        <f t="shared" ca="1" si="55"/>
        <v>20</v>
      </c>
      <c r="T87" s="14">
        <f t="shared" ca="1" si="56"/>
        <v>2.3148148148148149E-4</v>
      </c>
      <c r="U87" s="14">
        <f t="shared" ca="1" si="76"/>
        <v>0.58299768518518558</v>
      </c>
      <c r="V87" s="12">
        <f t="shared" ca="1" si="77"/>
        <v>0.58299768518518558</v>
      </c>
      <c r="W87" s="23">
        <f>0</f>
        <v>0</v>
      </c>
      <c r="X87" s="12">
        <f t="shared" ca="1" si="78"/>
        <v>0.58299768518518558</v>
      </c>
      <c r="Y87" s="11">
        <f t="shared" ca="1" si="57"/>
        <v>23</v>
      </c>
      <c r="Z87" s="12">
        <f t="shared" ca="1" si="58"/>
        <v>2.6620370370370372E-4</v>
      </c>
      <c r="AA87" s="12">
        <f t="shared" ca="1" si="79"/>
        <v>0.58326388888888925</v>
      </c>
      <c r="AB87" s="10">
        <f t="shared" ca="1" si="80"/>
        <v>0.58326388888888925</v>
      </c>
      <c r="AC87" s="23">
        <f>0</f>
        <v>0</v>
      </c>
      <c r="AD87" s="10">
        <f t="shared" ca="1" si="81"/>
        <v>0.58326388888888925</v>
      </c>
      <c r="AE87" s="9">
        <f t="shared" ca="1" si="46"/>
        <v>44</v>
      </c>
      <c r="AF87" s="10">
        <f t="shared" ca="1" si="59"/>
        <v>5.0925925925925921E-4</v>
      </c>
      <c r="AG87" s="10">
        <f t="shared" ca="1" si="82"/>
        <v>0.58377314814814851</v>
      </c>
      <c r="AH87" s="9" t="str">
        <f t="shared" ca="1" si="47"/>
        <v>Bowl</v>
      </c>
      <c r="AI87" s="8">
        <f t="shared" ca="1" si="83"/>
        <v>0.58377314814814851</v>
      </c>
      <c r="AJ87" s="23">
        <f t="shared" ca="1" si="84"/>
        <v>0</v>
      </c>
      <c r="AK87" s="8">
        <f t="shared" ca="1" si="87"/>
        <v>0.58377314814814851</v>
      </c>
      <c r="AL87" s="7">
        <f t="shared" ca="1" si="48"/>
        <v>11</v>
      </c>
      <c r="AM87" s="8">
        <f t="shared" ca="1" si="60"/>
        <v>1.273148148148148E-4</v>
      </c>
      <c r="AN87" s="8">
        <f t="shared" ca="1" si="61"/>
        <v>0.58390046296296327</v>
      </c>
      <c r="AO87" s="7" t="str">
        <f t="shared" ca="1" si="49"/>
        <v>Debit</v>
      </c>
      <c r="AP87" s="1">
        <f t="shared" ca="1" si="62"/>
        <v>1.8113425925926352E-2</v>
      </c>
      <c r="AQ87" s="1">
        <f t="shared" ca="1" si="50"/>
        <v>1.4351851851851852E-3</v>
      </c>
      <c r="AR87">
        <f t="shared" si="63"/>
        <v>1</v>
      </c>
      <c r="AS87" s="33">
        <f t="shared" ca="1" si="85"/>
        <v>1.8113425925926352E-2</v>
      </c>
      <c r="AT87" s="33">
        <f t="shared" ca="1" si="64"/>
        <v>1.4351851851851852E-3</v>
      </c>
      <c r="AX87">
        <f t="shared" si="86"/>
        <v>83</v>
      </c>
      <c r="AY87" s="34">
        <v>2.412357325879378E-2</v>
      </c>
    </row>
    <row r="88" spans="1:51" ht="15.6" customHeight="1">
      <c r="A88" s="2">
        <v>28</v>
      </c>
      <c r="B88" s="1">
        <f t="shared" si="51"/>
        <v>3.2407407407407406E-4</v>
      </c>
      <c r="C88" s="5">
        <f t="shared" si="65"/>
        <v>0.56467592592592597</v>
      </c>
      <c r="D88" s="18">
        <f t="shared" si="45"/>
        <v>0.56467592592592597</v>
      </c>
      <c r="E88" s="21">
        <f t="shared" ca="1" si="66"/>
        <v>0</v>
      </c>
      <c r="F88" s="18">
        <f t="shared" ca="1" si="67"/>
        <v>0.56467592592592597</v>
      </c>
      <c r="G88" s="25">
        <f t="shared" ca="1" si="52"/>
        <v>21</v>
      </c>
      <c r="H88" s="18">
        <f t="shared" ca="1" si="68"/>
        <v>2.4305555555555555E-4</v>
      </c>
      <c r="I88" s="18">
        <f t="shared" ca="1" si="69"/>
        <v>0.56491898148148156</v>
      </c>
      <c r="J88" s="16">
        <f t="shared" ca="1" si="70"/>
        <v>0.56491898148148156</v>
      </c>
      <c r="K88" s="23">
        <f t="shared" ca="1" si="71"/>
        <v>1.8854166666666949E-2</v>
      </c>
      <c r="L88" s="16">
        <f t="shared" ca="1" si="72"/>
        <v>0.58377314814814851</v>
      </c>
      <c r="M88" s="15">
        <f t="shared" ca="1" si="53"/>
        <v>33</v>
      </c>
      <c r="N88" s="16">
        <f t="shared" ca="1" si="54"/>
        <v>3.8194444444444446E-4</v>
      </c>
      <c r="O88" s="16">
        <f t="shared" ca="1" si="73"/>
        <v>0.58415509259259291</v>
      </c>
      <c r="P88" s="14">
        <f t="shared" ca="1" si="74"/>
        <v>0.58415509259259291</v>
      </c>
      <c r="Q88" s="23">
        <f>0</f>
        <v>0</v>
      </c>
      <c r="R88" s="14">
        <f t="shared" ca="1" si="75"/>
        <v>0.58415509259259291</v>
      </c>
      <c r="S88" s="13">
        <f t="shared" ca="1" si="55"/>
        <v>41</v>
      </c>
      <c r="T88" s="14">
        <f t="shared" ca="1" si="56"/>
        <v>4.7453703703703704E-4</v>
      </c>
      <c r="U88" s="14">
        <f t="shared" ca="1" si="76"/>
        <v>0.58462962962962994</v>
      </c>
      <c r="V88" s="12">
        <f t="shared" ca="1" si="77"/>
        <v>0.58462962962962994</v>
      </c>
      <c r="W88" s="23">
        <f>0</f>
        <v>0</v>
      </c>
      <c r="X88" s="12">
        <f t="shared" ca="1" si="78"/>
        <v>0.58462962962962994</v>
      </c>
      <c r="Y88" s="11">
        <f t="shared" ca="1" si="57"/>
        <v>49</v>
      </c>
      <c r="Z88" s="12">
        <f t="shared" ca="1" si="58"/>
        <v>5.6712962962962967E-4</v>
      </c>
      <c r="AA88" s="12">
        <f t="shared" ca="1" si="79"/>
        <v>0.58519675925925962</v>
      </c>
      <c r="AB88" s="10">
        <f t="shared" ca="1" si="80"/>
        <v>0.58519675925925962</v>
      </c>
      <c r="AC88" s="23">
        <f>0</f>
        <v>0</v>
      </c>
      <c r="AD88" s="10">
        <f t="shared" ca="1" si="81"/>
        <v>0.58519675925925962</v>
      </c>
      <c r="AE88" s="9">
        <f t="shared" ca="1" si="46"/>
        <v>46</v>
      </c>
      <c r="AF88" s="10">
        <f t="shared" ca="1" si="59"/>
        <v>5.3240740740740744E-4</v>
      </c>
      <c r="AG88" s="10">
        <f t="shared" ca="1" si="82"/>
        <v>0.58572916666666708</v>
      </c>
      <c r="AH88" s="9" t="str">
        <f t="shared" ca="1" si="47"/>
        <v>Burrito</v>
      </c>
      <c r="AI88" s="8">
        <f t="shared" ca="1" si="83"/>
        <v>0.58572916666666708</v>
      </c>
      <c r="AJ88" s="23">
        <f t="shared" ca="1" si="84"/>
        <v>0</v>
      </c>
      <c r="AK88" s="8">
        <f t="shared" ca="1" si="87"/>
        <v>0.58572916666666708</v>
      </c>
      <c r="AL88" s="7">
        <f t="shared" ca="1" si="48"/>
        <v>13</v>
      </c>
      <c r="AM88" s="8">
        <f t="shared" ca="1" si="60"/>
        <v>1.5046296296296297E-4</v>
      </c>
      <c r="AN88" s="8">
        <f t="shared" ca="1" si="61"/>
        <v>0.58587962962963003</v>
      </c>
      <c r="AO88" s="7" t="str">
        <f t="shared" ca="1" si="49"/>
        <v>Debit</v>
      </c>
      <c r="AP88" s="1">
        <f t="shared" ca="1" si="62"/>
        <v>1.8854166666666949E-2</v>
      </c>
      <c r="AQ88" s="1">
        <f t="shared" ca="1" si="50"/>
        <v>2.3495370370370367E-3</v>
      </c>
      <c r="AR88">
        <f t="shared" si="63"/>
        <v>1</v>
      </c>
      <c r="AS88" s="33">
        <f t="shared" ca="1" si="85"/>
        <v>1.8854166666666949E-2</v>
      </c>
      <c r="AT88" s="33">
        <f t="shared" ca="1" si="64"/>
        <v>2.3495370370370367E-3</v>
      </c>
      <c r="AX88">
        <f t="shared" si="86"/>
        <v>84</v>
      </c>
      <c r="AY88" s="34">
        <v>2.3205945725600269E-2</v>
      </c>
    </row>
    <row r="89" spans="1:51" ht="15.6" customHeight="1">
      <c r="A89" s="2">
        <v>44</v>
      </c>
      <c r="B89" s="1">
        <f t="shared" si="51"/>
        <v>5.0925925925925921E-4</v>
      </c>
      <c r="C89" s="5">
        <f t="shared" si="65"/>
        <v>0.56518518518518523</v>
      </c>
      <c r="D89" s="18">
        <f t="shared" si="45"/>
        <v>0.56518518518518523</v>
      </c>
      <c r="E89" s="21">
        <f t="shared" ca="1" si="66"/>
        <v>0</v>
      </c>
      <c r="F89" s="18">
        <f t="shared" ca="1" si="67"/>
        <v>0.56518518518518523</v>
      </c>
      <c r="G89" s="25">
        <f t="shared" ca="1" si="52"/>
        <v>26</v>
      </c>
      <c r="H89" s="18">
        <f t="shared" ca="1" si="68"/>
        <v>3.0092592592592595E-4</v>
      </c>
      <c r="I89" s="18">
        <f t="shared" ca="1" si="69"/>
        <v>0.56548611111111113</v>
      </c>
      <c r="J89" s="16">
        <f t="shared" ca="1" si="70"/>
        <v>0.56548611111111113</v>
      </c>
      <c r="K89" s="23">
        <f t="shared" ca="1" si="71"/>
        <v>2.0243055555555944E-2</v>
      </c>
      <c r="L89" s="16">
        <f t="shared" ca="1" si="72"/>
        <v>0.58572916666666708</v>
      </c>
      <c r="M89" s="15">
        <f t="shared" ca="1" si="53"/>
        <v>27</v>
      </c>
      <c r="N89" s="16">
        <f t="shared" ca="1" si="54"/>
        <v>3.1250000000000001E-4</v>
      </c>
      <c r="O89" s="16">
        <f t="shared" ca="1" si="73"/>
        <v>0.58604166666666713</v>
      </c>
      <c r="P89" s="14">
        <f t="shared" ca="1" si="74"/>
        <v>0.58604166666666713</v>
      </c>
      <c r="Q89" s="23">
        <f>0</f>
        <v>0</v>
      </c>
      <c r="R89" s="14">
        <f t="shared" ca="1" si="75"/>
        <v>0.58604166666666713</v>
      </c>
      <c r="S89" s="13">
        <f t="shared" ca="1" si="55"/>
        <v>17</v>
      </c>
      <c r="T89" s="14">
        <f t="shared" ca="1" si="56"/>
        <v>1.9675925925925926E-4</v>
      </c>
      <c r="U89" s="14">
        <f t="shared" ca="1" si="76"/>
        <v>0.58623842592592634</v>
      </c>
      <c r="V89" s="12">
        <f t="shared" ca="1" si="77"/>
        <v>0.58623842592592634</v>
      </c>
      <c r="W89" s="23">
        <f>0</f>
        <v>0</v>
      </c>
      <c r="X89" s="12">
        <f t="shared" ca="1" si="78"/>
        <v>0.58623842592592634</v>
      </c>
      <c r="Y89" s="11">
        <f t="shared" ca="1" si="57"/>
        <v>20</v>
      </c>
      <c r="Z89" s="12">
        <f t="shared" ca="1" si="58"/>
        <v>2.3148148148148149E-4</v>
      </c>
      <c r="AA89" s="12">
        <f t="shared" ca="1" si="79"/>
        <v>0.58646990740740779</v>
      </c>
      <c r="AB89" s="10">
        <f t="shared" ca="1" si="80"/>
        <v>0.58646990740740779</v>
      </c>
      <c r="AC89" s="23">
        <f>0</f>
        <v>0</v>
      </c>
      <c r="AD89" s="10">
        <f t="shared" ca="1" si="81"/>
        <v>0.58646990740740779</v>
      </c>
      <c r="AE89" s="9">
        <f t="shared" ca="1" si="46"/>
        <v>46</v>
      </c>
      <c r="AF89" s="10">
        <f t="shared" ca="1" si="59"/>
        <v>5.3240740740740744E-4</v>
      </c>
      <c r="AG89" s="10">
        <f t="shared" ca="1" si="82"/>
        <v>0.58700231481481524</v>
      </c>
      <c r="AH89" s="9" t="str">
        <f t="shared" ca="1" si="47"/>
        <v>Burrito</v>
      </c>
      <c r="AI89" s="8">
        <f t="shared" ca="1" si="83"/>
        <v>0.58700231481481524</v>
      </c>
      <c r="AJ89" s="23">
        <f t="shared" ca="1" si="84"/>
        <v>0</v>
      </c>
      <c r="AK89" s="8">
        <f t="shared" ca="1" si="87"/>
        <v>0.58700231481481524</v>
      </c>
      <c r="AL89" s="7">
        <f t="shared" ca="1" si="48"/>
        <v>14</v>
      </c>
      <c r="AM89" s="8">
        <f t="shared" ca="1" si="60"/>
        <v>1.6203703703703703E-4</v>
      </c>
      <c r="AN89" s="8">
        <f t="shared" ca="1" si="61"/>
        <v>0.58716435185185223</v>
      </c>
      <c r="AO89" s="7" t="str">
        <f t="shared" ca="1" si="49"/>
        <v>Debit</v>
      </c>
      <c r="AP89" s="1">
        <f t="shared" ca="1" si="62"/>
        <v>2.0243055555555944E-2</v>
      </c>
      <c r="AQ89" s="1">
        <f t="shared" ca="1" si="50"/>
        <v>1.7361111111111114E-3</v>
      </c>
      <c r="AR89">
        <f t="shared" si="63"/>
        <v>1</v>
      </c>
      <c r="AS89" s="33">
        <f t="shared" ca="1" si="85"/>
        <v>2.0243055555555944E-2</v>
      </c>
      <c r="AT89" s="33">
        <f t="shared" ca="1" si="64"/>
        <v>1.7361111111111114E-3</v>
      </c>
      <c r="AX89">
        <f t="shared" si="86"/>
        <v>85</v>
      </c>
      <c r="AY89" s="34">
        <v>2.3380575937573256E-2</v>
      </c>
    </row>
    <row r="90" spans="1:51" ht="15.6" customHeight="1">
      <c r="A90" s="2">
        <v>140</v>
      </c>
      <c r="B90" s="1">
        <f t="shared" si="51"/>
        <v>1.6203703703703703E-3</v>
      </c>
      <c r="C90" s="5">
        <f t="shared" si="65"/>
        <v>0.56680555555555556</v>
      </c>
      <c r="D90" s="18">
        <f t="shared" si="45"/>
        <v>0.56680555555555556</v>
      </c>
      <c r="E90" s="21">
        <f t="shared" ca="1" si="66"/>
        <v>0</v>
      </c>
      <c r="F90" s="18">
        <f t="shared" ca="1" si="67"/>
        <v>0.56680555555555556</v>
      </c>
      <c r="G90" s="25">
        <f t="shared" ca="1" si="52"/>
        <v>10</v>
      </c>
      <c r="H90" s="18">
        <f t="shared" ca="1" si="68"/>
        <v>1.1574074074074075E-4</v>
      </c>
      <c r="I90" s="18">
        <f t="shared" ca="1" si="69"/>
        <v>0.56692129629629628</v>
      </c>
      <c r="J90" s="16">
        <f t="shared" ca="1" si="70"/>
        <v>0.56692129629629628</v>
      </c>
      <c r="K90" s="23">
        <f t="shared" ca="1" si="71"/>
        <v>2.0081018518518956E-2</v>
      </c>
      <c r="L90" s="16">
        <f t="shared" ca="1" si="72"/>
        <v>0.58700231481481524</v>
      </c>
      <c r="M90" s="15">
        <f t="shared" ca="1" si="53"/>
        <v>9</v>
      </c>
      <c r="N90" s="16">
        <f t="shared" ca="1" si="54"/>
        <v>1.0416666666666667E-4</v>
      </c>
      <c r="O90" s="16">
        <f t="shared" ca="1" si="73"/>
        <v>0.58710648148148192</v>
      </c>
      <c r="P90" s="14">
        <f t="shared" ca="1" si="74"/>
        <v>0.58710648148148192</v>
      </c>
      <c r="Q90" s="23">
        <f>0</f>
        <v>0</v>
      </c>
      <c r="R90" s="14">
        <f t="shared" ca="1" si="75"/>
        <v>0.58710648148148192</v>
      </c>
      <c r="S90" s="13">
        <f t="shared" ca="1" si="55"/>
        <v>27</v>
      </c>
      <c r="T90" s="14">
        <f t="shared" ca="1" si="56"/>
        <v>3.1250000000000001E-4</v>
      </c>
      <c r="U90" s="14">
        <f t="shared" ca="1" si="76"/>
        <v>0.58741898148148197</v>
      </c>
      <c r="V90" s="12">
        <f t="shared" ca="1" si="77"/>
        <v>0.58741898148148197</v>
      </c>
      <c r="W90" s="23">
        <f>0</f>
        <v>0</v>
      </c>
      <c r="X90" s="12">
        <f t="shared" ca="1" si="78"/>
        <v>0.58741898148148197</v>
      </c>
      <c r="Y90" s="11">
        <f t="shared" ca="1" si="57"/>
        <v>30</v>
      </c>
      <c r="Z90" s="12">
        <f t="shared" ca="1" si="58"/>
        <v>3.4722222222222224E-4</v>
      </c>
      <c r="AA90" s="12">
        <f t="shared" ca="1" si="79"/>
        <v>0.58776620370370425</v>
      </c>
      <c r="AB90" s="10">
        <f t="shared" ca="1" si="80"/>
        <v>0.58776620370370425</v>
      </c>
      <c r="AC90" s="23">
        <f>0</f>
        <v>0</v>
      </c>
      <c r="AD90" s="10">
        <f t="shared" ca="1" si="81"/>
        <v>0.58776620370370425</v>
      </c>
      <c r="AE90" s="9">
        <f t="shared" ca="1" si="46"/>
        <v>34</v>
      </c>
      <c r="AF90" s="10">
        <f t="shared" ca="1" si="59"/>
        <v>3.9351851851851852E-4</v>
      </c>
      <c r="AG90" s="10">
        <f t="shared" ca="1" si="82"/>
        <v>0.58815972222222279</v>
      </c>
      <c r="AH90" s="9" t="str">
        <f t="shared" ca="1" si="47"/>
        <v>Bowl</v>
      </c>
      <c r="AI90" s="8">
        <f t="shared" ca="1" si="83"/>
        <v>0.58815972222222279</v>
      </c>
      <c r="AJ90" s="23">
        <f t="shared" ca="1" si="84"/>
        <v>0</v>
      </c>
      <c r="AK90" s="8">
        <f t="shared" ca="1" si="87"/>
        <v>0.58815972222222279</v>
      </c>
      <c r="AL90" s="7">
        <f t="shared" ca="1" si="48"/>
        <v>29</v>
      </c>
      <c r="AM90" s="8">
        <f t="shared" ca="1" si="60"/>
        <v>3.3564814814814812E-4</v>
      </c>
      <c r="AN90" s="8">
        <f t="shared" ca="1" si="61"/>
        <v>0.58849537037037092</v>
      </c>
      <c r="AO90" s="7" t="str">
        <f t="shared" ca="1" si="49"/>
        <v>Debit</v>
      </c>
      <c r="AP90" s="1">
        <f t="shared" ca="1" si="62"/>
        <v>2.0081018518518956E-2</v>
      </c>
      <c r="AQ90" s="1">
        <f t="shared" ca="1" si="50"/>
        <v>1.6087962962962963E-3</v>
      </c>
      <c r="AR90">
        <f t="shared" si="63"/>
        <v>1</v>
      </c>
      <c r="AS90" s="33">
        <f t="shared" ca="1" si="85"/>
        <v>2.0081018518518956E-2</v>
      </c>
      <c r="AT90" s="33">
        <f t="shared" ca="1" si="64"/>
        <v>1.6087962962962963E-3</v>
      </c>
      <c r="AX90">
        <f t="shared" si="86"/>
        <v>86</v>
      </c>
      <c r="AY90" s="34">
        <v>2.3912073433496838E-2</v>
      </c>
    </row>
    <row r="91" spans="1:51" ht="15.6" customHeight="1">
      <c r="A91" s="2">
        <v>95</v>
      </c>
      <c r="B91" s="1">
        <f t="shared" si="51"/>
        <v>1.0995370370370371E-3</v>
      </c>
      <c r="C91" s="5">
        <f t="shared" si="65"/>
        <v>0.56790509259259259</v>
      </c>
      <c r="D91" s="18">
        <f t="shared" si="45"/>
        <v>0.56790509259259259</v>
      </c>
      <c r="E91" s="21">
        <f t="shared" ca="1" si="66"/>
        <v>0</v>
      </c>
      <c r="F91" s="18">
        <f t="shared" ca="1" si="67"/>
        <v>0.56790509259259259</v>
      </c>
      <c r="G91" s="25">
        <f t="shared" ca="1" si="52"/>
        <v>17</v>
      </c>
      <c r="H91" s="18">
        <f t="shared" ca="1" si="68"/>
        <v>1.9675925925925926E-4</v>
      </c>
      <c r="I91" s="18">
        <f t="shared" ca="1" si="69"/>
        <v>0.5681018518518518</v>
      </c>
      <c r="J91" s="16">
        <f t="shared" ca="1" si="70"/>
        <v>0.5681018518518518</v>
      </c>
      <c r="K91" s="23">
        <f t="shared" ca="1" si="71"/>
        <v>2.0057870370370989E-2</v>
      </c>
      <c r="L91" s="16">
        <f t="shared" ca="1" si="72"/>
        <v>0.58815972222222279</v>
      </c>
      <c r="M91" s="15">
        <f t="shared" ca="1" si="53"/>
        <v>33</v>
      </c>
      <c r="N91" s="16">
        <f t="shared" ca="1" si="54"/>
        <v>3.8194444444444446E-4</v>
      </c>
      <c r="O91" s="16">
        <f t="shared" ca="1" si="73"/>
        <v>0.58854166666666718</v>
      </c>
      <c r="P91" s="14">
        <f t="shared" ca="1" si="74"/>
        <v>0.58854166666666718</v>
      </c>
      <c r="Q91" s="23">
        <f>0</f>
        <v>0</v>
      </c>
      <c r="R91" s="14">
        <f t="shared" ca="1" si="75"/>
        <v>0.58854166666666718</v>
      </c>
      <c r="S91" s="13">
        <f t="shared" ca="1" si="55"/>
        <v>19</v>
      </c>
      <c r="T91" s="14">
        <f t="shared" ca="1" si="56"/>
        <v>2.199074074074074E-4</v>
      </c>
      <c r="U91" s="14">
        <f t="shared" ca="1" si="76"/>
        <v>0.58876157407407459</v>
      </c>
      <c r="V91" s="12">
        <f t="shared" ca="1" si="77"/>
        <v>0.58876157407407459</v>
      </c>
      <c r="W91" s="23">
        <f>0</f>
        <v>0</v>
      </c>
      <c r="X91" s="12">
        <f t="shared" ca="1" si="78"/>
        <v>0.58876157407407459</v>
      </c>
      <c r="Y91" s="11">
        <f t="shared" ca="1" si="57"/>
        <v>29</v>
      </c>
      <c r="Z91" s="12">
        <f t="shared" ca="1" si="58"/>
        <v>3.3564814814814812E-4</v>
      </c>
      <c r="AA91" s="12">
        <f t="shared" ca="1" si="79"/>
        <v>0.58909722222222272</v>
      </c>
      <c r="AB91" s="10">
        <f t="shared" ca="1" si="80"/>
        <v>0.58909722222222272</v>
      </c>
      <c r="AC91" s="23">
        <f>0</f>
        <v>0</v>
      </c>
      <c r="AD91" s="10">
        <f t="shared" ca="1" si="81"/>
        <v>0.58909722222222272</v>
      </c>
      <c r="AE91" s="9">
        <f t="shared" ca="1" si="46"/>
        <v>44</v>
      </c>
      <c r="AF91" s="10">
        <f t="shared" ca="1" si="59"/>
        <v>5.0925925925925921E-4</v>
      </c>
      <c r="AG91" s="10">
        <f t="shared" ca="1" si="82"/>
        <v>0.58960648148148198</v>
      </c>
      <c r="AH91" s="9" t="str">
        <f t="shared" ca="1" si="47"/>
        <v>Burrito</v>
      </c>
      <c r="AI91" s="8">
        <f t="shared" ca="1" si="83"/>
        <v>0.58960648148148198</v>
      </c>
      <c r="AJ91" s="23">
        <f t="shared" ca="1" si="84"/>
        <v>0</v>
      </c>
      <c r="AK91" s="8">
        <f t="shared" ca="1" si="87"/>
        <v>0.58960648148148198</v>
      </c>
      <c r="AL91" s="7">
        <f t="shared" ca="1" si="48"/>
        <v>10</v>
      </c>
      <c r="AM91" s="8">
        <f t="shared" ca="1" si="60"/>
        <v>1.1574074074074075E-4</v>
      </c>
      <c r="AN91" s="8">
        <f t="shared" ca="1" si="61"/>
        <v>0.5897222222222227</v>
      </c>
      <c r="AO91" s="7" t="str">
        <f t="shared" ca="1" si="49"/>
        <v>Debit</v>
      </c>
      <c r="AP91" s="1">
        <f t="shared" ca="1" si="62"/>
        <v>2.0057870370370989E-2</v>
      </c>
      <c r="AQ91" s="1">
        <f t="shared" ca="1" si="50"/>
        <v>1.759259259259259E-3</v>
      </c>
      <c r="AR91">
        <f t="shared" si="63"/>
        <v>1</v>
      </c>
      <c r="AS91" s="33">
        <f t="shared" ca="1" si="85"/>
        <v>2.0057870370370989E-2</v>
      </c>
      <c r="AT91" s="33">
        <f t="shared" ca="1" si="64"/>
        <v>1.759259259259259E-3</v>
      </c>
      <c r="AX91">
        <f t="shared" si="86"/>
        <v>87</v>
      </c>
      <c r="AY91" s="34">
        <v>2.3711965699977265E-2</v>
      </c>
    </row>
    <row r="92" spans="1:51" ht="15.6" customHeight="1">
      <c r="A92" s="2">
        <v>4</v>
      </c>
      <c r="B92" s="1">
        <f t="shared" si="51"/>
        <v>4.6296296296296294E-5</v>
      </c>
      <c r="C92" s="5">
        <f t="shared" si="65"/>
        <v>0.56795138888888885</v>
      </c>
      <c r="D92" s="18">
        <f t="shared" si="45"/>
        <v>0.56795138888888885</v>
      </c>
      <c r="E92" s="21">
        <f t="shared" ca="1" si="66"/>
        <v>1.5046296296294948E-4</v>
      </c>
      <c r="F92" s="18">
        <f t="shared" ca="1" si="67"/>
        <v>0.5681018518518518</v>
      </c>
      <c r="G92" s="25">
        <f t="shared" ca="1" si="52"/>
        <v>24</v>
      </c>
      <c r="H92" s="18">
        <f t="shared" ca="1" si="68"/>
        <v>2.7777777777777778E-4</v>
      </c>
      <c r="I92" s="18">
        <f t="shared" ca="1" si="69"/>
        <v>0.56837962962962962</v>
      </c>
      <c r="J92" s="16">
        <f t="shared" ca="1" si="70"/>
        <v>0.56837962962962962</v>
      </c>
      <c r="K92" s="23">
        <f t="shared" ca="1" si="71"/>
        <v>2.1226851851852357E-2</v>
      </c>
      <c r="L92" s="16">
        <f t="shared" ca="1" si="72"/>
        <v>0.58960648148148198</v>
      </c>
      <c r="M92" s="15">
        <f t="shared" ca="1" si="53"/>
        <v>13</v>
      </c>
      <c r="N92" s="16">
        <f t="shared" ca="1" si="54"/>
        <v>1.5046296296296297E-4</v>
      </c>
      <c r="O92" s="16">
        <f t="shared" ca="1" si="73"/>
        <v>0.58975694444444493</v>
      </c>
      <c r="P92" s="14">
        <f t="shared" ca="1" si="74"/>
        <v>0.58975694444444493</v>
      </c>
      <c r="Q92" s="23">
        <f>0</f>
        <v>0</v>
      </c>
      <c r="R92" s="14">
        <f t="shared" ca="1" si="75"/>
        <v>0.58975694444444493</v>
      </c>
      <c r="S92" s="13">
        <f t="shared" ca="1" si="55"/>
        <v>28</v>
      </c>
      <c r="T92" s="14">
        <f t="shared" ca="1" si="56"/>
        <v>3.2407407407407406E-4</v>
      </c>
      <c r="U92" s="14">
        <f t="shared" ca="1" si="76"/>
        <v>0.59008101851851902</v>
      </c>
      <c r="V92" s="12">
        <f t="shared" ca="1" si="77"/>
        <v>0.59008101851851902</v>
      </c>
      <c r="W92" s="23">
        <f>0</f>
        <v>0</v>
      </c>
      <c r="X92" s="12">
        <f t="shared" ca="1" si="78"/>
        <v>0.59008101851851902</v>
      </c>
      <c r="Y92" s="11">
        <f t="shared" ca="1" si="57"/>
        <v>40</v>
      </c>
      <c r="Z92" s="12">
        <f t="shared" ca="1" si="58"/>
        <v>4.6296296296296298E-4</v>
      </c>
      <c r="AA92" s="12">
        <f t="shared" ca="1" si="79"/>
        <v>0.59054398148148202</v>
      </c>
      <c r="AB92" s="10">
        <f t="shared" ca="1" si="80"/>
        <v>0.59054398148148202</v>
      </c>
      <c r="AC92" s="23">
        <f>0</f>
        <v>0</v>
      </c>
      <c r="AD92" s="10">
        <f t="shared" ca="1" si="81"/>
        <v>0.59054398148148202</v>
      </c>
      <c r="AE92" s="9">
        <f t="shared" ca="1" si="46"/>
        <v>41</v>
      </c>
      <c r="AF92" s="10">
        <f t="shared" ca="1" si="59"/>
        <v>4.7453703703703704E-4</v>
      </c>
      <c r="AG92" s="10">
        <f t="shared" ca="1" si="82"/>
        <v>0.59101851851851905</v>
      </c>
      <c r="AH92" s="9" t="str">
        <f t="shared" ca="1" si="47"/>
        <v>Burrito</v>
      </c>
      <c r="AI92" s="8">
        <f t="shared" ca="1" si="83"/>
        <v>0.59101851851851905</v>
      </c>
      <c r="AJ92" s="23">
        <f t="shared" ca="1" si="84"/>
        <v>0</v>
      </c>
      <c r="AK92" s="8">
        <f t="shared" ca="1" si="87"/>
        <v>0.59101851851851905</v>
      </c>
      <c r="AL92" s="7">
        <f t="shared" ca="1" si="48"/>
        <v>28</v>
      </c>
      <c r="AM92" s="8">
        <f t="shared" ca="1" si="60"/>
        <v>3.2407407407407406E-4</v>
      </c>
      <c r="AN92" s="8">
        <f t="shared" ca="1" si="61"/>
        <v>0.59134259259259314</v>
      </c>
      <c r="AO92" s="7" t="str">
        <f t="shared" ca="1" si="49"/>
        <v>Debit</v>
      </c>
      <c r="AP92" s="1">
        <f t="shared" ca="1" si="62"/>
        <v>2.1377314814815307E-2</v>
      </c>
      <c r="AQ92" s="1">
        <f t="shared" ca="1" si="50"/>
        <v>2.0138888888888888E-3</v>
      </c>
      <c r="AR92">
        <f t="shared" si="63"/>
        <v>1</v>
      </c>
      <c r="AS92" s="33">
        <f t="shared" ca="1" si="85"/>
        <v>2.1377314814815307E-2</v>
      </c>
      <c r="AT92" s="33">
        <f t="shared" ca="1" si="64"/>
        <v>2.0138888888888888E-3</v>
      </c>
      <c r="AX92">
        <f t="shared" si="86"/>
        <v>88</v>
      </c>
      <c r="AY92" s="34">
        <v>2.3545670277195545E-2</v>
      </c>
    </row>
    <row r="93" spans="1:51" ht="15.6" customHeight="1">
      <c r="A93" s="2">
        <v>105</v>
      </c>
      <c r="B93" s="1">
        <f t="shared" si="51"/>
        <v>1.2152777777777778E-3</v>
      </c>
      <c r="C93" s="5">
        <f t="shared" si="65"/>
        <v>0.5691666666666666</v>
      </c>
      <c r="D93" s="18">
        <f t="shared" si="45"/>
        <v>0.5691666666666666</v>
      </c>
      <c r="E93" s="21">
        <f t="shared" ca="1" si="66"/>
        <v>0</v>
      </c>
      <c r="F93" s="18">
        <f t="shared" ca="1" si="67"/>
        <v>0.5691666666666666</v>
      </c>
      <c r="G93" s="25">
        <f t="shared" ca="1" si="52"/>
        <v>18</v>
      </c>
      <c r="H93" s="18">
        <f t="shared" ca="1" si="68"/>
        <v>2.0833333333333335E-4</v>
      </c>
      <c r="I93" s="18">
        <f t="shared" ca="1" si="69"/>
        <v>0.56937499999999996</v>
      </c>
      <c r="J93" s="16">
        <f t="shared" ca="1" si="70"/>
        <v>0.56937499999999996</v>
      </c>
      <c r="K93" s="23">
        <f t="shared" ca="1" si="71"/>
        <v>2.1643518518519089E-2</v>
      </c>
      <c r="L93" s="16">
        <f t="shared" ca="1" si="72"/>
        <v>0.59101851851851905</v>
      </c>
      <c r="M93" s="15">
        <f t="shared" ca="1" si="53"/>
        <v>34</v>
      </c>
      <c r="N93" s="16">
        <f t="shared" ca="1" si="54"/>
        <v>3.9351851851851852E-4</v>
      </c>
      <c r="O93" s="16">
        <f t="shared" ca="1" si="73"/>
        <v>0.5914120370370376</v>
      </c>
      <c r="P93" s="14">
        <f t="shared" ca="1" si="74"/>
        <v>0.5914120370370376</v>
      </c>
      <c r="Q93" s="23">
        <f>0</f>
        <v>0</v>
      </c>
      <c r="R93" s="14">
        <f t="shared" ca="1" si="75"/>
        <v>0.5914120370370376</v>
      </c>
      <c r="S93" s="13">
        <f t="shared" ca="1" si="55"/>
        <v>19</v>
      </c>
      <c r="T93" s="14">
        <f t="shared" ca="1" si="56"/>
        <v>2.199074074074074E-4</v>
      </c>
      <c r="U93" s="14">
        <f t="shared" ca="1" si="76"/>
        <v>0.591631944444445</v>
      </c>
      <c r="V93" s="12">
        <f t="shared" ca="1" si="77"/>
        <v>0.591631944444445</v>
      </c>
      <c r="W93" s="23">
        <f>0</f>
        <v>0</v>
      </c>
      <c r="X93" s="12">
        <f t="shared" ca="1" si="78"/>
        <v>0.591631944444445</v>
      </c>
      <c r="Y93" s="11">
        <f t="shared" ca="1" si="57"/>
        <v>46</v>
      </c>
      <c r="Z93" s="12">
        <f t="shared" ca="1" si="58"/>
        <v>5.3240740740740744E-4</v>
      </c>
      <c r="AA93" s="12">
        <f t="shared" ca="1" si="79"/>
        <v>0.59216435185185246</v>
      </c>
      <c r="AB93" s="10">
        <f t="shared" ca="1" si="80"/>
        <v>0.59216435185185246</v>
      </c>
      <c r="AC93" s="23">
        <f>0</f>
        <v>0</v>
      </c>
      <c r="AD93" s="10">
        <f t="shared" ca="1" si="81"/>
        <v>0.59216435185185246</v>
      </c>
      <c r="AE93" s="9">
        <f t="shared" ca="1" si="46"/>
        <v>57</v>
      </c>
      <c r="AF93" s="10">
        <f t="shared" ca="1" si="59"/>
        <v>6.5972222222222224E-4</v>
      </c>
      <c r="AG93" s="10">
        <f t="shared" ca="1" si="82"/>
        <v>0.59282407407407467</v>
      </c>
      <c r="AH93" s="9" t="str">
        <f t="shared" ca="1" si="47"/>
        <v>Quesadilla</v>
      </c>
      <c r="AI93" s="8">
        <f t="shared" ca="1" si="83"/>
        <v>0.59282407407407467</v>
      </c>
      <c r="AJ93" s="23">
        <f t="shared" ca="1" si="84"/>
        <v>0</v>
      </c>
      <c r="AK93" s="8">
        <f t="shared" ca="1" si="87"/>
        <v>0.59282407407407467</v>
      </c>
      <c r="AL93" s="7">
        <f t="shared" ca="1" si="48"/>
        <v>18</v>
      </c>
      <c r="AM93" s="8">
        <f t="shared" ca="1" si="60"/>
        <v>2.0833333333333335E-4</v>
      </c>
      <c r="AN93" s="8">
        <f t="shared" ca="1" si="61"/>
        <v>0.59303240740740804</v>
      </c>
      <c r="AO93" s="7" t="str">
        <f t="shared" ca="1" si="49"/>
        <v>Debit</v>
      </c>
      <c r="AP93" s="1">
        <f t="shared" ca="1" si="62"/>
        <v>2.1643518518519089E-2</v>
      </c>
      <c r="AQ93" s="1">
        <f t="shared" ca="1" si="50"/>
        <v>2.2222222222222222E-3</v>
      </c>
      <c r="AR93">
        <f t="shared" si="63"/>
        <v>1</v>
      </c>
      <c r="AS93" s="33">
        <f t="shared" ca="1" si="85"/>
        <v>2.1643518518519089E-2</v>
      </c>
      <c r="AT93" s="33">
        <f t="shared" ca="1" si="64"/>
        <v>2.2222222222222222E-3</v>
      </c>
      <c r="AX93">
        <f t="shared" si="86"/>
        <v>89</v>
      </c>
      <c r="AY93" s="34">
        <v>2.2978431458188075E-2</v>
      </c>
    </row>
    <row r="94" spans="1:51" ht="15.6" customHeight="1">
      <c r="A94" s="2">
        <v>194</v>
      </c>
      <c r="B94" s="1">
        <f t="shared" si="51"/>
        <v>2.2453703703703702E-3</v>
      </c>
      <c r="C94" s="5">
        <f t="shared" si="65"/>
        <v>0.57141203703703702</v>
      </c>
      <c r="D94" s="18">
        <f t="shared" si="45"/>
        <v>0.57141203703703702</v>
      </c>
      <c r="E94" s="21">
        <f t="shared" ca="1" si="66"/>
        <v>0</v>
      </c>
      <c r="F94" s="18">
        <f t="shared" ca="1" si="67"/>
        <v>0.57141203703703702</v>
      </c>
      <c r="G94" s="25">
        <f t="shared" ca="1" si="52"/>
        <v>23</v>
      </c>
      <c r="H94" s="18">
        <f t="shared" ca="1" si="68"/>
        <v>2.6620370370370372E-4</v>
      </c>
      <c r="I94" s="18">
        <f t="shared" ca="1" si="69"/>
        <v>0.5716782407407407</v>
      </c>
      <c r="J94" s="16">
        <f t="shared" ca="1" si="70"/>
        <v>0.5716782407407407</v>
      </c>
      <c r="K94" s="23">
        <f t="shared" ca="1" si="71"/>
        <v>2.1145833333333974E-2</v>
      </c>
      <c r="L94" s="16">
        <f t="shared" ca="1" si="72"/>
        <v>0.59282407407407467</v>
      </c>
      <c r="M94" s="15">
        <f t="shared" ca="1" si="53"/>
        <v>34</v>
      </c>
      <c r="N94" s="16">
        <f t="shared" ca="1" si="54"/>
        <v>3.9351851851851852E-4</v>
      </c>
      <c r="O94" s="16">
        <f t="shared" ca="1" si="73"/>
        <v>0.59321759259259321</v>
      </c>
      <c r="P94" s="14">
        <f t="shared" ca="1" si="74"/>
        <v>0.59321759259259321</v>
      </c>
      <c r="Q94" s="23">
        <f>0</f>
        <v>0</v>
      </c>
      <c r="R94" s="14">
        <f t="shared" ca="1" si="75"/>
        <v>0.59321759259259321</v>
      </c>
      <c r="S94" s="13">
        <f t="shared" ca="1" si="55"/>
        <v>28</v>
      </c>
      <c r="T94" s="14">
        <f t="shared" ca="1" si="56"/>
        <v>3.2407407407407406E-4</v>
      </c>
      <c r="U94" s="14">
        <f t="shared" ca="1" si="76"/>
        <v>0.5935416666666673</v>
      </c>
      <c r="V94" s="12">
        <f t="shared" ca="1" si="77"/>
        <v>0.5935416666666673</v>
      </c>
      <c r="W94" s="23">
        <f>0</f>
        <v>0</v>
      </c>
      <c r="X94" s="12">
        <f t="shared" ca="1" si="78"/>
        <v>0.5935416666666673</v>
      </c>
      <c r="Y94" s="11">
        <f t="shared" ca="1" si="57"/>
        <v>30</v>
      </c>
      <c r="Z94" s="12">
        <f t="shared" ca="1" si="58"/>
        <v>3.4722222222222224E-4</v>
      </c>
      <c r="AA94" s="12">
        <f t="shared" ca="1" si="79"/>
        <v>0.59388888888888958</v>
      </c>
      <c r="AB94" s="10">
        <f t="shared" ca="1" si="80"/>
        <v>0.59388888888888958</v>
      </c>
      <c r="AC94" s="23">
        <f>0</f>
        <v>0</v>
      </c>
      <c r="AD94" s="10">
        <f t="shared" ca="1" si="81"/>
        <v>0.59388888888888958</v>
      </c>
      <c r="AE94" s="9">
        <f t="shared" ca="1" si="46"/>
        <v>65</v>
      </c>
      <c r="AF94" s="10">
        <f t="shared" ca="1" si="59"/>
        <v>7.5231481481481482E-4</v>
      </c>
      <c r="AG94" s="10">
        <f t="shared" ca="1" si="82"/>
        <v>0.59464120370370444</v>
      </c>
      <c r="AH94" s="9" t="str">
        <f t="shared" ca="1" si="47"/>
        <v>Quesadilla</v>
      </c>
      <c r="AI94" s="8">
        <f t="shared" ca="1" si="83"/>
        <v>0.59464120370370444</v>
      </c>
      <c r="AJ94" s="23">
        <f t="shared" ca="1" si="84"/>
        <v>0</v>
      </c>
      <c r="AK94" s="8">
        <f t="shared" ca="1" si="87"/>
        <v>0.59464120370370444</v>
      </c>
      <c r="AL94" s="7">
        <f t="shared" ca="1" si="48"/>
        <v>12</v>
      </c>
      <c r="AM94" s="8">
        <f t="shared" ca="1" si="60"/>
        <v>1.3888888888888889E-4</v>
      </c>
      <c r="AN94" s="8">
        <f t="shared" ca="1" si="61"/>
        <v>0.59478009259259335</v>
      </c>
      <c r="AO94" s="7" t="str">
        <f t="shared" ca="1" si="49"/>
        <v>Debit</v>
      </c>
      <c r="AP94" s="1">
        <f t="shared" ca="1" si="62"/>
        <v>2.1145833333333974E-2</v>
      </c>
      <c r="AQ94" s="1">
        <f t="shared" ca="1" si="50"/>
        <v>2.2222222222222222E-3</v>
      </c>
      <c r="AR94">
        <f t="shared" si="63"/>
        <v>1</v>
      </c>
      <c r="AS94" s="33">
        <f t="shared" ca="1" si="85"/>
        <v>2.1145833333333974E-2</v>
      </c>
      <c r="AT94" s="33">
        <f t="shared" ca="1" si="64"/>
        <v>2.2222222222222222E-3</v>
      </c>
      <c r="AX94">
        <f t="shared" si="86"/>
        <v>90</v>
      </c>
      <c r="AY94" s="34">
        <v>2.3460502562311136E-2</v>
      </c>
    </row>
    <row r="95" spans="1:51" ht="15.6" customHeight="1">
      <c r="A95" s="2">
        <v>193</v>
      </c>
      <c r="B95" s="1">
        <f t="shared" si="51"/>
        <v>2.2337962962962962E-3</v>
      </c>
      <c r="C95" s="5">
        <f t="shared" si="65"/>
        <v>0.5736458333333333</v>
      </c>
      <c r="D95" s="18">
        <f t="shared" si="45"/>
        <v>0.5736458333333333</v>
      </c>
      <c r="E95" s="21">
        <f t="shared" ca="1" si="66"/>
        <v>0</v>
      </c>
      <c r="F95" s="18">
        <f t="shared" ca="1" si="67"/>
        <v>0.5736458333333333</v>
      </c>
      <c r="G95" s="25">
        <f t="shared" ca="1" si="52"/>
        <v>25</v>
      </c>
      <c r="H95" s="18">
        <f t="shared" ca="1" si="68"/>
        <v>2.8935185185185184E-4</v>
      </c>
      <c r="I95" s="18">
        <f t="shared" ca="1" si="69"/>
        <v>0.57393518518518516</v>
      </c>
      <c r="J95" s="16">
        <f t="shared" ca="1" si="70"/>
        <v>0.57393518518518516</v>
      </c>
      <c r="K95" s="23">
        <f t="shared" ca="1" si="71"/>
        <v>2.0706018518519276E-2</v>
      </c>
      <c r="L95" s="16">
        <f t="shared" ca="1" si="72"/>
        <v>0.59464120370370444</v>
      </c>
      <c r="M95" s="15">
        <f t="shared" ca="1" si="53"/>
        <v>32</v>
      </c>
      <c r="N95" s="16">
        <f t="shared" ca="1" si="54"/>
        <v>3.7037037037037035E-4</v>
      </c>
      <c r="O95" s="16">
        <f t="shared" ca="1" si="73"/>
        <v>0.59501157407407479</v>
      </c>
      <c r="P95" s="14">
        <f t="shared" ca="1" si="74"/>
        <v>0.59501157407407479</v>
      </c>
      <c r="Q95" s="23">
        <f>0</f>
        <v>0</v>
      </c>
      <c r="R95" s="14">
        <f t="shared" ca="1" si="75"/>
        <v>0.59501157407407479</v>
      </c>
      <c r="S95" s="13">
        <f t="shared" ca="1" si="55"/>
        <v>43</v>
      </c>
      <c r="T95" s="14">
        <f t="shared" ca="1" si="56"/>
        <v>4.9768518518518521E-4</v>
      </c>
      <c r="U95" s="14">
        <f t="shared" ca="1" si="76"/>
        <v>0.59550925925926002</v>
      </c>
      <c r="V95" s="12">
        <f t="shared" ca="1" si="77"/>
        <v>0.59550925925926002</v>
      </c>
      <c r="W95" s="23">
        <f>0</f>
        <v>0</v>
      </c>
      <c r="X95" s="12">
        <f t="shared" ca="1" si="78"/>
        <v>0.59550925925926002</v>
      </c>
      <c r="Y95" s="11">
        <f t="shared" ca="1" si="57"/>
        <v>26</v>
      </c>
      <c r="Z95" s="12">
        <f t="shared" ca="1" si="58"/>
        <v>3.0092592592592595E-4</v>
      </c>
      <c r="AA95" s="12">
        <f t="shared" ca="1" si="79"/>
        <v>0.59581018518518591</v>
      </c>
      <c r="AB95" s="10">
        <f t="shared" ca="1" si="80"/>
        <v>0.59581018518518591</v>
      </c>
      <c r="AC95" s="23">
        <f>0</f>
        <v>0</v>
      </c>
      <c r="AD95" s="10">
        <f t="shared" ca="1" si="81"/>
        <v>0.59581018518518591</v>
      </c>
      <c r="AE95" s="9">
        <f t="shared" ca="1" si="46"/>
        <v>40</v>
      </c>
      <c r="AF95" s="10">
        <f t="shared" ca="1" si="59"/>
        <v>4.6296296296296298E-4</v>
      </c>
      <c r="AG95" s="10">
        <f t="shared" ca="1" si="82"/>
        <v>0.59627314814814891</v>
      </c>
      <c r="AH95" s="9" t="str">
        <f t="shared" ca="1" si="47"/>
        <v>Bowl</v>
      </c>
      <c r="AI95" s="8">
        <f t="shared" ca="1" si="83"/>
        <v>0.59627314814814891</v>
      </c>
      <c r="AJ95" s="23">
        <f t="shared" ca="1" si="84"/>
        <v>0</v>
      </c>
      <c r="AK95" s="8">
        <f t="shared" ca="1" si="87"/>
        <v>0.59627314814814891</v>
      </c>
      <c r="AL95" s="7">
        <f t="shared" ca="1" si="48"/>
        <v>57</v>
      </c>
      <c r="AM95" s="8">
        <f t="shared" ca="1" si="60"/>
        <v>6.5972222222222224E-4</v>
      </c>
      <c r="AN95" s="8">
        <f t="shared" ca="1" si="61"/>
        <v>0.59693287037037113</v>
      </c>
      <c r="AO95" s="7" t="str">
        <f t="shared" ca="1" si="49"/>
        <v>Cash</v>
      </c>
      <c r="AP95" s="1">
        <f t="shared" ca="1" si="62"/>
        <v>2.0706018518519276E-2</v>
      </c>
      <c r="AQ95" s="1">
        <f t="shared" ca="1" si="50"/>
        <v>2.5810185185185185E-3</v>
      </c>
      <c r="AR95">
        <f t="shared" si="63"/>
        <v>1</v>
      </c>
      <c r="AS95" s="33">
        <f t="shared" ca="1" si="85"/>
        <v>2.0706018518519276E-2</v>
      </c>
      <c r="AT95" s="33">
        <f t="shared" ca="1" si="64"/>
        <v>2.5810185185185185E-3</v>
      </c>
      <c r="AX95">
        <f t="shared" si="86"/>
        <v>91</v>
      </c>
      <c r="AY95" s="34">
        <v>2.4014456673655021E-2</v>
      </c>
    </row>
    <row r="96" spans="1:51" ht="15.6" customHeight="1">
      <c r="A96" s="2">
        <v>179</v>
      </c>
      <c r="B96" s="1">
        <f t="shared" si="51"/>
        <v>2.0717592592592593E-3</v>
      </c>
      <c r="C96" s="5">
        <f t="shared" si="65"/>
        <v>0.57571759259259259</v>
      </c>
      <c r="D96" s="18">
        <f t="shared" si="45"/>
        <v>0.57571759259259259</v>
      </c>
      <c r="E96" s="21">
        <f t="shared" ca="1" si="66"/>
        <v>0</v>
      </c>
      <c r="F96" s="18">
        <f t="shared" ca="1" si="67"/>
        <v>0.57571759259259259</v>
      </c>
      <c r="G96" s="25">
        <f t="shared" ca="1" si="52"/>
        <v>23</v>
      </c>
      <c r="H96" s="18">
        <f t="shared" ca="1" si="68"/>
        <v>2.6620370370370372E-4</v>
      </c>
      <c r="I96" s="18">
        <f t="shared" ca="1" si="69"/>
        <v>0.57598379629629626</v>
      </c>
      <c r="J96" s="16">
        <f t="shared" ca="1" si="70"/>
        <v>0.57598379629629626</v>
      </c>
      <c r="K96" s="23">
        <f t="shared" ca="1" si="71"/>
        <v>2.0289351851852655E-2</v>
      </c>
      <c r="L96" s="16">
        <f t="shared" ca="1" si="72"/>
        <v>0.59627314814814891</v>
      </c>
      <c r="M96" s="15">
        <f t="shared" ca="1" si="53"/>
        <v>31</v>
      </c>
      <c r="N96" s="16">
        <f t="shared" ca="1" si="54"/>
        <v>3.5879629629629629E-4</v>
      </c>
      <c r="O96" s="16">
        <f t="shared" ca="1" si="73"/>
        <v>0.59663194444444523</v>
      </c>
      <c r="P96" s="14">
        <f t="shared" ca="1" si="74"/>
        <v>0.59663194444444523</v>
      </c>
      <c r="Q96" s="23">
        <f>0</f>
        <v>0</v>
      </c>
      <c r="R96" s="14">
        <f t="shared" ca="1" si="75"/>
        <v>0.59663194444444523</v>
      </c>
      <c r="S96" s="13">
        <f t="shared" ca="1" si="55"/>
        <v>29</v>
      </c>
      <c r="T96" s="14">
        <f t="shared" ca="1" si="56"/>
        <v>3.3564814814814812E-4</v>
      </c>
      <c r="U96" s="14">
        <f t="shared" ca="1" si="76"/>
        <v>0.59696759259259335</v>
      </c>
      <c r="V96" s="12">
        <f t="shared" ca="1" si="77"/>
        <v>0.59696759259259335</v>
      </c>
      <c r="W96" s="23">
        <f>0</f>
        <v>0</v>
      </c>
      <c r="X96" s="12">
        <f t="shared" ca="1" si="78"/>
        <v>0.59696759259259335</v>
      </c>
      <c r="Y96" s="11">
        <f t="shared" ca="1" si="57"/>
        <v>44</v>
      </c>
      <c r="Z96" s="12">
        <f t="shared" ca="1" si="58"/>
        <v>5.0925925925925921E-4</v>
      </c>
      <c r="AA96" s="12">
        <f t="shared" ca="1" si="79"/>
        <v>0.59747685185185262</v>
      </c>
      <c r="AB96" s="10">
        <f t="shared" ca="1" si="80"/>
        <v>0.59747685185185262</v>
      </c>
      <c r="AC96" s="23">
        <f>0</f>
        <v>0</v>
      </c>
      <c r="AD96" s="10">
        <f t="shared" ca="1" si="81"/>
        <v>0.59747685185185262</v>
      </c>
      <c r="AE96" s="9">
        <f t="shared" ca="1" si="46"/>
        <v>48</v>
      </c>
      <c r="AF96" s="10">
        <f t="shared" ca="1" si="59"/>
        <v>5.5555555555555556E-4</v>
      </c>
      <c r="AG96" s="10">
        <f t="shared" ca="1" si="82"/>
        <v>0.59803240740740815</v>
      </c>
      <c r="AH96" s="9" t="str">
        <f t="shared" ca="1" si="47"/>
        <v>Bowl</v>
      </c>
      <c r="AI96" s="8">
        <f t="shared" ca="1" si="83"/>
        <v>0.59803240740740815</v>
      </c>
      <c r="AJ96" s="23">
        <f t="shared" ca="1" si="84"/>
        <v>0</v>
      </c>
      <c r="AK96" s="8">
        <f t="shared" ca="1" si="87"/>
        <v>0.59803240740740815</v>
      </c>
      <c r="AL96" s="7">
        <f t="shared" ca="1" si="48"/>
        <v>27</v>
      </c>
      <c r="AM96" s="8">
        <f t="shared" ca="1" si="60"/>
        <v>3.1250000000000001E-4</v>
      </c>
      <c r="AN96" s="8">
        <f t="shared" ca="1" si="61"/>
        <v>0.5983449074074082</v>
      </c>
      <c r="AO96" s="7" t="str">
        <f t="shared" ca="1" si="49"/>
        <v>Debit</v>
      </c>
      <c r="AP96" s="1">
        <f t="shared" ca="1" si="62"/>
        <v>2.0289351851852655E-2</v>
      </c>
      <c r="AQ96" s="1">
        <f t="shared" ca="1" si="50"/>
        <v>2.3379629629629631E-3</v>
      </c>
      <c r="AR96">
        <f t="shared" si="63"/>
        <v>1</v>
      </c>
      <c r="AS96" s="33">
        <f t="shared" ca="1" si="85"/>
        <v>2.0289351851852655E-2</v>
      </c>
      <c r="AT96" s="33">
        <f t="shared" ca="1" si="64"/>
        <v>2.3379629629629631E-3</v>
      </c>
      <c r="AX96">
        <f t="shared" si="86"/>
        <v>92</v>
      </c>
      <c r="AY96" s="34">
        <v>2.5229843640811371E-2</v>
      </c>
    </row>
    <row r="97" spans="1:51" ht="15.6" customHeight="1">
      <c r="A97" s="2">
        <v>100</v>
      </c>
      <c r="B97" s="1">
        <f t="shared" si="51"/>
        <v>1.1574074074074073E-3</v>
      </c>
      <c r="C97" s="5">
        <f t="shared" si="65"/>
        <v>0.57687500000000003</v>
      </c>
      <c r="D97" s="18">
        <f t="shared" si="45"/>
        <v>0.57687500000000003</v>
      </c>
      <c r="E97" s="21">
        <f t="shared" ca="1" si="66"/>
        <v>0</v>
      </c>
      <c r="F97" s="18">
        <f t="shared" ca="1" si="67"/>
        <v>0.57687500000000003</v>
      </c>
      <c r="G97" s="25">
        <f t="shared" ca="1" si="52"/>
        <v>19</v>
      </c>
      <c r="H97" s="18">
        <f t="shared" ca="1" si="68"/>
        <v>2.199074074074074E-4</v>
      </c>
      <c r="I97" s="18">
        <f t="shared" ca="1" si="69"/>
        <v>0.57709490740740743</v>
      </c>
      <c r="J97" s="16">
        <f t="shared" ca="1" si="70"/>
        <v>0.57709490740740743</v>
      </c>
      <c r="K97" s="23">
        <f t="shared" ca="1" si="71"/>
        <v>2.0937500000000719E-2</v>
      </c>
      <c r="L97" s="16">
        <f t="shared" ca="1" si="72"/>
        <v>0.59803240740740815</v>
      </c>
      <c r="M97" s="15">
        <f t="shared" ca="1" si="53"/>
        <v>15</v>
      </c>
      <c r="N97" s="16">
        <f t="shared" ca="1" si="54"/>
        <v>1.7361111111111112E-4</v>
      </c>
      <c r="O97" s="16">
        <f t="shared" ca="1" si="73"/>
        <v>0.59820601851851929</v>
      </c>
      <c r="P97" s="14">
        <f t="shared" ca="1" si="74"/>
        <v>0.59820601851851929</v>
      </c>
      <c r="Q97" s="23">
        <f>0</f>
        <v>0</v>
      </c>
      <c r="R97" s="14">
        <f t="shared" ca="1" si="75"/>
        <v>0.59820601851851929</v>
      </c>
      <c r="S97" s="13">
        <f t="shared" ca="1" si="55"/>
        <v>44</v>
      </c>
      <c r="T97" s="14">
        <f t="shared" ca="1" si="56"/>
        <v>5.0925925925925921E-4</v>
      </c>
      <c r="U97" s="14">
        <f t="shared" ca="1" si="76"/>
        <v>0.59871527777777855</v>
      </c>
      <c r="V97" s="12">
        <f t="shared" ca="1" si="77"/>
        <v>0.59871527777777855</v>
      </c>
      <c r="W97" s="23">
        <f>0</f>
        <v>0</v>
      </c>
      <c r="X97" s="12">
        <f t="shared" ca="1" si="78"/>
        <v>0.59871527777777855</v>
      </c>
      <c r="Y97" s="11">
        <f t="shared" ca="1" si="57"/>
        <v>41</v>
      </c>
      <c r="Z97" s="12">
        <f t="shared" ca="1" si="58"/>
        <v>4.7453703703703704E-4</v>
      </c>
      <c r="AA97" s="12">
        <f t="shared" ca="1" si="79"/>
        <v>0.59918981481481559</v>
      </c>
      <c r="AB97" s="10">
        <f t="shared" ca="1" si="80"/>
        <v>0.59918981481481559</v>
      </c>
      <c r="AC97" s="23">
        <f>0</f>
        <v>0</v>
      </c>
      <c r="AD97" s="10">
        <f t="shared" ca="1" si="81"/>
        <v>0.59918981481481559</v>
      </c>
      <c r="AE97" s="9">
        <f t="shared" ca="1" si="46"/>
        <v>36</v>
      </c>
      <c r="AF97" s="10">
        <f t="shared" ca="1" si="59"/>
        <v>4.1666666666666669E-4</v>
      </c>
      <c r="AG97" s="10">
        <f t="shared" ca="1" si="82"/>
        <v>0.59960648148148221</v>
      </c>
      <c r="AH97" s="9" t="str">
        <f t="shared" ca="1" si="47"/>
        <v>Bowl</v>
      </c>
      <c r="AI97" s="8">
        <f t="shared" ca="1" si="83"/>
        <v>0.59960648148148221</v>
      </c>
      <c r="AJ97" s="23">
        <f t="shared" ca="1" si="84"/>
        <v>0</v>
      </c>
      <c r="AK97" s="8">
        <f t="shared" ca="1" si="87"/>
        <v>0.59960648148148221</v>
      </c>
      <c r="AL97" s="7">
        <f t="shared" ca="1" si="48"/>
        <v>12</v>
      </c>
      <c r="AM97" s="8">
        <f t="shared" ca="1" si="60"/>
        <v>1.3888888888888889E-4</v>
      </c>
      <c r="AN97" s="8">
        <f t="shared" ca="1" si="61"/>
        <v>0.59974537037037112</v>
      </c>
      <c r="AO97" s="7" t="str">
        <f t="shared" ca="1" si="49"/>
        <v>Debit</v>
      </c>
      <c r="AP97" s="1">
        <f t="shared" ca="1" si="62"/>
        <v>2.0937500000000719E-2</v>
      </c>
      <c r="AQ97" s="1">
        <f t="shared" ca="1" si="50"/>
        <v>1.9328703703703704E-3</v>
      </c>
      <c r="AR97">
        <f t="shared" si="63"/>
        <v>1</v>
      </c>
      <c r="AS97" s="33">
        <f t="shared" ca="1" si="85"/>
        <v>2.0937500000000719E-2</v>
      </c>
      <c r="AT97" s="33">
        <f t="shared" ca="1" si="64"/>
        <v>1.9328703703703704E-3</v>
      </c>
      <c r="AX97">
        <f t="shared" si="86"/>
        <v>93</v>
      </c>
      <c r="AY97" s="34">
        <v>2.5408295481015527E-2</v>
      </c>
    </row>
    <row r="98" spans="1:51" ht="15.6" customHeight="1">
      <c r="A98" s="2">
        <v>20</v>
      </c>
      <c r="B98" s="1">
        <f t="shared" si="51"/>
        <v>2.3148148148148149E-4</v>
      </c>
      <c r="C98" s="5">
        <f t="shared" si="65"/>
        <v>0.57710648148148147</v>
      </c>
      <c r="D98" s="18">
        <f t="shared" si="45"/>
        <v>0.57710648148148147</v>
      </c>
      <c r="E98" s="21">
        <f t="shared" ca="1" si="66"/>
        <v>0</v>
      </c>
      <c r="F98" s="18">
        <f t="shared" ca="1" si="67"/>
        <v>0.57710648148148147</v>
      </c>
      <c r="G98" s="25">
        <f t="shared" ca="1" si="52"/>
        <v>30</v>
      </c>
      <c r="H98" s="18">
        <f t="shared" ca="1" si="68"/>
        <v>3.4722222222222224E-4</v>
      </c>
      <c r="I98" s="18">
        <f t="shared" ca="1" si="69"/>
        <v>0.57745370370370375</v>
      </c>
      <c r="J98" s="16">
        <f t="shared" ca="1" si="70"/>
        <v>0.57745370370370375</v>
      </c>
      <c r="K98" s="23">
        <f t="shared" ca="1" si="71"/>
        <v>2.2152777777778465E-2</v>
      </c>
      <c r="L98" s="16">
        <f t="shared" ca="1" si="72"/>
        <v>0.59960648148148221</v>
      </c>
      <c r="M98" s="15">
        <f t="shared" ca="1" si="53"/>
        <v>23</v>
      </c>
      <c r="N98" s="16">
        <f t="shared" ca="1" si="54"/>
        <v>2.6620370370370372E-4</v>
      </c>
      <c r="O98" s="16">
        <f t="shared" ca="1" si="73"/>
        <v>0.59987268518518588</v>
      </c>
      <c r="P98" s="14">
        <f t="shared" ca="1" si="74"/>
        <v>0.59987268518518588</v>
      </c>
      <c r="Q98" s="23">
        <f>0</f>
        <v>0</v>
      </c>
      <c r="R98" s="14">
        <f t="shared" ca="1" si="75"/>
        <v>0.59987268518518588</v>
      </c>
      <c r="S98" s="13">
        <f t="shared" ca="1" si="55"/>
        <v>29</v>
      </c>
      <c r="T98" s="14">
        <f t="shared" ca="1" si="56"/>
        <v>3.3564814814814812E-4</v>
      </c>
      <c r="U98" s="14">
        <f t="shared" ca="1" si="76"/>
        <v>0.60020833333333401</v>
      </c>
      <c r="V98" s="12">
        <f t="shared" ca="1" si="77"/>
        <v>0.60020833333333401</v>
      </c>
      <c r="W98" s="23">
        <f>0</f>
        <v>0</v>
      </c>
      <c r="X98" s="12">
        <f t="shared" ca="1" si="78"/>
        <v>0.60020833333333401</v>
      </c>
      <c r="Y98" s="11">
        <f t="shared" ca="1" si="57"/>
        <v>36</v>
      </c>
      <c r="Z98" s="12">
        <f t="shared" ca="1" si="58"/>
        <v>4.1666666666666669E-4</v>
      </c>
      <c r="AA98" s="12">
        <f t="shared" ca="1" si="79"/>
        <v>0.60062500000000063</v>
      </c>
      <c r="AB98" s="10">
        <f t="shared" ca="1" si="80"/>
        <v>0.60062500000000063</v>
      </c>
      <c r="AC98" s="23">
        <f>0</f>
        <v>0</v>
      </c>
      <c r="AD98" s="10">
        <f t="shared" ca="1" si="81"/>
        <v>0.60062500000000063</v>
      </c>
      <c r="AE98" s="9">
        <f t="shared" ca="1" si="46"/>
        <v>70</v>
      </c>
      <c r="AF98" s="10">
        <f t="shared" ca="1" si="59"/>
        <v>8.1018518518518516E-4</v>
      </c>
      <c r="AG98" s="10">
        <f t="shared" ca="1" si="82"/>
        <v>0.60143518518518579</v>
      </c>
      <c r="AH98" s="9" t="str">
        <f t="shared" ca="1" si="47"/>
        <v>Quesadilla</v>
      </c>
      <c r="AI98" s="8">
        <f t="shared" ca="1" si="83"/>
        <v>0.60143518518518579</v>
      </c>
      <c r="AJ98" s="23">
        <f t="shared" ca="1" si="84"/>
        <v>0</v>
      </c>
      <c r="AK98" s="8">
        <f t="shared" ca="1" si="87"/>
        <v>0.60143518518518579</v>
      </c>
      <c r="AL98" s="7">
        <f t="shared" ca="1" si="48"/>
        <v>30</v>
      </c>
      <c r="AM98" s="8">
        <f t="shared" ca="1" si="60"/>
        <v>3.4722222222222224E-4</v>
      </c>
      <c r="AN98" s="8">
        <f t="shared" ca="1" si="61"/>
        <v>0.60178240740740807</v>
      </c>
      <c r="AO98" s="7" t="str">
        <f t="shared" ca="1" si="49"/>
        <v>Cash</v>
      </c>
      <c r="AP98" s="1">
        <f t="shared" ca="1" si="62"/>
        <v>2.2152777777778465E-2</v>
      </c>
      <c r="AQ98" s="1">
        <f t="shared" ca="1" si="50"/>
        <v>2.5231481481481481E-3</v>
      </c>
      <c r="AR98">
        <f t="shared" si="63"/>
        <v>1</v>
      </c>
      <c r="AS98" s="33">
        <f t="shared" ca="1" si="85"/>
        <v>2.2152777777778465E-2</v>
      </c>
      <c r="AT98" s="33">
        <f t="shared" ca="1" si="64"/>
        <v>2.5231481481481481E-3</v>
      </c>
      <c r="AX98">
        <f t="shared" si="86"/>
        <v>94</v>
      </c>
      <c r="AY98" s="34">
        <v>2.1243412240857507E-2</v>
      </c>
    </row>
    <row r="99" spans="1:51" ht="15.6" customHeight="1">
      <c r="A99" s="2">
        <v>198</v>
      </c>
      <c r="B99" s="1">
        <f t="shared" si="51"/>
        <v>2.2916666666666667E-3</v>
      </c>
      <c r="C99" s="5">
        <f t="shared" si="65"/>
        <v>0.57939814814814816</v>
      </c>
      <c r="D99" s="18">
        <f t="shared" si="45"/>
        <v>0.57939814814814816</v>
      </c>
      <c r="E99" s="21">
        <f t="shared" ca="1" si="66"/>
        <v>0</v>
      </c>
      <c r="F99" s="18">
        <f t="shared" ca="1" si="67"/>
        <v>0.57939814814814816</v>
      </c>
      <c r="G99" s="25">
        <f t="shared" ca="1" si="52"/>
        <v>22</v>
      </c>
      <c r="H99" s="18">
        <f t="shared" ca="1" si="68"/>
        <v>2.5462962962962961E-4</v>
      </c>
      <c r="I99" s="18">
        <f t="shared" ca="1" si="69"/>
        <v>0.57965277777777779</v>
      </c>
      <c r="J99" s="16">
        <f t="shared" ca="1" si="70"/>
        <v>0.57965277777777779</v>
      </c>
      <c r="K99" s="23">
        <f t="shared" ca="1" si="71"/>
        <v>2.1782407407408E-2</v>
      </c>
      <c r="L99" s="16">
        <f t="shared" ca="1" si="72"/>
        <v>0.60143518518518579</v>
      </c>
      <c r="M99" s="15">
        <f t="shared" ca="1" si="53"/>
        <v>14</v>
      </c>
      <c r="N99" s="16">
        <f t="shared" ca="1" si="54"/>
        <v>1.6203703703703703E-4</v>
      </c>
      <c r="O99" s="16">
        <f t="shared" ca="1" si="73"/>
        <v>0.60159722222222278</v>
      </c>
      <c r="P99" s="14">
        <f t="shared" ca="1" si="74"/>
        <v>0.60159722222222278</v>
      </c>
      <c r="Q99" s="23">
        <f>0</f>
        <v>0</v>
      </c>
      <c r="R99" s="14">
        <f t="shared" ca="1" si="75"/>
        <v>0.60159722222222278</v>
      </c>
      <c r="S99" s="13">
        <f t="shared" ca="1" si="55"/>
        <v>17</v>
      </c>
      <c r="T99" s="14">
        <f t="shared" ca="1" si="56"/>
        <v>1.9675925925925926E-4</v>
      </c>
      <c r="U99" s="14">
        <f t="shared" ca="1" si="76"/>
        <v>0.601793981481482</v>
      </c>
      <c r="V99" s="12">
        <f t="shared" ca="1" si="77"/>
        <v>0.601793981481482</v>
      </c>
      <c r="W99" s="23">
        <f>0</f>
        <v>0</v>
      </c>
      <c r="X99" s="12">
        <f t="shared" ca="1" si="78"/>
        <v>0.601793981481482</v>
      </c>
      <c r="Y99" s="11">
        <f t="shared" ca="1" si="57"/>
        <v>50</v>
      </c>
      <c r="Z99" s="12">
        <f t="shared" ca="1" si="58"/>
        <v>5.7870370370370367E-4</v>
      </c>
      <c r="AA99" s="12">
        <f t="shared" ca="1" si="79"/>
        <v>0.60237268518518572</v>
      </c>
      <c r="AB99" s="10">
        <f t="shared" ca="1" si="80"/>
        <v>0.60237268518518572</v>
      </c>
      <c r="AC99" s="23">
        <f>0</f>
        <v>0</v>
      </c>
      <c r="AD99" s="10">
        <f t="shared" ca="1" si="81"/>
        <v>0.60237268518518572</v>
      </c>
      <c r="AE99" s="9">
        <f t="shared" ca="1" si="46"/>
        <v>28</v>
      </c>
      <c r="AF99" s="10">
        <f t="shared" ca="1" si="59"/>
        <v>3.2407407407407406E-4</v>
      </c>
      <c r="AG99" s="10">
        <f t="shared" ca="1" si="82"/>
        <v>0.60269675925925981</v>
      </c>
      <c r="AH99" s="9" t="str">
        <f t="shared" ca="1" si="47"/>
        <v>Bowl</v>
      </c>
      <c r="AI99" s="8">
        <f t="shared" ca="1" si="83"/>
        <v>0.60269675925925981</v>
      </c>
      <c r="AJ99" s="23">
        <f t="shared" ca="1" si="84"/>
        <v>0</v>
      </c>
      <c r="AK99" s="8">
        <f t="shared" ca="1" si="87"/>
        <v>0.60269675925925981</v>
      </c>
      <c r="AL99" s="7">
        <f t="shared" ca="1" si="48"/>
        <v>30</v>
      </c>
      <c r="AM99" s="8">
        <f t="shared" ca="1" si="60"/>
        <v>3.4722222222222224E-4</v>
      </c>
      <c r="AN99" s="8">
        <f t="shared" ca="1" si="61"/>
        <v>0.60304398148148208</v>
      </c>
      <c r="AO99" s="7" t="str">
        <f t="shared" ca="1" si="49"/>
        <v>Debit</v>
      </c>
      <c r="AP99" s="1">
        <f t="shared" ca="1" si="62"/>
        <v>2.1782407407408E-2</v>
      </c>
      <c r="AQ99" s="1">
        <f t="shared" ca="1" si="50"/>
        <v>1.8634259259259257E-3</v>
      </c>
      <c r="AR99">
        <f t="shared" si="63"/>
        <v>1</v>
      </c>
      <c r="AS99" s="33">
        <f t="shared" ca="1" si="85"/>
        <v>2.1782407407408E-2</v>
      </c>
      <c r="AT99" s="33">
        <f t="shared" ca="1" si="64"/>
        <v>1.8634259259259257E-3</v>
      </c>
      <c r="AX99">
        <f t="shared" si="86"/>
        <v>95</v>
      </c>
      <c r="AY99" s="34">
        <v>2.4677308991381292E-2</v>
      </c>
    </row>
    <row r="100" spans="1:51" ht="15.6" customHeight="1">
      <c r="A100" s="2">
        <v>107</v>
      </c>
      <c r="B100" s="1">
        <f t="shared" si="51"/>
        <v>1.238425925925926E-3</v>
      </c>
      <c r="C100" s="5">
        <f t="shared" si="65"/>
        <v>0.5806365740740741</v>
      </c>
      <c r="D100" s="18">
        <f t="shared" si="45"/>
        <v>0.5806365740740741</v>
      </c>
      <c r="E100" s="21">
        <f t="shared" ca="1" si="66"/>
        <v>0</v>
      </c>
      <c r="F100" s="18">
        <f t="shared" ca="1" si="67"/>
        <v>0.5806365740740741</v>
      </c>
      <c r="G100" s="25">
        <f t="shared" ca="1" si="52"/>
        <v>29</v>
      </c>
      <c r="H100" s="18">
        <f t="shared" ca="1" si="68"/>
        <v>3.3564814814814812E-4</v>
      </c>
      <c r="I100" s="18">
        <f t="shared" ca="1" si="69"/>
        <v>0.58097222222222222</v>
      </c>
      <c r="J100" s="16">
        <f t="shared" ca="1" si="70"/>
        <v>0.58097222222222222</v>
      </c>
      <c r="K100" s="23">
        <f t="shared" ca="1" si="71"/>
        <v>2.1724537037037583E-2</v>
      </c>
      <c r="L100" s="16">
        <f t="shared" ca="1" si="72"/>
        <v>0.60269675925925981</v>
      </c>
      <c r="M100" s="15">
        <f t="shared" ca="1" si="53"/>
        <v>13</v>
      </c>
      <c r="N100" s="16">
        <f t="shared" ca="1" si="54"/>
        <v>1.5046296296296297E-4</v>
      </c>
      <c r="O100" s="16">
        <f t="shared" ca="1" si="73"/>
        <v>0.60284722222222276</v>
      </c>
      <c r="P100" s="14">
        <f t="shared" ca="1" si="74"/>
        <v>0.60284722222222276</v>
      </c>
      <c r="Q100" s="23">
        <f>0</f>
        <v>0</v>
      </c>
      <c r="R100" s="14">
        <f t="shared" ca="1" si="75"/>
        <v>0.60284722222222276</v>
      </c>
      <c r="S100" s="13">
        <f t="shared" ca="1" si="55"/>
        <v>38</v>
      </c>
      <c r="T100" s="14">
        <f t="shared" ca="1" si="56"/>
        <v>4.3981481481481481E-4</v>
      </c>
      <c r="U100" s="14">
        <f t="shared" ca="1" si="76"/>
        <v>0.60328703703703757</v>
      </c>
      <c r="V100" s="12">
        <f t="shared" ca="1" si="77"/>
        <v>0.60328703703703757</v>
      </c>
      <c r="W100" s="23">
        <f>0</f>
        <v>0</v>
      </c>
      <c r="X100" s="12">
        <f t="shared" ca="1" si="78"/>
        <v>0.60328703703703757</v>
      </c>
      <c r="Y100" s="11">
        <f t="shared" ca="1" si="57"/>
        <v>36</v>
      </c>
      <c r="Z100" s="12">
        <f t="shared" ca="1" si="58"/>
        <v>4.1666666666666669E-4</v>
      </c>
      <c r="AA100" s="12">
        <f t="shared" ca="1" si="79"/>
        <v>0.60370370370370419</v>
      </c>
      <c r="AB100" s="10">
        <f t="shared" ca="1" si="80"/>
        <v>0.60370370370370419</v>
      </c>
      <c r="AC100" s="23">
        <f>0</f>
        <v>0</v>
      </c>
      <c r="AD100" s="10">
        <f t="shared" ca="1" si="81"/>
        <v>0.60370370370370419</v>
      </c>
      <c r="AE100" s="9">
        <f t="shared" ca="1" si="46"/>
        <v>43</v>
      </c>
      <c r="AF100" s="10">
        <f t="shared" ca="1" si="59"/>
        <v>4.9768518518518521E-4</v>
      </c>
      <c r="AG100" s="10">
        <f t="shared" ca="1" si="82"/>
        <v>0.60420138888888941</v>
      </c>
      <c r="AH100" s="9" t="str">
        <f t="shared" ca="1" si="47"/>
        <v>Bowl</v>
      </c>
      <c r="AI100" s="8">
        <f t="shared" ca="1" si="83"/>
        <v>0.60420138888888941</v>
      </c>
      <c r="AJ100" s="23">
        <f t="shared" ca="1" si="84"/>
        <v>0</v>
      </c>
      <c r="AK100" s="8">
        <f t="shared" ca="1" si="87"/>
        <v>0.60420138888888941</v>
      </c>
      <c r="AL100" s="7">
        <f t="shared" ca="1" si="48"/>
        <v>41</v>
      </c>
      <c r="AM100" s="8">
        <f t="shared" ca="1" si="60"/>
        <v>4.7453703703703704E-4</v>
      </c>
      <c r="AN100" s="8">
        <f t="shared" ca="1" si="61"/>
        <v>0.60467592592592645</v>
      </c>
      <c r="AO100" s="7" t="str">
        <f t="shared" ca="1" si="49"/>
        <v>Cash</v>
      </c>
      <c r="AP100" s="1">
        <f t="shared" ca="1" si="62"/>
        <v>2.1724537037037583E-2</v>
      </c>
      <c r="AQ100" s="1">
        <f t="shared" ca="1" si="50"/>
        <v>2.3148148148148151E-3</v>
      </c>
      <c r="AR100">
        <f t="shared" si="63"/>
        <v>1</v>
      </c>
      <c r="AS100" s="33">
        <f t="shared" ca="1" si="85"/>
        <v>2.1724537037037583E-2</v>
      </c>
      <c r="AT100" s="33">
        <f t="shared" ca="1" si="64"/>
        <v>2.3148148148148151E-3</v>
      </c>
      <c r="AX100">
        <f t="shared" si="86"/>
        <v>96</v>
      </c>
      <c r="AY100" s="34">
        <v>2.4075893897042105E-2</v>
      </c>
    </row>
    <row r="101" spans="1:51" ht="15.6" customHeight="1">
      <c r="A101" s="2">
        <v>69</v>
      </c>
      <c r="B101" s="1">
        <f t="shared" si="51"/>
        <v>7.9861111111111116E-4</v>
      </c>
      <c r="C101" s="5">
        <f t="shared" si="65"/>
        <v>0.58143518518518522</v>
      </c>
      <c r="D101" s="18">
        <f t="shared" si="45"/>
        <v>0.58143518518518522</v>
      </c>
      <c r="E101" s="21">
        <f t="shared" ca="1" si="66"/>
        <v>0</v>
      </c>
      <c r="F101" s="18">
        <f t="shared" ca="1" si="67"/>
        <v>0.58143518518518522</v>
      </c>
      <c r="G101" s="25">
        <f t="shared" ca="1" si="52"/>
        <v>29</v>
      </c>
      <c r="H101" s="18">
        <f t="shared" ca="1" si="68"/>
        <v>3.3564814814814812E-4</v>
      </c>
      <c r="I101" s="18">
        <f t="shared" ca="1" si="69"/>
        <v>0.58177083333333335</v>
      </c>
      <c r="J101" s="16">
        <f t="shared" ca="1" si="70"/>
        <v>0.58177083333333335</v>
      </c>
      <c r="K101" s="23">
        <f t="shared" ca="1" si="71"/>
        <v>2.2430555555556064E-2</v>
      </c>
      <c r="L101" s="16">
        <f t="shared" ca="1" si="72"/>
        <v>0.60420138888888941</v>
      </c>
      <c r="M101" s="15">
        <f t="shared" ca="1" si="53"/>
        <v>21</v>
      </c>
      <c r="N101" s="16">
        <f t="shared" ca="1" si="54"/>
        <v>2.4305555555555555E-4</v>
      </c>
      <c r="O101" s="16">
        <f t="shared" ca="1" si="73"/>
        <v>0.60444444444444501</v>
      </c>
      <c r="P101" s="14">
        <f t="shared" ca="1" si="74"/>
        <v>0.60444444444444501</v>
      </c>
      <c r="Q101" s="23">
        <f>0</f>
        <v>0</v>
      </c>
      <c r="R101" s="14">
        <f t="shared" ca="1" si="75"/>
        <v>0.60444444444444501</v>
      </c>
      <c r="S101" s="13">
        <f t="shared" ca="1" si="55"/>
        <v>17</v>
      </c>
      <c r="T101" s="14">
        <f t="shared" ca="1" si="56"/>
        <v>1.9675925925925926E-4</v>
      </c>
      <c r="U101" s="14">
        <f t="shared" ca="1" si="76"/>
        <v>0.60464120370370422</v>
      </c>
      <c r="V101" s="12">
        <f t="shared" ca="1" si="77"/>
        <v>0.60464120370370422</v>
      </c>
      <c r="W101" s="23">
        <f>0</f>
        <v>0</v>
      </c>
      <c r="X101" s="12">
        <f t="shared" ca="1" si="78"/>
        <v>0.60464120370370422</v>
      </c>
      <c r="Y101" s="11">
        <f t="shared" ca="1" si="57"/>
        <v>36</v>
      </c>
      <c r="Z101" s="12">
        <f t="shared" ca="1" si="58"/>
        <v>4.1666666666666669E-4</v>
      </c>
      <c r="AA101" s="12">
        <f t="shared" ca="1" si="79"/>
        <v>0.60505787037037084</v>
      </c>
      <c r="AB101" s="10">
        <f t="shared" ca="1" si="80"/>
        <v>0.60505787037037084</v>
      </c>
      <c r="AC101" s="23">
        <f>0</f>
        <v>0</v>
      </c>
      <c r="AD101" s="10">
        <f t="shared" ca="1" si="81"/>
        <v>0.60505787037037084</v>
      </c>
      <c r="AE101" s="9">
        <f t="shared" ca="1" si="46"/>
        <v>36</v>
      </c>
      <c r="AF101" s="10">
        <f t="shared" ca="1" si="59"/>
        <v>4.1666666666666669E-4</v>
      </c>
      <c r="AG101" s="10">
        <f t="shared" ca="1" si="82"/>
        <v>0.60547453703703746</v>
      </c>
      <c r="AH101" s="9" t="str">
        <f t="shared" ca="1" si="47"/>
        <v>Burrito</v>
      </c>
      <c r="AI101" s="8">
        <f t="shared" ca="1" si="83"/>
        <v>0.60547453703703746</v>
      </c>
      <c r="AJ101" s="23">
        <f t="shared" ca="1" si="84"/>
        <v>0</v>
      </c>
      <c r="AK101" s="8">
        <f t="shared" ca="1" si="87"/>
        <v>0.60547453703703746</v>
      </c>
      <c r="AL101" s="7">
        <f t="shared" ca="1" si="48"/>
        <v>29</v>
      </c>
      <c r="AM101" s="8">
        <f t="shared" ca="1" si="60"/>
        <v>3.3564814814814812E-4</v>
      </c>
      <c r="AN101" s="8">
        <f t="shared" ca="1" si="61"/>
        <v>0.60581018518518559</v>
      </c>
      <c r="AO101" s="7" t="str">
        <f t="shared" ca="1" si="49"/>
        <v>Debit</v>
      </c>
      <c r="AP101" s="1">
        <f t="shared" ca="1" si="62"/>
        <v>2.2430555555556064E-2</v>
      </c>
      <c r="AQ101" s="1">
        <f t="shared" ca="1" si="50"/>
        <v>1.9444444444444444E-3</v>
      </c>
      <c r="AR101">
        <f t="shared" si="63"/>
        <v>1</v>
      </c>
      <c r="AS101" s="33">
        <f t="shared" ca="1" si="85"/>
        <v>2.2430555555556064E-2</v>
      </c>
      <c r="AT101" s="33">
        <f t="shared" ca="1" si="64"/>
        <v>1.9444444444444444E-3</v>
      </c>
      <c r="AX101">
        <f t="shared" si="86"/>
        <v>97</v>
      </c>
      <c r="AY101" s="34">
        <v>2.4575981248544584E-2</v>
      </c>
    </row>
    <row r="102" spans="1:51" ht="15.6" customHeight="1">
      <c r="A102" s="2">
        <v>167</v>
      </c>
      <c r="B102" s="1">
        <f t="shared" si="51"/>
        <v>1.9328703703703704E-3</v>
      </c>
      <c r="C102" s="5">
        <f t="shared" si="65"/>
        <v>0.5833680555555556</v>
      </c>
      <c r="D102" s="18">
        <f t="shared" si="45"/>
        <v>0.5833680555555556</v>
      </c>
      <c r="E102" s="21">
        <f t="shared" ca="1" si="66"/>
        <v>0</v>
      </c>
      <c r="F102" s="18">
        <f t="shared" ca="1" si="67"/>
        <v>0.5833680555555556</v>
      </c>
      <c r="G102" s="25">
        <f t="shared" ca="1" si="52"/>
        <v>27</v>
      </c>
      <c r="H102" s="18">
        <f t="shared" ca="1" si="68"/>
        <v>3.1250000000000001E-4</v>
      </c>
      <c r="I102" s="18">
        <f t="shared" ca="1" si="69"/>
        <v>0.58368055555555565</v>
      </c>
      <c r="J102" s="16">
        <f t="shared" ca="1" si="70"/>
        <v>0.58368055555555565</v>
      </c>
      <c r="K102" s="23">
        <f t="shared" ca="1" si="71"/>
        <v>2.1793981481481817E-2</v>
      </c>
      <c r="L102" s="16">
        <f t="shared" ca="1" si="72"/>
        <v>0.60547453703703746</v>
      </c>
      <c r="M102" s="15">
        <f t="shared" ca="1" si="53"/>
        <v>16</v>
      </c>
      <c r="N102" s="16">
        <f t="shared" ca="1" si="54"/>
        <v>1.8518518518518518E-4</v>
      </c>
      <c r="O102" s="16">
        <f t="shared" ca="1" si="73"/>
        <v>0.60565972222222264</v>
      </c>
      <c r="P102" s="14">
        <f t="shared" ca="1" si="74"/>
        <v>0.60565972222222264</v>
      </c>
      <c r="Q102" s="23">
        <f>0</f>
        <v>0</v>
      </c>
      <c r="R102" s="14">
        <f t="shared" ca="1" si="75"/>
        <v>0.60565972222222264</v>
      </c>
      <c r="S102" s="13">
        <f t="shared" ca="1" si="55"/>
        <v>30</v>
      </c>
      <c r="T102" s="14">
        <f t="shared" ca="1" si="56"/>
        <v>3.4722222222222224E-4</v>
      </c>
      <c r="U102" s="14">
        <f t="shared" ca="1" si="76"/>
        <v>0.60600694444444492</v>
      </c>
      <c r="V102" s="12">
        <f t="shared" ca="1" si="77"/>
        <v>0.60600694444444492</v>
      </c>
      <c r="W102" s="23">
        <f>0</f>
        <v>0</v>
      </c>
      <c r="X102" s="12">
        <f t="shared" ca="1" si="78"/>
        <v>0.60600694444444492</v>
      </c>
      <c r="Y102" s="11">
        <f t="shared" ca="1" si="57"/>
        <v>42</v>
      </c>
      <c r="Z102" s="12">
        <f t="shared" ca="1" si="58"/>
        <v>4.861111111111111E-4</v>
      </c>
      <c r="AA102" s="12">
        <f t="shared" ca="1" si="79"/>
        <v>0.60649305555555599</v>
      </c>
      <c r="AB102" s="10">
        <f t="shared" ca="1" si="80"/>
        <v>0.60649305555555599</v>
      </c>
      <c r="AC102" s="23">
        <f>0</f>
        <v>0</v>
      </c>
      <c r="AD102" s="10">
        <f t="shared" ca="1" si="81"/>
        <v>0.60649305555555599</v>
      </c>
      <c r="AE102" s="9">
        <f t="shared" ca="1" si="46"/>
        <v>35</v>
      </c>
      <c r="AF102" s="10">
        <f t="shared" ca="1" si="59"/>
        <v>4.0509259259259258E-4</v>
      </c>
      <c r="AG102" s="10">
        <f t="shared" ca="1" si="82"/>
        <v>0.60689814814814858</v>
      </c>
      <c r="AH102" s="9" t="str">
        <f t="shared" ca="1" si="47"/>
        <v>Burrito</v>
      </c>
      <c r="AI102" s="8">
        <f t="shared" ca="1" si="83"/>
        <v>0.60689814814814858</v>
      </c>
      <c r="AJ102" s="23">
        <f t="shared" ca="1" si="84"/>
        <v>0</v>
      </c>
      <c r="AK102" s="8">
        <f t="shared" ca="1" si="87"/>
        <v>0.60689814814814858</v>
      </c>
      <c r="AL102" s="7">
        <f t="shared" ca="1" si="48"/>
        <v>15</v>
      </c>
      <c r="AM102" s="8">
        <f t="shared" ca="1" si="60"/>
        <v>1.7361111111111112E-4</v>
      </c>
      <c r="AN102" s="8">
        <f t="shared" ca="1" si="61"/>
        <v>0.60707175925925971</v>
      </c>
      <c r="AO102" s="7" t="str">
        <f t="shared" ca="1" si="49"/>
        <v>Debit</v>
      </c>
      <c r="AP102" s="1">
        <f t="shared" ca="1" si="62"/>
        <v>2.1793981481481817E-2</v>
      </c>
      <c r="AQ102" s="1">
        <f t="shared" ca="1" si="50"/>
        <v>1.9097222222222224E-3</v>
      </c>
      <c r="AR102">
        <f t="shared" si="63"/>
        <v>1</v>
      </c>
      <c r="AS102" s="33">
        <f t="shared" ca="1" si="85"/>
        <v>2.1793981481481817E-2</v>
      </c>
      <c r="AT102" s="33">
        <f t="shared" ca="1" si="64"/>
        <v>1.9097222222222224E-3</v>
      </c>
      <c r="AX102">
        <f t="shared" si="86"/>
        <v>98</v>
      </c>
      <c r="AY102" s="34">
        <v>2.3176319007687716E-2</v>
      </c>
    </row>
    <row r="103" spans="1:51" ht="15.6" customHeight="1">
      <c r="A103" s="2">
        <v>242</v>
      </c>
      <c r="B103" s="1">
        <f t="shared" si="51"/>
        <v>2.8009259259259259E-3</v>
      </c>
      <c r="C103" s="5">
        <f t="shared" si="65"/>
        <v>0.58616898148148155</v>
      </c>
      <c r="D103" s="18">
        <f t="shared" si="45"/>
        <v>0.58616898148148155</v>
      </c>
      <c r="E103" s="21">
        <f t="shared" ca="1" si="66"/>
        <v>0</v>
      </c>
      <c r="F103" s="18">
        <f t="shared" ca="1" si="67"/>
        <v>0.58616898148148155</v>
      </c>
      <c r="G103" s="25">
        <f t="shared" ca="1" si="52"/>
        <v>29</v>
      </c>
      <c r="H103" s="18">
        <f t="shared" ca="1" si="68"/>
        <v>3.3564814814814812E-4</v>
      </c>
      <c r="I103" s="18">
        <f t="shared" ca="1" si="69"/>
        <v>0.58650462962962968</v>
      </c>
      <c r="J103" s="16">
        <f t="shared" ca="1" si="70"/>
        <v>0.58650462962962968</v>
      </c>
      <c r="K103" s="23">
        <f t="shared" ca="1" si="71"/>
        <v>2.0393518518518894E-2</v>
      </c>
      <c r="L103" s="16">
        <f t="shared" ca="1" si="72"/>
        <v>0.60689814814814858</v>
      </c>
      <c r="M103" s="15">
        <f t="shared" ca="1" si="53"/>
        <v>31</v>
      </c>
      <c r="N103" s="16">
        <f t="shared" ca="1" si="54"/>
        <v>3.5879629629629629E-4</v>
      </c>
      <c r="O103" s="16">
        <f t="shared" ca="1" si="73"/>
        <v>0.60725694444444489</v>
      </c>
      <c r="P103" s="14">
        <f t="shared" ca="1" si="74"/>
        <v>0.60725694444444489</v>
      </c>
      <c r="Q103" s="23">
        <f>0</f>
        <v>0</v>
      </c>
      <c r="R103" s="14">
        <f t="shared" ca="1" si="75"/>
        <v>0.60725694444444489</v>
      </c>
      <c r="S103" s="13">
        <f t="shared" ca="1" si="55"/>
        <v>15</v>
      </c>
      <c r="T103" s="14">
        <f t="shared" ca="1" si="56"/>
        <v>1.7361111111111112E-4</v>
      </c>
      <c r="U103" s="14">
        <f t="shared" ca="1" si="76"/>
        <v>0.60743055555555603</v>
      </c>
      <c r="V103" s="12">
        <f t="shared" ca="1" si="77"/>
        <v>0.60743055555555603</v>
      </c>
      <c r="W103" s="23">
        <f>0</f>
        <v>0</v>
      </c>
      <c r="X103" s="12">
        <f t="shared" ca="1" si="78"/>
        <v>0.60743055555555603</v>
      </c>
      <c r="Y103" s="11">
        <f t="shared" ca="1" si="57"/>
        <v>21</v>
      </c>
      <c r="Z103" s="12">
        <f t="shared" ca="1" si="58"/>
        <v>2.4305555555555555E-4</v>
      </c>
      <c r="AA103" s="12">
        <f t="shared" ca="1" si="79"/>
        <v>0.60767361111111162</v>
      </c>
      <c r="AB103" s="10">
        <f t="shared" ca="1" si="80"/>
        <v>0.60767361111111162</v>
      </c>
      <c r="AC103" s="23">
        <f>0</f>
        <v>0</v>
      </c>
      <c r="AD103" s="10">
        <f t="shared" ca="1" si="81"/>
        <v>0.60767361111111162</v>
      </c>
      <c r="AE103" s="9">
        <f t="shared" ca="1" si="46"/>
        <v>70</v>
      </c>
      <c r="AF103" s="10">
        <f t="shared" ca="1" si="59"/>
        <v>8.1018518518518516E-4</v>
      </c>
      <c r="AG103" s="10">
        <f t="shared" ca="1" si="82"/>
        <v>0.60848379629629679</v>
      </c>
      <c r="AH103" s="9" t="str">
        <f t="shared" ca="1" si="47"/>
        <v>Quesadilla</v>
      </c>
      <c r="AI103" s="8">
        <f t="shared" ca="1" si="83"/>
        <v>0.60848379629629679</v>
      </c>
      <c r="AJ103" s="23">
        <f t="shared" ca="1" si="84"/>
        <v>0</v>
      </c>
      <c r="AK103" s="8">
        <f t="shared" ca="1" si="87"/>
        <v>0.60848379629629679</v>
      </c>
      <c r="AL103" s="7">
        <f t="shared" ca="1" si="48"/>
        <v>26</v>
      </c>
      <c r="AM103" s="8">
        <f t="shared" ca="1" si="60"/>
        <v>3.0092592592592595E-4</v>
      </c>
      <c r="AN103" s="8">
        <f t="shared" ca="1" si="61"/>
        <v>0.60878472222222269</v>
      </c>
      <c r="AO103" s="7" t="str">
        <f t="shared" ca="1" si="49"/>
        <v>Debit</v>
      </c>
      <c r="AP103" s="1">
        <f t="shared" ca="1" si="62"/>
        <v>2.0393518518518894E-2</v>
      </c>
      <c r="AQ103" s="1">
        <f t="shared" ca="1" si="50"/>
        <v>2.2222222222222222E-3</v>
      </c>
      <c r="AR103">
        <f t="shared" si="63"/>
        <v>1</v>
      </c>
      <c r="AS103" s="33">
        <f t="shared" ca="1" si="85"/>
        <v>2.0393518518518894E-2</v>
      </c>
      <c r="AT103" s="33">
        <f t="shared" ca="1" si="64"/>
        <v>2.2222222222222222E-3</v>
      </c>
      <c r="AX103">
        <f t="shared" si="86"/>
        <v>99</v>
      </c>
      <c r="AY103" s="34">
        <v>2.4663478336827614E-2</v>
      </c>
    </row>
    <row r="104" spans="1:51" ht="15.6" customHeight="1">
      <c r="A104" s="2">
        <v>230</v>
      </c>
      <c r="B104" s="1">
        <f t="shared" si="51"/>
        <v>2.662037037037037E-3</v>
      </c>
      <c r="C104" s="5">
        <f t="shared" si="65"/>
        <v>0.5888310185185186</v>
      </c>
      <c r="D104" s="18">
        <f t="shared" si="45"/>
        <v>0.5888310185185186</v>
      </c>
      <c r="E104" s="21">
        <f t="shared" ca="1" si="66"/>
        <v>0</v>
      </c>
      <c r="F104" s="18">
        <f t="shared" ca="1" si="67"/>
        <v>0.5888310185185186</v>
      </c>
      <c r="G104" s="25">
        <f t="shared" ca="1" si="52"/>
        <v>18</v>
      </c>
      <c r="H104" s="18">
        <f t="shared" ca="1" si="68"/>
        <v>2.0833333333333335E-4</v>
      </c>
      <c r="I104" s="18">
        <f t="shared" ca="1" si="69"/>
        <v>0.58903935185185197</v>
      </c>
      <c r="J104" s="16">
        <f t="shared" ca="1" si="70"/>
        <v>0.58903935185185197</v>
      </c>
      <c r="K104" s="23">
        <f t="shared" ca="1" si="71"/>
        <v>1.9444444444444819E-2</v>
      </c>
      <c r="L104" s="16">
        <f t="shared" ca="1" si="72"/>
        <v>0.60848379629629679</v>
      </c>
      <c r="M104" s="15">
        <f t="shared" ca="1" si="53"/>
        <v>13</v>
      </c>
      <c r="N104" s="16">
        <f t="shared" ca="1" si="54"/>
        <v>1.5046296296296297E-4</v>
      </c>
      <c r="O104" s="16">
        <f t="shared" ca="1" si="73"/>
        <v>0.60863425925925974</v>
      </c>
      <c r="P104" s="14">
        <f t="shared" ca="1" si="74"/>
        <v>0.60863425925925974</v>
      </c>
      <c r="Q104" s="23">
        <f>0</f>
        <v>0</v>
      </c>
      <c r="R104" s="14">
        <f t="shared" ca="1" si="75"/>
        <v>0.60863425925925974</v>
      </c>
      <c r="S104" s="13">
        <f t="shared" ca="1" si="55"/>
        <v>29</v>
      </c>
      <c r="T104" s="14">
        <f t="shared" ca="1" si="56"/>
        <v>3.3564814814814812E-4</v>
      </c>
      <c r="U104" s="14">
        <f t="shared" ca="1" si="76"/>
        <v>0.60896990740740786</v>
      </c>
      <c r="V104" s="12">
        <f t="shared" ca="1" si="77"/>
        <v>0.60896990740740786</v>
      </c>
      <c r="W104" s="23">
        <f>0</f>
        <v>0</v>
      </c>
      <c r="X104" s="12">
        <f t="shared" ca="1" si="78"/>
        <v>0.60896990740740786</v>
      </c>
      <c r="Y104" s="11">
        <f t="shared" ca="1" si="57"/>
        <v>29</v>
      </c>
      <c r="Z104" s="12">
        <f t="shared" ca="1" si="58"/>
        <v>3.3564814814814812E-4</v>
      </c>
      <c r="AA104" s="12">
        <f t="shared" ca="1" si="79"/>
        <v>0.60930555555555599</v>
      </c>
      <c r="AB104" s="10">
        <f t="shared" ca="1" si="80"/>
        <v>0.60930555555555599</v>
      </c>
      <c r="AC104" s="23">
        <f>0</f>
        <v>0</v>
      </c>
      <c r="AD104" s="10">
        <f t="shared" ca="1" si="81"/>
        <v>0.60930555555555599</v>
      </c>
      <c r="AE104" s="9">
        <f t="shared" ca="1" si="46"/>
        <v>37</v>
      </c>
      <c r="AF104" s="10">
        <f t="shared" ca="1" si="59"/>
        <v>4.2824074074074075E-4</v>
      </c>
      <c r="AG104" s="10">
        <f t="shared" ca="1" si="82"/>
        <v>0.60973379629629676</v>
      </c>
      <c r="AH104" s="9" t="str">
        <f t="shared" ca="1" si="47"/>
        <v>Bowl</v>
      </c>
      <c r="AI104" s="8">
        <f t="shared" ca="1" si="83"/>
        <v>0.60973379629629676</v>
      </c>
      <c r="AJ104" s="23">
        <f t="shared" ca="1" si="84"/>
        <v>0</v>
      </c>
      <c r="AK104" s="8">
        <f t="shared" ca="1" si="87"/>
        <v>0.60973379629629676</v>
      </c>
      <c r="AL104" s="7">
        <f t="shared" ca="1" si="48"/>
        <v>12</v>
      </c>
      <c r="AM104" s="8">
        <f t="shared" ca="1" si="60"/>
        <v>1.3888888888888889E-4</v>
      </c>
      <c r="AN104" s="8">
        <f t="shared" ca="1" si="61"/>
        <v>0.60987268518518567</v>
      </c>
      <c r="AO104" s="7" t="str">
        <f t="shared" ca="1" si="49"/>
        <v>Debit</v>
      </c>
      <c r="AP104" s="1">
        <f t="shared" ca="1" si="62"/>
        <v>1.9444444444444819E-2</v>
      </c>
      <c r="AQ104" s="1">
        <f t="shared" ca="1" si="50"/>
        <v>1.5972222222222221E-3</v>
      </c>
      <c r="AR104">
        <f t="shared" si="63"/>
        <v>1</v>
      </c>
      <c r="AS104" s="33">
        <f t="shared" ca="1" si="85"/>
        <v>1.9444444444444819E-2</v>
      </c>
      <c r="AT104" s="33">
        <f t="shared" ca="1" si="64"/>
        <v>1.5972222222222221E-3</v>
      </c>
      <c r="AX104">
        <f t="shared" si="86"/>
        <v>100</v>
      </c>
      <c r="AY104" s="34">
        <v>2.2570390752387908E-2</v>
      </c>
    </row>
    <row r="105" spans="1:51" ht="15.6" customHeight="1">
      <c r="A105" s="2">
        <v>269</v>
      </c>
      <c r="B105" s="1">
        <f t="shared" si="51"/>
        <v>3.1134259259259257E-3</v>
      </c>
      <c r="C105" s="5">
        <f t="shared" si="65"/>
        <v>0.5919444444444445</v>
      </c>
      <c r="D105" s="18">
        <f t="shared" si="45"/>
        <v>0.5919444444444445</v>
      </c>
      <c r="E105" s="21">
        <f t="shared" ca="1" si="66"/>
        <v>0</v>
      </c>
      <c r="F105" s="18">
        <f t="shared" ca="1" si="67"/>
        <v>0.5919444444444445</v>
      </c>
      <c r="G105" s="25">
        <f t="shared" ca="1" si="52"/>
        <v>23</v>
      </c>
      <c r="H105" s="18">
        <f t="shared" ca="1" si="68"/>
        <v>2.6620370370370372E-4</v>
      </c>
      <c r="I105" s="18">
        <f t="shared" ca="1" si="69"/>
        <v>0.59221064814814817</v>
      </c>
      <c r="J105" s="16">
        <f t="shared" ca="1" si="70"/>
        <v>0.59221064814814817</v>
      </c>
      <c r="K105" s="23">
        <f t="shared" ca="1" si="71"/>
        <v>1.7523148148148593E-2</v>
      </c>
      <c r="L105" s="16">
        <f t="shared" ca="1" si="72"/>
        <v>0.60973379629629676</v>
      </c>
      <c r="M105" s="15">
        <f t="shared" ca="1" si="53"/>
        <v>25</v>
      </c>
      <c r="N105" s="16">
        <f t="shared" ca="1" si="54"/>
        <v>2.8935185185185184E-4</v>
      </c>
      <c r="O105" s="16">
        <f t="shared" ca="1" si="73"/>
        <v>0.61002314814814862</v>
      </c>
      <c r="P105" s="14">
        <f t="shared" ca="1" si="74"/>
        <v>0.61002314814814862</v>
      </c>
      <c r="Q105" s="23">
        <f>0</f>
        <v>0</v>
      </c>
      <c r="R105" s="14">
        <f t="shared" ca="1" si="75"/>
        <v>0.61002314814814862</v>
      </c>
      <c r="S105" s="13">
        <f t="shared" ca="1" si="55"/>
        <v>19</v>
      </c>
      <c r="T105" s="14">
        <f t="shared" ca="1" si="56"/>
        <v>2.199074074074074E-4</v>
      </c>
      <c r="U105" s="14">
        <f t="shared" ca="1" si="76"/>
        <v>0.61024305555555602</v>
      </c>
      <c r="V105" s="12">
        <f t="shared" ca="1" si="77"/>
        <v>0.61024305555555602</v>
      </c>
      <c r="W105" s="23">
        <f>0</f>
        <v>0</v>
      </c>
      <c r="X105" s="12">
        <f t="shared" ca="1" si="78"/>
        <v>0.61024305555555602</v>
      </c>
      <c r="Y105" s="11">
        <f t="shared" ca="1" si="57"/>
        <v>45</v>
      </c>
      <c r="Z105" s="12">
        <f t="shared" ca="1" si="58"/>
        <v>5.2083333333333333E-4</v>
      </c>
      <c r="AA105" s="12">
        <f t="shared" ca="1" si="79"/>
        <v>0.61076388888888933</v>
      </c>
      <c r="AB105" s="10">
        <f t="shared" ca="1" si="80"/>
        <v>0.61076388888888933</v>
      </c>
      <c r="AC105" s="23">
        <f>0</f>
        <v>0</v>
      </c>
      <c r="AD105" s="10">
        <f t="shared" ca="1" si="81"/>
        <v>0.61076388888888933</v>
      </c>
      <c r="AE105" s="9">
        <f t="shared" ca="1" si="46"/>
        <v>50</v>
      </c>
      <c r="AF105" s="10">
        <f t="shared" ca="1" si="59"/>
        <v>5.7870370370370367E-4</v>
      </c>
      <c r="AG105" s="10">
        <f t="shared" ca="1" si="82"/>
        <v>0.61134259259259305</v>
      </c>
      <c r="AH105" s="9" t="str">
        <f t="shared" ca="1" si="47"/>
        <v>Quesadilla</v>
      </c>
      <c r="AI105" s="8">
        <f t="shared" ca="1" si="83"/>
        <v>0.61134259259259305</v>
      </c>
      <c r="AJ105" s="23">
        <f t="shared" ca="1" si="84"/>
        <v>0</v>
      </c>
      <c r="AK105" s="8">
        <f t="shared" ca="1" si="87"/>
        <v>0.61134259259259305</v>
      </c>
      <c r="AL105" s="7">
        <f t="shared" ca="1" si="48"/>
        <v>22</v>
      </c>
      <c r="AM105" s="8">
        <f t="shared" ca="1" si="60"/>
        <v>2.5462962962962961E-4</v>
      </c>
      <c r="AN105" s="8">
        <f t="shared" ca="1" si="61"/>
        <v>0.61159722222222268</v>
      </c>
      <c r="AO105" s="7" t="str">
        <f t="shared" ca="1" si="49"/>
        <v>Debit</v>
      </c>
      <c r="AP105" s="1">
        <f t="shared" ca="1" si="62"/>
        <v>1.7523148148148593E-2</v>
      </c>
      <c r="AQ105" s="1">
        <f t="shared" ca="1" si="50"/>
        <v>2.1296296296296298E-3</v>
      </c>
      <c r="AR105">
        <f t="shared" si="63"/>
        <v>1</v>
      </c>
      <c r="AS105" s="33">
        <f t="shared" ca="1" si="85"/>
        <v>1.7523148148148593E-2</v>
      </c>
      <c r="AT105" s="33">
        <f t="shared" ca="1" si="64"/>
        <v>2.1296296296296298E-3</v>
      </c>
      <c r="AX105">
        <f t="shared" si="86"/>
        <v>101</v>
      </c>
      <c r="AY105" s="34">
        <v>2.3375080072210789E-2</v>
      </c>
    </row>
    <row r="106" spans="1:51" ht="15.6" customHeight="1">
      <c r="A106" s="2">
        <v>201</v>
      </c>
      <c r="B106" s="1">
        <f t="shared" si="51"/>
        <v>2.3263888888888887E-3</v>
      </c>
      <c r="C106" s="5">
        <f t="shared" si="65"/>
        <v>0.59427083333333341</v>
      </c>
      <c r="D106" s="18">
        <f t="shared" si="45"/>
        <v>0.59427083333333341</v>
      </c>
      <c r="E106" s="21">
        <f t="shared" ca="1" si="66"/>
        <v>0</v>
      </c>
      <c r="F106" s="18">
        <f t="shared" ca="1" si="67"/>
        <v>0.59427083333333341</v>
      </c>
      <c r="G106" s="25">
        <f t="shared" ca="1" si="52"/>
        <v>14</v>
      </c>
      <c r="H106" s="18">
        <f t="shared" ca="1" si="68"/>
        <v>1.6203703703703703E-4</v>
      </c>
      <c r="I106" s="18">
        <f t="shared" ca="1" si="69"/>
        <v>0.5944328703703704</v>
      </c>
      <c r="J106" s="16">
        <f t="shared" ca="1" si="70"/>
        <v>0.5944328703703704</v>
      </c>
      <c r="K106" s="23">
        <f t="shared" ca="1" si="71"/>
        <v>1.6909722222222645E-2</v>
      </c>
      <c r="L106" s="16">
        <f t="shared" ca="1" si="72"/>
        <v>0.61134259259259305</v>
      </c>
      <c r="M106" s="15">
        <f t="shared" ca="1" si="53"/>
        <v>21</v>
      </c>
      <c r="N106" s="16">
        <f t="shared" ca="1" si="54"/>
        <v>2.4305555555555555E-4</v>
      </c>
      <c r="O106" s="16">
        <f t="shared" ca="1" si="73"/>
        <v>0.61158564814814864</v>
      </c>
      <c r="P106" s="14">
        <f t="shared" ca="1" si="74"/>
        <v>0.61158564814814864</v>
      </c>
      <c r="Q106" s="23">
        <f>0</f>
        <v>0</v>
      </c>
      <c r="R106" s="14">
        <f t="shared" ca="1" si="75"/>
        <v>0.61158564814814864</v>
      </c>
      <c r="S106" s="13">
        <f t="shared" ca="1" si="55"/>
        <v>20</v>
      </c>
      <c r="T106" s="14">
        <f t="shared" ca="1" si="56"/>
        <v>2.3148148148148149E-4</v>
      </c>
      <c r="U106" s="14">
        <f t="shared" ca="1" si="76"/>
        <v>0.61181712962963009</v>
      </c>
      <c r="V106" s="12">
        <f t="shared" ca="1" si="77"/>
        <v>0.61181712962963009</v>
      </c>
      <c r="W106" s="23">
        <f>0</f>
        <v>0</v>
      </c>
      <c r="X106" s="12">
        <f t="shared" ca="1" si="78"/>
        <v>0.61181712962963009</v>
      </c>
      <c r="Y106" s="11">
        <f t="shared" ca="1" si="57"/>
        <v>33</v>
      </c>
      <c r="Z106" s="12">
        <f t="shared" ca="1" si="58"/>
        <v>3.8194444444444446E-4</v>
      </c>
      <c r="AA106" s="12">
        <f t="shared" ca="1" si="79"/>
        <v>0.61219907407407448</v>
      </c>
      <c r="AB106" s="10">
        <f t="shared" ca="1" si="80"/>
        <v>0.61219907407407448</v>
      </c>
      <c r="AC106" s="23">
        <f>0</f>
        <v>0</v>
      </c>
      <c r="AD106" s="10">
        <f t="shared" ca="1" si="81"/>
        <v>0.61219907407407448</v>
      </c>
      <c r="AE106" s="9">
        <f t="shared" ca="1" si="46"/>
        <v>28</v>
      </c>
      <c r="AF106" s="10">
        <f t="shared" ca="1" si="59"/>
        <v>3.2407407407407406E-4</v>
      </c>
      <c r="AG106" s="10">
        <f t="shared" ca="1" si="82"/>
        <v>0.61252314814814857</v>
      </c>
      <c r="AH106" s="9" t="str">
        <f t="shared" ca="1" si="47"/>
        <v>Bowl</v>
      </c>
      <c r="AI106" s="8">
        <f t="shared" ca="1" si="83"/>
        <v>0.61252314814814857</v>
      </c>
      <c r="AJ106" s="23">
        <f t="shared" ca="1" si="84"/>
        <v>0</v>
      </c>
      <c r="AK106" s="8">
        <f t="shared" ca="1" si="87"/>
        <v>0.61252314814814857</v>
      </c>
      <c r="AL106" s="7">
        <f t="shared" ca="1" si="48"/>
        <v>24</v>
      </c>
      <c r="AM106" s="8">
        <f t="shared" ca="1" si="60"/>
        <v>2.7777777777777778E-4</v>
      </c>
      <c r="AN106" s="8">
        <f t="shared" ca="1" si="61"/>
        <v>0.61280092592592639</v>
      </c>
      <c r="AO106" s="7" t="str">
        <f t="shared" ca="1" si="49"/>
        <v>Debit</v>
      </c>
      <c r="AP106" s="1">
        <f t="shared" ca="1" si="62"/>
        <v>1.6909722222222645E-2</v>
      </c>
      <c r="AQ106" s="1">
        <f t="shared" ca="1" si="50"/>
        <v>1.6203703703703705E-3</v>
      </c>
      <c r="AR106">
        <f t="shared" si="63"/>
        <v>1</v>
      </c>
      <c r="AS106" s="33">
        <f t="shared" ca="1" si="85"/>
        <v>1.6909722222222645E-2</v>
      </c>
      <c r="AT106" s="33">
        <f t="shared" ca="1" si="64"/>
        <v>1.6203703703703705E-3</v>
      </c>
      <c r="AX106">
        <f t="shared" si="86"/>
        <v>102</v>
      </c>
      <c r="AY106" s="34">
        <v>2.3777806894945384E-2</v>
      </c>
    </row>
    <row r="107" spans="1:51" ht="15.6" customHeight="1">
      <c r="A107" s="2">
        <v>158</v>
      </c>
      <c r="B107" s="1">
        <f t="shared" si="51"/>
        <v>1.8287037037037037E-3</v>
      </c>
      <c r="C107" s="5">
        <f t="shared" si="65"/>
        <v>0.59609953703703711</v>
      </c>
      <c r="D107" s="18">
        <f t="shared" si="45"/>
        <v>0.59609953703703711</v>
      </c>
      <c r="E107" s="21">
        <f t="shared" ca="1" si="66"/>
        <v>0</v>
      </c>
      <c r="F107" s="18">
        <f t="shared" ca="1" si="67"/>
        <v>0.59609953703703711</v>
      </c>
      <c r="G107" s="25">
        <f t="shared" ca="1" si="52"/>
        <v>18</v>
      </c>
      <c r="H107" s="18">
        <f t="shared" ca="1" si="68"/>
        <v>2.0833333333333335E-4</v>
      </c>
      <c r="I107" s="18">
        <f t="shared" ca="1" si="69"/>
        <v>0.59630787037037047</v>
      </c>
      <c r="J107" s="16">
        <f t="shared" ca="1" si="70"/>
        <v>0.59630787037037047</v>
      </c>
      <c r="K107" s="23">
        <f t="shared" ca="1" si="71"/>
        <v>1.6215277777778092E-2</v>
      </c>
      <c r="L107" s="16">
        <f t="shared" ca="1" si="72"/>
        <v>0.61252314814814857</v>
      </c>
      <c r="M107" s="15">
        <f t="shared" ca="1" si="53"/>
        <v>25</v>
      </c>
      <c r="N107" s="16">
        <f t="shared" ca="1" si="54"/>
        <v>2.8935185185185184E-4</v>
      </c>
      <c r="O107" s="16">
        <f t="shared" ca="1" si="73"/>
        <v>0.61281250000000043</v>
      </c>
      <c r="P107" s="14">
        <f t="shared" ca="1" si="74"/>
        <v>0.61281250000000043</v>
      </c>
      <c r="Q107" s="23">
        <f>0</f>
        <v>0</v>
      </c>
      <c r="R107" s="14">
        <f t="shared" ca="1" si="75"/>
        <v>0.61281250000000043</v>
      </c>
      <c r="S107" s="13">
        <f t="shared" ca="1" si="55"/>
        <v>33</v>
      </c>
      <c r="T107" s="14">
        <f t="shared" ca="1" si="56"/>
        <v>3.8194444444444446E-4</v>
      </c>
      <c r="U107" s="14">
        <f t="shared" ca="1" si="76"/>
        <v>0.61319444444444482</v>
      </c>
      <c r="V107" s="12">
        <f t="shared" ca="1" si="77"/>
        <v>0.61319444444444482</v>
      </c>
      <c r="W107" s="23">
        <f>0</f>
        <v>0</v>
      </c>
      <c r="X107" s="12">
        <f t="shared" ca="1" si="78"/>
        <v>0.61319444444444482</v>
      </c>
      <c r="Y107" s="11">
        <f t="shared" ca="1" si="57"/>
        <v>33</v>
      </c>
      <c r="Z107" s="12">
        <f t="shared" ca="1" si="58"/>
        <v>3.8194444444444446E-4</v>
      </c>
      <c r="AA107" s="12">
        <f t="shared" ca="1" si="79"/>
        <v>0.61357638888888921</v>
      </c>
      <c r="AB107" s="10">
        <f t="shared" ca="1" si="80"/>
        <v>0.61357638888888921</v>
      </c>
      <c r="AC107" s="23">
        <f>0</f>
        <v>0</v>
      </c>
      <c r="AD107" s="10">
        <f t="shared" ca="1" si="81"/>
        <v>0.61357638888888921</v>
      </c>
      <c r="AE107" s="9">
        <f t="shared" ca="1" si="46"/>
        <v>30</v>
      </c>
      <c r="AF107" s="10">
        <f t="shared" ca="1" si="59"/>
        <v>3.4722222222222224E-4</v>
      </c>
      <c r="AG107" s="10">
        <f t="shared" ca="1" si="82"/>
        <v>0.61392361111111149</v>
      </c>
      <c r="AH107" s="9" t="str">
        <f t="shared" ca="1" si="47"/>
        <v>Bowl</v>
      </c>
      <c r="AI107" s="8">
        <f t="shared" ca="1" si="83"/>
        <v>0.61392361111111149</v>
      </c>
      <c r="AJ107" s="23">
        <f t="shared" ca="1" si="84"/>
        <v>0</v>
      </c>
      <c r="AK107" s="8">
        <f t="shared" ca="1" si="87"/>
        <v>0.61392361111111149</v>
      </c>
      <c r="AL107" s="7">
        <f t="shared" ca="1" si="48"/>
        <v>18</v>
      </c>
      <c r="AM107" s="8">
        <f t="shared" ca="1" si="60"/>
        <v>2.0833333333333335E-4</v>
      </c>
      <c r="AN107" s="8">
        <f t="shared" ca="1" si="61"/>
        <v>0.61413194444444485</v>
      </c>
      <c r="AO107" s="7" t="str">
        <f t="shared" ca="1" si="49"/>
        <v>Debit</v>
      </c>
      <c r="AP107" s="1">
        <f t="shared" ca="1" si="62"/>
        <v>1.6215277777778092E-2</v>
      </c>
      <c r="AQ107" s="1">
        <f t="shared" ca="1" si="50"/>
        <v>1.8171296296296297E-3</v>
      </c>
      <c r="AR107">
        <f t="shared" si="63"/>
        <v>1</v>
      </c>
      <c r="AS107" s="33">
        <f t="shared" ca="1" si="85"/>
        <v>1.6215277777778092E-2</v>
      </c>
      <c r="AT107" s="33">
        <f t="shared" ca="1" si="64"/>
        <v>1.8171296296296297E-3</v>
      </c>
      <c r="AX107">
        <f t="shared" si="86"/>
        <v>103</v>
      </c>
      <c r="AY107" s="34">
        <v>2.416189873049163E-2</v>
      </c>
    </row>
    <row r="108" spans="1:51" ht="15.6" customHeight="1">
      <c r="A108" s="2">
        <v>127</v>
      </c>
      <c r="B108" s="1">
        <f t="shared" si="51"/>
        <v>1.4699074074074074E-3</v>
      </c>
      <c r="C108" s="5">
        <f t="shared" si="65"/>
        <v>0.59756944444444449</v>
      </c>
      <c r="D108" s="18">
        <f t="shared" si="45"/>
        <v>0.59756944444444449</v>
      </c>
      <c r="E108" s="21">
        <f t="shared" ca="1" si="66"/>
        <v>0</v>
      </c>
      <c r="F108" s="18">
        <f t="shared" ca="1" si="67"/>
        <v>0.59756944444444449</v>
      </c>
      <c r="G108" s="25">
        <f t="shared" ca="1" si="52"/>
        <v>20</v>
      </c>
      <c r="H108" s="18">
        <f t="shared" ca="1" si="68"/>
        <v>2.3148148148148149E-4</v>
      </c>
      <c r="I108" s="18">
        <f t="shared" ca="1" si="69"/>
        <v>0.59780092592592593</v>
      </c>
      <c r="J108" s="16">
        <f t="shared" ca="1" si="70"/>
        <v>0.59780092592592593</v>
      </c>
      <c r="K108" s="23">
        <f t="shared" ca="1" si="71"/>
        <v>1.6122685185185559E-2</v>
      </c>
      <c r="L108" s="16">
        <f t="shared" ca="1" si="72"/>
        <v>0.61392361111111149</v>
      </c>
      <c r="M108" s="15">
        <f t="shared" ca="1" si="53"/>
        <v>24</v>
      </c>
      <c r="N108" s="16">
        <f t="shared" ca="1" si="54"/>
        <v>2.7777777777777778E-4</v>
      </c>
      <c r="O108" s="16">
        <f t="shared" ca="1" si="73"/>
        <v>0.61420138888888931</v>
      </c>
      <c r="P108" s="14">
        <f t="shared" ca="1" si="74"/>
        <v>0.61420138888888931</v>
      </c>
      <c r="Q108" s="23">
        <f>0</f>
        <v>0</v>
      </c>
      <c r="R108" s="14">
        <f t="shared" ca="1" si="75"/>
        <v>0.61420138888888931</v>
      </c>
      <c r="S108" s="13">
        <f t="shared" ca="1" si="55"/>
        <v>21</v>
      </c>
      <c r="T108" s="14">
        <f t="shared" ca="1" si="56"/>
        <v>2.4305555555555555E-4</v>
      </c>
      <c r="U108" s="14">
        <f t="shared" ca="1" si="76"/>
        <v>0.6144444444444449</v>
      </c>
      <c r="V108" s="12">
        <f t="shared" ca="1" si="77"/>
        <v>0.6144444444444449</v>
      </c>
      <c r="W108" s="23">
        <f>0</f>
        <v>0</v>
      </c>
      <c r="X108" s="12">
        <f t="shared" ca="1" si="78"/>
        <v>0.6144444444444449</v>
      </c>
      <c r="Y108" s="11">
        <f t="shared" ca="1" si="57"/>
        <v>20</v>
      </c>
      <c r="Z108" s="12">
        <f t="shared" ca="1" si="58"/>
        <v>2.3148148148148149E-4</v>
      </c>
      <c r="AA108" s="12">
        <f t="shared" ca="1" si="79"/>
        <v>0.61467592592592635</v>
      </c>
      <c r="AB108" s="10">
        <f t="shared" ca="1" si="80"/>
        <v>0.61467592592592635</v>
      </c>
      <c r="AC108" s="23">
        <f>0</f>
        <v>0</v>
      </c>
      <c r="AD108" s="10">
        <f t="shared" ca="1" si="81"/>
        <v>0.61467592592592635</v>
      </c>
      <c r="AE108" s="9">
        <f t="shared" ca="1" si="46"/>
        <v>48</v>
      </c>
      <c r="AF108" s="10">
        <f t="shared" ca="1" si="59"/>
        <v>5.5555555555555556E-4</v>
      </c>
      <c r="AG108" s="10">
        <f t="shared" ca="1" si="82"/>
        <v>0.61523148148148188</v>
      </c>
      <c r="AH108" s="9" t="str">
        <f t="shared" ca="1" si="47"/>
        <v>Bowl</v>
      </c>
      <c r="AI108" s="8">
        <f t="shared" ca="1" si="83"/>
        <v>0.61523148148148188</v>
      </c>
      <c r="AJ108" s="23">
        <f t="shared" ca="1" si="84"/>
        <v>0</v>
      </c>
      <c r="AK108" s="8">
        <f t="shared" ca="1" si="87"/>
        <v>0.61523148148148188</v>
      </c>
      <c r="AL108" s="7">
        <f t="shared" ca="1" si="48"/>
        <v>27</v>
      </c>
      <c r="AM108" s="8">
        <f t="shared" ca="1" si="60"/>
        <v>3.1250000000000001E-4</v>
      </c>
      <c r="AN108" s="8">
        <f t="shared" ca="1" si="61"/>
        <v>0.61554398148148193</v>
      </c>
      <c r="AO108" s="7" t="str">
        <f t="shared" ca="1" si="49"/>
        <v>Debit</v>
      </c>
      <c r="AP108" s="1">
        <f t="shared" ca="1" si="62"/>
        <v>1.6122685185185559E-2</v>
      </c>
      <c r="AQ108" s="1">
        <f t="shared" ca="1" si="50"/>
        <v>1.8518518518518519E-3</v>
      </c>
      <c r="AR108">
        <f t="shared" si="63"/>
        <v>1</v>
      </c>
      <c r="AS108" s="33">
        <f t="shared" ca="1" si="85"/>
        <v>1.6122685185185559E-2</v>
      </c>
      <c r="AT108" s="33">
        <f t="shared" ca="1" si="64"/>
        <v>1.8518518518518519E-3</v>
      </c>
      <c r="AX108">
        <f t="shared" si="86"/>
        <v>104</v>
      </c>
      <c r="AY108" s="34">
        <v>2.3053990507803233E-2</v>
      </c>
    </row>
    <row r="109" spans="1:51" ht="15.6" customHeight="1">
      <c r="A109" s="2">
        <v>93</v>
      </c>
      <c r="B109" s="1">
        <f t="shared" si="51"/>
        <v>1.0763888888888889E-3</v>
      </c>
      <c r="C109" s="5">
        <f t="shared" si="65"/>
        <v>0.59864583333333332</v>
      </c>
      <c r="D109" s="18">
        <f t="shared" si="45"/>
        <v>0.59864583333333332</v>
      </c>
      <c r="E109" s="21">
        <f t="shared" ca="1" si="66"/>
        <v>0</v>
      </c>
      <c r="F109" s="18">
        <f t="shared" ca="1" si="67"/>
        <v>0.59864583333333332</v>
      </c>
      <c r="G109" s="25">
        <f t="shared" ca="1" si="52"/>
        <v>30</v>
      </c>
      <c r="H109" s="18">
        <f t="shared" ca="1" si="68"/>
        <v>3.4722222222222224E-4</v>
      </c>
      <c r="I109" s="18">
        <f t="shared" ca="1" si="69"/>
        <v>0.5989930555555556</v>
      </c>
      <c r="J109" s="16">
        <f t="shared" ca="1" si="70"/>
        <v>0.5989930555555556</v>
      </c>
      <c r="K109" s="23">
        <f t="shared" ca="1" si="71"/>
        <v>1.6238425925926281E-2</v>
      </c>
      <c r="L109" s="16">
        <f t="shared" ca="1" si="72"/>
        <v>0.61523148148148188</v>
      </c>
      <c r="M109" s="15">
        <f t="shared" ca="1" si="53"/>
        <v>29</v>
      </c>
      <c r="N109" s="16">
        <f t="shared" ca="1" si="54"/>
        <v>3.3564814814814812E-4</v>
      </c>
      <c r="O109" s="16">
        <f t="shared" ca="1" si="73"/>
        <v>0.61556712962963001</v>
      </c>
      <c r="P109" s="14">
        <f t="shared" ca="1" si="74"/>
        <v>0.61556712962963001</v>
      </c>
      <c r="Q109" s="23">
        <f>0</f>
        <v>0</v>
      </c>
      <c r="R109" s="14">
        <f t="shared" ca="1" si="75"/>
        <v>0.61556712962963001</v>
      </c>
      <c r="S109" s="13">
        <f t="shared" ca="1" si="55"/>
        <v>22</v>
      </c>
      <c r="T109" s="14">
        <f t="shared" ca="1" si="56"/>
        <v>2.5462962962962961E-4</v>
      </c>
      <c r="U109" s="14">
        <f t="shared" ca="1" si="76"/>
        <v>0.61582175925925964</v>
      </c>
      <c r="V109" s="12">
        <f t="shared" ca="1" si="77"/>
        <v>0.61582175925925964</v>
      </c>
      <c r="W109" s="23">
        <f>0</f>
        <v>0</v>
      </c>
      <c r="X109" s="12">
        <f t="shared" ca="1" si="78"/>
        <v>0.61582175925925964</v>
      </c>
      <c r="Y109" s="11">
        <f t="shared" ca="1" si="57"/>
        <v>49</v>
      </c>
      <c r="Z109" s="12">
        <f t="shared" ca="1" si="58"/>
        <v>5.6712962962962967E-4</v>
      </c>
      <c r="AA109" s="12">
        <f t="shared" ca="1" si="79"/>
        <v>0.61638888888888932</v>
      </c>
      <c r="AB109" s="10">
        <f t="shared" ca="1" si="80"/>
        <v>0.61638888888888932</v>
      </c>
      <c r="AC109" s="23">
        <f>0</f>
        <v>0</v>
      </c>
      <c r="AD109" s="10">
        <f t="shared" ca="1" si="81"/>
        <v>0.61638888888888932</v>
      </c>
      <c r="AE109" s="9">
        <f t="shared" ca="1" si="46"/>
        <v>34</v>
      </c>
      <c r="AF109" s="10">
        <f t="shared" ca="1" si="59"/>
        <v>3.9351851851851852E-4</v>
      </c>
      <c r="AG109" s="10">
        <f t="shared" ca="1" si="82"/>
        <v>0.61678240740740786</v>
      </c>
      <c r="AH109" s="9" t="str">
        <f t="shared" ca="1" si="47"/>
        <v>Burrito</v>
      </c>
      <c r="AI109" s="8">
        <f t="shared" ca="1" si="83"/>
        <v>0.61678240740740786</v>
      </c>
      <c r="AJ109" s="23">
        <f t="shared" ca="1" si="84"/>
        <v>0</v>
      </c>
      <c r="AK109" s="8">
        <f t="shared" ca="1" si="87"/>
        <v>0.61678240740740786</v>
      </c>
      <c r="AL109" s="7">
        <f t="shared" ca="1" si="48"/>
        <v>12</v>
      </c>
      <c r="AM109" s="8">
        <f t="shared" ca="1" si="60"/>
        <v>1.3888888888888889E-4</v>
      </c>
      <c r="AN109" s="8">
        <f t="shared" ca="1" si="61"/>
        <v>0.61692129629629677</v>
      </c>
      <c r="AO109" s="7" t="str">
        <f t="shared" ca="1" si="49"/>
        <v>Debit</v>
      </c>
      <c r="AP109" s="1">
        <f t="shared" ca="1" si="62"/>
        <v>1.6238425925926281E-2</v>
      </c>
      <c r="AQ109" s="1">
        <f t="shared" ca="1" si="50"/>
        <v>2.0370370370370369E-3</v>
      </c>
      <c r="AR109">
        <f t="shared" si="63"/>
        <v>1</v>
      </c>
      <c r="AS109" s="33">
        <f t="shared" ca="1" si="85"/>
        <v>1.6238425925926281E-2</v>
      </c>
      <c r="AT109" s="33">
        <f t="shared" ca="1" si="64"/>
        <v>2.0370370370370369E-3</v>
      </c>
      <c r="AX109">
        <f t="shared" si="86"/>
        <v>105</v>
      </c>
      <c r="AY109" s="34">
        <v>2.375760686000445E-2</v>
      </c>
    </row>
    <row r="110" spans="1:51" ht="15.6" customHeight="1">
      <c r="A110" s="2">
        <v>200</v>
      </c>
      <c r="B110" s="1">
        <f t="shared" si="51"/>
        <v>2.3148148148148147E-3</v>
      </c>
      <c r="C110" s="5">
        <f t="shared" si="65"/>
        <v>0.60096064814814809</v>
      </c>
      <c r="D110" s="18">
        <f t="shared" si="45"/>
        <v>0.60096064814814809</v>
      </c>
      <c r="E110" s="21">
        <f t="shared" ca="1" si="66"/>
        <v>0</v>
      </c>
      <c r="F110" s="18">
        <f t="shared" ca="1" si="67"/>
        <v>0.60096064814814809</v>
      </c>
      <c r="G110" s="25">
        <f t="shared" ca="1" si="52"/>
        <v>30</v>
      </c>
      <c r="H110" s="18">
        <f t="shared" ca="1" si="68"/>
        <v>3.4722222222222224E-4</v>
      </c>
      <c r="I110" s="18">
        <f t="shared" ca="1" si="69"/>
        <v>0.60130787037037037</v>
      </c>
      <c r="J110" s="16">
        <f t="shared" ca="1" si="70"/>
        <v>0.60130787037037037</v>
      </c>
      <c r="K110" s="23">
        <f t="shared" ca="1" si="71"/>
        <v>1.5474537037037495E-2</v>
      </c>
      <c r="L110" s="16">
        <f t="shared" ca="1" si="72"/>
        <v>0.61678240740740786</v>
      </c>
      <c r="M110" s="15">
        <f t="shared" ca="1" si="53"/>
        <v>24</v>
      </c>
      <c r="N110" s="16">
        <f t="shared" ca="1" si="54"/>
        <v>2.7777777777777778E-4</v>
      </c>
      <c r="O110" s="16">
        <f t="shared" ca="1" si="73"/>
        <v>0.61706018518518568</v>
      </c>
      <c r="P110" s="14">
        <f t="shared" ca="1" si="74"/>
        <v>0.61706018518518568</v>
      </c>
      <c r="Q110" s="23">
        <f>0</f>
        <v>0</v>
      </c>
      <c r="R110" s="14">
        <f t="shared" ca="1" si="75"/>
        <v>0.61706018518518568</v>
      </c>
      <c r="S110" s="13">
        <f t="shared" ca="1" si="55"/>
        <v>24</v>
      </c>
      <c r="T110" s="14">
        <f t="shared" ca="1" si="56"/>
        <v>2.7777777777777778E-4</v>
      </c>
      <c r="U110" s="14">
        <f t="shared" ca="1" si="76"/>
        <v>0.6173379629629635</v>
      </c>
      <c r="V110" s="12">
        <f t="shared" ca="1" si="77"/>
        <v>0.6173379629629635</v>
      </c>
      <c r="W110" s="23">
        <f>0</f>
        <v>0</v>
      </c>
      <c r="X110" s="12">
        <f t="shared" ca="1" si="78"/>
        <v>0.6173379629629635</v>
      </c>
      <c r="Y110" s="11">
        <f t="shared" ca="1" si="57"/>
        <v>43</v>
      </c>
      <c r="Z110" s="12">
        <f t="shared" ca="1" si="58"/>
        <v>4.9768518518518521E-4</v>
      </c>
      <c r="AA110" s="12">
        <f t="shared" ca="1" si="79"/>
        <v>0.61783564814814873</v>
      </c>
      <c r="AB110" s="10">
        <f t="shared" ca="1" si="80"/>
        <v>0.61783564814814873</v>
      </c>
      <c r="AC110" s="23">
        <f>0</f>
        <v>0</v>
      </c>
      <c r="AD110" s="10">
        <f t="shared" ca="1" si="81"/>
        <v>0.61783564814814873</v>
      </c>
      <c r="AE110" s="9">
        <f t="shared" ca="1" si="46"/>
        <v>56</v>
      </c>
      <c r="AF110" s="10">
        <f t="shared" ca="1" si="59"/>
        <v>6.4814814814814813E-4</v>
      </c>
      <c r="AG110" s="10">
        <f t="shared" ca="1" si="82"/>
        <v>0.61848379629629691</v>
      </c>
      <c r="AH110" s="9" t="str">
        <f t="shared" ca="1" si="47"/>
        <v>Burrito</v>
      </c>
      <c r="AI110" s="8">
        <f t="shared" ca="1" si="83"/>
        <v>0.61848379629629691</v>
      </c>
      <c r="AJ110" s="23">
        <f t="shared" ca="1" si="84"/>
        <v>0</v>
      </c>
      <c r="AK110" s="8">
        <f t="shared" ca="1" si="87"/>
        <v>0.61848379629629691</v>
      </c>
      <c r="AL110" s="7">
        <f t="shared" ca="1" si="48"/>
        <v>21</v>
      </c>
      <c r="AM110" s="8">
        <f t="shared" ca="1" si="60"/>
        <v>2.4305555555555555E-4</v>
      </c>
      <c r="AN110" s="8">
        <f t="shared" ca="1" si="61"/>
        <v>0.6187268518518525</v>
      </c>
      <c r="AO110" s="7" t="str">
        <f t="shared" ca="1" si="49"/>
        <v>Debit</v>
      </c>
      <c r="AP110" s="1">
        <f t="shared" ca="1" si="62"/>
        <v>1.5474537037037495E-2</v>
      </c>
      <c r="AQ110" s="1">
        <f t="shared" ca="1" si="50"/>
        <v>2.2916666666666667E-3</v>
      </c>
      <c r="AR110">
        <f t="shared" si="63"/>
        <v>1</v>
      </c>
      <c r="AS110" s="33">
        <f t="shared" ca="1" si="85"/>
        <v>1.5474537037037495E-2</v>
      </c>
      <c r="AT110" s="33">
        <f t="shared" ca="1" si="64"/>
        <v>2.2916666666666667E-3</v>
      </c>
      <c r="AX110">
        <f t="shared" si="86"/>
        <v>106</v>
      </c>
      <c r="AY110" s="34">
        <v>2.3167401875146074E-2</v>
      </c>
    </row>
    <row r="111" spans="1:51" ht="15.6" customHeight="1">
      <c r="A111" s="2">
        <v>60</v>
      </c>
      <c r="B111" s="1">
        <f t="shared" si="51"/>
        <v>6.9444444444444447E-4</v>
      </c>
      <c r="C111" s="5">
        <f t="shared" si="65"/>
        <v>0.60165509259259253</v>
      </c>
      <c r="D111" s="18">
        <f t="shared" si="45"/>
        <v>0.60165509259259253</v>
      </c>
      <c r="E111" s="21">
        <f t="shared" ca="1" si="66"/>
        <v>0</v>
      </c>
      <c r="F111" s="18">
        <f t="shared" ca="1" si="67"/>
        <v>0.60165509259259253</v>
      </c>
      <c r="G111" s="25">
        <f t="shared" ca="1" si="52"/>
        <v>11</v>
      </c>
      <c r="H111" s="18">
        <f t="shared" ca="1" si="68"/>
        <v>1.273148148148148E-4</v>
      </c>
      <c r="I111" s="18">
        <f t="shared" ca="1" si="69"/>
        <v>0.60178240740740729</v>
      </c>
      <c r="J111" s="16">
        <f t="shared" ca="1" si="70"/>
        <v>0.60178240740740729</v>
      </c>
      <c r="K111" s="23">
        <f t="shared" ca="1" si="71"/>
        <v>1.6701388888889612E-2</v>
      </c>
      <c r="L111" s="16">
        <f t="shared" ca="1" si="72"/>
        <v>0.61848379629629691</v>
      </c>
      <c r="M111" s="15">
        <f t="shared" ca="1" si="53"/>
        <v>32</v>
      </c>
      <c r="N111" s="16">
        <f t="shared" ca="1" si="54"/>
        <v>3.7037037037037035E-4</v>
      </c>
      <c r="O111" s="16">
        <f t="shared" ca="1" si="73"/>
        <v>0.61885416666666726</v>
      </c>
      <c r="P111" s="14">
        <f t="shared" ca="1" si="74"/>
        <v>0.61885416666666726</v>
      </c>
      <c r="Q111" s="23">
        <f>0</f>
        <v>0</v>
      </c>
      <c r="R111" s="14">
        <f t="shared" ca="1" si="75"/>
        <v>0.61885416666666726</v>
      </c>
      <c r="S111" s="13">
        <f t="shared" ca="1" si="55"/>
        <v>24</v>
      </c>
      <c r="T111" s="14">
        <f t="shared" ca="1" si="56"/>
        <v>2.7777777777777778E-4</v>
      </c>
      <c r="U111" s="14">
        <f t="shared" ca="1" si="76"/>
        <v>0.61913194444444508</v>
      </c>
      <c r="V111" s="12">
        <f t="shared" ca="1" si="77"/>
        <v>0.61913194444444508</v>
      </c>
      <c r="W111" s="23">
        <f>0</f>
        <v>0</v>
      </c>
      <c r="X111" s="12">
        <f t="shared" ca="1" si="78"/>
        <v>0.61913194444444508</v>
      </c>
      <c r="Y111" s="11">
        <f t="shared" ca="1" si="57"/>
        <v>33</v>
      </c>
      <c r="Z111" s="12">
        <f t="shared" ca="1" si="58"/>
        <v>3.8194444444444446E-4</v>
      </c>
      <c r="AA111" s="12">
        <f t="shared" ca="1" si="79"/>
        <v>0.61951388888888947</v>
      </c>
      <c r="AB111" s="10">
        <f t="shared" ca="1" si="80"/>
        <v>0.61951388888888947</v>
      </c>
      <c r="AC111" s="23">
        <f>0</f>
        <v>0</v>
      </c>
      <c r="AD111" s="10">
        <f t="shared" ca="1" si="81"/>
        <v>0.61951388888888947</v>
      </c>
      <c r="AE111" s="9">
        <f t="shared" ca="1" si="46"/>
        <v>55</v>
      </c>
      <c r="AF111" s="10">
        <f t="shared" ca="1" si="59"/>
        <v>6.3657407407407413E-4</v>
      </c>
      <c r="AG111" s="10">
        <f t="shared" ca="1" si="82"/>
        <v>0.6201504629629635</v>
      </c>
      <c r="AH111" s="9" t="str">
        <f t="shared" ca="1" si="47"/>
        <v>Quesadilla</v>
      </c>
      <c r="AI111" s="8">
        <f t="shared" ca="1" si="83"/>
        <v>0.6201504629629635</v>
      </c>
      <c r="AJ111" s="23">
        <f t="shared" ca="1" si="84"/>
        <v>0</v>
      </c>
      <c r="AK111" s="8">
        <f t="shared" ca="1" si="87"/>
        <v>0.6201504629629635</v>
      </c>
      <c r="AL111" s="7">
        <f t="shared" ca="1" si="48"/>
        <v>28</v>
      </c>
      <c r="AM111" s="8">
        <f t="shared" ca="1" si="60"/>
        <v>3.2407407407407406E-4</v>
      </c>
      <c r="AN111" s="8">
        <f t="shared" ca="1" si="61"/>
        <v>0.62047453703703759</v>
      </c>
      <c r="AO111" s="7" t="str">
        <f t="shared" ca="1" si="49"/>
        <v>Debit</v>
      </c>
      <c r="AP111" s="1">
        <f t="shared" ca="1" si="62"/>
        <v>1.6701388888889612E-2</v>
      </c>
      <c r="AQ111" s="1">
        <f t="shared" ca="1" si="50"/>
        <v>2.1180555555555558E-3</v>
      </c>
      <c r="AR111">
        <f t="shared" si="63"/>
        <v>1</v>
      </c>
      <c r="AS111" s="33">
        <f t="shared" ca="1" si="85"/>
        <v>1.6701388888889612E-2</v>
      </c>
      <c r="AT111" s="33">
        <f t="shared" ca="1" si="64"/>
        <v>2.1180555555555558E-3</v>
      </c>
      <c r="AX111">
        <f t="shared" si="86"/>
        <v>107</v>
      </c>
      <c r="AY111" s="34">
        <v>2.3405034358258237E-2</v>
      </c>
    </row>
    <row r="112" spans="1:51" ht="15.6" customHeight="1">
      <c r="A112" s="2">
        <v>141</v>
      </c>
      <c r="B112" s="1">
        <f t="shared" si="51"/>
        <v>1.6319444444444445E-3</v>
      </c>
      <c r="C112" s="5">
        <f t="shared" si="65"/>
        <v>0.60328703703703701</v>
      </c>
      <c r="D112" s="18">
        <f t="shared" si="45"/>
        <v>0.60328703703703701</v>
      </c>
      <c r="E112" s="21">
        <f t="shared" ca="1" si="66"/>
        <v>0</v>
      </c>
      <c r="F112" s="18">
        <f t="shared" ca="1" si="67"/>
        <v>0.60328703703703701</v>
      </c>
      <c r="G112" s="25">
        <f t="shared" ca="1" si="52"/>
        <v>27</v>
      </c>
      <c r="H112" s="18">
        <f t="shared" ca="1" si="68"/>
        <v>3.1250000000000001E-4</v>
      </c>
      <c r="I112" s="18">
        <f t="shared" ca="1" si="69"/>
        <v>0.60359953703703706</v>
      </c>
      <c r="J112" s="16">
        <f t="shared" ca="1" si="70"/>
        <v>0.60359953703703706</v>
      </c>
      <c r="K112" s="23">
        <f t="shared" ca="1" si="71"/>
        <v>1.6550925925926441E-2</v>
      </c>
      <c r="L112" s="16">
        <f t="shared" ca="1" si="72"/>
        <v>0.6201504629629635</v>
      </c>
      <c r="M112" s="15">
        <f t="shared" ca="1" si="53"/>
        <v>34</v>
      </c>
      <c r="N112" s="16">
        <f t="shared" ca="1" si="54"/>
        <v>3.9351851851851852E-4</v>
      </c>
      <c r="O112" s="16">
        <f t="shared" ca="1" si="73"/>
        <v>0.62054398148148204</v>
      </c>
      <c r="P112" s="14">
        <f t="shared" ca="1" si="74"/>
        <v>0.62054398148148204</v>
      </c>
      <c r="Q112" s="23">
        <f>0</f>
        <v>0</v>
      </c>
      <c r="R112" s="14">
        <f t="shared" ca="1" si="75"/>
        <v>0.62054398148148204</v>
      </c>
      <c r="S112" s="13">
        <f t="shared" ca="1" si="55"/>
        <v>38</v>
      </c>
      <c r="T112" s="14">
        <f t="shared" ca="1" si="56"/>
        <v>4.3981481481481481E-4</v>
      </c>
      <c r="U112" s="14">
        <f t="shared" ca="1" si="76"/>
        <v>0.62098379629629685</v>
      </c>
      <c r="V112" s="12">
        <f t="shared" ca="1" si="77"/>
        <v>0.62098379629629685</v>
      </c>
      <c r="W112" s="23">
        <f>0</f>
        <v>0</v>
      </c>
      <c r="X112" s="12">
        <f t="shared" ca="1" si="78"/>
        <v>0.62098379629629685</v>
      </c>
      <c r="Y112" s="11">
        <f t="shared" ca="1" si="57"/>
        <v>26</v>
      </c>
      <c r="Z112" s="12">
        <f t="shared" ca="1" si="58"/>
        <v>3.0092592592592595E-4</v>
      </c>
      <c r="AA112" s="12">
        <f t="shared" ca="1" si="79"/>
        <v>0.62128472222222275</v>
      </c>
      <c r="AB112" s="10">
        <f t="shared" ca="1" si="80"/>
        <v>0.62128472222222275</v>
      </c>
      <c r="AC112" s="23">
        <f>0</f>
        <v>0</v>
      </c>
      <c r="AD112" s="10">
        <f t="shared" ca="1" si="81"/>
        <v>0.62128472222222275</v>
      </c>
      <c r="AE112" s="9">
        <f t="shared" ca="1" si="46"/>
        <v>48</v>
      </c>
      <c r="AF112" s="10">
        <f t="shared" ca="1" si="59"/>
        <v>5.5555555555555556E-4</v>
      </c>
      <c r="AG112" s="10">
        <f t="shared" ca="1" si="82"/>
        <v>0.62184027777777828</v>
      </c>
      <c r="AH112" s="9" t="str">
        <f t="shared" ca="1" si="47"/>
        <v>Bowl</v>
      </c>
      <c r="AI112" s="8">
        <f t="shared" ca="1" si="83"/>
        <v>0.62184027777777828</v>
      </c>
      <c r="AJ112" s="23">
        <f t="shared" ca="1" si="84"/>
        <v>0</v>
      </c>
      <c r="AK112" s="8">
        <f t="shared" ca="1" si="87"/>
        <v>0.62184027777777828</v>
      </c>
      <c r="AL112" s="7">
        <f t="shared" ca="1" si="48"/>
        <v>46</v>
      </c>
      <c r="AM112" s="8">
        <f t="shared" ca="1" si="60"/>
        <v>5.3240740740740744E-4</v>
      </c>
      <c r="AN112" s="8">
        <f t="shared" ca="1" si="61"/>
        <v>0.62237268518518574</v>
      </c>
      <c r="AO112" s="7" t="str">
        <f t="shared" ca="1" si="49"/>
        <v>Cash</v>
      </c>
      <c r="AP112" s="1">
        <f t="shared" ca="1" si="62"/>
        <v>1.6550925925926441E-2</v>
      </c>
      <c r="AQ112" s="1">
        <f t="shared" ca="1" si="50"/>
        <v>2.5347222222222216E-3</v>
      </c>
      <c r="AR112">
        <f t="shared" si="63"/>
        <v>1</v>
      </c>
      <c r="AS112" s="33">
        <f t="shared" ca="1" si="85"/>
        <v>1.6550925925926441E-2</v>
      </c>
      <c r="AT112" s="33">
        <f t="shared" ca="1" si="64"/>
        <v>2.5347222222222216E-3</v>
      </c>
      <c r="AX112">
        <f t="shared" si="86"/>
        <v>108</v>
      </c>
      <c r="AY112" s="34">
        <v>2.3284380095504608E-2</v>
      </c>
    </row>
    <row r="113" spans="1:51" ht="15.6" customHeight="1">
      <c r="A113" s="2">
        <v>284</v>
      </c>
      <c r="B113" s="1">
        <f t="shared" si="51"/>
        <v>3.2870370370370371E-3</v>
      </c>
      <c r="C113" s="5">
        <f t="shared" si="65"/>
        <v>0.60657407407407404</v>
      </c>
      <c r="D113" s="18">
        <f t="shared" si="45"/>
        <v>0.60657407407407404</v>
      </c>
      <c r="E113" s="21">
        <f t="shared" ca="1" si="66"/>
        <v>0</v>
      </c>
      <c r="F113" s="18">
        <f t="shared" ca="1" si="67"/>
        <v>0.60657407407407404</v>
      </c>
      <c r="G113" s="25">
        <f t="shared" ca="1" si="52"/>
        <v>19</v>
      </c>
      <c r="H113" s="18">
        <f t="shared" ca="1" si="68"/>
        <v>2.199074074074074E-4</v>
      </c>
      <c r="I113" s="18">
        <f t="shared" ca="1" si="69"/>
        <v>0.60679398148148145</v>
      </c>
      <c r="J113" s="16">
        <f t="shared" ca="1" si="70"/>
        <v>0.60679398148148145</v>
      </c>
      <c r="K113" s="23">
        <f t="shared" ca="1" si="71"/>
        <v>1.5046296296296835E-2</v>
      </c>
      <c r="L113" s="16">
        <f t="shared" ca="1" si="72"/>
        <v>0.62184027777777828</v>
      </c>
      <c r="M113" s="15">
        <f t="shared" ca="1" si="53"/>
        <v>20</v>
      </c>
      <c r="N113" s="16">
        <f t="shared" ca="1" si="54"/>
        <v>2.3148148148148149E-4</v>
      </c>
      <c r="O113" s="16">
        <f t="shared" ca="1" si="73"/>
        <v>0.62207175925925973</v>
      </c>
      <c r="P113" s="14">
        <f t="shared" ca="1" si="74"/>
        <v>0.62207175925925973</v>
      </c>
      <c r="Q113" s="23">
        <f>0</f>
        <v>0</v>
      </c>
      <c r="R113" s="14">
        <f t="shared" ca="1" si="75"/>
        <v>0.62207175925925973</v>
      </c>
      <c r="S113" s="13">
        <f t="shared" ca="1" si="55"/>
        <v>25</v>
      </c>
      <c r="T113" s="14">
        <f t="shared" ca="1" si="56"/>
        <v>2.8935185185185184E-4</v>
      </c>
      <c r="U113" s="14">
        <f t="shared" ca="1" si="76"/>
        <v>0.62236111111111159</v>
      </c>
      <c r="V113" s="12">
        <f t="shared" ca="1" si="77"/>
        <v>0.62236111111111159</v>
      </c>
      <c r="W113" s="23">
        <f>0</f>
        <v>0</v>
      </c>
      <c r="X113" s="12">
        <f t="shared" ca="1" si="78"/>
        <v>0.62236111111111159</v>
      </c>
      <c r="Y113" s="11">
        <f t="shared" ca="1" si="57"/>
        <v>50</v>
      </c>
      <c r="Z113" s="12">
        <f t="shared" ca="1" si="58"/>
        <v>5.7870370370370367E-4</v>
      </c>
      <c r="AA113" s="12">
        <f t="shared" ca="1" si="79"/>
        <v>0.62293981481481531</v>
      </c>
      <c r="AB113" s="10">
        <f t="shared" ca="1" si="80"/>
        <v>0.62293981481481531</v>
      </c>
      <c r="AC113" s="23">
        <f>0</f>
        <v>0</v>
      </c>
      <c r="AD113" s="10">
        <f t="shared" ca="1" si="81"/>
        <v>0.62293981481481531</v>
      </c>
      <c r="AE113" s="9">
        <f t="shared" ca="1" si="46"/>
        <v>24</v>
      </c>
      <c r="AF113" s="10">
        <f t="shared" ca="1" si="59"/>
        <v>2.7777777777777778E-4</v>
      </c>
      <c r="AG113" s="10">
        <f t="shared" ca="1" si="82"/>
        <v>0.62321759259259313</v>
      </c>
      <c r="AH113" s="9" t="str">
        <f t="shared" ca="1" si="47"/>
        <v>Bowl</v>
      </c>
      <c r="AI113" s="8">
        <f t="shared" ca="1" si="83"/>
        <v>0.62321759259259313</v>
      </c>
      <c r="AJ113" s="23">
        <f t="shared" ca="1" si="84"/>
        <v>0</v>
      </c>
      <c r="AK113" s="8">
        <f t="shared" ca="1" si="87"/>
        <v>0.62321759259259313</v>
      </c>
      <c r="AL113" s="7">
        <f t="shared" ca="1" si="48"/>
        <v>12</v>
      </c>
      <c r="AM113" s="8">
        <f t="shared" ca="1" si="60"/>
        <v>1.3888888888888889E-4</v>
      </c>
      <c r="AN113" s="8">
        <f t="shared" ca="1" si="61"/>
        <v>0.62335648148148204</v>
      </c>
      <c r="AO113" s="7" t="str">
        <f t="shared" ca="1" si="49"/>
        <v>Debit</v>
      </c>
      <c r="AP113" s="1">
        <f t="shared" ca="1" si="62"/>
        <v>1.5046296296296835E-2</v>
      </c>
      <c r="AQ113" s="1">
        <f t="shared" ca="1" si="50"/>
        <v>1.736111111111111E-3</v>
      </c>
      <c r="AR113">
        <f t="shared" si="63"/>
        <v>1</v>
      </c>
      <c r="AS113" s="33">
        <f t="shared" ca="1" si="85"/>
        <v>1.5046296296296835E-2</v>
      </c>
      <c r="AT113" s="33">
        <f t="shared" ca="1" si="64"/>
        <v>1.736111111111111E-3</v>
      </c>
      <c r="AX113">
        <f t="shared" si="86"/>
        <v>109</v>
      </c>
      <c r="AY113" s="34">
        <v>2.4598255881668325E-2</v>
      </c>
    </row>
    <row r="114" spans="1:51" ht="15.6" customHeight="1">
      <c r="A114" s="2">
        <v>209</v>
      </c>
      <c r="B114" s="1">
        <f t="shared" si="51"/>
        <v>2.4189814814814816E-3</v>
      </c>
      <c r="C114" s="5">
        <f t="shared" si="65"/>
        <v>0.6089930555555555</v>
      </c>
      <c r="D114" s="18">
        <f t="shared" si="45"/>
        <v>0.6089930555555555</v>
      </c>
      <c r="E114" s="21">
        <f t="shared" ca="1" si="66"/>
        <v>0</v>
      </c>
      <c r="F114" s="18">
        <f t="shared" ca="1" si="67"/>
        <v>0.6089930555555555</v>
      </c>
      <c r="G114" s="25">
        <f t="shared" ca="1" si="52"/>
        <v>29</v>
      </c>
      <c r="H114" s="18">
        <f t="shared" ca="1" si="68"/>
        <v>3.3564814814814812E-4</v>
      </c>
      <c r="I114" s="18">
        <f t="shared" ca="1" si="69"/>
        <v>0.60932870370370362</v>
      </c>
      <c r="J114" s="16">
        <f t="shared" ca="1" si="70"/>
        <v>0.60932870370370362</v>
      </c>
      <c r="K114" s="23">
        <f t="shared" ca="1" si="71"/>
        <v>1.3888888888889506E-2</v>
      </c>
      <c r="L114" s="16">
        <f t="shared" ca="1" si="72"/>
        <v>0.62321759259259313</v>
      </c>
      <c r="M114" s="15">
        <f t="shared" ca="1" si="53"/>
        <v>8</v>
      </c>
      <c r="N114" s="16">
        <f t="shared" ca="1" si="54"/>
        <v>9.2592592592592588E-5</v>
      </c>
      <c r="O114" s="16">
        <f t="shared" ca="1" si="73"/>
        <v>0.62331018518518577</v>
      </c>
      <c r="P114" s="14">
        <f t="shared" ca="1" si="74"/>
        <v>0.62331018518518577</v>
      </c>
      <c r="Q114" s="23">
        <f>0</f>
        <v>0</v>
      </c>
      <c r="R114" s="14">
        <f t="shared" ca="1" si="75"/>
        <v>0.62331018518518577</v>
      </c>
      <c r="S114" s="13">
        <f t="shared" ca="1" si="55"/>
        <v>19</v>
      </c>
      <c r="T114" s="14">
        <f t="shared" ca="1" si="56"/>
        <v>2.199074074074074E-4</v>
      </c>
      <c r="U114" s="14">
        <f t="shared" ca="1" si="76"/>
        <v>0.62353009259259318</v>
      </c>
      <c r="V114" s="12">
        <f t="shared" ca="1" si="77"/>
        <v>0.62353009259259318</v>
      </c>
      <c r="W114" s="23">
        <f>0</f>
        <v>0</v>
      </c>
      <c r="X114" s="12">
        <f t="shared" ca="1" si="78"/>
        <v>0.62353009259259318</v>
      </c>
      <c r="Y114" s="11">
        <f t="shared" ca="1" si="57"/>
        <v>25</v>
      </c>
      <c r="Z114" s="12">
        <f t="shared" ca="1" si="58"/>
        <v>2.8935185185185184E-4</v>
      </c>
      <c r="AA114" s="12">
        <f t="shared" ca="1" si="79"/>
        <v>0.62381944444444504</v>
      </c>
      <c r="AB114" s="10">
        <f t="shared" ca="1" si="80"/>
        <v>0.62381944444444504</v>
      </c>
      <c r="AC114" s="23">
        <f>0</f>
        <v>0</v>
      </c>
      <c r="AD114" s="10">
        <f t="shared" ca="1" si="81"/>
        <v>0.62381944444444504</v>
      </c>
      <c r="AE114" s="9">
        <f t="shared" ca="1" si="46"/>
        <v>25</v>
      </c>
      <c r="AF114" s="10">
        <f t="shared" ca="1" si="59"/>
        <v>2.8935185185185184E-4</v>
      </c>
      <c r="AG114" s="10">
        <f t="shared" ca="1" si="82"/>
        <v>0.6241087962962969</v>
      </c>
      <c r="AH114" s="9" t="str">
        <f t="shared" ca="1" si="47"/>
        <v>Bowl</v>
      </c>
      <c r="AI114" s="8">
        <f t="shared" ca="1" si="83"/>
        <v>0.6241087962962969</v>
      </c>
      <c r="AJ114" s="23">
        <f t="shared" ca="1" si="84"/>
        <v>0</v>
      </c>
      <c r="AK114" s="8">
        <f t="shared" ca="1" si="87"/>
        <v>0.6241087962962969</v>
      </c>
      <c r="AL114" s="7">
        <f t="shared" ca="1" si="48"/>
        <v>29</v>
      </c>
      <c r="AM114" s="8">
        <f t="shared" ca="1" si="60"/>
        <v>3.3564814814814812E-4</v>
      </c>
      <c r="AN114" s="8">
        <f t="shared" ca="1" si="61"/>
        <v>0.62444444444444502</v>
      </c>
      <c r="AO114" s="7" t="str">
        <f t="shared" ca="1" si="49"/>
        <v>Debit</v>
      </c>
      <c r="AP114" s="1">
        <f t="shared" ca="1" si="62"/>
        <v>1.3888888888889506E-2</v>
      </c>
      <c r="AQ114" s="1">
        <f t="shared" ca="1" si="50"/>
        <v>1.5624999999999999E-3</v>
      </c>
      <c r="AR114">
        <f t="shared" si="63"/>
        <v>1</v>
      </c>
      <c r="AS114" s="33">
        <f t="shared" ca="1" si="85"/>
        <v>1.3888888888889506E-2</v>
      </c>
      <c r="AT114" s="33">
        <f t="shared" ca="1" si="64"/>
        <v>1.5624999999999999E-3</v>
      </c>
      <c r="AX114">
        <f t="shared" si="86"/>
        <v>110</v>
      </c>
      <c r="AY114" s="34">
        <v>2.2556778476590055E-2</v>
      </c>
    </row>
    <row r="115" spans="1:51" ht="15.6" customHeight="1">
      <c r="A115" s="2">
        <v>223</v>
      </c>
      <c r="B115" s="1">
        <f t="shared" si="51"/>
        <v>2.5810185185185185E-3</v>
      </c>
      <c r="C115" s="5">
        <f t="shared" si="65"/>
        <v>0.61157407407407405</v>
      </c>
      <c r="D115" s="18">
        <f t="shared" si="45"/>
        <v>0.61157407407407405</v>
      </c>
      <c r="E115" s="21">
        <f t="shared" ca="1" si="66"/>
        <v>0</v>
      </c>
      <c r="F115" s="18">
        <f t="shared" ca="1" si="67"/>
        <v>0.61157407407407405</v>
      </c>
      <c r="G115" s="25">
        <f t="shared" ca="1" si="52"/>
        <v>13</v>
      </c>
      <c r="H115" s="18">
        <f t="shared" ca="1" si="68"/>
        <v>1.5046296296296297E-4</v>
      </c>
      <c r="I115" s="18">
        <f t="shared" ca="1" si="69"/>
        <v>0.611724537037037</v>
      </c>
      <c r="J115" s="16">
        <f t="shared" ca="1" si="70"/>
        <v>0.611724537037037</v>
      </c>
      <c r="K115" s="23">
        <f t="shared" ca="1" si="71"/>
        <v>1.23842592592599E-2</v>
      </c>
      <c r="L115" s="16">
        <f t="shared" ca="1" si="72"/>
        <v>0.6241087962962969</v>
      </c>
      <c r="M115" s="15">
        <f t="shared" ca="1" si="53"/>
        <v>33</v>
      </c>
      <c r="N115" s="16">
        <f t="shared" ca="1" si="54"/>
        <v>3.8194444444444446E-4</v>
      </c>
      <c r="O115" s="16">
        <f t="shared" ca="1" si="73"/>
        <v>0.62449074074074129</v>
      </c>
      <c r="P115" s="14">
        <f t="shared" ca="1" si="74"/>
        <v>0.62449074074074129</v>
      </c>
      <c r="Q115" s="23">
        <f>0</f>
        <v>0</v>
      </c>
      <c r="R115" s="14">
        <f t="shared" ca="1" si="75"/>
        <v>0.62449074074074129</v>
      </c>
      <c r="S115" s="13">
        <f t="shared" ca="1" si="55"/>
        <v>28</v>
      </c>
      <c r="T115" s="14">
        <f t="shared" ca="1" si="56"/>
        <v>3.2407407407407406E-4</v>
      </c>
      <c r="U115" s="14">
        <f t="shared" ca="1" si="76"/>
        <v>0.62481481481481538</v>
      </c>
      <c r="V115" s="12">
        <f t="shared" ca="1" si="77"/>
        <v>0.62481481481481538</v>
      </c>
      <c r="W115" s="23">
        <f>0</f>
        <v>0</v>
      </c>
      <c r="X115" s="12">
        <f t="shared" ca="1" si="78"/>
        <v>0.62481481481481538</v>
      </c>
      <c r="Y115" s="11">
        <f t="shared" ca="1" si="57"/>
        <v>26</v>
      </c>
      <c r="Z115" s="12">
        <f t="shared" ca="1" si="58"/>
        <v>3.0092592592592595E-4</v>
      </c>
      <c r="AA115" s="12">
        <f t="shared" ca="1" si="79"/>
        <v>0.62511574074074128</v>
      </c>
      <c r="AB115" s="10">
        <f t="shared" ca="1" si="80"/>
        <v>0.62511574074074128</v>
      </c>
      <c r="AC115" s="23">
        <f>0</f>
        <v>0</v>
      </c>
      <c r="AD115" s="10">
        <f t="shared" ca="1" si="81"/>
        <v>0.62511574074074128</v>
      </c>
      <c r="AE115" s="9">
        <f t="shared" ca="1" si="46"/>
        <v>39</v>
      </c>
      <c r="AF115" s="10">
        <f t="shared" ca="1" si="59"/>
        <v>4.5138888888888887E-4</v>
      </c>
      <c r="AG115" s="10">
        <f t="shared" ca="1" si="82"/>
        <v>0.62556712962963013</v>
      </c>
      <c r="AH115" s="9" t="str">
        <f t="shared" ca="1" si="47"/>
        <v>Burrito</v>
      </c>
      <c r="AI115" s="8">
        <f t="shared" ca="1" si="83"/>
        <v>0.62556712962963013</v>
      </c>
      <c r="AJ115" s="23">
        <f t="shared" ca="1" si="84"/>
        <v>0</v>
      </c>
      <c r="AK115" s="8">
        <f t="shared" ca="1" si="87"/>
        <v>0.62556712962963013</v>
      </c>
      <c r="AL115" s="7">
        <f t="shared" ca="1" si="48"/>
        <v>21</v>
      </c>
      <c r="AM115" s="8">
        <f t="shared" ca="1" si="60"/>
        <v>2.4305555555555555E-4</v>
      </c>
      <c r="AN115" s="8">
        <f t="shared" ca="1" si="61"/>
        <v>0.62581018518518572</v>
      </c>
      <c r="AO115" s="7" t="str">
        <f t="shared" ca="1" si="49"/>
        <v>Debit</v>
      </c>
      <c r="AP115" s="1">
        <f t="shared" ca="1" si="62"/>
        <v>1.23842592592599E-2</v>
      </c>
      <c r="AQ115" s="1">
        <f t="shared" ca="1" si="50"/>
        <v>1.8518518518518519E-3</v>
      </c>
      <c r="AR115">
        <f t="shared" si="63"/>
        <v>1</v>
      </c>
      <c r="AS115" s="33">
        <f t="shared" ca="1" si="85"/>
        <v>1.23842592592599E-2</v>
      </c>
      <c r="AT115" s="33">
        <f t="shared" ca="1" si="64"/>
        <v>1.8518518518518519E-3</v>
      </c>
      <c r="AX115">
        <f t="shared" si="86"/>
        <v>111</v>
      </c>
      <c r="AY115" s="34">
        <v>2.4295692115071363E-2</v>
      </c>
    </row>
    <row r="116" spans="1:51" ht="15.6" customHeight="1">
      <c r="A116" s="2">
        <v>295</v>
      </c>
      <c r="B116" s="1">
        <f t="shared" si="51"/>
        <v>3.414351851851852E-3</v>
      </c>
      <c r="C116" s="5">
        <f t="shared" si="65"/>
        <v>0.61498842592592595</v>
      </c>
      <c r="D116" s="18">
        <f t="shared" si="45"/>
        <v>0.61498842592592595</v>
      </c>
      <c r="E116" s="21">
        <f t="shared" ca="1" si="66"/>
        <v>0</v>
      </c>
      <c r="F116" s="18">
        <f t="shared" ca="1" si="67"/>
        <v>0.61498842592592595</v>
      </c>
      <c r="G116" s="25">
        <f t="shared" ca="1" si="52"/>
        <v>22</v>
      </c>
      <c r="H116" s="18">
        <f t="shared" ca="1" si="68"/>
        <v>2.5462962962962961E-4</v>
      </c>
      <c r="I116" s="18">
        <f t="shared" ca="1" si="69"/>
        <v>0.61524305555555558</v>
      </c>
      <c r="J116" s="16">
        <f t="shared" ca="1" si="70"/>
        <v>0.61524305555555558</v>
      </c>
      <c r="K116" s="23">
        <f t="shared" ca="1" si="71"/>
        <v>1.0324074074074541E-2</v>
      </c>
      <c r="L116" s="16">
        <f t="shared" ca="1" si="72"/>
        <v>0.62556712962963013</v>
      </c>
      <c r="M116" s="15">
        <f t="shared" ca="1" si="53"/>
        <v>32</v>
      </c>
      <c r="N116" s="16">
        <f t="shared" ca="1" si="54"/>
        <v>3.7037037037037035E-4</v>
      </c>
      <c r="O116" s="16">
        <f t="shared" ca="1" si="73"/>
        <v>0.62593750000000048</v>
      </c>
      <c r="P116" s="14">
        <f t="shared" ca="1" si="74"/>
        <v>0.62593750000000048</v>
      </c>
      <c r="Q116" s="23">
        <f>0</f>
        <v>0</v>
      </c>
      <c r="R116" s="14">
        <f t="shared" ca="1" si="75"/>
        <v>0.62593750000000048</v>
      </c>
      <c r="S116" s="13">
        <f t="shared" ca="1" si="55"/>
        <v>20</v>
      </c>
      <c r="T116" s="14">
        <f t="shared" ca="1" si="56"/>
        <v>2.3148148148148149E-4</v>
      </c>
      <c r="U116" s="14">
        <f t="shared" ca="1" si="76"/>
        <v>0.62616898148148192</v>
      </c>
      <c r="V116" s="12">
        <f t="shared" ca="1" si="77"/>
        <v>0.62616898148148192</v>
      </c>
      <c r="W116" s="23">
        <f>0</f>
        <v>0</v>
      </c>
      <c r="X116" s="12">
        <f t="shared" ca="1" si="78"/>
        <v>0.62616898148148192</v>
      </c>
      <c r="Y116" s="11">
        <f t="shared" ca="1" si="57"/>
        <v>37</v>
      </c>
      <c r="Z116" s="12">
        <f t="shared" ca="1" si="58"/>
        <v>4.2824074074074075E-4</v>
      </c>
      <c r="AA116" s="12">
        <f t="shared" ca="1" si="79"/>
        <v>0.62659722222222269</v>
      </c>
      <c r="AB116" s="10">
        <f t="shared" ca="1" si="80"/>
        <v>0.62659722222222269</v>
      </c>
      <c r="AC116" s="23">
        <f>0</f>
        <v>0</v>
      </c>
      <c r="AD116" s="10">
        <f t="shared" ca="1" si="81"/>
        <v>0.62659722222222269</v>
      </c>
      <c r="AE116" s="9">
        <f t="shared" ca="1" si="46"/>
        <v>50</v>
      </c>
      <c r="AF116" s="10">
        <f t="shared" ca="1" si="59"/>
        <v>5.7870370370370367E-4</v>
      </c>
      <c r="AG116" s="10">
        <f t="shared" ca="1" si="82"/>
        <v>0.62717592592592641</v>
      </c>
      <c r="AH116" s="9" t="str">
        <f t="shared" ca="1" si="47"/>
        <v>Bowl</v>
      </c>
      <c r="AI116" s="8">
        <f t="shared" ca="1" si="83"/>
        <v>0.62717592592592641</v>
      </c>
      <c r="AJ116" s="23">
        <f t="shared" ca="1" si="84"/>
        <v>0</v>
      </c>
      <c r="AK116" s="8">
        <f t="shared" ca="1" si="87"/>
        <v>0.62717592592592641</v>
      </c>
      <c r="AL116" s="7">
        <f t="shared" ca="1" si="48"/>
        <v>48</v>
      </c>
      <c r="AM116" s="8">
        <f t="shared" ca="1" si="60"/>
        <v>5.5555555555555556E-4</v>
      </c>
      <c r="AN116" s="8">
        <f t="shared" ca="1" si="61"/>
        <v>0.62773148148148195</v>
      </c>
      <c r="AO116" s="7" t="str">
        <f t="shared" ca="1" si="49"/>
        <v>Cash</v>
      </c>
      <c r="AP116" s="1">
        <f t="shared" ca="1" si="62"/>
        <v>1.0324074074074541E-2</v>
      </c>
      <c r="AQ116" s="1">
        <f t="shared" ca="1" si="50"/>
        <v>2.4189814814814812E-3</v>
      </c>
      <c r="AR116">
        <f t="shared" si="63"/>
        <v>1</v>
      </c>
      <c r="AS116" s="33">
        <f t="shared" ca="1" si="85"/>
        <v>1.0324074074074541E-2</v>
      </c>
      <c r="AT116" s="33">
        <f t="shared" ca="1" si="64"/>
        <v>2.4189814814814812E-3</v>
      </c>
      <c r="AX116">
        <f t="shared" si="86"/>
        <v>112</v>
      </c>
      <c r="AY116" s="34">
        <v>2.2242677032377808E-2</v>
      </c>
    </row>
    <row r="117" spans="1:51" ht="15.6" customHeight="1">
      <c r="A117" s="2">
        <v>110</v>
      </c>
      <c r="B117" s="1">
        <f t="shared" si="51"/>
        <v>1.2731481481481483E-3</v>
      </c>
      <c r="C117" s="5">
        <f t="shared" si="65"/>
        <v>0.61626157407407411</v>
      </c>
      <c r="D117" s="18">
        <f t="shared" si="45"/>
        <v>0.61626157407407411</v>
      </c>
      <c r="E117" s="21">
        <f t="shared" ca="1" si="66"/>
        <v>0</v>
      </c>
      <c r="F117" s="18">
        <f t="shared" ca="1" si="67"/>
        <v>0.61626157407407411</v>
      </c>
      <c r="G117" s="25">
        <f t="shared" ca="1" si="52"/>
        <v>30</v>
      </c>
      <c r="H117" s="18">
        <f t="shared" ca="1" si="68"/>
        <v>3.4722222222222224E-4</v>
      </c>
      <c r="I117" s="18">
        <f t="shared" ca="1" si="69"/>
        <v>0.61660879629629639</v>
      </c>
      <c r="J117" s="16">
        <f t="shared" ca="1" si="70"/>
        <v>0.61660879629629639</v>
      </c>
      <c r="K117" s="23">
        <f t="shared" ca="1" si="71"/>
        <v>1.0567129629630023E-2</v>
      </c>
      <c r="L117" s="16">
        <f t="shared" ca="1" si="72"/>
        <v>0.62717592592592641</v>
      </c>
      <c r="M117" s="15">
        <f t="shared" ca="1" si="53"/>
        <v>34</v>
      </c>
      <c r="N117" s="16">
        <f t="shared" ca="1" si="54"/>
        <v>3.9351851851851852E-4</v>
      </c>
      <c r="O117" s="16">
        <f t="shared" ca="1" si="73"/>
        <v>0.62756944444444496</v>
      </c>
      <c r="P117" s="14">
        <f t="shared" ca="1" si="74"/>
        <v>0.62756944444444496</v>
      </c>
      <c r="Q117" s="23">
        <f>0</f>
        <v>0</v>
      </c>
      <c r="R117" s="14">
        <f t="shared" ca="1" si="75"/>
        <v>0.62756944444444496</v>
      </c>
      <c r="S117" s="13">
        <f t="shared" ca="1" si="55"/>
        <v>34</v>
      </c>
      <c r="T117" s="14">
        <f t="shared" ca="1" si="56"/>
        <v>3.9351851851851852E-4</v>
      </c>
      <c r="U117" s="14">
        <f t="shared" ca="1" si="76"/>
        <v>0.6279629629629635</v>
      </c>
      <c r="V117" s="12">
        <f t="shared" ca="1" si="77"/>
        <v>0.6279629629629635</v>
      </c>
      <c r="W117" s="23">
        <f>0</f>
        <v>0</v>
      </c>
      <c r="X117" s="12">
        <f t="shared" ca="1" si="78"/>
        <v>0.6279629629629635</v>
      </c>
      <c r="Y117" s="11">
        <f t="shared" ca="1" si="57"/>
        <v>25</v>
      </c>
      <c r="Z117" s="12">
        <f t="shared" ca="1" si="58"/>
        <v>2.8935185185185184E-4</v>
      </c>
      <c r="AA117" s="12">
        <f t="shared" ca="1" si="79"/>
        <v>0.62825231481481536</v>
      </c>
      <c r="AB117" s="10">
        <f t="shared" ca="1" si="80"/>
        <v>0.62825231481481536</v>
      </c>
      <c r="AC117" s="23">
        <f>0</f>
        <v>0</v>
      </c>
      <c r="AD117" s="10">
        <f t="shared" ca="1" si="81"/>
        <v>0.62825231481481536</v>
      </c>
      <c r="AE117" s="9">
        <f t="shared" ca="1" si="46"/>
        <v>32</v>
      </c>
      <c r="AF117" s="10">
        <f t="shared" ca="1" si="59"/>
        <v>3.7037037037037035E-4</v>
      </c>
      <c r="AG117" s="10">
        <f t="shared" ca="1" si="82"/>
        <v>0.62862268518518571</v>
      </c>
      <c r="AH117" s="9" t="str">
        <f t="shared" ca="1" si="47"/>
        <v>Bowl</v>
      </c>
      <c r="AI117" s="8">
        <f t="shared" ca="1" si="83"/>
        <v>0.62862268518518571</v>
      </c>
      <c r="AJ117" s="23">
        <f t="shared" ca="1" si="84"/>
        <v>0</v>
      </c>
      <c r="AK117" s="8">
        <f t="shared" ca="1" si="87"/>
        <v>0.62862268518518571</v>
      </c>
      <c r="AL117" s="7">
        <f t="shared" ca="1" si="48"/>
        <v>29</v>
      </c>
      <c r="AM117" s="8">
        <f t="shared" ca="1" si="60"/>
        <v>3.3564814814814812E-4</v>
      </c>
      <c r="AN117" s="8">
        <f t="shared" ca="1" si="61"/>
        <v>0.62895833333333384</v>
      </c>
      <c r="AO117" s="7" t="str">
        <f t="shared" ca="1" si="49"/>
        <v>Debit</v>
      </c>
      <c r="AP117" s="1">
        <f t="shared" ca="1" si="62"/>
        <v>1.0567129629630023E-2</v>
      </c>
      <c r="AQ117" s="1">
        <f t="shared" ca="1" si="50"/>
        <v>2.1296296296296298E-3</v>
      </c>
      <c r="AR117">
        <f t="shared" si="63"/>
        <v>1</v>
      </c>
      <c r="AS117" s="33">
        <f t="shared" ca="1" si="85"/>
        <v>1.0567129629630023E-2</v>
      </c>
      <c r="AT117" s="33">
        <f t="shared" ca="1" si="64"/>
        <v>2.1296296296296298E-3</v>
      </c>
      <c r="AX117">
        <f t="shared" si="86"/>
        <v>113</v>
      </c>
      <c r="AY117" s="34">
        <v>2.4688155136268822E-2</v>
      </c>
    </row>
    <row r="118" spans="1:51" ht="15.6" customHeight="1">
      <c r="A118" s="2">
        <v>73</v>
      </c>
      <c r="B118" s="1">
        <f t="shared" si="51"/>
        <v>8.4490740740740739E-4</v>
      </c>
      <c r="C118" s="5">
        <f t="shared" si="65"/>
        <v>0.61710648148148151</v>
      </c>
      <c r="D118" s="18">
        <f t="shared" si="45"/>
        <v>0.61710648148148151</v>
      </c>
      <c r="E118" s="21">
        <f t="shared" ca="1" si="66"/>
        <v>0</v>
      </c>
      <c r="F118" s="18">
        <f t="shared" ca="1" si="67"/>
        <v>0.61710648148148151</v>
      </c>
      <c r="G118" s="25">
        <f t="shared" ca="1" si="52"/>
        <v>18</v>
      </c>
      <c r="H118" s="18">
        <f t="shared" ca="1" si="68"/>
        <v>2.0833333333333335E-4</v>
      </c>
      <c r="I118" s="18">
        <f t="shared" ca="1" si="69"/>
        <v>0.61731481481481487</v>
      </c>
      <c r="J118" s="16">
        <f t="shared" ca="1" si="70"/>
        <v>0.61731481481481487</v>
      </c>
      <c r="K118" s="23">
        <f t="shared" ca="1" si="71"/>
        <v>1.1307870370370843E-2</v>
      </c>
      <c r="L118" s="16">
        <f t="shared" ca="1" si="72"/>
        <v>0.62862268518518571</v>
      </c>
      <c r="M118" s="15">
        <f t="shared" ca="1" si="53"/>
        <v>34</v>
      </c>
      <c r="N118" s="16">
        <f t="shared" ca="1" si="54"/>
        <v>3.9351851851851852E-4</v>
      </c>
      <c r="O118" s="16">
        <f t="shared" ca="1" si="73"/>
        <v>0.62901620370370426</v>
      </c>
      <c r="P118" s="14">
        <f t="shared" ca="1" si="74"/>
        <v>0.62901620370370426</v>
      </c>
      <c r="Q118" s="23">
        <f>0</f>
        <v>0</v>
      </c>
      <c r="R118" s="14">
        <f t="shared" ca="1" si="75"/>
        <v>0.62901620370370426</v>
      </c>
      <c r="S118" s="13">
        <f t="shared" ca="1" si="55"/>
        <v>16</v>
      </c>
      <c r="T118" s="14">
        <f t="shared" ca="1" si="56"/>
        <v>1.8518518518518518E-4</v>
      </c>
      <c r="U118" s="14">
        <f t="shared" ca="1" si="76"/>
        <v>0.62920138888888943</v>
      </c>
      <c r="V118" s="12">
        <f t="shared" ca="1" si="77"/>
        <v>0.62920138888888943</v>
      </c>
      <c r="W118" s="23">
        <f>0</f>
        <v>0</v>
      </c>
      <c r="X118" s="12">
        <f t="shared" ca="1" si="78"/>
        <v>0.62920138888888943</v>
      </c>
      <c r="Y118" s="11">
        <f t="shared" ca="1" si="57"/>
        <v>36</v>
      </c>
      <c r="Z118" s="12">
        <f t="shared" ca="1" si="58"/>
        <v>4.1666666666666669E-4</v>
      </c>
      <c r="AA118" s="12">
        <f t="shared" ca="1" si="79"/>
        <v>0.62961805555555606</v>
      </c>
      <c r="AB118" s="10">
        <f t="shared" ca="1" si="80"/>
        <v>0.62961805555555606</v>
      </c>
      <c r="AC118" s="23">
        <f>0</f>
        <v>0</v>
      </c>
      <c r="AD118" s="10">
        <f t="shared" ca="1" si="81"/>
        <v>0.62961805555555606</v>
      </c>
      <c r="AE118" s="9">
        <f t="shared" ca="1" si="46"/>
        <v>69</v>
      </c>
      <c r="AF118" s="10">
        <f t="shared" ca="1" si="59"/>
        <v>7.9861111111111116E-4</v>
      </c>
      <c r="AG118" s="10">
        <f t="shared" ca="1" si="82"/>
        <v>0.63041666666666718</v>
      </c>
      <c r="AH118" s="9" t="str">
        <f t="shared" ca="1" si="47"/>
        <v>Quesadilla</v>
      </c>
      <c r="AI118" s="8">
        <f t="shared" ca="1" si="83"/>
        <v>0.63041666666666718</v>
      </c>
      <c r="AJ118" s="23">
        <f t="shared" ca="1" si="84"/>
        <v>0</v>
      </c>
      <c r="AK118" s="8">
        <f t="shared" ca="1" si="87"/>
        <v>0.63041666666666718</v>
      </c>
      <c r="AL118" s="7">
        <f t="shared" ca="1" si="48"/>
        <v>42</v>
      </c>
      <c r="AM118" s="8">
        <f t="shared" ca="1" si="60"/>
        <v>4.861111111111111E-4</v>
      </c>
      <c r="AN118" s="8">
        <f t="shared" ca="1" si="61"/>
        <v>0.63090277777777826</v>
      </c>
      <c r="AO118" s="7" t="str">
        <f t="shared" ca="1" si="49"/>
        <v>Cash</v>
      </c>
      <c r="AP118" s="1">
        <f t="shared" ca="1" si="62"/>
        <v>1.1307870370370843E-2</v>
      </c>
      <c r="AQ118" s="1">
        <f t="shared" ca="1" si="50"/>
        <v>2.488425925925926E-3</v>
      </c>
      <c r="AR118">
        <f t="shared" si="63"/>
        <v>1</v>
      </c>
      <c r="AS118" s="33">
        <f t="shared" ca="1" si="85"/>
        <v>1.1307870370370843E-2</v>
      </c>
      <c r="AT118" s="33">
        <f t="shared" ca="1" si="64"/>
        <v>2.488425925925926E-3</v>
      </c>
      <c r="AX118">
        <f t="shared" si="86"/>
        <v>114</v>
      </c>
      <c r="AY118" s="34">
        <v>2.2658688562776984E-2</v>
      </c>
    </row>
    <row r="119" spans="1:51" ht="15.6" customHeight="1">
      <c r="A119" s="2">
        <v>132</v>
      </c>
      <c r="B119" s="1">
        <f t="shared" si="51"/>
        <v>1.5277777777777779E-3</v>
      </c>
      <c r="C119" s="5">
        <f t="shared" si="65"/>
        <v>0.6186342592592593</v>
      </c>
      <c r="D119" s="18">
        <f t="shared" si="45"/>
        <v>0.6186342592592593</v>
      </c>
      <c r="E119" s="21">
        <f t="shared" ca="1" si="66"/>
        <v>0</v>
      </c>
      <c r="F119" s="18">
        <f t="shared" ca="1" si="67"/>
        <v>0.6186342592592593</v>
      </c>
      <c r="G119" s="25">
        <f t="shared" ca="1" si="52"/>
        <v>13</v>
      </c>
      <c r="H119" s="18">
        <f t="shared" ca="1" si="68"/>
        <v>1.5046296296296297E-4</v>
      </c>
      <c r="I119" s="18">
        <f t="shared" ca="1" si="69"/>
        <v>0.61878472222222225</v>
      </c>
      <c r="J119" s="16">
        <f t="shared" ca="1" si="70"/>
        <v>0.61878472222222225</v>
      </c>
      <c r="K119" s="23">
        <f t="shared" ca="1" si="71"/>
        <v>1.163194444444493E-2</v>
      </c>
      <c r="L119" s="16">
        <f t="shared" ca="1" si="72"/>
        <v>0.63041666666666718</v>
      </c>
      <c r="M119" s="15">
        <f t="shared" ca="1" si="53"/>
        <v>32</v>
      </c>
      <c r="N119" s="16">
        <f t="shared" ca="1" si="54"/>
        <v>3.7037037037037035E-4</v>
      </c>
      <c r="O119" s="16">
        <f t="shared" ca="1" si="73"/>
        <v>0.63078703703703753</v>
      </c>
      <c r="P119" s="14">
        <f t="shared" ca="1" si="74"/>
        <v>0.63078703703703753</v>
      </c>
      <c r="Q119" s="23">
        <f>0</f>
        <v>0</v>
      </c>
      <c r="R119" s="14">
        <f t="shared" ca="1" si="75"/>
        <v>0.63078703703703753</v>
      </c>
      <c r="S119" s="13">
        <f t="shared" ca="1" si="55"/>
        <v>33</v>
      </c>
      <c r="T119" s="14">
        <f t="shared" ca="1" si="56"/>
        <v>3.8194444444444446E-4</v>
      </c>
      <c r="U119" s="14">
        <f t="shared" ca="1" si="76"/>
        <v>0.63116898148148193</v>
      </c>
      <c r="V119" s="12">
        <f t="shared" ca="1" si="77"/>
        <v>0.63116898148148193</v>
      </c>
      <c r="W119" s="23">
        <f>0</f>
        <v>0</v>
      </c>
      <c r="X119" s="12">
        <f t="shared" ca="1" si="78"/>
        <v>0.63116898148148193</v>
      </c>
      <c r="Y119" s="11">
        <f t="shared" ca="1" si="57"/>
        <v>28</v>
      </c>
      <c r="Z119" s="12">
        <f t="shared" ca="1" si="58"/>
        <v>3.2407407407407406E-4</v>
      </c>
      <c r="AA119" s="12">
        <f t="shared" ca="1" si="79"/>
        <v>0.63149305555555602</v>
      </c>
      <c r="AB119" s="10">
        <f t="shared" ca="1" si="80"/>
        <v>0.63149305555555602</v>
      </c>
      <c r="AC119" s="23">
        <f>0</f>
        <v>0</v>
      </c>
      <c r="AD119" s="10">
        <f t="shared" ca="1" si="81"/>
        <v>0.63149305555555602</v>
      </c>
      <c r="AE119" s="9">
        <f t="shared" ca="1" si="46"/>
        <v>50</v>
      </c>
      <c r="AF119" s="10">
        <f t="shared" ca="1" si="59"/>
        <v>5.7870370370370367E-4</v>
      </c>
      <c r="AG119" s="10">
        <f t="shared" ca="1" si="82"/>
        <v>0.63207175925925974</v>
      </c>
      <c r="AH119" s="9" t="str">
        <f t="shared" ca="1" si="47"/>
        <v>Burrito</v>
      </c>
      <c r="AI119" s="8">
        <f t="shared" ca="1" si="83"/>
        <v>0.63207175925925974</v>
      </c>
      <c r="AJ119" s="23">
        <f t="shared" ca="1" si="84"/>
        <v>0</v>
      </c>
      <c r="AK119" s="8">
        <f t="shared" ca="1" si="87"/>
        <v>0.63207175925925974</v>
      </c>
      <c r="AL119" s="7">
        <f t="shared" ca="1" si="48"/>
        <v>19</v>
      </c>
      <c r="AM119" s="8">
        <f t="shared" ca="1" si="60"/>
        <v>2.199074074074074E-4</v>
      </c>
      <c r="AN119" s="8">
        <f t="shared" ca="1" si="61"/>
        <v>0.63229166666666714</v>
      </c>
      <c r="AO119" s="7" t="str">
        <f t="shared" ca="1" si="49"/>
        <v>Debit</v>
      </c>
      <c r="AP119" s="1">
        <f t="shared" ca="1" si="62"/>
        <v>1.163194444444493E-2</v>
      </c>
      <c r="AQ119" s="1">
        <f t="shared" ca="1" si="50"/>
        <v>2.0254629629629629E-3</v>
      </c>
      <c r="AR119">
        <f t="shared" si="63"/>
        <v>1</v>
      </c>
      <c r="AS119" s="33">
        <f t="shared" ca="1" si="85"/>
        <v>1.163194444444493E-2</v>
      </c>
      <c r="AT119" s="33">
        <f t="shared" ca="1" si="64"/>
        <v>2.0254629629629629E-3</v>
      </c>
      <c r="AX119">
        <f t="shared" si="86"/>
        <v>115</v>
      </c>
      <c r="AY119" s="34">
        <v>2.354763568600101E-2</v>
      </c>
    </row>
    <row r="120" spans="1:51" ht="15.6" customHeight="1">
      <c r="A120" s="2">
        <v>94</v>
      </c>
      <c r="B120" s="1">
        <f t="shared" si="51"/>
        <v>1.0879629629629629E-3</v>
      </c>
      <c r="C120" s="5">
        <f t="shared" si="65"/>
        <v>0.61972222222222229</v>
      </c>
      <c r="D120" s="18">
        <f t="shared" si="45"/>
        <v>0.61972222222222229</v>
      </c>
      <c r="E120" s="21">
        <f t="shared" ca="1" si="66"/>
        <v>0</v>
      </c>
      <c r="F120" s="18">
        <f t="shared" ca="1" si="67"/>
        <v>0.61972222222222229</v>
      </c>
      <c r="G120" s="25">
        <f t="shared" ca="1" si="52"/>
        <v>28</v>
      </c>
      <c r="H120" s="18">
        <f t="shared" ca="1" si="68"/>
        <v>3.2407407407407406E-4</v>
      </c>
      <c r="I120" s="18">
        <f t="shared" ca="1" si="69"/>
        <v>0.62004629629629637</v>
      </c>
      <c r="J120" s="16">
        <f t="shared" ca="1" si="70"/>
        <v>0.62004629629629637</v>
      </c>
      <c r="K120" s="23">
        <f t="shared" ca="1" si="71"/>
        <v>1.2025462962963362E-2</v>
      </c>
      <c r="L120" s="16">
        <f t="shared" ca="1" si="72"/>
        <v>0.63207175925925974</v>
      </c>
      <c r="M120" s="15">
        <f t="shared" ca="1" si="53"/>
        <v>24</v>
      </c>
      <c r="N120" s="16">
        <f t="shared" ca="1" si="54"/>
        <v>2.7777777777777778E-4</v>
      </c>
      <c r="O120" s="16">
        <f t="shared" ca="1" si="73"/>
        <v>0.63234953703703756</v>
      </c>
      <c r="P120" s="14">
        <f t="shared" ca="1" si="74"/>
        <v>0.63234953703703756</v>
      </c>
      <c r="Q120" s="23">
        <f>0</f>
        <v>0</v>
      </c>
      <c r="R120" s="14">
        <f t="shared" ca="1" si="75"/>
        <v>0.63234953703703756</v>
      </c>
      <c r="S120" s="13">
        <f t="shared" ca="1" si="55"/>
        <v>42</v>
      </c>
      <c r="T120" s="14">
        <f t="shared" ca="1" si="56"/>
        <v>4.861111111111111E-4</v>
      </c>
      <c r="U120" s="14">
        <f t="shared" ca="1" si="76"/>
        <v>0.63283564814814863</v>
      </c>
      <c r="V120" s="12">
        <f t="shared" ca="1" si="77"/>
        <v>0.63283564814814863</v>
      </c>
      <c r="W120" s="23">
        <f>0</f>
        <v>0</v>
      </c>
      <c r="X120" s="12">
        <f t="shared" ca="1" si="78"/>
        <v>0.63283564814814863</v>
      </c>
      <c r="Y120" s="11">
        <f t="shared" ca="1" si="57"/>
        <v>45</v>
      </c>
      <c r="Z120" s="12">
        <f t="shared" ca="1" si="58"/>
        <v>5.2083333333333333E-4</v>
      </c>
      <c r="AA120" s="12">
        <f t="shared" ca="1" si="79"/>
        <v>0.63335648148148194</v>
      </c>
      <c r="AB120" s="10">
        <f t="shared" ca="1" si="80"/>
        <v>0.63335648148148194</v>
      </c>
      <c r="AC120" s="23">
        <f>0</f>
        <v>0</v>
      </c>
      <c r="AD120" s="10">
        <f t="shared" ca="1" si="81"/>
        <v>0.63335648148148194</v>
      </c>
      <c r="AE120" s="9">
        <f t="shared" ca="1" si="46"/>
        <v>37</v>
      </c>
      <c r="AF120" s="10">
        <f t="shared" ca="1" si="59"/>
        <v>4.2824074074074075E-4</v>
      </c>
      <c r="AG120" s="10">
        <f t="shared" ca="1" si="82"/>
        <v>0.63378472222222271</v>
      </c>
      <c r="AH120" s="9" t="str">
        <f t="shared" ca="1" si="47"/>
        <v>Burrito</v>
      </c>
      <c r="AI120" s="8">
        <f t="shared" ca="1" si="83"/>
        <v>0.63378472222222271</v>
      </c>
      <c r="AJ120" s="23">
        <f t="shared" ca="1" si="84"/>
        <v>0</v>
      </c>
      <c r="AK120" s="8">
        <f t="shared" ca="1" si="87"/>
        <v>0.63378472222222271</v>
      </c>
      <c r="AL120" s="7">
        <f t="shared" ca="1" si="48"/>
        <v>25</v>
      </c>
      <c r="AM120" s="8">
        <f t="shared" ca="1" si="60"/>
        <v>2.8935185185185184E-4</v>
      </c>
      <c r="AN120" s="8">
        <f t="shared" ca="1" si="61"/>
        <v>0.63407407407407457</v>
      </c>
      <c r="AO120" s="7" t="str">
        <f t="shared" ca="1" si="49"/>
        <v>Debit</v>
      </c>
      <c r="AP120" s="1">
        <f t="shared" ca="1" si="62"/>
        <v>1.2025462962963362E-2</v>
      </c>
      <c r="AQ120" s="1">
        <f t="shared" ca="1" si="50"/>
        <v>2.3263888888888891E-3</v>
      </c>
      <c r="AR120">
        <f t="shared" si="63"/>
        <v>1</v>
      </c>
      <c r="AS120" s="33">
        <f t="shared" ca="1" si="85"/>
        <v>1.2025462962963362E-2</v>
      </c>
      <c r="AT120" s="33">
        <f t="shared" ca="1" si="64"/>
        <v>2.3263888888888891E-3</v>
      </c>
      <c r="AX120">
        <f t="shared" si="86"/>
        <v>116</v>
      </c>
      <c r="AY120" s="34">
        <v>2.6224267703238158E-2</v>
      </c>
    </row>
    <row r="121" spans="1:51" ht="15.6" customHeight="1">
      <c r="A121" s="2">
        <v>105</v>
      </c>
      <c r="B121" s="1">
        <f t="shared" si="51"/>
        <v>1.2152777777777778E-3</v>
      </c>
      <c r="C121" s="5">
        <f t="shared" si="65"/>
        <v>0.62093750000000003</v>
      </c>
      <c r="D121" s="18">
        <f t="shared" si="45"/>
        <v>0.62093750000000003</v>
      </c>
      <c r="E121" s="21">
        <f t="shared" ca="1" si="66"/>
        <v>0</v>
      </c>
      <c r="F121" s="18">
        <f t="shared" ca="1" si="67"/>
        <v>0.62093750000000003</v>
      </c>
      <c r="G121" s="25">
        <f t="shared" ca="1" si="52"/>
        <v>13</v>
      </c>
      <c r="H121" s="18">
        <f t="shared" ca="1" si="68"/>
        <v>1.5046296296296297E-4</v>
      </c>
      <c r="I121" s="18">
        <f t="shared" ca="1" si="69"/>
        <v>0.62108796296296298</v>
      </c>
      <c r="J121" s="16">
        <f t="shared" ca="1" si="70"/>
        <v>0.62108796296296298</v>
      </c>
      <c r="K121" s="23">
        <f t="shared" ca="1" si="71"/>
        <v>1.2696759259259727E-2</v>
      </c>
      <c r="L121" s="16">
        <f t="shared" ca="1" si="72"/>
        <v>0.63378472222222271</v>
      </c>
      <c r="M121" s="15">
        <f t="shared" ca="1" si="53"/>
        <v>30</v>
      </c>
      <c r="N121" s="16">
        <f t="shared" ca="1" si="54"/>
        <v>3.4722222222222224E-4</v>
      </c>
      <c r="O121" s="16">
        <f t="shared" ca="1" si="73"/>
        <v>0.63413194444444498</v>
      </c>
      <c r="P121" s="14">
        <f t="shared" ca="1" si="74"/>
        <v>0.63413194444444498</v>
      </c>
      <c r="Q121" s="23">
        <f>0</f>
        <v>0</v>
      </c>
      <c r="R121" s="14">
        <f t="shared" ca="1" si="75"/>
        <v>0.63413194444444498</v>
      </c>
      <c r="S121" s="13">
        <f t="shared" ca="1" si="55"/>
        <v>42</v>
      </c>
      <c r="T121" s="14">
        <f t="shared" ca="1" si="56"/>
        <v>4.861111111111111E-4</v>
      </c>
      <c r="U121" s="14">
        <f t="shared" ca="1" si="76"/>
        <v>0.63461805555555606</v>
      </c>
      <c r="V121" s="12">
        <f t="shared" ca="1" si="77"/>
        <v>0.63461805555555606</v>
      </c>
      <c r="W121" s="23">
        <f>0</f>
        <v>0</v>
      </c>
      <c r="X121" s="12">
        <f t="shared" ca="1" si="78"/>
        <v>0.63461805555555606</v>
      </c>
      <c r="Y121" s="11">
        <f t="shared" ca="1" si="57"/>
        <v>49</v>
      </c>
      <c r="Z121" s="12">
        <f t="shared" ca="1" si="58"/>
        <v>5.6712962962962967E-4</v>
      </c>
      <c r="AA121" s="12">
        <f t="shared" ca="1" si="79"/>
        <v>0.63518518518518574</v>
      </c>
      <c r="AB121" s="10">
        <f t="shared" ca="1" si="80"/>
        <v>0.63518518518518574</v>
      </c>
      <c r="AC121" s="23">
        <f>0</f>
        <v>0</v>
      </c>
      <c r="AD121" s="10">
        <f t="shared" ca="1" si="81"/>
        <v>0.63518518518518574</v>
      </c>
      <c r="AE121" s="9">
        <f t="shared" ca="1" si="46"/>
        <v>56</v>
      </c>
      <c r="AF121" s="10">
        <f t="shared" ca="1" si="59"/>
        <v>6.4814814814814813E-4</v>
      </c>
      <c r="AG121" s="10">
        <f t="shared" ca="1" si="82"/>
        <v>0.63583333333333392</v>
      </c>
      <c r="AH121" s="9" t="str">
        <f t="shared" ca="1" si="47"/>
        <v>Quesadilla</v>
      </c>
      <c r="AI121" s="8">
        <f t="shared" ca="1" si="83"/>
        <v>0.63583333333333392</v>
      </c>
      <c r="AJ121" s="23">
        <f t="shared" ca="1" si="84"/>
        <v>0</v>
      </c>
      <c r="AK121" s="8">
        <f t="shared" ca="1" si="87"/>
        <v>0.63583333333333392</v>
      </c>
      <c r="AL121" s="7">
        <f t="shared" ca="1" si="48"/>
        <v>18</v>
      </c>
      <c r="AM121" s="8">
        <f t="shared" ca="1" si="60"/>
        <v>2.0833333333333335E-4</v>
      </c>
      <c r="AN121" s="8">
        <f t="shared" ca="1" si="61"/>
        <v>0.63604166666666728</v>
      </c>
      <c r="AO121" s="7" t="str">
        <f t="shared" ca="1" si="49"/>
        <v>Debit</v>
      </c>
      <c r="AP121" s="1">
        <f t="shared" ca="1" si="62"/>
        <v>1.2696759259259727E-2</v>
      </c>
      <c r="AQ121" s="1">
        <f t="shared" ca="1" si="50"/>
        <v>2.4074074074074076E-3</v>
      </c>
      <c r="AR121">
        <f t="shared" si="63"/>
        <v>1</v>
      </c>
      <c r="AS121" s="33">
        <f t="shared" ca="1" si="85"/>
        <v>1.2696759259259727E-2</v>
      </c>
      <c r="AT121" s="33">
        <f t="shared" ca="1" si="64"/>
        <v>2.4074074074074076E-3</v>
      </c>
      <c r="AX121">
        <f t="shared" si="86"/>
        <v>117</v>
      </c>
      <c r="AY121" s="34">
        <v>2.1488578791055733E-2</v>
      </c>
    </row>
    <row r="122" spans="1:51" ht="15.6" customHeight="1">
      <c r="A122" s="2">
        <v>99</v>
      </c>
      <c r="B122" s="1">
        <f t="shared" si="51"/>
        <v>1.1458333333333333E-3</v>
      </c>
      <c r="C122" s="5">
        <f t="shared" si="65"/>
        <v>0.62208333333333332</v>
      </c>
      <c r="D122" s="18">
        <f t="shared" si="45"/>
        <v>0.62208333333333332</v>
      </c>
      <c r="E122" s="21">
        <f t="shared" ca="1" si="66"/>
        <v>0</v>
      </c>
      <c r="F122" s="18">
        <f t="shared" ca="1" si="67"/>
        <v>0.62208333333333332</v>
      </c>
      <c r="G122" s="25">
        <f t="shared" ca="1" si="52"/>
        <v>11</v>
      </c>
      <c r="H122" s="18">
        <f t="shared" ca="1" si="68"/>
        <v>1.273148148148148E-4</v>
      </c>
      <c r="I122" s="18">
        <f t="shared" ca="1" si="69"/>
        <v>0.62221064814814808</v>
      </c>
      <c r="J122" s="16">
        <f t="shared" ca="1" si="70"/>
        <v>0.62221064814814808</v>
      </c>
      <c r="K122" s="23">
        <f t="shared" ca="1" si="71"/>
        <v>1.3622685185185834E-2</v>
      </c>
      <c r="L122" s="16">
        <f t="shared" ca="1" si="72"/>
        <v>0.63583333333333392</v>
      </c>
      <c r="M122" s="15">
        <f t="shared" ca="1" si="53"/>
        <v>24</v>
      </c>
      <c r="N122" s="16">
        <f t="shared" ca="1" si="54"/>
        <v>2.7777777777777778E-4</v>
      </c>
      <c r="O122" s="16">
        <f t="shared" ca="1" si="73"/>
        <v>0.63611111111111174</v>
      </c>
      <c r="P122" s="14">
        <f t="shared" ca="1" si="74"/>
        <v>0.63611111111111174</v>
      </c>
      <c r="Q122" s="23">
        <f>0</f>
        <v>0</v>
      </c>
      <c r="R122" s="14">
        <f t="shared" ca="1" si="75"/>
        <v>0.63611111111111174</v>
      </c>
      <c r="S122" s="13">
        <f t="shared" ca="1" si="55"/>
        <v>39</v>
      </c>
      <c r="T122" s="14">
        <f t="shared" ca="1" si="56"/>
        <v>4.5138888888888887E-4</v>
      </c>
      <c r="U122" s="14">
        <f t="shared" ca="1" si="76"/>
        <v>0.63656250000000059</v>
      </c>
      <c r="V122" s="12">
        <f t="shared" ca="1" si="77"/>
        <v>0.63656250000000059</v>
      </c>
      <c r="W122" s="23">
        <f>0</f>
        <v>0</v>
      </c>
      <c r="X122" s="12">
        <f t="shared" ca="1" si="78"/>
        <v>0.63656250000000059</v>
      </c>
      <c r="Y122" s="11">
        <f t="shared" ca="1" si="57"/>
        <v>32</v>
      </c>
      <c r="Z122" s="12">
        <f t="shared" ca="1" si="58"/>
        <v>3.7037037037037035E-4</v>
      </c>
      <c r="AA122" s="12">
        <f t="shared" ca="1" si="79"/>
        <v>0.63693287037037094</v>
      </c>
      <c r="AB122" s="10">
        <f t="shared" ca="1" si="80"/>
        <v>0.63693287037037094</v>
      </c>
      <c r="AC122" s="23">
        <f>0</f>
        <v>0</v>
      </c>
      <c r="AD122" s="10">
        <f t="shared" ca="1" si="81"/>
        <v>0.63693287037037094</v>
      </c>
      <c r="AE122" s="9">
        <f t="shared" ca="1" si="46"/>
        <v>46</v>
      </c>
      <c r="AF122" s="10">
        <f t="shared" ca="1" si="59"/>
        <v>5.3240740740740744E-4</v>
      </c>
      <c r="AG122" s="10">
        <f t="shared" ca="1" si="82"/>
        <v>0.63746527777777839</v>
      </c>
      <c r="AH122" s="9" t="str">
        <f t="shared" ca="1" si="47"/>
        <v>Burrito</v>
      </c>
      <c r="AI122" s="8">
        <f t="shared" ca="1" si="83"/>
        <v>0.63746527777777839</v>
      </c>
      <c r="AJ122" s="23">
        <f t="shared" ca="1" si="84"/>
        <v>0</v>
      </c>
      <c r="AK122" s="8">
        <f t="shared" ca="1" si="87"/>
        <v>0.63746527777777839</v>
      </c>
      <c r="AL122" s="7">
        <f t="shared" ca="1" si="48"/>
        <v>20</v>
      </c>
      <c r="AM122" s="8">
        <f t="shared" ca="1" si="60"/>
        <v>2.3148148148148149E-4</v>
      </c>
      <c r="AN122" s="8">
        <f t="shared" ca="1" si="61"/>
        <v>0.63769675925925984</v>
      </c>
      <c r="AO122" s="7" t="str">
        <f t="shared" ca="1" si="49"/>
        <v>Debit</v>
      </c>
      <c r="AP122" s="1">
        <f t="shared" ca="1" si="62"/>
        <v>1.3622685185185834E-2</v>
      </c>
      <c r="AQ122" s="1">
        <f t="shared" ca="1" si="50"/>
        <v>1.9907407407407408E-3</v>
      </c>
      <c r="AR122">
        <f t="shared" si="63"/>
        <v>1</v>
      </c>
      <c r="AS122" s="33">
        <f t="shared" ca="1" si="85"/>
        <v>1.3622685185185834E-2</v>
      </c>
      <c r="AT122" s="33">
        <f t="shared" ca="1" si="64"/>
        <v>1.9907407407407408E-3</v>
      </c>
      <c r="AX122">
        <f t="shared" si="86"/>
        <v>118</v>
      </c>
      <c r="AY122" s="34">
        <v>2.3033098940135093E-2</v>
      </c>
    </row>
    <row r="123" spans="1:51" ht="15.6" customHeight="1">
      <c r="A123" s="2">
        <v>150</v>
      </c>
      <c r="B123" s="1">
        <f t="shared" si="51"/>
        <v>1.736111111111111E-3</v>
      </c>
      <c r="C123" s="5">
        <f t="shared" si="65"/>
        <v>0.62381944444444448</v>
      </c>
      <c r="D123" s="18">
        <f t="shared" si="45"/>
        <v>0.62381944444444448</v>
      </c>
      <c r="E123" s="21">
        <f t="shared" ca="1" si="66"/>
        <v>0</v>
      </c>
      <c r="F123" s="18">
        <f t="shared" ca="1" si="67"/>
        <v>0.62381944444444448</v>
      </c>
      <c r="G123" s="25">
        <f t="shared" ca="1" si="52"/>
        <v>29</v>
      </c>
      <c r="H123" s="18">
        <f t="shared" ca="1" si="68"/>
        <v>3.3564814814814812E-4</v>
      </c>
      <c r="I123" s="18">
        <f t="shared" ca="1" si="69"/>
        <v>0.62415509259259261</v>
      </c>
      <c r="J123" s="16">
        <f t="shared" ca="1" si="70"/>
        <v>0.62415509259259261</v>
      </c>
      <c r="K123" s="23">
        <f t="shared" ca="1" si="71"/>
        <v>1.3310185185185786E-2</v>
      </c>
      <c r="L123" s="16">
        <f t="shared" ca="1" si="72"/>
        <v>0.63746527777777839</v>
      </c>
      <c r="M123" s="15">
        <f t="shared" ca="1" si="53"/>
        <v>19</v>
      </c>
      <c r="N123" s="16">
        <f t="shared" ca="1" si="54"/>
        <v>2.199074074074074E-4</v>
      </c>
      <c r="O123" s="16">
        <f t="shared" ca="1" si="73"/>
        <v>0.6376851851851858</v>
      </c>
      <c r="P123" s="14">
        <f t="shared" ca="1" si="74"/>
        <v>0.6376851851851858</v>
      </c>
      <c r="Q123" s="23">
        <f>0</f>
        <v>0</v>
      </c>
      <c r="R123" s="14">
        <f t="shared" ca="1" si="75"/>
        <v>0.6376851851851858</v>
      </c>
      <c r="S123" s="13">
        <f t="shared" ca="1" si="55"/>
        <v>44</v>
      </c>
      <c r="T123" s="14">
        <f t="shared" ca="1" si="56"/>
        <v>5.0925925925925921E-4</v>
      </c>
      <c r="U123" s="14">
        <f t="shared" ca="1" si="76"/>
        <v>0.63819444444444506</v>
      </c>
      <c r="V123" s="12">
        <f t="shared" ca="1" si="77"/>
        <v>0.63819444444444506</v>
      </c>
      <c r="W123" s="23">
        <f>0</f>
        <v>0</v>
      </c>
      <c r="X123" s="12">
        <f t="shared" ca="1" si="78"/>
        <v>0.63819444444444506</v>
      </c>
      <c r="Y123" s="11">
        <f t="shared" ca="1" si="57"/>
        <v>44</v>
      </c>
      <c r="Z123" s="12">
        <f t="shared" ca="1" si="58"/>
        <v>5.0925925925925921E-4</v>
      </c>
      <c r="AA123" s="12">
        <f t="shared" ca="1" si="79"/>
        <v>0.63870370370370433</v>
      </c>
      <c r="AB123" s="10">
        <f t="shared" ca="1" si="80"/>
        <v>0.63870370370370433</v>
      </c>
      <c r="AC123" s="23">
        <f>0</f>
        <v>0</v>
      </c>
      <c r="AD123" s="10">
        <f t="shared" ca="1" si="81"/>
        <v>0.63870370370370433</v>
      </c>
      <c r="AE123" s="9">
        <f t="shared" ca="1" si="46"/>
        <v>33</v>
      </c>
      <c r="AF123" s="10">
        <f t="shared" ca="1" si="59"/>
        <v>3.8194444444444446E-4</v>
      </c>
      <c r="AG123" s="10">
        <f t="shared" ca="1" si="82"/>
        <v>0.63908564814814872</v>
      </c>
      <c r="AH123" s="9" t="str">
        <f t="shared" ca="1" si="47"/>
        <v>Bowl</v>
      </c>
      <c r="AI123" s="8">
        <f t="shared" ca="1" si="83"/>
        <v>0.63908564814814872</v>
      </c>
      <c r="AJ123" s="23">
        <f t="shared" ca="1" si="84"/>
        <v>0</v>
      </c>
      <c r="AK123" s="8">
        <f t="shared" ca="1" si="87"/>
        <v>0.63908564814814872</v>
      </c>
      <c r="AL123" s="7">
        <f t="shared" ca="1" si="48"/>
        <v>28</v>
      </c>
      <c r="AM123" s="8">
        <f t="shared" ca="1" si="60"/>
        <v>3.2407407407407406E-4</v>
      </c>
      <c r="AN123" s="8">
        <f t="shared" ca="1" si="61"/>
        <v>0.63940972222222281</v>
      </c>
      <c r="AO123" s="7" t="str">
        <f t="shared" ca="1" si="49"/>
        <v>Debit</v>
      </c>
      <c r="AP123" s="1">
        <f t="shared" ca="1" si="62"/>
        <v>1.3310185185185786E-2</v>
      </c>
      <c r="AQ123" s="1">
        <f t="shared" ca="1" si="50"/>
        <v>2.2800925925925927E-3</v>
      </c>
      <c r="AR123">
        <f t="shared" si="63"/>
        <v>1</v>
      </c>
      <c r="AS123" s="33">
        <f t="shared" ca="1" si="85"/>
        <v>1.3310185185185786E-2</v>
      </c>
      <c r="AT123" s="33">
        <f t="shared" ca="1" si="64"/>
        <v>2.2800925925925927E-3</v>
      </c>
      <c r="AX123">
        <f t="shared" si="86"/>
        <v>119</v>
      </c>
      <c r="AY123" s="34">
        <v>2.3755350279524887E-2</v>
      </c>
    </row>
    <row r="124" spans="1:51" ht="15.6" customHeight="1">
      <c r="A124" s="2">
        <v>183</v>
      </c>
      <c r="B124" s="1">
        <f t="shared" si="51"/>
        <v>2.1180555555555558E-3</v>
      </c>
      <c r="C124" s="5">
        <f t="shared" si="65"/>
        <v>0.62593750000000004</v>
      </c>
      <c r="D124" s="18">
        <f t="shared" si="45"/>
        <v>0.62593750000000004</v>
      </c>
      <c r="E124" s="21">
        <f t="shared" ca="1" si="66"/>
        <v>0</v>
      </c>
      <c r="F124" s="18">
        <f t="shared" ca="1" si="67"/>
        <v>0.62593750000000004</v>
      </c>
      <c r="G124" s="25">
        <f t="shared" ca="1" si="52"/>
        <v>29</v>
      </c>
      <c r="H124" s="18">
        <f t="shared" ca="1" si="68"/>
        <v>3.3564814814814812E-4</v>
      </c>
      <c r="I124" s="18">
        <f t="shared" ca="1" si="69"/>
        <v>0.62627314814814816</v>
      </c>
      <c r="J124" s="16">
        <f t="shared" ca="1" si="70"/>
        <v>0.62627314814814816</v>
      </c>
      <c r="K124" s="23">
        <f t="shared" ca="1" si="71"/>
        <v>1.281250000000056E-2</v>
      </c>
      <c r="L124" s="16">
        <f t="shared" ca="1" si="72"/>
        <v>0.63908564814814872</v>
      </c>
      <c r="M124" s="15">
        <f t="shared" ca="1" si="53"/>
        <v>22</v>
      </c>
      <c r="N124" s="16">
        <f t="shared" ca="1" si="54"/>
        <v>2.5462962962962961E-4</v>
      </c>
      <c r="O124" s="16">
        <f t="shared" ca="1" si="73"/>
        <v>0.63934027777777835</v>
      </c>
      <c r="P124" s="14">
        <f t="shared" ca="1" si="74"/>
        <v>0.63934027777777835</v>
      </c>
      <c r="Q124" s="23">
        <f>0</f>
        <v>0</v>
      </c>
      <c r="R124" s="14">
        <f t="shared" ca="1" si="75"/>
        <v>0.63934027777777835</v>
      </c>
      <c r="S124" s="13">
        <f t="shared" ca="1" si="55"/>
        <v>45</v>
      </c>
      <c r="T124" s="14">
        <f t="shared" ca="1" si="56"/>
        <v>5.2083333333333333E-4</v>
      </c>
      <c r="U124" s="14">
        <f t="shared" ca="1" si="76"/>
        <v>0.63986111111111166</v>
      </c>
      <c r="V124" s="12">
        <f t="shared" ca="1" si="77"/>
        <v>0.63986111111111166</v>
      </c>
      <c r="W124" s="23">
        <f>0</f>
        <v>0</v>
      </c>
      <c r="X124" s="12">
        <f t="shared" ca="1" si="78"/>
        <v>0.63986111111111166</v>
      </c>
      <c r="Y124" s="11">
        <f t="shared" ca="1" si="57"/>
        <v>30</v>
      </c>
      <c r="Z124" s="12">
        <f t="shared" ca="1" si="58"/>
        <v>3.4722222222222224E-4</v>
      </c>
      <c r="AA124" s="12">
        <f t="shared" ca="1" si="79"/>
        <v>0.64020833333333393</v>
      </c>
      <c r="AB124" s="10">
        <f t="shared" ca="1" si="80"/>
        <v>0.64020833333333393</v>
      </c>
      <c r="AC124" s="23">
        <f>0</f>
        <v>0</v>
      </c>
      <c r="AD124" s="10">
        <f t="shared" ca="1" si="81"/>
        <v>0.64020833333333393</v>
      </c>
      <c r="AE124" s="9">
        <f t="shared" ca="1" si="46"/>
        <v>35</v>
      </c>
      <c r="AF124" s="10">
        <f t="shared" ca="1" si="59"/>
        <v>4.0509259259259258E-4</v>
      </c>
      <c r="AG124" s="10">
        <f t="shared" ca="1" si="82"/>
        <v>0.64061342592592652</v>
      </c>
      <c r="AH124" s="9" t="str">
        <f t="shared" ca="1" si="47"/>
        <v>Bowl</v>
      </c>
      <c r="AI124" s="8">
        <f t="shared" ca="1" si="83"/>
        <v>0.64061342592592652</v>
      </c>
      <c r="AJ124" s="23">
        <f t="shared" ca="1" si="84"/>
        <v>0</v>
      </c>
      <c r="AK124" s="8">
        <f t="shared" ca="1" si="87"/>
        <v>0.64061342592592652</v>
      </c>
      <c r="AL124" s="7">
        <f t="shared" ca="1" si="48"/>
        <v>16</v>
      </c>
      <c r="AM124" s="8">
        <f t="shared" ca="1" si="60"/>
        <v>1.8518518518518518E-4</v>
      </c>
      <c r="AN124" s="8">
        <f t="shared" ca="1" si="61"/>
        <v>0.64079861111111169</v>
      </c>
      <c r="AO124" s="7" t="str">
        <f t="shared" ca="1" si="49"/>
        <v>Debit</v>
      </c>
      <c r="AP124" s="1">
        <f t="shared" ca="1" si="62"/>
        <v>1.281250000000056E-2</v>
      </c>
      <c r="AQ124" s="1">
        <f t="shared" ca="1" si="50"/>
        <v>2.0486111111111109E-3</v>
      </c>
      <c r="AR124">
        <f t="shared" si="63"/>
        <v>1</v>
      </c>
      <c r="AS124" s="33">
        <f t="shared" ca="1" si="85"/>
        <v>1.281250000000056E-2</v>
      </c>
      <c r="AT124" s="33">
        <f t="shared" ca="1" si="64"/>
        <v>2.0486111111111109E-3</v>
      </c>
      <c r="AX124">
        <f t="shared" si="86"/>
        <v>120</v>
      </c>
      <c r="AY124" s="34">
        <v>2.4511377533193282E-2</v>
      </c>
    </row>
    <row r="125" spans="1:51" ht="15.6" customHeight="1">
      <c r="A125" s="2">
        <v>142</v>
      </c>
      <c r="B125" s="1">
        <f t="shared" si="51"/>
        <v>1.6435185185185185E-3</v>
      </c>
      <c r="C125" s="5">
        <f t="shared" si="65"/>
        <v>0.62758101851851855</v>
      </c>
      <c r="D125" s="18">
        <f t="shared" si="45"/>
        <v>0.62758101851851855</v>
      </c>
      <c r="E125" s="21">
        <f t="shared" ca="1" si="66"/>
        <v>0</v>
      </c>
      <c r="F125" s="18">
        <f t="shared" ca="1" si="67"/>
        <v>0.62758101851851855</v>
      </c>
      <c r="G125" s="25">
        <f t="shared" ca="1" si="52"/>
        <v>22</v>
      </c>
      <c r="H125" s="18">
        <f t="shared" ca="1" si="68"/>
        <v>2.5462962962962961E-4</v>
      </c>
      <c r="I125" s="18">
        <f t="shared" ca="1" si="69"/>
        <v>0.62783564814814818</v>
      </c>
      <c r="J125" s="16">
        <f t="shared" ca="1" si="70"/>
        <v>0.62783564814814818</v>
      </c>
      <c r="K125" s="23">
        <f t="shared" ca="1" si="71"/>
        <v>1.2777777777778332E-2</v>
      </c>
      <c r="L125" s="16">
        <f t="shared" ca="1" si="72"/>
        <v>0.64061342592592652</v>
      </c>
      <c r="M125" s="15">
        <f t="shared" ca="1" si="53"/>
        <v>19</v>
      </c>
      <c r="N125" s="16">
        <f t="shared" ca="1" si="54"/>
        <v>2.199074074074074E-4</v>
      </c>
      <c r="O125" s="16">
        <f t="shared" ca="1" si="73"/>
        <v>0.64083333333333392</v>
      </c>
      <c r="P125" s="14">
        <f t="shared" ca="1" si="74"/>
        <v>0.64083333333333392</v>
      </c>
      <c r="Q125" s="23">
        <f>0</f>
        <v>0</v>
      </c>
      <c r="R125" s="14">
        <f t="shared" ca="1" si="75"/>
        <v>0.64083333333333392</v>
      </c>
      <c r="S125" s="13">
        <f t="shared" ca="1" si="55"/>
        <v>35</v>
      </c>
      <c r="T125" s="14">
        <f t="shared" ca="1" si="56"/>
        <v>4.0509259259259258E-4</v>
      </c>
      <c r="U125" s="14">
        <f t="shared" ca="1" si="76"/>
        <v>0.6412384259259265</v>
      </c>
      <c r="V125" s="12">
        <f t="shared" ca="1" si="77"/>
        <v>0.6412384259259265</v>
      </c>
      <c r="W125" s="23">
        <f>0</f>
        <v>0</v>
      </c>
      <c r="X125" s="12">
        <f t="shared" ca="1" si="78"/>
        <v>0.6412384259259265</v>
      </c>
      <c r="Y125" s="11">
        <f t="shared" ca="1" si="57"/>
        <v>20</v>
      </c>
      <c r="Z125" s="12">
        <f t="shared" ca="1" si="58"/>
        <v>2.3148148148148149E-4</v>
      </c>
      <c r="AA125" s="12">
        <f t="shared" ca="1" si="79"/>
        <v>0.64146990740740795</v>
      </c>
      <c r="AB125" s="10">
        <f t="shared" ca="1" si="80"/>
        <v>0.64146990740740795</v>
      </c>
      <c r="AC125" s="23">
        <f>0</f>
        <v>0</v>
      </c>
      <c r="AD125" s="10">
        <f t="shared" ca="1" si="81"/>
        <v>0.64146990740740795</v>
      </c>
      <c r="AE125" s="9">
        <f t="shared" ca="1" si="46"/>
        <v>52</v>
      </c>
      <c r="AF125" s="10">
        <f t="shared" ca="1" si="59"/>
        <v>6.018518518518519E-4</v>
      </c>
      <c r="AG125" s="10">
        <f t="shared" ca="1" si="82"/>
        <v>0.64207175925925974</v>
      </c>
      <c r="AH125" s="9" t="str">
        <f t="shared" ca="1" si="47"/>
        <v>Quesadilla</v>
      </c>
      <c r="AI125" s="8">
        <f t="shared" ca="1" si="83"/>
        <v>0.64207175925925974</v>
      </c>
      <c r="AJ125" s="23">
        <f t="shared" ca="1" si="84"/>
        <v>0</v>
      </c>
      <c r="AK125" s="8">
        <f t="shared" ca="1" si="87"/>
        <v>0.64207175925925974</v>
      </c>
      <c r="AL125" s="7">
        <f t="shared" ca="1" si="48"/>
        <v>30</v>
      </c>
      <c r="AM125" s="8">
        <f t="shared" ca="1" si="60"/>
        <v>3.4722222222222224E-4</v>
      </c>
      <c r="AN125" s="8">
        <f t="shared" ca="1" si="61"/>
        <v>0.64241898148148202</v>
      </c>
      <c r="AO125" s="7" t="str">
        <f t="shared" ca="1" si="49"/>
        <v>Cash</v>
      </c>
      <c r="AP125" s="1">
        <f t="shared" ca="1" si="62"/>
        <v>1.2777777777778332E-2</v>
      </c>
      <c r="AQ125" s="1">
        <f t="shared" ca="1" si="50"/>
        <v>2.0601851851851853E-3</v>
      </c>
      <c r="AR125">
        <f t="shared" si="63"/>
        <v>1</v>
      </c>
      <c r="AS125" s="33">
        <f t="shared" ca="1" si="85"/>
        <v>1.2777777777778332E-2</v>
      </c>
      <c r="AT125" s="33">
        <f t="shared" ca="1" si="64"/>
        <v>2.0601851851851853E-3</v>
      </c>
      <c r="AX125">
        <f t="shared" si="86"/>
        <v>121</v>
      </c>
      <c r="AY125" s="34">
        <v>2.5035340962031038E-2</v>
      </c>
    </row>
    <row r="126" spans="1:51" ht="15.6" customHeight="1">
      <c r="A126" s="2">
        <v>243</v>
      </c>
      <c r="B126" s="1">
        <f t="shared" si="51"/>
        <v>2.8124999999999999E-3</v>
      </c>
      <c r="C126" s="5">
        <f t="shared" si="65"/>
        <v>0.63039351851851855</v>
      </c>
      <c r="D126" s="18">
        <f t="shared" si="45"/>
        <v>0.63039351851851855</v>
      </c>
      <c r="E126" s="21">
        <f t="shared" ca="1" si="66"/>
        <v>0</v>
      </c>
      <c r="F126" s="18">
        <f t="shared" ca="1" si="67"/>
        <v>0.63039351851851855</v>
      </c>
      <c r="G126" s="25">
        <f t="shared" ca="1" si="52"/>
        <v>14</v>
      </c>
      <c r="H126" s="18">
        <f t="shared" ca="1" si="68"/>
        <v>1.6203703703703703E-4</v>
      </c>
      <c r="I126" s="18">
        <f t="shared" ca="1" si="69"/>
        <v>0.63055555555555554</v>
      </c>
      <c r="J126" s="16">
        <f t="shared" ca="1" si="70"/>
        <v>0.63055555555555554</v>
      </c>
      <c r="K126" s="23">
        <f t="shared" ca="1" si="71"/>
        <v>1.1516203703704209E-2</v>
      </c>
      <c r="L126" s="16">
        <f t="shared" ca="1" si="72"/>
        <v>0.64207175925925974</v>
      </c>
      <c r="M126" s="15">
        <f t="shared" ca="1" si="53"/>
        <v>22</v>
      </c>
      <c r="N126" s="16">
        <f t="shared" ca="1" si="54"/>
        <v>2.5462962962962961E-4</v>
      </c>
      <c r="O126" s="16">
        <f t="shared" ca="1" si="73"/>
        <v>0.64232638888888938</v>
      </c>
      <c r="P126" s="14">
        <f t="shared" ca="1" si="74"/>
        <v>0.64232638888888938</v>
      </c>
      <c r="Q126" s="23">
        <f>0</f>
        <v>0</v>
      </c>
      <c r="R126" s="14">
        <f t="shared" ca="1" si="75"/>
        <v>0.64232638888888938</v>
      </c>
      <c r="S126" s="13">
        <f t="shared" ca="1" si="55"/>
        <v>41</v>
      </c>
      <c r="T126" s="14">
        <f t="shared" ca="1" si="56"/>
        <v>4.7453703703703704E-4</v>
      </c>
      <c r="U126" s="14">
        <f t="shared" ca="1" si="76"/>
        <v>0.64280092592592641</v>
      </c>
      <c r="V126" s="12">
        <f t="shared" ca="1" si="77"/>
        <v>0.64280092592592641</v>
      </c>
      <c r="W126" s="23">
        <f>0</f>
        <v>0</v>
      </c>
      <c r="X126" s="12">
        <f t="shared" ca="1" si="78"/>
        <v>0.64280092592592641</v>
      </c>
      <c r="Y126" s="11">
        <f t="shared" ca="1" si="57"/>
        <v>40</v>
      </c>
      <c r="Z126" s="12">
        <f t="shared" ca="1" si="58"/>
        <v>4.6296296296296298E-4</v>
      </c>
      <c r="AA126" s="12">
        <f t="shared" ca="1" si="79"/>
        <v>0.64326388888888941</v>
      </c>
      <c r="AB126" s="10">
        <f t="shared" ca="1" si="80"/>
        <v>0.64326388888888941</v>
      </c>
      <c r="AC126" s="23">
        <f>0</f>
        <v>0</v>
      </c>
      <c r="AD126" s="10">
        <f t="shared" ca="1" si="81"/>
        <v>0.64326388888888941</v>
      </c>
      <c r="AE126" s="9">
        <f t="shared" ca="1" si="46"/>
        <v>43</v>
      </c>
      <c r="AF126" s="10">
        <f t="shared" ca="1" si="59"/>
        <v>4.9768518518518521E-4</v>
      </c>
      <c r="AG126" s="10">
        <f t="shared" ca="1" si="82"/>
        <v>0.64376157407407464</v>
      </c>
      <c r="AH126" s="9" t="str">
        <f t="shared" ca="1" si="47"/>
        <v>Bowl</v>
      </c>
      <c r="AI126" s="8">
        <f t="shared" ca="1" si="83"/>
        <v>0.64376157407407464</v>
      </c>
      <c r="AJ126" s="23">
        <f t="shared" ca="1" si="84"/>
        <v>0</v>
      </c>
      <c r="AK126" s="8">
        <f t="shared" ca="1" si="87"/>
        <v>0.64376157407407464</v>
      </c>
      <c r="AL126" s="7">
        <f t="shared" ca="1" si="48"/>
        <v>25</v>
      </c>
      <c r="AM126" s="8">
        <f t="shared" ca="1" si="60"/>
        <v>2.8935185185185184E-4</v>
      </c>
      <c r="AN126" s="8">
        <f t="shared" ca="1" si="61"/>
        <v>0.6440509259259265</v>
      </c>
      <c r="AO126" s="7" t="str">
        <f t="shared" ca="1" si="49"/>
        <v>Debit</v>
      </c>
      <c r="AP126" s="1">
        <f t="shared" ca="1" si="62"/>
        <v>1.1516203703704209E-2</v>
      </c>
      <c r="AQ126" s="1">
        <f t="shared" ca="1" si="50"/>
        <v>2.1412037037037033E-3</v>
      </c>
      <c r="AR126">
        <f t="shared" si="63"/>
        <v>1</v>
      </c>
      <c r="AS126" s="33">
        <f t="shared" ca="1" si="85"/>
        <v>1.1516203703704209E-2</v>
      </c>
      <c r="AT126" s="33">
        <f t="shared" ca="1" si="64"/>
        <v>2.1412037037037033E-3</v>
      </c>
      <c r="AX126">
        <f t="shared" si="86"/>
        <v>122</v>
      </c>
      <c r="AY126" s="34">
        <v>2.3353133007221038E-2</v>
      </c>
    </row>
    <row r="127" spans="1:51" ht="15.6" customHeight="1">
      <c r="A127" s="2">
        <v>221</v>
      </c>
      <c r="B127" s="1">
        <f t="shared" si="51"/>
        <v>2.5578703703703705E-3</v>
      </c>
      <c r="C127" s="5">
        <f t="shared" si="65"/>
        <v>0.63295138888888891</v>
      </c>
      <c r="D127" s="18">
        <f t="shared" si="45"/>
        <v>0.63295138888888891</v>
      </c>
      <c r="E127" s="21">
        <f t="shared" ca="1" si="66"/>
        <v>0</v>
      </c>
      <c r="F127" s="18">
        <f t="shared" ca="1" si="67"/>
        <v>0.63295138888888891</v>
      </c>
      <c r="G127" s="25">
        <f t="shared" ca="1" si="52"/>
        <v>19</v>
      </c>
      <c r="H127" s="18">
        <f t="shared" ca="1" si="68"/>
        <v>2.199074074074074E-4</v>
      </c>
      <c r="I127" s="18">
        <f t="shared" ca="1" si="69"/>
        <v>0.63317129629629632</v>
      </c>
      <c r="J127" s="16">
        <f t="shared" ca="1" si="70"/>
        <v>0.63317129629629632</v>
      </c>
      <c r="K127" s="23">
        <f t="shared" ca="1" si="71"/>
        <v>1.0590277777778323E-2</v>
      </c>
      <c r="L127" s="16">
        <f t="shared" ca="1" si="72"/>
        <v>0.64376157407407464</v>
      </c>
      <c r="M127" s="15">
        <f t="shared" ca="1" si="53"/>
        <v>30</v>
      </c>
      <c r="N127" s="16">
        <f t="shared" ca="1" si="54"/>
        <v>3.4722222222222224E-4</v>
      </c>
      <c r="O127" s="16">
        <f t="shared" ca="1" si="73"/>
        <v>0.64410879629629691</v>
      </c>
      <c r="P127" s="14">
        <f t="shared" ca="1" si="74"/>
        <v>0.64410879629629691</v>
      </c>
      <c r="Q127" s="23">
        <f>0</f>
        <v>0</v>
      </c>
      <c r="R127" s="14">
        <f t="shared" ca="1" si="75"/>
        <v>0.64410879629629691</v>
      </c>
      <c r="S127" s="13">
        <f t="shared" ca="1" si="55"/>
        <v>43</v>
      </c>
      <c r="T127" s="14">
        <f t="shared" ca="1" si="56"/>
        <v>4.9768518518518521E-4</v>
      </c>
      <c r="U127" s="14">
        <f t="shared" ca="1" si="76"/>
        <v>0.64460648148148214</v>
      </c>
      <c r="V127" s="12">
        <f t="shared" ca="1" si="77"/>
        <v>0.64460648148148214</v>
      </c>
      <c r="W127" s="23">
        <f>0</f>
        <v>0</v>
      </c>
      <c r="X127" s="12">
        <f t="shared" ca="1" si="78"/>
        <v>0.64460648148148214</v>
      </c>
      <c r="Y127" s="11">
        <f t="shared" ca="1" si="57"/>
        <v>28</v>
      </c>
      <c r="Z127" s="12">
        <f t="shared" ca="1" si="58"/>
        <v>3.2407407407407406E-4</v>
      </c>
      <c r="AA127" s="12">
        <f t="shared" ca="1" si="79"/>
        <v>0.64493055555555623</v>
      </c>
      <c r="AB127" s="10">
        <f t="shared" ca="1" si="80"/>
        <v>0.64493055555555623</v>
      </c>
      <c r="AC127" s="23">
        <f>0</f>
        <v>0</v>
      </c>
      <c r="AD127" s="10">
        <f t="shared" ca="1" si="81"/>
        <v>0.64493055555555623</v>
      </c>
      <c r="AE127" s="9">
        <f t="shared" ca="1" si="46"/>
        <v>47</v>
      </c>
      <c r="AF127" s="10">
        <f t="shared" ca="1" si="59"/>
        <v>5.4398148148148144E-4</v>
      </c>
      <c r="AG127" s="10">
        <f t="shared" ca="1" si="82"/>
        <v>0.64547453703703772</v>
      </c>
      <c r="AH127" s="9" t="str">
        <f t="shared" ca="1" si="47"/>
        <v>Bowl</v>
      </c>
      <c r="AI127" s="8">
        <f t="shared" ca="1" si="83"/>
        <v>0.64547453703703772</v>
      </c>
      <c r="AJ127" s="23">
        <f t="shared" ca="1" si="84"/>
        <v>0</v>
      </c>
      <c r="AK127" s="8">
        <f t="shared" ca="1" si="87"/>
        <v>0.64547453703703772</v>
      </c>
      <c r="AL127" s="7">
        <f t="shared" ca="1" si="48"/>
        <v>29</v>
      </c>
      <c r="AM127" s="8">
        <f t="shared" ca="1" si="60"/>
        <v>3.3564814814814812E-4</v>
      </c>
      <c r="AN127" s="8">
        <f t="shared" ca="1" si="61"/>
        <v>0.64581018518518585</v>
      </c>
      <c r="AO127" s="7" t="str">
        <f t="shared" ca="1" si="49"/>
        <v>Debit</v>
      </c>
      <c r="AP127" s="1">
        <f t="shared" ca="1" si="62"/>
        <v>1.0590277777778323E-2</v>
      </c>
      <c r="AQ127" s="1">
        <f t="shared" ca="1" si="50"/>
        <v>2.2685185185185182E-3</v>
      </c>
      <c r="AR127">
        <f t="shared" si="63"/>
        <v>1</v>
      </c>
      <c r="AS127" s="33">
        <f t="shared" ca="1" si="85"/>
        <v>1.0590277777778323E-2</v>
      </c>
      <c r="AT127" s="33">
        <f t="shared" ca="1" si="64"/>
        <v>2.2685185185185182E-3</v>
      </c>
      <c r="AX127">
        <f t="shared" si="86"/>
        <v>123</v>
      </c>
      <c r="AY127" s="34">
        <v>2.334709119496866E-2</v>
      </c>
    </row>
    <row r="128" spans="1:51" ht="15.6" customHeight="1">
      <c r="A128" s="2">
        <v>261</v>
      </c>
      <c r="B128" s="1">
        <f t="shared" si="51"/>
        <v>3.0208333333333333E-3</v>
      </c>
      <c r="C128" s="5">
        <f t="shared" si="65"/>
        <v>0.63597222222222227</v>
      </c>
      <c r="D128" s="18">
        <f t="shared" si="45"/>
        <v>0.63597222222222227</v>
      </c>
      <c r="E128" s="21">
        <f t="shared" ca="1" si="66"/>
        <v>0</v>
      </c>
      <c r="F128" s="18">
        <f t="shared" ca="1" si="67"/>
        <v>0.63597222222222227</v>
      </c>
      <c r="G128" s="25">
        <f t="shared" ca="1" si="52"/>
        <v>30</v>
      </c>
      <c r="H128" s="18">
        <f t="shared" ca="1" si="68"/>
        <v>3.4722222222222224E-4</v>
      </c>
      <c r="I128" s="18">
        <f t="shared" ca="1" si="69"/>
        <v>0.63631944444444455</v>
      </c>
      <c r="J128" s="16">
        <f t="shared" ca="1" si="70"/>
        <v>0.63631944444444455</v>
      </c>
      <c r="K128" s="23">
        <f t="shared" ca="1" si="71"/>
        <v>9.1550925925931725E-3</v>
      </c>
      <c r="L128" s="16">
        <f t="shared" ca="1" si="72"/>
        <v>0.64547453703703772</v>
      </c>
      <c r="M128" s="15">
        <f t="shared" ca="1" si="53"/>
        <v>9</v>
      </c>
      <c r="N128" s="16">
        <f t="shared" ca="1" si="54"/>
        <v>1.0416666666666667E-4</v>
      </c>
      <c r="O128" s="16">
        <f t="shared" ca="1" si="73"/>
        <v>0.6455787037037044</v>
      </c>
      <c r="P128" s="14">
        <f t="shared" ca="1" si="74"/>
        <v>0.6455787037037044</v>
      </c>
      <c r="Q128" s="23">
        <f>0</f>
        <v>0</v>
      </c>
      <c r="R128" s="14">
        <f t="shared" ca="1" si="75"/>
        <v>0.6455787037037044</v>
      </c>
      <c r="S128" s="13">
        <f t="shared" ca="1" si="55"/>
        <v>29</v>
      </c>
      <c r="T128" s="14">
        <f t="shared" ca="1" si="56"/>
        <v>3.3564814814814812E-4</v>
      </c>
      <c r="U128" s="14">
        <f t="shared" ca="1" si="76"/>
        <v>0.64591435185185253</v>
      </c>
      <c r="V128" s="12">
        <f t="shared" ca="1" si="77"/>
        <v>0.64591435185185253</v>
      </c>
      <c r="W128" s="23">
        <f>0</f>
        <v>0</v>
      </c>
      <c r="X128" s="12">
        <f t="shared" ca="1" si="78"/>
        <v>0.64591435185185253</v>
      </c>
      <c r="Y128" s="11">
        <f t="shared" ca="1" si="57"/>
        <v>28</v>
      </c>
      <c r="Z128" s="12">
        <f t="shared" ca="1" si="58"/>
        <v>3.2407407407407406E-4</v>
      </c>
      <c r="AA128" s="12">
        <f t="shared" ca="1" si="79"/>
        <v>0.64623842592592662</v>
      </c>
      <c r="AB128" s="10">
        <f t="shared" ca="1" si="80"/>
        <v>0.64623842592592662</v>
      </c>
      <c r="AC128" s="23">
        <f>0</f>
        <v>0</v>
      </c>
      <c r="AD128" s="10">
        <f t="shared" ca="1" si="81"/>
        <v>0.64623842592592662</v>
      </c>
      <c r="AE128" s="9">
        <f t="shared" ca="1" si="46"/>
        <v>48</v>
      </c>
      <c r="AF128" s="10">
        <f t="shared" ca="1" si="59"/>
        <v>5.5555555555555556E-4</v>
      </c>
      <c r="AG128" s="10">
        <f t="shared" ca="1" si="82"/>
        <v>0.64679398148148215</v>
      </c>
      <c r="AH128" s="9" t="str">
        <f t="shared" ca="1" si="47"/>
        <v>Bowl</v>
      </c>
      <c r="AI128" s="8">
        <f t="shared" ca="1" si="83"/>
        <v>0.64679398148148215</v>
      </c>
      <c r="AJ128" s="23">
        <f t="shared" ca="1" si="84"/>
        <v>0</v>
      </c>
      <c r="AK128" s="8">
        <f t="shared" ca="1" si="87"/>
        <v>0.64679398148148215</v>
      </c>
      <c r="AL128" s="7">
        <f t="shared" ca="1" si="48"/>
        <v>50</v>
      </c>
      <c r="AM128" s="8">
        <f t="shared" ca="1" si="60"/>
        <v>5.7870370370370367E-4</v>
      </c>
      <c r="AN128" s="8">
        <f t="shared" ca="1" si="61"/>
        <v>0.64737268518518587</v>
      </c>
      <c r="AO128" s="7" t="str">
        <f t="shared" ca="1" si="49"/>
        <v>Cash</v>
      </c>
      <c r="AP128" s="1">
        <f t="shared" ca="1" si="62"/>
        <v>9.1550925925931725E-3</v>
      </c>
      <c r="AQ128" s="1">
        <f t="shared" ca="1" si="50"/>
        <v>2.2453703703703702E-3</v>
      </c>
      <c r="AR128">
        <f t="shared" si="63"/>
        <v>1</v>
      </c>
      <c r="AS128" s="33">
        <f t="shared" ca="1" si="85"/>
        <v>9.1550925925931725E-3</v>
      </c>
      <c r="AT128" s="33">
        <f t="shared" ca="1" si="64"/>
        <v>2.2453703703703702E-3</v>
      </c>
      <c r="AX128">
        <f t="shared" si="86"/>
        <v>124</v>
      </c>
      <c r="AY128" s="34">
        <v>2.4345882832518196E-2</v>
      </c>
    </row>
    <row r="129" spans="1:51" ht="15.6" customHeight="1">
      <c r="A129" s="2">
        <v>230</v>
      </c>
      <c r="B129" s="1">
        <f t="shared" si="51"/>
        <v>2.662037037037037E-3</v>
      </c>
      <c r="C129" s="5">
        <f t="shared" si="65"/>
        <v>0.63863425925925932</v>
      </c>
      <c r="D129" s="18">
        <f t="shared" si="45"/>
        <v>0.63863425925925932</v>
      </c>
      <c r="E129" s="21">
        <f t="shared" ca="1" si="66"/>
        <v>0</v>
      </c>
      <c r="F129" s="18">
        <f t="shared" ca="1" si="67"/>
        <v>0.63863425925925932</v>
      </c>
      <c r="G129" s="25">
        <f t="shared" ca="1" si="52"/>
        <v>12</v>
      </c>
      <c r="H129" s="18">
        <f t="shared" ca="1" si="68"/>
        <v>1.3888888888888889E-4</v>
      </c>
      <c r="I129" s="18">
        <f t="shared" ca="1" si="69"/>
        <v>0.63877314814814823</v>
      </c>
      <c r="J129" s="16">
        <f t="shared" ca="1" si="70"/>
        <v>0.63877314814814823</v>
      </c>
      <c r="K129" s="23">
        <f t="shared" ca="1" si="71"/>
        <v>8.020833333333921E-3</v>
      </c>
      <c r="L129" s="16">
        <f t="shared" ca="1" si="72"/>
        <v>0.64679398148148215</v>
      </c>
      <c r="M129" s="15">
        <f t="shared" ca="1" si="53"/>
        <v>32</v>
      </c>
      <c r="N129" s="16">
        <f t="shared" ca="1" si="54"/>
        <v>3.7037037037037035E-4</v>
      </c>
      <c r="O129" s="16">
        <f t="shared" ca="1" si="73"/>
        <v>0.6471643518518525</v>
      </c>
      <c r="P129" s="14">
        <f t="shared" ca="1" si="74"/>
        <v>0.6471643518518525</v>
      </c>
      <c r="Q129" s="23">
        <f>0</f>
        <v>0</v>
      </c>
      <c r="R129" s="14">
        <f t="shared" ca="1" si="75"/>
        <v>0.6471643518518525</v>
      </c>
      <c r="S129" s="13">
        <f t="shared" ca="1" si="55"/>
        <v>37</v>
      </c>
      <c r="T129" s="14">
        <f t="shared" ca="1" si="56"/>
        <v>4.2824074074074075E-4</v>
      </c>
      <c r="U129" s="14">
        <f t="shared" ca="1" si="76"/>
        <v>0.64759259259259327</v>
      </c>
      <c r="V129" s="12">
        <f t="shared" ca="1" si="77"/>
        <v>0.64759259259259327</v>
      </c>
      <c r="W129" s="23">
        <f>0</f>
        <v>0</v>
      </c>
      <c r="X129" s="12">
        <f t="shared" ca="1" si="78"/>
        <v>0.64759259259259327</v>
      </c>
      <c r="Y129" s="11">
        <f t="shared" ca="1" si="57"/>
        <v>23</v>
      </c>
      <c r="Z129" s="12">
        <f t="shared" ca="1" si="58"/>
        <v>2.6620370370370372E-4</v>
      </c>
      <c r="AA129" s="12">
        <f t="shared" ca="1" si="79"/>
        <v>0.64785879629629695</v>
      </c>
      <c r="AB129" s="10">
        <f t="shared" ca="1" si="80"/>
        <v>0.64785879629629695</v>
      </c>
      <c r="AC129" s="23">
        <f>0</f>
        <v>0</v>
      </c>
      <c r="AD129" s="10">
        <f t="shared" ca="1" si="81"/>
        <v>0.64785879629629695</v>
      </c>
      <c r="AE129" s="9">
        <f t="shared" ca="1" si="46"/>
        <v>68</v>
      </c>
      <c r="AF129" s="10">
        <f t="shared" ca="1" si="59"/>
        <v>7.8703703703703705E-4</v>
      </c>
      <c r="AG129" s="10">
        <f t="shared" ca="1" si="82"/>
        <v>0.64864583333333403</v>
      </c>
      <c r="AH129" s="9" t="str">
        <f t="shared" ca="1" si="47"/>
        <v>Quesadilla</v>
      </c>
      <c r="AI129" s="8">
        <f t="shared" ca="1" si="83"/>
        <v>0.64864583333333403</v>
      </c>
      <c r="AJ129" s="23">
        <f t="shared" ca="1" si="84"/>
        <v>0</v>
      </c>
      <c r="AK129" s="8">
        <f t="shared" ca="1" si="87"/>
        <v>0.64864583333333403</v>
      </c>
      <c r="AL129" s="7">
        <f t="shared" ca="1" si="48"/>
        <v>18</v>
      </c>
      <c r="AM129" s="8">
        <f t="shared" ca="1" si="60"/>
        <v>2.0833333333333335E-4</v>
      </c>
      <c r="AN129" s="8">
        <f t="shared" ca="1" si="61"/>
        <v>0.6488541666666674</v>
      </c>
      <c r="AO129" s="7" t="str">
        <f t="shared" ca="1" si="49"/>
        <v>Debit</v>
      </c>
      <c r="AP129" s="1">
        <f t="shared" ca="1" si="62"/>
        <v>8.020833333333921E-3</v>
      </c>
      <c r="AQ129" s="1">
        <f t="shared" ca="1" si="50"/>
        <v>2.1990740740740742E-3</v>
      </c>
      <c r="AR129">
        <f t="shared" si="63"/>
        <v>1</v>
      </c>
      <c r="AS129" s="33">
        <f t="shared" ca="1" si="85"/>
        <v>8.020833333333921E-3</v>
      </c>
      <c r="AT129" s="33">
        <f t="shared" ca="1" si="64"/>
        <v>2.1990740740740742E-3</v>
      </c>
      <c r="AX129">
        <f t="shared" si="86"/>
        <v>125</v>
      </c>
      <c r="AY129" s="34">
        <v>2.3406308234335031E-2</v>
      </c>
    </row>
    <row r="130" spans="1:51" ht="15.6" customHeight="1">
      <c r="A130" s="2">
        <v>71</v>
      </c>
      <c r="B130" s="1">
        <f t="shared" si="51"/>
        <v>8.2175925925925927E-4</v>
      </c>
      <c r="C130" s="5">
        <f t="shared" si="65"/>
        <v>0.63945601851851863</v>
      </c>
      <c r="D130" s="18">
        <f t="shared" si="45"/>
        <v>0.63945601851851863</v>
      </c>
      <c r="E130" s="21">
        <f t="shared" ca="1" si="66"/>
        <v>0</v>
      </c>
      <c r="F130" s="18">
        <f t="shared" ca="1" si="67"/>
        <v>0.63945601851851863</v>
      </c>
      <c r="G130" s="25">
        <f t="shared" ca="1" si="52"/>
        <v>18</v>
      </c>
      <c r="H130" s="18">
        <f t="shared" ca="1" si="68"/>
        <v>2.0833333333333335E-4</v>
      </c>
      <c r="I130" s="18">
        <f t="shared" ca="1" si="69"/>
        <v>0.639664351851852</v>
      </c>
      <c r="J130" s="16">
        <f t="shared" ca="1" si="70"/>
        <v>0.639664351851852</v>
      </c>
      <c r="K130" s="23">
        <f t="shared" ca="1" si="71"/>
        <v>8.9814814814820343E-3</v>
      </c>
      <c r="L130" s="16">
        <f t="shared" ca="1" si="72"/>
        <v>0.64864583333333403</v>
      </c>
      <c r="M130" s="15">
        <f t="shared" ca="1" si="53"/>
        <v>26</v>
      </c>
      <c r="N130" s="16">
        <f t="shared" ca="1" si="54"/>
        <v>3.0092592592592595E-4</v>
      </c>
      <c r="O130" s="16">
        <f t="shared" ca="1" si="73"/>
        <v>0.64894675925925993</v>
      </c>
      <c r="P130" s="14">
        <f t="shared" ca="1" si="74"/>
        <v>0.64894675925925993</v>
      </c>
      <c r="Q130" s="23">
        <f>0</f>
        <v>0</v>
      </c>
      <c r="R130" s="14">
        <f t="shared" ca="1" si="75"/>
        <v>0.64894675925925993</v>
      </c>
      <c r="S130" s="13">
        <f t="shared" ca="1" si="55"/>
        <v>29</v>
      </c>
      <c r="T130" s="14">
        <f t="shared" ca="1" si="56"/>
        <v>3.3564814814814812E-4</v>
      </c>
      <c r="U130" s="14">
        <f t="shared" ca="1" si="76"/>
        <v>0.64928240740740806</v>
      </c>
      <c r="V130" s="12">
        <f t="shared" ca="1" si="77"/>
        <v>0.64928240740740806</v>
      </c>
      <c r="W130" s="23">
        <f>0</f>
        <v>0</v>
      </c>
      <c r="X130" s="12">
        <f t="shared" ca="1" si="78"/>
        <v>0.64928240740740806</v>
      </c>
      <c r="Y130" s="11">
        <f t="shared" ca="1" si="57"/>
        <v>32</v>
      </c>
      <c r="Z130" s="12">
        <f t="shared" ca="1" si="58"/>
        <v>3.7037037037037035E-4</v>
      </c>
      <c r="AA130" s="12">
        <f t="shared" ca="1" si="79"/>
        <v>0.64965277777777841</v>
      </c>
      <c r="AB130" s="10">
        <f t="shared" ca="1" si="80"/>
        <v>0.64965277777777841</v>
      </c>
      <c r="AC130" s="23">
        <f>0</f>
        <v>0</v>
      </c>
      <c r="AD130" s="10">
        <f t="shared" ca="1" si="81"/>
        <v>0.64965277777777841</v>
      </c>
      <c r="AE130" s="9">
        <f t="shared" ca="1" si="46"/>
        <v>41</v>
      </c>
      <c r="AF130" s="10">
        <f t="shared" ca="1" si="59"/>
        <v>4.7453703703703704E-4</v>
      </c>
      <c r="AG130" s="10">
        <f t="shared" ca="1" si="82"/>
        <v>0.65012731481481545</v>
      </c>
      <c r="AH130" s="9" t="str">
        <f t="shared" ca="1" si="47"/>
        <v>Bowl</v>
      </c>
      <c r="AI130" s="8">
        <f t="shared" ca="1" si="83"/>
        <v>0.65012731481481545</v>
      </c>
      <c r="AJ130" s="23">
        <f t="shared" ca="1" si="84"/>
        <v>0</v>
      </c>
      <c r="AK130" s="8">
        <f t="shared" ca="1" si="87"/>
        <v>0.65012731481481545</v>
      </c>
      <c r="AL130" s="7">
        <f t="shared" ca="1" si="48"/>
        <v>21</v>
      </c>
      <c r="AM130" s="8">
        <f t="shared" ca="1" si="60"/>
        <v>2.4305555555555555E-4</v>
      </c>
      <c r="AN130" s="8">
        <f t="shared" ca="1" si="61"/>
        <v>0.65037037037037104</v>
      </c>
      <c r="AO130" s="7" t="str">
        <f t="shared" ca="1" si="49"/>
        <v>Debit</v>
      </c>
      <c r="AP130" s="1">
        <f t="shared" ca="1" si="62"/>
        <v>8.9814814814820343E-3</v>
      </c>
      <c r="AQ130" s="1">
        <f t="shared" ca="1" si="50"/>
        <v>1.9328703703703704E-3</v>
      </c>
      <c r="AR130">
        <f t="shared" si="63"/>
        <v>1</v>
      </c>
      <c r="AS130" s="33">
        <f t="shared" ca="1" si="85"/>
        <v>8.9814814814820343E-3</v>
      </c>
      <c r="AT130" s="33">
        <f t="shared" ca="1" si="64"/>
        <v>1.9328703703703704E-3</v>
      </c>
      <c r="AX130">
        <f t="shared" si="86"/>
        <v>126</v>
      </c>
      <c r="AY130" s="34">
        <v>2.3227929187048593E-2</v>
      </c>
    </row>
    <row r="131" spans="1:51" ht="15.6" customHeight="1">
      <c r="A131" s="2">
        <v>252</v>
      </c>
      <c r="B131" s="1">
        <f t="shared" si="51"/>
        <v>2.9166666666666668E-3</v>
      </c>
      <c r="C131" s="5">
        <f t="shared" si="65"/>
        <v>0.64237268518518531</v>
      </c>
      <c r="D131" s="18">
        <f t="shared" si="45"/>
        <v>0.64237268518518531</v>
      </c>
      <c r="E131" s="21">
        <f t="shared" ca="1" si="66"/>
        <v>0</v>
      </c>
      <c r="F131" s="18">
        <f t="shared" ca="1" si="67"/>
        <v>0.64237268518518531</v>
      </c>
      <c r="G131" s="25">
        <f t="shared" ca="1" si="52"/>
        <v>13</v>
      </c>
      <c r="H131" s="18">
        <f t="shared" ca="1" si="68"/>
        <v>1.5046296296296297E-4</v>
      </c>
      <c r="I131" s="18">
        <f t="shared" ca="1" si="69"/>
        <v>0.64252314814814826</v>
      </c>
      <c r="J131" s="16">
        <f t="shared" ca="1" si="70"/>
        <v>0.64252314814814826</v>
      </c>
      <c r="K131" s="23">
        <f t="shared" ca="1" si="71"/>
        <v>7.6041666666671892E-3</v>
      </c>
      <c r="L131" s="16">
        <f t="shared" ca="1" si="72"/>
        <v>0.65012731481481545</v>
      </c>
      <c r="M131" s="15">
        <f t="shared" ca="1" si="53"/>
        <v>14</v>
      </c>
      <c r="N131" s="16">
        <f t="shared" ca="1" si="54"/>
        <v>1.6203703703703703E-4</v>
      </c>
      <c r="O131" s="16">
        <f t="shared" ca="1" si="73"/>
        <v>0.65028935185185244</v>
      </c>
      <c r="P131" s="14">
        <f t="shared" ca="1" si="74"/>
        <v>0.65028935185185244</v>
      </c>
      <c r="Q131" s="23">
        <f>0</f>
        <v>0</v>
      </c>
      <c r="R131" s="14">
        <f t="shared" ca="1" si="75"/>
        <v>0.65028935185185244</v>
      </c>
      <c r="S131" s="13">
        <f t="shared" ca="1" si="55"/>
        <v>33</v>
      </c>
      <c r="T131" s="14">
        <f t="shared" ca="1" si="56"/>
        <v>3.8194444444444446E-4</v>
      </c>
      <c r="U131" s="14">
        <f t="shared" ca="1" si="76"/>
        <v>0.65067129629629683</v>
      </c>
      <c r="V131" s="12">
        <f t="shared" ca="1" si="77"/>
        <v>0.65067129629629683</v>
      </c>
      <c r="W131" s="23">
        <f>0</f>
        <v>0</v>
      </c>
      <c r="X131" s="12">
        <f t="shared" ca="1" si="78"/>
        <v>0.65067129629629683</v>
      </c>
      <c r="Y131" s="11">
        <f t="shared" ca="1" si="57"/>
        <v>32</v>
      </c>
      <c r="Z131" s="12">
        <f t="shared" ca="1" si="58"/>
        <v>3.7037037037037035E-4</v>
      </c>
      <c r="AA131" s="12">
        <f t="shared" ca="1" si="79"/>
        <v>0.65104166666666718</v>
      </c>
      <c r="AB131" s="10">
        <f t="shared" ca="1" si="80"/>
        <v>0.65104166666666718</v>
      </c>
      <c r="AC131" s="23">
        <f>0</f>
        <v>0</v>
      </c>
      <c r="AD131" s="10">
        <f t="shared" ca="1" si="81"/>
        <v>0.65104166666666718</v>
      </c>
      <c r="AE131" s="9">
        <f t="shared" ca="1" si="46"/>
        <v>44</v>
      </c>
      <c r="AF131" s="10">
        <f t="shared" ca="1" si="59"/>
        <v>5.0925925925925921E-4</v>
      </c>
      <c r="AG131" s="10">
        <f t="shared" ca="1" si="82"/>
        <v>0.65155092592592645</v>
      </c>
      <c r="AH131" s="9" t="str">
        <f t="shared" ca="1" si="47"/>
        <v>Bowl</v>
      </c>
      <c r="AI131" s="8">
        <f t="shared" ca="1" si="83"/>
        <v>0.65155092592592645</v>
      </c>
      <c r="AJ131" s="23">
        <f t="shared" ca="1" si="84"/>
        <v>0</v>
      </c>
      <c r="AK131" s="8">
        <f t="shared" ca="1" si="87"/>
        <v>0.65155092592592645</v>
      </c>
      <c r="AL131" s="7">
        <f t="shared" ca="1" si="48"/>
        <v>17</v>
      </c>
      <c r="AM131" s="8">
        <f t="shared" ca="1" si="60"/>
        <v>1.9675925925925926E-4</v>
      </c>
      <c r="AN131" s="8">
        <f t="shared" ca="1" si="61"/>
        <v>0.65174768518518567</v>
      </c>
      <c r="AO131" s="7" t="str">
        <f t="shared" ca="1" si="49"/>
        <v>Debit</v>
      </c>
      <c r="AP131" s="1">
        <f t="shared" ca="1" si="62"/>
        <v>7.6041666666671892E-3</v>
      </c>
      <c r="AQ131" s="1">
        <f t="shared" ca="1" si="50"/>
        <v>1.7708333333333335E-3</v>
      </c>
      <c r="AR131">
        <f t="shared" si="63"/>
        <v>1</v>
      </c>
      <c r="AS131" s="33">
        <f t="shared" ca="1" si="85"/>
        <v>7.6041666666671892E-3</v>
      </c>
      <c r="AT131" s="33">
        <f t="shared" ca="1" si="64"/>
        <v>1.7708333333333335E-3</v>
      </c>
      <c r="AX131">
        <f t="shared" si="86"/>
        <v>127</v>
      </c>
      <c r="AY131" s="34">
        <v>2.1865937281621756E-2</v>
      </c>
    </row>
    <row r="132" spans="1:51" ht="15.6" customHeight="1">
      <c r="A132" s="2">
        <v>133</v>
      </c>
      <c r="B132" s="1">
        <f t="shared" si="51"/>
        <v>1.5393518518518519E-3</v>
      </c>
      <c r="C132" s="5">
        <f t="shared" si="65"/>
        <v>0.64391203703703714</v>
      </c>
      <c r="D132" s="18">
        <f t="shared" si="45"/>
        <v>0.64391203703703714</v>
      </c>
      <c r="E132" s="21">
        <f t="shared" ca="1" si="66"/>
        <v>0</v>
      </c>
      <c r="F132" s="18">
        <f t="shared" ca="1" si="67"/>
        <v>0.64391203703703714</v>
      </c>
      <c r="G132" s="25">
        <f t="shared" ca="1" si="52"/>
        <v>12</v>
      </c>
      <c r="H132" s="18">
        <f t="shared" ca="1" si="68"/>
        <v>1.3888888888888889E-4</v>
      </c>
      <c r="I132" s="18">
        <f t="shared" ca="1" si="69"/>
        <v>0.64405092592592605</v>
      </c>
      <c r="J132" s="16">
        <f t="shared" ca="1" si="70"/>
        <v>0.64405092592592605</v>
      </c>
      <c r="K132" s="23">
        <f t="shared" ca="1" si="71"/>
        <v>7.5000000000003952E-3</v>
      </c>
      <c r="L132" s="16">
        <f t="shared" ca="1" si="72"/>
        <v>0.65155092592592645</v>
      </c>
      <c r="M132" s="15">
        <f t="shared" ca="1" si="53"/>
        <v>28</v>
      </c>
      <c r="N132" s="16">
        <f t="shared" ca="1" si="54"/>
        <v>3.2407407407407406E-4</v>
      </c>
      <c r="O132" s="16">
        <f t="shared" ca="1" si="73"/>
        <v>0.65187500000000054</v>
      </c>
      <c r="P132" s="14">
        <f t="shared" ca="1" si="74"/>
        <v>0.65187500000000054</v>
      </c>
      <c r="Q132" s="23">
        <f>0</f>
        <v>0</v>
      </c>
      <c r="R132" s="14">
        <f t="shared" ca="1" si="75"/>
        <v>0.65187500000000054</v>
      </c>
      <c r="S132" s="13">
        <f t="shared" ca="1" si="55"/>
        <v>32</v>
      </c>
      <c r="T132" s="14">
        <f t="shared" ca="1" si="56"/>
        <v>3.7037037037037035E-4</v>
      </c>
      <c r="U132" s="14">
        <f t="shared" ca="1" si="76"/>
        <v>0.65224537037037089</v>
      </c>
      <c r="V132" s="12">
        <f t="shared" ca="1" si="77"/>
        <v>0.65224537037037089</v>
      </c>
      <c r="W132" s="23">
        <f>0</f>
        <v>0</v>
      </c>
      <c r="X132" s="12">
        <f t="shared" ca="1" si="78"/>
        <v>0.65224537037037089</v>
      </c>
      <c r="Y132" s="11">
        <f t="shared" ca="1" si="57"/>
        <v>40</v>
      </c>
      <c r="Z132" s="12">
        <f t="shared" ca="1" si="58"/>
        <v>4.6296296296296298E-4</v>
      </c>
      <c r="AA132" s="12">
        <f t="shared" ca="1" si="79"/>
        <v>0.65270833333333389</v>
      </c>
      <c r="AB132" s="10">
        <f t="shared" ca="1" si="80"/>
        <v>0.65270833333333389</v>
      </c>
      <c r="AC132" s="23">
        <f>0</f>
        <v>0</v>
      </c>
      <c r="AD132" s="10">
        <f t="shared" ca="1" si="81"/>
        <v>0.65270833333333389</v>
      </c>
      <c r="AE132" s="9">
        <f t="shared" ca="1" si="46"/>
        <v>23</v>
      </c>
      <c r="AF132" s="10">
        <f t="shared" ca="1" si="59"/>
        <v>2.6620370370370372E-4</v>
      </c>
      <c r="AG132" s="10">
        <f t="shared" ca="1" si="82"/>
        <v>0.65297453703703756</v>
      </c>
      <c r="AH132" s="9" t="str">
        <f t="shared" ca="1" si="47"/>
        <v>Bowl</v>
      </c>
      <c r="AI132" s="8">
        <f t="shared" ca="1" si="83"/>
        <v>0.65297453703703756</v>
      </c>
      <c r="AJ132" s="23">
        <f t="shared" ca="1" si="84"/>
        <v>0</v>
      </c>
      <c r="AK132" s="8">
        <f t="shared" ca="1" si="87"/>
        <v>0.65297453703703756</v>
      </c>
      <c r="AL132" s="7">
        <f t="shared" ca="1" si="48"/>
        <v>30</v>
      </c>
      <c r="AM132" s="8">
        <f t="shared" ca="1" si="60"/>
        <v>3.4722222222222224E-4</v>
      </c>
      <c r="AN132" s="8">
        <f t="shared" ca="1" si="61"/>
        <v>0.65332175925925984</v>
      </c>
      <c r="AO132" s="7" t="str">
        <f t="shared" ca="1" si="49"/>
        <v>Cash</v>
      </c>
      <c r="AP132" s="1">
        <f t="shared" ca="1" si="62"/>
        <v>7.5000000000003952E-3</v>
      </c>
      <c r="AQ132" s="1">
        <f t="shared" ca="1" si="50"/>
        <v>1.9097222222222222E-3</v>
      </c>
      <c r="AR132">
        <f t="shared" si="63"/>
        <v>1</v>
      </c>
      <c r="AS132" s="33">
        <f t="shared" ca="1" si="85"/>
        <v>7.5000000000003952E-3</v>
      </c>
      <c r="AT132" s="33">
        <f t="shared" ca="1" si="64"/>
        <v>1.9097222222222222E-3</v>
      </c>
      <c r="AX132">
        <f t="shared" si="86"/>
        <v>128</v>
      </c>
      <c r="AY132" s="34">
        <v>2.3217301420918175E-2</v>
      </c>
    </row>
    <row r="133" spans="1:51" ht="15.6" customHeight="1">
      <c r="A133" s="2">
        <v>85</v>
      </c>
      <c r="B133" s="1">
        <f t="shared" si="51"/>
        <v>9.837962962962962E-4</v>
      </c>
      <c r="C133" s="5">
        <f t="shared" si="65"/>
        <v>0.64489583333333345</v>
      </c>
      <c r="D133" s="18">
        <f t="shared" ref="D133:D196" si="88">C133</f>
        <v>0.64489583333333345</v>
      </c>
      <c r="E133" s="21">
        <f t="shared" ca="1" si="66"/>
        <v>0</v>
      </c>
      <c r="F133" s="18">
        <f t="shared" ca="1" si="67"/>
        <v>0.64489583333333345</v>
      </c>
      <c r="G133" s="25">
        <f t="shared" ca="1" si="52"/>
        <v>23</v>
      </c>
      <c r="H133" s="18">
        <f t="shared" ca="1" si="68"/>
        <v>2.6620370370370372E-4</v>
      </c>
      <c r="I133" s="18">
        <f t="shared" ca="1" si="69"/>
        <v>0.64516203703703712</v>
      </c>
      <c r="J133" s="16">
        <f t="shared" ca="1" si="70"/>
        <v>0.64516203703703712</v>
      </c>
      <c r="K133" s="23">
        <f t="shared" ca="1" si="71"/>
        <v>7.8125000000004441E-3</v>
      </c>
      <c r="L133" s="16">
        <f t="shared" ca="1" si="72"/>
        <v>0.65297453703703756</v>
      </c>
      <c r="M133" s="15">
        <f t="shared" ca="1" si="53"/>
        <v>13</v>
      </c>
      <c r="N133" s="16">
        <f t="shared" ca="1" si="54"/>
        <v>1.5046296296296297E-4</v>
      </c>
      <c r="O133" s="16">
        <f t="shared" ca="1" si="73"/>
        <v>0.65312500000000051</v>
      </c>
      <c r="P133" s="14">
        <f t="shared" ca="1" si="74"/>
        <v>0.65312500000000051</v>
      </c>
      <c r="Q133" s="23">
        <f>0</f>
        <v>0</v>
      </c>
      <c r="R133" s="14">
        <f t="shared" ca="1" si="75"/>
        <v>0.65312500000000051</v>
      </c>
      <c r="S133" s="13">
        <f t="shared" ca="1" si="55"/>
        <v>16</v>
      </c>
      <c r="T133" s="14">
        <f t="shared" ca="1" si="56"/>
        <v>1.8518518518518518E-4</v>
      </c>
      <c r="U133" s="14">
        <f t="shared" ca="1" si="76"/>
        <v>0.65331018518518569</v>
      </c>
      <c r="V133" s="12">
        <f t="shared" ca="1" si="77"/>
        <v>0.65331018518518569</v>
      </c>
      <c r="W133" s="23">
        <f>0</f>
        <v>0</v>
      </c>
      <c r="X133" s="12">
        <f t="shared" ca="1" si="78"/>
        <v>0.65331018518518569</v>
      </c>
      <c r="Y133" s="11">
        <f t="shared" ca="1" si="57"/>
        <v>44</v>
      </c>
      <c r="Z133" s="12">
        <f t="shared" ca="1" si="58"/>
        <v>5.0925925925925921E-4</v>
      </c>
      <c r="AA133" s="12">
        <f t="shared" ca="1" si="79"/>
        <v>0.65381944444444495</v>
      </c>
      <c r="AB133" s="10">
        <f t="shared" ca="1" si="80"/>
        <v>0.65381944444444495</v>
      </c>
      <c r="AC133" s="23">
        <f>0</f>
        <v>0</v>
      </c>
      <c r="AD133" s="10">
        <f t="shared" ca="1" si="81"/>
        <v>0.65381944444444495</v>
      </c>
      <c r="AE133" s="9">
        <f t="shared" ref="AE133:AE196" ca="1" si="89">IF(AH133=$AE$366,RANDBETWEEN($AF$366,$AG$366),IF(AH133=$AE$367,RANDBETWEEN($AF$367,$AG$367),RANDBETWEEN($AF$368,$AG$368)))</f>
        <v>43</v>
      </c>
      <c r="AF133" s="10">
        <f t="shared" ca="1" si="59"/>
        <v>4.9768518518518521E-4</v>
      </c>
      <c r="AG133" s="10">
        <f t="shared" ca="1" si="82"/>
        <v>0.65431712962963018</v>
      </c>
      <c r="AH133" s="9" t="str">
        <f t="shared" ref="AH133:AH196" ca="1" si="90">IF(RAND()&lt;$AD$366,$AE$366,IF(RAND()&lt;$AD$367,$AE$367,$AE$368))</f>
        <v>Bowl</v>
      </c>
      <c r="AI133" s="8">
        <f t="shared" ca="1" si="83"/>
        <v>0.65431712962963018</v>
      </c>
      <c r="AJ133" s="23">
        <f t="shared" ca="1" si="84"/>
        <v>0</v>
      </c>
      <c r="AK133" s="8">
        <f t="shared" ca="1" si="87"/>
        <v>0.65431712962963018</v>
      </c>
      <c r="AL133" s="7">
        <f t="shared" ref="AL133:AL196" ca="1" si="91">IF(AO133=$AL$366,RANDBETWEEN($AM$366,$AN$366),RANDBETWEEN($AM$367,$AN$367))</f>
        <v>13</v>
      </c>
      <c r="AM133" s="8">
        <f t="shared" ca="1" si="60"/>
        <v>1.5046296296296297E-4</v>
      </c>
      <c r="AN133" s="8">
        <f t="shared" ca="1" si="61"/>
        <v>0.65446759259259313</v>
      </c>
      <c r="AO133" s="7" t="str">
        <f t="shared" ref="AO133:AO196" ca="1" si="92">IF(RAND()&lt;$AK$366,$AL$366,$AL$367)</f>
        <v>Debit</v>
      </c>
      <c r="AP133" s="1">
        <f t="shared" ca="1" si="62"/>
        <v>7.8125000000004441E-3</v>
      </c>
      <c r="AQ133" s="1">
        <f t="shared" ref="AQ133:AQ196" ca="1" si="93">AM133+AF133+Z133+T133+N133+H133</f>
        <v>1.759259259259259E-3</v>
      </c>
      <c r="AR133">
        <f t="shared" si="63"/>
        <v>1</v>
      </c>
      <c r="AS133" s="33">
        <f t="shared" ca="1" si="85"/>
        <v>7.8125000000004441E-3</v>
      </c>
      <c r="AT133" s="33">
        <f t="shared" ca="1" si="64"/>
        <v>1.759259259259259E-3</v>
      </c>
      <c r="AX133">
        <f t="shared" si="86"/>
        <v>129</v>
      </c>
      <c r="AY133" s="34">
        <v>2.3422832226881435E-2</v>
      </c>
    </row>
    <row r="134" spans="1:51" ht="15.6" customHeight="1">
      <c r="A134" s="2">
        <v>162</v>
      </c>
      <c r="B134" s="1">
        <f t="shared" ref="B134:B197" si="94">A134/86400</f>
        <v>1.8749999999999999E-3</v>
      </c>
      <c r="C134" s="5">
        <f t="shared" si="65"/>
        <v>0.64677083333333341</v>
      </c>
      <c r="D134" s="18">
        <f t="shared" si="88"/>
        <v>0.64677083333333341</v>
      </c>
      <c r="E134" s="21">
        <f t="shared" ca="1" si="66"/>
        <v>0</v>
      </c>
      <c r="F134" s="18">
        <f t="shared" ca="1" si="67"/>
        <v>0.64677083333333341</v>
      </c>
      <c r="G134" s="25">
        <f t="shared" ref="G134:G197" ca="1" si="95">RANDBETWEEN(10,30)</f>
        <v>20</v>
      </c>
      <c r="H134" s="18">
        <f t="shared" ca="1" si="68"/>
        <v>2.3148148148148149E-4</v>
      </c>
      <c r="I134" s="18">
        <f t="shared" ca="1" si="69"/>
        <v>0.64700231481481485</v>
      </c>
      <c r="J134" s="16">
        <f t="shared" ca="1" si="70"/>
        <v>0.64700231481481485</v>
      </c>
      <c r="K134" s="23">
        <f t="shared" ca="1" si="71"/>
        <v>7.3148148148153291E-3</v>
      </c>
      <c r="L134" s="16">
        <f t="shared" ca="1" si="72"/>
        <v>0.65431712962963018</v>
      </c>
      <c r="M134" s="15">
        <f t="shared" ref="M134:M197" ca="1" si="96">RANDBETWEEN(8,35)</f>
        <v>32</v>
      </c>
      <c r="N134" s="16">
        <f t="shared" ref="N134:N197" ca="1" si="97">M134/86400</f>
        <v>3.7037037037037035E-4</v>
      </c>
      <c r="O134" s="16">
        <f t="shared" ca="1" si="73"/>
        <v>0.65468750000000053</v>
      </c>
      <c r="P134" s="14">
        <f t="shared" ca="1" si="74"/>
        <v>0.65468750000000053</v>
      </c>
      <c r="Q134" s="23">
        <f>0</f>
        <v>0</v>
      </c>
      <c r="R134" s="14">
        <f t="shared" ca="1" si="75"/>
        <v>0.65468750000000053</v>
      </c>
      <c r="S134" s="13">
        <f t="shared" ref="S134:S197" ca="1" si="98">RANDBETWEEN(15,45)</f>
        <v>29</v>
      </c>
      <c r="T134" s="14">
        <f t="shared" ref="T134:T197" ca="1" si="99">S134/86400</f>
        <v>3.3564814814814812E-4</v>
      </c>
      <c r="U134" s="14">
        <f t="shared" ca="1" si="76"/>
        <v>0.65502314814814866</v>
      </c>
      <c r="V134" s="12">
        <f t="shared" ca="1" si="77"/>
        <v>0.65502314814814866</v>
      </c>
      <c r="W134" s="23">
        <f>0</f>
        <v>0</v>
      </c>
      <c r="X134" s="12">
        <f t="shared" ca="1" si="78"/>
        <v>0.65502314814814866</v>
      </c>
      <c r="Y134" s="11">
        <f t="shared" ref="Y134:Y197" ca="1" si="100">RANDBETWEEN(20,50)</f>
        <v>43</v>
      </c>
      <c r="Z134" s="12">
        <f t="shared" ref="Z134:Z197" ca="1" si="101">Y134/86400</f>
        <v>4.9768518518518521E-4</v>
      </c>
      <c r="AA134" s="12">
        <f t="shared" ca="1" si="79"/>
        <v>0.65552083333333389</v>
      </c>
      <c r="AB134" s="10">
        <f t="shared" ca="1" si="80"/>
        <v>0.65552083333333389</v>
      </c>
      <c r="AC134" s="23">
        <f>0</f>
        <v>0</v>
      </c>
      <c r="AD134" s="10">
        <f t="shared" ca="1" si="81"/>
        <v>0.65552083333333389</v>
      </c>
      <c r="AE134" s="9">
        <f t="shared" ca="1" si="89"/>
        <v>28</v>
      </c>
      <c r="AF134" s="10">
        <f t="shared" ref="AF134:AF197" ca="1" si="102">AE134/86400</f>
        <v>3.2407407407407406E-4</v>
      </c>
      <c r="AG134" s="10">
        <f t="shared" ca="1" si="82"/>
        <v>0.65584490740740797</v>
      </c>
      <c r="AH134" s="9" t="str">
        <f t="shared" ca="1" si="90"/>
        <v>Bowl</v>
      </c>
      <c r="AI134" s="8">
        <f t="shared" ca="1" si="83"/>
        <v>0.65584490740740797</v>
      </c>
      <c r="AJ134" s="23">
        <f t="shared" ca="1" si="84"/>
        <v>0</v>
      </c>
      <c r="AK134" s="8">
        <f t="shared" ca="1" si="87"/>
        <v>0.65584490740740797</v>
      </c>
      <c r="AL134" s="7">
        <f t="shared" ca="1" si="91"/>
        <v>10</v>
      </c>
      <c r="AM134" s="8">
        <f t="shared" ref="AM134:AM197" ca="1" si="103">AL134/86400</f>
        <v>1.1574074074074075E-4</v>
      </c>
      <c r="AN134" s="8">
        <f t="shared" ref="AN134:AN197" ca="1" si="104">AK134+AM134</f>
        <v>0.6559606481481487</v>
      </c>
      <c r="AO134" s="7" t="str">
        <f t="shared" ca="1" si="92"/>
        <v>Debit</v>
      </c>
      <c r="AP134" s="1">
        <f t="shared" ref="AP134:AP197" ca="1" si="105">E134+K134+Q134+W134+AC134+AJ134</f>
        <v>7.3148148148153291E-3</v>
      </c>
      <c r="AQ134" s="1">
        <f t="shared" ca="1" si="93"/>
        <v>1.8749999999999999E-3</v>
      </c>
      <c r="AR134">
        <f t="shared" ref="AR134:AR197" si="106">IF(C134&lt;$H$1, 1,0)</f>
        <v>1</v>
      </c>
      <c r="AS134" s="33">
        <f t="shared" ca="1" si="85"/>
        <v>7.3148148148153291E-3</v>
      </c>
      <c r="AT134" s="33">
        <f t="shared" ref="AT134:AT197" ca="1" si="107">AQ134*AR134</f>
        <v>1.8749999999999999E-3</v>
      </c>
      <c r="AX134">
        <f t="shared" si="86"/>
        <v>130</v>
      </c>
      <c r="AY134" s="34">
        <v>2.2806458187747819E-2</v>
      </c>
    </row>
    <row r="135" spans="1:51" ht="15.6" customHeight="1">
      <c r="A135" s="2">
        <v>139</v>
      </c>
      <c r="B135" s="1">
        <f t="shared" si="94"/>
        <v>1.6087962962962963E-3</v>
      </c>
      <c r="C135" s="5">
        <f t="shared" ref="C135:C198" si="108">C134+B135</f>
        <v>0.64837962962962969</v>
      </c>
      <c r="D135" s="18">
        <f t="shared" si="88"/>
        <v>0.64837962962962969</v>
      </c>
      <c r="E135" s="21">
        <f t="shared" ref="E135:E198" ca="1" si="109">MAX(0,(I134-D135))</f>
        <v>0</v>
      </c>
      <c r="F135" s="18">
        <f t="shared" ref="F135:F198" ca="1" si="110">D135+E135</f>
        <v>0.64837962962962969</v>
      </c>
      <c r="G135" s="25">
        <f t="shared" ca="1" si="95"/>
        <v>28</v>
      </c>
      <c r="H135" s="18">
        <f t="shared" ref="H135:H198" ca="1" si="111">G135/86400</f>
        <v>3.2407407407407406E-4</v>
      </c>
      <c r="I135" s="18">
        <f t="shared" ref="I135:I198" ca="1" si="112">F135+H135</f>
        <v>0.64870370370370378</v>
      </c>
      <c r="J135" s="16">
        <f t="shared" ref="J135:J198" ca="1" si="113">I135</f>
        <v>0.64870370370370378</v>
      </c>
      <c r="K135" s="23">
        <f t="shared" ref="K135:K198" ca="1" si="114">MAX(0,(AG134-J135))</f>
        <v>7.1412037037041909E-3</v>
      </c>
      <c r="L135" s="16">
        <f t="shared" ref="L135:L198" ca="1" si="115">J135+K135</f>
        <v>0.65584490740740797</v>
      </c>
      <c r="M135" s="15">
        <f t="shared" ca="1" si="96"/>
        <v>11</v>
      </c>
      <c r="N135" s="16">
        <f t="shared" ca="1" si="97"/>
        <v>1.273148148148148E-4</v>
      </c>
      <c r="O135" s="16">
        <f t="shared" ref="O135:O198" ca="1" si="116">L135+N135</f>
        <v>0.65597222222222273</v>
      </c>
      <c r="P135" s="14">
        <f t="shared" ref="P135:P198" ca="1" si="117">O135</f>
        <v>0.65597222222222273</v>
      </c>
      <c r="Q135" s="23">
        <f>0</f>
        <v>0</v>
      </c>
      <c r="R135" s="14">
        <f t="shared" ref="R135:R198" ca="1" si="118">P135+Q135</f>
        <v>0.65597222222222273</v>
      </c>
      <c r="S135" s="13">
        <f t="shared" ca="1" si="98"/>
        <v>39</v>
      </c>
      <c r="T135" s="14">
        <f t="shared" ca="1" si="99"/>
        <v>4.5138888888888887E-4</v>
      </c>
      <c r="U135" s="14">
        <f t="shared" ref="U135:U198" ca="1" si="119">R135+T135</f>
        <v>0.65642361111111158</v>
      </c>
      <c r="V135" s="12">
        <f t="shared" ref="V135:V198" ca="1" si="120">U135</f>
        <v>0.65642361111111158</v>
      </c>
      <c r="W135" s="23">
        <f>0</f>
        <v>0</v>
      </c>
      <c r="X135" s="12">
        <f t="shared" ref="X135:X198" ca="1" si="121">V135+W135</f>
        <v>0.65642361111111158</v>
      </c>
      <c r="Y135" s="11">
        <f t="shared" ca="1" si="100"/>
        <v>48</v>
      </c>
      <c r="Z135" s="12">
        <f t="shared" ca="1" si="101"/>
        <v>5.5555555555555556E-4</v>
      </c>
      <c r="AA135" s="12">
        <f t="shared" ref="AA135:AA198" ca="1" si="122">X135+Z135</f>
        <v>0.65697916666666711</v>
      </c>
      <c r="AB135" s="10">
        <f t="shared" ref="AB135:AB198" ca="1" si="123">AA135</f>
        <v>0.65697916666666711</v>
      </c>
      <c r="AC135" s="23">
        <f>0</f>
        <v>0</v>
      </c>
      <c r="AD135" s="10">
        <f t="shared" ref="AD135:AD198" ca="1" si="124">AB135+AC135</f>
        <v>0.65697916666666711</v>
      </c>
      <c r="AE135" s="9">
        <f t="shared" ca="1" si="89"/>
        <v>30</v>
      </c>
      <c r="AF135" s="10">
        <f t="shared" ca="1" si="102"/>
        <v>3.4722222222222224E-4</v>
      </c>
      <c r="AG135" s="10">
        <f t="shared" ref="AG135:AG198" ca="1" si="125">AD135+AF135</f>
        <v>0.65732638888888939</v>
      </c>
      <c r="AH135" s="9" t="str">
        <f t="shared" ca="1" si="90"/>
        <v>Bowl</v>
      </c>
      <c r="AI135" s="8">
        <f t="shared" ref="AI135:AI198" ca="1" si="126">AG135</f>
        <v>0.65732638888888939</v>
      </c>
      <c r="AJ135" s="23">
        <f t="shared" ref="AJ135:AJ198" ca="1" si="127">MAX(0,(AN134-AI135))</f>
        <v>0</v>
      </c>
      <c r="AK135" s="8">
        <f t="shared" ca="1" si="87"/>
        <v>0.65732638888888939</v>
      </c>
      <c r="AL135" s="7">
        <f t="shared" ca="1" si="91"/>
        <v>29</v>
      </c>
      <c r="AM135" s="8">
        <f t="shared" ca="1" si="103"/>
        <v>3.3564814814814812E-4</v>
      </c>
      <c r="AN135" s="8">
        <f t="shared" ca="1" si="104"/>
        <v>0.65766203703703752</v>
      </c>
      <c r="AO135" s="7" t="str">
        <f t="shared" ca="1" si="92"/>
        <v>Debit</v>
      </c>
      <c r="AP135" s="1">
        <f t="shared" ca="1" si="105"/>
        <v>7.1412037037041909E-3</v>
      </c>
      <c r="AQ135" s="1">
        <f t="shared" ca="1" si="93"/>
        <v>2.1412037037037033E-3</v>
      </c>
      <c r="AR135">
        <f t="shared" si="106"/>
        <v>1</v>
      </c>
      <c r="AS135" s="33">
        <f t="shared" ref="AS135:AS198" ca="1" si="128">AP135*AR135</f>
        <v>7.1412037037041909E-3</v>
      </c>
      <c r="AT135" s="33">
        <f t="shared" ca="1" si="107"/>
        <v>2.1412037037037033E-3</v>
      </c>
      <c r="AX135">
        <f t="shared" ref="AX135:AX198" si="129">AX134+1</f>
        <v>131</v>
      </c>
      <c r="AY135" s="34">
        <v>2.4464535290007711E-2</v>
      </c>
    </row>
    <row r="136" spans="1:51" ht="15.6" customHeight="1">
      <c r="A136" s="2">
        <v>211</v>
      </c>
      <c r="B136" s="1">
        <f t="shared" si="94"/>
        <v>2.4421296296296296E-3</v>
      </c>
      <c r="C136" s="5">
        <f t="shared" si="108"/>
        <v>0.65082175925925934</v>
      </c>
      <c r="D136" s="18">
        <f t="shared" si="88"/>
        <v>0.65082175925925934</v>
      </c>
      <c r="E136" s="21">
        <f t="shared" ca="1" si="109"/>
        <v>0</v>
      </c>
      <c r="F136" s="18">
        <f t="shared" ca="1" si="110"/>
        <v>0.65082175925925934</v>
      </c>
      <c r="G136" s="25">
        <f t="shared" ca="1" si="95"/>
        <v>12</v>
      </c>
      <c r="H136" s="18">
        <f t="shared" ca="1" si="111"/>
        <v>1.3888888888888889E-4</v>
      </c>
      <c r="I136" s="18">
        <f t="shared" ca="1" si="112"/>
        <v>0.65096064814814825</v>
      </c>
      <c r="J136" s="16">
        <f t="shared" ca="1" si="113"/>
        <v>0.65096064814814825</v>
      </c>
      <c r="K136" s="23">
        <f t="shared" ca="1" si="114"/>
        <v>6.3657407407411437E-3</v>
      </c>
      <c r="L136" s="16">
        <f t="shared" ca="1" si="115"/>
        <v>0.65732638888888939</v>
      </c>
      <c r="M136" s="15">
        <f t="shared" ca="1" si="96"/>
        <v>14</v>
      </c>
      <c r="N136" s="16">
        <f t="shared" ca="1" si="97"/>
        <v>1.6203703703703703E-4</v>
      </c>
      <c r="O136" s="16">
        <f t="shared" ca="1" si="116"/>
        <v>0.65748842592592638</v>
      </c>
      <c r="P136" s="14">
        <f t="shared" ca="1" si="117"/>
        <v>0.65748842592592638</v>
      </c>
      <c r="Q136" s="23">
        <f>0</f>
        <v>0</v>
      </c>
      <c r="R136" s="14">
        <f t="shared" ca="1" si="118"/>
        <v>0.65748842592592638</v>
      </c>
      <c r="S136" s="13">
        <f t="shared" ca="1" si="98"/>
        <v>18</v>
      </c>
      <c r="T136" s="14">
        <f t="shared" ca="1" si="99"/>
        <v>2.0833333333333335E-4</v>
      </c>
      <c r="U136" s="14">
        <f t="shared" ca="1" si="119"/>
        <v>0.65769675925925974</v>
      </c>
      <c r="V136" s="12">
        <f t="shared" ca="1" si="120"/>
        <v>0.65769675925925974</v>
      </c>
      <c r="W136" s="23">
        <f>0</f>
        <v>0</v>
      </c>
      <c r="X136" s="12">
        <f t="shared" ca="1" si="121"/>
        <v>0.65769675925925974</v>
      </c>
      <c r="Y136" s="11">
        <f t="shared" ca="1" si="100"/>
        <v>39</v>
      </c>
      <c r="Z136" s="12">
        <f t="shared" ca="1" si="101"/>
        <v>4.5138888888888887E-4</v>
      </c>
      <c r="AA136" s="12">
        <f t="shared" ca="1" si="122"/>
        <v>0.65814814814814859</v>
      </c>
      <c r="AB136" s="10">
        <f t="shared" ca="1" si="123"/>
        <v>0.65814814814814859</v>
      </c>
      <c r="AC136" s="23">
        <f>0</f>
        <v>0</v>
      </c>
      <c r="AD136" s="10">
        <f t="shared" ca="1" si="124"/>
        <v>0.65814814814814859</v>
      </c>
      <c r="AE136" s="9">
        <f t="shared" ca="1" si="89"/>
        <v>33</v>
      </c>
      <c r="AF136" s="10">
        <f t="shared" ca="1" si="102"/>
        <v>3.8194444444444446E-4</v>
      </c>
      <c r="AG136" s="10">
        <f t="shared" ca="1" si="125"/>
        <v>0.65853009259259299</v>
      </c>
      <c r="AH136" s="9" t="str">
        <f t="shared" ca="1" si="90"/>
        <v>Bowl</v>
      </c>
      <c r="AI136" s="8">
        <f t="shared" ca="1" si="126"/>
        <v>0.65853009259259299</v>
      </c>
      <c r="AJ136" s="23">
        <f t="shared" ca="1" si="127"/>
        <v>0</v>
      </c>
      <c r="AK136" s="8">
        <f t="shared" ca="1" si="87"/>
        <v>0.65853009259259299</v>
      </c>
      <c r="AL136" s="7">
        <f t="shared" ca="1" si="91"/>
        <v>13</v>
      </c>
      <c r="AM136" s="8">
        <f t="shared" ca="1" si="103"/>
        <v>1.5046296296296297E-4</v>
      </c>
      <c r="AN136" s="8">
        <f t="shared" ca="1" si="104"/>
        <v>0.65868055555555594</v>
      </c>
      <c r="AO136" s="7" t="str">
        <f t="shared" ca="1" si="92"/>
        <v>Debit</v>
      </c>
      <c r="AP136" s="1">
        <f t="shared" ca="1" si="105"/>
        <v>6.3657407407411437E-3</v>
      </c>
      <c r="AQ136" s="1">
        <f t="shared" ca="1" si="93"/>
        <v>1.4930555555555556E-3</v>
      </c>
      <c r="AR136">
        <f t="shared" si="106"/>
        <v>1</v>
      </c>
      <c r="AS136" s="33">
        <f t="shared" ca="1" si="128"/>
        <v>6.3657407407411437E-3</v>
      </c>
      <c r="AT136" s="33">
        <f t="shared" ca="1" si="107"/>
        <v>1.4930555555555556E-3</v>
      </c>
      <c r="AX136">
        <f t="shared" si="129"/>
        <v>132</v>
      </c>
      <c r="AY136" s="34">
        <v>2.4022427498253212E-2</v>
      </c>
    </row>
    <row r="137" spans="1:51" ht="15.6" customHeight="1">
      <c r="A137" s="2">
        <v>141</v>
      </c>
      <c r="B137" s="1">
        <f t="shared" si="94"/>
        <v>1.6319444444444445E-3</v>
      </c>
      <c r="C137" s="5">
        <f t="shared" si="108"/>
        <v>0.65245370370370381</v>
      </c>
      <c r="D137" s="18">
        <f t="shared" si="88"/>
        <v>0.65245370370370381</v>
      </c>
      <c r="E137" s="21">
        <f t="shared" ca="1" si="109"/>
        <v>0</v>
      </c>
      <c r="F137" s="18">
        <f t="shared" ca="1" si="110"/>
        <v>0.65245370370370381</v>
      </c>
      <c r="G137" s="25">
        <f t="shared" ca="1" si="95"/>
        <v>27</v>
      </c>
      <c r="H137" s="18">
        <f t="shared" ca="1" si="111"/>
        <v>3.1250000000000001E-4</v>
      </c>
      <c r="I137" s="18">
        <f t="shared" ca="1" si="112"/>
        <v>0.65276620370370386</v>
      </c>
      <c r="J137" s="16">
        <f t="shared" ca="1" si="113"/>
        <v>0.65276620370370386</v>
      </c>
      <c r="K137" s="23">
        <f t="shared" ca="1" si="114"/>
        <v>5.7638888888891238E-3</v>
      </c>
      <c r="L137" s="16">
        <f t="shared" ca="1" si="115"/>
        <v>0.65853009259259299</v>
      </c>
      <c r="M137" s="15">
        <f t="shared" ca="1" si="96"/>
        <v>27</v>
      </c>
      <c r="N137" s="16">
        <f t="shared" ca="1" si="97"/>
        <v>3.1250000000000001E-4</v>
      </c>
      <c r="O137" s="16">
        <f t="shared" ca="1" si="116"/>
        <v>0.65884259259259303</v>
      </c>
      <c r="P137" s="14">
        <f t="shared" ca="1" si="117"/>
        <v>0.65884259259259303</v>
      </c>
      <c r="Q137" s="23">
        <f>0</f>
        <v>0</v>
      </c>
      <c r="R137" s="14">
        <f t="shared" ca="1" si="118"/>
        <v>0.65884259259259303</v>
      </c>
      <c r="S137" s="13">
        <f t="shared" ca="1" si="98"/>
        <v>32</v>
      </c>
      <c r="T137" s="14">
        <f t="shared" ca="1" si="99"/>
        <v>3.7037037037037035E-4</v>
      </c>
      <c r="U137" s="14">
        <f t="shared" ca="1" si="119"/>
        <v>0.65921296296296339</v>
      </c>
      <c r="V137" s="12">
        <f t="shared" ca="1" si="120"/>
        <v>0.65921296296296339</v>
      </c>
      <c r="W137" s="23">
        <f>0</f>
        <v>0</v>
      </c>
      <c r="X137" s="12">
        <f t="shared" ca="1" si="121"/>
        <v>0.65921296296296339</v>
      </c>
      <c r="Y137" s="11">
        <f t="shared" ca="1" si="100"/>
        <v>28</v>
      </c>
      <c r="Z137" s="12">
        <f t="shared" ca="1" si="101"/>
        <v>3.2407407407407406E-4</v>
      </c>
      <c r="AA137" s="12">
        <f t="shared" ca="1" si="122"/>
        <v>0.65953703703703748</v>
      </c>
      <c r="AB137" s="10">
        <f t="shared" ca="1" si="123"/>
        <v>0.65953703703703748</v>
      </c>
      <c r="AC137" s="23">
        <f>0</f>
        <v>0</v>
      </c>
      <c r="AD137" s="10">
        <f t="shared" ca="1" si="124"/>
        <v>0.65953703703703748</v>
      </c>
      <c r="AE137" s="9">
        <f t="shared" ca="1" si="89"/>
        <v>58</v>
      </c>
      <c r="AF137" s="10">
        <f t="shared" ca="1" si="102"/>
        <v>6.7129629629629625E-4</v>
      </c>
      <c r="AG137" s="10">
        <f t="shared" ca="1" si="125"/>
        <v>0.66020833333333373</v>
      </c>
      <c r="AH137" s="9" t="str">
        <f t="shared" ca="1" si="90"/>
        <v>Burrito</v>
      </c>
      <c r="AI137" s="8">
        <f t="shared" ca="1" si="126"/>
        <v>0.66020833333333373</v>
      </c>
      <c r="AJ137" s="23">
        <f t="shared" ca="1" si="127"/>
        <v>0</v>
      </c>
      <c r="AK137" s="8">
        <f t="shared" ref="AK137:AK200" ca="1" si="130">AI137+AJ137</f>
        <v>0.66020833333333373</v>
      </c>
      <c r="AL137" s="7">
        <f t="shared" ca="1" si="91"/>
        <v>10</v>
      </c>
      <c r="AM137" s="8">
        <f t="shared" ca="1" si="103"/>
        <v>1.1574074074074075E-4</v>
      </c>
      <c r="AN137" s="8">
        <f t="shared" ca="1" si="104"/>
        <v>0.66032407407407445</v>
      </c>
      <c r="AO137" s="7" t="str">
        <f t="shared" ca="1" si="92"/>
        <v>Debit</v>
      </c>
      <c r="AP137" s="1">
        <f t="shared" ca="1" si="105"/>
        <v>5.7638888888891238E-3</v>
      </c>
      <c r="AQ137" s="1">
        <f t="shared" ca="1" si="93"/>
        <v>2.1064814814814813E-3</v>
      </c>
      <c r="AR137">
        <f t="shared" si="106"/>
        <v>1</v>
      </c>
      <c r="AS137" s="33">
        <f t="shared" ca="1" si="128"/>
        <v>5.7638888888891238E-3</v>
      </c>
      <c r="AT137" s="33">
        <f t="shared" ca="1" si="107"/>
        <v>2.1064814814814813E-3</v>
      </c>
      <c r="AX137">
        <f t="shared" si="129"/>
        <v>133</v>
      </c>
      <c r="AY137" s="34">
        <v>2.3614095620778142E-2</v>
      </c>
    </row>
    <row r="138" spans="1:51" ht="15.6" customHeight="1">
      <c r="A138" s="2">
        <v>213</v>
      </c>
      <c r="B138" s="1">
        <f t="shared" si="94"/>
        <v>2.4652777777777776E-3</v>
      </c>
      <c r="C138" s="5">
        <f t="shared" si="108"/>
        <v>0.65491898148148164</v>
      </c>
      <c r="D138" s="18">
        <f t="shared" si="88"/>
        <v>0.65491898148148164</v>
      </c>
      <c r="E138" s="21">
        <f t="shared" ca="1" si="109"/>
        <v>0</v>
      </c>
      <c r="F138" s="18">
        <f t="shared" ca="1" si="110"/>
        <v>0.65491898148148164</v>
      </c>
      <c r="G138" s="25">
        <f t="shared" ca="1" si="95"/>
        <v>18</v>
      </c>
      <c r="H138" s="18">
        <f t="shared" ca="1" si="111"/>
        <v>2.0833333333333335E-4</v>
      </c>
      <c r="I138" s="18">
        <f t="shared" ca="1" si="112"/>
        <v>0.65512731481481501</v>
      </c>
      <c r="J138" s="16">
        <f t="shared" ca="1" si="113"/>
        <v>0.65512731481481501</v>
      </c>
      <c r="K138" s="23">
        <f t="shared" ca="1" si="114"/>
        <v>5.0810185185187207E-3</v>
      </c>
      <c r="L138" s="16">
        <f t="shared" ca="1" si="115"/>
        <v>0.66020833333333373</v>
      </c>
      <c r="M138" s="15">
        <f t="shared" ca="1" si="96"/>
        <v>32</v>
      </c>
      <c r="N138" s="16">
        <f t="shared" ca="1" si="97"/>
        <v>3.7037037037037035E-4</v>
      </c>
      <c r="O138" s="16">
        <f t="shared" ca="1" si="116"/>
        <v>0.66057870370370408</v>
      </c>
      <c r="P138" s="14">
        <f t="shared" ca="1" si="117"/>
        <v>0.66057870370370408</v>
      </c>
      <c r="Q138" s="23">
        <f>0</f>
        <v>0</v>
      </c>
      <c r="R138" s="14">
        <f t="shared" ca="1" si="118"/>
        <v>0.66057870370370408</v>
      </c>
      <c r="S138" s="13">
        <f t="shared" ca="1" si="98"/>
        <v>41</v>
      </c>
      <c r="T138" s="14">
        <f t="shared" ca="1" si="99"/>
        <v>4.7453703703703704E-4</v>
      </c>
      <c r="U138" s="14">
        <f t="shared" ca="1" si="119"/>
        <v>0.66105324074074112</v>
      </c>
      <c r="V138" s="12">
        <f t="shared" ca="1" si="120"/>
        <v>0.66105324074074112</v>
      </c>
      <c r="W138" s="23">
        <f>0</f>
        <v>0</v>
      </c>
      <c r="X138" s="12">
        <f t="shared" ca="1" si="121"/>
        <v>0.66105324074074112</v>
      </c>
      <c r="Y138" s="11">
        <f t="shared" ca="1" si="100"/>
        <v>38</v>
      </c>
      <c r="Z138" s="12">
        <f t="shared" ca="1" si="101"/>
        <v>4.3981481481481481E-4</v>
      </c>
      <c r="AA138" s="12">
        <f t="shared" ca="1" si="122"/>
        <v>0.66149305555555593</v>
      </c>
      <c r="AB138" s="10">
        <f t="shared" ca="1" si="123"/>
        <v>0.66149305555555593</v>
      </c>
      <c r="AC138" s="23">
        <f>0</f>
        <v>0</v>
      </c>
      <c r="AD138" s="10">
        <f t="shared" ca="1" si="124"/>
        <v>0.66149305555555593</v>
      </c>
      <c r="AE138" s="9">
        <f t="shared" ca="1" si="89"/>
        <v>26</v>
      </c>
      <c r="AF138" s="10">
        <f t="shared" ca="1" si="102"/>
        <v>3.0092592592592595E-4</v>
      </c>
      <c r="AG138" s="10">
        <f t="shared" ca="1" si="125"/>
        <v>0.66179398148148183</v>
      </c>
      <c r="AH138" s="9" t="str">
        <f t="shared" ca="1" si="90"/>
        <v>Bowl</v>
      </c>
      <c r="AI138" s="8">
        <f t="shared" ca="1" si="126"/>
        <v>0.66179398148148183</v>
      </c>
      <c r="AJ138" s="23">
        <f t="shared" ca="1" si="127"/>
        <v>0</v>
      </c>
      <c r="AK138" s="8">
        <f t="shared" ca="1" si="130"/>
        <v>0.66179398148148183</v>
      </c>
      <c r="AL138" s="7">
        <f t="shared" ca="1" si="91"/>
        <v>17</v>
      </c>
      <c r="AM138" s="8">
        <f t="shared" ca="1" si="103"/>
        <v>1.9675925925925926E-4</v>
      </c>
      <c r="AN138" s="8">
        <f t="shared" ca="1" si="104"/>
        <v>0.66199074074074105</v>
      </c>
      <c r="AO138" s="7" t="str">
        <f t="shared" ca="1" si="92"/>
        <v>Debit</v>
      </c>
      <c r="AP138" s="1">
        <f t="shared" ca="1" si="105"/>
        <v>5.0810185185187207E-3</v>
      </c>
      <c r="AQ138" s="1">
        <f t="shared" ca="1" si="93"/>
        <v>1.9907407407407404E-3</v>
      </c>
      <c r="AR138">
        <f t="shared" si="106"/>
        <v>1</v>
      </c>
      <c r="AS138" s="33">
        <f t="shared" ca="1" si="128"/>
        <v>5.0810185185187207E-3</v>
      </c>
      <c r="AT138" s="33">
        <f t="shared" ca="1" si="107"/>
        <v>1.9907407407407404E-3</v>
      </c>
      <c r="AX138">
        <f t="shared" si="129"/>
        <v>134</v>
      </c>
      <c r="AY138" s="34">
        <v>2.4818126892616203E-2</v>
      </c>
    </row>
    <row r="139" spans="1:51" ht="15.6" customHeight="1">
      <c r="A139" s="2">
        <v>273</v>
      </c>
      <c r="B139" s="1">
        <f t="shared" si="94"/>
        <v>3.1597222222222222E-3</v>
      </c>
      <c r="C139" s="5">
        <f t="shared" si="108"/>
        <v>0.65807870370370392</v>
      </c>
      <c r="D139" s="18">
        <f t="shared" si="88"/>
        <v>0.65807870370370392</v>
      </c>
      <c r="E139" s="21">
        <f t="shared" ca="1" si="109"/>
        <v>0</v>
      </c>
      <c r="F139" s="18">
        <f t="shared" ca="1" si="110"/>
        <v>0.65807870370370392</v>
      </c>
      <c r="G139" s="25">
        <f t="shared" ca="1" si="95"/>
        <v>17</v>
      </c>
      <c r="H139" s="18">
        <f t="shared" ca="1" si="111"/>
        <v>1.9675925925925926E-4</v>
      </c>
      <c r="I139" s="18">
        <f t="shared" ca="1" si="112"/>
        <v>0.65827546296296313</v>
      </c>
      <c r="J139" s="16">
        <f t="shared" ca="1" si="113"/>
        <v>0.65827546296296313</v>
      </c>
      <c r="K139" s="23">
        <f t="shared" ca="1" si="114"/>
        <v>3.5185185185186985E-3</v>
      </c>
      <c r="L139" s="16">
        <f t="shared" ca="1" si="115"/>
        <v>0.66179398148148183</v>
      </c>
      <c r="M139" s="15">
        <f t="shared" ca="1" si="96"/>
        <v>31</v>
      </c>
      <c r="N139" s="16">
        <f t="shared" ca="1" si="97"/>
        <v>3.5879629629629629E-4</v>
      </c>
      <c r="O139" s="16">
        <f t="shared" ca="1" si="116"/>
        <v>0.66215277777777815</v>
      </c>
      <c r="P139" s="14">
        <f t="shared" ca="1" si="117"/>
        <v>0.66215277777777815</v>
      </c>
      <c r="Q139" s="23">
        <f>0</f>
        <v>0</v>
      </c>
      <c r="R139" s="14">
        <f t="shared" ca="1" si="118"/>
        <v>0.66215277777777815</v>
      </c>
      <c r="S139" s="13">
        <f t="shared" ca="1" si="98"/>
        <v>32</v>
      </c>
      <c r="T139" s="14">
        <f t="shared" ca="1" si="99"/>
        <v>3.7037037037037035E-4</v>
      </c>
      <c r="U139" s="14">
        <f t="shared" ca="1" si="119"/>
        <v>0.6625231481481485</v>
      </c>
      <c r="V139" s="12">
        <f t="shared" ca="1" si="120"/>
        <v>0.6625231481481485</v>
      </c>
      <c r="W139" s="23">
        <f>0</f>
        <v>0</v>
      </c>
      <c r="X139" s="12">
        <f t="shared" ca="1" si="121"/>
        <v>0.6625231481481485</v>
      </c>
      <c r="Y139" s="11">
        <f t="shared" ca="1" si="100"/>
        <v>50</v>
      </c>
      <c r="Z139" s="12">
        <f t="shared" ca="1" si="101"/>
        <v>5.7870370370370367E-4</v>
      </c>
      <c r="AA139" s="12">
        <f t="shared" ca="1" si="122"/>
        <v>0.66310185185185222</v>
      </c>
      <c r="AB139" s="10">
        <f t="shared" ca="1" si="123"/>
        <v>0.66310185185185222</v>
      </c>
      <c r="AC139" s="23">
        <f>0</f>
        <v>0</v>
      </c>
      <c r="AD139" s="10">
        <f t="shared" ca="1" si="124"/>
        <v>0.66310185185185222</v>
      </c>
      <c r="AE139" s="9">
        <f t="shared" ca="1" si="89"/>
        <v>41</v>
      </c>
      <c r="AF139" s="10">
        <f t="shared" ca="1" si="102"/>
        <v>4.7453703703703704E-4</v>
      </c>
      <c r="AG139" s="10">
        <f t="shared" ca="1" si="125"/>
        <v>0.66357638888888926</v>
      </c>
      <c r="AH139" s="9" t="str">
        <f t="shared" ca="1" si="90"/>
        <v>Burrito</v>
      </c>
      <c r="AI139" s="8">
        <f t="shared" ca="1" si="126"/>
        <v>0.66357638888888926</v>
      </c>
      <c r="AJ139" s="23">
        <f t="shared" ca="1" si="127"/>
        <v>0</v>
      </c>
      <c r="AK139" s="8">
        <f t="shared" ca="1" si="130"/>
        <v>0.66357638888888926</v>
      </c>
      <c r="AL139" s="7">
        <f t="shared" ca="1" si="91"/>
        <v>18</v>
      </c>
      <c r="AM139" s="8">
        <f t="shared" ca="1" si="103"/>
        <v>2.0833333333333335E-4</v>
      </c>
      <c r="AN139" s="8">
        <f t="shared" ca="1" si="104"/>
        <v>0.66378472222222262</v>
      </c>
      <c r="AO139" s="7" t="str">
        <f t="shared" ca="1" si="92"/>
        <v>Debit</v>
      </c>
      <c r="AP139" s="1">
        <f t="shared" ca="1" si="105"/>
        <v>3.5185185185186985E-3</v>
      </c>
      <c r="AQ139" s="1">
        <f t="shared" ca="1" si="93"/>
        <v>2.1875000000000002E-3</v>
      </c>
      <c r="AR139">
        <f t="shared" si="106"/>
        <v>1</v>
      </c>
      <c r="AS139" s="33">
        <f t="shared" ca="1" si="128"/>
        <v>3.5185185185186985E-3</v>
      </c>
      <c r="AT139" s="33">
        <f t="shared" ca="1" si="107"/>
        <v>2.1875000000000002E-3</v>
      </c>
      <c r="AX139">
        <f t="shared" si="129"/>
        <v>135</v>
      </c>
      <c r="AY139" s="34">
        <v>2.2464877416725579E-2</v>
      </c>
    </row>
    <row r="140" spans="1:51" ht="15.6" customHeight="1">
      <c r="A140" s="2">
        <v>221</v>
      </c>
      <c r="B140" s="1">
        <f t="shared" si="94"/>
        <v>2.5578703703703705E-3</v>
      </c>
      <c r="C140" s="5">
        <f t="shared" si="108"/>
        <v>0.66063657407407428</v>
      </c>
      <c r="D140" s="18">
        <f t="shared" si="88"/>
        <v>0.66063657407407428</v>
      </c>
      <c r="E140" s="21">
        <f t="shared" ca="1" si="109"/>
        <v>0</v>
      </c>
      <c r="F140" s="18">
        <f t="shared" ca="1" si="110"/>
        <v>0.66063657407407428</v>
      </c>
      <c r="G140" s="25">
        <f t="shared" ca="1" si="95"/>
        <v>13</v>
      </c>
      <c r="H140" s="18">
        <f t="shared" ca="1" si="111"/>
        <v>1.5046296296296297E-4</v>
      </c>
      <c r="I140" s="18">
        <f t="shared" ca="1" si="112"/>
        <v>0.66078703703703723</v>
      </c>
      <c r="J140" s="16">
        <f t="shared" ca="1" si="113"/>
        <v>0.66078703703703723</v>
      </c>
      <c r="K140" s="23">
        <f t="shared" ca="1" si="114"/>
        <v>2.7893518518520288E-3</v>
      </c>
      <c r="L140" s="16">
        <f t="shared" ca="1" si="115"/>
        <v>0.66357638888888926</v>
      </c>
      <c r="M140" s="15">
        <f t="shared" ca="1" si="96"/>
        <v>27</v>
      </c>
      <c r="N140" s="16">
        <f t="shared" ca="1" si="97"/>
        <v>3.1250000000000001E-4</v>
      </c>
      <c r="O140" s="16">
        <f t="shared" ca="1" si="116"/>
        <v>0.66388888888888931</v>
      </c>
      <c r="P140" s="14">
        <f t="shared" ca="1" si="117"/>
        <v>0.66388888888888931</v>
      </c>
      <c r="Q140" s="23">
        <f>0</f>
        <v>0</v>
      </c>
      <c r="R140" s="14">
        <f t="shared" ca="1" si="118"/>
        <v>0.66388888888888931</v>
      </c>
      <c r="S140" s="13">
        <f t="shared" ca="1" si="98"/>
        <v>40</v>
      </c>
      <c r="T140" s="14">
        <f t="shared" ca="1" si="99"/>
        <v>4.6296296296296298E-4</v>
      </c>
      <c r="U140" s="14">
        <f t="shared" ca="1" si="119"/>
        <v>0.6643518518518523</v>
      </c>
      <c r="V140" s="12">
        <f t="shared" ca="1" si="120"/>
        <v>0.6643518518518523</v>
      </c>
      <c r="W140" s="23">
        <f>0</f>
        <v>0</v>
      </c>
      <c r="X140" s="12">
        <f t="shared" ca="1" si="121"/>
        <v>0.6643518518518523</v>
      </c>
      <c r="Y140" s="11">
        <f t="shared" ca="1" si="100"/>
        <v>30</v>
      </c>
      <c r="Z140" s="12">
        <f t="shared" ca="1" si="101"/>
        <v>3.4722222222222224E-4</v>
      </c>
      <c r="AA140" s="12">
        <f t="shared" ca="1" si="122"/>
        <v>0.66469907407407458</v>
      </c>
      <c r="AB140" s="10">
        <f t="shared" ca="1" si="123"/>
        <v>0.66469907407407458</v>
      </c>
      <c r="AC140" s="23">
        <f>0</f>
        <v>0</v>
      </c>
      <c r="AD140" s="10">
        <f t="shared" ca="1" si="124"/>
        <v>0.66469907407407458</v>
      </c>
      <c r="AE140" s="9">
        <f t="shared" ca="1" si="89"/>
        <v>51</v>
      </c>
      <c r="AF140" s="10">
        <f t="shared" ca="1" si="102"/>
        <v>5.9027777777777778E-4</v>
      </c>
      <c r="AG140" s="10">
        <f t="shared" ca="1" si="125"/>
        <v>0.66528935185185234</v>
      </c>
      <c r="AH140" s="9" t="str">
        <f t="shared" ca="1" si="90"/>
        <v>Burrito</v>
      </c>
      <c r="AI140" s="8">
        <f t="shared" ca="1" si="126"/>
        <v>0.66528935185185234</v>
      </c>
      <c r="AJ140" s="23">
        <f t="shared" ca="1" si="127"/>
        <v>0</v>
      </c>
      <c r="AK140" s="8">
        <f t="shared" ca="1" si="130"/>
        <v>0.66528935185185234</v>
      </c>
      <c r="AL140" s="7">
        <f t="shared" ca="1" si="91"/>
        <v>19</v>
      </c>
      <c r="AM140" s="8">
        <f t="shared" ca="1" si="103"/>
        <v>2.199074074074074E-4</v>
      </c>
      <c r="AN140" s="8">
        <f t="shared" ca="1" si="104"/>
        <v>0.66550925925925974</v>
      </c>
      <c r="AO140" s="7" t="str">
        <f t="shared" ca="1" si="92"/>
        <v>Debit</v>
      </c>
      <c r="AP140" s="1">
        <f t="shared" ca="1" si="105"/>
        <v>2.7893518518520288E-3</v>
      </c>
      <c r="AQ140" s="1">
        <f t="shared" ca="1" si="93"/>
        <v>2.0833333333333333E-3</v>
      </c>
      <c r="AR140">
        <f t="shared" si="106"/>
        <v>1</v>
      </c>
      <c r="AS140" s="33">
        <f t="shared" ca="1" si="128"/>
        <v>2.7893518518520288E-3</v>
      </c>
      <c r="AT140" s="33">
        <f t="shared" ca="1" si="107"/>
        <v>2.0833333333333333E-3</v>
      </c>
      <c r="AX140">
        <f t="shared" si="129"/>
        <v>136</v>
      </c>
      <c r="AY140" s="34">
        <v>2.2517979850919741E-2</v>
      </c>
    </row>
    <row r="141" spans="1:51" ht="15.6" customHeight="1">
      <c r="A141" s="2">
        <v>258</v>
      </c>
      <c r="B141" s="1">
        <f t="shared" si="94"/>
        <v>2.9861111111111113E-3</v>
      </c>
      <c r="C141" s="5">
        <f t="shared" si="108"/>
        <v>0.66362268518518541</v>
      </c>
      <c r="D141" s="18">
        <f t="shared" si="88"/>
        <v>0.66362268518518541</v>
      </c>
      <c r="E141" s="21">
        <f t="shared" ca="1" si="109"/>
        <v>0</v>
      </c>
      <c r="F141" s="18">
        <f t="shared" ca="1" si="110"/>
        <v>0.66362268518518541</v>
      </c>
      <c r="G141" s="25">
        <f t="shared" ca="1" si="95"/>
        <v>26</v>
      </c>
      <c r="H141" s="18">
        <f t="shared" ca="1" si="111"/>
        <v>3.0092592592592595E-4</v>
      </c>
      <c r="I141" s="18">
        <f t="shared" ca="1" si="112"/>
        <v>0.66392361111111131</v>
      </c>
      <c r="J141" s="16">
        <f t="shared" ca="1" si="113"/>
        <v>0.66392361111111131</v>
      </c>
      <c r="K141" s="23">
        <f t="shared" ca="1" si="114"/>
        <v>1.3657407407410282E-3</v>
      </c>
      <c r="L141" s="16">
        <f t="shared" ca="1" si="115"/>
        <v>0.66528935185185234</v>
      </c>
      <c r="M141" s="15">
        <f t="shared" ca="1" si="96"/>
        <v>23</v>
      </c>
      <c r="N141" s="16">
        <f t="shared" ca="1" si="97"/>
        <v>2.6620370370370372E-4</v>
      </c>
      <c r="O141" s="16">
        <f t="shared" ca="1" si="116"/>
        <v>0.66555555555555601</v>
      </c>
      <c r="P141" s="14">
        <f t="shared" ca="1" si="117"/>
        <v>0.66555555555555601</v>
      </c>
      <c r="Q141" s="23">
        <f>0</f>
        <v>0</v>
      </c>
      <c r="R141" s="14">
        <f t="shared" ca="1" si="118"/>
        <v>0.66555555555555601</v>
      </c>
      <c r="S141" s="13">
        <f t="shared" ca="1" si="98"/>
        <v>27</v>
      </c>
      <c r="T141" s="14">
        <f t="shared" ca="1" si="99"/>
        <v>3.1250000000000001E-4</v>
      </c>
      <c r="U141" s="14">
        <f t="shared" ca="1" si="119"/>
        <v>0.66586805555555606</v>
      </c>
      <c r="V141" s="12">
        <f t="shared" ca="1" si="120"/>
        <v>0.66586805555555606</v>
      </c>
      <c r="W141" s="23">
        <f>0</f>
        <v>0</v>
      </c>
      <c r="X141" s="12">
        <f t="shared" ca="1" si="121"/>
        <v>0.66586805555555606</v>
      </c>
      <c r="Y141" s="11">
        <f t="shared" ca="1" si="100"/>
        <v>47</v>
      </c>
      <c r="Z141" s="12">
        <f t="shared" ca="1" si="101"/>
        <v>5.4398148148148144E-4</v>
      </c>
      <c r="AA141" s="12">
        <f t="shared" ca="1" si="122"/>
        <v>0.66641203703703755</v>
      </c>
      <c r="AB141" s="10">
        <f t="shared" ca="1" si="123"/>
        <v>0.66641203703703755</v>
      </c>
      <c r="AC141" s="23">
        <f>0</f>
        <v>0</v>
      </c>
      <c r="AD141" s="10">
        <f t="shared" ca="1" si="124"/>
        <v>0.66641203703703755</v>
      </c>
      <c r="AE141" s="9">
        <f t="shared" ca="1" si="89"/>
        <v>49</v>
      </c>
      <c r="AF141" s="10">
        <f t="shared" ca="1" si="102"/>
        <v>5.6712962962962967E-4</v>
      </c>
      <c r="AG141" s="10">
        <f t="shared" ca="1" si="125"/>
        <v>0.66697916666666723</v>
      </c>
      <c r="AH141" s="9" t="str">
        <f t="shared" ca="1" si="90"/>
        <v>Bowl</v>
      </c>
      <c r="AI141" s="8">
        <f t="shared" ca="1" si="126"/>
        <v>0.66697916666666723</v>
      </c>
      <c r="AJ141" s="23">
        <f t="shared" ca="1" si="127"/>
        <v>0</v>
      </c>
      <c r="AK141" s="8">
        <f t="shared" ca="1" si="130"/>
        <v>0.66697916666666723</v>
      </c>
      <c r="AL141" s="7">
        <f t="shared" ca="1" si="91"/>
        <v>23</v>
      </c>
      <c r="AM141" s="8">
        <f t="shared" ca="1" si="103"/>
        <v>2.6620370370370372E-4</v>
      </c>
      <c r="AN141" s="8">
        <f t="shared" ca="1" si="104"/>
        <v>0.6672453703703709</v>
      </c>
      <c r="AO141" s="7" t="str">
        <f t="shared" ca="1" si="92"/>
        <v>Debit</v>
      </c>
      <c r="AP141" s="1">
        <f t="shared" ca="1" si="105"/>
        <v>1.3657407407410282E-3</v>
      </c>
      <c r="AQ141" s="1">
        <f t="shared" ca="1" si="93"/>
        <v>2.2569444444444442E-3</v>
      </c>
      <c r="AR141">
        <f t="shared" si="106"/>
        <v>1</v>
      </c>
      <c r="AS141" s="33">
        <f t="shared" ca="1" si="128"/>
        <v>1.3657407407410282E-3</v>
      </c>
      <c r="AT141" s="33">
        <f t="shared" ca="1" si="107"/>
        <v>2.2569444444444442E-3</v>
      </c>
      <c r="AX141">
        <f t="shared" si="129"/>
        <v>137</v>
      </c>
      <c r="AY141" s="34">
        <v>2.3731001048218469E-2</v>
      </c>
    </row>
    <row r="142" spans="1:51" ht="15.6" customHeight="1">
      <c r="A142" s="2">
        <v>283</v>
      </c>
      <c r="B142" s="1">
        <f t="shared" si="94"/>
        <v>3.2754629629629631E-3</v>
      </c>
      <c r="C142" s="5">
        <f t="shared" si="108"/>
        <v>0.66689814814814841</v>
      </c>
      <c r="D142" s="18">
        <f t="shared" si="88"/>
        <v>0.66689814814814841</v>
      </c>
      <c r="E142" s="21">
        <f t="shared" ca="1" si="109"/>
        <v>0</v>
      </c>
      <c r="F142" s="18">
        <f t="shared" ca="1" si="110"/>
        <v>0.66689814814814841</v>
      </c>
      <c r="G142" s="25">
        <f t="shared" ca="1" si="95"/>
        <v>17</v>
      </c>
      <c r="H142" s="18">
        <f t="shared" ca="1" si="111"/>
        <v>1.9675925925925926E-4</v>
      </c>
      <c r="I142" s="18">
        <f t="shared" ca="1" si="112"/>
        <v>0.66709490740740762</v>
      </c>
      <c r="J142" s="16">
        <f t="shared" ca="1" si="113"/>
        <v>0.66709490740740762</v>
      </c>
      <c r="K142" s="23">
        <f t="shared" ca="1" si="114"/>
        <v>0</v>
      </c>
      <c r="L142" s="16">
        <f t="shared" ca="1" si="115"/>
        <v>0.66709490740740762</v>
      </c>
      <c r="M142" s="15">
        <f t="shared" ca="1" si="96"/>
        <v>17</v>
      </c>
      <c r="N142" s="16">
        <f t="shared" ca="1" si="97"/>
        <v>1.9675925925925926E-4</v>
      </c>
      <c r="O142" s="16">
        <f t="shared" ca="1" si="116"/>
        <v>0.66729166666666684</v>
      </c>
      <c r="P142" s="14">
        <f t="shared" ca="1" si="117"/>
        <v>0.66729166666666684</v>
      </c>
      <c r="Q142" s="23">
        <f>0</f>
        <v>0</v>
      </c>
      <c r="R142" s="14">
        <f t="shared" ca="1" si="118"/>
        <v>0.66729166666666684</v>
      </c>
      <c r="S142" s="13">
        <f t="shared" ca="1" si="98"/>
        <v>38</v>
      </c>
      <c r="T142" s="14">
        <f t="shared" ca="1" si="99"/>
        <v>4.3981481481481481E-4</v>
      </c>
      <c r="U142" s="14">
        <f t="shared" ca="1" si="119"/>
        <v>0.66773148148148165</v>
      </c>
      <c r="V142" s="12">
        <f t="shared" ca="1" si="120"/>
        <v>0.66773148148148165</v>
      </c>
      <c r="W142" s="23">
        <f>0</f>
        <v>0</v>
      </c>
      <c r="X142" s="12">
        <f t="shared" ca="1" si="121"/>
        <v>0.66773148148148165</v>
      </c>
      <c r="Y142" s="11">
        <f t="shared" ca="1" si="100"/>
        <v>22</v>
      </c>
      <c r="Z142" s="12">
        <f t="shared" ca="1" si="101"/>
        <v>2.5462962962962961E-4</v>
      </c>
      <c r="AA142" s="12">
        <f t="shared" ca="1" si="122"/>
        <v>0.66798611111111128</v>
      </c>
      <c r="AB142" s="10">
        <f t="shared" ca="1" si="123"/>
        <v>0.66798611111111128</v>
      </c>
      <c r="AC142" s="23">
        <f>0</f>
        <v>0</v>
      </c>
      <c r="AD142" s="10">
        <f t="shared" ca="1" si="124"/>
        <v>0.66798611111111128</v>
      </c>
      <c r="AE142" s="9">
        <f t="shared" ca="1" si="89"/>
        <v>59</v>
      </c>
      <c r="AF142" s="10">
        <f t="shared" ca="1" si="102"/>
        <v>6.8287037037037036E-4</v>
      </c>
      <c r="AG142" s="10">
        <f t="shared" ca="1" si="125"/>
        <v>0.66866898148148168</v>
      </c>
      <c r="AH142" s="9" t="str">
        <f t="shared" ca="1" si="90"/>
        <v>Quesadilla</v>
      </c>
      <c r="AI142" s="8">
        <f t="shared" ca="1" si="126"/>
        <v>0.66866898148148168</v>
      </c>
      <c r="AJ142" s="23">
        <f t="shared" ca="1" si="127"/>
        <v>0</v>
      </c>
      <c r="AK142" s="8">
        <f t="shared" ca="1" si="130"/>
        <v>0.66866898148148168</v>
      </c>
      <c r="AL142" s="7">
        <f t="shared" ca="1" si="91"/>
        <v>17</v>
      </c>
      <c r="AM142" s="8">
        <f t="shared" ca="1" si="103"/>
        <v>1.9675925925925926E-4</v>
      </c>
      <c r="AN142" s="8">
        <f t="shared" ca="1" si="104"/>
        <v>0.6688657407407409</v>
      </c>
      <c r="AO142" s="7" t="str">
        <f t="shared" ca="1" si="92"/>
        <v>Debit</v>
      </c>
      <c r="AP142" s="1">
        <f t="shared" ca="1" si="105"/>
        <v>0</v>
      </c>
      <c r="AQ142" s="1">
        <f t="shared" ca="1" si="93"/>
        <v>1.9675925925925928E-3</v>
      </c>
      <c r="AR142">
        <f t="shared" si="106"/>
        <v>1</v>
      </c>
      <c r="AS142" s="33">
        <f t="shared" ca="1" si="128"/>
        <v>0</v>
      </c>
      <c r="AT142" s="33">
        <f t="shared" ca="1" si="107"/>
        <v>1.9675925925925928E-3</v>
      </c>
      <c r="AX142">
        <f t="shared" si="129"/>
        <v>138</v>
      </c>
      <c r="AY142" s="34">
        <v>2.1827939378057496E-2</v>
      </c>
    </row>
    <row r="143" spans="1:51" ht="15.6" customHeight="1">
      <c r="A143" s="2">
        <v>290</v>
      </c>
      <c r="B143" s="1">
        <f t="shared" si="94"/>
        <v>3.3564814814814816E-3</v>
      </c>
      <c r="C143" s="5">
        <f t="shared" si="108"/>
        <v>0.67025462962962989</v>
      </c>
      <c r="D143" s="18">
        <f t="shared" si="88"/>
        <v>0.67025462962962989</v>
      </c>
      <c r="E143" s="21">
        <f t="shared" ca="1" si="109"/>
        <v>0</v>
      </c>
      <c r="F143" s="18">
        <f t="shared" ca="1" si="110"/>
        <v>0.67025462962962989</v>
      </c>
      <c r="G143" s="25">
        <f t="shared" ca="1" si="95"/>
        <v>10</v>
      </c>
      <c r="H143" s="18">
        <f t="shared" ca="1" si="111"/>
        <v>1.1574074074074075E-4</v>
      </c>
      <c r="I143" s="18">
        <f t="shared" ca="1" si="112"/>
        <v>0.67037037037037062</v>
      </c>
      <c r="J143" s="16">
        <f t="shared" ca="1" si="113"/>
        <v>0.67037037037037062</v>
      </c>
      <c r="K143" s="23">
        <f t="shared" ca="1" si="114"/>
        <v>0</v>
      </c>
      <c r="L143" s="16">
        <f t="shared" ca="1" si="115"/>
        <v>0.67037037037037062</v>
      </c>
      <c r="M143" s="15">
        <f t="shared" ca="1" si="96"/>
        <v>25</v>
      </c>
      <c r="N143" s="16">
        <f t="shared" ca="1" si="97"/>
        <v>2.8935185185185184E-4</v>
      </c>
      <c r="O143" s="16">
        <f t="shared" ca="1" si="116"/>
        <v>0.67065972222222248</v>
      </c>
      <c r="P143" s="14">
        <f t="shared" ca="1" si="117"/>
        <v>0.67065972222222248</v>
      </c>
      <c r="Q143" s="23">
        <f>0</f>
        <v>0</v>
      </c>
      <c r="R143" s="14">
        <f t="shared" ca="1" si="118"/>
        <v>0.67065972222222248</v>
      </c>
      <c r="S143" s="13">
        <f t="shared" ca="1" si="98"/>
        <v>29</v>
      </c>
      <c r="T143" s="14">
        <f t="shared" ca="1" si="99"/>
        <v>3.3564814814814812E-4</v>
      </c>
      <c r="U143" s="14">
        <f t="shared" ca="1" si="119"/>
        <v>0.6709953703703706</v>
      </c>
      <c r="V143" s="12">
        <f t="shared" ca="1" si="120"/>
        <v>0.6709953703703706</v>
      </c>
      <c r="W143" s="23">
        <f>0</f>
        <v>0</v>
      </c>
      <c r="X143" s="12">
        <f t="shared" ca="1" si="121"/>
        <v>0.6709953703703706</v>
      </c>
      <c r="Y143" s="11">
        <f t="shared" ca="1" si="100"/>
        <v>43</v>
      </c>
      <c r="Z143" s="12">
        <f t="shared" ca="1" si="101"/>
        <v>4.9768518518518521E-4</v>
      </c>
      <c r="AA143" s="12">
        <f t="shared" ca="1" si="122"/>
        <v>0.67149305555555583</v>
      </c>
      <c r="AB143" s="10">
        <f t="shared" ca="1" si="123"/>
        <v>0.67149305555555583</v>
      </c>
      <c r="AC143" s="23">
        <f>0</f>
        <v>0</v>
      </c>
      <c r="AD143" s="10">
        <f t="shared" ca="1" si="124"/>
        <v>0.67149305555555583</v>
      </c>
      <c r="AE143" s="9">
        <f t="shared" ca="1" si="89"/>
        <v>46</v>
      </c>
      <c r="AF143" s="10">
        <f t="shared" ca="1" si="102"/>
        <v>5.3240740740740744E-4</v>
      </c>
      <c r="AG143" s="10">
        <f t="shared" ca="1" si="125"/>
        <v>0.67202546296296328</v>
      </c>
      <c r="AH143" s="9" t="str">
        <f t="shared" ca="1" si="90"/>
        <v>Bowl</v>
      </c>
      <c r="AI143" s="8">
        <f t="shared" ca="1" si="126"/>
        <v>0.67202546296296328</v>
      </c>
      <c r="AJ143" s="23">
        <f t="shared" ca="1" si="127"/>
        <v>0</v>
      </c>
      <c r="AK143" s="8">
        <f t="shared" ca="1" si="130"/>
        <v>0.67202546296296328</v>
      </c>
      <c r="AL143" s="7">
        <f t="shared" ca="1" si="91"/>
        <v>17</v>
      </c>
      <c r="AM143" s="8">
        <f t="shared" ca="1" si="103"/>
        <v>1.9675925925925926E-4</v>
      </c>
      <c r="AN143" s="8">
        <f t="shared" ca="1" si="104"/>
        <v>0.6722222222222225</v>
      </c>
      <c r="AO143" s="7" t="str">
        <f t="shared" ca="1" si="92"/>
        <v>Debit</v>
      </c>
      <c r="AP143" s="1">
        <f t="shared" ca="1" si="105"/>
        <v>0</v>
      </c>
      <c r="AQ143" s="1">
        <f t="shared" ca="1" si="93"/>
        <v>1.9675925925925924E-3</v>
      </c>
      <c r="AR143">
        <f t="shared" si="106"/>
        <v>1</v>
      </c>
      <c r="AS143" s="33">
        <f t="shared" ca="1" si="128"/>
        <v>0</v>
      </c>
      <c r="AT143" s="33">
        <f t="shared" ca="1" si="107"/>
        <v>1.9675925925925924E-3</v>
      </c>
      <c r="AX143">
        <f t="shared" si="129"/>
        <v>139</v>
      </c>
      <c r="AY143" s="34">
        <v>2.3639937106918273E-2</v>
      </c>
    </row>
    <row r="144" spans="1:51" ht="15.6" customHeight="1">
      <c r="A144" s="2">
        <v>134</v>
      </c>
      <c r="B144" s="1">
        <f t="shared" si="94"/>
        <v>1.5509259259259259E-3</v>
      </c>
      <c r="C144" s="5">
        <f t="shared" si="108"/>
        <v>0.67180555555555577</v>
      </c>
      <c r="D144" s="18">
        <f t="shared" si="88"/>
        <v>0.67180555555555577</v>
      </c>
      <c r="E144" s="21">
        <f t="shared" ca="1" si="109"/>
        <v>0</v>
      </c>
      <c r="F144" s="18">
        <f t="shared" ca="1" si="110"/>
        <v>0.67180555555555577</v>
      </c>
      <c r="G144" s="25">
        <f t="shared" ca="1" si="95"/>
        <v>11</v>
      </c>
      <c r="H144" s="18">
        <f t="shared" ca="1" si="111"/>
        <v>1.273148148148148E-4</v>
      </c>
      <c r="I144" s="18">
        <f t="shared" ca="1" si="112"/>
        <v>0.67193287037037053</v>
      </c>
      <c r="J144" s="16">
        <f t="shared" ca="1" si="113"/>
        <v>0.67193287037037053</v>
      </c>
      <c r="K144" s="23">
        <f t="shared" ca="1" si="114"/>
        <v>9.2592592592755096E-5</v>
      </c>
      <c r="L144" s="16">
        <f t="shared" ca="1" si="115"/>
        <v>0.67202546296296328</v>
      </c>
      <c r="M144" s="15">
        <f t="shared" ca="1" si="96"/>
        <v>18</v>
      </c>
      <c r="N144" s="16">
        <f t="shared" ca="1" si="97"/>
        <v>2.0833333333333335E-4</v>
      </c>
      <c r="O144" s="16">
        <f t="shared" ca="1" si="116"/>
        <v>0.67223379629629665</v>
      </c>
      <c r="P144" s="14">
        <f t="shared" ca="1" si="117"/>
        <v>0.67223379629629665</v>
      </c>
      <c r="Q144" s="23">
        <f>0</f>
        <v>0</v>
      </c>
      <c r="R144" s="14">
        <f t="shared" ca="1" si="118"/>
        <v>0.67223379629629665</v>
      </c>
      <c r="S144" s="13">
        <f t="shared" ca="1" si="98"/>
        <v>38</v>
      </c>
      <c r="T144" s="14">
        <f t="shared" ca="1" si="99"/>
        <v>4.3981481481481481E-4</v>
      </c>
      <c r="U144" s="14">
        <f t="shared" ca="1" si="119"/>
        <v>0.67267361111111146</v>
      </c>
      <c r="V144" s="12">
        <f t="shared" ca="1" si="120"/>
        <v>0.67267361111111146</v>
      </c>
      <c r="W144" s="23">
        <f>0</f>
        <v>0</v>
      </c>
      <c r="X144" s="12">
        <f t="shared" ca="1" si="121"/>
        <v>0.67267361111111146</v>
      </c>
      <c r="Y144" s="11">
        <f t="shared" ca="1" si="100"/>
        <v>45</v>
      </c>
      <c r="Z144" s="12">
        <f t="shared" ca="1" si="101"/>
        <v>5.2083333333333333E-4</v>
      </c>
      <c r="AA144" s="12">
        <f t="shared" ca="1" si="122"/>
        <v>0.67319444444444476</v>
      </c>
      <c r="AB144" s="10">
        <f t="shared" ca="1" si="123"/>
        <v>0.67319444444444476</v>
      </c>
      <c r="AC144" s="23">
        <f>0</f>
        <v>0</v>
      </c>
      <c r="AD144" s="10">
        <f t="shared" ca="1" si="124"/>
        <v>0.67319444444444476</v>
      </c>
      <c r="AE144" s="9">
        <f t="shared" ca="1" si="89"/>
        <v>41</v>
      </c>
      <c r="AF144" s="10">
        <f t="shared" ca="1" si="102"/>
        <v>4.7453703703703704E-4</v>
      </c>
      <c r="AG144" s="10">
        <f t="shared" ca="1" si="125"/>
        <v>0.6736689814814818</v>
      </c>
      <c r="AH144" s="9" t="str">
        <f t="shared" ca="1" si="90"/>
        <v>Bowl</v>
      </c>
      <c r="AI144" s="8">
        <f t="shared" ca="1" si="126"/>
        <v>0.6736689814814818</v>
      </c>
      <c r="AJ144" s="23">
        <f t="shared" ca="1" si="127"/>
        <v>0</v>
      </c>
      <c r="AK144" s="8">
        <f t="shared" ca="1" si="130"/>
        <v>0.6736689814814818</v>
      </c>
      <c r="AL144" s="7">
        <f t="shared" ca="1" si="91"/>
        <v>14</v>
      </c>
      <c r="AM144" s="8">
        <f t="shared" ca="1" si="103"/>
        <v>1.6203703703703703E-4</v>
      </c>
      <c r="AN144" s="8">
        <f t="shared" ca="1" si="104"/>
        <v>0.67383101851851879</v>
      </c>
      <c r="AO144" s="7" t="str">
        <f t="shared" ca="1" si="92"/>
        <v>Debit</v>
      </c>
      <c r="AP144" s="1">
        <f t="shared" ca="1" si="105"/>
        <v>9.2592592592755096E-5</v>
      </c>
      <c r="AQ144" s="1">
        <f t="shared" ca="1" si="93"/>
        <v>1.9328703703703704E-3</v>
      </c>
      <c r="AR144">
        <f t="shared" si="106"/>
        <v>1</v>
      </c>
      <c r="AS144" s="33">
        <f t="shared" ca="1" si="128"/>
        <v>9.2592592592755096E-5</v>
      </c>
      <c r="AT144" s="33">
        <f t="shared" ca="1" si="107"/>
        <v>1.9328703703703704E-3</v>
      </c>
      <c r="AX144">
        <f t="shared" si="129"/>
        <v>140</v>
      </c>
      <c r="AY144" s="34">
        <v>2.3236482354996622E-2</v>
      </c>
    </row>
    <row r="145" spans="1:51" ht="15.6" customHeight="1">
      <c r="A145" s="2">
        <v>213</v>
      </c>
      <c r="B145" s="1">
        <f t="shared" si="94"/>
        <v>2.4652777777777776E-3</v>
      </c>
      <c r="C145" s="5">
        <f t="shared" si="108"/>
        <v>0.6742708333333336</v>
      </c>
      <c r="D145" s="18">
        <f t="shared" si="88"/>
        <v>0.6742708333333336</v>
      </c>
      <c r="E145" s="21">
        <f t="shared" ca="1" si="109"/>
        <v>0</v>
      </c>
      <c r="F145" s="18">
        <f t="shared" ca="1" si="110"/>
        <v>0.6742708333333336</v>
      </c>
      <c r="G145" s="25">
        <f t="shared" ca="1" si="95"/>
        <v>24</v>
      </c>
      <c r="H145" s="18">
        <f t="shared" ca="1" si="111"/>
        <v>2.7777777777777778E-4</v>
      </c>
      <c r="I145" s="18">
        <f t="shared" ca="1" si="112"/>
        <v>0.67454861111111142</v>
      </c>
      <c r="J145" s="16">
        <f t="shared" ca="1" si="113"/>
        <v>0.67454861111111142</v>
      </c>
      <c r="K145" s="23">
        <f t="shared" ca="1" si="114"/>
        <v>0</v>
      </c>
      <c r="L145" s="16">
        <f t="shared" ca="1" si="115"/>
        <v>0.67454861111111142</v>
      </c>
      <c r="M145" s="15">
        <f t="shared" ca="1" si="96"/>
        <v>18</v>
      </c>
      <c r="N145" s="16">
        <f t="shared" ca="1" si="97"/>
        <v>2.0833333333333335E-4</v>
      </c>
      <c r="O145" s="16">
        <f t="shared" ca="1" si="116"/>
        <v>0.67475694444444478</v>
      </c>
      <c r="P145" s="14">
        <f t="shared" ca="1" si="117"/>
        <v>0.67475694444444478</v>
      </c>
      <c r="Q145" s="23">
        <f>0</f>
        <v>0</v>
      </c>
      <c r="R145" s="14">
        <f t="shared" ca="1" si="118"/>
        <v>0.67475694444444478</v>
      </c>
      <c r="S145" s="13">
        <f t="shared" ca="1" si="98"/>
        <v>39</v>
      </c>
      <c r="T145" s="14">
        <f t="shared" ca="1" si="99"/>
        <v>4.5138888888888887E-4</v>
      </c>
      <c r="U145" s="14">
        <f t="shared" ca="1" si="119"/>
        <v>0.67520833333333363</v>
      </c>
      <c r="V145" s="12">
        <f t="shared" ca="1" si="120"/>
        <v>0.67520833333333363</v>
      </c>
      <c r="W145" s="23">
        <f>0</f>
        <v>0</v>
      </c>
      <c r="X145" s="12">
        <f t="shared" ca="1" si="121"/>
        <v>0.67520833333333363</v>
      </c>
      <c r="Y145" s="11">
        <f t="shared" ca="1" si="100"/>
        <v>34</v>
      </c>
      <c r="Z145" s="12">
        <f t="shared" ca="1" si="101"/>
        <v>3.9351851851851852E-4</v>
      </c>
      <c r="AA145" s="12">
        <f t="shared" ca="1" si="122"/>
        <v>0.67560185185185218</v>
      </c>
      <c r="AB145" s="10">
        <f t="shared" ca="1" si="123"/>
        <v>0.67560185185185218</v>
      </c>
      <c r="AC145" s="23">
        <f>0</f>
        <v>0</v>
      </c>
      <c r="AD145" s="10">
        <f t="shared" ca="1" si="124"/>
        <v>0.67560185185185218</v>
      </c>
      <c r="AE145" s="9">
        <f t="shared" ca="1" si="89"/>
        <v>28</v>
      </c>
      <c r="AF145" s="10">
        <f t="shared" ca="1" si="102"/>
        <v>3.2407407407407406E-4</v>
      </c>
      <c r="AG145" s="10">
        <f t="shared" ca="1" si="125"/>
        <v>0.67592592592592626</v>
      </c>
      <c r="AH145" s="9" t="str">
        <f t="shared" ca="1" si="90"/>
        <v>Bowl</v>
      </c>
      <c r="AI145" s="8">
        <f t="shared" ca="1" si="126"/>
        <v>0.67592592592592626</v>
      </c>
      <c r="AJ145" s="23">
        <f t="shared" ca="1" si="127"/>
        <v>0</v>
      </c>
      <c r="AK145" s="8">
        <f t="shared" ca="1" si="130"/>
        <v>0.67592592592592626</v>
      </c>
      <c r="AL145" s="7">
        <f t="shared" ca="1" si="91"/>
        <v>17</v>
      </c>
      <c r="AM145" s="8">
        <f t="shared" ca="1" si="103"/>
        <v>1.9675925925925926E-4</v>
      </c>
      <c r="AN145" s="8">
        <f t="shared" ca="1" si="104"/>
        <v>0.67612268518518548</v>
      </c>
      <c r="AO145" s="7" t="str">
        <f t="shared" ca="1" si="92"/>
        <v>Debit</v>
      </c>
      <c r="AP145" s="1">
        <f t="shared" ca="1" si="105"/>
        <v>0</v>
      </c>
      <c r="AQ145" s="1">
        <f t="shared" ca="1" si="93"/>
        <v>1.8518518518518519E-3</v>
      </c>
      <c r="AR145">
        <f t="shared" si="106"/>
        <v>1</v>
      </c>
      <c r="AS145" s="33">
        <f t="shared" ca="1" si="128"/>
        <v>0</v>
      </c>
      <c r="AT145" s="33">
        <f t="shared" ca="1" si="107"/>
        <v>1.8518518518518519E-3</v>
      </c>
      <c r="AX145">
        <f t="shared" si="129"/>
        <v>141</v>
      </c>
      <c r="AY145" s="34">
        <v>2.4429521896110511E-2</v>
      </c>
    </row>
    <row r="146" spans="1:51" ht="15.6" customHeight="1">
      <c r="A146" s="2">
        <v>185</v>
      </c>
      <c r="B146" s="1">
        <f t="shared" si="94"/>
        <v>2.1412037037037038E-3</v>
      </c>
      <c r="C146" s="5">
        <f t="shared" si="108"/>
        <v>0.67641203703703734</v>
      </c>
      <c r="D146" s="18">
        <f t="shared" si="88"/>
        <v>0.67641203703703734</v>
      </c>
      <c r="E146" s="21">
        <f t="shared" ca="1" si="109"/>
        <v>0</v>
      </c>
      <c r="F146" s="18">
        <f t="shared" ca="1" si="110"/>
        <v>0.67641203703703734</v>
      </c>
      <c r="G146" s="25">
        <f t="shared" ca="1" si="95"/>
        <v>27</v>
      </c>
      <c r="H146" s="18">
        <f t="shared" ca="1" si="111"/>
        <v>3.1250000000000001E-4</v>
      </c>
      <c r="I146" s="18">
        <f t="shared" ca="1" si="112"/>
        <v>0.67672453703703739</v>
      </c>
      <c r="J146" s="16">
        <f t="shared" ca="1" si="113"/>
        <v>0.67672453703703739</v>
      </c>
      <c r="K146" s="23">
        <f t="shared" ca="1" si="114"/>
        <v>0</v>
      </c>
      <c r="L146" s="16">
        <f t="shared" ca="1" si="115"/>
        <v>0.67672453703703739</v>
      </c>
      <c r="M146" s="15">
        <f t="shared" ca="1" si="96"/>
        <v>8</v>
      </c>
      <c r="N146" s="16">
        <f t="shared" ca="1" si="97"/>
        <v>9.2592592592592588E-5</v>
      </c>
      <c r="O146" s="16">
        <f t="shared" ca="1" si="116"/>
        <v>0.67681712962963003</v>
      </c>
      <c r="P146" s="14">
        <f t="shared" ca="1" si="117"/>
        <v>0.67681712962963003</v>
      </c>
      <c r="Q146" s="23">
        <f>0</f>
        <v>0</v>
      </c>
      <c r="R146" s="14">
        <f t="shared" ca="1" si="118"/>
        <v>0.67681712962963003</v>
      </c>
      <c r="S146" s="13">
        <f t="shared" ca="1" si="98"/>
        <v>29</v>
      </c>
      <c r="T146" s="14">
        <f t="shared" ca="1" si="99"/>
        <v>3.3564814814814812E-4</v>
      </c>
      <c r="U146" s="14">
        <f t="shared" ca="1" si="119"/>
        <v>0.67715277777777816</v>
      </c>
      <c r="V146" s="12">
        <f t="shared" ca="1" si="120"/>
        <v>0.67715277777777816</v>
      </c>
      <c r="W146" s="23">
        <f>0</f>
        <v>0</v>
      </c>
      <c r="X146" s="12">
        <f t="shared" ca="1" si="121"/>
        <v>0.67715277777777816</v>
      </c>
      <c r="Y146" s="11">
        <f t="shared" ca="1" si="100"/>
        <v>43</v>
      </c>
      <c r="Z146" s="12">
        <f t="shared" ca="1" si="101"/>
        <v>4.9768518518518521E-4</v>
      </c>
      <c r="AA146" s="12">
        <f t="shared" ca="1" si="122"/>
        <v>0.67765046296296338</v>
      </c>
      <c r="AB146" s="10">
        <f t="shared" ca="1" si="123"/>
        <v>0.67765046296296338</v>
      </c>
      <c r="AC146" s="23">
        <f>0</f>
        <v>0</v>
      </c>
      <c r="AD146" s="10">
        <f t="shared" ca="1" si="124"/>
        <v>0.67765046296296338</v>
      </c>
      <c r="AE146" s="9">
        <f t="shared" ca="1" si="89"/>
        <v>24</v>
      </c>
      <c r="AF146" s="10">
        <f t="shared" ca="1" si="102"/>
        <v>2.7777777777777778E-4</v>
      </c>
      <c r="AG146" s="10">
        <f t="shared" ca="1" si="125"/>
        <v>0.67792824074074121</v>
      </c>
      <c r="AH146" s="9" t="str">
        <f t="shared" ca="1" si="90"/>
        <v>Bowl</v>
      </c>
      <c r="AI146" s="8">
        <f t="shared" ca="1" si="126"/>
        <v>0.67792824074074121</v>
      </c>
      <c r="AJ146" s="23">
        <f t="shared" ca="1" si="127"/>
        <v>0</v>
      </c>
      <c r="AK146" s="8">
        <f t="shared" ca="1" si="130"/>
        <v>0.67792824074074121</v>
      </c>
      <c r="AL146" s="7">
        <f t="shared" ca="1" si="91"/>
        <v>19</v>
      </c>
      <c r="AM146" s="8">
        <f t="shared" ca="1" si="103"/>
        <v>2.199074074074074E-4</v>
      </c>
      <c r="AN146" s="8">
        <f t="shared" ca="1" si="104"/>
        <v>0.67814814814814861</v>
      </c>
      <c r="AO146" s="7" t="str">
        <f t="shared" ca="1" si="92"/>
        <v>Debit</v>
      </c>
      <c r="AP146" s="1">
        <f t="shared" ca="1" si="105"/>
        <v>0</v>
      </c>
      <c r="AQ146" s="1">
        <f t="shared" ca="1" si="93"/>
        <v>1.7361111111111112E-3</v>
      </c>
      <c r="AR146">
        <f t="shared" si="106"/>
        <v>1</v>
      </c>
      <c r="AS146" s="33">
        <f t="shared" ca="1" si="128"/>
        <v>0</v>
      </c>
      <c r="AT146" s="33">
        <f t="shared" ca="1" si="107"/>
        <v>1.7361111111111112E-3</v>
      </c>
      <c r="AX146">
        <f t="shared" si="129"/>
        <v>142</v>
      </c>
      <c r="AY146" s="34">
        <v>2.3704868390403439E-2</v>
      </c>
    </row>
    <row r="147" spans="1:51" ht="15.6" customHeight="1">
      <c r="A147" s="2">
        <v>285</v>
      </c>
      <c r="B147" s="1">
        <f t="shared" si="94"/>
        <v>3.2986111111111111E-3</v>
      </c>
      <c r="C147" s="5">
        <f t="shared" si="108"/>
        <v>0.67971064814814841</v>
      </c>
      <c r="D147" s="18">
        <f t="shared" si="88"/>
        <v>0.67971064814814841</v>
      </c>
      <c r="E147" s="21">
        <f t="shared" ca="1" si="109"/>
        <v>0</v>
      </c>
      <c r="F147" s="18">
        <f t="shared" ca="1" si="110"/>
        <v>0.67971064814814841</v>
      </c>
      <c r="G147" s="25">
        <f t="shared" ca="1" si="95"/>
        <v>28</v>
      </c>
      <c r="H147" s="18">
        <f t="shared" ca="1" si="111"/>
        <v>3.2407407407407406E-4</v>
      </c>
      <c r="I147" s="18">
        <f t="shared" ca="1" si="112"/>
        <v>0.6800347222222225</v>
      </c>
      <c r="J147" s="16">
        <f t="shared" ca="1" si="113"/>
        <v>0.6800347222222225</v>
      </c>
      <c r="K147" s="23">
        <f t="shared" ca="1" si="114"/>
        <v>0</v>
      </c>
      <c r="L147" s="16">
        <f t="shared" ca="1" si="115"/>
        <v>0.6800347222222225</v>
      </c>
      <c r="M147" s="15">
        <f t="shared" ca="1" si="96"/>
        <v>28</v>
      </c>
      <c r="N147" s="16">
        <f t="shared" ca="1" si="97"/>
        <v>3.2407407407407406E-4</v>
      </c>
      <c r="O147" s="16">
        <f t="shared" ca="1" si="116"/>
        <v>0.68035879629629659</v>
      </c>
      <c r="P147" s="14">
        <f t="shared" ca="1" si="117"/>
        <v>0.68035879629629659</v>
      </c>
      <c r="Q147" s="23">
        <f>0</f>
        <v>0</v>
      </c>
      <c r="R147" s="14">
        <f t="shared" ca="1" si="118"/>
        <v>0.68035879629629659</v>
      </c>
      <c r="S147" s="13">
        <f t="shared" ca="1" si="98"/>
        <v>19</v>
      </c>
      <c r="T147" s="14">
        <f t="shared" ca="1" si="99"/>
        <v>2.199074074074074E-4</v>
      </c>
      <c r="U147" s="14">
        <f t="shared" ca="1" si="119"/>
        <v>0.68057870370370399</v>
      </c>
      <c r="V147" s="12">
        <f t="shared" ca="1" si="120"/>
        <v>0.68057870370370399</v>
      </c>
      <c r="W147" s="23">
        <f>0</f>
        <v>0</v>
      </c>
      <c r="X147" s="12">
        <f t="shared" ca="1" si="121"/>
        <v>0.68057870370370399</v>
      </c>
      <c r="Y147" s="11">
        <f t="shared" ca="1" si="100"/>
        <v>48</v>
      </c>
      <c r="Z147" s="12">
        <f t="shared" ca="1" si="101"/>
        <v>5.5555555555555556E-4</v>
      </c>
      <c r="AA147" s="12">
        <f t="shared" ca="1" si="122"/>
        <v>0.68113425925925952</v>
      </c>
      <c r="AB147" s="10">
        <f t="shared" ca="1" si="123"/>
        <v>0.68113425925925952</v>
      </c>
      <c r="AC147" s="23">
        <f>0</f>
        <v>0</v>
      </c>
      <c r="AD147" s="10">
        <f t="shared" ca="1" si="124"/>
        <v>0.68113425925925952</v>
      </c>
      <c r="AE147" s="9">
        <f t="shared" ca="1" si="89"/>
        <v>50</v>
      </c>
      <c r="AF147" s="10">
        <f t="shared" ca="1" si="102"/>
        <v>5.7870370370370367E-4</v>
      </c>
      <c r="AG147" s="10">
        <f t="shared" ca="1" si="125"/>
        <v>0.68171296296296324</v>
      </c>
      <c r="AH147" s="9" t="str">
        <f t="shared" ca="1" si="90"/>
        <v>Bowl</v>
      </c>
      <c r="AI147" s="8">
        <f t="shared" ca="1" si="126"/>
        <v>0.68171296296296324</v>
      </c>
      <c r="AJ147" s="23">
        <f t="shared" ca="1" si="127"/>
        <v>0</v>
      </c>
      <c r="AK147" s="8">
        <f t="shared" ca="1" si="130"/>
        <v>0.68171296296296324</v>
      </c>
      <c r="AL147" s="7">
        <f t="shared" ca="1" si="91"/>
        <v>16</v>
      </c>
      <c r="AM147" s="8">
        <f t="shared" ca="1" si="103"/>
        <v>1.8518518518518518E-4</v>
      </c>
      <c r="AN147" s="8">
        <f t="shared" ca="1" si="104"/>
        <v>0.68189814814814842</v>
      </c>
      <c r="AO147" s="7" t="str">
        <f t="shared" ca="1" si="92"/>
        <v>Debit</v>
      </c>
      <c r="AP147" s="1">
        <f t="shared" ca="1" si="105"/>
        <v>0</v>
      </c>
      <c r="AQ147" s="1">
        <f t="shared" ca="1" si="93"/>
        <v>2.1874999999999998E-3</v>
      </c>
      <c r="AR147">
        <f t="shared" si="106"/>
        <v>1</v>
      </c>
      <c r="AS147" s="33">
        <f t="shared" ca="1" si="128"/>
        <v>0</v>
      </c>
      <c r="AT147" s="33">
        <f t="shared" ca="1" si="107"/>
        <v>2.1874999999999998E-3</v>
      </c>
      <c r="AX147">
        <f t="shared" si="129"/>
        <v>143</v>
      </c>
      <c r="AY147" s="34">
        <v>2.296423683904027E-2</v>
      </c>
    </row>
    <row r="148" spans="1:51" ht="15.6" customHeight="1">
      <c r="A148" s="2">
        <v>136</v>
      </c>
      <c r="B148" s="1">
        <f t="shared" si="94"/>
        <v>1.5740740740740741E-3</v>
      </c>
      <c r="C148" s="5">
        <f t="shared" si="108"/>
        <v>0.68128472222222247</v>
      </c>
      <c r="D148" s="18">
        <f t="shared" si="88"/>
        <v>0.68128472222222247</v>
      </c>
      <c r="E148" s="21">
        <f t="shared" ca="1" si="109"/>
        <v>0</v>
      </c>
      <c r="F148" s="18">
        <f t="shared" ca="1" si="110"/>
        <v>0.68128472222222247</v>
      </c>
      <c r="G148" s="25">
        <f t="shared" ca="1" si="95"/>
        <v>23</v>
      </c>
      <c r="H148" s="18">
        <f t="shared" ca="1" si="111"/>
        <v>2.6620370370370372E-4</v>
      </c>
      <c r="I148" s="18">
        <f t="shared" ca="1" si="112"/>
        <v>0.68155092592592614</v>
      </c>
      <c r="J148" s="16">
        <f t="shared" ca="1" si="113"/>
        <v>0.68155092592592614</v>
      </c>
      <c r="K148" s="23">
        <f t="shared" ca="1" si="114"/>
        <v>1.6203703703709937E-4</v>
      </c>
      <c r="L148" s="16">
        <f t="shared" ca="1" si="115"/>
        <v>0.68171296296296324</v>
      </c>
      <c r="M148" s="15">
        <f t="shared" ca="1" si="96"/>
        <v>25</v>
      </c>
      <c r="N148" s="16">
        <f t="shared" ca="1" si="97"/>
        <v>2.8935185185185184E-4</v>
      </c>
      <c r="O148" s="16">
        <f t="shared" ca="1" si="116"/>
        <v>0.6820023148148151</v>
      </c>
      <c r="P148" s="14">
        <f t="shared" ca="1" si="117"/>
        <v>0.6820023148148151</v>
      </c>
      <c r="Q148" s="23">
        <f>0</f>
        <v>0</v>
      </c>
      <c r="R148" s="14">
        <f t="shared" ca="1" si="118"/>
        <v>0.6820023148148151</v>
      </c>
      <c r="S148" s="13">
        <f t="shared" ca="1" si="98"/>
        <v>39</v>
      </c>
      <c r="T148" s="14">
        <f t="shared" ca="1" si="99"/>
        <v>4.5138888888888887E-4</v>
      </c>
      <c r="U148" s="14">
        <f t="shared" ca="1" si="119"/>
        <v>0.68245370370370395</v>
      </c>
      <c r="V148" s="12">
        <f t="shared" ca="1" si="120"/>
        <v>0.68245370370370395</v>
      </c>
      <c r="W148" s="23">
        <f>0</f>
        <v>0</v>
      </c>
      <c r="X148" s="12">
        <f t="shared" ca="1" si="121"/>
        <v>0.68245370370370395</v>
      </c>
      <c r="Y148" s="11">
        <f t="shared" ca="1" si="100"/>
        <v>26</v>
      </c>
      <c r="Z148" s="12">
        <f t="shared" ca="1" si="101"/>
        <v>3.0092592592592595E-4</v>
      </c>
      <c r="AA148" s="12">
        <f t="shared" ca="1" si="122"/>
        <v>0.68275462962962985</v>
      </c>
      <c r="AB148" s="10">
        <f t="shared" ca="1" si="123"/>
        <v>0.68275462962962985</v>
      </c>
      <c r="AC148" s="23">
        <f>0</f>
        <v>0</v>
      </c>
      <c r="AD148" s="10">
        <f t="shared" ca="1" si="124"/>
        <v>0.68275462962962985</v>
      </c>
      <c r="AE148" s="9">
        <f t="shared" ca="1" si="89"/>
        <v>43</v>
      </c>
      <c r="AF148" s="10">
        <f t="shared" ca="1" si="102"/>
        <v>4.9768518518518521E-4</v>
      </c>
      <c r="AG148" s="10">
        <f t="shared" ca="1" si="125"/>
        <v>0.68325231481481508</v>
      </c>
      <c r="AH148" s="9" t="str">
        <f t="shared" ca="1" si="90"/>
        <v>Burrito</v>
      </c>
      <c r="AI148" s="8">
        <f t="shared" ca="1" si="126"/>
        <v>0.68325231481481508</v>
      </c>
      <c r="AJ148" s="23">
        <f t="shared" ca="1" si="127"/>
        <v>0</v>
      </c>
      <c r="AK148" s="8">
        <f t="shared" ca="1" si="130"/>
        <v>0.68325231481481508</v>
      </c>
      <c r="AL148" s="7">
        <f t="shared" ca="1" si="91"/>
        <v>26</v>
      </c>
      <c r="AM148" s="8">
        <f t="shared" ca="1" si="103"/>
        <v>3.0092592592592595E-4</v>
      </c>
      <c r="AN148" s="8">
        <f t="shared" ca="1" si="104"/>
        <v>0.68355324074074097</v>
      </c>
      <c r="AO148" s="7" t="str">
        <f t="shared" ca="1" si="92"/>
        <v>Debit</v>
      </c>
      <c r="AP148" s="1">
        <f t="shared" ca="1" si="105"/>
        <v>1.6203703703709937E-4</v>
      </c>
      <c r="AQ148" s="1">
        <f t="shared" ca="1" si="93"/>
        <v>2.1064814814814817E-3</v>
      </c>
      <c r="AR148">
        <f t="shared" si="106"/>
        <v>1</v>
      </c>
      <c r="AS148" s="33">
        <f t="shared" ca="1" si="128"/>
        <v>1.6203703703709937E-4</v>
      </c>
      <c r="AT148" s="33">
        <f t="shared" ca="1" si="107"/>
        <v>2.1064814814814817E-3</v>
      </c>
      <c r="AX148">
        <f t="shared" si="129"/>
        <v>144</v>
      </c>
      <c r="AY148" s="34">
        <v>2.253075500815287E-2</v>
      </c>
    </row>
    <row r="149" spans="1:51" ht="15.6" customHeight="1">
      <c r="A149" s="2">
        <v>240</v>
      </c>
      <c r="B149" s="1">
        <f t="shared" si="94"/>
        <v>2.7777777777777779E-3</v>
      </c>
      <c r="C149" s="5">
        <f t="shared" si="108"/>
        <v>0.68406250000000024</v>
      </c>
      <c r="D149" s="18">
        <f t="shared" si="88"/>
        <v>0.68406250000000024</v>
      </c>
      <c r="E149" s="21">
        <f t="shared" ca="1" si="109"/>
        <v>0</v>
      </c>
      <c r="F149" s="18">
        <f t="shared" ca="1" si="110"/>
        <v>0.68406250000000024</v>
      </c>
      <c r="G149" s="25">
        <f t="shared" ca="1" si="95"/>
        <v>12</v>
      </c>
      <c r="H149" s="18">
        <f t="shared" ca="1" si="111"/>
        <v>1.3888888888888889E-4</v>
      </c>
      <c r="I149" s="18">
        <f t="shared" ca="1" si="112"/>
        <v>0.68420138888888915</v>
      </c>
      <c r="J149" s="16">
        <f t="shared" ca="1" si="113"/>
        <v>0.68420138888888915</v>
      </c>
      <c r="K149" s="23">
        <f t="shared" ca="1" si="114"/>
        <v>0</v>
      </c>
      <c r="L149" s="16">
        <f t="shared" ca="1" si="115"/>
        <v>0.68420138888888915</v>
      </c>
      <c r="M149" s="15">
        <f t="shared" ca="1" si="96"/>
        <v>27</v>
      </c>
      <c r="N149" s="16">
        <f t="shared" ca="1" si="97"/>
        <v>3.1250000000000001E-4</v>
      </c>
      <c r="O149" s="16">
        <f t="shared" ca="1" si="116"/>
        <v>0.6845138888888892</v>
      </c>
      <c r="P149" s="14">
        <f t="shared" ca="1" si="117"/>
        <v>0.6845138888888892</v>
      </c>
      <c r="Q149" s="23">
        <f>0</f>
        <v>0</v>
      </c>
      <c r="R149" s="14">
        <f t="shared" ca="1" si="118"/>
        <v>0.6845138888888892</v>
      </c>
      <c r="S149" s="13">
        <f t="shared" ca="1" si="98"/>
        <v>28</v>
      </c>
      <c r="T149" s="14">
        <f t="shared" ca="1" si="99"/>
        <v>3.2407407407407406E-4</v>
      </c>
      <c r="U149" s="14">
        <f t="shared" ca="1" si="119"/>
        <v>0.68483796296296329</v>
      </c>
      <c r="V149" s="12">
        <f t="shared" ca="1" si="120"/>
        <v>0.68483796296296329</v>
      </c>
      <c r="W149" s="23">
        <f>0</f>
        <v>0</v>
      </c>
      <c r="X149" s="12">
        <f t="shared" ca="1" si="121"/>
        <v>0.68483796296296329</v>
      </c>
      <c r="Y149" s="11">
        <f t="shared" ca="1" si="100"/>
        <v>32</v>
      </c>
      <c r="Z149" s="12">
        <f t="shared" ca="1" si="101"/>
        <v>3.7037037037037035E-4</v>
      </c>
      <c r="AA149" s="12">
        <f t="shared" ca="1" si="122"/>
        <v>0.68520833333333364</v>
      </c>
      <c r="AB149" s="10">
        <f t="shared" ca="1" si="123"/>
        <v>0.68520833333333364</v>
      </c>
      <c r="AC149" s="23">
        <f>0</f>
        <v>0</v>
      </c>
      <c r="AD149" s="10">
        <f t="shared" ca="1" si="124"/>
        <v>0.68520833333333364</v>
      </c>
      <c r="AE149" s="9">
        <f t="shared" ca="1" si="89"/>
        <v>22</v>
      </c>
      <c r="AF149" s="10">
        <f t="shared" ca="1" si="102"/>
        <v>2.5462962962962961E-4</v>
      </c>
      <c r="AG149" s="10">
        <f t="shared" ca="1" si="125"/>
        <v>0.68546296296296327</v>
      </c>
      <c r="AH149" s="9" t="str">
        <f t="shared" ca="1" si="90"/>
        <v>Bowl</v>
      </c>
      <c r="AI149" s="8">
        <f t="shared" ca="1" si="126"/>
        <v>0.68546296296296327</v>
      </c>
      <c r="AJ149" s="23">
        <f t="shared" ca="1" si="127"/>
        <v>0</v>
      </c>
      <c r="AK149" s="8">
        <f t="shared" ca="1" si="130"/>
        <v>0.68546296296296327</v>
      </c>
      <c r="AL149" s="7">
        <f t="shared" ca="1" si="91"/>
        <v>20</v>
      </c>
      <c r="AM149" s="8">
        <f t="shared" ca="1" si="103"/>
        <v>2.3148148148148149E-4</v>
      </c>
      <c r="AN149" s="8">
        <f t="shared" ca="1" si="104"/>
        <v>0.68569444444444472</v>
      </c>
      <c r="AO149" s="7" t="str">
        <f t="shared" ca="1" si="92"/>
        <v>Debit</v>
      </c>
      <c r="AP149" s="1">
        <f t="shared" ca="1" si="105"/>
        <v>0</v>
      </c>
      <c r="AQ149" s="1">
        <f t="shared" ca="1" si="93"/>
        <v>1.6319444444444445E-3</v>
      </c>
      <c r="AR149">
        <f t="shared" si="106"/>
        <v>1</v>
      </c>
      <c r="AS149" s="33">
        <f t="shared" ca="1" si="128"/>
        <v>0</v>
      </c>
      <c r="AT149" s="33">
        <f t="shared" ca="1" si="107"/>
        <v>1.6319444444444445E-3</v>
      </c>
      <c r="AX149">
        <f t="shared" si="129"/>
        <v>145</v>
      </c>
      <c r="AY149" s="34">
        <v>2.2221057535523323E-2</v>
      </c>
    </row>
    <row r="150" spans="1:51" ht="15.6" customHeight="1">
      <c r="A150" s="2">
        <v>243</v>
      </c>
      <c r="B150" s="1">
        <f t="shared" si="94"/>
        <v>2.8124999999999999E-3</v>
      </c>
      <c r="C150" s="5">
        <f t="shared" si="108"/>
        <v>0.68687500000000024</v>
      </c>
      <c r="D150" s="18">
        <f t="shared" si="88"/>
        <v>0.68687500000000024</v>
      </c>
      <c r="E150" s="21">
        <f t="shared" ca="1" si="109"/>
        <v>0</v>
      </c>
      <c r="F150" s="18">
        <f t="shared" ca="1" si="110"/>
        <v>0.68687500000000024</v>
      </c>
      <c r="G150" s="25">
        <f t="shared" ca="1" si="95"/>
        <v>17</v>
      </c>
      <c r="H150" s="18">
        <f t="shared" ca="1" si="111"/>
        <v>1.9675925925925926E-4</v>
      </c>
      <c r="I150" s="18">
        <f t="shared" ca="1" si="112"/>
        <v>0.68707175925925945</v>
      </c>
      <c r="J150" s="16">
        <f t="shared" ca="1" si="113"/>
        <v>0.68707175925925945</v>
      </c>
      <c r="K150" s="23">
        <f t="shared" ca="1" si="114"/>
        <v>0</v>
      </c>
      <c r="L150" s="16">
        <f t="shared" ca="1" si="115"/>
        <v>0.68707175925925945</v>
      </c>
      <c r="M150" s="15">
        <f t="shared" ca="1" si="96"/>
        <v>9</v>
      </c>
      <c r="N150" s="16">
        <f t="shared" ca="1" si="97"/>
        <v>1.0416666666666667E-4</v>
      </c>
      <c r="O150" s="16">
        <f t="shared" ca="1" si="116"/>
        <v>0.68717592592592613</v>
      </c>
      <c r="P150" s="14">
        <f t="shared" ca="1" si="117"/>
        <v>0.68717592592592613</v>
      </c>
      <c r="Q150" s="23">
        <f>0</f>
        <v>0</v>
      </c>
      <c r="R150" s="14">
        <f t="shared" ca="1" si="118"/>
        <v>0.68717592592592613</v>
      </c>
      <c r="S150" s="13">
        <f t="shared" ca="1" si="98"/>
        <v>30</v>
      </c>
      <c r="T150" s="14">
        <f t="shared" ca="1" si="99"/>
        <v>3.4722222222222224E-4</v>
      </c>
      <c r="U150" s="14">
        <f t="shared" ca="1" si="119"/>
        <v>0.68752314814814841</v>
      </c>
      <c r="V150" s="12">
        <f t="shared" ca="1" si="120"/>
        <v>0.68752314814814841</v>
      </c>
      <c r="W150" s="23">
        <f>0</f>
        <v>0</v>
      </c>
      <c r="X150" s="12">
        <f t="shared" ca="1" si="121"/>
        <v>0.68752314814814841</v>
      </c>
      <c r="Y150" s="11">
        <f t="shared" ca="1" si="100"/>
        <v>44</v>
      </c>
      <c r="Z150" s="12">
        <f t="shared" ca="1" si="101"/>
        <v>5.0925925925925921E-4</v>
      </c>
      <c r="AA150" s="12">
        <f t="shared" ca="1" si="122"/>
        <v>0.68803240740740768</v>
      </c>
      <c r="AB150" s="10">
        <f t="shared" ca="1" si="123"/>
        <v>0.68803240740740768</v>
      </c>
      <c r="AC150" s="23">
        <f>0</f>
        <v>0</v>
      </c>
      <c r="AD150" s="10">
        <f t="shared" ca="1" si="124"/>
        <v>0.68803240740740768</v>
      </c>
      <c r="AE150" s="9">
        <f t="shared" ca="1" si="89"/>
        <v>25</v>
      </c>
      <c r="AF150" s="10">
        <f t="shared" ca="1" si="102"/>
        <v>2.8935185185185184E-4</v>
      </c>
      <c r="AG150" s="10">
        <f t="shared" ca="1" si="125"/>
        <v>0.68832175925925954</v>
      </c>
      <c r="AH150" s="9" t="str">
        <f t="shared" ca="1" si="90"/>
        <v>Bowl</v>
      </c>
      <c r="AI150" s="8">
        <f t="shared" ca="1" si="126"/>
        <v>0.68832175925925954</v>
      </c>
      <c r="AJ150" s="23">
        <f t="shared" ca="1" si="127"/>
        <v>0</v>
      </c>
      <c r="AK150" s="8">
        <f t="shared" ca="1" si="130"/>
        <v>0.68832175925925954</v>
      </c>
      <c r="AL150" s="7">
        <f t="shared" ca="1" si="91"/>
        <v>22</v>
      </c>
      <c r="AM150" s="8">
        <f t="shared" ca="1" si="103"/>
        <v>2.5462962962962961E-4</v>
      </c>
      <c r="AN150" s="8">
        <f t="shared" ca="1" si="104"/>
        <v>0.68857638888888917</v>
      </c>
      <c r="AO150" s="7" t="str">
        <f t="shared" ca="1" si="92"/>
        <v>Debit</v>
      </c>
      <c r="AP150" s="1">
        <f t="shared" ca="1" si="105"/>
        <v>0</v>
      </c>
      <c r="AQ150" s="1">
        <f t="shared" ca="1" si="93"/>
        <v>1.701388888888889E-3</v>
      </c>
      <c r="AR150">
        <f t="shared" si="106"/>
        <v>1</v>
      </c>
      <c r="AS150" s="33">
        <f t="shared" ca="1" si="128"/>
        <v>0</v>
      </c>
      <c r="AT150" s="33">
        <f t="shared" ca="1" si="107"/>
        <v>1.701388888888889E-3</v>
      </c>
      <c r="AX150">
        <f t="shared" si="129"/>
        <v>146</v>
      </c>
      <c r="AY150" s="34">
        <v>2.4980309515491045E-2</v>
      </c>
    </row>
    <row r="151" spans="1:51" ht="15.6" customHeight="1">
      <c r="A151" s="2">
        <v>173</v>
      </c>
      <c r="B151" s="1">
        <f t="shared" si="94"/>
        <v>2.0023148148148148E-3</v>
      </c>
      <c r="C151" s="5">
        <f t="shared" si="108"/>
        <v>0.68887731481481507</v>
      </c>
      <c r="D151" s="18">
        <f t="shared" si="88"/>
        <v>0.68887731481481507</v>
      </c>
      <c r="E151" s="21">
        <f t="shared" ca="1" si="109"/>
        <v>0</v>
      </c>
      <c r="F151" s="18">
        <f t="shared" ca="1" si="110"/>
        <v>0.68887731481481507</v>
      </c>
      <c r="G151" s="25">
        <f t="shared" ca="1" si="95"/>
        <v>18</v>
      </c>
      <c r="H151" s="18">
        <f t="shared" ca="1" si="111"/>
        <v>2.0833333333333335E-4</v>
      </c>
      <c r="I151" s="18">
        <f t="shared" ca="1" si="112"/>
        <v>0.68908564814814843</v>
      </c>
      <c r="J151" s="16">
        <f t="shared" ca="1" si="113"/>
        <v>0.68908564814814843</v>
      </c>
      <c r="K151" s="23">
        <f t="shared" ca="1" si="114"/>
        <v>0</v>
      </c>
      <c r="L151" s="16">
        <f t="shared" ca="1" si="115"/>
        <v>0.68908564814814843</v>
      </c>
      <c r="M151" s="15">
        <f t="shared" ca="1" si="96"/>
        <v>18</v>
      </c>
      <c r="N151" s="16">
        <f t="shared" ca="1" si="97"/>
        <v>2.0833333333333335E-4</v>
      </c>
      <c r="O151" s="16">
        <f t="shared" ca="1" si="116"/>
        <v>0.6892939814814818</v>
      </c>
      <c r="P151" s="14">
        <f t="shared" ca="1" si="117"/>
        <v>0.6892939814814818</v>
      </c>
      <c r="Q151" s="23">
        <f>0</f>
        <v>0</v>
      </c>
      <c r="R151" s="14">
        <f t="shared" ca="1" si="118"/>
        <v>0.6892939814814818</v>
      </c>
      <c r="S151" s="13">
        <f t="shared" ca="1" si="98"/>
        <v>28</v>
      </c>
      <c r="T151" s="14">
        <f t="shared" ca="1" si="99"/>
        <v>3.2407407407407406E-4</v>
      </c>
      <c r="U151" s="14">
        <f t="shared" ca="1" si="119"/>
        <v>0.68961805555555589</v>
      </c>
      <c r="V151" s="12">
        <f t="shared" ca="1" si="120"/>
        <v>0.68961805555555589</v>
      </c>
      <c r="W151" s="23">
        <f>0</f>
        <v>0</v>
      </c>
      <c r="X151" s="12">
        <f t="shared" ca="1" si="121"/>
        <v>0.68961805555555589</v>
      </c>
      <c r="Y151" s="11">
        <f t="shared" ca="1" si="100"/>
        <v>48</v>
      </c>
      <c r="Z151" s="12">
        <f t="shared" ca="1" si="101"/>
        <v>5.5555555555555556E-4</v>
      </c>
      <c r="AA151" s="12">
        <f t="shared" ca="1" si="122"/>
        <v>0.69017361111111142</v>
      </c>
      <c r="AB151" s="10">
        <f t="shared" ca="1" si="123"/>
        <v>0.69017361111111142</v>
      </c>
      <c r="AC151" s="23">
        <f>0</f>
        <v>0</v>
      </c>
      <c r="AD151" s="10">
        <f t="shared" ca="1" si="124"/>
        <v>0.69017361111111142</v>
      </c>
      <c r="AE151" s="9">
        <f t="shared" ca="1" si="89"/>
        <v>40</v>
      </c>
      <c r="AF151" s="10">
        <f t="shared" ca="1" si="102"/>
        <v>4.6296296296296298E-4</v>
      </c>
      <c r="AG151" s="10">
        <f t="shared" ca="1" si="125"/>
        <v>0.69063657407407442</v>
      </c>
      <c r="AH151" s="9" t="str">
        <f t="shared" ca="1" si="90"/>
        <v>Bowl</v>
      </c>
      <c r="AI151" s="8">
        <f t="shared" ca="1" si="126"/>
        <v>0.69063657407407442</v>
      </c>
      <c r="AJ151" s="23">
        <f t="shared" ca="1" si="127"/>
        <v>0</v>
      </c>
      <c r="AK151" s="8">
        <f t="shared" ca="1" si="130"/>
        <v>0.69063657407407442</v>
      </c>
      <c r="AL151" s="7">
        <f t="shared" ca="1" si="91"/>
        <v>50</v>
      </c>
      <c r="AM151" s="8">
        <f t="shared" ca="1" si="103"/>
        <v>5.7870370370370367E-4</v>
      </c>
      <c r="AN151" s="8">
        <f t="shared" ca="1" si="104"/>
        <v>0.69121527777777814</v>
      </c>
      <c r="AO151" s="7" t="str">
        <f t="shared" ca="1" si="92"/>
        <v>Cash</v>
      </c>
      <c r="AP151" s="1">
        <f t="shared" ca="1" si="105"/>
        <v>0</v>
      </c>
      <c r="AQ151" s="1">
        <f t="shared" ca="1" si="93"/>
        <v>2.3379629629629627E-3</v>
      </c>
      <c r="AR151">
        <f t="shared" si="106"/>
        <v>1</v>
      </c>
      <c r="AS151" s="33">
        <f t="shared" ca="1" si="128"/>
        <v>0</v>
      </c>
      <c r="AT151" s="33">
        <f t="shared" ca="1" si="107"/>
        <v>2.3379629629629627E-3</v>
      </c>
      <c r="AX151">
        <f t="shared" si="129"/>
        <v>147</v>
      </c>
      <c r="AY151" s="34">
        <v>2.3549783077102333E-2</v>
      </c>
    </row>
    <row r="152" spans="1:51" ht="15.6" customHeight="1">
      <c r="A152" s="2">
        <v>242</v>
      </c>
      <c r="B152" s="1">
        <f t="shared" si="94"/>
        <v>2.8009259259259259E-3</v>
      </c>
      <c r="C152" s="5">
        <f t="shared" si="108"/>
        <v>0.69167824074074102</v>
      </c>
      <c r="D152" s="18">
        <f t="shared" si="88"/>
        <v>0.69167824074074102</v>
      </c>
      <c r="E152" s="21">
        <f t="shared" ca="1" si="109"/>
        <v>0</v>
      </c>
      <c r="F152" s="18">
        <f t="shared" ca="1" si="110"/>
        <v>0.69167824074074102</v>
      </c>
      <c r="G152" s="25">
        <f t="shared" ca="1" si="95"/>
        <v>17</v>
      </c>
      <c r="H152" s="18">
        <f t="shared" ca="1" si="111"/>
        <v>1.9675925925925926E-4</v>
      </c>
      <c r="I152" s="18">
        <f t="shared" ca="1" si="112"/>
        <v>0.69187500000000024</v>
      </c>
      <c r="J152" s="16">
        <f t="shared" ca="1" si="113"/>
        <v>0.69187500000000024</v>
      </c>
      <c r="K152" s="23">
        <f t="shared" ca="1" si="114"/>
        <v>0</v>
      </c>
      <c r="L152" s="16">
        <f t="shared" ca="1" si="115"/>
        <v>0.69187500000000024</v>
      </c>
      <c r="M152" s="15">
        <f t="shared" ca="1" si="96"/>
        <v>22</v>
      </c>
      <c r="N152" s="16">
        <f t="shared" ca="1" si="97"/>
        <v>2.5462962962962961E-4</v>
      </c>
      <c r="O152" s="16">
        <f t="shared" ca="1" si="116"/>
        <v>0.69212962962962987</v>
      </c>
      <c r="P152" s="14">
        <f t="shared" ca="1" si="117"/>
        <v>0.69212962962962987</v>
      </c>
      <c r="Q152" s="23">
        <f>0</f>
        <v>0</v>
      </c>
      <c r="R152" s="14">
        <f t="shared" ca="1" si="118"/>
        <v>0.69212962962962987</v>
      </c>
      <c r="S152" s="13">
        <f t="shared" ca="1" si="98"/>
        <v>31</v>
      </c>
      <c r="T152" s="14">
        <f t="shared" ca="1" si="99"/>
        <v>3.5879629629629629E-4</v>
      </c>
      <c r="U152" s="14">
        <f t="shared" ca="1" si="119"/>
        <v>0.69248842592592619</v>
      </c>
      <c r="V152" s="12">
        <f t="shared" ca="1" si="120"/>
        <v>0.69248842592592619</v>
      </c>
      <c r="W152" s="23">
        <f>0</f>
        <v>0</v>
      </c>
      <c r="X152" s="12">
        <f t="shared" ca="1" si="121"/>
        <v>0.69248842592592619</v>
      </c>
      <c r="Y152" s="11">
        <f t="shared" ca="1" si="100"/>
        <v>29</v>
      </c>
      <c r="Z152" s="12">
        <f t="shared" ca="1" si="101"/>
        <v>3.3564814814814812E-4</v>
      </c>
      <c r="AA152" s="12">
        <f t="shared" ca="1" si="122"/>
        <v>0.69282407407407431</v>
      </c>
      <c r="AB152" s="10">
        <f t="shared" ca="1" si="123"/>
        <v>0.69282407407407431</v>
      </c>
      <c r="AC152" s="23">
        <f>0</f>
        <v>0</v>
      </c>
      <c r="AD152" s="10">
        <f t="shared" ca="1" si="124"/>
        <v>0.69282407407407431</v>
      </c>
      <c r="AE152" s="9">
        <f t="shared" ca="1" si="89"/>
        <v>49</v>
      </c>
      <c r="AF152" s="10">
        <f t="shared" ca="1" si="102"/>
        <v>5.6712962962962967E-4</v>
      </c>
      <c r="AG152" s="10">
        <f t="shared" ca="1" si="125"/>
        <v>0.693391203703704</v>
      </c>
      <c r="AH152" s="9" t="str">
        <f t="shared" ca="1" si="90"/>
        <v>Bowl</v>
      </c>
      <c r="AI152" s="8">
        <f t="shared" ca="1" si="126"/>
        <v>0.693391203703704</v>
      </c>
      <c r="AJ152" s="23">
        <f t="shared" ca="1" si="127"/>
        <v>0</v>
      </c>
      <c r="AK152" s="8">
        <f t="shared" ca="1" si="130"/>
        <v>0.693391203703704</v>
      </c>
      <c r="AL152" s="7">
        <f t="shared" ca="1" si="91"/>
        <v>29</v>
      </c>
      <c r="AM152" s="8">
        <f t="shared" ca="1" si="103"/>
        <v>3.3564814814814812E-4</v>
      </c>
      <c r="AN152" s="8">
        <f t="shared" ca="1" si="104"/>
        <v>0.69372685185185212</v>
      </c>
      <c r="AO152" s="7" t="str">
        <f t="shared" ca="1" si="92"/>
        <v>Debit</v>
      </c>
      <c r="AP152" s="1">
        <f t="shared" ca="1" si="105"/>
        <v>0</v>
      </c>
      <c r="AQ152" s="1">
        <f t="shared" ca="1" si="93"/>
        <v>2.0486111111111109E-3</v>
      </c>
      <c r="AR152">
        <f t="shared" si="106"/>
        <v>1</v>
      </c>
      <c r="AS152" s="33">
        <f t="shared" ca="1" si="128"/>
        <v>0</v>
      </c>
      <c r="AT152" s="33">
        <f t="shared" ca="1" si="107"/>
        <v>2.0486111111111109E-3</v>
      </c>
      <c r="AX152">
        <f t="shared" si="129"/>
        <v>148</v>
      </c>
      <c r="AY152" s="34">
        <v>2.4064210633589857E-2</v>
      </c>
    </row>
    <row r="153" spans="1:51" ht="15.6" customHeight="1">
      <c r="A153" s="2">
        <v>292</v>
      </c>
      <c r="B153" s="1">
        <f t="shared" si="94"/>
        <v>3.3796296296296296E-3</v>
      </c>
      <c r="C153" s="5">
        <f t="shared" si="108"/>
        <v>0.6950578703703707</v>
      </c>
      <c r="D153" s="18">
        <f t="shared" si="88"/>
        <v>0.6950578703703707</v>
      </c>
      <c r="E153" s="21">
        <f t="shared" ca="1" si="109"/>
        <v>0</v>
      </c>
      <c r="F153" s="18">
        <f t="shared" ca="1" si="110"/>
        <v>0.6950578703703707</v>
      </c>
      <c r="G153" s="25">
        <f t="shared" ca="1" si="95"/>
        <v>22</v>
      </c>
      <c r="H153" s="18">
        <f t="shared" ca="1" si="111"/>
        <v>2.5462962962962961E-4</v>
      </c>
      <c r="I153" s="18">
        <f t="shared" ca="1" si="112"/>
        <v>0.69531250000000033</v>
      </c>
      <c r="J153" s="16">
        <f t="shared" ca="1" si="113"/>
        <v>0.69531250000000033</v>
      </c>
      <c r="K153" s="23">
        <f t="shared" ca="1" si="114"/>
        <v>0</v>
      </c>
      <c r="L153" s="16">
        <f t="shared" ca="1" si="115"/>
        <v>0.69531250000000033</v>
      </c>
      <c r="M153" s="15">
        <f t="shared" ca="1" si="96"/>
        <v>21</v>
      </c>
      <c r="N153" s="16">
        <f t="shared" ca="1" si="97"/>
        <v>2.4305555555555555E-4</v>
      </c>
      <c r="O153" s="16">
        <f t="shared" ca="1" si="116"/>
        <v>0.69555555555555593</v>
      </c>
      <c r="P153" s="14">
        <f t="shared" ca="1" si="117"/>
        <v>0.69555555555555593</v>
      </c>
      <c r="Q153" s="23">
        <f>0</f>
        <v>0</v>
      </c>
      <c r="R153" s="14">
        <f t="shared" ca="1" si="118"/>
        <v>0.69555555555555593</v>
      </c>
      <c r="S153" s="13">
        <f t="shared" ca="1" si="98"/>
        <v>26</v>
      </c>
      <c r="T153" s="14">
        <f t="shared" ca="1" si="99"/>
        <v>3.0092592592592595E-4</v>
      </c>
      <c r="U153" s="14">
        <f t="shared" ca="1" si="119"/>
        <v>0.69585648148148183</v>
      </c>
      <c r="V153" s="12">
        <f t="shared" ca="1" si="120"/>
        <v>0.69585648148148183</v>
      </c>
      <c r="W153" s="23">
        <f>0</f>
        <v>0</v>
      </c>
      <c r="X153" s="12">
        <f t="shared" ca="1" si="121"/>
        <v>0.69585648148148183</v>
      </c>
      <c r="Y153" s="11">
        <f t="shared" ca="1" si="100"/>
        <v>43</v>
      </c>
      <c r="Z153" s="12">
        <f t="shared" ca="1" si="101"/>
        <v>4.9768518518518521E-4</v>
      </c>
      <c r="AA153" s="12">
        <f t="shared" ca="1" si="122"/>
        <v>0.69635416666666705</v>
      </c>
      <c r="AB153" s="10">
        <f t="shared" ca="1" si="123"/>
        <v>0.69635416666666705</v>
      </c>
      <c r="AC153" s="23">
        <f>0</f>
        <v>0</v>
      </c>
      <c r="AD153" s="10">
        <f t="shared" ca="1" si="124"/>
        <v>0.69635416666666705</v>
      </c>
      <c r="AE153" s="9">
        <f t="shared" ca="1" si="89"/>
        <v>64</v>
      </c>
      <c r="AF153" s="10">
        <f t="shared" ca="1" si="102"/>
        <v>7.407407407407407E-4</v>
      </c>
      <c r="AG153" s="10">
        <f t="shared" ca="1" si="125"/>
        <v>0.69709490740740776</v>
      </c>
      <c r="AH153" s="9" t="str">
        <f t="shared" ca="1" si="90"/>
        <v>Quesadilla</v>
      </c>
      <c r="AI153" s="8">
        <f t="shared" ca="1" si="126"/>
        <v>0.69709490740740776</v>
      </c>
      <c r="AJ153" s="23">
        <f t="shared" ca="1" si="127"/>
        <v>0</v>
      </c>
      <c r="AK153" s="8">
        <f t="shared" ca="1" si="130"/>
        <v>0.69709490740740776</v>
      </c>
      <c r="AL153" s="7">
        <f t="shared" ca="1" si="91"/>
        <v>21</v>
      </c>
      <c r="AM153" s="8">
        <f t="shared" ca="1" si="103"/>
        <v>2.4305555555555555E-4</v>
      </c>
      <c r="AN153" s="8">
        <f t="shared" ca="1" si="104"/>
        <v>0.69733796296296335</v>
      </c>
      <c r="AO153" s="7" t="str">
        <f t="shared" ca="1" si="92"/>
        <v>Debit</v>
      </c>
      <c r="AP153" s="1">
        <f t="shared" ca="1" si="105"/>
        <v>0</v>
      </c>
      <c r="AQ153" s="1">
        <f t="shared" ca="1" si="93"/>
        <v>2.2800925925925922E-3</v>
      </c>
      <c r="AR153">
        <f t="shared" si="106"/>
        <v>1</v>
      </c>
      <c r="AS153" s="33">
        <f t="shared" ca="1" si="128"/>
        <v>0</v>
      </c>
      <c r="AT153" s="33">
        <f t="shared" ca="1" si="107"/>
        <v>2.2800925925925922E-3</v>
      </c>
      <c r="AX153">
        <f t="shared" si="129"/>
        <v>149</v>
      </c>
      <c r="AY153" s="34">
        <v>2.391345649895198E-2</v>
      </c>
    </row>
    <row r="154" spans="1:51" ht="15.6" customHeight="1">
      <c r="A154" s="2">
        <v>223</v>
      </c>
      <c r="B154" s="1">
        <f t="shared" si="94"/>
        <v>2.5810185185185185E-3</v>
      </c>
      <c r="C154" s="5">
        <f t="shared" si="108"/>
        <v>0.69763888888888925</v>
      </c>
      <c r="D154" s="18">
        <f t="shared" si="88"/>
        <v>0.69763888888888925</v>
      </c>
      <c r="E154" s="21">
        <f t="shared" ca="1" si="109"/>
        <v>0</v>
      </c>
      <c r="F154" s="18">
        <f t="shared" ca="1" si="110"/>
        <v>0.69763888888888925</v>
      </c>
      <c r="G154" s="25">
        <f t="shared" ca="1" si="95"/>
        <v>10</v>
      </c>
      <c r="H154" s="18">
        <f t="shared" ca="1" si="111"/>
        <v>1.1574074074074075E-4</v>
      </c>
      <c r="I154" s="18">
        <f t="shared" ca="1" si="112"/>
        <v>0.69775462962962997</v>
      </c>
      <c r="J154" s="16">
        <f t="shared" ca="1" si="113"/>
        <v>0.69775462962962997</v>
      </c>
      <c r="K154" s="23">
        <f t="shared" ca="1" si="114"/>
        <v>0</v>
      </c>
      <c r="L154" s="16">
        <f t="shared" ca="1" si="115"/>
        <v>0.69775462962962997</v>
      </c>
      <c r="M154" s="15">
        <f t="shared" ca="1" si="96"/>
        <v>25</v>
      </c>
      <c r="N154" s="16">
        <f t="shared" ca="1" si="97"/>
        <v>2.8935185185185184E-4</v>
      </c>
      <c r="O154" s="16">
        <f t="shared" ca="1" si="116"/>
        <v>0.69804398148148183</v>
      </c>
      <c r="P154" s="14">
        <f t="shared" ca="1" si="117"/>
        <v>0.69804398148148183</v>
      </c>
      <c r="Q154" s="23">
        <f>0</f>
        <v>0</v>
      </c>
      <c r="R154" s="14">
        <f t="shared" ca="1" si="118"/>
        <v>0.69804398148148183</v>
      </c>
      <c r="S154" s="13">
        <f t="shared" ca="1" si="98"/>
        <v>40</v>
      </c>
      <c r="T154" s="14">
        <f t="shared" ca="1" si="99"/>
        <v>4.6296296296296298E-4</v>
      </c>
      <c r="U154" s="14">
        <f t="shared" ca="1" si="119"/>
        <v>0.69850694444444483</v>
      </c>
      <c r="V154" s="12">
        <f t="shared" ca="1" si="120"/>
        <v>0.69850694444444483</v>
      </c>
      <c r="W154" s="23">
        <f>0</f>
        <v>0</v>
      </c>
      <c r="X154" s="12">
        <f t="shared" ca="1" si="121"/>
        <v>0.69850694444444483</v>
      </c>
      <c r="Y154" s="11">
        <f t="shared" ca="1" si="100"/>
        <v>40</v>
      </c>
      <c r="Z154" s="12">
        <f t="shared" ca="1" si="101"/>
        <v>4.6296296296296298E-4</v>
      </c>
      <c r="AA154" s="12">
        <f t="shared" ca="1" si="122"/>
        <v>0.69896990740740783</v>
      </c>
      <c r="AB154" s="10">
        <f t="shared" ca="1" si="123"/>
        <v>0.69896990740740783</v>
      </c>
      <c r="AC154" s="23">
        <f>0</f>
        <v>0</v>
      </c>
      <c r="AD154" s="10">
        <f t="shared" ca="1" si="124"/>
        <v>0.69896990740740783</v>
      </c>
      <c r="AE154" s="9">
        <f t="shared" ca="1" si="89"/>
        <v>54</v>
      </c>
      <c r="AF154" s="10">
        <f t="shared" ca="1" si="102"/>
        <v>6.2500000000000001E-4</v>
      </c>
      <c r="AG154" s="10">
        <f t="shared" ca="1" si="125"/>
        <v>0.69959490740740782</v>
      </c>
      <c r="AH154" s="9" t="str">
        <f t="shared" ca="1" si="90"/>
        <v>Burrito</v>
      </c>
      <c r="AI154" s="8">
        <f t="shared" ca="1" si="126"/>
        <v>0.69959490740740782</v>
      </c>
      <c r="AJ154" s="23">
        <f t="shared" ca="1" si="127"/>
        <v>0</v>
      </c>
      <c r="AK154" s="8">
        <f t="shared" ca="1" si="130"/>
        <v>0.69959490740740782</v>
      </c>
      <c r="AL154" s="7">
        <f t="shared" ca="1" si="91"/>
        <v>17</v>
      </c>
      <c r="AM154" s="8">
        <f t="shared" ca="1" si="103"/>
        <v>1.9675925925925926E-4</v>
      </c>
      <c r="AN154" s="8">
        <f t="shared" ca="1" si="104"/>
        <v>0.69979166666666703</v>
      </c>
      <c r="AO154" s="7" t="str">
        <f t="shared" ca="1" si="92"/>
        <v>Debit</v>
      </c>
      <c r="AP154" s="1">
        <f t="shared" ca="1" si="105"/>
        <v>0</v>
      </c>
      <c r="AQ154" s="1">
        <f t="shared" ca="1" si="93"/>
        <v>2.1527777777777778E-3</v>
      </c>
      <c r="AR154">
        <f t="shared" si="106"/>
        <v>1</v>
      </c>
      <c r="AS154" s="33">
        <f t="shared" ca="1" si="128"/>
        <v>0</v>
      </c>
      <c r="AT154" s="33">
        <f t="shared" ca="1" si="107"/>
        <v>2.1527777777777778E-3</v>
      </c>
      <c r="AX154">
        <f t="shared" si="129"/>
        <v>150</v>
      </c>
      <c r="AY154" s="34">
        <v>2.5766327451665801E-2</v>
      </c>
    </row>
    <row r="155" spans="1:51" ht="15.6" customHeight="1">
      <c r="A155" s="2">
        <v>201</v>
      </c>
      <c r="B155" s="1">
        <f t="shared" si="94"/>
        <v>2.3263888888888887E-3</v>
      </c>
      <c r="C155" s="5">
        <f t="shared" si="108"/>
        <v>0.69996527777777817</v>
      </c>
      <c r="D155" s="18">
        <f t="shared" si="88"/>
        <v>0.69996527777777817</v>
      </c>
      <c r="E155" s="21">
        <f t="shared" ca="1" si="109"/>
        <v>0</v>
      </c>
      <c r="F155" s="18">
        <f t="shared" ca="1" si="110"/>
        <v>0.69996527777777817</v>
      </c>
      <c r="G155" s="25">
        <f t="shared" ca="1" si="95"/>
        <v>20</v>
      </c>
      <c r="H155" s="18">
        <f t="shared" ca="1" si="111"/>
        <v>2.3148148148148149E-4</v>
      </c>
      <c r="I155" s="18">
        <f t="shared" ca="1" si="112"/>
        <v>0.70019675925925962</v>
      </c>
      <c r="J155" s="16">
        <f t="shared" ca="1" si="113"/>
        <v>0.70019675925925962</v>
      </c>
      <c r="K155" s="23">
        <f t="shared" ca="1" si="114"/>
        <v>0</v>
      </c>
      <c r="L155" s="16">
        <f t="shared" ca="1" si="115"/>
        <v>0.70019675925925962</v>
      </c>
      <c r="M155" s="15">
        <f t="shared" ca="1" si="96"/>
        <v>11</v>
      </c>
      <c r="N155" s="16">
        <f t="shared" ca="1" si="97"/>
        <v>1.273148148148148E-4</v>
      </c>
      <c r="O155" s="16">
        <f t="shared" ca="1" si="116"/>
        <v>0.70032407407407438</v>
      </c>
      <c r="P155" s="14">
        <f t="shared" ca="1" si="117"/>
        <v>0.70032407407407438</v>
      </c>
      <c r="Q155" s="23">
        <f>0</f>
        <v>0</v>
      </c>
      <c r="R155" s="14">
        <f t="shared" ca="1" si="118"/>
        <v>0.70032407407407438</v>
      </c>
      <c r="S155" s="13">
        <f t="shared" ca="1" si="98"/>
        <v>35</v>
      </c>
      <c r="T155" s="14">
        <f t="shared" ca="1" si="99"/>
        <v>4.0509259259259258E-4</v>
      </c>
      <c r="U155" s="14">
        <f t="shared" ca="1" si="119"/>
        <v>0.70072916666666696</v>
      </c>
      <c r="V155" s="12">
        <f t="shared" ca="1" si="120"/>
        <v>0.70072916666666696</v>
      </c>
      <c r="W155" s="23">
        <f>0</f>
        <v>0</v>
      </c>
      <c r="X155" s="12">
        <f t="shared" ca="1" si="121"/>
        <v>0.70072916666666696</v>
      </c>
      <c r="Y155" s="11">
        <f t="shared" ca="1" si="100"/>
        <v>33</v>
      </c>
      <c r="Z155" s="12">
        <f t="shared" ca="1" si="101"/>
        <v>3.8194444444444446E-4</v>
      </c>
      <c r="AA155" s="12">
        <f t="shared" ca="1" si="122"/>
        <v>0.70111111111111135</v>
      </c>
      <c r="AB155" s="10">
        <f t="shared" ca="1" si="123"/>
        <v>0.70111111111111135</v>
      </c>
      <c r="AC155" s="23">
        <f>0</f>
        <v>0</v>
      </c>
      <c r="AD155" s="10">
        <f t="shared" ca="1" si="124"/>
        <v>0.70111111111111135</v>
      </c>
      <c r="AE155" s="9">
        <f t="shared" ca="1" si="89"/>
        <v>39</v>
      </c>
      <c r="AF155" s="10">
        <f t="shared" ca="1" si="102"/>
        <v>4.5138888888888887E-4</v>
      </c>
      <c r="AG155" s="10">
        <f t="shared" ca="1" si="125"/>
        <v>0.7015625000000002</v>
      </c>
      <c r="AH155" s="9" t="str">
        <f t="shared" ca="1" si="90"/>
        <v>Bowl</v>
      </c>
      <c r="AI155" s="8">
        <f t="shared" ca="1" si="126"/>
        <v>0.7015625000000002</v>
      </c>
      <c r="AJ155" s="23">
        <f t="shared" ca="1" si="127"/>
        <v>0</v>
      </c>
      <c r="AK155" s="8">
        <f t="shared" ca="1" si="130"/>
        <v>0.7015625000000002</v>
      </c>
      <c r="AL155" s="7">
        <f t="shared" ca="1" si="91"/>
        <v>19</v>
      </c>
      <c r="AM155" s="8">
        <f t="shared" ca="1" si="103"/>
        <v>2.199074074074074E-4</v>
      </c>
      <c r="AN155" s="8">
        <f t="shared" ca="1" si="104"/>
        <v>0.7017824074074076</v>
      </c>
      <c r="AO155" s="7" t="str">
        <f t="shared" ca="1" si="92"/>
        <v>Debit</v>
      </c>
      <c r="AP155" s="1">
        <f t="shared" ca="1" si="105"/>
        <v>0</v>
      </c>
      <c r="AQ155" s="1">
        <f t="shared" ca="1" si="93"/>
        <v>1.8171296296296295E-3</v>
      </c>
      <c r="AR155">
        <f t="shared" si="106"/>
        <v>1</v>
      </c>
      <c r="AS155" s="33">
        <f t="shared" ca="1" si="128"/>
        <v>0</v>
      </c>
      <c r="AT155" s="33">
        <f t="shared" ca="1" si="107"/>
        <v>1.8171296296296295E-3</v>
      </c>
      <c r="AX155">
        <f t="shared" si="129"/>
        <v>151</v>
      </c>
      <c r="AY155" s="34">
        <v>2.5573244234800833E-2</v>
      </c>
    </row>
    <row r="156" spans="1:51" ht="15.6" customHeight="1">
      <c r="A156" s="2">
        <v>123</v>
      </c>
      <c r="B156" s="1">
        <f t="shared" si="94"/>
        <v>1.4236111111111112E-3</v>
      </c>
      <c r="C156" s="5">
        <f t="shared" si="108"/>
        <v>0.70138888888888928</v>
      </c>
      <c r="D156" s="18">
        <f t="shared" si="88"/>
        <v>0.70138888888888928</v>
      </c>
      <c r="E156" s="21">
        <f t="shared" ca="1" si="109"/>
        <v>0</v>
      </c>
      <c r="F156" s="18">
        <f t="shared" ca="1" si="110"/>
        <v>0.70138888888888928</v>
      </c>
      <c r="G156" s="25">
        <f t="shared" ca="1" si="95"/>
        <v>25</v>
      </c>
      <c r="H156" s="18">
        <f t="shared" ca="1" si="111"/>
        <v>2.8935185185185184E-4</v>
      </c>
      <c r="I156" s="18">
        <f t="shared" ca="1" si="112"/>
        <v>0.70167824074074114</v>
      </c>
      <c r="J156" s="16">
        <f t="shared" ca="1" si="113"/>
        <v>0.70167824074074114</v>
      </c>
      <c r="K156" s="23">
        <f t="shared" ca="1" si="114"/>
        <v>0</v>
      </c>
      <c r="L156" s="16">
        <f t="shared" ca="1" si="115"/>
        <v>0.70167824074074114</v>
      </c>
      <c r="M156" s="15">
        <f t="shared" ca="1" si="96"/>
        <v>11</v>
      </c>
      <c r="N156" s="16">
        <f t="shared" ca="1" si="97"/>
        <v>1.273148148148148E-4</v>
      </c>
      <c r="O156" s="16">
        <f t="shared" ca="1" si="116"/>
        <v>0.7018055555555559</v>
      </c>
      <c r="P156" s="14">
        <f t="shared" ca="1" si="117"/>
        <v>0.7018055555555559</v>
      </c>
      <c r="Q156" s="23">
        <f>0</f>
        <v>0</v>
      </c>
      <c r="R156" s="14">
        <f t="shared" ca="1" si="118"/>
        <v>0.7018055555555559</v>
      </c>
      <c r="S156" s="13">
        <f t="shared" ca="1" si="98"/>
        <v>36</v>
      </c>
      <c r="T156" s="14">
        <f t="shared" ca="1" si="99"/>
        <v>4.1666666666666669E-4</v>
      </c>
      <c r="U156" s="14">
        <f t="shared" ca="1" si="119"/>
        <v>0.70222222222222253</v>
      </c>
      <c r="V156" s="12">
        <f t="shared" ca="1" si="120"/>
        <v>0.70222222222222253</v>
      </c>
      <c r="W156" s="23">
        <f>0</f>
        <v>0</v>
      </c>
      <c r="X156" s="12">
        <f t="shared" ca="1" si="121"/>
        <v>0.70222222222222253</v>
      </c>
      <c r="Y156" s="11">
        <f t="shared" ca="1" si="100"/>
        <v>46</v>
      </c>
      <c r="Z156" s="12">
        <f t="shared" ca="1" si="101"/>
        <v>5.3240740740740744E-4</v>
      </c>
      <c r="AA156" s="12">
        <f t="shared" ca="1" si="122"/>
        <v>0.70275462962962998</v>
      </c>
      <c r="AB156" s="10">
        <f t="shared" ca="1" si="123"/>
        <v>0.70275462962962998</v>
      </c>
      <c r="AC156" s="23">
        <f>0</f>
        <v>0</v>
      </c>
      <c r="AD156" s="10">
        <f t="shared" ca="1" si="124"/>
        <v>0.70275462962962998</v>
      </c>
      <c r="AE156" s="9">
        <f t="shared" ca="1" si="89"/>
        <v>23</v>
      </c>
      <c r="AF156" s="10">
        <f t="shared" ca="1" si="102"/>
        <v>2.6620370370370372E-4</v>
      </c>
      <c r="AG156" s="10">
        <f t="shared" ca="1" si="125"/>
        <v>0.70302083333333365</v>
      </c>
      <c r="AH156" s="9" t="str">
        <f t="shared" ca="1" si="90"/>
        <v>Bowl</v>
      </c>
      <c r="AI156" s="8">
        <f t="shared" ca="1" si="126"/>
        <v>0.70302083333333365</v>
      </c>
      <c r="AJ156" s="23">
        <f t="shared" ca="1" si="127"/>
        <v>0</v>
      </c>
      <c r="AK156" s="8">
        <f t="shared" ca="1" si="130"/>
        <v>0.70302083333333365</v>
      </c>
      <c r="AL156" s="7">
        <f t="shared" ca="1" si="91"/>
        <v>42</v>
      </c>
      <c r="AM156" s="8">
        <f t="shared" ca="1" si="103"/>
        <v>4.861111111111111E-4</v>
      </c>
      <c r="AN156" s="8">
        <f t="shared" ca="1" si="104"/>
        <v>0.70350694444444473</v>
      </c>
      <c r="AO156" s="7" t="str">
        <f t="shared" ca="1" si="92"/>
        <v>Cash</v>
      </c>
      <c r="AP156" s="1">
        <f t="shared" ca="1" si="105"/>
        <v>0</v>
      </c>
      <c r="AQ156" s="1">
        <f t="shared" ca="1" si="93"/>
        <v>2.1180555555555558E-3</v>
      </c>
      <c r="AR156">
        <f t="shared" si="106"/>
        <v>1</v>
      </c>
      <c r="AS156" s="33">
        <f t="shared" ca="1" si="128"/>
        <v>0</v>
      </c>
      <c r="AT156" s="33">
        <f t="shared" ca="1" si="107"/>
        <v>2.1180555555555558E-3</v>
      </c>
      <c r="AX156">
        <f t="shared" si="129"/>
        <v>152</v>
      </c>
      <c r="AY156" s="34">
        <v>2.4463297810389233E-2</v>
      </c>
    </row>
    <row r="157" spans="1:51" ht="15.6" customHeight="1">
      <c r="A157" s="2">
        <v>272</v>
      </c>
      <c r="B157" s="1">
        <f t="shared" si="94"/>
        <v>3.1481481481481482E-3</v>
      </c>
      <c r="C157" s="5">
        <f t="shared" si="108"/>
        <v>0.70453703703703741</v>
      </c>
      <c r="D157" s="18">
        <f t="shared" si="88"/>
        <v>0.70453703703703741</v>
      </c>
      <c r="E157" s="21">
        <f t="shared" ca="1" si="109"/>
        <v>0</v>
      </c>
      <c r="F157" s="18">
        <f t="shared" ca="1" si="110"/>
        <v>0.70453703703703741</v>
      </c>
      <c r="G157" s="25">
        <f t="shared" ca="1" si="95"/>
        <v>26</v>
      </c>
      <c r="H157" s="18">
        <f t="shared" ca="1" si="111"/>
        <v>3.0092592592592595E-4</v>
      </c>
      <c r="I157" s="18">
        <f t="shared" ca="1" si="112"/>
        <v>0.7048379629629633</v>
      </c>
      <c r="J157" s="16">
        <f t="shared" ca="1" si="113"/>
        <v>0.7048379629629633</v>
      </c>
      <c r="K157" s="23">
        <f t="shared" ca="1" si="114"/>
        <v>0</v>
      </c>
      <c r="L157" s="16">
        <f t="shared" ca="1" si="115"/>
        <v>0.7048379629629633</v>
      </c>
      <c r="M157" s="15">
        <f t="shared" ca="1" si="96"/>
        <v>27</v>
      </c>
      <c r="N157" s="16">
        <f t="shared" ca="1" si="97"/>
        <v>3.1250000000000001E-4</v>
      </c>
      <c r="O157" s="16">
        <f t="shared" ca="1" si="116"/>
        <v>0.70515046296296335</v>
      </c>
      <c r="P157" s="14">
        <f t="shared" ca="1" si="117"/>
        <v>0.70515046296296335</v>
      </c>
      <c r="Q157" s="23">
        <f>0</f>
        <v>0</v>
      </c>
      <c r="R157" s="14">
        <f t="shared" ca="1" si="118"/>
        <v>0.70515046296296335</v>
      </c>
      <c r="S157" s="13">
        <f t="shared" ca="1" si="98"/>
        <v>44</v>
      </c>
      <c r="T157" s="14">
        <f t="shared" ca="1" si="99"/>
        <v>5.0925925925925921E-4</v>
      </c>
      <c r="U157" s="14">
        <f t="shared" ca="1" si="119"/>
        <v>0.70565972222222262</v>
      </c>
      <c r="V157" s="12">
        <f t="shared" ca="1" si="120"/>
        <v>0.70565972222222262</v>
      </c>
      <c r="W157" s="23">
        <f>0</f>
        <v>0</v>
      </c>
      <c r="X157" s="12">
        <f t="shared" ca="1" si="121"/>
        <v>0.70565972222222262</v>
      </c>
      <c r="Y157" s="11">
        <f t="shared" ca="1" si="100"/>
        <v>36</v>
      </c>
      <c r="Z157" s="12">
        <f t="shared" ca="1" si="101"/>
        <v>4.1666666666666669E-4</v>
      </c>
      <c r="AA157" s="12">
        <f t="shared" ca="1" si="122"/>
        <v>0.70607638888888924</v>
      </c>
      <c r="AB157" s="10">
        <f t="shared" ca="1" si="123"/>
        <v>0.70607638888888924</v>
      </c>
      <c r="AC157" s="23">
        <f>0</f>
        <v>0</v>
      </c>
      <c r="AD157" s="10">
        <f t="shared" ca="1" si="124"/>
        <v>0.70607638888888924</v>
      </c>
      <c r="AE157" s="9">
        <f t="shared" ca="1" si="89"/>
        <v>41</v>
      </c>
      <c r="AF157" s="10">
        <f t="shared" ca="1" si="102"/>
        <v>4.7453703703703704E-4</v>
      </c>
      <c r="AG157" s="10">
        <f t="shared" ca="1" si="125"/>
        <v>0.70655092592592628</v>
      </c>
      <c r="AH157" s="9" t="str">
        <f t="shared" ca="1" si="90"/>
        <v>Quesadilla</v>
      </c>
      <c r="AI157" s="8">
        <f t="shared" ca="1" si="126"/>
        <v>0.70655092592592628</v>
      </c>
      <c r="AJ157" s="23">
        <f t="shared" ca="1" si="127"/>
        <v>0</v>
      </c>
      <c r="AK157" s="8">
        <f t="shared" ca="1" si="130"/>
        <v>0.70655092592592628</v>
      </c>
      <c r="AL157" s="7">
        <f t="shared" ca="1" si="91"/>
        <v>20</v>
      </c>
      <c r="AM157" s="8">
        <f t="shared" ca="1" si="103"/>
        <v>2.3148148148148149E-4</v>
      </c>
      <c r="AN157" s="8">
        <f t="shared" ca="1" si="104"/>
        <v>0.70678240740740772</v>
      </c>
      <c r="AO157" s="7" t="str">
        <f t="shared" ca="1" si="92"/>
        <v>Debit</v>
      </c>
      <c r="AP157" s="1">
        <f t="shared" ca="1" si="105"/>
        <v>0</v>
      </c>
      <c r="AQ157" s="1">
        <f t="shared" ca="1" si="93"/>
        <v>2.2453703703703707E-3</v>
      </c>
      <c r="AR157">
        <f t="shared" si="106"/>
        <v>1</v>
      </c>
      <c r="AS157" s="33">
        <f t="shared" ca="1" si="128"/>
        <v>0</v>
      </c>
      <c r="AT157" s="33">
        <f t="shared" ca="1" si="107"/>
        <v>2.2453703703703707E-3</v>
      </c>
      <c r="AX157">
        <f t="shared" si="129"/>
        <v>153</v>
      </c>
      <c r="AY157" s="34">
        <v>2.3518627707896905E-2</v>
      </c>
    </row>
    <row r="158" spans="1:51" ht="15.6" customHeight="1">
      <c r="A158" s="2">
        <v>103</v>
      </c>
      <c r="B158" s="1">
        <f t="shared" si="94"/>
        <v>1.1921296296296296E-3</v>
      </c>
      <c r="C158" s="5">
        <f t="shared" si="108"/>
        <v>0.70572916666666707</v>
      </c>
      <c r="D158" s="18">
        <f t="shared" si="88"/>
        <v>0.70572916666666707</v>
      </c>
      <c r="E158" s="21">
        <f t="shared" ca="1" si="109"/>
        <v>0</v>
      </c>
      <c r="F158" s="18">
        <f t="shared" ca="1" si="110"/>
        <v>0.70572916666666707</v>
      </c>
      <c r="G158" s="25">
        <f t="shared" ca="1" si="95"/>
        <v>30</v>
      </c>
      <c r="H158" s="18">
        <f t="shared" ca="1" si="111"/>
        <v>3.4722222222222224E-4</v>
      </c>
      <c r="I158" s="18">
        <f t="shared" ca="1" si="112"/>
        <v>0.70607638888888935</v>
      </c>
      <c r="J158" s="16">
        <f t="shared" ca="1" si="113"/>
        <v>0.70607638888888935</v>
      </c>
      <c r="K158" s="23">
        <f t="shared" ca="1" si="114"/>
        <v>4.7453703703692618E-4</v>
      </c>
      <c r="L158" s="16">
        <f t="shared" ca="1" si="115"/>
        <v>0.70655092592592628</v>
      </c>
      <c r="M158" s="15">
        <f t="shared" ca="1" si="96"/>
        <v>32</v>
      </c>
      <c r="N158" s="16">
        <f t="shared" ca="1" si="97"/>
        <v>3.7037037037037035E-4</v>
      </c>
      <c r="O158" s="16">
        <f t="shared" ca="1" si="116"/>
        <v>0.70692129629629663</v>
      </c>
      <c r="P158" s="14">
        <f t="shared" ca="1" si="117"/>
        <v>0.70692129629629663</v>
      </c>
      <c r="Q158" s="23">
        <f>0</f>
        <v>0</v>
      </c>
      <c r="R158" s="14">
        <f t="shared" ca="1" si="118"/>
        <v>0.70692129629629663</v>
      </c>
      <c r="S158" s="13">
        <f t="shared" ca="1" si="98"/>
        <v>28</v>
      </c>
      <c r="T158" s="14">
        <f t="shared" ca="1" si="99"/>
        <v>3.2407407407407406E-4</v>
      </c>
      <c r="U158" s="14">
        <f t="shared" ca="1" si="119"/>
        <v>0.70724537037037072</v>
      </c>
      <c r="V158" s="12">
        <f t="shared" ca="1" si="120"/>
        <v>0.70724537037037072</v>
      </c>
      <c r="W158" s="23">
        <f>0</f>
        <v>0</v>
      </c>
      <c r="X158" s="12">
        <f t="shared" ca="1" si="121"/>
        <v>0.70724537037037072</v>
      </c>
      <c r="Y158" s="11">
        <f t="shared" ca="1" si="100"/>
        <v>27</v>
      </c>
      <c r="Z158" s="12">
        <f t="shared" ca="1" si="101"/>
        <v>3.1250000000000001E-4</v>
      </c>
      <c r="AA158" s="12">
        <f t="shared" ca="1" si="122"/>
        <v>0.70755787037037077</v>
      </c>
      <c r="AB158" s="10">
        <f t="shared" ca="1" si="123"/>
        <v>0.70755787037037077</v>
      </c>
      <c r="AC158" s="23">
        <f>0</f>
        <v>0</v>
      </c>
      <c r="AD158" s="10">
        <f t="shared" ca="1" si="124"/>
        <v>0.70755787037037077</v>
      </c>
      <c r="AE158" s="9">
        <f t="shared" ca="1" si="89"/>
        <v>67</v>
      </c>
      <c r="AF158" s="10">
        <f t="shared" ca="1" si="102"/>
        <v>7.7546296296296293E-4</v>
      </c>
      <c r="AG158" s="10">
        <f t="shared" ca="1" si="125"/>
        <v>0.7083333333333337</v>
      </c>
      <c r="AH158" s="9" t="str">
        <f t="shared" ca="1" si="90"/>
        <v>Quesadilla</v>
      </c>
      <c r="AI158" s="8">
        <f t="shared" ca="1" si="126"/>
        <v>0.7083333333333337</v>
      </c>
      <c r="AJ158" s="23">
        <f t="shared" ca="1" si="127"/>
        <v>0</v>
      </c>
      <c r="AK158" s="8">
        <f t="shared" ca="1" si="130"/>
        <v>0.7083333333333337</v>
      </c>
      <c r="AL158" s="7">
        <f t="shared" ca="1" si="91"/>
        <v>23</v>
      </c>
      <c r="AM158" s="8">
        <f t="shared" ca="1" si="103"/>
        <v>2.6620370370370372E-4</v>
      </c>
      <c r="AN158" s="8">
        <f t="shared" ca="1" si="104"/>
        <v>0.70859953703703737</v>
      </c>
      <c r="AO158" s="7" t="str">
        <f t="shared" ca="1" si="92"/>
        <v>Debit</v>
      </c>
      <c r="AP158" s="1">
        <f t="shared" ca="1" si="105"/>
        <v>4.7453703703692618E-4</v>
      </c>
      <c r="AQ158" s="1">
        <f t="shared" ca="1" si="93"/>
        <v>2.3958333333333336E-3</v>
      </c>
      <c r="AR158">
        <f t="shared" si="106"/>
        <v>1</v>
      </c>
      <c r="AS158" s="33">
        <f t="shared" ca="1" si="128"/>
        <v>4.7453703703692618E-4</v>
      </c>
      <c r="AT158" s="33">
        <f t="shared" ca="1" si="107"/>
        <v>2.3958333333333336E-3</v>
      </c>
      <c r="AX158">
        <f t="shared" si="129"/>
        <v>154</v>
      </c>
      <c r="AY158" s="34">
        <v>2.351440571861237E-2</v>
      </c>
    </row>
    <row r="159" spans="1:51" ht="15.6" customHeight="1">
      <c r="A159" s="2">
        <v>123</v>
      </c>
      <c r="B159" s="1">
        <f t="shared" si="94"/>
        <v>1.4236111111111112E-3</v>
      </c>
      <c r="C159" s="5">
        <f t="shared" si="108"/>
        <v>0.70715277777777819</v>
      </c>
      <c r="D159" s="18">
        <f t="shared" si="88"/>
        <v>0.70715277777777819</v>
      </c>
      <c r="E159" s="21">
        <f t="shared" ca="1" si="109"/>
        <v>0</v>
      </c>
      <c r="F159" s="18">
        <f t="shared" ca="1" si="110"/>
        <v>0.70715277777777819</v>
      </c>
      <c r="G159" s="25">
        <f t="shared" ca="1" si="95"/>
        <v>14</v>
      </c>
      <c r="H159" s="18">
        <f t="shared" ca="1" si="111"/>
        <v>1.6203703703703703E-4</v>
      </c>
      <c r="I159" s="18">
        <f t="shared" ca="1" si="112"/>
        <v>0.70731481481481517</v>
      </c>
      <c r="J159" s="16">
        <f t="shared" ca="1" si="113"/>
        <v>0.70731481481481517</v>
      </c>
      <c r="K159" s="23">
        <f t="shared" ca="1" si="114"/>
        <v>1.0185185185185297E-3</v>
      </c>
      <c r="L159" s="16">
        <f t="shared" ca="1" si="115"/>
        <v>0.7083333333333337</v>
      </c>
      <c r="M159" s="15">
        <f t="shared" ca="1" si="96"/>
        <v>32</v>
      </c>
      <c r="N159" s="16">
        <f t="shared" ca="1" si="97"/>
        <v>3.7037037037037035E-4</v>
      </c>
      <c r="O159" s="16">
        <f t="shared" ca="1" si="116"/>
        <v>0.70870370370370406</v>
      </c>
      <c r="P159" s="14">
        <f t="shared" ca="1" si="117"/>
        <v>0.70870370370370406</v>
      </c>
      <c r="Q159" s="23">
        <f>0</f>
        <v>0</v>
      </c>
      <c r="R159" s="14">
        <f t="shared" ca="1" si="118"/>
        <v>0.70870370370370406</v>
      </c>
      <c r="S159" s="13">
        <f t="shared" ca="1" si="98"/>
        <v>36</v>
      </c>
      <c r="T159" s="14">
        <f t="shared" ca="1" si="99"/>
        <v>4.1666666666666669E-4</v>
      </c>
      <c r="U159" s="14">
        <f t="shared" ca="1" si="119"/>
        <v>0.70912037037037068</v>
      </c>
      <c r="V159" s="12">
        <f t="shared" ca="1" si="120"/>
        <v>0.70912037037037068</v>
      </c>
      <c r="W159" s="23">
        <f>0</f>
        <v>0</v>
      </c>
      <c r="X159" s="12">
        <f t="shared" ca="1" si="121"/>
        <v>0.70912037037037068</v>
      </c>
      <c r="Y159" s="11">
        <f t="shared" ca="1" si="100"/>
        <v>29</v>
      </c>
      <c r="Z159" s="12">
        <f t="shared" ca="1" si="101"/>
        <v>3.3564814814814812E-4</v>
      </c>
      <c r="AA159" s="12">
        <f t="shared" ca="1" si="122"/>
        <v>0.70945601851851881</v>
      </c>
      <c r="AB159" s="10">
        <f t="shared" ca="1" si="123"/>
        <v>0.70945601851851881</v>
      </c>
      <c r="AC159" s="23">
        <f>0</f>
        <v>0</v>
      </c>
      <c r="AD159" s="10">
        <f t="shared" ca="1" si="124"/>
        <v>0.70945601851851881</v>
      </c>
      <c r="AE159" s="9">
        <f t="shared" ca="1" si="89"/>
        <v>27</v>
      </c>
      <c r="AF159" s="10">
        <f t="shared" ca="1" si="102"/>
        <v>3.1250000000000001E-4</v>
      </c>
      <c r="AG159" s="10">
        <f t="shared" ca="1" si="125"/>
        <v>0.70976851851851885</v>
      </c>
      <c r="AH159" s="9" t="str">
        <f t="shared" ca="1" si="90"/>
        <v>Bowl</v>
      </c>
      <c r="AI159" s="8">
        <f t="shared" ca="1" si="126"/>
        <v>0.70976851851851885</v>
      </c>
      <c r="AJ159" s="23">
        <f t="shared" ca="1" si="127"/>
        <v>0</v>
      </c>
      <c r="AK159" s="8">
        <f t="shared" ca="1" si="130"/>
        <v>0.70976851851851885</v>
      </c>
      <c r="AL159" s="7">
        <f t="shared" ca="1" si="91"/>
        <v>17</v>
      </c>
      <c r="AM159" s="8">
        <f t="shared" ca="1" si="103"/>
        <v>1.9675925925925926E-4</v>
      </c>
      <c r="AN159" s="8">
        <f t="shared" ca="1" si="104"/>
        <v>0.70996527777777807</v>
      </c>
      <c r="AO159" s="7" t="str">
        <f t="shared" ca="1" si="92"/>
        <v>Debit</v>
      </c>
      <c r="AP159" s="1">
        <f t="shared" ca="1" si="105"/>
        <v>1.0185185185185297E-3</v>
      </c>
      <c r="AQ159" s="1">
        <f t="shared" ca="1" si="93"/>
        <v>1.7939814814814815E-3</v>
      </c>
      <c r="AR159">
        <f t="shared" si="106"/>
        <v>1</v>
      </c>
      <c r="AS159" s="33">
        <f t="shared" ca="1" si="128"/>
        <v>1.0185185185185297E-3</v>
      </c>
      <c r="AT159" s="33">
        <f t="shared" ca="1" si="107"/>
        <v>1.7939814814814815E-3</v>
      </c>
      <c r="AX159">
        <f t="shared" si="129"/>
        <v>155</v>
      </c>
      <c r="AY159" s="34">
        <v>2.4045721232238772E-2</v>
      </c>
    </row>
    <row r="160" spans="1:51" ht="15.6" customHeight="1">
      <c r="A160" s="2">
        <v>84</v>
      </c>
      <c r="B160" s="1">
        <f t="shared" si="94"/>
        <v>9.7222222222222219E-4</v>
      </c>
      <c r="C160" s="5">
        <f t="shared" si="108"/>
        <v>0.70812500000000045</v>
      </c>
      <c r="D160" s="18">
        <f t="shared" si="88"/>
        <v>0.70812500000000045</v>
      </c>
      <c r="E160" s="21">
        <f t="shared" ca="1" si="109"/>
        <v>0</v>
      </c>
      <c r="F160" s="18">
        <f t="shared" ca="1" si="110"/>
        <v>0.70812500000000045</v>
      </c>
      <c r="G160" s="25">
        <f t="shared" ca="1" si="95"/>
        <v>27</v>
      </c>
      <c r="H160" s="18">
        <f t="shared" ca="1" si="111"/>
        <v>3.1250000000000001E-4</v>
      </c>
      <c r="I160" s="18">
        <f t="shared" ca="1" si="112"/>
        <v>0.7084375000000005</v>
      </c>
      <c r="J160" s="16">
        <f t="shared" ca="1" si="113"/>
        <v>0.7084375000000005</v>
      </c>
      <c r="K160" s="23">
        <f t="shared" ca="1" si="114"/>
        <v>1.3310185185183565E-3</v>
      </c>
      <c r="L160" s="16">
        <f t="shared" ca="1" si="115"/>
        <v>0.70976851851851885</v>
      </c>
      <c r="M160" s="15">
        <f t="shared" ca="1" si="96"/>
        <v>9</v>
      </c>
      <c r="N160" s="16">
        <f t="shared" ca="1" si="97"/>
        <v>1.0416666666666667E-4</v>
      </c>
      <c r="O160" s="16">
        <f t="shared" ca="1" si="116"/>
        <v>0.70987268518518554</v>
      </c>
      <c r="P160" s="14">
        <f t="shared" ca="1" si="117"/>
        <v>0.70987268518518554</v>
      </c>
      <c r="Q160" s="23">
        <f>0</f>
        <v>0</v>
      </c>
      <c r="R160" s="14">
        <f t="shared" ca="1" si="118"/>
        <v>0.70987268518518554</v>
      </c>
      <c r="S160" s="13">
        <f t="shared" ca="1" si="98"/>
        <v>20</v>
      </c>
      <c r="T160" s="14">
        <f t="shared" ca="1" si="99"/>
        <v>2.3148148148148149E-4</v>
      </c>
      <c r="U160" s="14">
        <f t="shared" ca="1" si="119"/>
        <v>0.71010416666666698</v>
      </c>
      <c r="V160" s="12">
        <f t="shared" ca="1" si="120"/>
        <v>0.71010416666666698</v>
      </c>
      <c r="W160" s="23">
        <f>0</f>
        <v>0</v>
      </c>
      <c r="X160" s="12">
        <f t="shared" ca="1" si="121"/>
        <v>0.71010416666666698</v>
      </c>
      <c r="Y160" s="11">
        <f t="shared" ca="1" si="100"/>
        <v>33</v>
      </c>
      <c r="Z160" s="12">
        <f t="shared" ca="1" si="101"/>
        <v>3.8194444444444446E-4</v>
      </c>
      <c r="AA160" s="12">
        <f t="shared" ca="1" si="122"/>
        <v>0.71048611111111137</v>
      </c>
      <c r="AB160" s="10">
        <f t="shared" ca="1" si="123"/>
        <v>0.71048611111111137</v>
      </c>
      <c r="AC160" s="23">
        <f>0</f>
        <v>0</v>
      </c>
      <c r="AD160" s="10">
        <f t="shared" ca="1" si="124"/>
        <v>0.71048611111111137</v>
      </c>
      <c r="AE160" s="9">
        <f t="shared" ca="1" si="89"/>
        <v>46</v>
      </c>
      <c r="AF160" s="10">
        <f t="shared" ca="1" si="102"/>
        <v>5.3240740740740744E-4</v>
      </c>
      <c r="AG160" s="10">
        <f t="shared" ca="1" si="125"/>
        <v>0.71101851851851883</v>
      </c>
      <c r="AH160" s="9" t="str">
        <f t="shared" ca="1" si="90"/>
        <v>Bowl</v>
      </c>
      <c r="AI160" s="8">
        <f t="shared" ca="1" si="126"/>
        <v>0.71101851851851883</v>
      </c>
      <c r="AJ160" s="23">
        <f t="shared" ca="1" si="127"/>
        <v>0</v>
      </c>
      <c r="AK160" s="8">
        <f t="shared" ca="1" si="130"/>
        <v>0.71101851851851883</v>
      </c>
      <c r="AL160" s="7">
        <f t="shared" ca="1" si="91"/>
        <v>21</v>
      </c>
      <c r="AM160" s="8">
        <f t="shared" ca="1" si="103"/>
        <v>2.4305555555555555E-4</v>
      </c>
      <c r="AN160" s="8">
        <f t="shared" ca="1" si="104"/>
        <v>0.71126157407407442</v>
      </c>
      <c r="AO160" s="7" t="str">
        <f t="shared" ca="1" si="92"/>
        <v>Debit</v>
      </c>
      <c r="AP160" s="1">
        <f t="shared" ca="1" si="105"/>
        <v>1.3310185185183565E-3</v>
      </c>
      <c r="AQ160" s="1">
        <f t="shared" ca="1" si="93"/>
        <v>1.8055555555555559E-3</v>
      </c>
      <c r="AR160">
        <f t="shared" si="106"/>
        <v>1</v>
      </c>
      <c r="AS160" s="33">
        <f t="shared" ca="1" si="128"/>
        <v>1.3310185185183565E-3</v>
      </c>
      <c r="AT160" s="33">
        <f t="shared" ca="1" si="107"/>
        <v>1.8055555555555559E-3</v>
      </c>
      <c r="AX160">
        <f t="shared" si="129"/>
        <v>156</v>
      </c>
      <c r="AY160" s="34">
        <v>2.4095802760307747E-2</v>
      </c>
    </row>
    <row r="161" spans="1:51" ht="15.6" customHeight="1">
      <c r="A161" s="2">
        <v>121</v>
      </c>
      <c r="B161" s="1">
        <f t="shared" si="94"/>
        <v>1.4004629629629629E-3</v>
      </c>
      <c r="C161" s="5">
        <f t="shared" si="108"/>
        <v>0.70952546296296337</v>
      </c>
      <c r="D161" s="18">
        <f t="shared" si="88"/>
        <v>0.70952546296296337</v>
      </c>
      <c r="E161" s="21">
        <f t="shared" ca="1" si="109"/>
        <v>0</v>
      </c>
      <c r="F161" s="18">
        <f t="shared" ca="1" si="110"/>
        <v>0.70952546296296337</v>
      </c>
      <c r="G161" s="25">
        <f t="shared" ca="1" si="95"/>
        <v>25</v>
      </c>
      <c r="H161" s="18">
        <f t="shared" ca="1" si="111"/>
        <v>2.8935185185185184E-4</v>
      </c>
      <c r="I161" s="18">
        <f t="shared" ca="1" si="112"/>
        <v>0.70981481481481523</v>
      </c>
      <c r="J161" s="16">
        <f t="shared" ca="1" si="113"/>
        <v>0.70981481481481523</v>
      </c>
      <c r="K161" s="23">
        <f t="shared" ca="1" si="114"/>
        <v>1.2037037037035958E-3</v>
      </c>
      <c r="L161" s="16">
        <f t="shared" ca="1" si="115"/>
        <v>0.71101851851851883</v>
      </c>
      <c r="M161" s="15">
        <f t="shared" ca="1" si="96"/>
        <v>25</v>
      </c>
      <c r="N161" s="16">
        <f t="shared" ca="1" si="97"/>
        <v>2.8935185185185184E-4</v>
      </c>
      <c r="O161" s="16">
        <f t="shared" ca="1" si="116"/>
        <v>0.71130787037037069</v>
      </c>
      <c r="P161" s="14">
        <f t="shared" ca="1" si="117"/>
        <v>0.71130787037037069</v>
      </c>
      <c r="Q161" s="23">
        <f>0</f>
        <v>0</v>
      </c>
      <c r="R161" s="14">
        <f t="shared" ca="1" si="118"/>
        <v>0.71130787037037069</v>
      </c>
      <c r="S161" s="13">
        <f t="shared" ca="1" si="98"/>
        <v>18</v>
      </c>
      <c r="T161" s="14">
        <f t="shared" ca="1" si="99"/>
        <v>2.0833333333333335E-4</v>
      </c>
      <c r="U161" s="14">
        <f t="shared" ca="1" si="119"/>
        <v>0.71151620370370405</v>
      </c>
      <c r="V161" s="12">
        <f t="shared" ca="1" si="120"/>
        <v>0.71151620370370405</v>
      </c>
      <c r="W161" s="23">
        <f>0</f>
        <v>0</v>
      </c>
      <c r="X161" s="12">
        <f t="shared" ca="1" si="121"/>
        <v>0.71151620370370405</v>
      </c>
      <c r="Y161" s="11">
        <f t="shared" ca="1" si="100"/>
        <v>23</v>
      </c>
      <c r="Z161" s="12">
        <f t="shared" ca="1" si="101"/>
        <v>2.6620370370370372E-4</v>
      </c>
      <c r="AA161" s="12">
        <f t="shared" ca="1" si="122"/>
        <v>0.71178240740740772</v>
      </c>
      <c r="AB161" s="10">
        <f t="shared" ca="1" si="123"/>
        <v>0.71178240740740772</v>
      </c>
      <c r="AC161" s="23">
        <f>0</f>
        <v>0</v>
      </c>
      <c r="AD161" s="10">
        <f t="shared" ca="1" si="124"/>
        <v>0.71178240740740772</v>
      </c>
      <c r="AE161" s="9">
        <f t="shared" ca="1" si="89"/>
        <v>43</v>
      </c>
      <c r="AF161" s="10">
        <f t="shared" ca="1" si="102"/>
        <v>4.9768518518518521E-4</v>
      </c>
      <c r="AG161" s="10">
        <f t="shared" ca="1" si="125"/>
        <v>0.71228009259259295</v>
      </c>
      <c r="AH161" s="9" t="str">
        <f t="shared" ca="1" si="90"/>
        <v>Bowl</v>
      </c>
      <c r="AI161" s="8">
        <f t="shared" ca="1" si="126"/>
        <v>0.71228009259259295</v>
      </c>
      <c r="AJ161" s="23">
        <f t="shared" ca="1" si="127"/>
        <v>0</v>
      </c>
      <c r="AK161" s="8">
        <f t="shared" ca="1" si="130"/>
        <v>0.71228009259259295</v>
      </c>
      <c r="AL161" s="7">
        <f t="shared" ca="1" si="91"/>
        <v>27</v>
      </c>
      <c r="AM161" s="8">
        <f t="shared" ca="1" si="103"/>
        <v>3.1250000000000001E-4</v>
      </c>
      <c r="AN161" s="8">
        <f t="shared" ca="1" si="104"/>
        <v>0.712592592592593</v>
      </c>
      <c r="AO161" s="7" t="str">
        <f t="shared" ca="1" si="92"/>
        <v>Debit</v>
      </c>
      <c r="AP161" s="1">
        <f t="shared" ca="1" si="105"/>
        <v>1.2037037037035958E-3</v>
      </c>
      <c r="AQ161" s="1">
        <f t="shared" ca="1" si="93"/>
        <v>1.8634259259259259E-3</v>
      </c>
      <c r="AR161">
        <f t="shared" si="106"/>
        <v>1</v>
      </c>
      <c r="AS161" s="33">
        <f t="shared" ca="1" si="128"/>
        <v>1.2037037037035958E-3</v>
      </c>
      <c r="AT161" s="33">
        <f t="shared" ca="1" si="107"/>
        <v>1.8634259259259259E-3</v>
      </c>
      <c r="AX161">
        <f t="shared" si="129"/>
        <v>157</v>
      </c>
      <c r="AY161" s="34">
        <v>2.3877715175868217E-2</v>
      </c>
    </row>
    <row r="162" spans="1:51" ht="15.6" customHeight="1">
      <c r="A162" s="2">
        <v>33</v>
      </c>
      <c r="B162" s="1">
        <f t="shared" si="94"/>
        <v>3.8194444444444446E-4</v>
      </c>
      <c r="C162" s="5">
        <f t="shared" si="108"/>
        <v>0.70990740740740776</v>
      </c>
      <c r="D162" s="18">
        <f t="shared" si="88"/>
        <v>0.70990740740740776</v>
      </c>
      <c r="E162" s="21">
        <f t="shared" ca="1" si="109"/>
        <v>0</v>
      </c>
      <c r="F162" s="18">
        <f t="shared" ca="1" si="110"/>
        <v>0.70990740740740776</v>
      </c>
      <c r="G162" s="25">
        <f t="shared" ca="1" si="95"/>
        <v>27</v>
      </c>
      <c r="H162" s="18">
        <f t="shared" ca="1" si="111"/>
        <v>3.1250000000000001E-4</v>
      </c>
      <c r="I162" s="18">
        <f t="shared" ca="1" si="112"/>
        <v>0.71021990740740781</v>
      </c>
      <c r="J162" s="16">
        <f t="shared" ca="1" si="113"/>
        <v>0.71021990740740781</v>
      </c>
      <c r="K162" s="23">
        <f t="shared" ca="1" si="114"/>
        <v>2.0601851851851372E-3</v>
      </c>
      <c r="L162" s="16">
        <f t="shared" ca="1" si="115"/>
        <v>0.71228009259259295</v>
      </c>
      <c r="M162" s="15">
        <f t="shared" ca="1" si="96"/>
        <v>22</v>
      </c>
      <c r="N162" s="16">
        <f t="shared" ca="1" si="97"/>
        <v>2.5462962962962961E-4</v>
      </c>
      <c r="O162" s="16">
        <f t="shared" ca="1" si="116"/>
        <v>0.71253472222222258</v>
      </c>
      <c r="P162" s="14">
        <f t="shared" ca="1" si="117"/>
        <v>0.71253472222222258</v>
      </c>
      <c r="Q162" s="23">
        <f>0</f>
        <v>0</v>
      </c>
      <c r="R162" s="14">
        <f t="shared" ca="1" si="118"/>
        <v>0.71253472222222258</v>
      </c>
      <c r="S162" s="13">
        <f t="shared" ca="1" si="98"/>
        <v>34</v>
      </c>
      <c r="T162" s="14">
        <f t="shared" ca="1" si="99"/>
        <v>3.9351851851851852E-4</v>
      </c>
      <c r="U162" s="14">
        <f t="shared" ca="1" si="119"/>
        <v>0.71292824074074113</v>
      </c>
      <c r="V162" s="12">
        <f t="shared" ca="1" si="120"/>
        <v>0.71292824074074113</v>
      </c>
      <c r="W162" s="23">
        <f>0</f>
        <v>0</v>
      </c>
      <c r="X162" s="12">
        <f t="shared" ca="1" si="121"/>
        <v>0.71292824074074113</v>
      </c>
      <c r="Y162" s="11">
        <f t="shared" ca="1" si="100"/>
        <v>21</v>
      </c>
      <c r="Z162" s="12">
        <f t="shared" ca="1" si="101"/>
        <v>2.4305555555555555E-4</v>
      </c>
      <c r="AA162" s="12">
        <f t="shared" ca="1" si="122"/>
        <v>0.71317129629629672</v>
      </c>
      <c r="AB162" s="10">
        <f t="shared" ca="1" si="123"/>
        <v>0.71317129629629672</v>
      </c>
      <c r="AC162" s="23">
        <f>0</f>
        <v>0</v>
      </c>
      <c r="AD162" s="10">
        <f t="shared" ca="1" si="124"/>
        <v>0.71317129629629672</v>
      </c>
      <c r="AE162" s="9">
        <f t="shared" ca="1" si="89"/>
        <v>43</v>
      </c>
      <c r="AF162" s="10">
        <f t="shared" ca="1" si="102"/>
        <v>4.9768518518518521E-4</v>
      </c>
      <c r="AG162" s="10">
        <f t="shared" ca="1" si="125"/>
        <v>0.71366898148148195</v>
      </c>
      <c r="AH162" s="9" t="str">
        <f t="shared" ca="1" si="90"/>
        <v>Burrito</v>
      </c>
      <c r="AI162" s="8">
        <f t="shared" ca="1" si="126"/>
        <v>0.71366898148148195</v>
      </c>
      <c r="AJ162" s="23">
        <f t="shared" ca="1" si="127"/>
        <v>0</v>
      </c>
      <c r="AK162" s="8">
        <f t="shared" ca="1" si="130"/>
        <v>0.71366898148148195</v>
      </c>
      <c r="AL162" s="7">
        <f t="shared" ca="1" si="91"/>
        <v>55</v>
      </c>
      <c r="AM162" s="8">
        <f t="shared" ca="1" si="103"/>
        <v>6.3657407407407413E-4</v>
      </c>
      <c r="AN162" s="8">
        <f t="shared" ca="1" si="104"/>
        <v>0.71430555555555597</v>
      </c>
      <c r="AO162" s="7" t="str">
        <f t="shared" ca="1" si="92"/>
        <v>Cash</v>
      </c>
      <c r="AP162" s="1">
        <f t="shared" ca="1" si="105"/>
        <v>2.0601851851851372E-3</v>
      </c>
      <c r="AQ162" s="1">
        <f t="shared" ca="1" si="93"/>
        <v>2.3379629629629631E-3</v>
      </c>
      <c r="AR162">
        <f t="shared" si="106"/>
        <v>1</v>
      </c>
      <c r="AS162" s="33">
        <f t="shared" ca="1" si="128"/>
        <v>2.0601851851851372E-3</v>
      </c>
      <c r="AT162" s="33">
        <f t="shared" ca="1" si="107"/>
        <v>2.3379629629629631E-3</v>
      </c>
      <c r="AX162">
        <f t="shared" si="129"/>
        <v>158</v>
      </c>
      <c r="AY162" s="34">
        <v>2.3931654728627624E-2</v>
      </c>
    </row>
    <row r="163" spans="1:51" ht="15.6" customHeight="1">
      <c r="A163" s="2">
        <v>92</v>
      </c>
      <c r="B163" s="1">
        <f t="shared" si="94"/>
        <v>1.0648148148148149E-3</v>
      </c>
      <c r="C163" s="5">
        <f t="shared" si="108"/>
        <v>0.71097222222222256</v>
      </c>
      <c r="D163" s="18">
        <f t="shared" si="88"/>
        <v>0.71097222222222256</v>
      </c>
      <c r="E163" s="21">
        <f t="shared" ca="1" si="109"/>
        <v>0</v>
      </c>
      <c r="F163" s="18">
        <f t="shared" ca="1" si="110"/>
        <v>0.71097222222222256</v>
      </c>
      <c r="G163" s="25">
        <f t="shared" ca="1" si="95"/>
        <v>17</v>
      </c>
      <c r="H163" s="18">
        <f t="shared" ca="1" si="111"/>
        <v>1.9675925925925926E-4</v>
      </c>
      <c r="I163" s="18">
        <f t="shared" ca="1" si="112"/>
        <v>0.71116898148148178</v>
      </c>
      <c r="J163" s="16">
        <f t="shared" ca="1" si="113"/>
        <v>0.71116898148148178</v>
      </c>
      <c r="K163" s="23">
        <f t="shared" ca="1" si="114"/>
        <v>2.5000000000001688E-3</v>
      </c>
      <c r="L163" s="16">
        <f t="shared" ca="1" si="115"/>
        <v>0.71366898148148195</v>
      </c>
      <c r="M163" s="15">
        <f t="shared" ca="1" si="96"/>
        <v>30</v>
      </c>
      <c r="N163" s="16">
        <f t="shared" ca="1" si="97"/>
        <v>3.4722222222222224E-4</v>
      </c>
      <c r="O163" s="16">
        <f t="shared" ca="1" si="116"/>
        <v>0.71401620370370422</v>
      </c>
      <c r="P163" s="14">
        <f t="shared" ca="1" si="117"/>
        <v>0.71401620370370422</v>
      </c>
      <c r="Q163" s="23">
        <f>0</f>
        <v>0</v>
      </c>
      <c r="R163" s="14">
        <f t="shared" ca="1" si="118"/>
        <v>0.71401620370370422</v>
      </c>
      <c r="S163" s="13">
        <f t="shared" ca="1" si="98"/>
        <v>34</v>
      </c>
      <c r="T163" s="14">
        <f t="shared" ca="1" si="99"/>
        <v>3.9351851851851852E-4</v>
      </c>
      <c r="U163" s="14">
        <f t="shared" ca="1" si="119"/>
        <v>0.71440972222222276</v>
      </c>
      <c r="V163" s="12">
        <f t="shared" ca="1" si="120"/>
        <v>0.71440972222222276</v>
      </c>
      <c r="W163" s="23">
        <f>0</f>
        <v>0</v>
      </c>
      <c r="X163" s="12">
        <f t="shared" ca="1" si="121"/>
        <v>0.71440972222222276</v>
      </c>
      <c r="Y163" s="11">
        <f t="shared" ca="1" si="100"/>
        <v>22</v>
      </c>
      <c r="Z163" s="12">
        <f t="shared" ca="1" si="101"/>
        <v>2.5462962962962961E-4</v>
      </c>
      <c r="AA163" s="12">
        <f t="shared" ca="1" si="122"/>
        <v>0.7146643518518524</v>
      </c>
      <c r="AB163" s="10">
        <f t="shared" ca="1" si="123"/>
        <v>0.7146643518518524</v>
      </c>
      <c r="AC163" s="23">
        <f>0</f>
        <v>0</v>
      </c>
      <c r="AD163" s="10">
        <f t="shared" ca="1" si="124"/>
        <v>0.7146643518518524</v>
      </c>
      <c r="AE163" s="9">
        <f t="shared" ca="1" si="89"/>
        <v>45</v>
      </c>
      <c r="AF163" s="10">
        <f t="shared" ca="1" si="102"/>
        <v>5.2083333333333333E-4</v>
      </c>
      <c r="AG163" s="10">
        <f t="shared" ca="1" si="125"/>
        <v>0.7151851851851857</v>
      </c>
      <c r="AH163" s="9" t="str">
        <f t="shared" ca="1" si="90"/>
        <v>Quesadilla</v>
      </c>
      <c r="AI163" s="8">
        <f t="shared" ca="1" si="126"/>
        <v>0.7151851851851857</v>
      </c>
      <c r="AJ163" s="23">
        <f t="shared" ca="1" si="127"/>
        <v>0</v>
      </c>
      <c r="AK163" s="8">
        <f t="shared" ca="1" si="130"/>
        <v>0.7151851851851857</v>
      </c>
      <c r="AL163" s="7">
        <f t="shared" ca="1" si="91"/>
        <v>27</v>
      </c>
      <c r="AM163" s="8">
        <f t="shared" ca="1" si="103"/>
        <v>3.1250000000000001E-4</v>
      </c>
      <c r="AN163" s="8">
        <f t="shared" ca="1" si="104"/>
        <v>0.71549768518518575</v>
      </c>
      <c r="AO163" s="7" t="str">
        <f t="shared" ca="1" si="92"/>
        <v>Debit</v>
      </c>
      <c r="AP163" s="1">
        <f t="shared" ca="1" si="105"/>
        <v>2.5000000000001688E-3</v>
      </c>
      <c r="AQ163" s="1">
        <f t="shared" ca="1" si="93"/>
        <v>2.0254629629629629E-3</v>
      </c>
      <c r="AR163">
        <f t="shared" si="106"/>
        <v>1</v>
      </c>
      <c r="AS163" s="33">
        <f t="shared" ca="1" si="128"/>
        <v>2.5000000000001688E-3</v>
      </c>
      <c r="AT163" s="33">
        <f t="shared" ca="1" si="107"/>
        <v>2.0254629629629629E-3</v>
      </c>
      <c r="AX163">
        <f t="shared" si="129"/>
        <v>159</v>
      </c>
      <c r="AY163" s="34">
        <v>2.3556698404379468E-2</v>
      </c>
    </row>
    <row r="164" spans="1:51" ht="15.6" customHeight="1">
      <c r="A164" s="2">
        <v>139</v>
      </c>
      <c r="B164" s="1">
        <f t="shared" si="94"/>
        <v>1.6087962962962963E-3</v>
      </c>
      <c r="C164" s="5">
        <f t="shared" si="108"/>
        <v>0.71258101851851885</v>
      </c>
      <c r="D164" s="18">
        <f t="shared" si="88"/>
        <v>0.71258101851851885</v>
      </c>
      <c r="E164" s="21">
        <f t="shared" ca="1" si="109"/>
        <v>0</v>
      </c>
      <c r="F164" s="18">
        <f t="shared" ca="1" si="110"/>
        <v>0.71258101851851885</v>
      </c>
      <c r="G164" s="25">
        <f t="shared" ca="1" si="95"/>
        <v>28</v>
      </c>
      <c r="H164" s="18">
        <f t="shared" ca="1" si="111"/>
        <v>3.2407407407407406E-4</v>
      </c>
      <c r="I164" s="18">
        <f t="shared" ca="1" si="112"/>
        <v>0.71290509259259294</v>
      </c>
      <c r="J164" s="16">
        <f t="shared" ca="1" si="113"/>
        <v>0.71290509259259294</v>
      </c>
      <c r="K164" s="23">
        <f t="shared" ca="1" si="114"/>
        <v>2.280092592592764E-3</v>
      </c>
      <c r="L164" s="16">
        <f t="shared" ca="1" si="115"/>
        <v>0.7151851851851857</v>
      </c>
      <c r="M164" s="15">
        <f t="shared" ca="1" si="96"/>
        <v>19</v>
      </c>
      <c r="N164" s="16">
        <f t="shared" ca="1" si="97"/>
        <v>2.199074074074074E-4</v>
      </c>
      <c r="O164" s="16">
        <f t="shared" ca="1" si="116"/>
        <v>0.71540509259259311</v>
      </c>
      <c r="P164" s="14">
        <f t="shared" ca="1" si="117"/>
        <v>0.71540509259259311</v>
      </c>
      <c r="Q164" s="23">
        <f>0</f>
        <v>0</v>
      </c>
      <c r="R164" s="14">
        <f t="shared" ca="1" si="118"/>
        <v>0.71540509259259311</v>
      </c>
      <c r="S164" s="13">
        <f t="shared" ca="1" si="98"/>
        <v>28</v>
      </c>
      <c r="T164" s="14">
        <f t="shared" ca="1" si="99"/>
        <v>3.2407407407407406E-4</v>
      </c>
      <c r="U164" s="14">
        <f t="shared" ca="1" si="119"/>
        <v>0.71572916666666719</v>
      </c>
      <c r="V164" s="12">
        <f t="shared" ca="1" si="120"/>
        <v>0.71572916666666719</v>
      </c>
      <c r="W164" s="23">
        <f>0</f>
        <v>0</v>
      </c>
      <c r="X164" s="12">
        <f t="shared" ca="1" si="121"/>
        <v>0.71572916666666719</v>
      </c>
      <c r="Y164" s="11">
        <f t="shared" ca="1" si="100"/>
        <v>22</v>
      </c>
      <c r="Z164" s="12">
        <f t="shared" ca="1" si="101"/>
        <v>2.5462962962962961E-4</v>
      </c>
      <c r="AA164" s="12">
        <f t="shared" ca="1" si="122"/>
        <v>0.71598379629629683</v>
      </c>
      <c r="AB164" s="10">
        <f t="shared" ca="1" si="123"/>
        <v>0.71598379629629683</v>
      </c>
      <c r="AC164" s="23">
        <f>0</f>
        <v>0</v>
      </c>
      <c r="AD164" s="10">
        <f t="shared" ca="1" si="124"/>
        <v>0.71598379629629683</v>
      </c>
      <c r="AE164" s="9">
        <f t="shared" ca="1" si="89"/>
        <v>38</v>
      </c>
      <c r="AF164" s="10">
        <f t="shared" ca="1" si="102"/>
        <v>4.3981481481481481E-4</v>
      </c>
      <c r="AG164" s="10">
        <f t="shared" ca="1" si="125"/>
        <v>0.71642361111111164</v>
      </c>
      <c r="AH164" s="9" t="str">
        <f t="shared" ca="1" si="90"/>
        <v>Bowl</v>
      </c>
      <c r="AI164" s="8">
        <f t="shared" ca="1" si="126"/>
        <v>0.71642361111111164</v>
      </c>
      <c r="AJ164" s="23">
        <f t="shared" ca="1" si="127"/>
        <v>0</v>
      </c>
      <c r="AK164" s="8">
        <f t="shared" ca="1" si="130"/>
        <v>0.71642361111111164</v>
      </c>
      <c r="AL164" s="7">
        <f t="shared" ca="1" si="91"/>
        <v>29</v>
      </c>
      <c r="AM164" s="8">
        <f t="shared" ca="1" si="103"/>
        <v>3.3564814814814812E-4</v>
      </c>
      <c r="AN164" s="8">
        <f t="shared" ca="1" si="104"/>
        <v>0.71675925925925976</v>
      </c>
      <c r="AO164" s="7" t="str">
        <f t="shared" ca="1" si="92"/>
        <v>Debit</v>
      </c>
      <c r="AP164" s="1">
        <f t="shared" ca="1" si="105"/>
        <v>2.280092592592764E-3</v>
      </c>
      <c r="AQ164" s="1">
        <f t="shared" ca="1" si="93"/>
        <v>1.8981481481481479E-3</v>
      </c>
      <c r="AR164">
        <f t="shared" si="106"/>
        <v>1</v>
      </c>
      <c r="AS164" s="33">
        <f t="shared" ca="1" si="128"/>
        <v>2.280092592592764E-3</v>
      </c>
      <c r="AT164" s="33">
        <f t="shared" ca="1" si="107"/>
        <v>1.8981481481481479E-3</v>
      </c>
      <c r="AX164">
        <f t="shared" si="129"/>
        <v>160</v>
      </c>
      <c r="AY164" s="34">
        <v>2.4530194502678983E-2</v>
      </c>
    </row>
    <row r="165" spans="1:51" ht="15.6" customHeight="1">
      <c r="A165" s="2">
        <v>147</v>
      </c>
      <c r="B165" s="1">
        <f t="shared" si="94"/>
        <v>1.7013888888888888E-3</v>
      </c>
      <c r="C165" s="5">
        <f t="shared" si="108"/>
        <v>0.71428240740740778</v>
      </c>
      <c r="D165" s="18">
        <f t="shared" si="88"/>
        <v>0.71428240740740778</v>
      </c>
      <c r="E165" s="21">
        <f t="shared" ca="1" si="109"/>
        <v>0</v>
      </c>
      <c r="F165" s="18">
        <f t="shared" ca="1" si="110"/>
        <v>0.71428240740740778</v>
      </c>
      <c r="G165" s="25">
        <f t="shared" ca="1" si="95"/>
        <v>30</v>
      </c>
      <c r="H165" s="18">
        <f t="shared" ca="1" si="111"/>
        <v>3.4722222222222224E-4</v>
      </c>
      <c r="I165" s="18">
        <f t="shared" ca="1" si="112"/>
        <v>0.71462962962963006</v>
      </c>
      <c r="J165" s="16">
        <f t="shared" ca="1" si="113"/>
        <v>0.71462962962963006</v>
      </c>
      <c r="K165" s="23">
        <f t="shared" ca="1" si="114"/>
        <v>1.7939814814815769E-3</v>
      </c>
      <c r="L165" s="16">
        <f t="shared" ca="1" si="115"/>
        <v>0.71642361111111164</v>
      </c>
      <c r="M165" s="15">
        <f t="shared" ca="1" si="96"/>
        <v>11</v>
      </c>
      <c r="N165" s="16">
        <f t="shared" ca="1" si="97"/>
        <v>1.273148148148148E-4</v>
      </c>
      <c r="O165" s="16">
        <f t="shared" ca="1" si="116"/>
        <v>0.7165509259259264</v>
      </c>
      <c r="P165" s="14">
        <f t="shared" ca="1" si="117"/>
        <v>0.7165509259259264</v>
      </c>
      <c r="Q165" s="23">
        <f>0</f>
        <v>0</v>
      </c>
      <c r="R165" s="14">
        <f t="shared" ca="1" si="118"/>
        <v>0.7165509259259264</v>
      </c>
      <c r="S165" s="13">
        <f t="shared" ca="1" si="98"/>
        <v>17</v>
      </c>
      <c r="T165" s="14">
        <f t="shared" ca="1" si="99"/>
        <v>1.9675925925925926E-4</v>
      </c>
      <c r="U165" s="14">
        <f t="shared" ca="1" si="119"/>
        <v>0.71674768518518561</v>
      </c>
      <c r="V165" s="12">
        <f t="shared" ca="1" si="120"/>
        <v>0.71674768518518561</v>
      </c>
      <c r="W165" s="23">
        <f>0</f>
        <v>0</v>
      </c>
      <c r="X165" s="12">
        <f t="shared" ca="1" si="121"/>
        <v>0.71674768518518561</v>
      </c>
      <c r="Y165" s="11">
        <f t="shared" ca="1" si="100"/>
        <v>46</v>
      </c>
      <c r="Z165" s="12">
        <f t="shared" ca="1" si="101"/>
        <v>5.3240740740740744E-4</v>
      </c>
      <c r="AA165" s="12">
        <f t="shared" ca="1" si="122"/>
        <v>0.71728009259259307</v>
      </c>
      <c r="AB165" s="10">
        <f t="shared" ca="1" si="123"/>
        <v>0.71728009259259307</v>
      </c>
      <c r="AC165" s="23">
        <f>0</f>
        <v>0</v>
      </c>
      <c r="AD165" s="10">
        <f t="shared" ca="1" si="124"/>
        <v>0.71728009259259307</v>
      </c>
      <c r="AE165" s="9">
        <f t="shared" ca="1" si="89"/>
        <v>35</v>
      </c>
      <c r="AF165" s="10">
        <f t="shared" ca="1" si="102"/>
        <v>4.0509259259259258E-4</v>
      </c>
      <c r="AG165" s="10">
        <f t="shared" ca="1" si="125"/>
        <v>0.71768518518518565</v>
      </c>
      <c r="AH165" s="9" t="str">
        <f t="shared" ca="1" si="90"/>
        <v>Bowl</v>
      </c>
      <c r="AI165" s="8">
        <f t="shared" ca="1" si="126"/>
        <v>0.71768518518518565</v>
      </c>
      <c r="AJ165" s="23">
        <f t="shared" ca="1" si="127"/>
        <v>0</v>
      </c>
      <c r="AK165" s="8">
        <f t="shared" ca="1" si="130"/>
        <v>0.71768518518518565</v>
      </c>
      <c r="AL165" s="7">
        <f t="shared" ca="1" si="91"/>
        <v>17</v>
      </c>
      <c r="AM165" s="8">
        <f t="shared" ca="1" si="103"/>
        <v>1.9675925925925926E-4</v>
      </c>
      <c r="AN165" s="8">
        <f t="shared" ca="1" si="104"/>
        <v>0.71788194444444486</v>
      </c>
      <c r="AO165" s="7" t="str">
        <f t="shared" ca="1" si="92"/>
        <v>Debit</v>
      </c>
      <c r="AP165" s="1">
        <f t="shared" ca="1" si="105"/>
        <v>1.7939814814815769E-3</v>
      </c>
      <c r="AQ165" s="1">
        <f t="shared" ca="1" si="93"/>
        <v>1.8055555555555559E-3</v>
      </c>
      <c r="AR165">
        <f t="shared" si="106"/>
        <v>1</v>
      </c>
      <c r="AS165" s="33">
        <f t="shared" ca="1" si="128"/>
        <v>1.7939814814815769E-3</v>
      </c>
      <c r="AT165" s="33">
        <f t="shared" ca="1" si="107"/>
        <v>1.8055555555555559E-3</v>
      </c>
      <c r="AX165">
        <f t="shared" si="129"/>
        <v>161</v>
      </c>
      <c r="AY165" s="34">
        <v>2.2967221348707219E-2</v>
      </c>
    </row>
    <row r="166" spans="1:51" ht="15.6" customHeight="1">
      <c r="A166" s="2">
        <v>9</v>
      </c>
      <c r="B166" s="1">
        <f t="shared" si="94"/>
        <v>1.0416666666666667E-4</v>
      </c>
      <c r="C166" s="5">
        <f t="shared" si="108"/>
        <v>0.71438657407407447</v>
      </c>
      <c r="D166" s="18">
        <f t="shared" si="88"/>
        <v>0.71438657407407447</v>
      </c>
      <c r="E166" s="21">
        <f t="shared" ca="1" si="109"/>
        <v>2.4305555555559355E-4</v>
      </c>
      <c r="F166" s="18">
        <f t="shared" ca="1" si="110"/>
        <v>0.71462962962963006</v>
      </c>
      <c r="G166" s="25">
        <f t="shared" ca="1" si="95"/>
        <v>11</v>
      </c>
      <c r="H166" s="18">
        <f t="shared" ca="1" si="111"/>
        <v>1.273148148148148E-4</v>
      </c>
      <c r="I166" s="18">
        <f t="shared" ca="1" si="112"/>
        <v>0.71475694444444482</v>
      </c>
      <c r="J166" s="16">
        <f t="shared" ca="1" si="113"/>
        <v>0.71475694444444482</v>
      </c>
      <c r="K166" s="23">
        <f t="shared" ca="1" si="114"/>
        <v>2.9282407407408284E-3</v>
      </c>
      <c r="L166" s="16">
        <f t="shared" ca="1" si="115"/>
        <v>0.71768518518518565</v>
      </c>
      <c r="M166" s="15">
        <f t="shared" ca="1" si="96"/>
        <v>29</v>
      </c>
      <c r="N166" s="16">
        <f t="shared" ca="1" si="97"/>
        <v>3.3564814814814812E-4</v>
      </c>
      <c r="O166" s="16">
        <f t="shared" ca="1" si="116"/>
        <v>0.71802083333333377</v>
      </c>
      <c r="P166" s="14">
        <f t="shared" ca="1" si="117"/>
        <v>0.71802083333333377</v>
      </c>
      <c r="Q166" s="23">
        <f>0</f>
        <v>0</v>
      </c>
      <c r="R166" s="14">
        <f t="shared" ca="1" si="118"/>
        <v>0.71802083333333377</v>
      </c>
      <c r="S166" s="13">
        <f t="shared" ca="1" si="98"/>
        <v>35</v>
      </c>
      <c r="T166" s="14">
        <f t="shared" ca="1" si="99"/>
        <v>4.0509259259259258E-4</v>
      </c>
      <c r="U166" s="14">
        <f t="shared" ca="1" si="119"/>
        <v>0.71842592592592636</v>
      </c>
      <c r="V166" s="12">
        <f t="shared" ca="1" si="120"/>
        <v>0.71842592592592636</v>
      </c>
      <c r="W166" s="23">
        <f>0</f>
        <v>0</v>
      </c>
      <c r="X166" s="12">
        <f t="shared" ca="1" si="121"/>
        <v>0.71842592592592636</v>
      </c>
      <c r="Y166" s="11">
        <f t="shared" ca="1" si="100"/>
        <v>43</v>
      </c>
      <c r="Z166" s="12">
        <f t="shared" ca="1" si="101"/>
        <v>4.9768518518518521E-4</v>
      </c>
      <c r="AA166" s="12">
        <f t="shared" ca="1" si="122"/>
        <v>0.71892361111111158</v>
      </c>
      <c r="AB166" s="10">
        <f t="shared" ca="1" si="123"/>
        <v>0.71892361111111158</v>
      </c>
      <c r="AC166" s="23">
        <f>0</f>
        <v>0</v>
      </c>
      <c r="AD166" s="10">
        <f t="shared" ca="1" si="124"/>
        <v>0.71892361111111158</v>
      </c>
      <c r="AE166" s="9">
        <f t="shared" ca="1" si="89"/>
        <v>41</v>
      </c>
      <c r="AF166" s="10">
        <f t="shared" ca="1" si="102"/>
        <v>4.7453703703703704E-4</v>
      </c>
      <c r="AG166" s="10">
        <f t="shared" ca="1" si="125"/>
        <v>0.71939814814814862</v>
      </c>
      <c r="AH166" s="9" t="str">
        <f t="shared" ca="1" si="90"/>
        <v>Bowl</v>
      </c>
      <c r="AI166" s="8">
        <f t="shared" ca="1" si="126"/>
        <v>0.71939814814814862</v>
      </c>
      <c r="AJ166" s="23">
        <f t="shared" ca="1" si="127"/>
        <v>0</v>
      </c>
      <c r="AK166" s="8">
        <f t="shared" ca="1" si="130"/>
        <v>0.71939814814814862</v>
      </c>
      <c r="AL166" s="7">
        <f t="shared" ca="1" si="91"/>
        <v>23</v>
      </c>
      <c r="AM166" s="8">
        <f t="shared" ca="1" si="103"/>
        <v>2.6620370370370372E-4</v>
      </c>
      <c r="AN166" s="8">
        <f t="shared" ca="1" si="104"/>
        <v>0.71966435185185229</v>
      </c>
      <c r="AO166" s="7" t="str">
        <f t="shared" ca="1" si="92"/>
        <v>Debit</v>
      </c>
      <c r="AP166" s="1">
        <f t="shared" ca="1" si="105"/>
        <v>3.171296296296422E-3</v>
      </c>
      <c r="AQ166" s="1">
        <f t="shared" ca="1" si="93"/>
        <v>2.1064814814814817E-3</v>
      </c>
      <c r="AR166">
        <f t="shared" si="106"/>
        <v>1</v>
      </c>
      <c r="AS166" s="33">
        <f t="shared" ca="1" si="128"/>
        <v>3.171296296296422E-3</v>
      </c>
      <c r="AT166" s="33">
        <f t="shared" ca="1" si="107"/>
        <v>2.1064814814814817E-3</v>
      </c>
      <c r="AX166">
        <f t="shared" si="129"/>
        <v>162</v>
      </c>
      <c r="AY166" s="34">
        <v>2.4251688795713957E-2</v>
      </c>
    </row>
    <row r="167" spans="1:51" ht="15.6" customHeight="1">
      <c r="A167" s="2">
        <v>176</v>
      </c>
      <c r="B167" s="1">
        <f t="shared" si="94"/>
        <v>2.0370370370370369E-3</v>
      </c>
      <c r="C167" s="5">
        <f t="shared" si="108"/>
        <v>0.71642361111111152</v>
      </c>
      <c r="D167" s="18">
        <f t="shared" si="88"/>
        <v>0.71642361111111152</v>
      </c>
      <c r="E167" s="21">
        <f t="shared" ca="1" si="109"/>
        <v>0</v>
      </c>
      <c r="F167" s="18">
        <f t="shared" ca="1" si="110"/>
        <v>0.71642361111111152</v>
      </c>
      <c r="G167" s="25">
        <f t="shared" ca="1" si="95"/>
        <v>18</v>
      </c>
      <c r="H167" s="18">
        <f t="shared" ca="1" si="111"/>
        <v>2.0833333333333335E-4</v>
      </c>
      <c r="I167" s="18">
        <f t="shared" ca="1" si="112"/>
        <v>0.71663194444444489</v>
      </c>
      <c r="J167" s="16">
        <f t="shared" ca="1" si="113"/>
        <v>0.71663194444444489</v>
      </c>
      <c r="K167" s="23">
        <f t="shared" ca="1" si="114"/>
        <v>2.766203703703729E-3</v>
      </c>
      <c r="L167" s="16">
        <f t="shared" ca="1" si="115"/>
        <v>0.71939814814814862</v>
      </c>
      <c r="M167" s="15">
        <f t="shared" ca="1" si="96"/>
        <v>16</v>
      </c>
      <c r="N167" s="16">
        <f t="shared" ca="1" si="97"/>
        <v>1.8518518518518518E-4</v>
      </c>
      <c r="O167" s="16">
        <f t="shared" ca="1" si="116"/>
        <v>0.7195833333333338</v>
      </c>
      <c r="P167" s="14">
        <f t="shared" ca="1" si="117"/>
        <v>0.7195833333333338</v>
      </c>
      <c r="Q167" s="23">
        <f>0</f>
        <v>0</v>
      </c>
      <c r="R167" s="14">
        <f t="shared" ca="1" si="118"/>
        <v>0.7195833333333338</v>
      </c>
      <c r="S167" s="13">
        <f t="shared" ca="1" si="98"/>
        <v>26</v>
      </c>
      <c r="T167" s="14">
        <f t="shared" ca="1" si="99"/>
        <v>3.0092592592592595E-4</v>
      </c>
      <c r="U167" s="14">
        <f t="shared" ca="1" si="119"/>
        <v>0.7198842592592597</v>
      </c>
      <c r="V167" s="12">
        <f t="shared" ca="1" si="120"/>
        <v>0.7198842592592597</v>
      </c>
      <c r="W167" s="23">
        <f>0</f>
        <v>0</v>
      </c>
      <c r="X167" s="12">
        <f t="shared" ca="1" si="121"/>
        <v>0.7198842592592597</v>
      </c>
      <c r="Y167" s="11">
        <f t="shared" ca="1" si="100"/>
        <v>41</v>
      </c>
      <c r="Z167" s="12">
        <f t="shared" ca="1" si="101"/>
        <v>4.7453703703703704E-4</v>
      </c>
      <c r="AA167" s="12">
        <f t="shared" ca="1" si="122"/>
        <v>0.72035879629629673</v>
      </c>
      <c r="AB167" s="10">
        <f t="shared" ca="1" si="123"/>
        <v>0.72035879629629673</v>
      </c>
      <c r="AC167" s="23">
        <f>0</f>
        <v>0</v>
      </c>
      <c r="AD167" s="10">
        <f t="shared" ca="1" si="124"/>
        <v>0.72035879629629673</v>
      </c>
      <c r="AE167" s="9">
        <f t="shared" ca="1" si="89"/>
        <v>34</v>
      </c>
      <c r="AF167" s="10">
        <f t="shared" ca="1" si="102"/>
        <v>3.9351851851851852E-4</v>
      </c>
      <c r="AG167" s="10">
        <f t="shared" ca="1" si="125"/>
        <v>0.72075231481481528</v>
      </c>
      <c r="AH167" s="9" t="str">
        <f t="shared" ca="1" si="90"/>
        <v>Bowl</v>
      </c>
      <c r="AI167" s="8">
        <f t="shared" ca="1" si="126"/>
        <v>0.72075231481481528</v>
      </c>
      <c r="AJ167" s="23">
        <f t="shared" ca="1" si="127"/>
        <v>0</v>
      </c>
      <c r="AK167" s="8">
        <f t="shared" ca="1" si="130"/>
        <v>0.72075231481481528</v>
      </c>
      <c r="AL167" s="7">
        <f t="shared" ca="1" si="91"/>
        <v>29</v>
      </c>
      <c r="AM167" s="8">
        <f t="shared" ca="1" si="103"/>
        <v>3.3564814814814812E-4</v>
      </c>
      <c r="AN167" s="8">
        <f t="shared" ca="1" si="104"/>
        <v>0.7210879629629634</v>
      </c>
      <c r="AO167" s="7" t="str">
        <f t="shared" ca="1" si="92"/>
        <v>Debit</v>
      </c>
      <c r="AP167" s="1">
        <f t="shared" ca="1" si="105"/>
        <v>2.766203703703729E-3</v>
      </c>
      <c r="AQ167" s="1">
        <f t="shared" ca="1" si="93"/>
        <v>1.8981481481481482E-3</v>
      </c>
      <c r="AR167">
        <f t="shared" si="106"/>
        <v>1</v>
      </c>
      <c r="AS167" s="33">
        <f t="shared" ca="1" si="128"/>
        <v>2.766203703703729E-3</v>
      </c>
      <c r="AT167" s="33">
        <f t="shared" ca="1" si="107"/>
        <v>1.8981481481481482E-3</v>
      </c>
      <c r="AX167">
        <f t="shared" si="129"/>
        <v>163</v>
      </c>
      <c r="AY167" s="34">
        <v>2.3371222047519482E-2</v>
      </c>
    </row>
    <row r="168" spans="1:51" ht="15.6" customHeight="1">
      <c r="A168" s="2">
        <v>38</v>
      </c>
      <c r="B168" s="1">
        <f t="shared" si="94"/>
        <v>4.3981481481481481E-4</v>
      </c>
      <c r="C168" s="5">
        <f t="shared" si="108"/>
        <v>0.71686342592592633</v>
      </c>
      <c r="D168" s="18">
        <f t="shared" si="88"/>
        <v>0.71686342592592633</v>
      </c>
      <c r="E168" s="21">
        <f t="shared" ca="1" si="109"/>
        <v>0</v>
      </c>
      <c r="F168" s="18">
        <f t="shared" ca="1" si="110"/>
        <v>0.71686342592592633</v>
      </c>
      <c r="G168" s="25">
        <f t="shared" ca="1" si="95"/>
        <v>28</v>
      </c>
      <c r="H168" s="18">
        <f t="shared" ca="1" si="111"/>
        <v>3.2407407407407406E-4</v>
      </c>
      <c r="I168" s="18">
        <f t="shared" ca="1" si="112"/>
        <v>0.71718750000000042</v>
      </c>
      <c r="J168" s="16">
        <f t="shared" ca="1" si="113"/>
        <v>0.71718750000000042</v>
      </c>
      <c r="K168" s="23">
        <f t="shared" ca="1" si="114"/>
        <v>3.564814814814854E-3</v>
      </c>
      <c r="L168" s="16">
        <f t="shared" ca="1" si="115"/>
        <v>0.72075231481481528</v>
      </c>
      <c r="M168" s="15">
        <f t="shared" ca="1" si="96"/>
        <v>15</v>
      </c>
      <c r="N168" s="16">
        <f t="shared" ca="1" si="97"/>
        <v>1.7361111111111112E-4</v>
      </c>
      <c r="O168" s="16">
        <f t="shared" ca="1" si="116"/>
        <v>0.72092592592592641</v>
      </c>
      <c r="P168" s="14">
        <f t="shared" ca="1" si="117"/>
        <v>0.72092592592592641</v>
      </c>
      <c r="Q168" s="23">
        <f>0</f>
        <v>0</v>
      </c>
      <c r="R168" s="14">
        <f t="shared" ca="1" si="118"/>
        <v>0.72092592592592641</v>
      </c>
      <c r="S168" s="13">
        <f t="shared" ca="1" si="98"/>
        <v>25</v>
      </c>
      <c r="T168" s="14">
        <f t="shared" ca="1" si="99"/>
        <v>2.8935185185185184E-4</v>
      </c>
      <c r="U168" s="14">
        <f t="shared" ca="1" si="119"/>
        <v>0.72121527777777827</v>
      </c>
      <c r="V168" s="12">
        <f t="shared" ca="1" si="120"/>
        <v>0.72121527777777827</v>
      </c>
      <c r="W168" s="23">
        <f>0</f>
        <v>0</v>
      </c>
      <c r="X168" s="12">
        <f t="shared" ca="1" si="121"/>
        <v>0.72121527777777827</v>
      </c>
      <c r="Y168" s="11">
        <f t="shared" ca="1" si="100"/>
        <v>45</v>
      </c>
      <c r="Z168" s="12">
        <f t="shared" ca="1" si="101"/>
        <v>5.2083333333333333E-4</v>
      </c>
      <c r="AA168" s="12">
        <f t="shared" ca="1" si="122"/>
        <v>0.72173611111111158</v>
      </c>
      <c r="AB168" s="10">
        <f t="shared" ca="1" si="123"/>
        <v>0.72173611111111158</v>
      </c>
      <c r="AC168" s="23">
        <f>0</f>
        <v>0</v>
      </c>
      <c r="AD168" s="10">
        <f t="shared" ca="1" si="124"/>
        <v>0.72173611111111158</v>
      </c>
      <c r="AE168" s="9">
        <f t="shared" ca="1" si="89"/>
        <v>29</v>
      </c>
      <c r="AF168" s="10">
        <f t="shared" ca="1" si="102"/>
        <v>3.3564814814814812E-4</v>
      </c>
      <c r="AG168" s="10">
        <f t="shared" ca="1" si="125"/>
        <v>0.7220717592592597</v>
      </c>
      <c r="AH168" s="9" t="str">
        <f t="shared" ca="1" si="90"/>
        <v>Bowl</v>
      </c>
      <c r="AI168" s="8">
        <f t="shared" ca="1" si="126"/>
        <v>0.7220717592592597</v>
      </c>
      <c r="AJ168" s="23">
        <f t="shared" ca="1" si="127"/>
        <v>0</v>
      </c>
      <c r="AK168" s="8">
        <f t="shared" ca="1" si="130"/>
        <v>0.7220717592592597</v>
      </c>
      <c r="AL168" s="7">
        <f t="shared" ca="1" si="91"/>
        <v>38</v>
      </c>
      <c r="AM168" s="8">
        <f t="shared" ca="1" si="103"/>
        <v>4.3981481481481481E-4</v>
      </c>
      <c r="AN168" s="8">
        <f t="shared" ca="1" si="104"/>
        <v>0.72251157407407451</v>
      </c>
      <c r="AO168" s="7" t="str">
        <f t="shared" ca="1" si="92"/>
        <v>Cash</v>
      </c>
      <c r="AP168" s="1">
        <f t="shared" ca="1" si="105"/>
        <v>3.564814814814854E-3</v>
      </c>
      <c r="AQ168" s="1">
        <f t="shared" ca="1" si="93"/>
        <v>2.0833333333333333E-3</v>
      </c>
      <c r="AR168">
        <f t="shared" si="106"/>
        <v>1</v>
      </c>
      <c r="AS168" s="33">
        <f t="shared" ca="1" si="128"/>
        <v>3.564814814814854E-3</v>
      </c>
      <c r="AT168" s="33">
        <f t="shared" ca="1" si="107"/>
        <v>2.0833333333333333E-3</v>
      </c>
      <c r="AX168">
        <f t="shared" si="129"/>
        <v>164</v>
      </c>
      <c r="AY168" s="34">
        <v>2.4040079781038896E-2</v>
      </c>
    </row>
    <row r="169" spans="1:51" ht="15.6" customHeight="1">
      <c r="A169" s="2">
        <v>154</v>
      </c>
      <c r="B169" s="1">
        <f t="shared" si="94"/>
        <v>1.7824074074074075E-3</v>
      </c>
      <c r="C169" s="5">
        <f t="shared" si="108"/>
        <v>0.71864583333333376</v>
      </c>
      <c r="D169" s="18">
        <f t="shared" si="88"/>
        <v>0.71864583333333376</v>
      </c>
      <c r="E169" s="21">
        <f t="shared" ca="1" si="109"/>
        <v>0</v>
      </c>
      <c r="F169" s="18">
        <f t="shared" ca="1" si="110"/>
        <v>0.71864583333333376</v>
      </c>
      <c r="G169" s="25">
        <f t="shared" ca="1" si="95"/>
        <v>28</v>
      </c>
      <c r="H169" s="18">
        <f t="shared" ca="1" si="111"/>
        <v>3.2407407407407406E-4</v>
      </c>
      <c r="I169" s="18">
        <f t="shared" ca="1" si="112"/>
        <v>0.71896990740740785</v>
      </c>
      <c r="J169" s="16">
        <f t="shared" ca="1" si="113"/>
        <v>0.71896990740740785</v>
      </c>
      <c r="K169" s="23">
        <f t="shared" ca="1" si="114"/>
        <v>3.1018518518518556E-3</v>
      </c>
      <c r="L169" s="16">
        <f t="shared" ca="1" si="115"/>
        <v>0.7220717592592597</v>
      </c>
      <c r="M169" s="15">
        <f t="shared" ca="1" si="96"/>
        <v>35</v>
      </c>
      <c r="N169" s="16">
        <f t="shared" ca="1" si="97"/>
        <v>4.0509259259259258E-4</v>
      </c>
      <c r="O169" s="16">
        <f t="shared" ca="1" si="116"/>
        <v>0.72247685185185229</v>
      </c>
      <c r="P169" s="14">
        <f t="shared" ca="1" si="117"/>
        <v>0.72247685185185229</v>
      </c>
      <c r="Q169" s="23">
        <f>0</f>
        <v>0</v>
      </c>
      <c r="R169" s="14">
        <f t="shared" ca="1" si="118"/>
        <v>0.72247685185185229</v>
      </c>
      <c r="S169" s="13">
        <f t="shared" ca="1" si="98"/>
        <v>37</v>
      </c>
      <c r="T169" s="14">
        <f t="shared" ca="1" si="99"/>
        <v>4.2824074074074075E-4</v>
      </c>
      <c r="U169" s="14">
        <f t="shared" ca="1" si="119"/>
        <v>0.72290509259259306</v>
      </c>
      <c r="V169" s="12">
        <f t="shared" ca="1" si="120"/>
        <v>0.72290509259259306</v>
      </c>
      <c r="W169" s="23">
        <f>0</f>
        <v>0</v>
      </c>
      <c r="X169" s="12">
        <f t="shared" ca="1" si="121"/>
        <v>0.72290509259259306</v>
      </c>
      <c r="Y169" s="11">
        <f t="shared" ca="1" si="100"/>
        <v>42</v>
      </c>
      <c r="Z169" s="12">
        <f t="shared" ca="1" si="101"/>
        <v>4.861111111111111E-4</v>
      </c>
      <c r="AA169" s="12">
        <f t="shared" ca="1" si="122"/>
        <v>0.72339120370370413</v>
      </c>
      <c r="AB169" s="10">
        <f t="shared" ca="1" si="123"/>
        <v>0.72339120370370413</v>
      </c>
      <c r="AC169" s="23">
        <f>0</f>
        <v>0</v>
      </c>
      <c r="AD169" s="10">
        <f t="shared" ca="1" si="124"/>
        <v>0.72339120370370413</v>
      </c>
      <c r="AE169" s="9">
        <f t="shared" ca="1" si="89"/>
        <v>26</v>
      </c>
      <c r="AF169" s="10">
        <f t="shared" ca="1" si="102"/>
        <v>3.0092592592592595E-4</v>
      </c>
      <c r="AG169" s="10">
        <f t="shared" ca="1" si="125"/>
        <v>0.72369212962963003</v>
      </c>
      <c r="AH169" s="9" t="str">
        <f t="shared" ca="1" si="90"/>
        <v>Bowl</v>
      </c>
      <c r="AI169" s="8">
        <f t="shared" ca="1" si="126"/>
        <v>0.72369212962963003</v>
      </c>
      <c r="AJ169" s="23">
        <f t="shared" ca="1" si="127"/>
        <v>0</v>
      </c>
      <c r="AK169" s="8">
        <f t="shared" ca="1" si="130"/>
        <v>0.72369212962963003</v>
      </c>
      <c r="AL169" s="7">
        <f t="shared" ca="1" si="91"/>
        <v>25</v>
      </c>
      <c r="AM169" s="8">
        <f t="shared" ca="1" si="103"/>
        <v>2.8935185185185184E-4</v>
      </c>
      <c r="AN169" s="8">
        <f t="shared" ca="1" si="104"/>
        <v>0.72398148148148189</v>
      </c>
      <c r="AO169" s="7" t="str">
        <f t="shared" ca="1" si="92"/>
        <v>Debit</v>
      </c>
      <c r="AP169" s="1">
        <f t="shared" ca="1" si="105"/>
        <v>3.1018518518518556E-3</v>
      </c>
      <c r="AQ169" s="1">
        <f t="shared" ca="1" si="93"/>
        <v>2.2337962962962962E-3</v>
      </c>
      <c r="AR169">
        <f t="shared" si="106"/>
        <v>1</v>
      </c>
      <c r="AS169" s="33">
        <f t="shared" ca="1" si="128"/>
        <v>3.1018518518518556E-3</v>
      </c>
      <c r="AT169" s="33">
        <f t="shared" ca="1" si="107"/>
        <v>2.2337962962962962E-3</v>
      </c>
      <c r="AX169">
        <f t="shared" si="129"/>
        <v>165</v>
      </c>
      <c r="AY169" s="34">
        <v>2.5582161367342243E-2</v>
      </c>
    </row>
    <row r="170" spans="1:51" ht="15.6" customHeight="1">
      <c r="A170" s="2">
        <v>56</v>
      </c>
      <c r="B170" s="1">
        <f t="shared" si="94"/>
        <v>6.4814814814814813E-4</v>
      </c>
      <c r="C170" s="5">
        <f t="shared" si="108"/>
        <v>0.71929398148148194</v>
      </c>
      <c r="D170" s="18">
        <f t="shared" si="88"/>
        <v>0.71929398148148194</v>
      </c>
      <c r="E170" s="21">
        <f t="shared" ca="1" si="109"/>
        <v>0</v>
      </c>
      <c r="F170" s="18">
        <f t="shared" ca="1" si="110"/>
        <v>0.71929398148148194</v>
      </c>
      <c r="G170" s="25">
        <f t="shared" ca="1" si="95"/>
        <v>28</v>
      </c>
      <c r="H170" s="18">
        <f t="shared" ca="1" si="111"/>
        <v>3.2407407407407406E-4</v>
      </c>
      <c r="I170" s="18">
        <f t="shared" ca="1" si="112"/>
        <v>0.71961805555555602</v>
      </c>
      <c r="J170" s="16">
        <f t="shared" ca="1" si="113"/>
        <v>0.71961805555555602</v>
      </c>
      <c r="K170" s="23">
        <f t="shared" ca="1" si="114"/>
        <v>4.0740740740740078E-3</v>
      </c>
      <c r="L170" s="16">
        <f t="shared" ca="1" si="115"/>
        <v>0.72369212962963003</v>
      </c>
      <c r="M170" s="15">
        <f t="shared" ca="1" si="96"/>
        <v>14</v>
      </c>
      <c r="N170" s="16">
        <f t="shared" ca="1" si="97"/>
        <v>1.6203703703703703E-4</v>
      </c>
      <c r="O170" s="16">
        <f t="shared" ca="1" si="116"/>
        <v>0.72385416666666702</v>
      </c>
      <c r="P170" s="14">
        <f t="shared" ca="1" si="117"/>
        <v>0.72385416666666702</v>
      </c>
      <c r="Q170" s="23">
        <f>0</f>
        <v>0</v>
      </c>
      <c r="R170" s="14">
        <f t="shared" ca="1" si="118"/>
        <v>0.72385416666666702</v>
      </c>
      <c r="S170" s="13">
        <f t="shared" ca="1" si="98"/>
        <v>26</v>
      </c>
      <c r="T170" s="14">
        <f t="shared" ca="1" si="99"/>
        <v>3.0092592592592595E-4</v>
      </c>
      <c r="U170" s="14">
        <f t="shared" ca="1" si="119"/>
        <v>0.72415509259259292</v>
      </c>
      <c r="V170" s="12">
        <f t="shared" ca="1" si="120"/>
        <v>0.72415509259259292</v>
      </c>
      <c r="W170" s="23">
        <f>0</f>
        <v>0</v>
      </c>
      <c r="X170" s="12">
        <f t="shared" ca="1" si="121"/>
        <v>0.72415509259259292</v>
      </c>
      <c r="Y170" s="11">
        <f t="shared" ca="1" si="100"/>
        <v>39</v>
      </c>
      <c r="Z170" s="12">
        <f t="shared" ca="1" si="101"/>
        <v>4.5138888888888887E-4</v>
      </c>
      <c r="AA170" s="12">
        <f t="shared" ca="1" si="122"/>
        <v>0.72460648148148177</v>
      </c>
      <c r="AB170" s="10">
        <f t="shared" ca="1" si="123"/>
        <v>0.72460648148148177</v>
      </c>
      <c r="AC170" s="23">
        <f>0</f>
        <v>0</v>
      </c>
      <c r="AD170" s="10">
        <f t="shared" ca="1" si="124"/>
        <v>0.72460648148148177</v>
      </c>
      <c r="AE170" s="9">
        <f t="shared" ca="1" si="89"/>
        <v>70</v>
      </c>
      <c r="AF170" s="10">
        <f t="shared" ca="1" si="102"/>
        <v>8.1018518518518516E-4</v>
      </c>
      <c r="AG170" s="10">
        <f t="shared" ca="1" si="125"/>
        <v>0.72541666666666693</v>
      </c>
      <c r="AH170" s="9" t="str">
        <f t="shared" ca="1" si="90"/>
        <v>Quesadilla</v>
      </c>
      <c r="AI170" s="8">
        <f t="shared" ca="1" si="126"/>
        <v>0.72541666666666693</v>
      </c>
      <c r="AJ170" s="23">
        <f t="shared" ca="1" si="127"/>
        <v>0</v>
      </c>
      <c r="AK170" s="8">
        <f t="shared" ca="1" si="130"/>
        <v>0.72541666666666693</v>
      </c>
      <c r="AL170" s="7">
        <f t="shared" ca="1" si="91"/>
        <v>16</v>
      </c>
      <c r="AM170" s="8">
        <f t="shared" ca="1" si="103"/>
        <v>1.8518518518518518E-4</v>
      </c>
      <c r="AN170" s="8">
        <f t="shared" ca="1" si="104"/>
        <v>0.72560185185185211</v>
      </c>
      <c r="AO170" s="7" t="str">
        <f t="shared" ca="1" si="92"/>
        <v>Debit</v>
      </c>
      <c r="AP170" s="1">
        <f t="shared" ca="1" si="105"/>
        <v>4.0740740740740078E-3</v>
      </c>
      <c r="AQ170" s="1">
        <f t="shared" ca="1" si="93"/>
        <v>2.2337962962962962E-3</v>
      </c>
      <c r="AR170">
        <f t="shared" si="106"/>
        <v>1</v>
      </c>
      <c r="AS170" s="33">
        <f t="shared" ca="1" si="128"/>
        <v>4.0740740740740078E-3</v>
      </c>
      <c r="AT170" s="33">
        <f t="shared" ca="1" si="107"/>
        <v>2.2337962962962962E-3</v>
      </c>
      <c r="AX170">
        <f t="shared" si="129"/>
        <v>166</v>
      </c>
      <c r="AY170" s="34">
        <v>2.2924673887724258E-2</v>
      </c>
    </row>
    <row r="171" spans="1:51" ht="15.6" customHeight="1">
      <c r="A171" s="2">
        <v>66</v>
      </c>
      <c r="B171" s="1">
        <f t="shared" si="94"/>
        <v>7.6388888888888893E-4</v>
      </c>
      <c r="C171" s="5">
        <f t="shared" si="108"/>
        <v>0.72005787037037083</v>
      </c>
      <c r="D171" s="18">
        <f t="shared" si="88"/>
        <v>0.72005787037037083</v>
      </c>
      <c r="E171" s="21">
        <f t="shared" ca="1" si="109"/>
        <v>0</v>
      </c>
      <c r="F171" s="18">
        <f t="shared" ca="1" si="110"/>
        <v>0.72005787037037083</v>
      </c>
      <c r="G171" s="25">
        <f t="shared" ca="1" si="95"/>
        <v>17</v>
      </c>
      <c r="H171" s="18">
        <f t="shared" ca="1" si="111"/>
        <v>1.9675925925925926E-4</v>
      </c>
      <c r="I171" s="18">
        <f t="shared" ca="1" si="112"/>
        <v>0.72025462962963005</v>
      </c>
      <c r="J171" s="16">
        <f t="shared" ca="1" si="113"/>
        <v>0.72025462962963005</v>
      </c>
      <c r="K171" s="23">
        <f t="shared" ca="1" si="114"/>
        <v>5.1620370370368818E-3</v>
      </c>
      <c r="L171" s="16">
        <f t="shared" ca="1" si="115"/>
        <v>0.72541666666666693</v>
      </c>
      <c r="M171" s="15">
        <f t="shared" ca="1" si="96"/>
        <v>16</v>
      </c>
      <c r="N171" s="16">
        <f t="shared" ca="1" si="97"/>
        <v>1.8518518518518518E-4</v>
      </c>
      <c r="O171" s="16">
        <f t="shared" ca="1" si="116"/>
        <v>0.72560185185185211</v>
      </c>
      <c r="P171" s="14">
        <f t="shared" ca="1" si="117"/>
        <v>0.72560185185185211</v>
      </c>
      <c r="Q171" s="23">
        <f>0</f>
        <v>0</v>
      </c>
      <c r="R171" s="14">
        <f t="shared" ca="1" si="118"/>
        <v>0.72560185185185211</v>
      </c>
      <c r="S171" s="13">
        <f t="shared" ca="1" si="98"/>
        <v>26</v>
      </c>
      <c r="T171" s="14">
        <f t="shared" ca="1" si="99"/>
        <v>3.0092592592592595E-4</v>
      </c>
      <c r="U171" s="14">
        <f t="shared" ca="1" si="119"/>
        <v>0.72590277777777801</v>
      </c>
      <c r="V171" s="12">
        <f t="shared" ca="1" si="120"/>
        <v>0.72590277777777801</v>
      </c>
      <c r="W171" s="23">
        <f>0</f>
        <v>0</v>
      </c>
      <c r="X171" s="12">
        <f t="shared" ca="1" si="121"/>
        <v>0.72590277777777801</v>
      </c>
      <c r="Y171" s="11">
        <f t="shared" ca="1" si="100"/>
        <v>34</v>
      </c>
      <c r="Z171" s="12">
        <f t="shared" ca="1" si="101"/>
        <v>3.9351851851851852E-4</v>
      </c>
      <c r="AA171" s="12">
        <f t="shared" ca="1" si="122"/>
        <v>0.72629629629629655</v>
      </c>
      <c r="AB171" s="10">
        <f t="shared" ca="1" si="123"/>
        <v>0.72629629629629655</v>
      </c>
      <c r="AC171" s="23">
        <f>0</f>
        <v>0</v>
      </c>
      <c r="AD171" s="10">
        <f t="shared" ca="1" si="124"/>
        <v>0.72629629629629655</v>
      </c>
      <c r="AE171" s="9">
        <f t="shared" ca="1" si="89"/>
        <v>55</v>
      </c>
      <c r="AF171" s="10">
        <f t="shared" ca="1" si="102"/>
        <v>6.3657407407407413E-4</v>
      </c>
      <c r="AG171" s="10">
        <f t="shared" ca="1" si="125"/>
        <v>0.72693287037037058</v>
      </c>
      <c r="AH171" s="9" t="str">
        <f t="shared" ca="1" si="90"/>
        <v>Burrito</v>
      </c>
      <c r="AI171" s="8">
        <f t="shared" ca="1" si="126"/>
        <v>0.72693287037037058</v>
      </c>
      <c r="AJ171" s="23">
        <f t="shared" ca="1" si="127"/>
        <v>0</v>
      </c>
      <c r="AK171" s="8">
        <f t="shared" ca="1" si="130"/>
        <v>0.72693287037037058</v>
      </c>
      <c r="AL171" s="7">
        <f t="shared" ca="1" si="91"/>
        <v>13</v>
      </c>
      <c r="AM171" s="8">
        <f t="shared" ca="1" si="103"/>
        <v>1.5046296296296297E-4</v>
      </c>
      <c r="AN171" s="8">
        <f t="shared" ca="1" si="104"/>
        <v>0.72708333333333353</v>
      </c>
      <c r="AO171" s="7" t="str">
        <f t="shared" ca="1" si="92"/>
        <v>Debit</v>
      </c>
      <c r="AP171" s="1">
        <f t="shared" ca="1" si="105"/>
        <v>5.1620370370368818E-3</v>
      </c>
      <c r="AQ171" s="1">
        <f t="shared" ca="1" si="93"/>
        <v>1.8634259259259259E-3</v>
      </c>
      <c r="AR171">
        <f t="shared" si="106"/>
        <v>1</v>
      </c>
      <c r="AS171" s="33">
        <f t="shared" ca="1" si="128"/>
        <v>5.1620370370368818E-3</v>
      </c>
      <c r="AT171" s="33">
        <f t="shared" ca="1" si="107"/>
        <v>1.8634259259259259E-3</v>
      </c>
      <c r="AX171">
        <f t="shared" si="129"/>
        <v>167</v>
      </c>
      <c r="AY171" s="34">
        <v>2.4438912182622879E-2</v>
      </c>
    </row>
    <row r="172" spans="1:51" ht="15.6" customHeight="1">
      <c r="A172" s="2">
        <v>126</v>
      </c>
      <c r="B172" s="1">
        <f t="shared" si="94"/>
        <v>1.4583333333333334E-3</v>
      </c>
      <c r="C172" s="5">
        <f t="shared" si="108"/>
        <v>0.72151620370370417</v>
      </c>
      <c r="D172" s="18">
        <f t="shared" si="88"/>
        <v>0.72151620370370417</v>
      </c>
      <c r="E172" s="21">
        <f t="shared" ca="1" si="109"/>
        <v>0</v>
      </c>
      <c r="F172" s="18">
        <f t="shared" ca="1" si="110"/>
        <v>0.72151620370370417</v>
      </c>
      <c r="G172" s="25">
        <f t="shared" ca="1" si="95"/>
        <v>24</v>
      </c>
      <c r="H172" s="18">
        <f t="shared" ca="1" si="111"/>
        <v>2.7777777777777778E-4</v>
      </c>
      <c r="I172" s="18">
        <f t="shared" ca="1" si="112"/>
        <v>0.72179398148148199</v>
      </c>
      <c r="J172" s="16">
        <f t="shared" ca="1" si="113"/>
        <v>0.72179398148148199</v>
      </c>
      <c r="K172" s="23">
        <f t="shared" ca="1" si="114"/>
        <v>5.138888888888582E-3</v>
      </c>
      <c r="L172" s="16">
        <f t="shared" ca="1" si="115"/>
        <v>0.72693287037037058</v>
      </c>
      <c r="M172" s="15">
        <f t="shared" ca="1" si="96"/>
        <v>25</v>
      </c>
      <c r="N172" s="16">
        <f t="shared" ca="1" si="97"/>
        <v>2.8935185185185184E-4</v>
      </c>
      <c r="O172" s="16">
        <f t="shared" ca="1" si="116"/>
        <v>0.72722222222222244</v>
      </c>
      <c r="P172" s="14">
        <f t="shared" ca="1" si="117"/>
        <v>0.72722222222222244</v>
      </c>
      <c r="Q172" s="23">
        <f>0</f>
        <v>0</v>
      </c>
      <c r="R172" s="14">
        <f t="shared" ca="1" si="118"/>
        <v>0.72722222222222244</v>
      </c>
      <c r="S172" s="13">
        <f t="shared" ca="1" si="98"/>
        <v>19</v>
      </c>
      <c r="T172" s="14">
        <f t="shared" ca="1" si="99"/>
        <v>2.199074074074074E-4</v>
      </c>
      <c r="U172" s="14">
        <f t="shared" ca="1" si="119"/>
        <v>0.72744212962962984</v>
      </c>
      <c r="V172" s="12">
        <f t="shared" ca="1" si="120"/>
        <v>0.72744212962962984</v>
      </c>
      <c r="W172" s="23">
        <f>0</f>
        <v>0</v>
      </c>
      <c r="X172" s="12">
        <f t="shared" ca="1" si="121"/>
        <v>0.72744212962962984</v>
      </c>
      <c r="Y172" s="11">
        <f t="shared" ca="1" si="100"/>
        <v>26</v>
      </c>
      <c r="Z172" s="12">
        <f t="shared" ca="1" si="101"/>
        <v>3.0092592592592595E-4</v>
      </c>
      <c r="AA172" s="12">
        <f t="shared" ca="1" si="122"/>
        <v>0.72774305555555574</v>
      </c>
      <c r="AB172" s="10">
        <f t="shared" ca="1" si="123"/>
        <v>0.72774305555555574</v>
      </c>
      <c r="AC172" s="23">
        <f>0</f>
        <v>0</v>
      </c>
      <c r="AD172" s="10">
        <f t="shared" ca="1" si="124"/>
        <v>0.72774305555555574</v>
      </c>
      <c r="AE172" s="9">
        <f t="shared" ca="1" si="89"/>
        <v>49</v>
      </c>
      <c r="AF172" s="10">
        <f t="shared" ca="1" si="102"/>
        <v>5.6712962962962967E-4</v>
      </c>
      <c r="AG172" s="10">
        <f t="shared" ca="1" si="125"/>
        <v>0.72831018518518542</v>
      </c>
      <c r="AH172" s="9" t="str">
        <f t="shared" ca="1" si="90"/>
        <v>Bowl</v>
      </c>
      <c r="AI172" s="8">
        <f t="shared" ca="1" si="126"/>
        <v>0.72831018518518542</v>
      </c>
      <c r="AJ172" s="23">
        <f t="shared" ca="1" si="127"/>
        <v>0</v>
      </c>
      <c r="AK172" s="8">
        <f t="shared" ca="1" si="130"/>
        <v>0.72831018518518542</v>
      </c>
      <c r="AL172" s="7">
        <f t="shared" ca="1" si="91"/>
        <v>19</v>
      </c>
      <c r="AM172" s="8">
        <f t="shared" ca="1" si="103"/>
        <v>2.199074074074074E-4</v>
      </c>
      <c r="AN172" s="8">
        <f t="shared" ca="1" si="104"/>
        <v>0.72853009259259283</v>
      </c>
      <c r="AO172" s="7" t="str">
        <f t="shared" ca="1" si="92"/>
        <v>Debit</v>
      </c>
      <c r="AP172" s="1">
        <f t="shared" ca="1" si="105"/>
        <v>5.138888888888582E-3</v>
      </c>
      <c r="AQ172" s="1">
        <f t="shared" ca="1" si="93"/>
        <v>1.8749999999999999E-3</v>
      </c>
      <c r="AR172">
        <f t="shared" si="106"/>
        <v>1</v>
      </c>
      <c r="AS172" s="33">
        <f t="shared" ca="1" si="128"/>
        <v>5.138888888888582E-3</v>
      </c>
      <c r="AT172" s="33">
        <f t="shared" ca="1" si="107"/>
        <v>1.8749999999999999E-3</v>
      </c>
      <c r="AX172">
        <f t="shared" si="129"/>
        <v>168</v>
      </c>
      <c r="AY172" s="34">
        <v>2.5266349289541534E-2</v>
      </c>
    </row>
    <row r="173" spans="1:51" ht="15.6" customHeight="1">
      <c r="A173" s="2">
        <v>44</v>
      </c>
      <c r="B173" s="1">
        <f t="shared" si="94"/>
        <v>5.0925925925925921E-4</v>
      </c>
      <c r="C173" s="5">
        <f t="shared" si="108"/>
        <v>0.72202546296296344</v>
      </c>
      <c r="D173" s="18">
        <f t="shared" si="88"/>
        <v>0.72202546296296344</v>
      </c>
      <c r="E173" s="21">
        <f t="shared" ca="1" si="109"/>
        <v>0</v>
      </c>
      <c r="F173" s="18">
        <f t="shared" ca="1" si="110"/>
        <v>0.72202546296296344</v>
      </c>
      <c r="G173" s="25">
        <f t="shared" ca="1" si="95"/>
        <v>22</v>
      </c>
      <c r="H173" s="18">
        <f t="shared" ca="1" si="111"/>
        <v>2.5462962962962961E-4</v>
      </c>
      <c r="I173" s="18">
        <f t="shared" ca="1" si="112"/>
        <v>0.72228009259259307</v>
      </c>
      <c r="J173" s="16">
        <f t="shared" ca="1" si="113"/>
        <v>0.72228009259259307</v>
      </c>
      <c r="K173" s="23">
        <f t="shared" ca="1" si="114"/>
        <v>6.030092592592351E-3</v>
      </c>
      <c r="L173" s="16">
        <f t="shared" ca="1" si="115"/>
        <v>0.72831018518518542</v>
      </c>
      <c r="M173" s="15">
        <f t="shared" ca="1" si="96"/>
        <v>11</v>
      </c>
      <c r="N173" s="16">
        <f t="shared" ca="1" si="97"/>
        <v>1.273148148148148E-4</v>
      </c>
      <c r="O173" s="16">
        <f t="shared" ca="1" si="116"/>
        <v>0.72843750000000018</v>
      </c>
      <c r="P173" s="14">
        <f t="shared" ca="1" si="117"/>
        <v>0.72843750000000018</v>
      </c>
      <c r="Q173" s="23">
        <f>0</f>
        <v>0</v>
      </c>
      <c r="R173" s="14">
        <f t="shared" ca="1" si="118"/>
        <v>0.72843750000000018</v>
      </c>
      <c r="S173" s="13">
        <f t="shared" ca="1" si="98"/>
        <v>24</v>
      </c>
      <c r="T173" s="14">
        <f t="shared" ca="1" si="99"/>
        <v>2.7777777777777778E-4</v>
      </c>
      <c r="U173" s="14">
        <f t="shared" ca="1" si="119"/>
        <v>0.728715277777778</v>
      </c>
      <c r="V173" s="12">
        <f t="shared" ca="1" si="120"/>
        <v>0.728715277777778</v>
      </c>
      <c r="W173" s="23">
        <f>0</f>
        <v>0</v>
      </c>
      <c r="X173" s="12">
        <f t="shared" ca="1" si="121"/>
        <v>0.728715277777778</v>
      </c>
      <c r="Y173" s="11">
        <f t="shared" ca="1" si="100"/>
        <v>40</v>
      </c>
      <c r="Z173" s="12">
        <f t="shared" ca="1" si="101"/>
        <v>4.6296296296296298E-4</v>
      </c>
      <c r="AA173" s="12">
        <f t="shared" ca="1" si="122"/>
        <v>0.729178240740741</v>
      </c>
      <c r="AB173" s="10">
        <f t="shared" ca="1" si="123"/>
        <v>0.729178240740741</v>
      </c>
      <c r="AC173" s="23">
        <f>0</f>
        <v>0</v>
      </c>
      <c r="AD173" s="10">
        <f t="shared" ca="1" si="124"/>
        <v>0.729178240740741</v>
      </c>
      <c r="AE173" s="9">
        <f t="shared" ca="1" si="89"/>
        <v>44</v>
      </c>
      <c r="AF173" s="10">
        <f t="shared" ca="1" si="102"/>
        <v>5.0925925925925921E-4</v>
      </c>
      <c r="AG173" s="10">
        <f t="shared" ca="1" si="125"/>
        <v>0.72968750000000027</v>
      </c>
      <c r="AH173" s="9" t="str">
        <f t="shared" ca="1" si="90"/>
        <v>Quesadilla</v>
      </c>
      <c r="AI173" s="8">
        <f t="shared" ca="1" si="126"/>
        <v>0.72968750000000027</v>
      </c>
      <c r="AJ173" s="23">
        <f t="shared" ca="1" si="127"/>
        <v>0</v>
      </c>
      <c r="AK173" s="8">
        <f t="shared" ca="1" si="130"/>
        <v>0.72968750000000027</v>
      </c>
      <c r="AL173" s="7">
        <f t="shared" ca="1" si="91"/>
        <v>21</v>
      </c>
      <c r="AM173" s="8">
        <f t="shared" ca="1" si="103"/>
        <v>2.4305555555555555E-4</v>
      </c>
      <c r="AN173" s="8">
        <f t="shared" ca="1" si="104"/>
        <v>0.72993055555555586</v>
      </c>
      <c r="AO173" s="7" t="str">
        <f t="shared" ca="1" si="92"/>
        <v>Debit</v>
      </c>
      <c r="AP173" s="1">
        <f t="shared" ca="1" si="105"/>
        <v>6.030092592592351E-3</v>
      </c>
      <c r="AQ173" s="1">
        <f t="shared" ca="1" si="93"/>
        <v>1.8750000000000001E-3</v>
      </c>
      <c r="AR173">
        <f t="shared" si="106"/>
        <v>1</v>
      </c>
      <c r="AS173" s="33">
        <f t="shared" ca="1" si="128"/>
        <v>6.030092592592351E-3</v>
      </c>
      <c r="AT173" s="33">
        <f t="shared" ca="1" si="107"/>
        <v>1.8750000000000001E-3</v>
      </c>
      <c r="AX173">
        <f t="shared" si="129"/>
        <v>169</v>
      </c>
      <c r="AY173" s="34">
        <v>2.1484757162824032E-2</v>
      </c>
    </row>
    <row r="174" spans="1:51" ht="15.6" customHeight="1">
      <c r="A174" s="2">
        <v>175</v>
      </c>
      <c r="B174" s="1">
        <f t="shared" si="94"/>
        <v>2.0254629629629629E-3</v>
      </c>
      <c r="C174" s="5">
        <f t="shared" si="108"/>
        <v>0.72405092592592635</v>
      </c>
      <c r="D174" s="18">
        <f t="shared" si="88"/>
        <v>0.72405092592592635</v>
      </c>
      <c r="E174" s="21">
        <f t="shared" ca="1" si="109"/>
        <v>0</v>
      </c>
      <c r="F174" s="18">
        <f t="shared" ca="1" si="110"/>
        <v>0.72405092592592635</v>
      </c>
      <c r="G174" s="25">
        <f t="shared" ca="1" si="95"/>
        <v>10</v>
      </c>
      <c r="H174" s="18">
        <f t="shared" ca="1" si="111"/>
        <v>1.1574074074074075E-4</v>
      </c>
      <c r="I174" s="18">
        <f t="shared" ca="1" si="112"/>
        <v>0.72416666666666707</v>
      </c>
      <c r="J174" s="16">
        <f t="shared" ca="1" si="113"/>
        <v>0.72416666666666707</v>
      </c>
      <c r="K174" s="23">
        <f t="shared" ca="1" si="114"/>
        <v>5.5208333333331971E-3</v>
      </c>
      <c r="L174" s="16">
        <f t="shared" ca="1" si="115"/>
        <v>0.72968750000000027</v>
      </c>
      <c r="M174" s="15">
        <f t="shared" ca="1" si="96"/>
        <v>22</v>
      </c>
      <c r="N174" s="16">
        <f t="shared" ca="1" si="97"/>
        <v>2.5462962962962961E-4</v>
      </c>
      <c r="O174" s="16">
        <f t="shared" ca="1" si="116"/>
        <v>0.7299421296296299</v>
      </c>
      <c r="P174" s="14">
        <f t="shared" ca="1" si="117"/>
        <v>0.7299421296296299</v>
      </c>
      <c r="Q174" s="23">
        <f>0</f>
        <v>0</v>
      </c>
      <c r="R174" s="14">
        <f t="shared" ca="1" si="118"/>
        <v>0.7299421296296299</v>
      </c>
      <c r="S174" s="13">
        <f t="shared" ca="1" si="98"/>
        <v>36</v>
      </c>
      <c r="T174" s="14">
        <f t="shared" ca="1" si="99"/>
        <v>4.1666666666666669E-4</v>
      </c>
      <c r="U174" s="14">
        <f t="shared" ca="1" si="119"/>
        <v>0.73035879629629652</v>
      </c>
      <c r="V174" s="12">
        <f t="shared" ca="1" si="120"/>
        <v>0.73035879629629652</v>
      </c>
      <c r="W174" s="23">
        <f>0</f>
        <v>0</v>
      </c>
      <c r="X174" s="12">
        <f t="shared" ca="1" si="121"/>
        <v>0.73035879629629652</v>
      </c>
      <c r="Y174" s="11">
        <f t="shared" ca="1" si="100"/>
        <v>28</v>
      </c>
      <c r="Z174" s="12">
        <f t="shared" ca="1" si="101"/>
        <v>3.2407407407407406E-4</v>
      </c>
      <c r="AA174" s="12">
        <f t="shared" ca="1" si="122"/>
        <v>0.73068287037037061</v>
      </c>
      <c r="AB174" s="10">
        <f t="shared" ca="1" si="123"/>
        <v>0.73068287037037061</v>
      </c>
      <c r="AC174" s="23">
        <f>0</f>
        <v>0</v>
      </c>
      <c r="AD174" s="10">
        <f t="shared" ca="1" si="124"/>
        <v>0.73068287037037061</v>
      </c>
      <c r="AE174" s="9">
        <f t="shared" ca="1" si="89"/>
        <v>29</v>
      </c>
      <c r="AF174" s="10">
        <f t="shared" ca="1" si="102"/>
        <v>3.3564814814814812E-4</v>
      </c>
      <c r="AG174" s="10">
        <f t="shared" ca="1" si="125"/>
        <v>0.73101851851851873</v>
      </c>
      <c r="AH174" s="9" t="str">
        <f t="shared" ca="1" si="90"/>
        <v>Bowl</v>
      </c>
      <c r="AI174" s="8">
        <f t="shared" ca="1" si="126"/>
        <v>0.73101851851851873</v>
      </c>
      <c r="AJ174" s="23">
        <f t="shared" ca="1" si="127"/>
        <v>0</v>
      </c>
      <c r="AK174" s="8">
        <f t="shared" ca="1" si="130"/>
        <v>0.73101851851851873</v>
      </c>
      <c r="AL174" s="7">
        <f t="shared" ca="1" si="91"/>
        <v>41</v>
      </c>
      <c r="AM174" s="8">
        <f t="shared" ca="1" si="103"/>
        <v>4.7453703703703704E-4</v>
      </c>
      <c r="AN174" s="8">
        <f t="shared" ca="1" si="104"/>
        <v>0.73149305555555577</v>
      </c>
      <c r="AO174" s="7" t="str">
        <f t="shared" ca="1" si="92"/>
        <v>Cash</v>
      </c>
      <c r="AP174" s="1">
        <f t="shared" ca="1" si="105"/>
        <v>5.5208333333331971E-3</v>
      </c>
      <c r="AQ174" s="1">
        <f t="shared" ca="1" si="93"/>
        <v>1.9212962962962964E-3</v>
      </c>
      <c r="AR174">
        <f t="shared" si="106"/>
        <v>1</v>
      </c>
      <c r="AS174" s="33">
        <f t="shared" ca="1" si="128"/>
        <v>5.5208333333331971E-3</v>
      </c>
      <c r="AT174" s="33">
        <f t="shared" ca="1" si="107"/>
        <v>1.9212962962962964E-3</v>
      </c>
      <c r="AX174">
        <f t="shared" si="129"/>
        <v>170</v>
      </c>
      <c r="AY174" s="34">
        <v>2.3465416084323641E-2</v>
      </c>
    </row>
    <row r="175" spans="1:51" ht="15.6" customHeight="1">
      <c r="A175" s="2">
        <v>139</v>
      </c>
      <c r="B175" s="1">
        <f t="shared" si="94"/>
        <v>1.6087962962962963E-3</v>
      </c>
      <c r="C175" s="5">
        <f t="shared" si="108"/>
        <v>0.72565972222222264</v>
      </c>
      <c r="D175" s="18">
        <f t="shared" si="88"/>
        <v>0.72565972222222264</v>
      </c>
      <c r="E175" s="21">
        <f t="shared" ca="1" si="109"/>
        <v>0</v>
      </c>
      <c r="F175" s="18">
        <f t="shared" ca="1" si="110"/>
        <v>0.72565972222222264</v>
      </c>
      <c r="G175" s="25">
        <f t="shared" ca="1" si="95"/>
        <v>10</v>
      </c>
      <c r="H175" s="18">
        <f t="shared" ca="1" si="111"/>
        <v>1.1574074074074075E-4</v>
      </c>
      <c r="I175" s="18">
        <f t="shared" ca="1" si="112"/>
        <v>0.72577546296296336</v>
      </c>
      <c r="J175" s="16">
        <f t="shared" ca="1" si="113"/>
        <v>0.72577546296296336</v>
      </c>
      <c r="K175" s="23">
        <f t="shared" ca="1" si="114"/>
        <v>5.2430555555553759E-3</v>
      </c>
      <c r="L175" s="16">
        <f t="shared" ca="1" si="115"/>
        <v>0.73101851851851873</v>
      </c>
      <c r="M175" s="15">
        <f t="shared" ca="1" si="96"/>
        <v>27</v>
      </c>
      <c r="N175" s="16">
        <f t="shared" ca="1" si="97"/>
        <v>3.1250000000000001E-4</v>
      </c>
      <c r="O175" s="16">
        <f t="shared" ca="1" si="116"/>
        <v>0.73133101851851878</v>
      </c>
      <c r="P175" s="14">
        <f t="shared" ca="1" si="117"/>
        <v>0.73133101851851878</v>
      </c>
      <c r="Q175" s="23">
        <f>0</f>
        <v>0</v>
      </c>
      <c r="R175" s="14">
        <f t="shared" ca="1" si="118"/>
        <v>0.73133101851851878</v>
      </c>
      <c r="S175" s="13">
        <f t="shared" ca="1" si="98"/>
        <v>35</v>
      </c>
      <c r="T175" s="14">
        <f t="shared" ca="1" si="99"/>
        <v>4.0509259259259258E-4</v>
      </c>
      <c r="U175" s="14">
        <f t="shared" ca="1" si="119"/>
        <v>0.73173611111111136</v>
      </c>
      <c r="V175" s="12">
        <f t="shared" ca="1" si="120"/>
        <v>0.73173611111111136</v>
      </c>
      <c r="W175" s="23">
        <f>0</f>
        <v>0</v>
      </c>
      <c r="X175" s="12">
        <f t="shared" ca="1" si="121"/>
        <v>0.73173611111111136</v>
      </c>
      <c r="Y175" s="11">
        <f t="shared" ca="1" si="100"/>
        <v>35</v>
      </c>
      <c r="Z175" s="12">
        <f t="shared" ca="1" si="101"/>
        <v>4.0509259259259258E-4</v>
      </c>
      <c r="AA175" s="12">
        <f t="shared" ca="1" si="122"/>
        <v>0.73214120370370395</v>
      </c>
      <c r="AB175" s="10">
        <f t="shared" ca="1" si="123"/>
        <v>0.73214120370370395</v>
      </c>
      <c r="AC175" s="23">
        <f>0</f>
        <v>0</v>
      </c>
      <c r="AD175" s="10">
        <f t="shared" ca="1" si="124"/>
        <v>0.73214120370370395</v>
      </c>
      <c r="AE175" s="9">
        <f t="shared" ca="1" si="89"/>
        <v>35</v>
      </c>
      <c r="AF175" s="10">
        <f t="shared" ca="1" si="102"/>
        <v>4.0509259259259258E-4</v>
      </c>
      <c r="AG175" s="10">
        <f t="shared" ca="1" si="125"/>
        <v>0.73254629629629653</v>
      </c>
      <c r="AH175" s="9" t="str">
        <f t="shared" ca="1" si="90"/>
        <v>Bowl</v>
      </c>
      <c r="AI175" s="8">
        <f t="shared" ca="1" si="126"/>
        <v>0.73254629629629653</v>
      </c>
      <c r="AJ175" s="23">
        <f t="shared" ca="1" si="127"/>
        <v>0</v>
      </c>
      <c r="AK175" s="8">
        <f t="shared" ca="1" si="130"/>
        <v>0.73254629629629653</v>
      </c>
      <c r="AL175" s="7">
        <f t="shared" ca="1" si="91"/>
        <v>42</v>
      </c>
      <c r="AM175" s="8">
        <f t="shared" ca="1" si="103"/>
        <v>4.861111111111111E-4</v>
      </c>
      <c r="AN175" s="8">
        <f t="shared" ca="1" si="104"/>
        <v>0.7330324074074076</v>
      </c>
      <c r="AO175" s="7" t="str">
        <f t="shared" ca="1" si="92"/>
        <v>Cash</v>
      </c>
      <c r="AP175" s="1">
        <f t="shared" ca="1" si="105"/>
        <v>5.2430555555553759E-3</v>
      </c>
      <c r="AQ175" s="1">
        <f t="shared" ca="1" si="93"/>
        <v>2.1296296296296298E-3</v>
      </c>
      <c r="AR175">
        <f t="shared" si="106"/>
        <v>1</v>
      </c>
      <c r="AS175" s="33">
        <f t="shared" ca="1" si="128"/>
        <v>5.2430555555553759E-3</v>
      </c>
      <c r="AT175" s="33">
        <f t="shared" ca="1" si="107"/>
        <v>2.1296296296296298E-3</v>
      </c>
      <c r="AX175">
        <f t="shared" si="129"/>
        <v>171</v>
      </c>
      <c r="AY175" s="34">
        <v>2.1494838982063912E-2</v>
      </c>
    </row>
    <row r="176" spans="1:51" ht="15.6" customHeight="1">
      <c r="A176" s="2">
        <v>102</v>
      </c>
      <c r="B176" s="1">
        <f t="shared" si="94"/>
        <v>1.1805555555555556E-3</v>
      </c>
      <c r="C176" s="5">
        <f t="shared" si="108"/>
        <v>0.72684027777777815</v>
      </c>
      <c r="D176" s="18">
        <f t="shared" si="88"/>
        <v>0.72684027777777815</v>
      </c>
      <c r="E176" s="21">
        <f t="shared" ca="1" si="109"/>
        <v>0</v>
      </c>
      <c r="F176" s="18">
        <f t="shared" ca="1" si="110"/>
        <v>0.72684027777777815</v>
      </c>
      <c r="G176" s="25">
        <f t="shared" ca="1" si="95"/>
        <v>12</v>
      </c>
      <c r="H176" s="18">
        <f t="shared" ca="1" si="111"/>
        <v>1.3888888888888889E-4</v>
      </c>
      <c r="I176" s="18">
        <f t="shared" ca="1" si="112"/>
        <v>0.72697916666666706</v>
      </c>
      <c r="J176" s="16">
        <f t="shared" ca="1" si="113"/>
        <v>0.72697916666666706</v>
      </c>
      <c r="K176" s="23">
        <f t="shared" ca="1" si="114"/>
        <v>5.5671296296294637E-3</v>
      </c>
      <c r="L176" s="16">
        <f t="shared" ca="1" si="115"/>
        <v>0.73254629629629653</v>
      </c>
      <c r="M176" s="15">
        <f t="shared" ca="1" si="96"/>
        <v>35</v>
      </c>
      <c r="N176" s="16">
        <f t="shared" ca="1" si="97"/>
        <v>4.0509259259259258E-4</v>
      </c>
      <c r="O176" s="16">
        <f t="shared" ca="1" si="116"/>
        <v>0.73295138888888911</v>
      </c>
      <c r="P176" s="14">
        <f t="shared" ca="1" si="117"/>
        <v>0.73295138888888911</v>
      </c>
      <c r="Q176" s="23">
        <f>0</f>
        <v>0</v>
      </c>
      <c r="R176" s="14">
        <f t="shared" ca="1" si="118"/>
        <v>0.73295138888888911</v>
      </c>
      <c r="S176" s="13">
        <f t="shared" ca="1" si="98"/>
        <v>25</v>
      </c>
      <c r="T176" s="14">
        <f t="shared" ca="1" si="99"/>
        <v>2.8935185185185184E-4</v>
      </c>
      <c r="U176" s="14">
        <f t="shared" ca="1" si="119"/>
        <v>0.73324074074074097</v>
      </c>
      <c r="V176" s="12">
        <f t="shared" ca="1" si="120"/>
        <v>0.73324074074074097</v>
      </c>
      <c r="W176" s="23">
        <f>0</f>
        <v>0</v>
      </c>
      <c r="X176" s="12">
        <f t="shared" ca="1" si="121"/>
        <v>0.73324074074074097</v>
      </c>
      <c r="Y176" s="11">
        <f t="shared" ca="1" si="100"/>
        <v>28</v>
      </c>
      <c r="Z176" s="12">
        <f t="shared" ca="1" si="101"/>
        <v>3.2407407407407406E-4</v>
      </c>
      <c r="AA176" s="12">
        <f t="shared" ca="1" si="122"/>
        <v>0.73356481481481506</v>
      </c>
      <c r="AB176" s="10">
        <f t="shared" ca="1" si="123"/>
        <v>0.73356481481481506</v>
      </c>
      <c r="AC176" s="23">
        <f>0</f>
        <v>0</v>
      </c>
      <c r="AD176" s="10">
        <f t="shared" ca="1" si="124"/>
        <v>0.73356481481481506</v>
      </c>
      <c r="AE176" s="9">
        <f t="shared" ca="1" si="89"/>
        <v>33</v>
      </c>
      <c r="AF176" s="10">
        <f t="shared" ca="1" si="102"/>
        <v>3.8194444444444446E-4</v>
      </c>
      <c r="AG176" s="10">
        <f t="shared" ca="1" si="125"/>
        <v>0.73394675925925945</v>
      </c>
      <c r="AH176" s="9" t="str">
        <f t="shared" ca="1" si="90"/>
        <v>Bowl</v>
      </c>
      <c r="AI176" s="8">
        <f t="shared" ca="1" si="126"/>
        <v>0.73394675925925945</v>
      </c>
      <c r="AJ176" s="23">
        <f t="shared" ca="1" si="127"/>
        <v>0</v>
      </c>
      <c r="AK176" s="8">
        <f t="shared" ca="1" si="130"/>
        <v>0.73394675925925945</v>
      </c>
      <c r="AL176" s="7">
        <f t="shared" ca="1" si="91"/>
        <v>14</v>
      </c>
      <c r="AM176" s="8">
        <f t="shared" ca="1" si="103"/>
        <v>1.6203703703703703E-4</v>
      </c>
      <c r="AN176" s="8">
        <f t="shared" ca="1" si="104"/>
        <v>0.73410879629629644</v>
      </c>
      <c r="AO176" s="7" t="str">
        <f t="shared" ca="1" si="92"/>
        <v>Debit</v>
      </c>
      <c r="AP176" s="1">
        <f t="shared" ca="1" si="105"/>
        <v>5.5671296296294637E-3</v>
      </c>
      <c r="AQ176" s="1">
        <f t="shared" ca="1" si="93"/>
        <v>1.7013888888888888E-3</v>
      </c>
      <c r="AR176">
        <f t="shared" si="106"/>
        <v>1</v>
      </c>
      <c r="AS176" s="33">
        <f t="shared" ca="1" si="128"/>
        <v>5.5671296296294637E-3</v>
      </c>
      <c r="AT176" s="33">
        <f t="shared" ca="1" si="107"/>
        <v>1.7013888888888888E-3</v>
      </c>
      <c r="AX176">
        <f t="shared" si="129"/>
        <v>172</v>
      </c>
      <c r="AY176" s="34">
        <v>2.4718910144421409E-2</v>
      </c>
    </row>
    <row r="177" spans="1:51" ht="15.6" customHeight="1">
      <c r="A177" s="2">
        <v>107</v>
      </c>
      <c r="B177" s="1">
        <f t="shared" si="94"/>
        <v>1.238425925925926E-3</v>
      </c>
      <c r="C177" s="5">
        <f t="shared" si="108"/>
        <v>0.72807870370370409</v>
      </c>
      <c r="D177" s="18">
        <f t="shared" si="88"/>
        <v>0.72807870370370409</v>
      </c>
      <c r="E177" s="21">
        <f t="shared" ca="1" si="109"/>
        <v>0</v>
      </c>
      <c r="F177" s="18">
        <f t="shared" ca="1" si="110"/>
        <v>0.72807870370370409</v>
      </c>
      <c r="G177" s="25">
        <f t="shared" ca="1" si="95"/>
        <v>19</v>
      </c>
      <c r="H177" s="18">
        <f t="shared" ca="1" si="111"/>
        <v>2.199074074074074E-4</v>
      </c>
      <c r="I177" s="18">
        <f t="shared" ca="1" si="112"/>
        <v>0.72829861111111149</v>
      </c>
      <c r="J177" s="16">
        <f t="shared" ca="1" si="113"/>
        <v>0.72829861111111149</v>
      </c>
      <c r="K177" s="23">
        <f t="shared" ca="1" si="114"/>
        <v>5.6481481481479578E-3</v>
      </c>
      <c r="L177" s="16">
        <f t="shared" ca="1" si="115"/>
        <v>0.73394675925925945</v>
      </c>
      <c r="M177" s="15">
        <f t="shared" ca="1" si="96"/>
        <v>23</v>
      </c>
      <c r="N177" s="16">
        <f t="shared" ca="1" si="97"/>
        <v>2.6620370370370372E-4</v>
      </c>
      <c r="O177" s="16">
        <f t="shared" ca="1" si="116"/>
        <v>0.73421296296296312</v>
      </c>
      <c r="P177" s="14">
        <f t="shared" ca="1" si="117"/>
        <v>0.73421296296296312</v>
      </c>
      <c r="Q177" s="23">
        <f>0</f>
        <v>0</v>
      </c>
      <c r="R177" s="14">
        <f t="shared" ca="1" si="118"/>
        <v>0.73421296296296312</v>
      </c>
      <c r="S177" s="13">
        <f t="shared" ca="1" si="98"/>
        <v>15</v>
      </c>
      <c r="T177" s="14">
        <f t="shared" ca="1" si="99"/>
        <v>1.7361111111111112E-4</v>
      </c>
      <c r="U177" s="14">
        <f t="shared" ca="1" si="119"/>
        <v>0.73438657407407426</v>
      </c>
      <c r="V177" s="12">
        <f t="shared" ca="1" si="120"/>
        <v>0.73438657407407426</v>
      </c>
      <c r="W177" s="23">
        <f>0</f>
        <v>0</v>
      </c>
      <c r="X177" s="12">
        <f t="shared" ca="1" si="121"/>
        <v>0.73438657407407426</v>
      </c>
      <c r="Y177" s="11">
        <f t="shared" ca="1" si="100"/>
        <v>41</v>
      </c>
      <c r="Z177" s="12">
        <f t="shared" ca="1" si="101"/>
        <v>4.7453703703703704E-4</v>
      </c>
      <c r="AA177" s="12">
        <f t="shared" ca="1" si="122"/>
        <v>0.7348611111111113</v>
      </c>
      <c r="AB177" s="10">
        <f t="shared" ca="1" si="123"/>
        <v>0.7348611111111113</v>
      </c>
      <c r="AC177" s="23">
        <f>0</f>
        <v>0</v>
      </c>
      <c r="AD177" s="10">
        <f t="shared" ca="1" si="124"/>
        <v>0.7348611111111113</v>
      </c>
      <c r="AE177" s="9">
        <f t="shared" ca="1" si="89"/>
        <v>42</v>
      </c>
      <c r="AF177" s="10">
        <f t="shared" ca="1" si="102"/>
        <v>4.861111111111111E-4</v>
      </c>
      <c r="AG177" s="10">
        <f t="shared" ca="1" si="125"/>
        <v>0.73534722222222237</v>
      </c>
      <c r="AH177" s="9" t="str">
        <f t="shared" ca="1" si="90"/>
        <v>Quesadilla</v>
      </c>
      <c r="AI177" s="8">
        <f t="shared" ca="1" si="126"/>
        <v>0.73534722222222237</v>
      </c>
      <c r="AJ177" s="23">
        <f t="shared" ca="1" si="127"/>
        <v>0</v>
      </c>
      <c r="AK177" s="8">
        <f t="shared" ca="1" si="130"/>
        <v>0.73534722222222237</v>
      </c>
      <c r="AL177" s="7">
        <f t="shared" ca="1" si="91"/>
        <v>15</v>
      </c>
      <c r="AM177" s="8">
        <f t="shared" ca="1" si="103"/>
        <v>1.7361111111111112E-4</v>
      </c>
      <c r="AN177" s="8">
        <f t="shared" ca="1" si="104"/>
        <v>0.73552083333333351</v>
      </c>
      <c r="AO177" s="7" t="str">
        <f t="shared" ca="1" si="92"/>
        <v>Debit</v>
      </c>
      <c r="AP177" s="1">
        <f t="shared" ca="1" si="105"/>
        <v>5.6481481481479578E-3</v>
      </c>
      <c r="AQ177" s="1">
        <f t="shared" ca="1" si="93"/>
        <v>1.7939814814814815E-3</v>
      </c>
      <c r="AR177">
        <f t="shared" si="106"/>
        <v>1</v>
      </c>
      <c r="AS177" s="33">
        <f t="shared" ca="1" si="128"/>
        <v>5.6481481481479578E-3</v>
      </c>
      <c r="AT177" s="33">
        <f t="shared" ca="1" si="107"/>
        <v>1.7939814814814815E-3</v>
      </c>
      <c r="AX177">
        <f t="shared" si="129"/>
        <v>173</v>
      </c>
      <c r="AY177" s="34">
        <v>2.2794702131376625E-2</v>
      </c>
    </row>
    <row r="178" spans="1:51" ht="15.6" customHeight="1">
      <c r="A178" s="2">
        <v>170</v>
      </c>
      <c r="B178" s="1">
        <f t="shared" si="94"/>
        <v>1.9675925925925924E-3</v>
      </c>
      <c r="C178" s="5">
        <f t="shared" si="108"/>
        <v>0.73004629629629669</v>
      </c>
      <c r="D178" s="18">
        <f t="shared" si="88"/>
        <v>0.73004629629629669</v>
      </c>
      <c r="E178" s="21">
        <f t="shared" ca="1" si="109"/>
        <v>0</v>
      </c>
      <c r="F178" s="18">
        <f t="shared" ca="1" si="110"/>
        <v>0.73004629629629669</v>
      </c>
      <c r="G178" s="25">
        <f t="shared" ca="1" si="95"/>
        <v>17</v>
      </c>
      <c r="H178" s="18">
        <f t="shared" ca="1" si="111"/>
        <v>1.9675925925925926E-4</v>
      </c>
      <c r="I178" s="18">
        <f t="shared" ca="1" si="112"/>
        <v>0.73024305555555591</v>
      </c>
      <c r="J178" s="16">
        <f t="shared" ca="1" si="113"/>
        <v>0.73024305555555591</v>
      </c>
      <c r="K178" s="23">
        <f t="shared" ca="1" si="114"/>
        <v>5.1041666666664653E-3</v>
      </c>
      <c r="L178" s="16">
        <f t="shared" ca="1" si="115"/>
        <v>0.73534722222222237</v>
      </c>
      <c r="M178" s="15">
        <f t="shared" ca="1" si="96"/>
        <v>14</v>
      </c>
      <c r="N178" s="16">
        <f t="shared" ca="1" si="97"/>
        <v>1.6203703703703703E-4</v>
      </c>
      <c r="O178" s="16">
        <f t="shared" ca="1" si="116"/>
        <v>0.73550925925925936</v>
      </c>
      <c r="P178" s="14">
        <f t="shared" ca="1" si="117"/>
        <v>0.73550925925925936</v>
      </c>
      <c r="Q178" s="23">
        <f>0</f>
        <v>0</v>
      </c>
      <c r="R178" s="14">
        <f t="shared" ca="1" si="118"/>
        <v>0.73550925925925936</v>
      </c>
      <c r="S178" s="13">
        <f t="shared" ca="1" si="98"/>
        <v>36</v>
      </c>
      <c r="T178" s="14">
        <f t="shared" ca="1" si="99"/>
        <v>4.1666666666666669E-4</v>
      </c>
      <c r="U178" s="14">
        <f t="shared" ca="1" si="119"/>
        <v>0.73592592592592598</v>
      </c>
      <c r="V178" s="12">
        <f t="shared" ca="1" si="120"/>
        <v>0.73592592592592598</v>
      </c>
      <c r="W178" s="23">
        <f>0</f>
        <v>0</v>
      </c>
      <c r="X178" s="12">
        <f t="shared" ca="1" si="121"/>
        <v>0.73592592592592598</v>
      </c>
      <c r="Y178" s="11">
        <f t="shared" ca="1" si="100"/>
        <v>49</v>
      </c>
      <c r="Z178" s="12">
        <f t="shared" ca="1" si="101"/>
        <v>5.6712962962962967E-4</v>
      </c>
      <c r="AA178" s="12">
        <f t="shared" ca="1" si="122"/>
        <v>0.73649305555555566</v>
      </c>
      <c r="AB178" s="10">
        <f t="shared" ca="1" si="123"/>
        <v>0.73649305555555566</v>
      </c>
      <c r="AC178" s="23">
        <f>0</f>
        <v>0</v>
      </c>
      <c r="AD178" s="10">
        <f t="shared" ca="1" si="124"/>
        <v>0.73649305555555566</v>
      </c>
      <c r="AE178" s="9">
        <f t="shared" ca="1" si="89"/>
        <v>30</v>
      </c>
      <c r="AF178" s="10">
        <f t="shared" ca="1" si="102"/>
        <v>3.4722222222222224E-4</v>
      </c>
      <c r="AG178" s="10">
        <f t="shared" ca="1" si="125"/>
        <v>0.73684027777777794</v>
      </c>
      <c r="AH178" s="9" t="str">
        <f t="shared" ca="1" si="90"/>
        <v>Bowl</v>
      </c>
      <c r="AI178" s="8">
        <f t="shared" ca="1" si="126"/>
        <v>0.73684027777777794</v>
      </c>
      <c r="AJ178" s="23">
        <f t="shared" ca="1" si="127"/>
        <v>0</v>
      </c>
      <c r="AK178" s="8">
        <f t="shared" ca="1" si="130"/>
        <v>0.73684027777777794</v>
      </c>
      <c r="AL178" s="7">
        <f t="shared" ca="1" si="91"/>
        <v>21</v>
      </c>
      <c r="AM178" s="8">
        <f t="shared" ca="1" si="103"/>
        <v>2.4305555555555555E-4</v>
      </c>
      <c r="AN178" s="8">
        <f t="shared" ca="1" si="104"/>
        <v>0.73708333333333353</v>
      </c>
      <c r="AO178" s="7" t="str">
        <f t="shared" ca="1" si="92"/>
        <v>Debit</v>
      </c>
      <c r="AP178" s="1">
        <f t="shared" ca="1" si="105"/>
        <v>5.1041666666664653E-3</v>
      </c>
      <c r="AQ178" s="1">
        <f t="shared" ca="1" si="93"/>
        <v>1.9328703703703704E-3</v>
      </c>
      <c r="AR178">
        <f t="shared" si="106"/>
        <v>1</v>
      </c>
      <c r="AS178" s="33">
        <f t="shared" ca="1" si="128"/>
        <v>5.1041666666664653E-3</v>
      </c>
      <c r="AT178" s="33">
        <f t="shared" ca="1" si="107"/>
        <v>1.9328703703703704E-3</v>
      </c>
      <c r="AX178">
        <f t="shared" si="129"/>
        <v>174</v>
      </c>
      <c r="AY178" s="34">
        <v>2.2432156999767406E-2</v>
      </c>
    </row>
    <row r="179" spans="1:51" ht="15.6" customHeight="1">
      <c r="A179" s="2">
        <v>131</v>
      </c>
      <c r="B179" s="1">
        <f t="shared" si="94"/>
        <v>1.5162037037037036E-3</v>
      </c>
      <c r="C179" s="5">
        <f t="shared" si="108"/>
        <v>0.73156250000000045</v>
      </c>
      <c r="D179" s="18">
        <f t="shared" si="88"/>
        <v>0.73156250000000045</v>
      </c>
      <c r="E179" s="21">
        <f t="shared" ca="1" si="109"/>
        <v>0</v>
      </c>
      <c r="F179" s="18">
        <f t="shared" ca="1" si="110"/>
        <v>0.73156250000000045</v>
      </c>
      <c r="G179" s="25">
        <f t="shared" ca="1" si="95"/>
        <v>14</v>
      </c>
      <c r="H179" s="18">
        <f t="shared" ca="1" si="111"/>
        <v>1.6203703703703703E-4</v>
      </c>
      <c r="I179" s="18">
        <f t="shared" ca="1" si="112"/>
        <v>0.73172453703703744</v>
      </c>
      <c r="J179" s="16">
        <f t="shared" ca="1" si="113"/>
        <v>0.73172453703703744</v>
      </c>
      <c r="K179" s="23">
        <f t="shared" ca="1" si="114"/>
        <v>5.1157407407405042E-3</v>
      </c>
      <c r="L179" s="16">
        <f t="shared" ca="1" si="115"/>
        <v>0.73684027777777794</v>
      </c>
      <c r="M179" s="15">
        <f t="shared" ca="1" si="96"/>
        <v>18</v>
      </c>
      <c r="N179" s="16">
        <f t="shared" ca="1" si="97"/>
        <v>2.0833333333333335E-4</v>
      </c>
      <c r="O179" s="16">
        <f t="shared" ca="1" si="116"/>
        <v>0.73704861111111131</v>
      </c>
      <c r="P179" s="14">
        <f t="shared" ca="1" si="117"/>
        <v>0.73704861111111131</v>
      </c>
      <c r="Q179" s="23">
        <f>0</f>
        <v>0</v>
      </c>
      <c r="R179" s="14">
        <f t="shared" ca="1" si="118"/>
        <v>0.73704861111111131</v>
      </c>
      <c r="S179" s="13">
        <f t="shared" ca="1" si="98"/>
        <v>39</v>
      </c>
      <c r="T179" s="14">
        <f t="shared" ca="1" si="99"/>
        <v>4.5138888888888887E-4</v>
      </c>
      <c r="U179" s="14">
        <f t="shared" ca="1" si="119"/>
        <v>0.73750000000000016</v>
      </c>
      <c r="V179" s="12">
        <f t="shared" ca="1" si="120"/>
        <v>0.73750000000000016</v>
      </c>
      <c r="W179" s="23">
        <f>0</f>
        <v>0</v>
      </c>
      <c r="X179" s="12">
        <f t="shared" ca="1" si="121"/>
        <v>0.73750000000000016</v>
      </c>
      <c r="Y179" s="11">
        <f t="shared" ca="1" si="100"/>
        <v>40</v>
      </c>
      <c r="Z179" s="12">
        <f t="shared" ca="1" si="101"/>
        <v>4.6296296296296298E-4</v>
      </c>
      <c r="AA179" s="12">
        <f t="shared" ca="1" si="122"/>
        <v>0.73796296296296315</v>
      </c>
      <c r="AB179" s="10">
        <f t="shared" ca="1" si="123"/>
        <v>0.73796296296296315</v>
      </c>
      <c r="AC179" s="23">
        <f>0</f>
        <v>0</v>
      </c>
      <c r="AD179" s="10">
        <f t="shared" ca="1" si="124"/>
        <v>0.73796296296296315</v>
      </c>
      <c r="AE179" s="9">
        <f t="shared" ca="1" si="89"/>
        <v>36</v>
      </c>
      <c r="AF179" s="10">
        <f t="shared" ca="1" si="102"/>
        <v>4.1666666666666669E-4</v>
      </c>
      <c r="AG179" s="10">
        <f t="shared" ca="1" si="125"/>
        <v>0.73837962962962977</v>
      </c>
      <c r="AH179" s="9" t="str">
        <f t="shared" ca="1" si="90"/>
        <v>Bowl</v>
      </c>
      <c r="AI179" s="8">
        <f t="shared" ca="1" si="126"/>
        <v>0.73837962962962977</v>
      </c>
      <c r="AJ179" s="23">
        <f t="shared" ca="1" si="127"/>
        <v>0</v>
      </c>
      <c r="AK179" s="8">
        <f t="shared" ca="1" si="130"/>
        <v>0.73837962962962977</v>
      </c>
      <c r="AL179" s="7">
        <f t="shared" ca="1" si="91"/>
        <v>21</v>
      </c>
      <c r="AM179" s="8">
        <f t="shared" ca="1" si="103"/>
        <v>2.4305555555555555E-4</v>
      </c>
      <c r="AN179" s="8">
        <f t="shared" ca="1" si="104"/>
        <v>0.73862268518518537</v>
      </c>
      <c r="AO179" s="7" t="str">
        <f t="shared" ca="1" si="92"/>
        <v>Debit</v>
      </c>
      <c r="AP179" s="1">
        <f t="shared" ca="1" si="105"/>
        <v>5.1157407407405042E-3</v>
      </c>
      <c r="AQ179" s="1">
        <f t="shared" ca="1" si="93"/>
        <v>1.9444444444444444E-3</v>
      </c>
      <c r="AR179">
        <f t="shared" si="106"/>
        <v>1</v>
      </c>
      <c r="AS179" s="33">
        <f t="shared" ca="1" si="128"/>
        <v>5.1157407407405042E-3</v>
      </c>
      <c r="AT179" s="33">
        <f t="shared" ca="1" si="107"/>
        <v>1.9444444444444444E-3</v>
      </c>
      <c r="AX179">
        <f t="shared" si="129"/>
        <v>175</v>
      </c>
      <c r="AY179" s="34">
        <v>2.4301624737945525E-2</v>
      </c>
    </row>
    <row r="180" spans="1:51" ht="15.6" customHeight="1">
      <c r="A180" s="2">
        <v>74</v>
      </c>
      <c r="B180" s="1">
        <f t="shared" si="94"/>
        <v>8.564814814814815E-4</v>
      </c>
      <c r="C180" s="5">
        <f t="shared" si="108"/>
        <v>0.73241898148148188</v>
      </c>
      <c r="D180" s="18">
        <f t="shared" si="88"/>
        <v>0.73241898148148188</v>
      </c>
      <c r="E180" s="21">
        <f t="shared" ca="1" si="109"/>
        <v>0</v>
      </c>
      <c r="F180" s="18">
        <f t="shared" ca="1" si="110"/>
        <v>0.73241898148148188</v>
      </c>
      <c r="G180" s="25">
        <f t="shared" ca="1" si="95"/>
        <v>29</v>
      </c>
      <c r="H180" s="18">
        <f t="shared" ca="1" si="111"/>
        <v>3.3564814814814812E-4</v>
      </c>
      <c r="I180" s="18">
        <f t="shared" ca="1" si="112"/>
        <v>0.73275462962963001</v>
      </c>
      <c r="J180" s="16">
        <f t="shared" ca="1" si="113"/>
        <v>0.73275462962963001</v>
      </c>
      <c r="K180" s="23">
        <f t="shared" ca="1" si="114"/>
        <v>5.6249999999997691E-3</v>
      </c>
      <c r="L180" s="16">
        <f t="shared" ca="1" si="115"/>
        <v>0.73837962962962977</v>
      </c>
      <c r="M180" s="15">
        <f t="shared" ca="1" si="96"/>
        <v>17</v>
      </c>
      <c r="N180" s="16">
        <f t="shared" ca="1" si="97"/>
        <v>1.9675925925925926E-4</v>
      </c>
      <c r="O180" s="16">
        <f t="shared" ca="1" si="116"/>
        <v>0.73857638888888899</v>
      </c>
      <c r="P180" s="14">
        <f t="shared" ca="1" si="117"/>
        <v>0.73857638888888899</v>
      </c>
      <c r="Q180" s="23">
        <f>0</f>
        <v>0</v>
      </c>
      <c r="R180" s="14">
        <f t="shared" ca="1" si="118"/>
        <v>0.73857638888888899</v>
      </c>
      <c r="S180" s="13">
        <f t="shared" ca="1" si="98"/>
        <v>37</v>
      </c>
      <c r="T180" s="14">
        <f t="shared" ca="1" si="99"/>
        <v>4.2824074074074075E-4</v>
      </c>
      <c r="U180" s="14">
        <f t="shared" ca="1" si="119"/>
        <v>0.73900462962962976</v>
      </c>
      <c r="V180" s="12">
        <f t="shared" ca="1" si="120"/>
        <v>0.73900462962962976</v>
      </c>
      <c r="W180" s="23">
        <f>0</f>
        <v>0</v>
      </c>
      <c r="X180" s="12">
        <f t="shared" ca="1" si="121"/>
        <v>0.73900462962962976</v>
      </c>
      <c r="Y180" s="11">
        <f t="shared" ca="1" si="100"/>
        <v>49</v>
      </c>
      <c r="Z180" s="12">
        <f t="shared" ca="1" si="101"/>
        <v>5.6712962962962967E-4</v>
      </c>
      <c r="AA180" s="12">
        <f t="shared" ca="1" si="122"/>
        <v>0.73957175925925944</v>
      </c>
      <c r="AB180" s="10">
        <f t="shared" ca="1" si="123"/>
        <v>0.73957175925925944</v>
      </c>
      <c r="AC180" s="23">
        <f>0</f>
        <v>0</v>
      </c>
      <c r="AD180" s="10">
        <f t="shared" ca="1" si="124"/>
        <v>0.73957175925925944</v>
      </c>
      <c r="AE180" s="9">
        <f t="shared" ca="1" si="89"/>
        <v>24</v>
      </c>
      <c r="AF180" s="10">
        <f t="shared" ca="1" si="102"/>
        <v>2.7777777777777778E-4</v>
      </c>
      <c r="AG180" s="10">
        <f t="shared" ca="1" si="125"/>
        <v>0.73984953703703726</v>
      </c>
      <c r="AH180" s="9" t="str">
        <f t="shared" ca="1" si="90"/>
        <v>Bowl</v>
      </c>
      <c r="AI180" s="8">
        <f t="shared" ca="1" si="126"/>
        <v>0.73984953703703726</v>
      </c>
      <c r="AJ180" s="23">
        <f t="shared" ca="1" si="127"/>
        <v>0</v>
      </c>
      <c r="AK180" s="8">
        <f t="shared" ca="1" si="130"/>
        <v>0.73984953703703726</v>
      </c>
      <c r="AL180" s="7">
        <f t="shared" ca="1" si="91"/>
        <v>33</v>
      </c>
      <c r="AM180" s="8">
        <f t="shared" ca="1" si="103"/>
        <v>3.8194444444444446E-4</v>
      </c>
      <c r="AN180" s="8">
        <f t="shared" ca="1" si="104"/>
        <v>0.74023148148148166</v>
      </c>
      <c r="AO180" s="7" t="str">
        <f t="shared" ca="1" si="92"/>
        <v>Cash</v>
      </c>
      <c r="AP180" s="1">
        <f t="shared" ca="1" si="105"/>
        <v>5.6249999999997691E-3</v>
      </c>
      <c r="AQ180" s="1">
        <f t="shared" ca="1" si="93"/>
        <v>2.1875000000000002E-3</v>
      </c>
      <c r="AR180">
        <f t="shared" si="106"/>
        <v>1</v>
      </c>
      <c r="AS180" s="33">
        <f t="shared" ca="1" si="128"/>
        <v>5.6249999999997691E-3</v>
      </c>
      <c r="AT180" s="33">
        <f t="shared" ca="1" si="107"/>
        <v>2.1875000000000002E-3</v>
      </c>
      <c r="AX180">
        <f t="shared" si="129"/>
        <v>176</v>
      </c>
      <c r="AY180" s="34">
        <v>2.4486773526671335E-2</v>
      </c>
    </row>
    <row r="181" spans="1:51" ht="15.6" customHeight="1">
      <c r="A181" s="2">
        <v>75</v>
      </c>
      <c r="B181" s="1">
        <f t="shared" si="94"/>
        <v>8.6805555555555551E-4</v>
      </c>
      <c r="C181" s="5">
        <f t="shared" si="108"/>
        <v>0.73328703703703746</v>
      </c>
      <c r="D181" s="18">
        <f t="shared" si="88"/>
        <v>0.73328703703703746</v>
      </c>
      <c r="E181" s="21">
        <f t="shared" ca="1" si="109"/>
        <v>0</v>
      </c>
      <c r="F181" s="18">
        <f t="shared" ca="1" si="110"/>
        <v>0.73328703703703746</v>
      </c>
      <c r="G181" s="25">
        <f t="shared" ca="1" si="95"/>
        <v>25</v>
      </c>
      <c r="H181" s="18">
        <f t="shared" ca="1" si="111"/>
        <v>2.8935185185185184E-4</v>
      </c>
      <c r="I181" s="18">
        <f t="shared" ca="1" si="112"/>
        <v>0.73357638888888932</v>
      </c>
      <c r="J181" s="16">
        <f t="shared" ca="1" si="113"/>
        <v>0.73357638888888932</v>
      </c>
      <c r="K181" s="23">
        <f t="shared" ca="1" si="114"/>
        <v>6.2731481481479445E-3</v>
      </c>
      <c r="L181" s="16">
        <f t="shared" ca="1" si="115"/>
        <v>0.73984953703703726</v>
      </c>
      <c r="M181" s="15">
        <f t="shared" ca="1" si="96"/>
        <v>15</v>
      </c>
      <c r="N181" s="16">
        <f t="shared" ca="1" si="97"/>
        <v>1.7361111111111112E-4</v>
      </c>
      <c r="O181" s="16">
        <f t="shared" ca="1" si="116"/>
        <v>0.7400231481481484</v>
      </c>
      <c r="P181" s="14">
        <f t="shared" ca="1" si="117"/>
        <v>0.7400231481481484</v>
      </c>
      <c r="Q181" s="23">
        <f>0</f>
        <v>0</v>
      </c>
      <c r="R181" s="14">
        <f t="shared" ca="1" si="118"/>
        <v>0.7400231481481484</v>
      </c>
      <c r="S181" s="13">
        <f t="shared" ca="1" si="98"/>
        <v>26</v>
      </c>
      <c r="T181" s="14">
        <f t="shared" ca="1" si="99"/>
        <v>3.0092592592592595E-4</v>
      </c>
      <c r="U181" s="14">
        <f t="shared" ca="1" si="119"/>
        <v>0.7403240740740743</v>
      </c>
      <c r="V181" s="12">
        <f t="shared" ca="1" si="120"/>
        <v>0.7403240740740743</v>
      </c>
      <c r="W181" s="23">
        <f>0</f>
        <v>0</v>
      </c>
      <c r="X181" s="12">
        <f t="shared" ca="1" si="121"/>
        <v>0.7403240740740743</v>
      </c>
      <c r="Y181" s="11">
        <f t="shared" ca="1" si="100"/>
        <v>20</v>
      </c>
      <c r="Z181" s="12">
        <f t="shared" ca="1" si="101"/>
        <v>2.3148148148148149E-4</v>
      </c>
      <c r="AA181" s="12">
        <f t="shared" ca="1" si="122"/>
        <v>0.74055555555555574</v>
      </c>
      <c r="AB181" s="10">
        <f t="shared" ca="1" si="123"/>
        <v>0.74055555555555574</v>
      </c>
      <c r="AC181" s="23">
        <f>0</f>
        <v>0</v>
      </c>
      <c r="AD181" s="10">
        <f t="shared" ca="1" si="124"/>
        <v>0.74055555555555574</v>
      </c>
      <c r="AE181" s="9">
        <f t="shared" ca="1" si="89"/>
        <v>30</v>
      </c>
      <c r="AF181" s="10">
        <f t="shared" ca="1" si="102"/>
        <v>3.4722222222222224E-4</v>
      </c>
      <c r="AG181" s="10">
        <f t="shared" ca="1" si="125"/>
        <v>0.74090277777777802</v>
      </c>
      <c r="AH181" s="9" t="str">
        <f t="shared" ca="1" si="90"/>
        <v>Bowl</v>
      </c>
      <c r="AI181" s="8">
        <f t="shared" ca="1" si="126"/>
        <v>0.74090277777777802</v>
      </c>
      <c r="AJ181" s="23">
        <f t="shared" ca="1" si="127"/>
        <v>0</v>
      </c>
      <c r="AK181" s="8">
        <f t="shared" ca="1" si="130"/>
        <v>0.74090277777777802</v>
      </c>
      <c r="AL181" s="7">
        <f t="shared" ca="1" si="91"/>
        <v>26</v>
      </c>
      <c r="AM181" s="8">
        <f t="shared" ca="1" si="103"/>
        <v>3.0092592592592595E-4</v>
      </c>
      <c r="AN181" s="8">
        <f t="shared" ca="1" si="104"/>
        <v>0.74120370370370392</v>
      </c>
      <c r="AO181" s="7" t="str">
        <f t="shared" ca="1" si="92"/>
        <v>Debit</v>
      </c>
      <c r="AP181" s="1">
        <f t="shared" ca="1" si="105"/>
        <v>6.2731481481479445E-3</v>
      </c>
      <c r="AQ181" s="1">
        <f t="shared" ca="1" si="93"/>
        <v>1.6435185185185185E-3</v>
      </c>
      <c r="AR181">
        <f t="shared" si="106"/>
        <v>1</v>
      </c>
      <c r="AS181" s="33">
        <f t="shared" ca="1" si="128"/>
        <v>6.2731481481479445E-3</v>
      </c>
      <c r="AT181" s="33">
        <f t="shared" ca="1" si="107"/>
        <v>1.6435185185185185E-3</v>
      </c>
      <c r="AX181">
        <f t="shared" si="129"/>
        <v>177</v>
      </c>
      <c r="AY181" s="34">
        <v>2.4047322676449955E-2</v>
      </c>
    </row>
    <row r="182" spans="1:51" ht="15.6" customHeight="1">
      <c r="A182" s="2">
        <v>144</v>
      </c>
      <c r="B182" s="1">
        <f t="shared" si="94"/>
        <v>1.6666666666666668E-3</v>
      </c>
      <c r="C182" s="5">
        <f t="shared" si="108"/>
        <v>0.73495370370370416</v>
      </c>
      <c r="D182" s="18">
        <f t="shared" si="88"/>
        <v>0.73495370370370416</v>
      </c>
      <c r="E182" s="21">
        <f t="shared" ca="1" si="109"/>
        <v>0</v>
      </c>
      <c r="F182" s="18">
        <f t="shared" ca="1" si="110"/>
        <v>0.73495370370370416</v>
      </c>
      <c r="G182" s="25">
        <f t="shared" ca="1" si="95"/>
        <v>18</v>
      </c>
      <c r="H182" s="18">
        <f t="shared" ca="1" si="111"/>
        <v>2.0833333333333335E-4</v>
      </c>
      <c r="I182" s="18">
        <f t="shared" ca="1" si="112"/>
        <v>0.73516203703703753</v>
      </c>
      <c r="J182" s="16">
        <f t="shared" ca="1" si="113"/>
        <v>0.73516203703703753</v>
      </c>
      <c r="K182" s="23">
        <f t="shared" ca="1" si="114"/>
        <v>5.7407407407404909E-3</v>
      </c>
      <c r="L182" s="16">
        <f t="shared" ca="1" si="115"/>
        <v>0.74090277777777802</v>
      </c>
      <c r="M182" s="15">
        <f t="shared" ca="1" si="96"/>
        <v>28</v>
      </c>
      <c r="N182" s="16">
        <f t="shared" ca="1" si="97"/>
        <v>3.2407407407407406E-4</v>
      </c>
      <c r="O182" s="16">
        <f t="shared" ca="1" si="116"/>
        <v>0.74122685185185211</v>
      </c>
      <c r="P182" s="14">
        <f t="shared" ca="1" si="117"/>
        <v>0.74122685185185211</v>
      </c>
      <c r="Q182" s="23">
        <f>0</f>
        <v>0</v>
      </c>
      <c r="R182" s="14">
        <f t="shared" ca="1" si="118"/>
        <v>0.74122685185185211</v>
      </c>
      <c r="S182" s="13">
        <f t="shared" ca="1" si="98"/>
        <v>44</v>
      </c>
      <c r="T182" s="14">
        <f t="shared" ca="1" si="99"/>
        <v>5.0925925925925921E-4</v>
      </c>
      <c r="U182" s="14">
        <f t="shared" ca="1" si="119"/>
        <v>0.74173611111111137</v>
      </c>
      <c r="V182" s="12">
        <f t="shared" ca="1" si="120"/>
        <v>0.74173611111111137</v>
      </c>
      <c r="W182" s="23">
        <f>0</f>
        <v>0</v>
      </c>
      <c r="X182" s="12">
        <f t="shared" ca="1" si="121"/>
        <v>0.74173611111111137</v>
      </c>
      <c r="Y182" s="11">
        <f t="shared" ca="1" si="100"/>
        <v>23</v>
      </c>
      <c r="Z182" s="12">
        <f t="shared" ca="1" si="101"/>
        <v>2.6620370370370372E-4</v>
      </c>
      <c r="AA182" s="12">
        <f t="shared" ca="1" si="122"/>
        <v>0.74200231481481504</v>
      </c>
      <c r="AB182" s="10">
        <f t="shared" ca="1" si="123"/>
        <v>0.74200231481481504</v>
      </c>
      <c r="AC182" s="23">
        <f>0</f>
        <v>0</v>
      </c>
      <c r="AD182" s="10">
        <f t="shared" ca="1" si="124"/>
        <v>0.74200231481481504</v>
      </c>
      <c r="AE182" s="9">
        <f t="shared" ca="1" si="89"/>
        <v>58</v>
      </c>
      <c r="AF182" s="10">
        <f t="shared" ca="1" si="102"/>
        <v>6.7129629629629625E-4</v>
      </c>
      <c r="AG182" s="10">
        <f t="shared" ca="1" si="125"/>
        <v>0.7426736111111113</v>
      </c>
      <c r="AH182" s="9" t="str">
        <f t="shared" ca="1" si="90"/>
        <v>Burrito</v>
      </c>
      <c r="AI182" s="8">
        <f t="shared" ca="1" si="126"/>
        <v>0.7426736111111113</v>
      </c>
      <c r="AJ182" s="23">
        <f t="shared" ca="1" si="127"/>
        <v>0</v>
      </c>
      <c r="AK182" s="8">
        <f t="shared" ca="1" si="130"/>
        <v>0.7426736111111113</v>
      </c>
      <c r="AL182" s="7">
        <f t="shared" ca="1" si="91"/>
        <v>30</v>
      </c>
      <c r="AM182" s="8">
        <f t="shared" ca="1" si="103"/>
        <v>3.4722222222222224E-4</v>
      </c>
      <c r="AN182" s="8">
        <f t="shared" ca="1" si="104"/>
        <v>0.74302083333333357</v>
      </c>
      <c r="AO182" s="7" t="str">
        <f t="shared" ca="1" si="92"/>
        <v>Debit</v>
      </c>
      <c r="AP182" s="1">
        <f t="shared" ca="1" si="105"/>
        <v>5.7407407407404909E-3</v>
      </c>
      <c r="AQ182" s="1">
        <f t="shared" ca="1" si="93"/>
        <v>2.3263888888888887E-3</v>
      </c>
      <c r="AR182">
        <f t="shared" si="106"/>
        <v>1</v>
      </c>
      <c r="AS182" s="33">
        <f t="shared" ca="1" si="128"/>
        <v>5.7407407407404909E-3</v>
      </c>
      <c r="AT182" s="33">
        <f t="shared" ca="1" si="107"/>
        <v>2.3263888888888887E-3</v>
      </c>
      <c r="AX182">
        <f t="shared" si="129"/>
        <v>178</v>
      </c>
      <c r="AY182" s="34">
        <v>2.2904037095271605E-2</v>
      </c>
    </row>
    <row r="183" spans="1:51" ht="15.6" customHeight="1">
      <c r="A183" s="2">
        <v>163</v>
      </c>
      <c r="B183" s="1">
        <f t="shared" si="94"/>
        <v>1.8865740740740742E-3</v>
      </c>
      <c r="C183" s="5">
        <f t="shared" si="108"/>
        <v>0.73684027777777827</v>
      </c>
      <c r="D183" s="18">
        <f t="shared" si="88"/>
        <v>0.73684027777777827</v>
      </c>
      <c r="E183" s="21">
        <f t="shared" ca="1" si="109"/>
        <v>0</v>
      </c>
      <c r="F183" s="18">
        <f t="shared" ca="1" si="110"/>
        <v>0.73684027777777827</v>
      </c>
      <c r="G183" s="25">
        <f t="shared" ca="1" si="95"/>
        <v>18</v>
      </c>
      <c r="H183" s="18">
        <f t="shared" ca="1" si="111"/>
        <v>2.0833333333333335E-4</v>
      </c>
      <c r="I183" s="18">
        <f t="shared" ca="1" si="112"/>
        <v>0.73704861111111164</v>
      </c>
      <c r="J183" s="16">
        <f t="shared" ca="1" si="113"/>
        <v>0.73704861111111164</v>
      </c>
      <c r="K183" s="23">
        <f t="shared" ca="1" si="114"/>
        <v>5.6249999999996581E-3</v>
      </c>
      <c r="L183" s="16">
        <f t="shared" ca="1" si="115"/>
        <v>0.7426736111111113</v>
      </c>
      <c r="M183" s="15">
        <f t="shared" ca="1" si="96"/>
        <v>17</v>
      </c>
      <c r="N183" s="16">
        <f t="shared" ca="1" si="97"/>
        <v>1.9675925925925926E-4</v>
      </c>
      <c r="O183" s="16">
        <f t="shared" ca="1" si="116"/>
        <v>0.74287037037037051</v>
      </c>
      <c r="P183" s="14">
        <f t="shared" ca="1" si="117"/>
        <v>0.74287037037037051</v>
      </c>
      <c r="Q183" s="23">
        <f>0</f>
        <v>0</v>
      </c>
      <c r="R183" s="14">
        <f t="shared" ca="1" si="118"/>
        <v>0.74287037037037051</v>
      </c>
      <c r="S183" s="13">
        <f t="shared" ca="1" si="98"/>
        <v>21</v>
      </c>
      <c r="T183" s="14">
        <f t="shared" ca="1" si="99"/>
        <v>2.4305555555555555E-4</v>
      </c>
      <c r="U183" s="14">
        <f t="shared" ca="1" si="119"/>
        <v>0.74311342592592611</v>
      </c>
      <c r="V183" s="12">
        <f t="shared" ca="1" si="120"/>
        <v>0.74311342592592611</v>
      </c>
      <c r="W183" s="23">
        <f>0</f>
        <v>0</v>
      </c>
      <c r="X183" s="12">
        <f t="shared" ca="1" si="121"/>
        <v>0.74311342592592611</v>
      </c>
      <c r="Y183" s="11">
        <f t="shared" ca="1" si="100"/>
        <v>20</v>
      </c>
      <c r="Z183" s="12">
        <f t="shared" ca="1" si="101"/>
        <v>2.3148148148148149E-4</v>
      </c>
      <c r="AA183" s="12">
        <f t="shared" ca="1" si="122"/>
        <v>0.74334490740740755</v>
      </c>
      <c r="AB183" s="10">
        <f t="shared" ca="1" si="123"/>
        <v>0.74334490740740755</v>
      </c>
      <c r="AC183" s="23">
        <f>0</f>
        <v>0</v>
      </c>
      <c r="AD183" s="10">
        <f t="shared" ca="1" si="124"/>
        <v>0.74334490740740755</v>
      </c>
      <c r="AE183" s="9">
        <f t="shared" ca="1" si="89"/>
        <v>52</v>
      </c>
      <c r="AF183" s="10">
        <f t="shared" ca="1" si="102"/>
        <v>6.018518518518519E-4</v>
      </c>
      <c r="AG183" s="10">
        <f t="shared" ca="1" si="125"/>
        <v>0.74394675925925935</v>
      </c>
      <c r="AH183" s="9" t="str">
        <f t="shared" ca="1" si="90"/>
        <v>Quesadilla</v>
      </c>
      <c r="AI183" s="8">
        <f t="shared" ca="1" si="126"/>
        <v>0.74394675925925935</v>
      </c>
      <c r="AJ183" s="23">
        <f t="shared" ca="1" si="127"/>
        <v>0</v>
      </c>
      <c r="AK183" s="8">
        <f t="shared" ca="1" si="130"/>
        <v>0.74394675925925935</v>
      </c>
      <c r="AL183" s="7">
        <f t="shared" ca="1" si="91"/>
        <v>54</v>
      </c>
      <c r="AM183" s="8">
        <f t="shared" ca="1" si="103"/>
        <v>6.2500000000000001E-4</v>
      </c>
      <c r="AN183" s="8">
        <f t="shared" ca="1" si="104"/>
        <v>0.74457175925925934</v>
      </c>
      <c r="AO183" s="7" t="str">
        <f t="shared" ca="1" si="92"/>
        <v>Cash</v>
      </c>
      <c r="AP183" s="1">
        <f t="shared" ca="1" si="105"/>
        <v>5.6249999999996581E-3</v>
      </c>
      <c r="AQ183" s="1">
        <f t="shared" ca="1" si="93"/>
        <v>2.1064814814814813E-3</v>
      </c>
      <c r="AR183">
        <f t="shared" si="106"/>
        <v>1</v>
      </c>
      <c r="AS183" s="33">
        <f t="shared" ca="1" si="128"/>
        <v>5.6249999999996581E-3</v>
      </c>
      <c r="AT183" s="33">
        <f t="shared" ca="1" si="107"/>
        <v>2.1064814814814813E-3</v>
      </c>
      <c r="AX183">
        <f t="shared" si="129"/>
        <v>179</v>
      </c>
      <c r="AY183" s="34">
        <v>2.2646459352434398E-2</v>
      </c>
    </row>
    <row r="184" spans="1:51" ht="15.6" customHeight="1">
      <c r="A184" s="2">
        <v>165</v>
      </c>
      <c r="B184" s="1">
        <f t="shared" si="94"/>
        <v>1.9097222222222222E-3</v>
      </c>
      <c r="C184" s="5">
        <f t="shared" si="108"/>
        <v>0.73875000000000046</v>
      </c>
      <c r="D184" s="18">
        <f t="shared" si="88"/>
        <v>0.73875000000000046</v>
      </c>
      <c r="E184" s="21">
        <f t="shared" ca="1" si="109"/>
        <v>0</v>
      </c>
      <c r="F184" s="18">
        <f t="shared" ca="1" si="110"/>
        <v>0.73875000000000046</v>
      </c>
      <c r="G184" s="25">
        <f t="shared" ca="1" si="95"/>
        <v>21</v>
      </c>
      <c r="H184" s="18">
        <f t="shared" ca="1" si="111"/>
        <v>2.4305555555555555E-4</v>
      </c>
      <c r="I184" s="18">
        <f t="shared" ca="1" si="112"/>
        <v>0.73899305555555606</v>
      </c>
      <c r="J184" s="16">
        <f t="shared" ca="1" si="113"/>
        <v>0.73899305555555606</v>
      </c>
      <c r="K184" s="23">
        <f t="shared" ca="1" si="114"/>
        <v>4.9537037037032938E-3</v>
      </c>
      <c r="L184" s="16">
        <f t="shared" ca="1" si="115"/>
        <v>0.74394675925925935</v>
      </c>
      <c r="M184" s="15">
        <f t="shared" ca="1" si="96"/>
        <v>22</v>
      </c>
      <c r="N184" s="16">
        <f t="shared" ca="1" si="97"/>
        <v>2.5462962962962961E-4</v>
      </c>
      <c r="O184" s="16">
        <f t="shared" ca="1" si="116"/>
        <v>0.74420138888888898</v>
      </c>
      <c r="P184" s="14">
        <f t="shared" ca="1" si="117"/>
        <v>0.74420138888888898</v>
      </c>
      <c r="Q184" s="23">
        <f>0</f>
        <v>0</v>
      </c>
      <c r="R184" s="14">
        <f t="shared" ca="1" si="118"/>
        <v>0.74420138888888898</v>
      </c>
      <c r="S184" s="13">
        <f t="shared" ca="1" si="98"/>
        <v>43</v>
      </c>
      <c r="T184" s="14">
        <f t="shared" ca="1" si="99"/>
        <v>4.9768518518518521E-4</v>
      </c>
      <c r="U184" s="14">
        <f t="shared" ca="1" si="119"/>
        <v>0.74469907407407421</v>
      </c>
      <c r="V184" s="12">
        <f t="shared" ca="1" si="120"/>
        <v>0.74469907407407421</v>
      </c>
      <c r="W184" s="23">
        <f>0</f>
        <v>0</v>
      </c>
      <c r="X184" s="12">
        <f t="shared" ca="1" si="121"/>
        <v>0.74469907407407421</v>
      </c>
      <c r="Y184" s="11">
        <f t="shared" ca="1" si="100"/>
        <v>43</v>
      </c>
      <c r="Z184" s="12">
        <f t="shared" ca="1" si="101"/>
        <v>4.9768518518518521E-4</v>
      </c>
      <c r="AA184" s="12">
        <f t="shared" ca="1" si="122"/>
        <v>0.74519675925925943</v>
      </c>
      <c r="AB184" s="10">
        <f t="shared" ca="1" si="123"/>
        <v>0.74519675925925943</v>
      </c>
      <c r="AC184" s="23">
        <f>0</f>
        <v>0</v>
      </c>
      <c r="AD184" s="10">
        <f t="shared" ca="1" si="124"/>
        <v>0.74519675925925943</v>
      </c>
      <c r="AE184" s="9">
        <f t="shared" ca="1" si="89"/>
        <v>32</v>
      </c>
      <c r="AF184" s="10">
        <f t="shared" ca="1" si="102"/>
        <v>3.7037037037037035E-4</v>
      </c>
      <c r="AG184" s="10">
        <f t="shared" ca="1" si="125"/>
        <v>0.74556712962962979</v>
      </c>
      <c r="AH184" s="9" t="str">
        <f t="shared" ca="1" si="90"/>
        <v>Bowl</v>
      </c>
      <c r="AI184" s="8">
        <f t="shared" ca="1" si="126"/>
        <v>0.74556712962962979</v>
      </c>
      <c r="AJ184" s="23">
        <f t="shared" ca="1" si="127"/>
        <v>0</v>
      </c>
      <c r="AK184" s="8">
        <f t="shared" ca="1" si="130"/>
        <v>0.74556712962962979</v>
      </c>
      <c r="AL184" s="7">
        <f t="shared" ca="1" si="91"/>
        <v>21</v>
      </c>
      <c r="AM184" s="8">
        <f t="shared" ca="1" si="103"/>
        <v>2.4305555555555555E-4</v>
      </c>
      <c r="AN184" s="8">
        <f t="shared" ca="1" si="104"/>
        <v>0.74581018518518538</v>
      </c>
      <c r="AO184" s="7" t="str">
        <f t="shared" ca="1" si="92"/>
        <v>Debit</v>
      </c>
      <c r="AP184" s="1">
        <f t="shared" ca="1" si="105"/>
        <v>4.9537037037032938E-3</v>
      </c>
      <c r="AQ184" s="1">
        <f t="shared" ca="1" si="93"/>
        <v>2.1064814814814813E-3</v>
      </c>
      <c r="AR184">
        <f t="shared" si="106"/>
        <v>1</v>
      </c>
      <c r="AS184" s="33">
        <f t="shared" ca="1" si="128"/>
        <v>4.9537037037032938E-3</v>
      </c>
      <c r="AT184" s="33">
        <f t="shared" ca="1" si="107"/>
        <v>2.1064814814814813E-3</v>
      </c>
      <c r="AX184">
        <f t="shared" si="129"/>
        <v>180</v>
      </c>
      <c r="AY184" s="34">
        <v>2.4063446307943558E-2</v>
      </c>
    </row>
    <row r="185" spans="1:51" ht="15.6" customHeight="1">
      <c r="A185" s="2">
        <v>13</v>
      </c>
      <c r="B185" s="1">
        <f t="shared" si="94"/>
        <v>1.5046296296296297E-4</v>
      </c>
      <c r="C185" s="5">
        <f t="shared" si="108"/>
        <v>0.73890046296296341</v>
      </c>
      <c r="D185" s="18">
        <f t="shared" si="88"/>
        <v>0.73890046296296341</v>
      </c>
      <c r="E185" s="21">
        <f t="shared" ca="1" si="109"/>
        <v>9.2592592592644074E-5</v>
      </c>
      <c r="F185" s="18">
        <f t="shared" ca="1" si="110"/>
        <v>0.73899305555555606</v>
      </c>
      <c r="G185" s="25">
        <f t="shared" ca="1" si="95"/>
        <v>26</v>
      </c>
      <c r="H185" s="18">
        <f t="shared" ca="1" si="111"/>
        <v>3.0092592592592595E-4</v>
      </c>
      <c r="I185" s="18">
        <f t="shared" ca="1" si="112"/>
        <v>0.73929398148148195</v>
      </c>
      <c r="J185" s="16">
        <f t="shared" ca="1" si="113"/>
        <v>0.73929398148148195</v>
      </c>
      <c r="K185" s="23">
        <f t="shared" ca="1" si="114"/>
        <v>6.2731481481478335E-3</v>
      </c>
      <c r="L185" s="16">
        <f t="shared" ca="1" si="115"/>
        <v>0.74556712962962979</v>
      </c>
      <c r="M185" s="15">
        <f t="shared" ca="1" si="96"/>
        <v>31</v>
      </c>
      <c r="N185" s="16">
        <f t="shared" ca="1" si="97"/>
        <v>3.5879629629629629E-4</v>
      </c>
      <c r="O185" s="16">
        <f t="shared" ca="1" si="116"/>
        <v>0.7459259259259261</v>
      </c>
      <c r="P185" s="14">
        <f t="shared" ca="1" si="117"/>
        <v>0.7459259259259261</v>
      </c>
      <c r="Q185" s="23">
        <f>0</f>
        <v>0</v>
      </c>
      <c r="R185" s="14">
        <f t="shared" ca="1" si="118"/>
        <v>0.7459259259259261</v>
      </c>
      <c r="S185" s="13">
        <f t="shared" ca="1" si="98"/>
        <v>45</v>
      </c>
      <c r="T185" s="14">
        <f t="shared" ca="1" si="99"/>
        <v>5.2083333333333333E-4</v>
      </c>
      <c r="U185" s="14">
        <f t="shared" ca="1" si="119"/>
        <v>0.74644675925925941</v>
      </c>
      <c r="V185" s="12">
        <f t="shared" ca="1" si="120"/>
        <v>0.74644675925925941</v>
      </c>
      <c r="W185" s="23">
        <f>0</f>
        <v>0</v>
      </c>
      <c r="X185" s="12">
        <f t="shared" ca="1" si="121"/>
        <v>0.74644675925925941</v>
      </c>
      <c r="Y185" s="11">
        <f t="shared" ca="1" si="100"/>
        <v>40</v>
      </c>
      <c r="Z185" s="12">
        <f t="shared" ca="1" si="101"/>
        <v>4.6296296296296298E-4</v>
      </c>
      <c r="AA185" s="12">
        <f t="shared" ca="1" si="122"/>
        <v>0.74690972222222241</v>
      </c>
      <c r="AB185" s="10">
        <f t="shared" ca="1" si="123"/>
        <v>0.74690972222222241</v>
      </c>
      <c r="AC185" s="23">
        <f>0</f>
        <v>0</v>
      </c>
      <c r="AD185" s="10">
        <f t="shared" ca="1" si="124"/>
        <v>0.74690972222222241</v>
      </c>
      <c r="AE185" s="9">
        <f t="shared" ca="1" si="89"/>
        <v>24</v>
      </c>
      <c r="AF185" s="10">
        <f t="shared" ca="1" si="102"/>
        <v>2.7777777777777778E-4</v>
      </c>
      <c r="AG185" s="10">
        <f t="shared" ca="1" si="125"/>
        <v>0.74718750000000023</v>
      </c>
      <c r="AH185" s="9" t="str">
        <f t="shared" ca="1" si="90"/>
        <v>Bowl</v>
      </c>
      <c r="AI185" s="8">
        <f t="shared" ca="1" si="126"/>
        <v>0.74718750000000023</v>
      </c>
      <c r="AJ185" s="23">
        <f t="shared" ca="1" si="127"/>
        <v>0</v>
      </c>
      <c r="AK185" s="8">
        <f t="shared" ca="1" si="130"/>
        <v>0.74718750000000023</v>
      </c>
      <c r="AL185" s="7">
        <f t="shared" ca="1" si="91"/>
        <v>26</v>
      </c>
      <c r="AM185" s="8">
        <f t="shared" ca="1" si="103"/>
        <v>3.0092592592592595E-4</v>
      </c>
      <c r="AN185" s="8">
        <f t="shared" ca="1" si="104"/>
        <v>0.74748842592592613</v>
      </c>
      <c r="AO185" s="7" t="str">
        <f t="shared" ca="1" si="92"/>
        <v>Debit</v>
      </c>
      <c r="AP185" s="1">
        <f t="shared" ca="1" si="105"/>
        <v>6.3657407407404776E-3</v>
      </c>
      <c r="AQ185" s="1">
        <f t="shared" ca="1" si="93"/>
        <v>2.2222222222222222E-3</v>
      </c>
      <c r="AR185">
        <f t="shared" si="106"/>
        <v>1</v>
      </c>
      <c r="AS185" s="33">
        <f t="shared" ca="1" si="128"/>
        <v>6.3657407407404776E-3</v>
      </c>
      <c r="AT185" s="33">
        <f t="shared" ca="1" si="107"/>
        <v>2.2222222222222222E-3</v>
      </c>
      <c r="AX185">
        <f t="shared" si="129"/>
        <v>181</v>
      </c>
      <c r="AY185" s="34">
        <v>2.3763284707664024E-2</v>
      </c>
    </row>
    <row r="186" spans="1:51" ht="15.6" customHeight="1">
      <c r="A186" s="2">
        <v>179</v>
      </c>
      <c r="B186" s="1">
        <f t="shared" si="94"/>
        <v>2.0717592592592593E-3</v>
      </c>
      <c r="C186" s="5">
        <f t="shared" si="108"/>
        <v>0.7409722222222227</v>
      </c>
      <c r="D186" s="18">
        <f t="shared" si="88"/>
        <v>0.7409722222222227</v>
      </c>
      <c r="E186" s="21">
        <f t="shared" ca="1" si="109"/>
        <v>0</v>
      </c>
      <c r="F186" s="18">
        <f t="shared" ca="1" si="110"/>
        <v>0.7409722222222227</v>
      </c>
      <c r="G186" s="25">
        <f t="shared" ca="1" si="95"/>
        <v>23</v>
      </c>
      <c r="H186" s="18">
        <f t="shared" ca="1" si="111"/>
        <v>2.6620370370370372E-4</v>
      </c>
      <c r="I186" s="18">
        <f t="shared" ca="1" si="112"/>
        <v>0.74123842592592637</v>
      </c>
      <c r="J186" s="16">
        <f t="shared" ca="1" si="113"/>
        <v>0.74123842592592637</v>
      </c>
      <c r="K186" s="23">
        <f t="shared" ca="1" si="114"/>
        <v>5.9490740740738568E-3</v>
      </c>
      <c r="L186" s="16">
        <f t="shared" ca="1" si="115"/>
        <v>0.74718750000000023</v>
      </c>
      <c r="M186" s="15">
        <f t="shared" ca="1" si="96"/>
        <v>10</v>
      </c>
      <c r="N186" s="16">
        <f t="shared" ca="1" si="97"/>
        <v>1.1574074074074075E-4</v>
      </c>
      <c r="O186" s="16">
        <f t="shared" ca="1" si="116"/>
        <v>0.74730324074074095</v>
      </c>
      <c r="P186" s="14">
        <f t="shared" ca="1" si="117"/>
        <v>0.74730324074074095</v>
      </c>
      <c r="Q186" s="23">
        <f>0</f>
        <v>0</v>
      </c>
      <c r="R186" s="14">
        <f t="shared" ca="1" si="118"/>
        <v>0.74730324074074095</v>
      </c>
      <c r="S186" s="13">
        <f t="shared" ca="1" si="98"/>
        <v>31</v>
      </c>
      <c r="T186" s="14">
        <f t="shared" ca="1" si="99"/>
        <v>3.5879629629629629E-4</v>
      </c>
      <c r="U186" s="14">
        <f t="shared" ca="1" si="119"/>
        <v>0.74766203703703726</v>
      </c>
      <c r="V186" s="12">
        <f t="shared" ca="1" si="120"/>
        <v>0.74766203703703726</v>
      </c>
      <c r="W186" s="23">
        <f>0</f>
        <v>0</v>
      </c>
      <c r="X186" s="12">
        <f t="shared" ca="1" si="121"/>
        <v>0.74766203703703726</v>
      </c>
      <c r="Y186" s="11">
        <f t="shared" ca="1" si="100"/>
        <v>35</v>
      </c>
      <c r="Z186" s="12">
        <f t="shared" ca="1" si="101"/>
        <v>4.0509259259259258E-4</v>
      </c>
      <c r="AA186" s="12">
        <f t="shared" ca="1" si="122"/>
        <v>0.74806712962962985</v>
      </c>
      <c r="AB186" s="10">
        <f t="shared" ca="1" si="123"/>
        <v>0.74806712962962985</v>
      </c>
      <c r="AC186" s="23">
        <f>0</f>
        <v>0</v>
      </c>
      <c r="AD186" s="10">
        <f t="shared" ca="1" si="124"/>
        <v>0.74806712962962985</v>
      </c>
      <c r="AE186" s="9">
        <f t="shared" ca="1" si="89"/>
        <v>43</v>
      </c>
      <c r="AF186" s="10">
        <f t="shared" ca="1" si="102"/>
        <v>4.9768518518518521E-4</v>
      </c>
      <c r="AG186" s="10">
        <f t="shared" ca="1" si="125"/>
        <v>0.74856481481481507</v>
      </c>
      <c r="AH186" s="9" t="str">
        <f t="shared" ca="1" si="90"/>
        <v>Bowl</v>
      </c>
      <c r="AI186" s="8">
        <f t="shared" ca="1" si="126"/>
        <v>0.74856481481481507</v>
      </c>
      <c r="AJ186" s="23">
        <f t="shared" ca="1" si="127"/>
        <v>0</v>
      </c>
      <c r="AK186" s="8">
        <f t="shared" ca="1" si="130"/>
        <v>0.74856481481481507</v>
      </c>
      <c r="AL186" s="7">
        <f t="shared" ca="1" si="91"/>
        <v>17</v>
      </c>
      <c r="AM186" s="8">
        <f t="shared" ca="1" si="103"/>
        <v>1.9675925925925926E-4</v>
      </c>
      <c r="AN186" s="8">
        <f t="shared" ca="1" si="104"/>
        <v>0.74876157407407429</v>
      </c>
      <c r="AO186" s="7" t="str">
        <f t="shared" ca="1" si="92"/>
        <v>Debit</v>
      </c>
      <c r="AP186" s="1">
        <f t="shared" ca="1" si="105"/>
        <v>5.9490740740738568E-3</v>
      </c>
      <c r="AQ186" s="1">
        <f t="shared" ca="1" si="93"/>
        <v>1.8402777777777779E-3</v>
      </c>
      <c r="AR186">
        <f t="shared" si="106"/>
        <v>1</v>
      </c>
      <c r="AS186" s="33">
        <f t="shared" ca="1" si="128"/>
        <v>5.9490740740738568E-3</v>
      </c>
      <c r="AT186" s="33">
        <f t="shared" ca="1" si="107"/>
        <v>1.8402777777777779E-3</v>
      </c>
      <c r="AX186">
        <f t="shared" si="129"/>
        <v>182</v>
      </c>
      <c r="AY186" s="34">
        <v>2.2504877125553959E-2</v>
      </c>
    </row>
    <row r="187" spans="1:51" ht="15.6" customHeight="1">
      <c r="A187" s="2">
        <v>102</v>
      </c>
      <c r="B187" s="1">
        <f t="shared" si="94"/>
        <v>1.1805555555555556E-3</v>
      </c>
      <c r="C187" s="5">
        <f t="shared" si="108"/>
        <v>0.74215277777777822</v>
      </c>
      <c r="D187" s="18">
        <f t="shared" si="88"/>
        <v>0.74215277777777822</v>
      </c>
      <c r="E187" s="21">
        <f t="shared" ca="1" si="109"/>
        <v>0</v>
      </c>
      <c r="F187" s="18">
        <f t="shared" ca="1" si="110"/>
        <v>0.74215277777777822</v>
      </c>
      <c r="G187" s="25">
        <f t="shared" ca="1" si="95"/>
        <v>20</v>
      </c>
      <c r="H187" s="18">
        <f t="shared" ca="1" si="111"/>
        <v>2.3148148148148149E-4</v>
      </c>
      <c r="I187" s="18">
        <f t="shared" ca="1" si="112"/>
        <v>0.74238425925925966</v>
      </c>
      <c r="J187" s="16">
        <f t="shared" ca="1" si="113"/>
        <v>0.74238425925925966</v>
      </c>
      <c r="K187" s="23">
        <f t="shared" ca="1" si="114"/>
        <v>6.1805555555554115E-3</v>
      </c>
      <c r="L187" s="16">
        <f t="shared" ca="1" si="115"/>
        <v>0.74856481481481507</v>
      </c>
      <c r="M187" s="15">
        <f t="shared" ca="1" si="96"/>
        <v>20</v>
      </c>
      <c r="N187" s="16">
        <f t="shared" ca="1" si="97"/>
        <v>2.3148148148148149E-4</v>
      </c>
      <c r="O187" s="16">
        <f t="shared" ca="1" si="116"/>
        <v>0.74879629629629652</v>
      </c>
      <c r="P187" s="14">
        <f t="shared" ca="1" si="117"/>
        <v>0.74879629629629652</v>
      </c>
      <c r="Q187" s="23">
        <f>0</f>
        <v>0</v>
      </c>
      <c r="R187" s="14">
        <f t="shared" ca="1" si="118"/>
        <v>0.74879629629629652</v>
      </c>
      <c r="S187" s="13">
        <f t="shared" ca="1" si="98"/>
        <v>27</v>
      </c>
      <c r="T187" s="14">
        <f t="shared" ca="1" si="99"/>
        <v>3.1250000000000001E-4</v>
      </c>
      <c r="U187" s="14">
        <f t="shared" ca="1" si="119"/>
        <v>0.74910879629629656</v>
      </c>
      <c r="V187" s="12">
        <f t="shared" ca="1" si="120"/>
        <v>0.74910879629629656</v>
      </c>
      <c r="W187" s="23">
        <f>0</f>
        <v>0</v>
      </c>
      <c r="X187" s="12">
        <f t="shared" ca="1" si="121"/>
        <v>0.74910879629629656</v>
      </c>
      <c r="Y187" s="11">
        <f t="shared" ca="1" si="100"/>
        <v>33</v>
      </c>
      <c r="Z187" s="12">
        <f t="shared" ca="1" si="101"/>
        <v>3.8194444444444446E-4</v>
      </c>
      <c r="AA187" s="12">
        <f t="shared" ca="1" si="122"/>
        <v>0.74949074074074096</v>
      </c>
      <c r="AB187" s="10">
        <f t="shared" ca="1" si="123"/>
        <v>0.74949074074074096</v>
      </c>
      <c r="AC187" s="23">
        <f>0</f>
        <v>0</v>
      </c>
      <c r="AD187" s="10">
        <f t="shared" ca="1" si="124"/>
        <v>0.74949074074074096</v>
      </c>
      <c r="AE187" s="9">
        <f t="shared" ca="1" si="89"/>
        <v>46</v>
      </c>
      <c r="AF187" s="10">
        <f t="shared" ca="1" si="102"/>
        <v>5.3240740740740744E-4</v>
      </c>
      <c r="AG187" s="10">
        <f t="shared" ca="1" si="125"/>
        <v>0.75002314814814841</v>
      </c>
      <c r="AH187" s="9" t="str">
        <f t="shared" ca="1" si="90"/>
        <v>Bowl</v>
      </c>
      <c r="AI187" s="8">
        <f t="shared" ca="1" si="126"/>
        <v>0.75002314814814841</v>
      </c>
      <c r="AJ187" s="23">
        <f t="shared" ca="1" si="127"/>
        <v>0</v>
      </c>
      <c r="AK187" s="8">
        <f t="shared" ca="1" si="130"/>
        <v>0.75002314814814841</v>
      </c>
      <c r="AL187" s="7">
        <f t="shared" ca="1" si="91"/>
        <v>54</v>
      </c>
      <c r="AM187" s="8">
        <f t="shared" ca="1" si="103"/>
        <v>6.2500000000000001E-4</v>
      </c>
      <c r="AN187" s="8">
        <f t="shared" ca="1" si="104"/>
        <v>0.7506481481481484</v>
      </c>
      <c r="AO187" s="7" t="str">
        <f t="shared" ca="1" si="92"/>
        <v>Cash</v>
      </c>
      <c r="AP187" s="1">
        <f t="shared" ca="1" si="105"/>
        <v>6.1805555555554115E-3</v>
      </c>
      <c r="AQ187" s="1">
        <f t="shared" ca="1" si="93"/>
        <v>2.3148148148148147E-3</v>
      </c>
      <c r="AR187">
        <f t="shared" si="106"/>
        <v>1</v>
      </c>
      <c r="AS187" s="33">
        <f t="shared" ca="1" si="128"/>
        <v>6.1805555555554115E-3</v>
      </c>
      <c r="AT187" s="33">
        <f t="shared" ca="1" si="107"/>
        <v>2.3148148148148147E-3</v>
      </c>
      <c r="AX187">
        <f t="shared" si="129"/>
        <v>183</v>
      </c>
      <c r="AY187" s="34">
        <v>2.1627249301188575E-2</v>
      </c>
    </row>
    <row r="188" spans="1:51" ht="15.6" customHeight="1">
      <c r="A188" s="2">
        <v>59</v>
      </c>
      <c r="B188" s="1">
        <f t="shared" si="94"/>
        <v>6.8287037037037036E-4</v>
      </c>
      <c r="C188" s="5">
        <f t="shared" si="108"/>
        <v>0.74283564814814862</v>
      </c>
      <c r="D188" s="18">
        <f t="shared" si="88"/>
        <v>0.74283564814814862</v>
      </c>
      <c r="E188" s="21">
        <f t="shared" ca="1" si="109"/>
        <v>0</v>
      </c>
      <c r="F188" s="18">
        <f t="shared" ca="1" si="110"/>
        <v>0.74283564814814862</v>
      </c>
      <c r="G188" s="25">
        <f t="shared" ca="1" si="95"/>
        <v>13</v>
      </c>
      <c r="H188" s="18">
        <f t="shared" ca="1" si="111"/>
        <v>1.5046296296296297E-4</v>
      </c>
      <c r="I188" s="18">
        <f t="shared" ca="1" si="112"/>
        <v>0.74298611111111157</v>
      </c>
      <c r="J188" s="16">
        <f t="shared" ca="1" si="113"/>
        <v>0.74298611111111157</v>
      </c>
      <c r="K188" s="23">
        <f t="shared" ca="1" si="114"/>
        <v>7.0370370370368418E-3</v>
      </c>
      <c r="L188" s="16">
        <f t="shared" ca="1" si="115"/>
        <v>0.75002314814814841</v>
      </c>
      <c r="M188" s="15">
        <f t="shared" ca="1" si="96"/>
        <v>33</v>
      </c>
      <c r="N188" s="16">
        <f t="shared" ca="1" si="97"/>
        <v>3.8194444444444446E-4</v>
      </c>
      <c r="O188" s="16">
        <f t="shared" ca="1" si="116"/>
        <v>0.7504050925925928</v>
      </c>
      <c r="P188" s="14">
        <f t="shared" ca="1" si="117"/>
        <v>0.7504050925925928</v>
      </c>
      <c r="Q188" s="23">
        <f>0</f>
        <v>0</v>
      </c>
      <c r="R188" s="14">
        <f t="shared" ca="1" si="118"/>
        <v>0.7504050925925928</v>
      </c>
      <c r="S188" s="13">
        <f t="shared" ca="1" si="98"/>
        <v>45</v>
      </c>
      <c r="T188" s="14">
        <f t="shared" ca="1" si="99"/>
        <v>5.2083333333333333E-4</v>
      </c>
      <c r="U188" s="14">
        <f t="shared" ca="1" si="119"/>
        <v>0.75092592592592611</v>
      </c>
      <c r="V188" s="12">
        <f t="shared" ca="1" si="120"/>
        <v>0.75092592592592611</v>
      </c>
      <c r="W188" s="23">
        <f>0</f>
        <v>0</v>
      </c>
      <c r="X188" s="12">
        <f t="shared" ca="1" si="121"/>
        <v>0.75092592592592611</v>
      </c>
      <c r="Y188" s="11">
        <f t="shared" ca="1" si="100"/>
        <v>31</v>
      </c>
      <c r="Z188" s="12">
        <f t="shared" ca="1" si="101"/>
        <v>3.5879629629629629E-4</v>
      </c>
      <c r="AA188" s="12">
        <f t="shared" ca="1" si="122"/>
        <v>0.75128472222222242</v>
      </c>
      <c r="AB188" s="10">
        <f t="shared" ca="1" si="123"/>
        <v>0.75128472222222242</v>
      </c>
      <c r="AC188" s="23">
        <f>0</f>
        <v>0</v>
      </c>
      <c r="AD188" s="10">
        <f t="shared" ca="1" si="124"/>
        <v>0.75128472222222242</v>
      </c>
      <c r="AE188" s="9">
        <f t="shared" ca="1" si="89"/>
        <v>37</v>
      </c>
      <c r="AF188" s="10">
        <f t="shared" ca="1" si="102"/>
        <v>4.2824074074074075E-4</v>
      </c>
      <c r="AG188" s="10">
        <f t="shared" ca="1" si="125"/>
        <v>0.75171296296296319</v>
      </c>
      <c r="AH188" s="9" t="str">
        <f t="shared" ca="1" si="90"/>
        <v>Bowl</v>
      </c>
      <c r="AI188" s="8">
        <f t="shared" ca="1" si="126"/>
        <v>0.75171296296296319</v>
      </c>
      <c r="AJ188" s="23">
        <f t="shared" ca="1" si="127"/>
        <v>0</v>
      </c>
      <c r="AK188" s="8">
        <f t="shared" ca="1" si="130"/>
        <v>0.75171296296296319</v>
      </c>
      <c r="AL188" s="7">
        <f t="shared" ca="1" si="91"/>
        <v>37</v>
      </c>
      <c r="AM188" s="8">
        <f t="shared" ca="1" si="103"/>
        <v>4.2824074074074075E-4</v>
      </c>
      <c r="AN188" s="8">
        <f t="shared" ca="1" si="104"/>
        <v>0.75214120370370396</v>
      </c>
      <c r="AO188" s="7" t="str">
        <f t="shared" ca="1" si="92"/>
        <v>Cash</v>
      </c>
      <c r="AP188" s="1">
        <f t="shared" ca="1" si="105"/>
        <v>7.0370370370368418E-3</v>
      </c>
      <c r="AQ188" s="1">
        <f t="shared" ca="1" si="93"/>
        <v>2.2685185185185182E-3</v>
      </c>
      <c r="AR188">
        <f t="shared" si="106"/>
        <v>1</v>
      </c>
      <c r="AS188" s="33">
        <f t="shared" ca="1" si="128"/>
        <v>7.0370370370368418E-3</v>
      </c>
      <c r="AT188" s="33">
        <f t="shared" ca="1" si="107"/>
        <v>2.2685185185185182E-3</v>
      </c>
      <c r="AX188">
        <f t="shared" si="129"/>
        <v>184</v>
      </c>
      <c r="AY188" s="34">
        <v>2.2574357966457459E-2</v>
      </c>
    </row>
    <row r="189" spans="1:51" ht="15.6" customHeight="1">
      <c r="A189" s="2">
        <v>79</v>
      </c>
      <c r="B189" s="1">
        <f t="shared" si="94"/>
        <v>9.1435185185185185E-4</v>
      </c>
      <c r="C189" s="5">
        <f t="shared" si="108"/>
        <v>0.74375000000000047</v>
      </c>
      <c r="D189" s="18">
        <f t="shared" si="88"/>
        <v>0.74375000000000047</v>
      </c>
      <c r="E189" s="21">
        <f t="shared" ca="1" si="109"/>
        <v>0</v>
      </c>
      <c r="F189" s="18">
        <f t="shared" ca="1" si="110"/>
        <v>0.74375000000000047</v>
      </c>
      <c r="G189" s="25">
        <f t="shared" ca="1" si="95"/>
        <v>28</v>
      </c>
      <c r="H189" s="18">
        <f t="shared" ca="1" si="111"/>
        <v>3.2407407407407406E-4</v>
      </c>
      <c r="I189" s="18">
        <f t="shared" ca="1" si="112"/>
        <v>0.74407407407407455</v>
      </c>
      <c r="J189" s="16">
        <f t="shared" ca="1" si="113"/>
        <v>0.74407407407407455</v>
      </c>
      <c r="K189" s="23">
        <f t="shared" ca="1" si="114"/>
        <v>7.6388888888886397E-3</v>
      </c>
      <c r="L189" s="16">
        <f t="shared" ca="1" si="115"/>
        <v>0.75171296296296319</v>
      </c>
      <c r="M189" s="15">
        <f t="shared" ca="1" si="96"/>
        <v>22</v>
      </c>
      <c r="N189" s="16">
        <f t="shared" ca="1" si="97"/>
        <v>2.5462962962962961E-4</v>
      </c>
      <c r="O189" s="16">
        <f t="shared" ca="1" si="116"/>
        <v>0.75196759259259283</v>
      </c>
      <c r="P189" s="14">
        <f t="shared" ca="1" si="117"/>
        <v>0.75196759259259283</v>
      </c>
      <c r="Q189" s="23">
        <f>0</f>
        <v>0</v>
      </c>
      <c r="R189" s="14">
        <f t="shared" ca="1" si="118"/>
        <v>0.75196759259259283</v>
      </c>
      <c r="S189" s="13">
        <f t="shared" ca="1" si="98"/>
        <v>42</v>
      </c>
      <c r="T189" s="14">
        <f t="shared" ca="1" si="99"/>
        <v>4.861111111111111E-4</v>
      </c>
      <c r="U189" s="14">
        <f t="shared" ca="1" si="119"/>
        <v>0.7524537037037039</v>
      </c>
      <c r="V189" s="12">
        <f t="shared" ca="1" si="120"/>
        <v>0.7524537037037039</v>
      </c>
      <c r="W189" s="23">
        <f>0</f>
        <v>0</v>
      </c>
      <c r="X189" s="12">
        <f t="shared" ca="1" si="121"/>
        <v>0.7524537037037039</v>
      </c>
      <c r="Y189" s="11">
        <f t="shared" ca="1" si="100"/>
        <v>20</v>
      </c>
      <c r="Z189" s="12">
        <f t="shared" ca="1" si="101"/>
        <v>2.3148148148148149E-4</v>
      </c>
      <c r="AA189" s="12">
        <f t="shared" ca="1" si="122"/>
        <v>0.75268518518518535</v>
      </c>
      <c r="AB189" s="10">
        <f t="shared" ca="1" si="123"/>
        <v>0.75268518518518535</v>
      </c>
      <c r="AC189" s="23">
        <f>0</f>
        <v>0</v>
      </c>
      <c r="AD189" s="10">
        <f t="shared" ca="1" si="124"/>
        <v>0.75268518518518535</v>
      </c>
      <c r="AE189" s="9">
        <f t="shared" ca="1" si="89"/>
        <v>54</v>
      </c>
      <c r="AF189" s="10">
        <f t="shared" ca="1" si="102"/>
        <v>6.2500000000000001E-4</v>
      </c>
      <c r="AG189" s="10">
        <f t="shared" ca="1" si="125"/>
        <v>0.75331018518518533</v>
      </c>
      <c r="AH189" s="9" t="str">
        <f t="shared" ca="1" si="90"/>
        <v>Burrito</v>
      </c>
      <c r="AI189" s="8">
        <f t="shared" ca="1" si="126"/>
        <v>0.75331018518518533</v>
      </c>
      <c r="AJ189" s="23">
        <f t="shared" ca="1" si="127"/>
        <v>0</v>
      </c>
      <c r="AK189" s="8">
        <f t="shared" ca="1" si="130"/>
        <v>0.75331018518518533</v>
      </c>
      <c r="AL189" s="7">
        <f t="shared" ca="1" si="91"/>
        <v>30</v>
      </c>
      <c r="AM189" s="8">
        <f t="shared" ca="1" si="103"/>
        <v>3.4722222222222224E-4</v>
      </c>
      <c r="AN189" s="8">
        <f t="shared" ca="1" si="104"/>
        <v>0.75365740740740761</v>
      </c>
      <c r="AO189" s="7" t="str">
        <f t="shared" ca="1" si="92"/>
        <v>Debit</v>
      </c>
      <c r="AP189" s="1">
        <f t="shared" ca="1" si="105"/>
        <v>7.6388888888886397E-3</v>
      </c>
      <c r="AQ189" s="1">
        <f t="shared" ca="1" si="93"/>
        <v>2.2685185185185187E-3</v>
      </c>
      <c r="AR189">
        <f t="shared" si="106"/>
        <v>1</v>
      </c>
      <c r="AS189" s="33">
        <f t="shared" ca="1" si="128"/>
        <v>7.6388888888886397E-3</v>
      </c>
      <c r="AT189" s="33">
        <f t="shared" ca="1" si="107"/>
        <v>2.2685185185185187E-3</v>
      </c>
      <c r="AX189">
        <f t="shared" si="129"/>
        <v>185</v>
      </c>
      <c r="AY189" s="34">
        <v>2.2231212147682408E-2</v>
      </c>
    </row>
    <row r="190" spans="1:51" ht="15.6" customHeight="1">
      <c r="A190" s="2">
        <v>95</v>
      </c>
      <c r="B190" s="1">
        <f t="shared" si="94"/>
        <v>1.0995370370370371E-3</v>
      </c>
      <c r="C190" s="5">
        <f t="shared" si="108"/>
        <v>0.74484953703703749</v>
      </c>
      <c r="D190" s="18">
        <f t="shared" si="88"/>
        <v>0.74484953703703749</v>
      </c>
      <c r="E190" s="21">
        <f t="shared" ca="1" si="109"/>
        <v>0</v>
      </c>
      <c r="F190" s="18">
        <f t="shared" ca="1" si="110"/>
        <v>0.74484953703703749</v>
      </c>
      <c r="G190" s="25">
        <f t="shared" ca="1" si="95"/>
        <v>10</v>
      </c>
      <c r="H190" s="18">
        <f t="shared" ca="1" si="111"/>
        <v>1.1574074074074075E-4</v>
      </c>
      <c r="I190" s="18">
        <f t="shared" ca="1" si="112"/>
        <v>0.74496527777777821</v>
      </c>
      <c r="J190" s="16">
        <f t="shared" ca="1" si="113"/>
        <v>0.74496527777777821</v>
      </c>
      <c r="K190" s="23">
        <f t="shared" ca="1" si="114"/>
        <v>8.3449074074071206E-3</v>
      </c>
      <c r="L190" s="16">
        <f t="shared" ca="1" si="115"/>
        <v>0.75331018518518533</v>
      </c>
      <c r="M190" s="15">
        <f t="shared" ca="1" si="96"/>
        <v>12</v>
      </c>
      <c r="N190" s="16">
        <f t="shared" ca="1" si="97"/>
        <v>1.3888888888888889E-4</v>
      </c>
      <c r="O190" s="16">
        <f t="shared" ca="1" si="116"/>
        <v>0.75344907407407424</v>
      </c>
      <c r="P190" s="14">
        <f t="shared" ca="1" si="117"/>
        <v>0.75344907407407424</v>
      </c>
      <c r="Q190" s="23">
        <f>0</f>
        <v>0</v>
      </c>
      <c r="R190" s="14">
        <f t="shared" ca="1" si="118"/>
        <v>0.75344907407407424</v>
      </c>
      <c r="S190" s="13">
        <f t="shared" ca="1" si="98"/>
        <v>16</v>
      </c>
      <c r="T190" s="14">
        <f t="shared" ca="1" si="99"/>
        <v>1.8518518518518518E-4</v>
      </c>
      <c r="U190" s="14">
        <f t="shared" ca="1" si="119"/>
        <v>0.75363425925925942</v>
      </c>
      <c r="V190" s="12">
        <f t="shared" ca="1" si="120"/>
        <v>0.75363425925925942</v>
      </c>
      <c r="W190" s="23">
        <f>0</f>
        <v>0</v>
      </c>
      <c r="X190" s="12">
        <f t="shared" ca="1" si="121"/>
        <v>0.75363425925925942</v>
      </c>
      <c r="Y190" s="11">
        <f t="shared" ca="1" si="100"/>
        <v>47</v>
      </c>
      <c r="Z190" s="12">
        <f t="shared" ca="1" si="101"/>
        <v>5.4398148148148144E-4</v>
      </c>
      <c r="AA190" s="12">
        <f t="shared" ca="1" si="122"/>
        <v>0.75417824074074091</v>
      </c>
      <c r="AB190" s="10">
        <f t="shared" ca="1" si="123"/>
        <v>0.75417824074074091</v>
      </c>
      <c r="AC190" s="23">
        <f>0</f>
        <v>0</v>
      </c>
      <c r="AD190" s="10">
        <f t="shared" ca="1" si="124"/>
        <v>0.75417824074074091</v>
      </c>
      <c r="AE190" s="9">
        <f t="shared" ca="1" si="89"/>
        <v>33</v>
      </c>
      <c r="AF190" s="10">
        <f t="shared" ca="1" si="102"/>
        <v>3.8194444444444446E-4</v>
      </c>
      <c r="AG190" s="10">
        <f t="shared" ca="1" si="125"/>
        <v>0.75456018518518531</v>
      </c>
      <c r="AH190" s="9" t="str">
        <f t="shared" ca="1" si="90"/>
        <v>Bowl</v>
      </c>
      <c r="AI190" s="8">
        <f t="shared" ca="1" si="126"/>
        <v>0.75456018518518531</v>
      </c>
      <c r="AJ190" s="23">
        <f t="shared" ca="1" si="127"/>
        <v>0</v>
      </c>
      <c r="AK190" s="8">
        <f t="shared" ca="1" si="130"/>
        <v>0.75456018518518531</v>
      </c>
      <c r="AL190" s="7">
        <f t="shared" ca="1" si="91"/>
        <v>12</v>
      </c>
      <c r="AM190" s="8">
        <f t="shared" ca="1" si="103"/>
        <v>1.3888888888888889E-4</v>
      </c>
      <c r="AN190" s="8">
        <f t="shared" ca="1" si="104"/>
        <v>0.75469907407407422</v>
      </c>
      <c r="AO190" s="7" t="str">
        <f t="shared" ca="1" si="92"/>
        <v>Debit</v>
      </c>
      <c r="AP190" s="1">
        <f t="shared" ca="1" si="105"/>
        <v>8.3449074074071206E-3</v>
      </c>
      <c r="AQ190" s="1">
        <f t="shared" ca="1" si="93"/>
        <v>1.5046296296296296E-3</v>
      </c>
      <c r="AR190">
        <f t="shared" si="106"/>
        <v>1</v>
      </c>
      <c r="AS190" s="33">
        <f t="shared" ca="1" si="128"/>
        <v>8.3449074074071206E-3</v>
      </c>
      <c r="AT190" s="33">
        <f t="shared" ca="1" si="107"/>
        <v>1.5046296296296296E-3</v>
      </c>
      <c r="AX190">
        <f t="shared" si="129"/>
        <v>186</v>
      </c>
      <c r="AY190" s="34">
        <v>2.32041622990918E-2</v>
      </c>
    </row>
    <row r="191" spans="1:51" ht="15.6" customHeight="1">
      <c r="A191" s="2">
        <v>154</v>
      </c>
      <c r="B191" s="1">
        <f t="shared" si="94"/>
        <v>1.7824074074074075E-3</v>
      </c>
      <c r="C191" s="5">
        <f t="shared" si="108"/>
        <v>0.74663194444444492</v>
      </c>
      <c r="D191" s="18">
        <f t="shared" si="88"/>
        <v>0.74663194444444492</v>
      </c>
      <c r="E191" s="21">
        <f t="shared" ca="1" si="109"/>
        <v>0</v>
      </c>
      <c r="F191" s="18">
        <f t="shared" ca="1" si="110"/>
        <v>0.74663194444444492</v>
      </c>
      <c r="G191" s="25">
        <f t="shared" ca="1" si="95"/>
        <v>21</v>
      </c>
      <c r="H191" s="18">
        <f t="shared" ca="1" si="111"/>
        <v>2.4305555555555555E-4</v>
      </c>
      <c r="I191" s="18">
        <f t="shared" ca="1" si="112"/>
        <v>0.74687500000000051</v>
      </c>
      <c r="J191" s="16">
        <f t="shared" ca="1" si="113"/>
        <v>0.74687500000000051</v>
      </c>
      <c r="K191" s="23">
        <f t="shared" ca="1" si="114"/>
        <v>7.6851851851847952E-3</v>
      </c>
      <c r="L191" s="16">
        <f t="shared" ca="1" si="115"/>
        <v>0.75456018518518531</v>
      </c>
      <c r="M191" s="15">
        <f t="shared" ca="1" si="96"/>
        <v>8</v>
      </c>
      <c r="N191" s="16">
        <f t="shared" ca="1" si="97"/>
        <v>9.2592592592592588E-5</v>
      </c>
      <c r="O191" s="16">
        <f t="shared" ca="1" si="116"/>
        <v>0.75465277777777795</v>
      </c>
      <c r="P191" s="14">
        <f t="shared" ca="1" si="117"/>
        <v>0.75465277777777795</v>
      </c>
      <c r="Q191" s="23">
        <f>0</f>
        <v>0</v>
      </c>
      <c r="R191" s="14">
        <f t="shared" ca="1" si="118"/>
        <v>0.75465277777777795</v>
      </c>
      <c r="S191" s="13">
        <f t="shared" ca="1" si="98"/>
        <v>17</v>
      </c>
      <c r="T191" s="14">
        <f t="shared" ca="1" si="99"/>
        <v>1.9675925925925926E-4</v>
      </c>
      <c r="U191" s="14">
        <f t="shared" ca="1" si="119"/>
        <v>0.75484953703703717</v>
      </c>
      <c r="V191" s="12">
        <f t="shared" ca="1" si="120"/>
        <v>0.75484953703703717</v>
      </c>
      <c r="W191" s="23">
        <f>0</f>
        <v>0</v>
      </c>
      <c r="X191" s="12">
        <f t="shared" ca="1" si="121"/>
        <v>0.75484953703703717</v>
      </c>
      <c r="Y191" s="11">
        <f t="shared" ca="1" si="100"/>
        <v>34</v>
      </c>
      <c r="Z191" s="12">
        <f t="shared" ca="1" si="101"/>
        <v>3.9351851851851852E-4</v>
      </c>
      <c r="AA191" s="12">
        <f t="shared" ca="1" si="122"/>
        <v>0.75524305555555571</v>
      </c>
      <c r="AB191" s="10">
        <f t="shared" ca="1" si="123"/>
        <v>0.75524305555555571</v>
      </c>
      <c r="AC191" s="23">
        <f>0</f>
        <v>0</v>
      </c>
      <c r="AD191" s="10">
        <f t="shared" ca="1" si="124"/>
        <v>0.75524305555555571</v>
      </c>
      <c r="AE191" s="9">
        <f t="shared" ca="1" si="89"/>
        <v>41</v>
      </c>
      <c r="AF191" s="10">
        <f t="shared" ca="1" si="102"/>
        <v>4.7453703703703704E-4</v>
      </c>
      <c r="AG191" s="10">
        <f t="shared" ca="1" si="125"/>
        <v>0.75571759259259275</v>
      </c>
      <c r="AH191" s="9" t="str">
        <f t="shared" ca="1" si="90"/>
        <v>Bowl</v>
      </c>
      <c r="AI191" s="8">
        <f t="shared" ca="1" si="126"/>
        <v>0.75571759259259275</v>
      </c>
      <c r="AJ191" s="23">
        <f t="shared" ca="1" si="127"/>
        <v>0</v>
      </c>
      <c r="AK191" s="8">
        <f t="shared" ca="1" si="130"/>
        <v>0.75571759259259275</v>
      </c>
      <c r="AL191" s="7">
        <f t="shared" ca="1" si="91"/>
        <v>22</v>
      </c>
      <c r="AM191" s="8">
        <f t="shared" ca="1" si="103"/>
        <v>2.5462962962962961E-4</v>
      </c>
      <c r="AN191" s="8">
        <f t="shared" ca="1" si="104"/>
        <v>0.75597222222222238</v>
      </c>
      <c r="AO191" s="7" t="str">
        <f t="shared" ca="1" si="92"/>
        <v>Debit</v>
      </c>
      <c r="AP191" s="1">
        <f t="shared" ca="1" si="105"/>
        <v>7.6851851851847952E-3</v>
      </c>
      <c r="AQ191" s="1">
        <f t="shared" ca="1" si="93"/>
        <v>1.6550925925925926E-3</v>
      </c>
      <c r="AR191">
        <f t="shared" si="106"/>
        <v>1</v>
      </c>
      <c r="AS191" s="33">
        <f t="shared" ca="1" si="128"/>
        <v>7.6851851851847952E-3</v>
      </c>
      <c r="AT191" s="33">
        <f t="shared" ca="1" si="107"/>
        <v>1.6550925925925926E-3</v>
      </c>
      <c r="AX191">
        <f t="shared" si="129"/>
        <v>187</v>
      </c>
      <c r="AY191" s="34">
        <v>2.5035086186815533E-2</v>
      </c>
    </row>
    <row r="192" spans="1:51" ht="15.6" customHeight="1">
      <c r="A192" s="2">
        <v>32</v>
      </c>
      <c r="B192" s="1">
        <f t="shared" si="94"/>
        <v>3.7037037037037035E-4</v>
      </c>
      <c r="C192" s="5">
        <f t="shared" si="108"/>
        <v>0.74700231481481527</v>
      </c>
      <c r="D192" s="18">
        <f t="shared" si="88"/>
        <v>0.74700231481481527</v>
      </c>
      <c r="E192" s="21">
        <f t="shared" ca="1" si="109"/>
        <v>0</v>
      </c>
      <c r="F192" s="18">
        <f t="shared" ca="1" si="110"/>
        <v>0.74700231481481527</v>
      </c>
      <c r="G192" s="25">
        <f t="shared" ca="1" si="95"/>
        <v>10</v>
      </c>
      <c r="H192" s="18">
        <f t="shared" ca="1" si="111"/>
        <v>1.1574074074074075E-4</v>
      </c>
      <c r="I192" s="18">
        <f t="shared" ca="1" si="112"/>
        <v>0.74711805555555599</v>
      </c>
      <c r="J192" s="16">
        <f t="shared" ca="1" si="113"/>
        <v>0.74711805555555599</v>
      </c>
      <c r="K192" s="23">
        <f t="shared" ca="1" si="114"/>
        <v>8.599537037036753E-3</v>
      </c>
      <c r="L192" s="16">
        <f t="shared" ca="1" si="115"/>
        <v>0.75571759259259275</v>
      </c>
      <c r="M192" s="15">
        <f t="shared" ca="1" si="96"/>
        <v>20</v>
      </c>
      <c r="N192" s="16">
        <f t="shared" ca="1" si="97"/>
        <v>2.3148148148148149E-4</v>
      </c>
      <c r="O192" s="16">
        <f t="shared" ca="1" si="116"/>
        <v>0.75594907407407419</v>
      </c>
      <c r="P192" s="14">
        <f t="shared" ca="1" si="117"/>
        <v>0.75594907407407419</v>
      </c>
      <c r="Q192" s="23">
        <f>0</f>
        <v>0</v>
      </c>
      <c r="R192" s="14">
        <f t="shared" ca="1" si="118"/>
        <v>0.75594907407407419</v>
      </c>
      <c r="S192" s="13">
        <f t="shared" ca="1" si="98"/>
        <v>39</v>
      </c>
      <c r="T192" s="14">
        <f t="shared" ca="1" si="99"/>
        <v>4.5138888888888887E-4</v>
      </c>
      <c r="U192" s="14">
        <f t="shared" ca="1" si="119"/>
        <v>0.75640046296296304</v>
      </c>
      <c r="V192" s="12">
        <f t="shared" ca="1" si="120"/>
        <v>0.75640046296296304</v>
      </c>
      <c r="W192" s="23">
        <f>0</f>
        <v>0</v>
      </c>
      <c r="X192" s="12">
        <f t="shared" ca="1" si="121"/>
        <v>0.75640046296296304</v>
      </c>
      <c r="Y192" s="11">
        <f t="shared" ca="1" si="100"/>
        <v>26</v>
      </c>
      <c r="Z192" s="12">
        <f t="shared" ca="1" si="101"/>
        <v>3.0092592592592595E-4</v>
      </c>
      <c r="AA192" s="12">
        <f t="shared" ca="1" si="122"/>
        <v>0.75670138888888894</v>
      </c>
      <c r="AB192" s="10">
        <f t="shared" ca="1" si="123"/>
        <v>0.75670138888888894</v>
      </c>
      <c r="AC192" s="23">
        <f>0</f>
        <v>0</v>
      </c>
      <c r="AD192" s="10">
        <f t="shared" ca="1" si="124"/>
        <v>0.75670138888888894</v>
      </c>
      <c r="AE192" s="9">
        <f t="shared" ca="1" si="89"/>
        <v>48</v>
      </c>
      <c r="AF192" s="10">
        <f t="shared" ca="1" si="102"/>
        <v>5.5555555555555556E-4</v>
      </c>
      <c r="AG192" s="10">
        <f t="shared" ca="1" si="125"/>
        <v>0.75725694444444447</v>
      </c>
      <c r="AH192" s="9" t="str">
        <f t="shared" ca="1" si="90"/>
        <v>Bowl</v>
      </c>
      <c r="AI192" s="8">
        <f t="shared" ca="1" si="126"/>
        <v>0.75725694444444447</v>
      </c>
      <c r="AJ192" s="23">
        <f t="shared" ca="1" si="127"/>
        <v>0</v>
      </c>
      <c r="AK192" s="8">
        <f t="shared" ca="1" si="130"/>
        <v>0.75725694444444447</v>
      </c>
      <c r="AL192" s="7">
        <f t="shared" ca="1" si="91"/>
        <v>20</v>
      </c>
      <c r="AM192" s="8">
        <f t="shared" ca="1" si="103"/>
        <v>2.3148148148148149E-4</v>
      </c>
      <c r="AN192" s="8">
        <f t="shared" ca="1" si="104"/>
        <v>0.75748842592592591</v>
      </c>
      <c r="AO192" s="7" t="str">
        <f t="shared" ca="1" si="92"/>
        <v>Debit</v>
      </c>
      <c r="AP192" s="1">
        <f t="shared" ca="1" si="105"/>
        <v>8.599537037036753E-3</v>
      </c>
      <c r="AQ192" s="1">
        <f t="shared" ca="1" si="93"/>
        <v>1.8865740740740737E-3</v>
      </c>
      <c r="AR192">
        <f t="shared" si="106"/>
        <v>1</v>
      </c>
      <c r="AS192" s="33">
        <f t="shared" ca="1" si="128"/>
        <v>8.599537037036753E-3</v>
      </c>
      <c r="AT192" s="33">
        <f t="shared" ca="1" si="107"/>
        <v>1.8865740740740737E-3</v>
      </c>
      <c r="AX192">
        <f t="shared" si="129"/>
        <v>188</v>
      </c>
      <c r="AY192" s="34">
        <v>2.4353052935010604E-2</v>
      </c>
    </row>
    <row r="193" spans="1:51" ht="15.6" customHeight="1">
      <c r="A193" s="2">
        <v>59</v>
      </c>
      <c r="B193" s="1">
        <f t="shared" si="94"/>
        <v>6.8287037037037036E-4</v>
      </c>
      <c r="C193" s="5">
        <f t="shared" si="108"/>
        <v>0.74768518518518567</v>
      </c>
      <c r="D193" s="18">
        <f t="shared" si="88"/>
        <v>0.74768518518518567</v>
      </c>
      <c r="E193" s="21">
        <f t="shared" ca="1" si="109"/>
        <v>0</v>
      </c>
      <c r="F193" s="18">
        <f t="shared" ca="1" si="110"/>
        <v>0.74768518518518567</v>
      </c>
      <c r="G193" s="25">
        <f t="shared" ca="1" si="95"/>
        <v>25</v>
      </c>
      <c r="H193" s="18">
        <f t="shared" ca="1" si="111"/>
        <v>2.8935185185185184E-4</v>
      </c>
      <c r="I193" s="18">
        <f t="shared" ca="1" si="112"/>
        <v>0.74797453703703753</v>
      </c>
      <c r="J193" s="16">
        <f t="shared" ca="1" si="113"/>
        <v>0.74797453703703753</v>
      </c>
      <c r="K193" s="23">
        <f t="shared" ca="1" si="114"/>
        <v>9.282407407406934E-3</v>
      </c>
      <c r="L193" s="16">
        <f t="shared" ca="1" si="115"/>
        <v>0.75725694444444447</v>
      </c>
      <c r="M193" s="15">
        <f t="shared" ca="1" si="96"/>
        <v>29</v>
      </c>
      <c r="N193" s="16">
        <f t="shared" ca="1" si="97"/>
        <v>3.3564814814814812E-4</v>
      </c>
      <c r="O193" s="16">
        <f t="shared" ca="1" si="116"/>
        <v>0.7575925925925926</v>
      </c>
      <c r="P193" s="14">
        <f t="shared" ca="1" si="117"/>
        <v>0.7575925925925926</v>
      </c>
      <c r="Q193" s="23">
        <f>0</f>
        <v>0</v>
      </c>
      <c r="R193" s="14">
        <f t="shared" ca="1" si="118"/>
        <v>0.7575925925925926</v>
      </c>
      <c r="S193" s="13">
        <f t="shared" ca="1" si="98"/>
        <v>36</v>
      </c>
      <c r="T193" s="14">
        <f t="shared" ca="1" si="99"/>
        <v>4.1666666666666669E-4</v>
      </c>
      <c r="U193" s="14">
        <f t="shared" ca="1" si="119"/>
        <v>0.75800925925925922</v>
      </c>
      <c r="V193" s="12">
        <f t="shared" ca="1" si="120"/>
        <v>0.75800925925925922</v>
      </c>
      <c r="W193" s="23">
        <f>0</f>
        <v>0</v>
      </c>
      <c r="X193" s="12">
        <f t="shared" ca="1" si="121"/>
        <v>0.75800925925925922</v>
      </c>
      <c r="Y193" s="11">
        <f t="shared" ca="1" si="100"/>
        <v>28</v>
      </c>
      <c r="Z193" s="12">
        <f t="shared" ca="1" si="101"/>
        <v>3.2407407407407406E-4</v>
      </c>
      <c r="AA193" s="12">
        <f t="shared" ca="1" si="122"/>
        <v>0.7583333333333333</v>
      </c>
      <c r="AB193" s="10">
        <f t="shared" ca="1" si="123"/>
        <v>0.7583333333333333</v>
      </c>
      <c r="AC193" s="23">
        <f>0</f>
        <v>0</v>
      </c>
      <c r="AD193" s="10">
        <f t="shared" ca="1" si="124"/>
        <v>0.7583333333333333</v>
      </c>
      <c r="AE193" s="9">
        <f t="shared" ca="1" si="89"/>
        <v>45</v>
      </c>
      <c r="AF193" s="10">
        <f t="shared" ca="1" si="102"/>
        <v>5.2083333333333333E-4</v>
      </c>
      <c r="AG193" s="10">
        <f t="shared" ca="1" si="125"/>
        <v>0.75885416666666661</v>
      </c>
      <c r="AH193" s="9" t="str">
        <f t="shared" ca="1" si="90"/>
        <v>Quesadilla</v>
      </c>
      <c r="AI193" s="8">
        <f t="shared" ca="1" si="126"/>
        <v>0.75885416666666661</v>
      </c>
      <c r="AJ193" s="23">
        <f t="shared" ca="1" si="127"/>
        <v>0</v>
      </c>
      <c r="AK193" s="8">
        <f t="shared" ca="1" si="130"/>
        <v>0.75885416666666661</v>
      </c>
      <c r="AL193" s="7">
        <f t="shared" ca="1" si="91"/>
        <v>13</v>
      </c>
      <c r="AM193" s="8">
        <f t="shared" ca="1" si="103"/>
        <v>1.5046296296296297E-4</v>
      </c>
      <c r="AN193" s="8">
        <f t="shared" ca="1" si="104"/>
        <v>0.75900462962962956</v>
      </c>
      <c r="AO193" s="7" t="str">
        <f t="shared" ca="1" si="92"/>
        <v>Debit</v>
      </c>
      <c r="AP193" s="1">
        <f t="shared" ca="1" si="105"/>
        <v>9.282407407406934E-3</v>
      </c>
      <c r="AQ193" s="1">
        <f t="shared" ca="1" si="93"/>
        <v>2.0370370370370369E-3</v>
      </c>
      <c r="AR193">
        <f t="shared" si="106"/>
        <v>1</v>
      </c>
      <c r="AS193" s="33">
        <f t="shared" ca="1" si="128"/>
        <v>9.282407407406934E-3</v>
      </c>
      <c r="AT193" s="33">
        <f t="shared" ca="1" si="107"/>
        <v>2.0370370370370369E-3</v>
      </c>
      <c r="AX193">
        <f t="shared" si="129"/>
        <v>189</v>
      </c>
      <c r="AY193" s="34">
        <v>2.2265970766364121E-2</v>
      </c>
    </row>
    <row r="194" spans="1:51" ht="15.6" customHeight="1">
      <c r="A194" s="2">
        <v>34</v>
      </c>
      <c r="B194" s="1">
        <f t="shared" si="94"/>
        <v>3.9351851851851852E-4</v>
      </c>
      <c r="C194" s="5">
        <f t="shared" si="108"/>
        <v>0.74807870370370422</v>
      </c>
      <c r="D194" s="18">
        <f t="shared" si="88"/>
        <v>0.74807870370370422</v>
      </c>
      <c r="E194" s="21">
        <f t="shared" ca="1" si="109"/>
        <v>0</v>
      </c>
      <c r="F194" s="18">
        <f t="shared" ca="1" si="110"/>
        <v>0.74807870370370422</v>
      </c>
      <c r="G194" s="25">
        <f t="shared" ca="1" si="95"/>
        <v>18</v>
      </c>
      <c r="H194" s="18">
        <f t="shared" ca="1" si="111"/>
        <v>2.0833333333333335E-4</v>
      </c>
      <c r="I194" s="18">
        <f t="shared" ca="1" si="112"/>
        <v>0.74828703703703758</v>
      </c>
      <c r="J194" s="16">
        <f t="shared" ca="1" si="113"/>
        <v>0.74828703703703758</v>
      </c>
      <c r="K194" s="23">
        <f t="shared" ca="1" si="114"/>
        <v>1.0567129629629024E-2</v>
      </c>
      <c r="L194" s="16">
        <f t="shared" ca="1" si="115"/>
        <v>0.75885416666666661</v>
      </c>
      <c r="M194" s="15">
        <f t="shared" ca="1" si="96"/>
        <v>23</v>
      </c>
      <c r="N194" s="16">
        <f t="shared" ca="1" si="97"/>
        <v>2.6620370370370372E-4</v>
      </c>
      <c r="O194" s="16">
        <f t="shared" ca="1" si="116"/>
        <v>0.75912037037037028</v>
      </c>
      <c r="P194" s="14">
        <f t="shared" ca="1" si="117"/>
        <v>0.75912037037037028</v>
      </c>
      <c r="Q194" s="23">
        <f>0</f>
        <v>0</v>
      </c>
      <c r="R194" s="14">
        <f t="shared" ca="1" si="118"/>
        <v>0.75912037037037028</v>
      </c>
      <c r="S194" s="13">
        <f t="shared" ca="1" si="98"/>
        <v>28</v>
      </c>
      <c r="T194" s="14">
        <f t="shared" ca="1" si="99"/>
        <v>3.2407407407407406E-4</v>
      </c>
      <c r="U194" s="14">
        <f t="shared" ca="1" si="119"/>
        <v>0.75944444444444437</v>
      </c>
      <c r="V194" s="12">
        <f t="shared" ca="1" si="120"/>
        <v>0.75944444444444437</v>
      </c>
      <c r="W194" s="23">
        <f>0</f>
        <v>0</v>
      </c>
      <c r="X194" s="12">
        <f t="shared" ca="1" si="121"/>
        <v>0.75944444444444437</v>
      </c>
      <c r="Y194" s="11">
        <f t="shared" ca="1" si="100"/>
        <v>35</v>
      </c>
      <c r="Z194" s="12">
        <f t="shared" ca="1" si="101"/>
        <v>4.0509259259259258E-4</v>
      </c>
      <c r="AA194" s="12">
        <f t="shared" ca="1" si="122"/>
        <v>0.75984953703703695</v>
      </c>
      <c r="AB194" s="10">
        <f t="shared" ca="1" si="123"/>
        <v>0.75984953703703695</v>
      </c>
      <c r="AC194" s="23">
        <f>0</f>
        <v>0</v>
      </c>
      <c r="AD194" s="10">
        <f t="shared" ca="1" si="124"/>
        <v>0.75984953703703695</v>
      </c>
      <c r="AE194" s="9">
        <f t="shared" ca="1" si="89"/>
        <v>26</v>
      </c>
      <c r="AF194" s="10">
        <f t="shared" ca="1" si="102"/>
        <v>3.0092592592592595E-4</v>
      </c>
      <c r="AG194" s="10">
        <f t="shared" ca="1" si="125"/>
        <v>0.76015046296296285</v>
      </c>
      <c r="AH194" s="9" t="str">
        <f t="shared" ca="1" si="90"/>
        <v>Bowl</v>
      </c>
      <c r="AI194" s="8">
        <f t="shared" ca="1" si="126"/>
        <v>0.76015046296296285</v>
      </c>
      <c r="AJ194" s="23">
        <f t="shared" ca="1" si="127"/>
        <v>0</v>
      </c>
      <c r="AK194" s="8">
        <f t="shared" ca="1" si="130"/>
        <v>0.76015046296296285</v>
      </c>
      <c r="AL194" s="7">
        <f t="shared" ca="1" si="91"/>
        <v>58</v>
      </c>
      <c r="AM194" s="8">
        <f t="shared" ca="1" si="103"/>
        <v>6.7129629629629625E-4</v>
      </c>
      <c r="AN194" s="8">
        <f t="shared" ca="1" si="104"/>
        <v>0.7608217592592591</v>
      </c>
      <c r="AO194" s="7" t="str">
        <f t="shared" ca="1" si="92"/>
        <v>Cash</v>
      </c>
      <c r="AP194" s="1">
        <f t="shared" ca="1" si="105"/>
        <v>1.0567129629629024E-2</v>
      </c>
      <c r="AQ194" s="1">
        <f t="shared" ca="1" si="93"/>
        <v>2.1759259259259258E-3</v>
      </c>
      <c r="AR194">
        <f t="shared" si="106"/>
        <v>1</v>
      </c>
      <c r="AS194" s="33">
        <f t="shared" ca="1" si="128"/>
        <v>1.0567129629629024E-2</v>
      </c>
      <c r="AT194" s="33">
        <f t="shared" ca="1" si="107"/>
        <v>2.1759259259259258E-3</v>
      </c>
      <c r="AX194">
        <f t="shared" si="129"/>
        <v>190</v>
      </c>
      <c r="AY194" s="34">
        <v>2.1361263976241038E-2</v>
      </c>
    </row>
    <row r="195" spans="1:51" ht="15.6" customHeight="1">
      <c r="A195" s="2">
        <v>163</v>
      </c>
      <c r="B195" s="1">
        <f t="shared" si="94"/>
        <v>1.8865740740740742E-3</v>
      </c>
      <c r="C195" s="5">
        <f t="shared" si="108"/>
        <v>0.74996527777777833</v>
      </c>
      <c r="D195" s="18">
        <f t="shared" si="88"/>
        <v>0.74996527777777833</v>
      </c>
      <c r="E195" s="21">
        <f t="shared" ca="1" si="109"/>
        <v>0</v>
      </c>
      <c r="F195" s="18">
        <f t="shared" ca="1" si="110"/>
        <v>0.74996527777777833</v>
      </c>
      <c r="G195" s="25">
        <f t="shared" ca="1" si="95"/>
        <v>18</v>
      </c>
      <c r="H195" s="18">
        <f t="shared" ca="1" si="111"/>
        <v>2.0833333333333335E-4</v>
      </c>
      <c r="I195" s="18">
        <f t="shared" ca="1" si="112"/>
        <v>0.75017361111111169</v>
      </c>
      <c r="J195" s="16">
        <f t="shared" ca="1" si="113"/>
        <v>0.75017361111111169</v>
      </c>
      <c r="K195" s="23">
        <f t="shared" ca="1" si="114"/>
        <v>9.976851851851154E-3</v>
      </c>
      <c r="L195" s="16">
        <f t="shared" ca="1" si="115"/>
        <v>0.76015046296296285</v>
      </c>
      <c r="M195" s="15">
        <f t="shared" ca="1" si="96"/>
        <v>28</v>
      </c>
      <c r="N195" s="16">
        <f t="shared" ca="1" si="97"/>
        <v>3.2407407407407406E-4</v>
      </c>
      <c r="O195" s="16">
        <f t="shared" ca="1" si="116"/>
        <v>0.76047453703703694</v>
      </c>
      <c r="P195" s="14">
        <f t="shared" ca="1" si="117"/>
        <v>0.76047453703703694</v>
      </c>
      <c r="Q195" s="23">
        <f>0</f>
        <v>0</v>
      </c>
      <c r="R195" s="14">
        <f t="shared" ca="1" si="118"/>
        <v>0.76047453703703694</v>
      </c>
      <c r="S195" s="13">
        <f t="shared" ca="1" si="98"/>
        <v>31</v>
      </c>
      <c r="T195" s="14">
        <f t="shared" ca="1" si="99"/>
        <v>3.5879629629629629E-4</v>
      </c>
      <c r="U195" s="14">
        <f t="shared" ca="1" si="119"/>
        <v>0.76083333333333325</v>
      </c>
      <c r="V195" s="12">
        <f t="shared" ca="1" si="120"/>
        <v>0.76083333333333325</v>
      </c>
      <c r="W195" s="23">
        <f>0</f>
        <v>0</v>
      </c>
      <c r="X195" s="12">
        <f t="shared" ca="1" si="121"/>
        <v>0.76083333333333325</v>
      </c>
      <c r="Y195" s="11">
        <f t="shared" ca="1" si="100"/>
        <v>31</v>
      </c>
      <c r="Z195" s="12">
        <f t="shared" ca="1" si="101"/>
        <v>3.5879629629629629E-4</v>
      </c>
      <c r="AA195" s="12">
        <f t="shared" ca="1" si="122"/>
        <v>0.76119212962962957</v>
      </c>
      <c r="AB195" s="10">
        <f t="shared" ca="1" si="123"/>
        <v>0.76119212962962957</v>
      </c>
      <c r="AC195" s="23">
        <f>0</f>
        <v>0</v>
      </c>
      <c r="AD195" s="10">
        <f t="shared" ca="1" si="124"/>
        <v>0.76119212962962957</v>
      </c>
      <c r="AE195" s="9">
        <f t="shared" ca="1" si="89"/>
        <v>41</v>
      </c>
      <c r="AF195" s="10">
        <f t="shared" ca="1" si="102"/>
        <v>4.7453703703703704E-4</v>
      </c>
      <c r="AG195" s="10">
        <f t="shared" ca="1" si="125"/>
        <v>0.7616666666666666</v>
      </c>
      <c r="AH195" s="9" t="str">
        <f t="shared" ca="1" si="90"/>
        <v>Bowl</v>
      </c>
      <c r="AI195" s="8">
        <f t="shared" ca="1" si="126"/>
        <v>0.7616666666666666</v>
      </c>
      <c r="AJ195" s="23">
        <f t="shared" ca="1" si="127"/>
        <v>0</v>
      </c>
      <c r="AK195" s="8">
        <f t="shared" ca="1" si="130"/>
        <v>0.7616666666666666</v>
      </c>
      <c r="AL195" s="7">
        <f t="shared" ca="1" si="91"/>
        <v>21</v>
      </c>
      <c r="AM195" s="8">
        <f t="shared" ca="1" si="103"/>
        <v>2.4305555555555555E-4</v>
      </c>
      <c r="AN195" s="8">
        <f t="shared" ca="1" si="104"/>
        <v>0.7619097222222222</v>
      </c>
      <c r="AO195" s="7" t="str">
        <f t="shared" ca="1" si="92"/>
        <v>Debit</v>
      </c>
      <c r="AP195" s="1">
        <f t="shared" ca="1" si="105"/>
        <v>9.976851851851154E-3</v>
      </c>
      <c r="AQ195" s="1">
        <f t="shared" ca="1" si="93"/>
        <v>1.9675925925925924E-3</v>
      </c>
      <c r="AR195">
        <f t="shared" si="106"/>
        <v>1</v>
      </c>
      <c r="AS195" s="33">
        <f t="shared" ca="1" si="128"/>
        <v>9.976851851851154E-3</v>
      </c>
      <c r="AT195" s="33">
        <f t="shared" ca="1" si="107"/>
        <v>1.9675925925925924E-3</v>
      </c>
      <c r="AX195">
        <f t="shared" si="129"/>
        <v>191</v>
      </c>
      <c r="AY195" s="34">
        <v>2.2439472688097078E-2</v>
      </c>
    </row>
    <row r="196" spans="1:51" ht="15.6" customHeight="1">
      <c r="A196" s="2">
        <v>94</v>
      </c>
      <c r="B196" s="1">
        <f t="shared" si="94"/>
        <v>1.0879629629629629E-3</v>
      </c>
      <c r="C196" s="5">
        <f t="shared" si="108"/>
        <v>0.75105324074074131</v>
      </c>
      <c r="D196" s="18">
        <f t="shared" si="88"/>
        <v>0.75105324074074131</v>
      </c>
      <c r="E196" s="21">
        <f t="shared" ca="1" si="109"/>
        <v>0</v>
      </c>
      <c r="F196" s="18">
        <f t="shared" ca="1" si="110"/>
        <v>0.75105324074074131</v>
      </c>
      <c r="G196" s="25">
        <f t="shared" ca="1" si="95"/>
        <v>12</v>
      </c>
      <c r="H196" s="18">
        <f t="shared" ca="1" si="111"/>
        <v>1.3888888888888889E-4</v>
      </c>
      <c r="I196" s="18">
        <f t="shared" ca="1" si="112"/>
        <v>0.75119212962963022</v>
      </c>
      <c r="J196" s="16">
        <f t="shared" ca="1" si="113"/>
        <v>0.75119212962963022</v>
      </c>
      <c r="K196" s="23">
        <f t="shared" ca="1" si="114"/>
        <v>1.047453703703638E-2</v>
      </c>
      <c r="L196" s="16">
        <f t="shared" ca="1" si="115"/>
        <v>0.7616666666666666</v>
      </c>
      <c r="M196" s="15">
        <f t="shared" ca="1" si="96"/>
        <v>23</v>
      </c>
      <c r="N196" s="16">
        <f t="shared" ca="1" si="97"/>
        <v>2.6620370370370372E-4</v>
      </c>
      <c r="O196" s="16">
        <f t="shared" ca="1" si="116"/>
        <v>0.76193287037037027</v>
      </c>
      <c r="P196" s="14">
        <f t="shared" ca="1" si="117"/>
        <v>0.76193287037037027</v>
      </c>
      <c r="Q196" s="23">
        <f>0</f>
        <v>0</v>
      </c>
      <c r="R196" s="14">
        <f t="shared" ca="1" si="118"/>
        <v>0.76193287037037027</v>
      </c>
      <c r="S196" s="13">
        <f t="shared" ca="1" si="98"/>
        <v>24</v>
      </c>
      <c r="T196" s="14">
        <f t="shared" ca="1" si="99"/>
        <v>2.7777777777777778E-4</v>
      </c>
      <c r="U196" s="14">
        <f t="shared" ca="1" si="119"/>
        <v>0.7622106481481481</v>
      </c>
      <c r="V196" s="12">
        <f t="shared" ca="1" si="120"/>
        <v>0.7622106481481481</v>
      </c>
      <c r="W196" s="23">
        <f>0</f>
        <v>0</v>
      </c>
      <c r="X196" s="12">
        <f t="shared" ca="1" si="121"/>
        <v>0.7622106481481481</v>
      </c>
      <c r="Y196" s="11">
        <f t="shared" ca="1" si="100"/>
        <v>44</v>
      </c>
      <c r="Z196" s="12">
        <f t="shared" ca="1" si="101"/>
        <v>5.0925925925925921E-4</v>
      </c>
      <c r="AA196" s="12">
        <f t="shared" ca="1" si="122"/>
        <v>0.76271990740740736</v>
      </c>
      <c r="AB196" s="10">
        <f t="shared" ca="1" si="123"/>
        <v>0.76271990740740736</v>
      </c>
      <c r="AC196" s="23">
        <f>0</f>
        <v>0</v>
      </c>
      <c r="AD196" s="10">
        <f t="shared" ca="1" si="124"/>
        <v>0.76271990740740736</v>
      </c>
      <c r="AE196" s="9">
        <f t="shared" ca="1" si="89"/>
        <v>38</v>
      </c>
      <c r="AF196" s="10">
        <f t="shared" ca="1" si="102"/>
        <v>4.3981481481481481E-4</v>
      </c>
      <c r="AG196" s="10">
        <f t="shared" ca="1" si="125"/>
        <v>0.76315972222222217</v>
      </c>
      <c r="AH196" s="9" t="str">
        <f t="shared" ca="1" si="90"/>
        <v>Bowl</v>
      </c>
      <c r="AI196" s="8">
        <f t="shared" ca="1" si="126"/>
        <v>0.76315972222222217</v>
      </c>
      <c r="AJ196" s="23">
        <f t="shared" ca="1" si="127"/>
        <v>0</v>
      </c>
      <c r="AK196" s="8">
        <f t="shared" ca="1" si="130"/>
        <v>0.76315972222222217</v>
      </c>
      <c r="AL196" s="7">
        <f t="shared" ca="1" si="91"/>
        <v>13</v>
      </c>
      <c r="AM196" s="8">
        <f t="shared" ca="1" si="103"/>
        <v>1.5046296296296297E-4</v>
      </c>
      <c r="AN196" s="8">
        <f t="shared" ca="1" si="104"/>
        <v>0.76331018518518512</v>
      </c>
      <c r="AO196" s="7" t="str">
        <f t="shared" ca="1" si="92"/>
        <v>Debit</v>
      </c>
      <c r="AP196" s="1">
        <f t="shared" ca="1" si="105"/>
        <v>1.047453703703638E-2</v>
      </c>
      <c r="AQ196" s="1">
        <f t="shared" ca="1" si="93"/>
        <v>1.7824074074074075E-3</v>
      </c>
      <c r="AR196">
        <f t="shared" si="106"/>
        <v>1</v>
      </c>
      <c r="AS196" s="33">
        <f t="shared" ca="1" si="128"/>
        <v>1.047453703703638E-2</v>
      </c>
      <c r="AT196" s="33">
        <f t="shared" ca="1" si="107"/>
        <v>1.7824074074074075E-3</v>
      </c>
      <c r="AX196">
        <f t="shared" si="129"/>
        <v>192</v>
      </c>
      <c r="AY196" s="34">
        <v>2.2944691940368217E-2</v>
      </c>
    </row>
    <row r="197" spans="1:51" ht="15.6" customHeight="1">
      <c r="A197" s="2">
        <v>13</v>
      </c>
      <c r="B197" s="1">
        <f t="shared" si="94"/>
        <v>1.5046296296296297E-4</v>
      </c>
      <c r="C197" s="5">
        <f t="shared" si="108"/>
        <v>0.75120370370370426</v>
      </c>
      <c r="D197" s="18">
        <f t="shared" ref="D197:D237" si="131">C197</f>
        <v>0.75120370370370426</v>
      </c>
      <c r="E197" s="21">
        <f t="shared" ca="1" si="109"/>
        <v>0</v>
      </c>
      <c r="F197" s="18">
        <f t="shared" ca="1" si="110"/>
        <v>0.75120370370370426</v>
      </c>
      <c r="G197" s="25">
        <f t="shared" ca="1" si="95"/>
        <v>15</v>
      </c>
      <c r="H197" s="18">
        <f t="shared" ca="1" si="111"/>
        <v>1.7361111111111112E-4</v>
      </c>
      <c r="I197" s="18">
        <f t="shared" ca="1" si="112"/>
        <v>0.7513773148148154</v>
      </c>
      <c r="J197" s="16">
        <f t="shared" ca="1" si="113"/>
        <v>0.7513773148148154</v>
      </c>
      <c r="K197" s="23">
        <f t="shared" ca="1" si="114"/>
        <v>1.178240740740677E-2</v>
      </c>
      <c r="L197" s="16">
        <f t="shared" ca="1" si="115"/>
        <v>0.76315972222222217</v>
      </c>
      <c r="M197" s="15">
        <f t="shared" ca="1" si="96"/>
        <v>9</v>
      </c>
      <c r="N197" s="16">
        <f t="shared" ca="1" si="97"/>
        <v>1.0416666666666667E-4</v>
      </c>
      <c r="O197" s="16">
        <f t="shared" ca="1" si="116"/>
        <v>0.76326388888888885</v>
      </c>
      <c r="P197" s="14">
        <f t="shared" ca="1" si="117"/>
        <v>0.76326388888888885</v>
      </c>
      <c r="Q197" s="23">
        <f>0</f>
        <v>0</v>
      </c>
      <c r="R197" s="14">
        <f t="shared" ca="1" si="118"/>
        <v>0.76326388888888885</v>
      </c>
      <c r="S197" s="13">
        <f t="shared" ca="1" si="98"/>
        <v>32</v>
      </c>
      <c r="T197" s="14">
        <f t="shared" ca="1" si="99"/>
        <v>3.7037037037037035E-4</v>
      </c>
      <c r="U197" s="14">
        <f t="shared" ca="1" si="119"/>
        <v>0.76363425925925921</v>
      </c>
      <c r="V197" s="12">
        <f t="shared" ca="1" si="120"/>
        <v>0.76363425925925921</v>
      </c>
      <c r="W197" s="23">
        <f>0</f>
        <v>0</v>
      </c>
      <c r="X197" s="12">
        <f t="shared" ca="1" si="121"/>
        <v>0.76363425925925921</v>
      </c>
      <c r="Y197" s="11">
        <f t="shared" ca="1" si="100"/>
        <v>45</v>
      </c>
      <c r="Z197" s="12">
        <f t="shared" ca="1" si="101"/>
        <v>5.2083333333333333E-4</v>
      </c>
      <c r="AA197" s="12">
        <f t="shared" ca="1" si="122"/>
        <v>0.76415509259259251</v>
      </c>
      <c r="AB197" s="10">
        <f t="shared" ca="1" si="123"/>
        <v>0.76415509259259251</v>
      </c>
      <c r="AC197" s="23">
        <f>0</f>
        <v>0</v>
      </c>
      <c r="AD197" s="10">
        <f t="shared" ca="1" si="124"/>
        <v>0.76415509259259251</v>
      </c>
      <c r="AE197" s="9">
        <f t="shared" ref="AE197:AE260" ca="1" si="132">IF(AH197=$AE$366,RANDBETWEEN($AF$366,$AG$366),IF(AH197=$AE$367,RANDBETWEEN($AF$367,$AG$367),RANDBETWEEN($AF$368,$AG$368)))</f>
        <v>26</v>
      </c>
      <c r="AF197" s="10">
        <f t="shared" ca="1" si="102"/>
        <v>3.0092592592592595E-4</v>
      </c>
      <c r="AG197" s="10">
        <f t="shared" ca="1" si="125"/>
        <v>0.76445601851851841</v>
      </c>
      <c r="AH197" s="9" t="str">
        <f t="shared" ref="AH197:AH260" ca="1" si="133">IF(RAND()&lt;$AD$366,$AE$366,IF(RAND()&lt;$AD$367,$AE$367,$AE$368))</f>
        <v>Bowl</v>
      </c>
      <c r="AI197" s="8">
        <f t="shared" ca="1" si="126"/>
        <v>0.76445601851851841</v>
      </c>
      <c r="AJ197" s="23">
        <f t="shared" ca="1" si="127"/>
        <v>0</v>
      </c>
      <c r="AK197" s="8">
        <f t="shared" ca="1" si="130"/>
        <v>0.76445601851851841</v>
      </c>
      <c r="AL197" s="7">
        <f t="shared" ref="AL197:AL260" ca="1" si="134">IF(AO197=$AL$366,RANDBETWEEN($AM$366,$AN$366),RANDBETWEEN($AM$367,$AN$367))</f>
        <v>41</v>
      </c>
      <c r="AM197" s="8">
        <f t="shared" ca="1" si="103"/>
        <v>4.7453703703703704E-4</v>
      </c>
      <c r="AN197" s="8">
        <f t="shared" ca="1" si="104"/>
        <v>0.76493055555555545</v>
      </c>
      <c r="AO197" s="7" t="str">
        <f t="shared" ref="AO197:AO260" ca="1" si="135">IF(RAND()&lt;$AK$366,$AL$366,$AL$367)</f>
        <v>Cash</v>
      </c>
      <c r="AP197" s="1">
        <f t="shared" ca="1" si="105"/>
        <v>1.178240740740677E-2</v>
      </c>
      <c r="AQ197" s="1">
        <f t="shared" ref="AQ197:AQ237" ca="1" si="136">AM197+AF197+Z197+T197+N197+H197</f>
        <v>1.9444444444444444E-3</v>
      </c>
      <c r="AR197">
        <f t="shared" si="106"/>
        <v>1</v>
      </c>
      <c r="AS197" s="33">
        <f t="shared" ca="1" si="128"/>
        <v>1.178240740740677E-2</v>
      </c>
      <c r="AT197" s="33">
        <f t="shared" ca="1" si="107"/>
        <v>1.9444444444444444E-3</v>
      </c>
      <c r="AX197">
        <f t="shared" si="129"/>
        <v>193</v>
      </c>
      <c r="AY197" s="34">
        <v>2.4312980433263562E-2</v>
      </c>
    </row>
    <row r="198" spans="1:51" ht="15.6" customHeight="1">
      <c r="A198" s="2">
        <v>157</v>
      </c>
      <c r="B198" s="1">
        <f t="shared" ref="B198:B237" si="137">A198/86400</f>
        <v>1.8171296296296297E-3</v>
      </c>
      <c r="C198" s="5">
        <f t="shared" si="108"/>
        <v>0.75302083333333392</v>
      </c>
      <c r="D198" s="18">
        <f t="shared" si="131"/>
        <v>0.75302083333333392</v>
      </c>
      <c r="E198" s="21">
        <f t="shared" ca="1" si="109"/>
        <v>0</v>
      </c>
      <c r="F198" s="18">
        <f t="shared" ca="1" si="110"/>
        <v>0.75302083333333392</v>
      </c>
      <c r="G198" s="25">
        <f t="shared" ref="G198:G261" ca="1" si="138">RANDBETWEEN(10,30)</f>
        <v>30</v>
      </c>
      <c r="H198" s="18">
        <f t="shared" ca="1" si="111"/>
        <v>3.4722222222222224E-4</v>
      </c>
      <c r="I198" s="18">
        <f t="shared" ca="1" si="112"/>
        <v>0.75336805555555619</v>
      </c>
      <c r="J198" s="16">
        <f t="shared" ca="1" si="113"/>
        <v>0.75336805555555619</v>
      </c>
      <c r="K198" s="23">
        <f t="shared" ca="1" si="114"/>
        <v>1.1087962962962217E-2</v>
      </c>
      <c r="L198" s="16">
        <f t="shared" ca="1" si="115"/>
        <v>0.76445601851851841</v>
      </c>
      <c r="M198" s="15">
        <f t="shared" ref="M198:M261" ca="1" si="139">RANDBETWEEN(8,35)</f>
        <v>32</v>
      </c>
      <c r="N198" s="16">
        <f t="shared" ref="N198:N237" ca="1" si="140">M198/86400</f>
        <v>3.7037037037037035E-4</v>
      </c>
      <c r="O198" s="16">
        <f t="shared" ca="1" si="116"/>
        <v>0.76482638888888876</v>
      </c>
      <c r="P198" s="14">
        <f t="shared" ca="1" si="117"/>
        <v>0.76482638888888876</v>
      </c>
      <c r="Q198" s="23">
        <f>0</f>
        <v>0</v>
      </c>
      <c r="R198" s="14">
        <f t="shared" ca="1" si="118"/>
        <v>0.76482638888888876</v>
      </c>
      <c r="S198" s="13">
        <f t="shared" ref="S198:S261" ca="1" si="141">RANDBETWEEN(15,45)</f>
        <v>21</v>
      </c>
      <c r="T198" s="14">
        <f t="shared" ref="T198:T237" ca="1" si="142">S198/86400</f>
        <v>2.4305555555555555E-4</v>
      </c>
      <c r="U198" s="14">
        <f t="shared" ca="1" si="119"/>
        <v>0.76506944444444436</v>
      </c>
      <c r="V198" s="12">
        <f t="shared" ca="1" si="120"/>
        <v>0.76506944444444436</v>
      </c>
      <c r="W198" s="23">
        <f>0</f>
        <v>0</v>
      </c>
      <c r="X198" s="12">
        <f t="shared" ca="1" si="121"/>
        <v>0.76506944444444436</v>
      </c>
      <c r="Y198" s="11">
        <f t="shared" ref="Y198:Y261" ca="1" si="143">RANDBETWEEN(20,50)</f>
        <v>34</v>
      </c>
      <c r="Z198" s="12">
        <f t="shared" ref="Z198:Z237" ca="1" si="144">Y198/86400</f>
        <v>3.9351851851851852E-4</v>
      </c>
      <c r="AA198" s="12">
        <f t="shared" ca="1" si="122"/>
        <v>0.7654629629629629</v>
      </c>
      <c r="AB198" s="10">
        <f t="shared" ca="1" si="123"/>
        <v>0.7654629629629629</v>
      </c>
      <c r="AC198" s="23">
        <f>0</f>
        <v>0</v>
      </c>
      <c r="AD198" s="10">
        <f t="shared" ca="1" si="124"/>
        <v>0.7654629629629629</v>
      </c>
      <c r="AE198" s="9">
        <f t="shared" ca="1" si="132"/>
        <v>34</v>
      </c>
      <c r="AF198" s="10">
        <f t="shared" ref="AF198:AF237" ca="1" si="145">AE198/86400</f>
        <v>3.9351851851851852E-4</v>
      </c>
      <c r="AG198" s="10">
        <f t="shared" ca="1" si="125"/>
        <v>0.76585648148148144</v>
      </c>
      <c r="AH198" s="9" t="str">
        <f t="shared" ca="1" si="133"/>
        <v>Burrito</v>
      </c>
      <c r="AI198" s="8">
        <f t="shared" ca="1" si="126"/>
        <v>0.76585648148148144</v>
      </c>
      <c r="AJ198" s="23">
        <f t="shared" ca="1" si="127"/>
        <v>0</v>
      </c>
      <c r="AK198" s="8">
        <f t="shared" ca="1" si="130"/>
        <v>0.76585648148148144</v>
      </c>
      <c r="AL198" s="7">
        <f t="shared" ca="1" si="134"/>
        <v>11</v>
      </c>
      <c r="AM198" s="8">
        <f t="shared" ref="AM198:AM237" ca="1" si="146">AL198/86400</f>
        <v>1.273148148148148E-4</v>
      </c>
      <c r="AN198" s="8">
        <f t="shared" ref="AN198:AN237" ca="1" si="147">AK198+AM198</f>
        <v>0.7659837962962962</v>
      </c>
      <c r="AO198" s="7" t="str">
        <f t="shared" ca="1" si="135"/>
        <v>Debit</v>
      </c>
      <c r="AP198" s="1">
        <f t="shared" ref="AP198:AP237" ca="1" si="148">E198+K198+Q198+W198+AC198+AJ198</f>
        <v>1.1087962962962217E-2</v>
      </c>
      <c r="AQ198" s="1">
        <f t="shared" ca="1" si="136"/>
        <v>1.8749999999999999E-3</v>
      </c>
      <c r="AR198">
        <f t="shared" ref="AR198:AR237" si="149">IF(C198&lt;$H$1, 1,0)</f>
        <v>1</v>
      </c>
      <c r="AS198" s="33">
        <f t="shared" ca="1" si="128"/>
        <v>1.1087962962962217E-2</v>
      </c>
      <c r="AT198" s="33">
        <f t="shared" ref="AT198:AT237" ca="1" si="150">AQ198*AR198</f>
        <v>1.8749999999999999E-3</v>
      </c>
      <c r="AX198">
        <f t="shared" si="129"/>
        <v>194</v>
      </c>
      <c r="AY198" s="34">
        <v>2.5267113615187981E-2</v>
      </c>
    </row>
    <row r="199" spans="1:51" ht="15.6" customHeight="1">
      <c r="A199" s="2">
        <v>179</v>
      </c>
      <c r="B199" s="1">
        <f t="shared" si="137"/>
        <v>2.0717592592592593E-3</v>
      </c>
      <c r="C199" s="5">
        <f t="shared" ref="C199:C262" si="151">C198+B199</f>
        <v>0.7550925925925932</v>
      </c>
      <c r="D199" s="18">
        <f t="shared" si="131"/>
        <v>0.7550925925925932</v>
      </c>
      <c r="E199" s="21">
        <f t="shared" ref="E199:E237" ca="1" si="152">MAX(0,(I198-D199))</f>
        <v>0</v>
      </c>
      <c r="F199" s="18">
        <f t="shared" ref="F199:F237" ca="1" si="153">D199+E199</f>
        <v>0.7550925925925932</v>
      </c>
      <c r="G199" s="25">
        <f t="shared" ca="1" si="138"/>
        <v>26</v>
      </c>
      <c r="H199" s="18">
        <f t="shared" ref="H199:H237" ca="1" si="154">G199/86400</f>
        <v>3.0092592592592595E-4</v>
      </c>
      <c r="I199" s="18">
        <f t="shared" ref="I199:I237" ca="1" si="155">F199+H199</f>
        <v>0.7553935185185191</v>
      </c>
      <c r="J199" s="16">
        <f t="shared" ref="J199:J237" ca="1" si="156">I199</f>
        <v>0.7553935185185191</v>
      </c>
      <c r="K199" s="23">
        <f t="shared" ref="K199:K237" ca="1" si="157">MAX(0,(AG198-J199))</f>
        <v>1.0462962962962341E-2</v>
      </c>
      <c r="L199" s="16">
        <f t="shared" ref="L199:L237" ca="1" si="158">J199+K199</f>
        <v>0.76585648148148144</v>
      </c>
      <c r="M199" s="15">
        <f t="shared" ca="1" si="139"/>
        <v>33</v>
      </c>
      <c r="N199" s="16">
        <f t="shared" ca="1" si="140"/>
        <v>3.8194444444444446E-4</v>
      </c>
      <c r="O199" s="16">
        <f t="shared" ref="O199:O237" ca="1" si="159">L199+N199</f>
        <v>0.76623842592592584</v>
      </c>
      <c r="P199" s="14">
        <f t="shared" ref="P199:P237" ca="1" si="160">O199</f>
        <v>0.76623842592592584</v>
      </c>
      <c r="Q199" s="23">
        <f>0</f>
        <v>0</v>
      </c>
      <c r="R199" s="14">
        <f t="shared" ref="R199:R237" ca="1" si="161">P199+Q199</f>
        <v>0.76623842592592584</v>
      </c>
      <c r="S199" s="13">
        <f t="shared" ca="1" si="141"/>
        <v>18</v>
      </c>
      <c r="T199" s="14">
        <f t="shared" ca="1" si="142"/>
        <v>2.0833333333333335E-4</v>
      </c>
      <c r="U199" s="14">
        <f t="shared" ref="U199:U237" ca="1" si="162">R199+T199</f>
        <v>0.7664467592592592</v>
      </c>
      <c r="V199" s="12">
        <f t="shared" ref="V199:V237" ca="1" si="163">U199</f>
        <v>0.7664467592592592</v>
      </c>
      <c r="W199" s="23">
        <f>0</f>
        <v>0</v>
      </c>
      <c r="X199" s="12">
        <f t="shared" ref="X199:X237" ca="1" si="164">V199+W199</f>
        <v>0.7664467592592592</v>
      </c>
      <c r="Y199" s="11">
        <f t="shared" ca="1" si="143"/>
        <v>35</v>
      </c>
      <c r="Z199" s="12">
        <f t="shared" ca="1" si="144"/>
        <v>4.0509259259259258E-4</v>
      </c>
      <c r="AA199" s="12">
        <f t="shared" ref="AA199:AA237" ca="1" si="165">X199+Z199</f>
        <v>0.76685185185185178</v>
      </c>
      <c r="AB199" s="10">
        <f t="shared" ref="AB199:AB237" ca="1" si="166">AA199</f>
        <v>0.76685185185185178</v>
      </c>
      <c r="AC199" s="23">
        <f>0</f>
        <v>0</v>
      </c>
      <c r="AD199" s="10">
        <f t="shared" ref="AD199:AD237" ca="1" si="167">AB199+AC199</f>
        <v>0.76685185185185178</v>
      </c>
      <c r="AE199" s="9">
        <f t="shared" ca="1" si="132"/>
        <v>31</v>
      </c>
      <c r="AF199" s="10">
        <f t="shared" ca="1" si="145"/>
        <v>3.5879629629629629E-4</v>
      </c>
      <c r="AG199" s="10">
        <f t="shared" ref="AG199:AG237" ca="1" si="168">AD199+AF199</f>
        <v>0.7672106481481481</v>
      </c>
      <c r="AH199" s="9" t="str">
        <f t="shared" ca="1" si="133"/>
        <v>Bowl</v>
      </c>
      <c r="AI199" s="8">
        <f t="shared" ref="AI199:AI237" ca="1" si="169">AG199</f>
        <v>0.7672106481481481</v>
      </c>
      <c r="AJ199" s="23">
        <f t="shared" ref="AJ199:AJ237" ca="1" si="170">MAX(0,(AN198-AI199))</f>
        <v>0</v>
      </c>
      <c r="AK199" s="8">
        <f t="shared" ca="1" si="130"/>
        <v>0.7672106481481481</v>
      </c>
      <c r="AL199" s="7">
        <f t="shared" ca="1" si="134"/>
        <v>39</v>
      </c>
      <c r="AM199" s="8">
        <f t="shared" ca="1" si="146"/>
        <v>4.5138888888888887E-4</v>
      </c>
      <c r="AN199" s="8">
        <f t="shared" ca="1" si="147"/>
        <v>0.76766203703703695</v>
      </c>
      <c r="AO199" s="7" t="str">
        <f t="shared" ca="1" si="135"/>
        <v>Cash</v>
      </c>
      <c r="AP199" s="1">
        <f t="shared" ca="1" si="148"/>
        <v>1.0462962962962341E-2</v>
      </c>
      <c r="AQ199" s="1">
        <f t="shared" ca="1" si="136"/>
        <v>2.1064814814814817E-3</v>
      </c>
      <c r="AR199">
        <f t="shared" si="149"/>
        <v>1</v>
      </c>
      <c r="AS199" s="33">
        <f t="shared" ref="AS199:AS237" ca="1" si="171">AP199*AR199</f>
        <v>1.0462962962962341E-2</v>
      </c>
      <c r="AT199" s="33">
        <f t="shared" ca="1" si="150"/>
        <v>2.1064814814814817E-3</v>
      </c>
      <c r="AX199">
        <f t="shared" ref="AX199:AX262" si="172">AX198+1</f>
        <v>195</v>
      </c>
      <c r="AY199" s="34">
        <v>2.3702502620545445E-2</v>
      </c>
    </row>
    <row r="200" spans="1:51" ht="15.6" customHeight="1">
      <c r="A200" s="2">
        <v>48</v>
      </c>
      <c r="B200" s="1">
        <f t="shared" si="137"/>
        <v>5.5555555555555556E-4</v>
      </c>
      <c r="C200" s="5">
        <f t="shared" si="151"/>
        <v>0.75564814814814874</v>
      </c>
      <c r="D200" s="18">
        <f t="shared" si="131"/>
        <v>0.75564814814814874</v>
      </c>
      <c r="E200" s="21">
        <f t="shared" ca="1" si="152"/>
        <v>0</v>
      </c>
      <c r="F200" s="18">
        <f t="shared" ca="1" si="153"/>
        <v>0.75564814814814874</v>
      </c>
      <c r="G200" s="25">
        <f t="shared" ca="1" si="138"/>
        <v>17</v>
      </c>
      <c r="H200" s="18">
        <f t="shared" ca="1" si="154"/>
        <v>1.9675925925925926E-4</v>
      </c>
      <c r="I200" s="18">
        <f t="shared" ca="1" si="155"/>
        <v>0.75584490740740795</v>
      </c>
      <c r="J200" s="16">
        <f t="shared" ca="1" si="156"/>
        <v>0.75584490740740795</v>
      </c>
      <c r="K200" s="23">
        <f t="shared" ca="1" si="157"/>
        <v>1.1365740740740149E-2</v>
      </c>
      <c r="L200" s="16">
        <f t="shared" ca="1" si="158"/>
        <v>0.7672106481481481</v>
      </c>
      <c r="M200" s="15">
        <f t="shared" ca="1" si="139"/>
        <v>26</v>
      </c>
      <c r="N200" s="16">
        <f t="shared" ca="1" si="140"/>
        <v>3.0092592592592595E-4</v>
      </c>
      <c r="O200" s="16">
        <f t="shared" ca="1" si="159"/>
        <v>0.767511574074074</v>
      </c>
      <c r="P200" s="14">
        <f t="shared" ca="1" si="160"/>
        <v>0.767511574074074</v>
      </c>
      <c r="Q200" s="23">
        <f>0</f>
        <v>0</v>
      </c>
      <c r="R200" s="14">
        <f t="shared" ca="1" si="161"/>
        <v>0.767511574074074</v>
      </c>
      <c r="S200" s="13">
        <f t="shared" ca="1" si="141"/>
        <v>34</v>
      </c>
      <c r="T200" s="14">
        <f t="shared" ca="1" si="142"/>
        <v>3.9351851851851852E-4</v>
      </c>
      <c r="U200" s="14">
        <f t="shared" ca="1" si="162"/>
        <v>0.76790509259259254</v>
      </c>
      <c r="V200" s="12">
        <f t="shared" ca="1" si="163"/>
        <v>0.76790509259259254</v>
      </c>
      <c r="W200" s="23">
        <f>0</f>
        <v>0</v>
      </c>
      <c r="X200" s="12">
        <f t="shared" ca="1" si="164"/>
        <v>0.76790509259259254</v>
      </c>
      <c r="Y200" s="11">
        <f t="shared" ca="1" si="143"/>
        <v>44</v>
      </c>
      <c r="Z200" s="12">
        <f t="shared" ca="1" si="144"/>
        <v>5.0925925925925921E-4</v>
      </c>
      <c r="AA200" s="12">
        <f t="shared" ca="1" si="165"/>
        <v>0.76841435185185181</v>
      </c>
      <c r="AB200" s="10">
        <f t="shared" ca="1" si="166"/>
        <v>0.76841435185185181</v>
      </c>
      <c r="AC200" s="23">
        <f>0</f>
        <v>0</v>
      </c>
      <c r="AD200" s="10">
        <f t="shared" ca="1" si="167"/>
        <v>0.76841435185185181</v>
      </c>
      <c r="AE200" s="9">
        <f t="shared" ca="1" si="132"/>
        <v>33</v>
      </c>
      <c r="AF200" s="10">
        <f t="shared" ca="1" si="145"/>
        <v>3.8194444444444446E-4</v>
      </c>
      <c r="AG200" s="10">
        <f t="shared" ca="1" si="168"/>
        <v>0.7687962962962962</v>
      </c>
      <c r="AH200" s="9" t="str">
        <f t="shared" ca="1" si="133"/>
        <v>Burrito</v>
      </c>
      <c r="AI200" s="8">
        <f t="shared" ca="1" si="169"/>
        <v>0.7687962962962962</v>
      </c>
      <c r="AJ200" s="23">
        <f t="shared" ca="1" si="170"/>
        <v>0</v>
      </c>
      <c r="AK200" s="8">
        <f t="shared" ca="1" si="130"/>
        <v>0.7687962962962962</v>
      </c>
      <c r="AL200" s="7">
        <f t="shared" ca="1" si="134"/>
        <v>10</v>
      </c>
      <c r="AM200" s="8">
        <f t="shared" ca="1" si="146"/>
        <v>1.1574074074074075E-4</v>
      </c>
      <c r="AN200" s="8">
        <f t="shared" ca="1" si="147"/>
        <v>0.76891203703703692</v>
      </c>
      <c r="AO200" s="7" t="str">
        <f t="shared" ca="1" si="135"/>
        <v>Debit</v>
      </c>
      <c r="AP200" s="1">
        <f t="shared" ca="1" si="148"/>
        <v>1.1365740740740149E-2</v>
      </c>
      <c r="AQ200" s="1">
        <f t="shared" ca="1" si="136"/>
        <v>1.8981481481481484E-3</v>
      </c>
      <c r="AR200">
        <f t="shared" si="149"/>
        <v>1</v>
      </c>
      <c r="AS200" s="33">
        <f t="shared" ca="1" si="171"/>
        <v>1.1365740740740149E-2</v>
      </c>
      <c r="AT200" s="33">
        <f t="shared" ca="1" si="150"/>
        <v>1.8981481481481484E-3</v>
      </c>
      <c r="AX200">
        <f t="shared" si="172"/>
        <v>196</v>
      </c>
      <c r="AY200" s="34">
        <v>2.3041506522245434E-2</v>
      </c>
    </row>
    <row r="201" spans="1:51" ht="15.6" customHeight="1">
      <c r="A201" s="2">
        <v>93</v>
      </c>
      <c r="B201" s="1">
        <f t="shared" si="137"/>
        <v>1.0763888888888889E-3</v>
      </c>
      <c r="C201" s="5">
        <f t="shared" si="151"/>
        <v>0.75672453703703757</v>
      </c>
      <c r="D201" s="18">
        <f t="shared" si="131"/>
        <v>0.75672453703703757</v>
      </c>
      <c r="E201" s="21">
        <f t="shared" ca="1" si="152"/>
        <v>0</v>
      </c>
      <c r="F201" s="18">
        <f t="shared" ca="1" si="153"/>
        <v>0.75672453703703757</v>
      </c>
      <c r="G201" s="25">
        <f t="shared" ca="1" si="138"/>
        <v>12</v>
      </c>
      <c r="H201" s="18">
        <f t="shared" ca="1" si="154"/>
        <v>1.3888888888888889E-4</v>
      </c>
      <c r="I201" s="18">
        <f t="shared" ca="1" si="155"/>
        <v>0.75686342592592648</v>
      </c>
      <c r="J201" s="16">
        <f t="shared" ca="1" si="156"/>
        <v>0.75686342592592648</v>
      </c>
      <c r="K201" s="23">
        <f t="shared" ca="1" si="157"/>
        <v>1.1932870370369719E-2</v>
      </c>
      <c r="L201" s="16">
        <f t="shared" ca="1" si="158"/>
        <v>0.7687962962962962</v>
      </c>
      <c r="M201" s="15">
        <f t="shared" ca="1" si="139"/>
        <v>10</v>
      </c>
      <c r="N201" s="16">
        <f t="shared" ca="1" si="140"/>
        <v>1.1574074074074075E-4</v>
      </c>
      <c r="O201" s="16">
        <f t="shared" ca="1" si="159"/>
        <v>0.76891203703703692</v>
      </c>
      <c r="P201" s="14">
        <f t="shared" ca="1" si="160"/>
        <v>0.76891203703703692</v>
      </c>
      <c r="Q201" s="23">
        <f>0</f>
        <v>0</v>
      </c>
      <c r="R201" s="14">
        <f t="shared" ca="1" si="161"/>
        <v>0.76891203703703692</v>
      </c>
      <c r="S201" s="13">
        <f t="shared" ca="1" si="141"/>
        <v>39</v>
      </c>
      <c r="T201" s="14">
        <f t="shared" ca="1" si="142"/>
        <v>4.5138888888888887E-4</v>
      </c>
      <c r="U201" s="14">
        <f t="shared" ca="1" si="162"/>
        <v>0.76936342592592577</v>
      </c>
      <c r="V201" s="12">
        <f t="shared" ca="1" si="163"/>
        <v>0.76936342592592577</v>
      </c>
      <c r="W201" s="23">
        <f>0</f>
        <v>0</v>
      </c>
      <c r="X201" s="12">
        <f t="shared" ca="1" si="164"/>
        <v>0.76936342592592577</v>
      </c>
      <c r="Y201" s="11">
        <f t="shared" ca="1" si="143"/>
        <v>50</v>
      </c>
      <c r="Z201" s="12">
        <f t="shared" ca="1" si="144"/>
        <v>5.7870370370370367E-4</v>
      </c>
      <c r="AA201" s="12">
        <f t="shared" ca="1" si="165"/>
        <v>0.76994212962962949</v>
      </c>
      <c r="AB201" s="10">
        <f t="shared" ca="1" si="166"/>
        <v>0.76994212962962949</v>
      </c>
      <c r="AC201" s="23">
        <f>0</f>
        <v>0</v>
      </c>
      <c r="AD201" s="10">
        <f t="shared" ca="1" si="167"/>
        <v>0.76994212962962949</v>
      </c>
      <c r="AE201" s="9">
        <f t="shared" ca="1" si="132"/>
        <v>43</v>
      </c>
      <c r="AF201" s="10">
        <f t="shared" ca="1" si="145"/>
        <v>4.9768518518518521E-4</v>
      </c>
      <c r="AG201" s="10">
        <f t="shared" ca="1" si="168"/>
        <v>0.77043981481481472</v>
      </c>
      <c r="AH201" s="9" t="str">
        <f t="shared" ca="1" si="133"/>
        <v>Burrito</v>
      </c>
      <c r="AI201" s="8">
        <f t="shared" ca="1" si="169"/>
        <v>0.77043981481481472</v>
      </c>
      <c r="AJ201" s="23">
        <f t="shared" ca="1" si="170"/>
        <v>0</v>
      </c>
      <c r="AK201" s="8">
        <f t="shared" ref="AK201:AK237" ca="1" si="173">AI201+AJ201</f>
        <v>0.77043981481481472</v>
      </c>
      <c r="AL201" s="7">
        <f t="shared" ca="1" si="134"/>
        <v>55</v>
      </c>
      <c r="AM201" s="8">
        <f t="shared" ca="1" si="146"/>
        <v>6.3657407407407413E-4</v>
      </c>
      <c r="AN201" s="8">
        <f t="shared" ca="1" si="147"/>
        <v>0.77107638888888874</v>
      </c>
      <c r="AO201" s="7" t="str">
        <f t="shared" ca="1" si="135"/>
        <v>Cash</v>
      </c>
      <c r="AP201" s="1">
        <f t="shared" ca="1" si="148"/>
        <v>1.1932870370369719E-2</v>
      </c>
      <c r="AQ201" s="1">
        <f t="shared" ca="1" si="136"/>
        <v>2.4189814814814816E-3</v>
      </c>
      <c r="AR201">
        <f t="shared" si="149"/>
        <v>1</v>
      </c>
      <c r="AS201" s="33">
        <f t="shared" ca="1" si="171"/>
        <v>1.1932870370369719E-2</v>
      </c>
      <c r="AT201" s="33">
        <f t="shared" ca="1" si="150"/>
        <v>2.4189814814814816E-3</v>
      </c>
      <c r="AX201">
        <f t="shared" si="172"/>
        <v>197</v>
      </c>
      <c r="AY201" s="34">
        <v>2.2372284824132532E-2</v>
      </c>
    </row>
    <row r="202" spans="1:51" ht="15.6" customHeight="1">
      <c r="A202" s="2">
        <v>46</v>
      </c>
      <c r="B202" s="1">
        <f t="shared" si="137"/>
        <v>5.3240740740740744E-4</v>
      </c>
      <c r="C202" s="5">
        <f t="shared" si="151"/>
        <v>0.75725694444444502</v>
      </c>
      <c r="D202" s="18">
        <f t="shared" si="131"/>
        <v>0.75725694444444502</v>
      </c>
      <c r="E202" s="21">
        <f t="shared" ca="1" si="152"/>
        <v>0</v>
      </c>
      <c r="F202" s="18">
        <f t="shared" ca="1" si="153"/>
        <v>0.75725694444444502</v>
      </c>
      <c r="G202" s="25">
        <f t="shared" ca="1" si="138"/>
        <v>12</v>
      </c>
      <c r="H202" s="18">
        <f t="shared" ca="1" si="154"/>
        <v>1.3888888888888889E-4</v>
      </c>
      <c r="I202" s="18">
        <f t="shared" ca="1" si="155"/>
        <v>0.75739583333333393</v>
      </c>
      <c r="J202" s="16">
        <f t="shared" ca="1" si="156"/>
        <v>0.75739583333333393</v>
      </c>
      <c r="K202" s="23">
        <f t="shared" ca="1" si="157"/>
        <v>1.3043981481480782E-2</v>
      </c>
      <c r="L202" s="16">
        <f t="shared" ca="1" si="158"/>
        <v>0.77043981481481472</v>
      </c>
      <c r="M202" s="15">
        <f t="shared" ca="1" si="139"/>
        <v>24</v>
      </c>
      <c r="N202" s="16">
        <f t="shared" ca="1" si="140"/>
        <v>2.7777777777777778E-4</v>
      </c>
      <c r="O202" s="16">
        <f t="shared" ca="1" si="159"/>
        <v>0.77071759259259254</v>
      </c>
      <c r="P202" s="14">
        <f t="shared" ca="1" si="160"/>
        <v>0.77071759259259254</v>
      </c>
      <c r="Q202" s="23">
        <f>0</f>
        <v>0</v>
      </c>
      <c r="R202" s="14">
        <f t="shared" ca="1" si="161"/>
        <v>0.77071759259259254</v>
      </c>
      <c r="S202" s="13">
        <f t="shared" ca="1" si="141"/>
        <v>28</v>
      </c>
      <c r="T202" s="14">
        <f t="shared" ca="1" si="142"/>
        <v>3.2407407407407406E-4</v>
      </c>
      <c r="U202" s="14">
        <f t="shared" ca="1" si="162"/>
        <v>0.77104166666666663</v>
      </c>
      <c r="V202" s="12">
        <f t="shared" ca="1" si="163"/>
        <v>0.77104166666666663</v>
      </c>
      <c r="W202" s="23">
        <f>0</f>
        <v>0</v>
      </c>
      <c r="X202" s="12">
        <f t="shared" ca="1" si="164"/>
        <v>0.77104166666666663</v>
      </c>
      <c r="Y202" s="11">
        <f t="shared" ca="1" si="143"/>
        <v>28</v>
      </c>
      <c r="Z202" s="12">
        <f t="shared" ca="1" si="144"/>
        <v>3.2407407407407406E-4</v>
      </c>
      <c r="AA202" s="12">
        <f t="shared" ca="1" si="165"/>
        <v>0.77136574074074071</v>
      </c>
      <c r="AB202" s="10">
        <f t="shared" ca="1" si="166"/>
        <v>0.77136574074074071</v>
      </c>
      <c r="AC202" s="23">
        <f>0</f>
        <v>0</v>
      </c>
      <c r="AD202" s="10">
        <f t="shared" ca="1" si="167"/>
        <v>0.77136574074074071</v>
      </c>
      <c r="AE202" s="9">
        <f t="shared" ca="1" si="132"/>
        <v>27</v>
      </c>
      <c r="AF202" s="10">
        <f t="shared" ca="1" si="145"/>
        <v>3.1250000000000001E-4</v>
      </c>
      <c r="AG202" s="10">
        <f t="shared" ca="1" si="168"/>
        <v>0.77167824074074076</v>
      </c>
      <c r="AH202" s="9" t="str">
        <f t="shared" ca="1" si="133"/>
        <v>Bowl</v>
      </c>
      <c r="AI202" s="8">
        <f t="shared" ca="1" si="169"/>
        <v>0.77167824074074076</v>
      </c>
      <c r="AJ202" s="23">
        <f t="shared" ca="1" si="170"/>
        <v>0</v>
      </c>
      <c r="AK202" s="8">
        <f t="shared" ca="1" si="173"/>
        <v>0.77167824074074076</v>
      </c>
      <c r="AL202" s="7">
        <f t="shared" ca="1" si="134"/>
        <v>19</v>
      </c>
      <c r="AM202" s="8">
        <f t="shared" ca="1" si="146"/>
        <v>2.199074074074074E-4</v>
      </c>
      <c r="AN202" s="8">
        <f t="shared" ca="1" si="147"/>
        <v>0.77189814814814817</v>
      </c>
      <c r="AO202" s="7" t="str">
        <f t="shared" ca="1" si="135"/>
        <v>Debit</v>
      </c>
      <c r="AP202" s="1">
        <f t="shared" ca="1" si="148"/>
        <v>1.3043981481480782E-2</v>
      </c>
      <c r="AQ202" s="1">
        <f t="shared" ca="1" si="136"/>
        <v>1.5972222222222223E-3</v>
      </c>
      <c r="AR202">
        <f t="shared" si="149"/>
        <v>1</v>
      </c>
      <c r="AS202" s="33">
        <f t="shared" ca="1" si="171"/>
        <v>1.3043981481480782E-2</v>
      </c>
      <c r="AT202" s="33">
        <f t="shared" ca="1" si="150"/>
        <v>1.5972222222222223E-3</v>
      </c>
      <c r="AX202">
        <f t="shared" si="172"/>
        <v>198</v>
      </c>
      <c r="AY202" s="34">
        <v>2.4280332809225161E-2</v>
      </c>
    </row>
    <row r="203" spans="1:51" ht="15.6" customHeight="1">
      <c r="A203" s="2">
        <v>6</v>
      </c>
      <c r="B203" s="1">
        <f t="shared" si="137"/>
        <v>6.9444444444444444E-5</v>
      </c>
      <c r="C203" s="5">
        <f t="shared" si="151"/>
        <v>0.75732638888888948</v>
      </c>
      <c r="D203" s="18">
        <f t="shared" si="131"/>
        <v>0.75732638888888948</v>
      </c>
      <c r="E203" s="21">
        <f t="shared" ca="1" si="152"/>
        <v>6.94444444444553E-5</v>
      </c>
      <c r="F203" s="18">
        <f t="shared" ca="1" si="153"/>
        <v>0.75739583333333393</v>
      </c>
      <c r="G203" s="25">
        <f t="shared" ca="1" si="138"/>
        <v>29</v>
      </c>
      <c r="H203" s="18">
        <f t="shared" ca="1" si="154"/>
        <v>3.3564814814814812E-4</v>
      </c>
      <c r="I203" s="18">
        <f t="shared" ca="1" si="155"/>
        <v>0.75773148148148206</v>
      </c>
      <c r="J203" s="16">
        <f t="shared" ca="1" si="156"/>
        <v>0.75773148148148206</v>
      </c>
      <c r="K203" s="23">
        <f t="shared" ca="1" si="157"/>
        <v>1.3946759259258701E-2</v>
      </c>
      <c r="L203" s="16">
        <f t="shared" ca="1" si="158"/>
        <v>0.77167824074074076</v>
      </c>
      <c r="M203" s="15">
        <f t="shared" ca="1" si="139"/>
        <v>34</v>
      </c>
      <c r="N203" s="16">
        <f t="shared" ca="1" si="140"/>
        <v>3.9351851851851852E-4</v>
      </c>
      <c r="O203" s="16">
        <f t="shared" ca="1" si="159"/>
        <v>0.7720717592592593</v>
      </c>
      <c r="P203" s="14">
        <f t="shared" ca="1" si="160"/>
        <v>0.7720717592592593</v>
      </c>
      <c r="Q203" s="23">
        <f>0</f>
        <v>0</v>
      </c>
      <c r="R203" s="14">
        <f t="shared" ca="1" si="161"/>
        <v>0.7720717592592593</v>
      </c>
      <c r="S203" s="13">
        <f t="shared" ca="1" si="141"/>
        <v>29</v>
      </c>
      <c r="T203" s="14">
        <f t="shared" ca="1" si="142"/>
        <v>3.3564814814814812E-4</v>
      </c>
      <c r="U203" s="14">
        <f t="shared" ca="1" si="162"/>
        <v>0.77240740740740743</v>
      </c>
      <c r="V203" s="12">
        <f t="shared" ca="1" si="163"/>
        <v>0.77240740740740743</v>
      </c>
      <c r="W203" s="23">
        <f>0</f>
        <v>0</v>
      </c>
      <c r="X203" s="12">
        <f t="shared" ca="1" si="164"/>
        <v>0.77240740740740743</v>
      </c>
      <c r="Y203" s="11">
        <f t="shared" ca="1" si="143"/>
        <v>36</v>
      </c>
      <c r="Z203" s="12">
        <f t="shared" ca="1" si="144"/>
        <v>4.1666666666666669E-4</v>
      </c>
      <c r="AA203" s="12">
        <f t="shared" ca="1" si="165"/>
        <v>0.77282407407407405</v>
      </c>
      <c r="AB203" s="10">
        <f t="shared" ca="1" si="166"/>
        <v>0.77282407407407405</v>
      </c>
      <c r="AC203" s="23">
        <f>0</f>
        <v>0</v>
      </c>
      <c r="AD203" s="10">
        <f t="shared" ca="1" si="167"/>
        <v>0.77282407407407405</v>
      </c>
      <c r="AE203" s="9">
        <f t="shared" ca="1" si="132"/>
        <v>37</v>
      </c>
      <c r="AF203" s="10">
        <f t="shared" ca="1" si="145"/>
        <v>4.2824074074074075E-4</v>
      </c>
      <c r="AG203" s="10">
        <f t="shared" ca="1" si="168"/>
        <v>0.77325231481481482</v>
      </c>
      <c r="AH203" s="9" t="str">
        <f t="shared" ca="1" si="133"/>
        <v>Bowl</v>
      </c>
      <c r="AI203" s="8">
        <f t="shared" ca="1" si="169"/>
        <v>0.77325231481481482</v>
      </c>
      <c r="AJ203" s="23">
        <f t="shared" ca="1" si="170"/>
        <v>0</v>
      </c>
      <c r="AK203" s="8">
        <f t="shared" ca="1" si="173"/>
        <v>0.77325231481481482</v>
      </c>
      <c r="AL203" s="7">
        <f t="shared" ca="1" si="134"/>
        <v>22</v>
      </c>
      <c r="AM203" s="8">
        <f t="shared" ca="1" si="146"/>
        <v>2.5462962962962961E-4</v>
      </c>
      <c r="AN203" s="8">
        <f t="shared" ca="1" si="147"/>
        <v>0.77350694444444446</v>
      </c>
      <c r="AO203" s="7" t="str">
        <f t="shared" ca="1" si="135"/>
        <v>Debit</v>
      </c>
      <c r="AP203" s="1">
        <f t="shared" ca="1" si="148"/>
        <v>1.4016203703703156E-2</v>
      </c>
      <c r="AQ203" s="1">
        <f t="shared" ca="1" si="136"/>
        <v>2.1643518518518518E-3</v>
      </c>
      <c r="AR203">
        <f t="shared" si="149"/>
        <v>1</v>
      </c>
      <c r="AS203" s="33">
        <f t="shared" ca="1" si="171"/>
        <v>1.4016203703703156E-2</v>
      </c>
      <c r="AT203" s="33">
        <f t="shared" ca="1" si="150"/>
        <v>2.1643518518518518E-3</v>
      </c>
      <c r="AX203">
        <f t="shared" si="172"/>
        <v>199</v>
      </c>
      <c r="AY203" s="34">
        <v>2.3923137957139292E-2</v>
      </c>
    </row>
    <row r="204" spans="1:51" ht="15.6" customHeight="1">
      <c r="A204" s="2">
        <v>3</v>
      </c>
      <c r="B204" s="1">
        <f t="shared" si="137"/>
        <v>3.4722222222222222E-5</v>
      </c>
      <c r="C204" s="5">
        <f t="shared" si="151"/>
        <v>0.75736111111111171</v>
      </c>
      <c r="D204" s="18">
        <f t="shared" si="131"/>
        <v>0.75736111111111171</v>
      </c>
      <c r="E204" s="21">
        <f t="shared" ca="1" si="152"/>
        <v>3.7037037037035425E-4</v>
      </c>
      <c r="F204" s="18">
        <f t="shared" ca="1" si="153"/>
        <v>0.75773148148148206</v>
      </c>
      <c r="G204" s="25">
        <f t="shared" ca="1" si="138"/>
        <v>30</v>
      </c>
      <c r="H204" s="18">
        <f t="shared" ca="1" si="154"/>
        <v>3.4722222222222224E-4</v>
      </c>
      <c r="I204" s="18">
        <f t="shared" ca="1" si="155"/>
        <v>0.75807870370370434</v>
      </c>
      <c r="J204" s="16">
        <f t="shared" ca="1" si="156"/>
        <v>0.75807870370370434</v>
      </c>
      <c r="K204" s="23">
        <f t="shared" ca="1" si="157"/>
        <v>1.5173611111110485E-2</v>
      </c>
      <c r="L204" s="16">
        <f t="shared" ca="1" si="158"/>
        <v>0.77325231481481482</v>
      </c>
      <c r="M204" s="15">
        <f t="shared" ca="1" si="139"/>
        <v>27</v>
      </c>
      <c r="N204" s="16">
        <f t="shared" ca="1" si="140"/>
        <v>3.1250000000000001E-4</v>
      </c>
      <c r="O204" s="16">
        <f t="shared" ca="1" si="159"/>
        <v>0.77356481481481487</v>
      </c>
      <c r="P204" s="14">
        <f t="shared" ca="1" si="160"/>
        <v>0.77356481481481487</v>
      </c>
      <c r="Q204" s="23">
        <f>0</f>
        <v>0</v>
      </c>
      <c r="R204" s="14">
        <f t="shared" ca="1" si="161"/>
        <v>0.77356481481481487</v>
      </c>
      <c r="S204" s="13">
        <f t="shared" ca="1" si="141"/>
        <v>31</v>
      </c>
      <c r="T204" s="14">
        <f t="shared" ca="1" si="142"/>
        <v>3.5879629629629629E-4</v>
      </c>
      <c r="U204" s="14">
        <f t="shared" ca="1" si="162"/>
        <v>0.77392361111111119</v>
      </c>
      <c r="V204" s="12">
        <f t="shared" ca="1" si="163"/>
        <v>0.77392361111111119</v>
      </c>
      <c r="W204" s="23">
        <f>0</f>
        <v>0</v>
      </c>
      <c r="X204" s="12">
        <f t="shared" ca="1" si="164"/>
        <v>0.77392361111111119</v>
      </c>
      <c r="Y204" s="11">
        <f t="shared" ca="1" si="143"/>
        <v>34</v>
      </c>
      <c r="Z204" s="12">
        <f t="shared" ca="1" si="144"/>
        <v>3.9351851851851852E-4</v>
      </c>
      <c r="AA204" s="12">
        <f t="shared" ca="1" si="165"/>
        <v>0.77431712962962973</v>
      </c>
      <c r="AB204" s="10">
        <f t="shared" ca="1" si="166"/>
        <v>0.77431712962962973</v>
      </c>
      <c r="AC204" s="23">
        <f>0</f>
        <v>0</v>
      </c>
      <c r="AD204" s="10">
        <f t="shared" ca="1" si="167"/>
        <v>0.77431712962962973</v>
      </c>
      <c r="AE204" s="9">
        <f t="shared" ca="1" si="132"/>
        <v>48</v>
      </c>
      <c r="AF204" s="10">
        <f t="shared" ca="1" si="145"/>
        <v>5.5555555555555556E-4</v>
      </c>
      <c r="AG204" s="10">
        <f t="shared" ca="1" si="168"/>
        <v>0.77487268518518526</v>
      </c>
      <c r="AH204" s="9" t="str">
        <f t="shared" ca="1" si="133"/>
        <v>Burrito</v>
      </c>
      <c r="AI204" s="8">
        <f t="shared" ca="1" si="169"/>
        <v>0.77487268518518526</v>
      </c>
      <c r="AJ204" s="23">
        <f t="shared" ca="1" si="170"/>
        <v>0</v>
      </c>
      <c r="AK204" s="8">
        <f t="shared" ca="1" si="173"/>
        <v>0.77487268518518526</v>
      </c>
      <c r="AL204" s="7">
        <f t="shared" ca="1" si="134"/>
        <v>27</v>
      </c>
      <c r="AM204" s="8">
        <f t="shared" ca="1" si="146"/>
        <v>3.1250000000000001E-4</v>
      </c>
      <c r="AN204" s="8">
        <f t="shared" ca="1" si="147"/>
        <v>0.77518518518518531</v>
      </c>
      <c r="AO204" s="7" t="str">
        <f t="shared" ca="1" si="135"/>
        <v>Debit</v>
      </c>
      <c r="AP204" s="1">
        <f t="shared" ca="1" si="148"/>
        <v>1.554398148148084E-2</v>
      </c>
      <c r="AQ204" s="1">
        <f t="shared" ca="1" si="136"/>
        <v>2.2800925925925927E-3</v>
      </c>
      <c r="AR204">
        <f t="shared" si="149"/>
        <v>1</v>
      </c>
      <c r="AS204" s="33">
        <f t="shared" ca="1" si="171"/>
        <v>1.554398148148084E-2</v>
      </c>
      <c r="AT204" s="33">
        <f t="shared" ca="1" si="150"/>
        <v>2.2800925925925927E-3</v>
      </c>
      <c r="AX204">
        <f t="shared" si="172"/>
        <v>200</v>
      </c>
      <c r="AY204" s="34">
        <v>2.2873682448171714E-2</v>
      </c>
    </row>
    <row r="205" spans="1:51" ht="15.6" customHeight="1">
      <c r="A205" s="2">
        <v>162</v>
      </c>
      <c r="B205" s="1">
        <f t="shared" si="137"/>
        <v>1.8749999999999999E-3</v>
      </c>
      <c r="C205" s="5">
        <f t="shared" si="151"/>
        <v>0.75923611111111167</v>
      </c>
      <c r="D205" s="18">
        <f t="shared" si="131"/>
        <v>0.75923611111111167</v>
      </c>
      <c r="E205" s="21">
        <f t="shared" ca="1" si="152"/>
        <v>0</v>
      </c>
      <c r="F205" s="18">
        <f t="shared" ca="1" si="153"/>
        <v>0.75923611111111167</v>
      </c>
      <c r="G205" s="25">
        <f t="shared" ca="1" si="138"/>
        <v>26</v>
      </c>
      <c r="H205" s="18">
        <f t="shared" ca="1" si="154"/>
        <v>3.0092592592592595E-4</v>
      </c>
      <c r="I205" s="18">
        <f t="shared" ca="1" si="155"/>
        <v>0.75953703703703757</v>
      </c>
      <c r="J205" s="16">
        <f t="shared" ca="1" si="156"/>
        <v>0.75953703703703757</v>
      </c>
      <c r="K205" s="23">
        <f t="shared" ca="1" si="157"/>
        <v>1.5335648148147696E-2</v>
      </c>
      <c r="L205" s="16">
        <f t="shared" ca="1" si="158"/>
        <v>0.77487268518518526</v>
      </c>
      <c r="M205" s="15">
        <f t="shared" ca="1" si="139"/>
        <v>33</v>
      </c>
      <c r="N205" s="16">
        <f t="shared" ca="1" si="140"/>
        <v>3.8194444444444446E-4</v>
      </c>
      <c r="O205" s="16">
        <f t="shared" ca="1" si="159"/>
        <v>0.77525462962962965</v>
      </c>
      <c r="P205" s="14">
        <f t="shared" ca="1" si="160"/>
        <v>0.77525462962962965</v>
      </c>
      <c r="Q205" s="23">
        <f>0</f>
        <v>0</v>
      </c>
      <c r="R205" s="14">
        <f t="shared" ca="1" si="161"/>
        <v>0.77525462962962965</v>
      </c>
      <c r="S205" s="13">
        <f t="shared" ca="1" si="141"/>
        <v>39</v>
      </c>
      <c r="T205" s="14">
        <f t="shared" ca="1" si="142"/>
        <v>4.5138888888888887E-4</v>
      </c>
      <c r="U205" s="14">
        <f t="shared" ca="1" si="162"/>
        <v>0.7757060185185185</v>
      </c>
      <c r="V205" s="12">
        <f t="shared" ca="1" si="163"/>
        <v>0.7757060185185185</v>
      </c>
      <c r="W205" s="23">
        <f>0</f>
        <v>0</v>
      </c>
      <c r="X205" s="12">
        <f t="shared" ca="1" si="164"/>
        <v>0.7757060185185185</v>
      </c>
      <c r="Y205" s="11">
        <f t="shared" ca="1" si="143"/>
        <v>26</v>
      </c>
      <c r="Z205" s="12">
        <f t="shared" ca="1" si="144"/>
        <v>3.0092592592592595E-4</v>
      </c>
      <c r="AA205" s="12">
        <f t="shared" ca="1" si="165"/>
        <v>0.7760069444444444</v>
      </c>
      <c r="AB205" s="10">
        <f t="shared" ca="1" si="166"/>
        <v>0.7760069444444444</v>
      </c>
      <c r="AC205" s="23">
        <f>0</f>
        <v>0</v>
      </c>
      <c r="AD205" s="10">
        <f t="shared" ca="1" si="167"/>
        <v>0.7760069444444444</v>
      </c>
      <c r="AE205" s="9">
        <f t="shared" ca="1" si="132"/>
        <v>30</v>
      </c>
      <c r="AF205" s="10">
        <f t="shared" ca="1" si="145"/>
        <v>3.4722222222222224E-4</v>
      </c>
      <c r="AG205" s="10">
        <f t="shared" ca="1" si="168"/>
        <v>0.77635416666666668</v>
      </c>
      <c r="AH205" s="9" t="str">
        <f t="shared" ca="1" si="133"/>
        <v>Bowl</v>
      </c>
      <c r="AI205" s="8">
        <f t="shared" ca="1" si="169"/>
        <v>0.77635416666666668</v>
      </c>
      <c r="AJ205" s="23">
        <f t="shared" ca="1" si="170"/>
        <v>0</v>
      </c>
      <c r="AK205" s="8">
        <f t="shared" ca="1" si="173"/>
        <v>0.77635416666666668</v>
      </c>
      <c r="AL205" s="7">
        <f t="shared" ca="1" si="134"/>
        <v>23</v>
      </c>
      <c r="AM205" s="8">
        <f t="shared" ca="1" si="146"/>
        <v>2.6620370370370372E-4</v>
      </c>
      <c r="AN205" s="8">
        <f t="shared" ca="1" si="147"/>
        <v>0.77662037037037035</v>
      </c>
      <c r="AO205" s="7" t="str">
        <f t="shared" ca="1" si="135"/>
        <v>Debit</v>
      </c>
      <c r="AP205" s="1">
        <f t="shared" ca="1" si="148"/>
        <v>1.5335648148147696E-2</v>
      </c>
      <c r="AQ205" s="1">
        <f t="shared" ca="1" si="136"/>
        <v>2.0486111111111113E-3</v>
      </c>
      <c r="AR205">
        <f t="shared" si="149"/>
        <v>1</v>
      </c>
      <c r="AS205" s="33">
        <f t="shared" ca="1" si="171"/>
        <v>1.5335648148147696E-2</v>
      </c>
      <c r="AT205" s="33">
        <f t="shared" ca="1" si="150"/>
        <v>2.0486111111111113E-3</v>
      </c>
      <c r="AX205">
        <f t="shared" si="172"/>
        <v>201</v>
      </c>
      <c r="AY205" s="34">
        <v>2.2536214477056036E-2</v>
      </c>
    </row>
    <row r="206" spans="1:51" ht="15.6" customHeight="1">
      <c r="A206" s="2">
        <v>59</v>
      </c>
      <c r="B206" s="1">
        <f t="shared" si="137"/>
        <v>6.8287037037037036E-4</v>
      </c>
      <c r="C206" s="5">
        <f t="shared" si="151"/>
        <v>0.75991898148148207</v>
      </c>
      <c r="D206" s="18">
        <f t="shared" si="131"/>
        <v>0.75991898148148207</v>
      </c>
      <c r="E206" s="21">
        <f t="shared" ca="1" si="152"/>
        <v>0</v>
      </c>
      <c r="F206" s="18">
        <f t="shared" ca="1" si="153"/>
        <v>0.75991898148148207</v>
      </c>
      <c r="G206" s="25">
        <f t="shared" ca="1" si="138"/>
        <v>22</v>
      </c>
      <c r="H206" s="18">
        <f t="shared" ca="1" si="154"/>
        <v>2.5462962962962961E-4</v>
      </c>
      <c r="I206" s="18">
        <f t="shared" ca="1" si="155"/>
        <v>0.7601736111111117</v>
      </c>
      <c r="J206" s="16">
        <f t="shared" ca="1" si="156"/>
        <v>0.7601736111111117</v>
      </c>
      <c r="K206" s="23">
        <f t="shared" ca="1" si="157"/>
        <v>1.6180555555554976E-2</v>
      </c>
      <c r="L206" s="16">
        <f t="shared" ca="1" si="158"/>
        <v>0.77635416666666668</v>
      </c>
      <c r="M206" s="15">
        <f t="shared" ca="1" si="139"/>
        <v>14</v>
      </c>
      <c r="N206" s="16">
        <f t="shared" ca="1" si="140"/>
        <v>1.6203703703703703E-4</v>
      </c>
      <c r="O206" s="16">
        <f t="shared" ca="1" si="159"/>
        <v>0.77651620370370367</v>
      </c>
      <c r="P206" s="14">
        <f t="shared" ca="1" si="160"/>
        <v>0.77651620370370367</v>
      </c>
      <c r="Q206" s="23">
        <f>0</f>
        <v>0</v>
      </c>
      <c r="R206" s="14">
        <f t="shared" ca="1" si="161"/>
        <v>0.77651620370370367</v>
      </c>
      <c r="S206" s="13">
        <f t="shared" ca="1" si="141"/>
        <v>42</v>
      </c>
      <c r="T206" s="14">
        <f t="shared" ca="1" si="142"/>
        <v>4.861111111111111E-4</v>
      </c>
      <c r="U206" s="14">
        <f t="shared" ca="1" si="162"/>
        <v>0.77700231481481474</v>
      </c>
      <c r="V206" s="12">
        <f t="shared" ca="1" si="163"/>
        <v>0.77700231481481474</v>
      </c>
      <c r="W206" s="23">
        <f>0</f>
        <v>0</v>
      </c>
      <c r="X206" s="12">
        <f t="shared" ca="1" si="164"/>
        <v>0.77700231481481474</v>
      </c>
      <c r="Y206" s="11">
        <f t="shared" ca="1" si="143"/>
        <v>36</v>
      </c>
      <c r="Z206" s="12">
        <f t="shared" ca="1" si="144"/>
        <v>4.1666666666666669E-4</v>
      </c>
      <c r="AA206" s="12">
        <f t="shared" ca="1" si="165"/>
        <v>0.77741898148148136</v>
      </c>
      <c r="AB206" s="10">
        <f t="shared" ca="1" si="166"/>
        <v>0.77741898148148136</v>
      </c>
      <c r="AC206" s="23">
        <f>0</f>
        <v>0</v>
      </c>
      <c r="AD206" s="10">
        <f t="shared" ca="1" si="167"/>
        <v>0.77741898148148136</v>
      </c>
      <c r="AE206" s="9">
        <f t="shared" ca="1" si="132"/>
        <v>42</v>
      </c>
      <c r="AF206" s="10">
        <f t="shared" ca="1" si="145"/>
        <v>4.861111111111111E-4</v>
      </c>
      <c r="AG206" s="10">
        <f t="shared" ca="1" si="168"/>
        <v>0.77790509259259244</v>
      </c>
      <c r="AH206" s="9" t="str">
        <f t="shared" ca="1" si="133"/>
        <v>Bowl</v>
      </c>
      <c r="AI206" s="8">
        <f t="shared" ca="1" si="169"/>
        <v>0.77790509259259244</v>
      </c>
      <c r="AJ206" s="23">
        <f t="shared" ca="1" si="170"/>
        <v>0</v>
      </c>
      <c r="AK206" s="8">
        <f t="shared" ca="1" si="173"/>
        <v>0.77790509259259244</v>
      </c>
      <c r="AL206" s="7">
        <f t="shared" ca="1" si="134"/>
        <v>18</v>
      </c>
      <c r="AM206" s="8">
        <f t="shared" ca="1" si="146"/>
        <v>2.0833333333333335E-4</v>
      </c>
      <c r="AN206" s="8">
        <f t="shared" ca="1" si="147"/>
        <v>0.77811342592592581</v>
      </c>
      <c r="AO206" s="7" t="str">
        <f t="shared" ca="1" si="135"/>
        <v>Debit</v>
      </c>
      <c r="AP206" s="1">
        <f t="shared" ca="1" si="148"/>
        <v>1.6180555555554976E-2</v>
      </c>
      <c r="AQ206" s="1">
        <f t="shared" ca="1" si="136"/>
        <v>2.0138888888888888E-3</v>
      </c>
      <c r="AR206">
        <f t="shared" si="149"/>
        <v>1</v>
      </c>
      <c r="AS206" s="33">
        <f t="shared" ca="1" si="171"/>
        <v>1.6180555555554976E-2</v>
      </c>
      <c r="AT206" s="33">
        <f t="shared" ca="1" si="150"/>
        <v>2.0138888888888888E-3</v>
      </c>
      <c r="AX206">
        <f t="shared" si="172"/>
        <v>202</v>
      </c>
      <c r="AY206" s="34">
        <v>2.2559908572093893E-2</v>
      </c>
    </row>
    <row r="207" spans="1:51" ht="15.6" customHeight="1">
      <c r="A207" s="2">
        <v>163</v>
      </c>
      <c r="B207" s="1">
        <f t="shared" si="137"/>
        <v>1.8865740740740742E-3</v>
      </c>
      <c r="C207" s="5">
        <f t="shared" si="151"/>
        <v>0.76180555555555618</v>
      </c>
      <c r="D207" s="18">
        <f t="shared" si="131"/>
        <v>0.76180555555555618</v>
      </c>
      <c r="E207" s="21">
        <f t="shared" ca="1" si="152"/>
        <v>0</v>
      </c>
      <c r="F207" s="18">
        <f t="shared" ca="1" si="153"/>
        <v>0.76180555555555618</v>
      </c>
      <c r="G207" s="25">
        <f t="shared" ca="1" si="138"/>
        <v>17</v>
      </c>
      <c r="H207" s="18">
        <f t="shared" ca="1" si="154"/>
        <v>1.9675925925925926E-4</v>
      </c>
      <c r="I207" s="18">
        <f t="shared" ca="1" si="155"/>
        <v>0.7620023148148154</v>
      </c>
      <c r="J207" s="16">
        <f t="shared" ca="1" si="156"/>
        <v>0.7620023148148154</v>
      </c>
      <c r="K207" s="23">
        <f t="shared" ca="1" si="157"/>
        <v>1.5902777777777044E-2</v>
      </c>
      <c r="L207" s="16">
        <f t="shared" ca="1" si="158"/>
        <v>0.77790509259259244</v>
      </c>
      <c r="M207" s="15">
        <f t="shared" ca="1" si="139"/>
        <v>25</v>
      </c>
      <c r="N207" s="16">
        <f t="shared" ca="1" si="140"/>
        <v>2.8935185185185184E-4</v>
      </c>
      <c r="O207" s="16">
        <f t="shared" ca="1" si="159"/>
        <v>0.7781944444444443</v>
      </c>
      <c r="P207" s="14">
        <f t="shared" ca="1" si="160"/>
        <v>0.7781944444444443</v>
      </c>
      <c r="Q207" s="23">
        <f>0</f>
        <v>0</v>
      </c>
      <c r="R207" s="14">
        <f t="shared" ca="1" si="161"/>
        <v>0.7781944444444443</v>
      </c>
      <c r="S207" s="13">
        <f t="shared" ca="1" si="141"/>
        <v>41</v>
      </c>
      <c r="T207" s="14">
        <f t="shared" ca="1" si="142"/>
        <v>4.7453703703703704E-4</v>
      </c>
      <c r="U207" s="14">
        <f t="shared" ca="1" si="162"/>
        <v>0.77866898148148134</v>
      </c>
      <c r="V207" s="12">
        <f t="shared" ca="1" si="163"/>
        <v>0.77866898148148134</v>
      </c>
      <c r="W207" s="23">
        <f>0</f>
        <v>0</v>
      </c>
      <c r="X207" s="12">
        <f t="shared" ca="1" si="164"/>
        <v>0.77866898148148134</v>
      </c>
      <c r="Y207" s="11">
        <f t="shared" ca="1" si="143"/>
        <v>43</v>
      </c>
      <c r="Z207" s="12">
        <f t="shared" ca="1" si="144"/>
        <v>4.9768518518518521E-4</v>
      </c>
      <c r="AA207" s="12">
        <f t="shared" ca="1" si="165"/>
        <v>0.77916666666666656</v>
      </c>
      <c r="AB207" s="10">
        <f t="shared" ca="1" si="166"/>
        <v>0.77916666666666656</v>
      </c>
      <c r="AC207" s="23">
        <f>0</f>
        <v>0</v>
      </c>
      <c r="AD207" s="10">
        <f t="shared" ca="1" si="167"/>
        <v>0.77916666666666656</v>
      </c>
      <c r="AE207" s="9">
        <f t="shared" ca="1" si="132"/>
        <v>37</v>
      </c>
      <c r="AF207" s="10">
        <f t="shared" ca="1" si="145"/>
        <v>4.2824074074074075E-4</v>
      </c>
      <c r="AG207" s="10">
        <f t="shared" ca="1" si="168"/>
        <v>0.77959490740740733</v>
      </c>
      <c r="AH207" s="9" t="str">
        <f t="shared" ca="1" si="133"/>
        <v>Burrito</v>
      </c>
      <c r="AI207" s="8">
        <f t="shared" ca="1" si="169"/>
        <v>0.77959490740740733</v>
      </c>
      <c r="AJ207" s="23">
        <f t="shared" ca="1" si="170"/>
        <v>0</v>
      </c>
      <c r="AK207" s="8">
        <f t="shared" ca="1" si="173"/>
        <v>0.77959490740740733</v>
      </c>
      <c r="AL207" s="7">
        <f t="shared" ca="1" si="134"/>
        <v>18</v>
      </c>
      <c r="AM207" s="8">
        <f t="shared" ca="1" si="146"/>
        <v>2.0833333333333335E-4</v>
      </c>
      <c r="AN207" s="8">
        <f t="shared" ca="1" si="147"/>
        <v>0.7798032407407407</v>
      </c>
      <c r="AO207" s="7" t="str">
        <f t="shared" ca="1" si="135"/>
        <v>Debit</v>
      </c>
      <c r="AP207" s="1">
        <f t="shared" ca="1" si="148"/>
        <v>1.5902777777777044E-2</v>
      </c>
      <c r="AQ207" s="1">
        <f t="shared" ca="1" si="136"/>
        <v>2.0949074074074073E-3</v>
      </c>
      <c r="AR207">
        <f t="shared" si="149"/>
        <v>1</v>
      </c>
      <c r="AS207" s="33">
        <f t="shared" ca="1" si="171"/>
        <v>1.5902777777777044E-2</v>
      </c>
      <c r="AT207" s="33">
        <f t="shared" ca="1" si="150"/>
        <v>2.0949074074074073E-3</v>
      </c>
      <c r="AX207">
        <f t="shared" si="172"/>
        <v>203</v>
      </c>
      <c r="AY207" s="34">
        <v>2.3817588225017977E-2</v>
      </c>
    </row>
    <row r="208" spans="1:51" ht="15.6" customHeight="1">
      <c r="A208" s="2">
        <v>18</v>
      </c>
      <c r="B208" s="1">
        <f t="shared" si="137"/>
        <v>2.0833333333333335E-4</v>
      </c>
      <c r="C208" s="5">
        <f t="shared" si="151"/>
        <v>0.76201388888888955</v>
      </c>
      <c r="D208" s="18">
        <f t="shared" si="131"/>
        <v>0.76201388888888955</v>
      </c>
      <c r="E208" s="21">
        <f t="shared" ca="1" si="152"/>
        <v>0</v>
      </c>
      <c r="F208" s="18">
        <f t="shared" ca="1" si="153"/>
        <v>0.76201388888888955</v>
      </c>
      <c r="G208" s="25">
        <f t="shared" ca="1" si="138"/>
        <v>17</v>
      </c>
      <c r="H208" s="18">
        <f t="shared" ca="1" si="154"/>
        <v>1.9675925925925926E-4</v>
      </c>
      <c r="I208" s="18">
        <f t="shared" ca="1" si="155"/>
        <v>0.76221064814814876</v>
      </c>
      <c r="J208" s="16">
        <f t="shared" ca="1" si="156"/>
        <v>0.76221064814814876</v>
      </c>
      <c r="K208" s="23">
        <f t="shared" ca="1" si="157"/>
        <v>1.7384259259258572E-2</v>
      </c>
      <c r="L208" s="16">
        <f t="shared" ca="1" si="158"/>
        <v>0.77959490740740733</v>
      </c>
      <c r="M208" s="15">
        <f t="shared" ca="1" si="139"/>
        <v>25</v>
      </c>
      <c r="N208" s="16">
        <f t="shared" ca="1" si="140"/>
        <v>2.8935185185185184E-4</v>
      </c>
      <c r="O208" s="16">
        <f t="shared" ca="1" si="159"/>
        <v>0.77988425925925919</v>
      </c>
      <c r="P208" s="14">
        <f t="shared" ca="1" si="160"/>
        <v>0.77988425925925919</v>
      </c>
      <c r="Q208" s="23">
        <f>0</f>
        <v>0</v>
      </c>
      <c r="R208" s="14">
        <f t="shared" ca="1" si="161"/>
        <v>0.77988425925925919</v>
      </c>
      <c r="S208" s="13">
        <f t="shared" ca="1" si="141"/>
        <v>27</v>
      </c>
      <c r="T208" s="14">
        <f t="shared" ca="1" si="142"/>
        <v>3.1250000000000001E-4</v>
      </c>
      <c r="U208" s="14">
        <f t="shared" ca="1" si="162"/>
        <v>0.78019675925925924</v>
      </c>
      <c r="V208" s="12">
        <f t="shared" ca="1" si="163"/>
        <v>0.78019675925925924</v>
      </c>
      <c r="W208" s="23">
        <f>0</f>
        <v>0</v>
      </c>
      <c r="X208" s="12">
        <f t="shared" ca="1" si="164"/>
        <v>0.78019675925925924</v>
      </c>
      <c r="Y208" s="11">
        <f t="shared" ca="1" si="143"/>
        <v>49</v>
      </c>
      <c r="Z208" s="12">
        <f t="shared" ca="1" si="144"/>
        <v>5.6712962962962967E-4</v>
      </c>
      <c r="AA208" s="12">
        <f t="shared" ca="1" si="165"/>
        <v>0.78076388888888892</v>
      </c>
      <c r="AB208" s="10">
        <f t="shared" ca="1" si="166"/>
        <v>0.78076388888888892</v>
      </c>
      <c r="AC208" s="23">
        <f>0</f>
        <v>0</v>
      </c>
      <c r="AD208" s="10">
        <f t="shared" ca="1" si="167"/>
        <v>0.78076388888888892</v>
      </c>
      <c r="AE208" s="9">
        <f t="shared" ca="1" si="132"/>
        <v>60</v>
      </c>
      <c r="AF208" s="10">
        <f t="shared" ca="1" si="145"/>
        <v>6.9444444444444447E-4</v>
      </c>
      <c r="AG208" s="10">
        <f t="shared" ca="1" si="168"/>
        <v>0.78145833333333337</v>
      </c>
      <c r="AH208" s="9" t="str">
        <f t="shared" ca="1" si="133"/>
        <v>Quesadilla</v>
      </c>
      <c r="AI208" s="8">
        <f t="shared" ca="1" si="169"/>
        <v>0.78145833333333337</v>
      </c>
      <c r="AJ208" s="23">
        <f t="shared" ca="1" si="170"/>
        <v>0</v>
      </c>
      <c r="AK208" s="8">
        <f t="shared" ca="1" si="173"/>
        <v>0.78145833333333337</v>
      </c>
      <c r="AL208" s="7">
        <f t="shared" ca="1" si="134"/>
        <v>18</v>
      </c>
      <c r="AM208" s="8">
        <f t="shared" ca="1" si="146"/>
        <v>2.0833333333333335E-4</v>
      </c>
      <c r="AN208" s="8">
        <f t="shared" ca="1" si="147"/>
        <v>0.78166666666666673</v>
      </c>
      <c r="AO208" s="7" t="str">
        <f t="shared" ca="1" si="135"/>
        <v>Debit</v>
      </c>
      <c r="AP208" s="1">
        <f t="shared" ca="1" si="148"/>
        <v>1.7384259259258572E-2</v>
      </c>
      <c r="AQ208" s="1">
        <f t="shared" ca="1" si="136"/>
        <v>2.2685185185185187E-3</v>
      </c>
      <c r="AR208">
        <f t="shared" si="149"/>
        <v>1</v>
      </c>
      <c r="AS208" s="33">
        <f t="shared" ca="1" si="171"/>
        <v>1.7384259259258572E-2</v>
      </c>
      <c r="AT208" s="33">
        <f t="shared" ca="1" si="150"/>
        <v>2.2685185185185187E-3</v>
      </c>
      <c r="AX208">
        <f t="shared" si="172"/>
        <v>204</v>
      </c>
      <c r="AY208" s="34">
        <v>2.374377620545114E-2</v>
      </c>
    </row>
    <row r="209" spans="1:51" ht="15.6" customHeight="1">
      <c r="A209" s="2">
        <v>64</v>
      </c>
      <c r="B209" s="1">
        <f t="shared" si="137"/>
        <v>7.407407407407407E-4</v>
      </c>
      <c r="C209" s="5">
        <f t="shared" si="151"/>
        <v>0.76275462962963025</v>
      </c>
      <c r="D209" s="18">
        <f t="shared" si="131"/>
        <v>0.76275462962963025</v>
      </c>
      <c r="E209" s="21">
        <f t="shared" ca="1" si="152"/>
        <v>0</v>
      </c>
      <c r="F209" s="18">
        <f t="shared" ca="1" si="153"/>
        <v>0.76275462962963025</v>
      </c>
      <c r="G209" s="25">
        <f t="shared" ca="1" si="138"/>
        <v>25</v>
      </c>
      <c r="H209" s="18">
        <f t="shared" ca="1" si="154"/>
        <v>2.8935185185185184E-4</v>
      </c>
      <c r="I209" s="18">
        <f t="shared" ca="1" si="155"/>
        <v>0.76304398148148211</v>
      </c>
      <c r="J209" s="16">
        <f t="shared" ca="1" si="156"/>
        <v>0.76304398148148211</v>
      </c>
      <c r="K209" s="23">
        <f t="shared" ca="1" si="157"/>
        <v>1.8414351851851252E-2</v>
      </c>
      <c r="L209" s="16">
        <f t="shared" ca="1" si="158"/>
        <v>0.78145833333333337</v>
      </c>
      <c r="M209" s="15">
        <f t="shared" ca="1" si="139"/>
        <v>34</v>
      </c>
      <c r="N209" s="16">
        <f t="shared" ca="1" si="140"/>
        <v>3.9351851851851852E-4</v>
      </c>
      <c r="O209" s="16">
        <f t="shared" ca="1" si="159"/>
        <v>0.78185185185185191</v>
      </c>
      <c r="P209" s="14">
        <f t="shared" ca="1" si="160"/>
        <v>0.78185185185185191</v>
      </c>
      <c r="Q209" s="23">
        <f>0</f>
        <v>0</v>
      </c>
      <c r="R209" s="14">
        <f t="shared" ca="1" si="161"/>
        <v>0.78185185185185191</v>
      </c>
      <c r="S209" s="13">
        <f t="shared" ca="1" si="141"/>
        <v>43</v>
      </c>
      <c r="T209" s="14">
        <f t="shared" ca="1" si="142"/>
        <v>4.9768518518518521E-4</v>
      </c>
      <c r="U209" s="14">
        <f t="shared" ca="1" si="162"/>
        <v>0.78234953703703713</v>
      </c>
      <c r="V209" s="12">
        <f t="shared" ca="1" si="163"/>
        <v>0.78234953703703713</v>
      </c>
      <c r="W209" s="23">
        <f>0</f>
        <v>0</v>
      </c>
      <c r="X209" s="12">
        <f t="shared" ca="1" si="164"/>
        <v>0.78234953703703713</v>
      </c>
      <c r="Y209" s="11">
        <f t="shared" ca="1" si="143"/>
        <v>40</v>
      </c>
      <c r="Z209" s="12">
        <f t="shared" ca="1" si="144"/>
        <v>4.6296296296296298E-4</v>
      </c>
      <c r="AA209" s="12">
        <f t="shared" ca="1" si="165"/>
        <v>0.78281250000000013</v>
      </c>
      <c r="AB209" s="10">
        <f t="shared" ca="1" si="166"/>
        <v>0.78281250000000013</v>
      </c>
      <c r="AC209" s="23">
        <f>0</f>
        <v>0</v>
      </c>
      <c r="AD209" s="10">
        <f t="shared" ca="1" si="167"/>
        <v>0.78281250000000013</v>
      </c>
      <c r="AE209" s="9">
        <f t="shared" ca="1" si="132"/>
        <v>45</v>
      </c>
      <c r="AF209" s="10">
        <f t="shared" ca="1" si="145"/>
        <v>5.2083333333333333E-4</v>
      </c>
      <c r="AG209" s="10">
        <f t="shared" ca="1" si="168"/>
        <v>0.78333333333333344</v>
      </c>
      <c r="AH209" s="9" t="str">
        <f t="shared" ca="1" si="133"/>
        <v>Quesadilla</v>
      </c>
      <c r="AI209" s="8">
        <f t="shared" ca="1" si="169"/>
        <v>0.78333333333333344</v>
      </c>
      <c r="AJ209" s="23">
        <f t="shared" ca="1" si="170"/>
        <v>0</v>
      </c>
      <c r="AK209" s="8">
        <f t="shared" ca="1" si="173"/>
        <v>0.78333333333333344</v>
      </c>
      <c r="AL209" s="7">
        <f t="shared" ca="1" si="134"/>
        <v>17</v>
      </c>
      <c r="AM209" s="8">
        <f t="shared" ca="1" si="146"/>
        <v>1.9675925925925926E-4</v>
      </c>
      <c r="AN209" s="8">
        <f t="shared" ca="1" si="147"/>
        <v>0.78353009259259265</v>
      </c>
      <c r="AO209" s="7" t="str">
        <f t="shared" ca="1" si="135"/>
        <v>Debit</v>
      </c>
      <c r="AP209" s="1">
        <f t="shared" ca="1" si="148"/>
        <v>1.8414351851851252E-2</v>
      </c>
      <c r="AQ209" s="1">
        <f t="shared" ca="1" si="136"/>
        <v>2.3611111111111111E-3</v>
      </c>
      <c r="AR209">
        <f t="shared" si="149"/>
        <v>1</v>
      </c>
      <c r="AS209" s="33">
        <f t="shared" ca="1" si="171"/>
        <v>1.8414351851851252E-2</v>
      </c>
      <c r="AT209" s="33">
        <f t="shared" ca="1" si="150"/>
        <v>2.3611111111111111E-3</v>
      </c>
      <c r="AX209">
        <f t="shared" si="172"/>
        <v>205</v>
      </c>
      <c r="AY209" s="34">
        <v>2.2443767470300895E-2</v>
      </c>
    </row>
    <row r="210" spans="1:51" ht="15.6" customHeight="1">
      <c r="A210" s="2">
        <v>48</v>
      </c>
      <c r="B210" s="1">
        <f t="shared" si="137"/>
        <v>5.5555555555555556E-4</v>
      </c>
      <c r="C210" s="5">
        <f t="shared" si="151"/>
        <v>0.76331018518518579</v>
      </c>
      <c r="D210" s="18">
        <f t="shared" si="131"/>
        <v>0.76331018518518579</v>
      </c>
      <c r="E210" s="21">
        <f t="shared" ca="1" si="152"/>
        <v>0</v>
      </c>
      <c r="F210" s="18">
        <f t="shared" ca="1" si="153"/>
        <v>0.76331018518518579</v>
      </c>
      <c r="G210" s="25">
        <f t="shared" ca="1" si="138"/>
        <v>16</v>
      </c>
      <c r="H210" s="18">
        <f t="shared" ca="1" si="154"/>
        <v>1.8518518518518518E-4</v>
      </c>
      <c r="I210" s="18">
        <f t="shared" ca="1" si="155"/>
        <v>0.76349537037037096</v>
      </c>
      <c r="J210" s="16">
        <f t="shared" ca="1" si="156"/>
        <v>0.76349537037037096</v>
      </c>
      <c r="K210" s="23">
        <f t="shared" ca="1" si="157"/>
        <v>1.9837962962962474E-2</v>
      </c>
      <c r="L210" s="16">
        <f t="shared" ca="1" si="158"/>
        <v>0.78333333333333344</v>
      </c>
      <c r="M210" s="15">
        <f t="shared" ca="1" si="139"/>
        <v>25</v>
      </c>
      <c r="N210" s="16">
        <f t="shared" ca="1" si="140"/>
        <v>2.8935185185185184E-4</v>
      </c>
      <c r="O210" s="16">
        <f t="shared" ca="1" si="159"/>
        <v>0.7836226851851853</v>
      </c>
      <c r="P210" s="14">
        <f t="shared" ca="1" si="160"/>
        <v>0.7836226851851853</v>
      </c>
      <c r="Q210" s="23">
        <f>0</f>
        <v>0</v>
      </c>
      <c r="R210" s="14">
        <f t="shared" ca="1" si="161"/>
        <v>0.7836226851851853</v>
      </c>
      <c r="S210" s="13">
        <f t="shared" ca="1" si="141"/>
        <v>34</v>
      </c>
      <c r="T210" s="14">
        <f t="shared" ca="1" si="142"/>
        <v>3.9351851851851852E-4</v>
      </c>
      <c r="U210" s="14">
        <f t="shared" ca="1" si="162"/>
        <v>0.78401620370370384</v>
      </c>
      <c r="V210" s="12">
        <f t="shared" ca="1" si="163"/>
        <v>0.78401620370370384</v>
      </c>
      <c r="W210" s="23">
        <f>0</f>
        <v>0</v>
      </c>
      <c r="X210" s="12">
        <f t="shared" ca="1" si="164"/>
        <v>0.78401620370370384</v>
      </c>
      <c r="Y210" s="11">
        <f t="shared" ca="1" si="143"/>
        <v>23</v>
      </c>
      <c r="Z210" s="12">
        <f t="shared" ca="1" si="144"/>
        <v>2.6620370370370372E-4</v>
      </c>
      <c r="AA210" s="12">
        <f t="shared" ca="1" si="165"/>
        <v>0.78428240740740751</v>
      </c>
      <c r="AB210" s="10">
        <f t="shared" ca="1" si="166"/>
        <v>0.78428240740740751</v>
      </c>
      <c r="AC210" s="23">
        <f>0</f>
        <v>0</v>
      </c>
      <c r="AD210" s="10">
        <f t="shared" ca="1" si="167"/>
        <v>0.78428240740740751</v>
      </c>
      <c r="AE210" s="9">
        <f t="shared" ca="1" si="132"/>
        <v>51</v>
      </c>
      <c r="AF210" s="10">
        <f t="shared" ca="1" si="145"/>
        <v>5.9027777777777778E-4</v>
      </c>
      <c r="AG210" s="10">
        <f t="shared" ca="1" si="168"/>
        <v>0.78487268518518527</v>
      </c>
      <c r="AH210" s="9" t="str">
        <f t="shared" ca="1" si="133"/>
        <v>Burrito</v>
      </c>
      <c r="AI210" s="8">
        <f t="shared" ca="1" si="169"/>
        <v>0.78487268518518527</v>
      </c>
      <c r="AJ210" s="23">
        <f t="shared" ca="1" si="170"/>
        <v>0</v>
      </c>
      <c r="AK210" s="8">
        <f t="shared" ca="1" si="173"/>
        <v>0.78487268518518527</v>
      </c>
      <c r="AL210" s="7">
        <f t="shared" ca="1" si="134"/>
        <v>10</v>
      </c>
      <c r="AM210" s="8">
        <f t="shared" ca="1" si="146"/>
        <v>1.1574074074074075E-4</v>
      </c>
      <c r="AN210" s="8">
        <f t="shared" ca="1" si="147"/>
        <v>0.78498842592592599</v>
      </c>
      <c r="AO210" s="7" t="str">
        <f t="shared" ca="1" si="135"/>
        <v>Debit</v>
      </c>
      <c r="AP210" s="1">
        <f t="shared" ca="1" si="148"/>
        <v>1.9837962962962474E-2</v>
      </c>
      <c r="AQ210" s="1">
        <f t="shared" ca="1" si="136"/>
        <v>1.8402777777777777E-3</v>
      </c>
      <c r="AR210">
        <f t="shared" si="149"/>
        <v>1</v>
      </c>
      <c r="AS210" s="33">
        <f t="shared" ca="1" si="171"/>
        <v>1.9837962962962474E-2</v>
      </c>
      <c r="AT210" s="33">
        <f t="shared" ca="1" si="150"/>
        <v>1.8402777777777777E-3</v>
      </c>
      <c r="AX210">
        <f t="shared" si="172"/>
        <v>206</v>
      </c>
      <c r="AY210" s="34">
        <v>2.3592876484975569E-2</v>
      </c>
    </row>
    <row r="211" spans="1:51" ht="15.6" customHeight="1">
      <c r="A211" s="2">
        <v>25</v>
      </c>
      <c r="B211" s="1">
        <f t="shared" si="137"/>
        <v>2.8935185185185184E-4</v>
      </c>
      <c r="C211" s="5">
        <f t="shared" si="151"/>
        <v>0.76359953703703765</v>
      </c>
      <c r="D211" s="18">
        <f t="shared" si="131"/>
        <v>0.76359953703703765</v>
      </c>
      <c r="E211" s="21">
        <f t="shared" ca="1" si="152"/>
        <v>0</v>
      </c>
      <c r="F211" s="18">
        <f t="shared" ca="1" si="153"/>
        <v>0.76359953703703765</v>
      </c>
      <c r="G211" s="25">
        <f t="shared" ca="1" si="138"/>
        <v>13</v>
      </c>
      <c r="H211" s="18">
        <f t="shared" ca="1" si="154"/>
        <v>1.5046296296296297E-4</v>
      </c>
      <c r="I211" s="18">
        <f t="shared" ca="1" si="155"/>
        <v>0.7637500000000006</v>
      </c>
      <c r="J211" s="16">
        <f t="shared" ca="1" si="156"/>
        <v>0.7637500000000006</v>
      </c>
      <c r="K211" s="23">
        <f t="shared" ca="1" si="157"/>
        <v>2.1122685185184675E-2</v>
      </c>
      <c r="L211" s="16">
        <f t="shared" ca="1" si="158"/>
        <v>0.78487268518518527</v>
      </c>
      <c r="M211" s="15">
        <f t="shared" ca="1" si="139"/>
        <v>34</v>
      </c>
      <c r="N211" s="16">
        <f t="shared" ca="1" si="140"/>
        <v>3.9351851851851852E-4</v>
      </c>
      <c r="O211" s="16">
        <f t="shared" ca="1" si="159"/>
        <v>0.78526620370370381</v>
      </c>
      <c r="P211" s="14">
        <f t="shared" ca="1" si="160"/>
        <v>0.78526620370370381</v>
      </c>
      <c r="Q211" s="23">
        <f>0</f>
        <v>0</v>
      </c>
      <c r="R211" s="14">
        <f t="shared" ca="1" si="161"/>
        <v>0.78526620370370381</v>
      </c>
      <c r="S211" s="13">
        <f t="shared" ca="1" si="141"/>
        <v>19</v>
      </c>
      <c r="T211" s="14">
        <f t="shared" ca="1" si="142"/>
        <v>2.199074074074074E-4</v>
      </c>
      <c r="U211" s="14">
        <f t="shared" ca="1" si="162"/>
        <v>0.78548611111111122</v>
      </c>
      <c r="V211" s="12">
        <f t="shared" ca="1" si="163"/>
        <v>0.78548611111111122</v>
      </c>
      <c r="W211" s="23">
        <f>0</f>
        <v>0</v>
      </c>
      <c r="X211" s="12">
        <f t="shared" ca="1" si="164"/>
        <v>0.78548611111111122</v>
      </c>
      <c r="Y211" s="11">
        <f t="shared" ca="1" si="143"/>
        <v>40</v>
      </c>
      <c r="Z211" s="12">
        <f t="shared" ca="1" si="144"/>
        <v>4.6296296296296298E-4</v>
      </c>
      <c r="AA211" s="12">
        <f t="shared" ca="1" si="165"/>
        <v>0.78594907407407422</v>
      </c>
      <c r="AB211" s="10">
        <f t="shared" ca="1" si="166"/>
        <v>0.78594907407407422</v>
      </c>
      <c r="AC211" s="23">
        <f>0</f>
        <v>0</v>
      </c>
      <c r="AD211" s="10">
        <f t="shared" ca="1" si="167"/>
        <v>0.78594907407407422</v>
      </c>
      <c r="AE211" s="9">
        <f t="shared" ca="1" si="132"/>
        <v>45</v>
      </c>
      <c r="AF211" s="10">
        <f t="shared" ca="1" si="145"/>
        <v>5.2083333333333333E-4</v>
      </c>
      <c r="AG211" s="10">
        <f t="shared" ca="1" si="168"/>
        <v>0.78646990740740752</v>
      </c>
      <c r="AH211" s="9" t="str">
        <f t="shared" ca="1" si="133"/>
        <v>Burrito</v>
      </c>
      <c r="AI211" s="8">
        <f t="shared" ca="1" si="169"/>
        <v>0.78646990740740752</v>
      </c>
      <c r="AJ211" s="23">
        <f t="shared" ca="1" si="170"/>
        <v>0</v>
      </c>
      <c r="AK211" s="8">
        <f t="shared" ca="1" si="173"/>
        <v>0.78646990740740752</v>
      </c>
      <c r="AL211" s="7">
        <f t="shared" ca="1" si="134"/>
        <v>29</v>
      </c>
      <c r="AM211" s="8">
        <f t="shared" ca="1" si="146"/>
        <v>3.3564814814814812E-4</v>
      </c>
      <c r="AN211" s="8">
        <f t="shared" ca="1" si="147"/>
        <v>0.78680555555555565</v>
      </c>
      <c r="AO211" s="7" t="str">
        <f t="shared" ca="1" si="135"/>
        <v>Debit</v>
      </c>
      <c r="AP211" s="1">
        <f t="shared" ca="1" si="148"/>
        <v>2.1122685185184675E-2</v>
      </c>
      <c r="AQ211" s="1">
        <f t="shared" ca="1" si="136"/>
        <v>2.0833333333333333E-3</v>
      </c>
      <c r="AR211">
        <f t="shared" si="149"/>
        <v>1</v>
      </c>
      <c r="AS211" s="33">
        <f t="shared" ca="1" si="171"/>
        <v>2.1122685185184675E-2</v>
      </c>
      <c r="AT211" s="33">
        <f t="shared" ca="1" si="150"/>
        <v>2.0833333333333333E-3</v>
      </c>
      <c r="AX211">
        <f t="shared" si="172"/>
        <v>207</v>
      </c>
      <c r="AY211" s="34">
        <v>2.3993310330770769E-2</v>
      </c>
    </row>
    <row r="212" spans="1:51" ht="15.6" customHeight="1">
      <c r="A212" s="2">
        <v>144</v>
      </c>
      <c r="B212" s="1">
        <f t="shared" si="137"/>
        <v>1.6666666666666668E-3</v>
      </c>
      <c r="C212" s="5">
        <f t="shared" si="151"/>
        <v>0.76526620370370435</v>
      </c>
      <c r="D212" s="18">
        <f t="shared" si="131"/>
        <v>0.76526620370370435</v>
      </c>
      <c r="E212" s="21">
        <f t="shared" ca="1" si="152"/>
        <v>0</v>
      </c>
      <c r="F212" s="18">
        <f t="shared" ca="1" si="153"/>
        <v>0.76526620370370435</v>
      </c>
      <c r="G212" s="25">
        <f t="shared" ca="1" si="138"/>
        <v>21</v>
      </c>
      <c r="H212" s="18">
        <f t="shared" ca="1" si="154"/>
        <v>2.4305555555555555E-4</v>
      </c>
      <c r="I212" s="18">
        <f t="shared" ca="1" si="155"/>
        <v>0.76550925925925994</v>
      </c>
      <c r="J212" s="16">
        <f t="shared" ca="1" si="156"/>
        <v>0.76550925925925994</v>
      </c>
      <c r="K212" s="23">
        <f t="shared" ca="1" si="157"/>
        <v>2.0960648148147576E-2</v>
      </c>
      <c r="L212" s="16">
        <f t="shared" ca="1" si="158"/>
        <v>0.78646990740740752</v>
      </c>
      <c r="M212" s="15">
        <f t="shared" ca="1" si="139"/>
        <v>32</v>
      </c>
      <c r="N212" s="16">
        <f t="shared" ca="1" si="140"/>
        <v>3.7037037037037035E-4</v>
      </c>
      <c r="O212" s="16">
        <f t="shared" ca="1" si="159"/>
        <v>0.78684027777777787</v>
      </c>
      <c r="P212" s="14">
        <f t="shared" ca="1" si="160"/>
        <v>0.78684027777777787</v>
      </c>
      <c r="Q212" s="23">
        <f>0</f>
        <v>0</v>
      </c>
      <c r="R212" s="14">
        <f t="shared" ca="1" si="161"/>
        <v>0.78684027777777787</v>
      </c>
      <c r="S212" s="13">
        <f t="shared" ca="1" si="141"/>
        <v>24</v>
      </c>
      <c r="T212" s="14">
        <f t="shared" ca="1" si="142"/>
        <v>2.7777777777777778E-4</v>
      </c>
      <c r="U212" s="14">
        <f t="shared" ca="1" si="162"/>
        <v>0.7871180555555557</v>
      </c>
      <c r="V212" s="12">
        <f t="shared" ca="1" si="163"/>
        <v>0.7871180555555557</v>
      </c>
      <c r="W212" s="23">
        <f>0</f>
        <v>0</v>
      </c>
      <c r="X212" s="12">
        <f t="shared" ca="1" si="164"/>
        <v>0.7871180555555557</v>
      </c>
      <c r="Y212" s="11">
        <f t="shared" ca="1" si="143"/>
        <v>27</v>
      </c>
      <c r="Z212" s="12">
        <f t="shared" ca="1" si="144"/>
        <v>3.1250000000000001E-4</v>
      </c>
      <c r="AA212" s="12">
        <f t="shared" ca="1" si="165"/>
        <v>0.78743055555555574</v>
      </c>
      <c r="AB212" s="10">
        <f t="shared" ca="1" si="166"/>
        <v>0.78743055555555574</v>
      </c>
      <c r="AC212" s="23">
        <f>0</f>
        <v>0</v>
      </c>
      <c r="AD212" s="10">
        <f t="shared" ca="1" si="167"/>
        <v>0.78743055555555574</v>
      </c>
      <c r="AE212" s="9">
        <f t="shared" ca="1" si="132"/>
        <v>42</v>
      </c>
      <c r="AF212" s="10">
        <f t="shared" ca="1" si="145"/>
        <v>4.861111111111111E-4</v>
      </c>
      <c r="AG212" s="10">
        <f t="shared" ca="1" si="168"/>
        <v>0.78791666666666682</v>
      </c>
      <c r="AH212" s="9" t="str">
        <f t="shared" ca="1" si="133"/>
        <v>Bowl</v>
      </c>
      <c r="AI212" s="8">
        <f t="shared" ca="1" si="169"/>
        <v>0.78791666666666682</v>
      </c>
      <c r="AJ212" s="23">
        <f t="shared" ca="1" si="170"/>
        <v>0</v>
      </c>
      <c r="AK212" s="8">
        <f t="shared" ca="1" si="173"/>
        <v>0.78791666666666682</v>
      </c>
      <c r="AL212" s="7">
        <f t="shared" ca="1" si="134"/>
        <v>27</v>
      </c>
      <c r="AM212" s="8">
        <f t="shared" ca="1" si="146"/>
        <v>3.1250000000000001E-4</v>
      </c>
      <c r="AN212" s="8">
        <f t="shared" ca="1" si="147"/>
        <v>0.78822916666666687</v>
      </c>
      <c r="AO212" s="7" t="str">
        <f t="shared" ca="1" si="135"/>
        <v>Debit</v>
      </c>
      <c r="AP212" s="1">
        <f t="shared" ca="1" si="148"/>
        <v>2.0960648148147576E-2</v>
      </c>
      <c r="AQ212" s="1">
        <f t="shared" ca="1" si="136"/>
        <v>2.0023148148148148E-3</v>
      </c>
      <c r="AR212">
        <f t="shared" si="149"/>
        <v>1</v>
      </c>
      <c r="AS212" s="33">
        <f t="shared" ca="1" si="171"/>
        <v>2.0960648148147576E-2</v>
      </c>
      <c r="AT212" s="33">
        <f t="shared" ca="1" si="150"/>
        <v>2.0023148148148148E-3</v>
      </c>
      <c r="AX212">
        <f t="shared" si="172"/>
        <v>208</v>
      </c>
      <c r="AY212" s="34">
        <v>2.2080894770557542E-2</v>
      </c>
    </row>
    <row r="213" spans="1:51" ht="15.6" customHeight="1">
      <c r="A213" s="2">
        <v>25</v>
      </c>
      <c r="B213" s="1">
        <f t="shared" si="137"/>
        <v>2.8935185185185184E-4</v>
      </c>
      <c r="C213" s="5">
        <f t="shared" si="151"/>
        <v>0.76555555555555621</v>
      </c>
      <c r="D213" s="18">
        <f t="shared" si="131"/>
        <v>0.76555555555555621</v>
      </c>
      <c r="E213" s="21">
        <f t="shared" ca="1" si="152"/>
        <v>0</v>
      </c>
      <c r="F213" s="18">
        <f t="shared" ca="1" si="153"/>
        <v>0.76555555555555621</v>
      </c>
      <c r="G213" s="25">
        <f t="shared" ca="1" si="138"/>
        <v>20</v>
      </c>
      <c r="H213" s="18">
        <f t="shared" ca="1" si="154"/>
        <v>2.3148148148148149E-4</v>
      </c>
      <c r="I213" s="18">
        <f t="shared" ca="1" si="155"/>
        <v>0.76578703703703765</v>
      </c>
      <c r="J213" s="16">
        <f t="shared" ca="1" si="156"/>
        <v>0.76578703703703765</v>
      </c>
      <c r="K213" s="23">
        <f t="shared" ca="1" si="157"/>
        <v>2.2129629629629166E-2</v>
      </c>
      <c r="L213" s="16">
        <f t="shared" ca="1" si="158"/>
        <v>0.78791666666666682</v>
      </c>
      <c r="M213" s="15">
        <f t="shared" ca="1" si="139"/>
        <v>14</v>
      </c>
      <c r="N213" s="16">
        <f t="shared" ca="1" si="140"/>
        <v>1.6203703703703703E-4</v>
      </c>
      <c r="O213" s="16">
        <f t="shared" ca="1" si="159"/>
        <v>0.78807870370370381</v>
      </c>
      <c r="P213" s="14">
        <f t="shared" ca="1" si="160"/>
        <v>0.78807870370370381</v>
      </c>
      <c r="Q213" s="23">
        <f>0</f>
        <v>0</v>
      </c>
      <c r="R213" s="14">
        <f t="shared" ca="1" si="161"/>
        <v>0.78807870370370381</v>
      </c>
      <c r="S213" s="13">
        <f t="shared" ca="1" si="141"/>
        <v>39</v>
      </c>
      <c r="T213" s="14">
        <f t="shared" ca="1" si="142"/>
        <v>4.5138888888888887E-4</v>
      </c>
      <c r="U213" s="14">
        <f t="shared" ca="1" si="162"/>
        <v>0.78853009259259266</v>
      </c>
      <c r="V213" s="12">
        <f t="shared" ca="1" si="163"/>
        <v>0.78853009259259266</v>
      </c>
      <c r="W213" s="23">
        <f>0</f>
        <v>0</v>
      </c>
      <c r="X213" s="12">
        <f t="shared" ca="1" si="164"/>
        <v>0.78853009259259266</v>
      </c>
      <c r="Y213" s="11">
        <f t="shared" ca="1" si="143"/>
        <v>25</v>
      </c>
      <c r="Z213" s="12">
        <f t="shared" ca="1" si="144"/>
        <v>2.8935185185185184E-4</v>
      </c>
      <c r="AA213" s="12">
        <f t="shared" ca="1" si="165"/>
        <v>0.78881944444444452</v>
      </c>
      <c r="AB213" s="10">
        <f t="shared" ca="1" si="166"/>
        <v>0.78881944444444452</v>
      </c>
      <c r="AC213" s="23">
        <f>0</f>
        <v>0</v>
      </c>
      <c r="AD213" s="10">
        <f t="shared" ca="1" si="167"/>
        <v>0.78881944444444452</v>
      </c>
      <c r="AE213" s="9">
        <f t="shared" ca="1" si="132"/>
        <v>44</v>
      </c>
      <c r="AF213" s="10">
        <f t="shared" ca="1" si="145"/>
        <v>5.0925925925925921E-4</v>
      </c>
      <c r="AG213" s="10">
        <f t="shared" ca="1" si="168"/>
        <v>0.78932870370370378</v>
      </c>
      <c r="AH213" s="9" t="str">
        <f t="shared" ca="1" si="133"/>
        <v>Bowl</v>
      </c>
      <c r="AI213" s="8">
        <f t="shared" ca="1" si="169"/>
        <v>0.78932870370370378</v>
      </c>
      <c r="AJ213" s="23">
        <f t="shared" ca="1" si="170"/>
        <v>0</v>
      </c>
      <c r="AK213" s="8">
        <f t="shared" ca="1" si="173"/>
        <v>0.78932870370370378</v>
      </c>
      <c r="AL213" s="7">
        <f t="shared" ca="1" si="134"/>
        <v>11</v>
      </c>
      <c r="AM213" s="8">
        <f t="shared" ca="1" si="146"/>
        <v>1.273148148148148E-4</v>
      </c>
      <c r="AN213" s="8">
        <f t="shared" ca="1" si="147"/>
        <v>0.78945601851851854</v>
      </c>
      <c r="AO213" s="7" t="str">
        <f t="shared" ca="1" si="135"/>
        <v>Debit</v>
      </c>
      <c r="AP213" s="1">
        <f t="shared" ca="1" si="148"/>
        <v>2.2129629629629166E-2</v>
      </c>
      <c r="AQ213" s="1">
        <f t="shared" ca="1" si="136"/>
        <v>1.770833333333333E-3</v>
      </c>
      <c r="AR213">
        <f t="shared" si="149"/>
        <v>1</v>
      </c>
      <c r="AS213" s="33">
        <f t="shared" ca="1" si="171"/>
        <v>2.2129629629629166E-2</v>
      </c>
      <c r="AT213" s="33">
        <f t="shared" ca="1" si="150"/>
        <v>1.770833333333333E-3</v>
      </c>
      <c r="AX213">
        <f t="shared" si="172"/>
        <v>209</v>
      </c>
      <c r="AY213" s="34">
        <v>2.5377176508270129E-2</v>
      </c>
    </row>
    <row r="214" spans="1:51" ht="15.6" customHeight="1">
      <c r="A214" s="2">
        <v>78</v>
      </c>
      <c r="B214" s="1">
        <f t="shared" si="137"/>
        <v>9.0277777777777774E-4</v>
      </c>
      <c r="C214" s="5">
        <f t="shared" si="151"/>
        <v>0.76645833333333402</v>
      </c>
      <c r="D214" s="18">
        <f t="shared" si="131"/>
        <v>0.76645833333333402</v>
      </c>
      <c r="E214" s="21">
        <f t="shared" ca="1" si="152"/>
        <v>0</v>
      </c>
      <c r="F214" s="18">
        <f t="shared" ca="1" si="153"/>
        <v>0.76645833333333402</v>
      </c>
      <c r="G214" s="25">
        <f t="shared" ca="1" si="138"/>
        <v>17</v>
      </c>
      <c r="H214" s="18">
        <f t="shared" ca="1" si="154"/>
        <v>1.9675925925925926E-4</v>
      </c>
      <c r="I214" s="18">
        <f t="shared" ca="1" si="155"/>
        <v>0.76665509259259323</v>
      </c>
      <c r="J214" s="16">
        <f t="shared" ca="1" si="156"/>
        <v>0.76665509259259323</v>
      </c>
      <c r="K214" s="23">
        <f t="shared" ca="1" si="157"/>
        <v>2.2673611111110548E-2</v>
      </c>
      <c r="L214" s="16">
        <f t="shared" ca="1" si="158"/>
        <v>0.78932870370370378</v>
      </c>
      <c r="M214" s="15">
        <f t="shared" ca="1" si="139"/>
        <v>23</v>
      </c>
      <c r="N214" s="16">
        <f t="shared" ca="1" si="140"/>
        <v>2.6620370370370372E-4</v>
      </c>
      <c r="O214" s="16">
        <f t="shared" ca="1" si="159"/>
        <v>0.78959490740740745</v>
      </c>
      <c r="P214" s="14">
        <f t="shared" ca="1" si="160"/>
        <v>0.78959490740740745</v>
      </c>
      <c r="Q214" s="23">
        <f>0</f>
        <v>0</v>
      </c>
      <c r="R214" s="14">
        <f t="shared" ca="1" si="161"/>
        <v>0.78959490740740745</v>
      </c>
      <c r="S214" s="13">
        <f t="shared" ca="1" si="141"/>
        <v>23</v>
      </c>
      <c r="T214" s="14">
        <f t="shared" ca="1" si="142"/>
        <v>2.6620370370370372E-4</v>
      </c>
      <c r="U214" s="14">
        <f t="shared" ca="1" si="162"/>
        <v>0.78986111111111112</v>
      </c>
      <c r="V214" s="12">
        <f t="shared" ca="1" si="163"/>
        <v>0.78986111111111112</v>
      </c>
      <c r="W214" s="23">
        <f>0</f>
        <v>0</v>
      </c>
      <c r="X214" s="12">
        <f t="shared" ca="1" si="164"/>
        <v>0.78986111111111112</v>
      </c>
      <c r="Y214" s="11">
        <f t="shared" ca="1" si="143"/>
        <v>42</v>
      </c>
      <c r="Z214" s="12">
        <f t="shared" ca="1" si="144"/>
        <v>4.861111111111111E-4</v>
      </c>
      <c r="AA214" s="12">
        <f t="shared" ca="1" si="165"/>
        <v>0.7903472222222222</v>
      </c>
      <c r="AB214" s="10">
        <f t="shared" ca="1" si="166"/>
        <v>0.7903472222222222</v>
      </c>
      <c r="AC214" s="23">
        <f>0</f>
        <v>0</v>
      </c>
      <c r="AD214" s="10">
        <f t="shared" ca="1" si="167"/>
        <v>0.7903472222222222</v>
      </c>
      <c r="AE214" s="9">
        <f t="shared" ca="1" si="132"/>
        <v>45</v>
      </c>
      <c r="AF214" s="10">
        <f t="shared" ca="1" si="145"/>
        <v>5.2083333333333333E-4</v>
      </c>
      <c r="AG214" s="10">
        <f t="shared" ca="1" si="168"/>
        <v>0.7908680555555555</v>
      </c>
      <c r="AH214" s="9" t="str">
        <f t="shared" ca="1" si="133"/>
        <v>Quesadilla</v>
      </c>
      <c r="AI214" s="8">
        <f t="shared" ca="1" si="169"/>
        <v>0.7908680555555555</v>
      </c>
      <c r="AJ214" s="23">
        <f t="shared" ca="1" si="170"/>
        <v>0</v>
      </c>
      <c r="AK214" s="8">
        <f t="shared" ca="1" si="173"/>
        <v>0.7908680555555555</v>
      </c>
      <c r="AL214" s="7">
        <f t="shared" ca="1" si="134"/>
        <v>25</v>
      </c>
      <c r="AM214" s="8">
        <f t="shared" ca="1" si="146"/>
        <v>2.8935185185185184E-4</v>
      </c>
      <c r="AN214" s="8">
        <f t="shared" ca="1" si="147"/>
        <v>0.79115740740740736</v>
      </c>
      <c r="AO214" s="7" t="str">
        <f t="shared" ca="1" si="135"/>
        <v>Debit</v>
      </c>
      <c r="AP214" s="1">
        <f t="shared" ca="1" si="148"/>
        <v>2.2673611111110548E-2</v>
      </c>
      <c r="AQ214" s="1">
        <f t="shared" ca="1" si="136"/>
        <v>2.0254629629629633E-3</v>
      </c>
      <c r="AR214">
        <f t="shared" si="149"/>
        <v>1</v>
      </c>
      <c r="AS214" s="33">
        <f t="shared" ca="1" si="171"/>
        <v>2.2673611111110548E-2</v>
      </c>
      <c r="AT214" s="33">
        <f t="shared" ca="1" si="150"/>
        <v>2.0254629629629633E-3</v>
      </c>
      <c r="AX214">
        <f t="shared" si="172"/>
        <v>210</v>
      </c>
      <c r="AY214" s="34">
        <v>2.1465430642907558E-2</v>
      </c>
    </row>
    <row r="215" spans="1:51" ht="15.6" customHeight="1">
      <c r="A215" s="2">
        <v>74</v>
      </c>
      <c r="B215" s="1">
        <f t="shared" si="137"/>
        <v>8.564814814814815E-4</v>
      </c>
      <c r="C215" s="5">
        <f t="shared" si="151"/>
        <v>0.76731481481481545</v>
      </c>
      <c r="D215" s="18">
        <f t="shared" si="131"/>
        <v>0.76731481481481545</v>
      </c>
      <c r="E215" s="21">
        <f t="shared" ca="1" si="152"/>
        <v>0</v>
      </c>
      <c r="F215" s="18">
        <f t="shared" ca="1" si="153"/>
        <v>0.76731481481481545</v>
      </c>
      <c r="G215" s="25">
        <f t="shared" ca="1" si="138"/>
        <v>23</v>
      </c>
      <c r="H215" s="18">
        <f t="shared" ca="1" si="154"/>
        <v>2.6620370370370372E-4</v>
      </c>
      <c r="I215" s="18">
        <f t="shared" ca="1" si="155"/>
        <v>0.76758101851851912</v>
      </c>
      <c r="J215" s="16">
        <f t="shared" ca="1" si="156"/>
        <v>0.76758101851851912</v>
      </c>
      <c r="K215" s="23">
        <f t="shared" ca="1" si="157"/>
        <v>2.3287037037036384E-2</v>
      </c>
      <c r="L215" s="16">
        <f t="shared" ca="1" si="158"/>
        <v>0.7908680555555555</v>
      </c>
      <c r="M215" s="15">
        <f t="shared" ca="1" si="139"/>
        <v>21</v>
      </c>
      <c r="N215" s="16">
        <f t="shared" ca="1" si="140"/>
        <v>2.4305555555555555E-4</v>
      </c>
      <c r="O215" s="16">
        <f t="shared" ca="1" si="159"/>
        <v>0.7911111111111111</v>
      </c>
      <c r="P215" s="14">
        <f t="shared" ca="1" si="160"/>
        <v>0.7911111111111111</v>
      </c>
      <c r="Q215" s="23">
        <f>0</f>
        <v>0</v>
      </c>
      <c r="R215" s="14">
        <f t="shared" ca="1" si="161"/>
        <v>0.7911111111111111</v>
      </c>
      <c r="S215" s="13">
        <f t="shared" ca="1" si="141"/>
        <v>42</v>
      </c>
      <c r="T215" s="14">
        <f t="shared" ca="1" si="142"/>
        <v>4.861111111111111E-4</v>
      </c>
      <c r="U215" s="14">
        <f t="shared" ca="1" si="162"/>
        <v>0.79159722222222217</v>
      </c>
      <c r="V215" s="12">
        <f t="shared" ca="1" si="163"/>
        <v>0.79159722222222217</v>
      </c>
      <c r="W215" s="23">
        <f>0</f>
        <v>0</v>
      </c>
      <c r="X215" s="12">
        <f t="shared" ca="1" si="164"/>
        <v>0.79159722222222217</v>
      </c>
      <c r="Y215" s="11">
        <f t="shared" ca="1" si="143"/>
        <v>49</v>
      </c>
      <c r="Z215" s="12">
        <f t="shared" ca="1" si="144"/>
        <v>5.6712962962962967E-4</v>
      </c>
      <c r="AA215" s="12">
        <f t="shared" ca="1" si="165"/>
        <v>0.79216435185185186</v>
      </c>
      <c r="AB215" s="10">
        <f t="shared" ca="1" si="166"/>
        <v>0.79216435185185186</v>
      </c>
      <c r="AC215" s="23">
        <f>0</f>
        <v>0</v>
      </c>
      <c r="AD215" s="10">
        <f t="shared" ca="1" si="167"/>
        <v>0.79216435185185186</v>
      </c>
      <c r="AE215" s="9">
        <f t="shared" ca="1" si="132"/>
        <v>58</v>
      </c>
      <c r="AF215" s="10">
        <f t="shared" ca="1" si="145"/>
        <v>6.7129629629629625E-4</v>
      </c>
      <c r="AG215" s="10">
        <f t="shared" ca="1" si="168"/>
        <v>0.79283564814814811</v>
      </c>
      <c r="AH215" s="9" t="str">
        <f t="shared" ca="1" si="133"/>
        <v>Burrito</v>
      </c>
      <c r="AI215" s="8">
        <f t="shared" ca="1" si="169"/>
        <v>0.79283564814814811</v>
      </c>
      <c r="AJ215" s="23">
        <f t="shared" ca="1" si="170"/>
        <v>0</v>
      </c>
      <c r="AK215" s="8">
        <f t="shared" ca="1" si="173"/>
        <v>0.79283564814814811</v>
      </c>
      <c r="AL215" s="7">
        <f t="shared" ca="1" si="134"/>
        <v>13</v>
      </c>
      <c r="AM215" s="8">
        <f t="shared" ca="1" si="146"/>
        <v>1.5046296296296297E-4</v>
      </c>
      <c r="AN215" s="8">
        <f t="shared" ca="1" si="147"/>
        <v>0.79298611111111106</v>
      </c>
      <c r="AO215" s="7" t="str">
        <f t="shared" ca="1" si="135"/>
        <v>Debit</v>
      </c>
      <c r="AP215" s="1">
        <f t="shared" ca="1" si="148"/>
        <v>2.3287037037036384E-2</v>
      </c>
      <c r="AQ215" s="1">
        <f t="shared" ca="1" si="136"/>
        <v>2.3842592592592591E-3</v>
      </c>
      <c r="AR215">
        <f t="shared" si="149"/>
        <v>1</v>
      </c>
      <c r="AS215" s="33">
        <f t="shared" ca="1" si="171"/>
        <v>2.3287037037036384E-2</v>
      </c>
      <c r="AT215" s="33">
        <f t="shared" ca="1" si="150"/>
        <v>2.3842592592592591E-3</v>
      </c>
      <c r="AX215">
        <f t="shared" si="172"/>
        <v>211</v>
      </c>
      <c r="AY215" s="34">
        <v>2.4513197356161642E-2</v>
      </c>
    </row>
    <row r="216" spans="1:51" ht="15.6" customHeight="1">
      <c r="A216" s="2">
        <v>89</v>
      </c>
      <c r="B216" s="1">
        <f t="shared" si="137"/>
        <v>1.0300925925925926E-3</v>
      </c>
      <c r="C216" s="5">
        <f t="shared" si="151"/>
        <v>0.76834490740740802</v>
      </c>
      <c r="D216" s="18">
        <f t="shared" si="131"/>
        <v>0.76834490740740802</v>
      </c>
      <c r="E216" s="21">
        <f t="shared" ca="1" si="152"/>
        <v>0</v>
      </c>
      <c r="F216" s="18">
        <f t="shared" ca="1" si="153"/>
        <v>0.76834490740740802</v>
      </c>
      <c r="G216" s="25">
        <f t="shared" ca="1" si="138"/>
        <v>18</v>
      </c>
      <c r="H216" s="18">
        <f t="shared" ca="1" si="154"/>
        <v>2.0833333333333335E-4</v>
      </c>
      <c r="I216" s="18">
        <f t="shared" ca="1" si="155"/>
        <v>0.76855324074074138</v>
      </c>
      <c r="J216" s="16">
        <f t="shared" ca="1" si="156"/>
        <v>0.76855324074074138</v>
      </c>
      <c r="K216" s="23">
        <f t="shared" ca="1" si="157"/>
        <v>2.4282407407406725E-2</v>
      </c>
      <c r="L216" s="16">
        <f t="shared" ca="1" si="158"/>
        <v>0.79283564814814811</v>
      </c>
      <c r="M216" s="15">
        <f t="shared" ca="1" si="139"/>
        <v>23</v>
      </c>
      <c r="N216" s="16">
        <f t="shared" ca="1" si="140"/>
        <v>2.6620370370370372E-4</v>
      </c>
      <c r="O216" s="16">
        <f t="shared" ca="1" si="159"/>
        <v>0.79310185185185178</v>
      </c>
      <c r="P216" s="14">
        <f t="shared" ca="1" si="160"/>
        <v>0.79310185185185178</v>
      </c>
      <c r="Q216" s="23">
        <f>0</f>
        <v>0</v>
      </c>
      <c r="R216" s="14">
        <f t="shared" ca="1" si="161"/>
        <v>0.79310185185185178</v>
      </c>
      <c r="S216" s="13">
        <f t="shared" ca="1" si="141"/>
        <v>23</v>
      </c>
      <c r="T216" s="14">
        <f t="shared" ca="1" si="142"/>
        <v>2.6620370370370372E-4</v>
      </c>
      <c r="U216" s="14">
        <f t="shared" ca="1" si="162"/>
        <v>0.79336805555555545</v>
      </c>
      <c r="V216" s="12">
        <f t="shared" ca="1" si="163"/>
        <v>0.79336805555555545</v>
      </c>
      <c r="W216" s="23">
        <f>0</f>
        <v>0</v>
      </c>
      <c r="X216" s="12">
        <f t="shared" ca="1" si="164"/>
        <v>0.79336805555555545</v>
      </c>
      <c r="Y216" s="11">
        <f t="shared" ca="1" si="143"/>
        <v>41</v>
      </c>
      <c r="Z216" s="12">
        <f t="shared" ca="1" si="144"/>
        <v>4.7453703703703704E-4</v>
      </c>
      <c r="AA216" s="12">
        <f t="shared" ca="1" si="165"/>
        <v>0.79384259259259249</v>
      </c>
      <c r="AB216" s="10">
        <f t="shared" ca="1" si="166"/>
        <v>0.79384259259259249</v>
      </c>
      <c r="AC216" s="23">
        <f>0</f>
        <v>0</v>
      </c>
      <c r="AD216" s="10">
        <f t="shared" ca="1" si="167"/>
        <v>0.79384259259259249</v>
      </c>
      <c r="AE216" s="9">
        <f t="shared" ca="1" si="132"/>
        <v>34</v>
      </c>
      <c r="AF216" s="10">
        <f t="shared" ca="1" si="145"/>
        <v>3.9351851851851852E-4</v>
      </c>
      <c r="AG216" s="10">
        <f t="shared" ca="1" si="168"/>
        <v>0.79423611111111103</v>
      </c>
      <c r="AH216" s="9" t="str">
        <f t="shared" ca="1" si="133"/>
        <v>Burrito</v>
      </c>
      <c r="AI216" s="8">
        <f t="shared" ca="1" si="169"/>
        <v>0.79423611111111103</v>
      </c>
      <c r="AJ216" s="23">
        <f t="shared" ca="1" si="170"/>
        <v>0</v>
      </c>
      <c r="AK216" s="8">
        <f t="shared" ca="1" si="173"/>
        <v>0.79423611111111103</v>
      </c>
      <c r="AL216" s="7">
        <f t="shared" ca="1" si="134"/>
        <v>39</v>
      </c>
      <c r="AM216" s="8">
        <f t="shared" ca="1" si="146"/>
        <v>4.5138888888888887E-4</v>
      </c>
      <c r="AN216" s="8">
        <f t="shared" ca="1" si="147"/>
        <v>0.79468749999999988</v>
      </c>
      <c r="AO216" s="7" t="str">
        <f t="shared" ca="1" si="135"/>
        <v>Cash</v>
      </c>
      <c r="AP216" s="1">
        <f t="shared" ca="1" si="148"/>
        <v>2.4282407407406725E-2</v>
      </c>
      <c r="AQ216" s="1">
        <f t="shared" ca="1" si="136"/>
        <v>2.0601851851851853E-3</v>
      </c>
      <c r="AR216">
        <f t="shared" si="149"/>
        <v>1</v>
      </c>
      <c r="AS216" s="33">
        <f t="shared" ca="1" si="171"/>
        <v>2.4282407407406725E-2</v>
      </c>
      <c r="AT216" s="33">
        <f t="shared" ca="1" si="150"/>
        <v>2.0601851851851853E-3</v>
      </c>
      <c r="AX216">
        <f t="shared" si="172"/>
        <v>212</v>
      </c>
      <c r="AY216" s="34">
        <v>2.2353285872350137E-2</v>
      </c>
    </row>
    <row r="217" spans="1:51" ht="15.6" customHeight="1">
      <c r="A217" s="2">
        <v>83</v>
      </c>
      <c r="B217" s="1">
        <f t="shared" si="137"/>
        <v>9.6064814814814819E-4</v>
      </c>
      <c r="C217" s="5">
        <f t="shared" si="151"/>
        <v>0.76930555555555613</v>
      </c>
      <c r="D217" s="18">
        <f t="shared" si="131"/>
        <v>0.76930555555555613</v>
      </c>
      <c r="E217" s="21">
        <f t="shared" ca="1" si="152"/>
        <v>0</v>
      </c>
      <c r="F217" s="18">
        <f t="shared" ca="1" si="153"/>
        <v>0.76930555555555613</v>
      </c>
      <c r="G217" s="25">
        <f t="shared" ca="1" si="138"/>
        <v>11</v>
      </c>
      <c r="H217" s="18">
        <f t="shared" ca="1" si="154"/>
        <v>1.273148148148148E-4</v>
      </c>
      <c r="I217" s="18">
        <f t="shared" ca="1" si="155"/>
        <v>0.76943287037037089</v>
      </c>
      <c r="J217" s="16">
        <f t="shared" ca="1" si="156"/>
        <v>0.76943287037037089</v>
      </c>
      <c r="K217" s="23">
        <f t="shared" ca="1" si="157"/>
        <v>2.480324074074014E-2</v>
      </c>
      <c r="L217" s="16">
        <f t="shared" ca="1" si="158"/>
        <v>0.79423611111111103</v>
      </c>
      <c r="M217" s="15">
        <f t="shared" ca="1" si="139"/>
        <v>33</v>
      </c>
      <c r="N217" s="16">
        <f t="shared" ca="1" si="140"/>
        <v>3.8194444444444446E-4</v>
      </c>
      <c r="O217" s="16">
        <f t="shared" ca="1" si="159"/>
        <v>0.79461805555555542</v>
      </c>
      <c r="P217" s="14">
        <f t="shared" ca="1" si="160"/>
        <v>0.79461805555555542</v>
      </c>
      <c r="Q217" s="23">
        <f>0</f>
        <v>0</v>
      </c>
      <c r="R217" s="14">
        <f t="shared" ca="1" si="161"/>
        <v>0.79461805555555542</v>
      </c>
      <c r="S217" s="13">
        <f t="shared" ca="1" si="141"/>
        <v>22</v>
      </c>
      <c r="T217" s="14">
        <f t="shared" ca="1" si="142"/>
        <v>2.5462962962962961E-4</v>
      </c>
      <c r="U217" s="14">
        <f t="shared" ca="1" si="162"/>
        <v>0.79487268518518506</v>
      </c>
      <c r="V217" s="12">
        <f t="shared" ca="1" si="163"/>
        <v>0.79487268518518506</v>
      </c>
      <c r="W217" s="23">
        <f>0</f>
        <v>0</v>
      </c>
      <c r="X217" s="12">
        <f t="shared" ca="1" si="164"/>
        <v>0.79487268518518506</v>
      </c>
      <c r="Y217" s="11">
        <f t="shared" ca="1" si="143"/>
        <v>39</v>
      </c>
      <c r="Z217" s="12">
        <f t="shared" ca="1" si="144"/>
        <v>4.5138888888888887E-4</v>
      </c>
      <c r="AA217" s="12">
        <f t="shared" ca="1" si="165"/>
        <v>0.79532407407407391</v>
      </c>
      <c r="AB217" s="10">
        <f t="shared" ca="1" si="166"/>
        <v>0.79532407407407391</v>
      </c>
      <c r="AC217" s="23">
        <f>0</f>
        <v>0</v>
      </c>
      <c r="AD217" s="10">
        <f t="shared" ca="1" si="167"/>
        <v>0.79532407407407391</v>
      </c>
      <c r="AE217" s="9">
        <f t="shared" ca="1" si="132"/>
        <v>44</v>
      </c>
      <c r="AF217" s="10">
        <f t="shared" ca="1" si="145"/>
        <v>5.0925925925925921E-4</v>
      </c>
      <c r="AG217" s="10">
        <f t="shared" ca="1" si="168"/>
        <v>0.79583333333333317</v>
      </c>
      <c r="AH217" s="9" t="str">
        <f t="shared" ca="1" si="133"/>
        <v>Bowl</v>
      </c>
      <c r="AI217" s="8">
        <f t="shared" ca="1" si="169"/>
        <v>0.79583333333333317</v>
      </c>
      <c r="AJ217" s="23">
        <f t="shared" ca="1" si="170"/>
        <v>0</v>
      </c>
      <c r="AK217" s="8">
        <f t="shared" ca="1" si="173"/>
        <v>0.79583333333333317</v>
      </c>
      <c r="AL217" s="7">
        <f t="shared" ca="1" si="134"/>
        <v>10</v>
      </c>
      <c r="AM217" s="8">
        <f t="shared" ca="1" si="146"/>
        <v>1.1574074074074075E-4</v>
      </c>
      <c r="AN217" s="8">
        <f t="shared" ca="1" si="147"/>
        <v>0.79594907407407389</v>
      </c>
      <c r="AO217" s="7" t="str">
        <f t="shared" ca="1" si="135"/>
        <v>Debit</v>
      </c>
      <c r="AP217" s="1">
        <f t="shared" ca="1" si="148"/>
        <v>2.480324074074014E-2</v>
      </c>
      <c r="AQ217" s="1">
        <f t="shared" ca="1" si="136"/>
        <v>1.8402777777777779E-3</v>
      </c>
      <c r="AR217">
        <f t="shared" si="149"/>
        <v>1</v>
      </c>
      <c r="AS217" s="33">
        <f t="shared" ca="1" si="171"/>
        <v>2.480324074074014E-2</v>
      </c>
      <c r="AT217" s="33">
        <f t="shared" ca="1" si="150"/>
        <v>1.8402777777777779E-3</v>
      </c>
      <c r="AX217">
        <f t="shared" si="172"/>
        <v>213</v>
      </c>
      <c r="AY217" s="34">
        <v>2.2669753086419935E-2</v>
      </c>
    </row>
    <row r="218" spans="1:51" ht="15.6" customHeight="1">
      <c r="A218" s="2">
        <v>9</v>
      </c>
      <c r="B218" s="1">
        <f t="shared" si="137"/>
        <v>1.0416666666666667E-4</v>
      </c>
      <c r="C218" s="5">
        <f t="shared" si="151"/>
        <v>0.76940972222222281</v>
      </c>
      <c r="D218" s="18">
        <f t="shared" si="131"/>
        <v>0.76940972222222281</v>
      </c>
      <c r="E218" s="21">
        <f t="shared" ca="1" si="152"/>
        <v>2.3148148148077752E-5</v>
      </c>
      <c r="F218" s="18">
        <f t="shared" ca="1" si="153"/>
        <v>0.76943287037037089</v>
      </c>
      <c r="G218" s="25">
        <f t="shared" ca="1" si="138"/>
        <v>11</v>
      </c>
      <c r="H218" s="18">
        <f t="shared" ca="1" si="154"/>
        <v>1.273148148148148E-4</v>
      </c>
      <c r="I218" s="18">
        <f t="shared" ca="1" si="155"/>
        <v>0.76956018518518565</v>
      </c>
      <c r="J218" s="16">
        <f t="shared" ca="1" si="156"/>
        <v>0.76956018518518565</v>
      </c>
      <c r="K218" s="23">
        <f t="shared" ca="1" si="157"/>
        <v>2.6273148148147518E-2</v>
      </c>
      <c r="L218" s="16">
        <f t="shared" ca="1" si="158"/>
        <v>0.79583333333333317</v>
      </c>
      <c r="M218" s="15">
        <f t="shared" ca="1" si="139"/>
        <v>35</v>
      </c>
      <c r="N218" s="16">
        <f t="shared" ca="1" si="140"/>
        <v>4.0509259259259258E-4</v>
      </c>
      <c r="O218" s="16">
        <f t="shared" ca="1" si="159"/>
        <v>0.79623842592592575</v>
      </c>
      <c r="P218" s="14">
        <f t="shared" ca="1" si="160"/>
        <v>0.79623842592592575</v>
      </c>
      <c r="Q218" s="23">
        <f>0</f>
        <v>0</v>
      </c>
      <c r="R218" s="14">
        <f t="shared" ca="1" si="161"/>
        <v>0.79623842592592575</v>
      </c>
      <c r="S218" s="13">
        <f t="shared" ca="1" si="141"/>
        <v>41</v>
      </c>
      <c r="T218" s="14">
        <f t="shared" ca="1" si="142"/>
        <v>4.7453703703703704E-4</v>
      </c>
      <c r="U218" s="14">
        <f t="shared" ca="1" si="162"/>
        <v>0.79671296296296279</v>
      </c>
      <c r="V218" s="12">
        <f t="shared" ca="1" si="163"/>
        <v>0.79671296296296279</v>
      </c>
      <c r="W218" s="23">
        <f>0</f>
        <v>0</v>
      </c>
      <c r="X218" s="12">
        <f t="shared" ca="1" si="164"/>
        <v>0.79671296296296279</v>
      </c>
      <c r="Y218" s="11">
        <f t="shared" ca="1" si="143"/>
        <v>36</v>
      </c>
      <c r="Z218" s="12">
        <f t="shared" ca="1" si="144"/>
        <v>4.1666666666666669E-4</v>
      </c>
      <c r="AA218" s="12">
        <f t="shared" ca="1" si="165"/>
        <v>0.79712962962962941</v>
      </c>
      <c r="AB218" s="10">
        <f t="shared" ca="1" si="166"/>
        <v>0.79712962962962941</v>
      </c>
      <c r="AC218" s="23">
        <f>0</f>
        <v>0</v>
      </c>
      <c r="AD218" s="10">
        <f t="shared" ca="1" si="167"/>
        <v>0.79712962962962941</v>
      </c>
      <c r="AE218" s="9">
        <f t="shared" ca="1" si="132"/>
        <v>49</v>
      </c>
      <c r="AF218" s="10">
        <f t="shared" ca="1" si="145"/>
        <v>5.6712962962962967E-4</v>
      </c>
      <c r="AG218" s="10">
        <f t="shared" ca="1" si="168"/>
        <v>0.79769675925925909</v>
      </c>
      <c r="AH218" s="9" t="str">
        <f t="shared" ca="1" si="133"/>
        <v>Quesadilla</v>
      </c>
      <c r="AI218" s="8">
        <f t="shared" ca="1" si="169"/>
        <v>0.79769675925925909</v>
      </c>
      <c r="AJ218" s="23">
        <f t="shared" ca="1" si="170"/>
        <v>0</v>
      </c>
      <c r="AK218" s="8">
        <f t="shared" ca="1" si="173"/>
        <v>0.79769675925925909</v>
      </c>
      <c r="AL218" s="7">
        <f t="shared" ca="1" si="134"/>
        <v>16</v>
      </c>
      <c r="AM218" s="8">
        <f t="shared" ca="1" si="146"/>
        <v>1.8518518518518518E-4</v>
      </c>
      <c r="AN218" s="8">
        <f t="shared" ca="1" si="147"/>
        <v>0.79788194444444427</v>
      </c>
      <c r="AO218" s="7" t="str">
        <f t="shared" ca="1" si="135"/>
        <v>Debit</v>
      </c>
      <c r="AP218" s="1">
        <f t="shared" ca="1" si="148"/>
        <v>2.6296296296295596E-2</v>
      </c>
      <c r="AQ218" s="1">
        <f t="shared" ca="1" si="136"/>
        <v>2.1759259259259262E-3</v>
      </c>
      <c r="AR218">
        <f t="shared" si="149"/>
        <v>1</v>
      </c>
      <c r="AS218" s="33">
        <f t="shared" ca="1" si="171"/>
        <v>2.6296296296295596E-2</v>
      </c>
      <c r="AT218" s="33">
        <f t="shared" ca="1" si="150"/>
        <v>2.1759259259259262E-3</v>
      </c>
      <c r="AX218">
        <f t="shared" si="172"/>
        <v>214</v>
      </c>
      <c r="AY218" s="34">
        <v>2.48280631260193E-2</v>
      </c>
    </row>
    <row r="219" spans="1:51" ht="15.6" customHeight="1">
      <c r="A219" s="2">
        <v>33</v>
      </c>
      <c r="B219" s="1">
        <f t="shared" si="137"/>
        <v>3.8194444444444446E-4</v>
      </c>
      <c r="C219" s="5">
        <f t="shared" si="151"/>
        <v>0.76979166666666721</v>
      </c>
      <c r="D219" s="18">
        <f t="shared" si="131"/>
        <v>0.76979166666666721</v>
      </c>
      <c r="E219" s="21">
        <f t="shared" ca="1" si="152"/>
        <v>0</v>
      </c>
      <c r="F219" s="18">
        <f t="shared" ca="1" si="153"/>
        <v>0.76979166666666721</v>
      </c>
      <c r="G219" s="25">
        <f t="shared" ca="1" si="138"/>
        <v>25</v>
      </c>
      <c r="H219" s="18">
        <f t="shared" ca="1" si="154"/>
        <v>2.8935185185185184E-4</v>
      </c>
      <c r="I219" s="18">
        <f t="shared" ca="1" si="155"/>
        <v>0.77008101851851907</v>
      </c>
      <c r="J219" s="16">
        <f t="shared" ca="1" si="156"/>
        <v>0.77008101851851907</v>
      </c>
      <c r="K219" s="23">
        <f t="shared" ca="1" si="157"/>
        <v>2.7615740740740025E-2</v>
      </c>
      <c r="L219" s="16">
        <f t="shared" ca="1" si="158"/>
        <v>0.79769675925925909</v>
      </c>
      <c r="M219" s="15">
        <f t="shared" ca="1" si="139"/>
        <v>19</v>
      </c>
      <c r="N219" s="16">
        <f t="shared" ca="1" si="140"/>
        <v>2.199074074074074E-4</v>
      </c>
      <c r="O219" s="16">
        <f t="shared" ca="1" si="159"/>
        <v>0.7979166666666665</v>
      </c>
      <c r="P219" s="14">
        <f t="shared" ca="1" si="160"/>
        <v>0.7979166666666665</v>
      </c>
      <c r="Q219" s="23">
        <f>0</f>
        <v>0</v>
      </c>
      <c r="R219" s="14">
        <f t="shared" ca="1" si="161"/>
        <v>0.7979166666666665</v>
      </c>
      <c r="S219" s="13">
        <f t="shared" ca="1" si="141"/>
        <v>21</v>
      </c>
      <c r="T219" s="14">
        <f t="shared" ca="1" si="142"/>
        <v>2.4305555555555555E-4</v>
      </c>
      <c r="U219" s="14">
        <f t="shared" ca="1" si="162"/>
        <v>0.79815972222222209</v>
      </c>
      <c r="V219" s="12">
        <f t="shared" ca="1" si="163"/>
        <v>0.79815972222222209</v>
      </c>
      <c r="W219" s="23">
        <f>0</f>
        <v>0</v>
      </c>
      <c r="X219" s="12">
        <f t="shared" ca="1" si="164"/>
        <v>0.79815972222222209</v>
      </c>
      <c r="Y219" s="11">
        <f t="shared" ca="1" si="143"/>
        <v>47</v>
      </c>
      <c r="Z219" s="12">
        <f t="shared" ca="1" si="144"/>
        <v>5.4398148148148144E-4</v>
      </c>
      <c r="AA219" s="12">
        <f t="shared" ca="1" si="165"/>
        <v>0.79870370370370358</v>
      </c>
      <c r="AB219" s="10">
        <f t="shared" ca="1" si="166"/>
        <v>0.79870370370370358</v>
      </c>
      <c r="AC219" s="23">
        <f>0</f>
        <v>0</v>
      </c>
      <c r="AD219" s="10">
        <f t="shared" ca="1" si="167"/>
        <v>0.79870370370370358</v>
      </c>
      <c r="AE219" s="9">
        <f t="shared" ca="1" si="132"/>
        <v>48</v>
      </c>
      <c r="AF219" s="10">
        <f t="shared" ca="1" si="145"/>
        <v>5.5555555555555556E-4</v>
      </c>
      <c r="AG219" s="10">
        <f t="shared" ca="1" si="168"/>
        <v>0.79925925925925911</v>
      </c>
      <c r="AH219" s="9" t="str">
        <f t="shared" ca="1" si="133"/>
        <v>Bowl</v>
      </c>
      <c r="AI219" s="8">
        <f t="shared" ca="1" si="169"/>
        <v>0.79925925925925911</v>
      </c>
      <c r="AJ219" s="23">
        <f t="shared" ca="1" si="170"/>
        <v>0</v>
      </c>
      <c r="AK219" s="8">
        <f t="shared" ca="1" si="173"/>
        <v>0.79925925925925911</v>
      </c>
      <c r="AL219" s="7">
        <f t="shared" ca="1" si="134"/>
        <v>20</v>
      </c>
      <c r="AM219" s="8">
        <f t="shared" ca="1" si="146"/>
        <v>2.3148148148148149E-4</v>
      </c>
      <c r="AN219" s="8">
        <f t="shared" ca="1" si="147"/>
        <v>0.79949074074074056</v>
      </c>
      <c r="AO219" s="7" t="str">
        <f t="shared" ca="1" si="135"/>
        <v>Debit</v>
      </c>
      <c r="AP219" s="1">
        <f t="shared" ca="1" si="148"/>
        <v>2.7615740740740025E-2</v>
      </c>
      <c r="AQ219" s="1">
        <f t="shared" ca="1" si="136"/>
        <v>2.0833333333333333E-3</v>
      </c>
      <c r="AR219">
        <f t="shared" si="149"/>
        <v>1</v>
      </c>
      <c r="AS219" s="33">
        <f t="shared" ca="1" si="171"/>
        <v>2.7615740740740025E-2</v>
      </c>
      <c r="AT219" s="33">
        <f t="shared" ca="1" si="150"/>
        <v>2.0833333333333333E-3</v>
      </c>
      <c r="AX219">
        <f t="shared" si="172"/>
        <v>215</v>
      </c>
      <c r="AY219" s="34">
        <v>2.2409300023293718E-2</v>
      </c>
    </row>
    <row r="220" spans="1:51" ht="15.6" customHeight="1">
      <c r="A220" s="2">
        <v>146</v>
      </c>
      <c r="B220" s="1">
        <f t="shared" si="137"/>
        <v>1.6898148148148148E-3</v>
      </c>
      <c r="C220" s="5">
        <f t="shared" si="151"/>
        <v>0.77148148148148199</v>
      </c>
      <c r="D220" s="18">
        <f t="shared" si="131"/>
        <v>0.77148148148148199</v>
      </c>
      <c r="E220" s="21">
        <f t="shared" ca="1" si="152"/>
        <v>0</v>
      </c>
      <c r="F220" s="18">
        <f t="shared" ca="1" si="153"/>
        <v>0.77148148148148199</v>
      </c>
      <c r="G220" s="25">
        <f t="shared" ca="1" si="138"/>
        <v>16</v>
      </c>
      <c r="H220" s="18">
        <f t="shared" ca="1" si="154"/>
        <v>1.8518518518518518E-4</v>
      </c>
      <c r="I220" s="18">
        <f t="shared" ca="1" si="155"/>
        <v>0.77166666666666717</v>
      </c>
      <c r="J220" s="16">
        <f t="shared" ca="1" si="156"/>
        <v>0.77166666666666717</v>
      </c>
      <c r="K220" s="23">
        <f t="shared" ca="1" si="157"/>
        <v>2.7592592592591947E-2</v>
      </c>
      <c r="L220" s="16">
        <f t="shared" ca="1" si="158"/>
        <v>0.79925925925925911</v>
      </c>
      <c r="M220" s="15">
        <f t="shared" ca="1" si="139"/>
        <v>13</v>
      </c>
      <c r="N220" s="16">
        <f t="shared" ca="1" si="140"/>
        <v>1.5046296296296297E-4</v>
      </c>
      <c r="O220" s="16">
        <f t="shared" ca="1" si="159"/>
        <v>0.79940972222222206</v>
      </c>
      <c r="P220" s="14">
        <f t="shared" ca="1" si="160"/>
        <v>0.79940972222222206</v>
      </c>
      <c r="Q220" s="23">
        <f>0</f>
        <v>0</v>
      </c>
      <c r="R220" s="14">
        <f t="shared" ca="1" si="161"/>
        <v>0.79940972222222206</v>
      </c>
      <c r="S220" s="13">
        <f t="shared" ca="1" si="141"/>
        <v>20</v>
      </c>
      <c r="T220" s="14">
        <f t="shared" ca="1" si="142"/>
        <v>2.3148148148148149E-4</v>
      </c>
      <c r="U220" s="14">
        <f t="shared" ca="1" si="162"/>
        <v>0.79964120370370351</v>
      </c>
      <c r="V220" s="12">
        <f t="shared" ca="1" si="163"/>
        <v>0.79964120370370351</v>
      </c>
      <c r="W220" s="23">
        <f>0</f>
        <v>0</v>
      </c>
      <c r="X220" s="12">
        <f t="shared" ca="1" si="164"/>
        <v>0.79964120370370351</v>
      </c>
      <c r="Y220" s="11">
        <f t="shared" ca="1" si="143"/>
        <v>20</v>
      </c>
      <c r="Z220" s="12">
        <f t="shared" ca="1" si="144"/>
        <v>2.3148148148148149E-4</v>
      </c>
      <c r="AA220" s="12">
        <f t="shared" ca="1" si="165"/>
        <v>0.79987268518518495</v>
      </c>
      <c r="AB220" s="10">
        <f t="shared" ca="1" si="166"/>
        <v>0.79987268518518495</v>
      </c>
      <c r="AC220" s="23">
        <f>0</f>
        <v>0</v>
      </c>
      <c r="AD220" s="10">
        <f t="shared" ca="1" si="167"/>
        <v>0.79987268518518495</v>
      </c>
      <c r="AE220" s="9">
        <f t="shared" ca="1" si="132"/>
        <v>20</v>
      </c>
      <c r="AF220" s="10">
        <f t="shared" ca="1" si="145"/>
        <v>2.3148148148148149E-4</v>
      </c>
      <c r="AG220" s="10">
        <f t="shared" ca="1" si="168"/>
        <v>0.80010416666666639</v>
      </c>
      <c r="AH220" s="9" t="str">
        <f t="shared" ca="1" si="133"/>
        <v>Bowl</v>
      </c>
      <c r="AI220" s="8">
        <f t="shared" ca="1" si="169"/>
        <v>0.80010416666666639</v>
      </c>
      <c r="AJ220" s="23">
        <f t="shared" ca="1" si="170"/>
        <v>0</v>
      </c>
      <c r="AK220" s="8">
        <f t="shared" ca="1" si="173"/>
        <v>0.80010416666666639</v>
      </c>
      <c r="AL220" s="7">
        <f t="shared" ca="1" si="134"/>
        <v>20</v>
      </c>
      <c r="AM220" s="8">
        <f t="shared" ca="1" si="146"/>
        <v>2.3148148148148149E-4</v>
      </c>
      <c r="AN220" s="8">
        <f t="shared" ca="1" si="147"/>
        <v>0.80033564814814784</v>
      </c>
      <c r="AO220" s="7" t="str">
        <f t="shared" ca="1" si="135"/>
        <v>Debit</v>
      </c>
      <c r="AP220" s="1">
        <f t="shared" ca="1" si="148"/>
        <v>2.7592592592591947E-2</v>
      </c>
      <c r="AQ220" s="1">
        <f t="shared" ca="1" si="136"/>
        <v>1.261574074074074E-3</v>
      </c>
      <c r="AR220">
        <f t="shared" si="149"/>
        <v>1</v>
      </c>
      <c r="AS220" s="33">
        <f t="shared" ca="1" si="171"/>
        <v>2.7592592592591947E-2</v>
      </c>
      <c r="AT220" s="33">
        <f t="shared" ca="1" si="150"/>
        <v>1.261574074074074E-3</v>
      </c>
      <c r="AX220">
        <f t="shared" si="172"/>
        <v>216</v>
      </c>
      <c r="AY220" s="34">
        <v>2.546278098066633E-2</v>
      </c>
    </row>
    <row r="221" spans="1:51" ht="15.6" customHeight="1">
      <c r="A221" s="2">
        <v>113</v>
      </c>
      <c r="B221" s="1">
        <f t="shared" si="137"/>
        <v>1.3078703703703703E-3</v>
      </c>
      <c r="C221" s="5">
        <f t="shared" si="151"/>
        <v>0.77278935185185238</v>
      </c>
      <c r="D221" s="18">
        <f t="shared" si="131"/>
        <v>0.77278935185185238</v>
      </c>
      <c r="E221" s="21">
        <f t="shared" ca="1" si="152"/>
        <v>0</v>
      </c>
      <c r="F221" s="18">
        <f t="shared" ca="1" si="153"/>
        <v>0.77278935185185238</v>
      </c>
      <c r="G221" s="25">
        <f t="shared" ca="1" si="138"/>
        <v>22</v>
      </c>
      <c r="H221" s="18">
        <f t="shared" ca="1" si="154"/>
        <v>2.5462962962962961E-4</v>
      </c>
      <c r="I221" s="18">
        <f t="shared" ca="1" si="155"/>
        <v>0.77304398148148201</v>
      </c>
      <c r="J221" s="16">
        <f t="shared" ca="1" si="156"/>
        <v>0.77304398148148201</v>
      </c>
      <c r="K221" s="23">
        <f t="shared" ca="1" si="157"/>
        <v>2.7060185185184382E-2</v>
      </c>
      <c r="L221" s="16">
        <f t="shared" ca="1" si="158"/>
        <v>0.80010416666666639</v>
      </c>
      <c r="M221" s="15">
        <f t="shared" ca="1" si="139"/>
        <v>8</v>
      </c>
      <c r="N221" s="16">
        <f t="shared" ca="1" si="140"/>
        <v>9.2592592592592588E-5</v>
      </c>
      <c r="O221" s="16">
        <f t="shared" ca="1" si="159"/>
        <v>0.80019675925925904</v>
      </c>
      <c r="P221" s="14">
        <f t="shared" ca="1" si="160"/>
        <v>0.80019675925925904</v>
      </c>
      <c r="Q221" s="23">
        <f>0</f>
        <v>0</v>
      </c>
      <c r="R221" s="14">
        <f t="shared" ca="1" si="161"/>
        <v>0.80019675925925904</v>
      </c>
      <c r="S221" s="13">
        <f t="shared" ca="1" si="141"/>
        <v>28</v>
      </c>
      <c r="T221" s="14">
        <f t="shared" ca="1" si="142"/>
        <v>3.2407407407407406E-4</v>
      </c>
      <c r="U221" s="14">
        <f t="shared" ca="1" si="162"/>
        <v>0.80052083333333313</v>
      </c>
      <c r="V221" s="12">
        <f t="shared" ca="1" si="163"/>
        <v>0.80052083333333313</v>
      </c>
      <c r="W221" s="23">
        <f>0</f>
        <v>0</v>
      </c>
      <c r="X221" s="12">
        <f t="shared" ca="1" si="164"/>
        <v>0.80052083333333313</v>
      </c>
      <c r="Y221" s="11">
        <f t="shared" ca="1" si="143"/>
        <v>50</v>
      </c>
      <c r="Z221" s="12">
        <f t="shared" ca="1" si="144"/>
        <v>5.7870370370370367E-4</v>
      </c>
      <c r="AA221" s="12">
        <f t="shared" ca="1" si="165"/>
        <v>0.80109953703703685</v>
      </c>
      <c r="AB221" s="10">
        <f t="shared" ca="1" si="166"/>
        <v>0.80109953703703685</v>
      </c>
      <c r="AC221" s="23">
        <f>0</f>
        <v>0</v>
      </c>
      <c r="AD221" s="10">
        <f t="shared" ca="1" si="167"/>
        <v>0.80109953703703685</v>
      </c>
      <c r="AE221" s="9">
        <f t="shared" ca="1" si="132"/>
        <v>33</v>
      </c>
      <c r="AF221" s="10">
        <f t="shared" ca="1" si="145"/>
        <v>3.8194444444444446E-4</v>
      </c>
      <c r="AG221" s="10">
        <f t="shared" ca="1" si="168"/>
        <v>0.80148148148148124</v>
      </c>
      <c r="AH221" s="9" t="str">
        <f t="shared" ca="1" si="133"/>
        <v>Burrito</v>
      </c>
      <c r="AI221" s="8">
        <f t="shared" ca="1" si="169"/>
        <v>0.80148148148148124</v>
      </c>
      <c r="AJ221" s="23">
        <f t="shared" ca="1" si="170"/>
        <v>0</v>
      </c>
      <c r="AK221" s="8">
        <f t="shared" ca="1" si="173"/>
        <v>0.80148148148148124</v>
      </c>
      <c r="AL221" s="7">
        <f t="shared" ca="1" si="134"/>
        <v>42</v>
      </c>
      <c r="AM221" s="8">
        <f t="shared" ca="1" si="146"/>
        <v>4.861111111111111E-4</v>
      </c>
      <c r="AN221" s="8">
        <f t="shared" ca="1" si="147"/>
        <v>0.80196759259259232</v>
      </c>
      <c r="AO221" s="7" t="str">
        <f t="shared" ca="1" si="135"/>
        <v>Cash</v>
      </c>
      <c r="AP221" s="1">
        <f t="shared" ca="1" si="148"/>
        <v>2.7060185185184382E-2</v>
      </c>
      <c r="AQ221" s="1">
        <f t="shared" ca="1" si="136"/>
        <v>2.1180555555555553E-3</v>
      </c>
      <c r="AR221">
        <f t="shared" si="149"/>
        <v>1</v>
      </c>
      <c r="AS221" s="33">
        <f t="shared" ca="1" si="171"/>
        <v>2.7060185185184382E-2</v>
      </c>
      <c r="AT221" s="33">
        <f t="shared" ca="1" si="150"/>
        <v>2.1180555555555553E-3</v>
      </c>
      <c r="AX221">
        <f t="shared" si="172"/>
        <v>217</v>
      </c>
      <c r="AY221" s="34">
        <v>2.5461543501048924E-2</v>
      </c>
    </row>
    <row r="222" spans="1:51" ht="15.6" customHeight="1">
      <c r="A222" s="2">
        <v>120</v>
      </c>
      <c r="B222" s="1">
        <f t="shared" si="137"/>
        <v>1.3888888888888889E-3</v>
      </c>
      <c r="C222" s="5">
        <f t="shared" si="151"/>
        <v>0.77417824074074126</v>
      </c>
      <c r="D222" s="18">
        <f t="shared" si="131"/>
        <v>0.77417824074074126</v>
      </c>
      <c r="E222" s="21">
        <f t="shared" ca="1" si="152"/>
        <v>0</v>
      </c>
      <c r="F222" s="18">
        <f t="shared" ca="1" si="153"/>
        <v>0.77417824074074126</v>
      </c>
      <c r="G222" s="25">
        <f t="shared" ca="1" si="138"/>
        <v>21</v>
      </c>
      <c r="H222" s="18">
        <f t="shared" ca="1" si="154"/>
        <v>2.4305555555555555E-4</v>
      </c>
      <c r="I222" s="18">
        <f t="shared" ca="1" si="155"/>
        <v>0.77442129629629686</v>
      </c>
      <c r="J222" s="16">
        <f t="shared" ca="1" si="156"/>
        <v>0.77442129629629686</v>
      </c>
      <c r="K222" s="23">
        <f t="shared" ca="1" si="157"/>
        <v>2.7060185185184382E-2</v>
      </c>
      <c r="L222" s="16">
        <f t="shared" ca="1" si="158"/>
        <v>0.80148148148148124</v>
      </c>
      <c r="M222" s="15">
        <f t="shared" ca="1" si="139"/>
        <v>28</v>
      </c>
      <c r="N222" s="16">
        <f t="shared" ca="1" si="140"/>
        <v>3.2407407407407406E-4</v>
      </c>
      <c r="O222" s="16">
        <f t="shared" ca="1" si="159"/>
        <v>0.80180555555555533</v>
      </c>
      <c r="P222" s="14">
        <f t="shared" ca="1" si="160"/>
        <v>0.80180555555555533</v>
      </c>
      <c r="Q222" s="23">
        <f>0</f>
        <v>0</v>
      </c>
      <c r="R222" s="14">
        <f t="shared" ca="1" si="161"/>
        <v>0.80180555555555533</v>
      </c>
      <c r="S222" s="13">
        <f t="shared" ca="1" si="141"/>
        <v>35</v>
      </c>
      <c r="T222" s="14">
        <f t="shared" ca="1" si="142"/>
        <v>4.0509259259259258E-4</v>
      </c>
      <c r="U222" s="14">
        <f t="shared" ca="1" si="162"/>
        <v>0.80221064814814791</v>
      </c>
      <c r="V222" s="12">
        <f t="shared" ca="1" si="163"/>
        <v>0.80221064814814791</v>
      </c>
      <c r="W222" s="23">
        <f>0</f>
        <v>0</v>
      </c>
      <c r="X222" s="12">
        <f t="shared" ca="1" si="164"/>
        <v>0.80221064814814791</v>
      </c>
      <c r="Y222" s="11">
        <f t="shared" ca="1" si="143"/>
        <v>28</v>
      </c>
      <c r="Z222" s="12">
        <f t="shared" ca="1" si="144"/>
        <v>3.2407407407407406E-4</v>
      </c>
      <c r="AA222" s="12">
        <f t="shared" ca="1" si="165"/>
        <v>0.802534722222222</v>
      </c>
      <c r="AB222" s="10">
        <f t="shared" ca="1" si="166"/>
        <v>0.802534722222222</v>
      </c>
      <c r="AC222" s="23">
        <f>0</f>
        <v>0</v>
      </c>
      <c r="AD222" s="10">
        <f t="shared" ca="1" si="167"/>
        <v>0.802534722222222</v>
      </c>
      <c r="AE222" s="9">
        <f t="shared" ca="1" si="132"/>
        <v>40</v>
      </c>
      <c r="AF222" s="10">
        <f t="shared" ca="1" si="145"/>
        <v>4.6296296296296298E-4</v>
      </c>
      <c r="AG222" s="10">
        <f t="shared" ca="1" si="168"/>
        <v>0.802997685185185</v>
      </c>
      <c r="AH222" s="9" t="str">
        <f t="shared" ca="1" si="133"/>
        <v>Bowl</v>
      </c>
      <c r="AI222" s="8">
        <f t="shared" ca="1" si="169"/>
        <v>0.802997685185185</v>
      </c>
      <c r="AJ222" s="23">
        <f t="shared" ca="1" si="170"/>
        <v>0</v>
      </c>
      <c r="AK222" s="8">
        <f t="shared" ca="1" si="173"/>
        <v>0.802997685185185</v>
      </c>
      <c r="AL222" s="7">
        <f t="shared" ca="1" si="134"/>
        <v>53</v>
      </c>
      <c r="AM222" s="8">
        <f t="shared" ca="1" si="146"/>
        <v>6.134259259259259E-4</v>
      </c>
      <c r="AN222" s="8">
        <f t="shared" ca="1" si="147"/>
        <v>0.80361111111111094</v>
      </c>
      <c r="AO222" s="7" t="str">
        <f t="shared" ca="1" si="135"/>
        <v>Cash</v>
      </c>
      <c r="AP222" s="1">
        <f t="shared" ca="1" si="148"/>
        <v>2.7060185185184382E-2</v>
      </c>
      <c r="AQ222" s="1">
        <f t="shared" ca="1" si="136"/>
        <v>2.3726851851851851E-3</v>
      </c>
      <c r="AR222">
        <f t="shared" si="149"/>
        <v>1</v>
      </c>
      <c r="AS222" s="33">
        <f t="shared" ca="1" si="171"/>
        <v>2.7060185185184382E-2</v>
      </c>
      <c r="AT222" s="33">
        <f t="shared" ca="1" si="150"/>
        <v>2.3726851851851851E-3</v>
      </c>
      <c r="AX222">
        <f t="shared" si="172"/>
        <v>218</v>
      </c>
      <c r="AY222" s="34">
        <v>2.3378428546471288E-2</v>
      </c>
    </row>
    <row r="223" spans="1:51" ht="15.6" customHeight="1">
      <c r="A223" s="2">
        <v>16</v>
      </c>
      <c r="B223" s="1">
        <f t="shared" si="137"/>
        <v>1.8518518518518518E-4</v>
      </c>
      <c r="C223" s="5">
        <f t="shared" si="151"/>
        <v>0.77436342592592644</v>
      </c>
      <c r="D223" s="18">
        <f t="shared" si="131"/>
        <v>0.77436342592592644</v>
      </c>
      <c r="E223" s="21">
        <f t="shared" ca="1" si="152"/>
        <v>5.7870370370416424E-5</v>
      </c>
      <c r="F223" s="18">
        <f t="shared" ca="1" si="153"/>
        <v>0.77442129629629686</v>
      </c>
      <c r="G223" s="25">
        <f t="shared" ca="1" si="138"/>
        <v>27</v>
      </c>
      <c r="H223" s="18">
        <f t="shared" ca="1" si="154"/>
        <v>3.1250000000000001E-4</v>
      </c>
      <c r="I223" s="18">
        <f t="shared" ca="1" si="155"/>
        <v>0.77473379629629691</v>
      </c>
      <c r="J223" s="16">
        <f t="shared" ca="1" si="156"/>
        <v>0.77473379629629691</v>
      </c>
      <c r="K223" s="23">
        <f t="shared" ca="1" si="157"/>
        <v>2.8263888888888089E-2</v>
      </c>
      <c r="L223" s="16">
        <f t="shared" ca="1" si="158"/>
        <v>0.802997685185185</v>
      </c>
      <c r="M223" s="15">
        <f t="shared" ca="1" si="139"/>
        <v>14</v>
      </c>
      <c r="N223" s="16">
        <f t="shared" ca="1" si="140"/>
        <v>1.6203703703703703E-4</v>
      </c>
      <c r="O223" s="16">
        <f t="shared" ca="1" si="159"/>
        <v>0.80315972222222198</v>
      </c>
      <c r="P223" s="14">
        <f t="shared" ca="1" si="160"/>
        <v>0.80315972222222198</v>
      </c>
      <c r="Q223" s="23">
        <f>0</f>
        <v>0</v>
      </c>
      <c r="R223" s="14">
        <f t="shared" ca="1" si="161"/>
        <v>0.80315972222222198</v>
      </c>
      <c r="S223" s="13">
        <f t="shared" ca="1" si="141"/>
        <v>26</v>
      </c>
      <c r="T223" s="14">
        <f t="shared" ca="1" si="142"/>
        <v>3.0092592592592595E-4</v>
      </c>
      <c r="U223" s="14">
        <f t="shared" ca="1" si="162"/>
        <v>0.80346064814814788</v>
      </c>
      <c r="V223" s="12">
        <f t="shared" ca="1" si="163"/>
        <v>0.80346064814814788</v>
      </c>
      <c r="W223" s="23">
        <f>0</f>
        <v>0</v>
      </c>
      <c r="X223" s="12">
        <f t="shared" ca="1" si="164"/>
        <v>0.80346064814814788</v>
      </c>
      <c r="Y223" s="11">
        <f t="shared" ca="1" si="143"/>
        <v>34</v>
      </c>
      <c r="Z223" s="12">
        <f t="shared" ca="1" si="144"/>
        <v>3.9351851851851852E-4</v>
      </c>
      <c r="AA223" s="12">
        <f t="shared" ca="1" si="165"/>
        <v>0.80385416666666643</v>
      </c>
      <c r="AB223" s="10">
        <f t="shared" ca="1" si="166"/>
        <v>0.80385416666666643</v>
      </c>
      <c r="AC223" s="23">
        <f>0</f>
        <v>0</v>
      </c>
      <c r="AD223" s="10">
        <f t="shared" ca="1" si="167"/>
        <v>0.80385416666666643</v>
      </c>
      <c r="AE223" s="9">
        <f t="shared" ca="1" si="132"/>
        <v>49</v>
      </c>
      <c r="AF223" s="10">
        <f t="shared" ca="1" si="145"/>
        <v>5.6712962962962967E-4</v>
      </c>
      <c r="AG223" s="10">
        <f t="shared" ca="1" si="168"/>
        <v>0.80442129629629611</v>
      </c>
      <c r="AH223" s="9" t="str">
        <f t="shared" ca="1" si="133"/>
        <v>Bowl</v>
      </c>
      <c r="AI223" s="8">
        <f t="shared" ca="1" si="169"/>
        <v>0.80442129629629611</v>
      </c>
      <c r="AJ223" s="23">
        <f t="shared" ca="1" si="170"/>
        <v>0</v>
      </c>
      <c r="AK223" s="8">
        <f t="shared" ca="1" si="173"/>
        <v>0.80442129629629611</v>
      </c>
      <c r="AL223" s="7">
        <f t="shared" ca="1" si="134"/>
        <v>10</v>
      </c>
      <c r="AM223" s="8">
        <f t="shared" ca="1" si="146"/>
        <v>1.1574074074074075E-4</v>
      </c>
      <c r="AN223" s="8">
        <f t="shared" ca="1" si="147"/>
        <v>0.80453703703703683</v>
      </c>
      <c r="AO223" s="7" t="str">
        <f t="shared" ca="1" si="135"/>
        <v>Debit</v>
      </c>
      <c r="AP223" s="1">
        <f t="shared" ca="1" si="148"/>
        <v>2.8321759259258505E-2</v>
      </c>
      <c r="AQ223" s="1">
        <f t="shared" ca="1" si="136"/>
        <v>1.8518518518518517E-3</v>
      </c>
      <c r="AR223">
        <f t="shared" si="149"/>
        <v>1</v>
      </c>
      <c r="AS223" s="33">
        <f t="shared" ca="1" si="171"/>
        <v>2.8321759259258505E-2</v>
      </c>
      <c r="AT223" s="33">
        <f t="shared" ca="1" si="150"/>
        <v>1.8518518518518517E-3</v>
      </c>
      <c r="AX223">
        <f t="shared" si="172"/>
        <v>219</v>
      </c>
      <c r="AY223" s="34">
        <v>2.4741075588166985E-2</v>
      </c>
    </row>
    <row r="224" spans="1:51" ht="15.6" customHeight="1">
      <c r="A224" s="2">
        <v>106</v>
      </c>
      <c r="B224" s="1">
        <f t="shared" si="137"/>
        <v>1.2268518518518518E-3</v>
      </c>
      <c r="C224" s="5">
        <f t="shared" si="151"/>
        <v>0.77559027777777834</v>
      </c>
      <c r="D224" s="18">
        <f t="shared" si="131"/>
        <v>0.77559027777777834</v>
      </c>
      <c r="E224" s="21">
        <f t="shared" ca="1" si="152"/>
        <v>0</v>
      </c>
      <c r="F224" s="18">
        <f t="shared" ca="1" si="153"/>
        <v>0.77559027777777834</v>
      </c>
      <c r="G224" s="25">
        <f t="shared" ca="1" si="138"/>
        <v>12</v>
      </c>
      <c r="H224" s="18">
        <f t="shared" ca="1" si="154"/>
        <v>1.3888888888888889E-4</v>
      </c>
      <c r="I224" s="18">
        <f t="shared" ca="1" si="155"/>
        <v>0.77572916666666725</v>
      </c>
      <c r="J224" s="16">
        <f t="shared" ca="1" si="156"/>
        <v>0.77572916666666725</v>
      </c>
      <c r="K224" s="23">
        <f t="shared" ca="1" si="157"/>
        <v>2.869212962962886E-2</v>
      </c>
      <c r="L224" s="16">
        <f t="shared" ca="1" si="158"/>
        <v>0.80442129629629611</v>
      </c>
      <c r="M224" s="15">
        <f t="shared" ca="1" si="139"/>
        <v>13</v>
      </c>
      <c r="N224" s="16">
        <f t="shared" ca="1" si="140"/>
        <v>1.5046296296296297E-4</v>
      </c>
      <c r="O224" s="16">
        <f t="shared" ca="1" si="159"/>
        <v>0.80457175925925906</v>
      </c>
      <c r="P224" s="14">
        <f t="shared" ca="1" si="160"/>
        <v>0.80457175925925906</v>
      </c>
      <c r="Q224" s="23">
        <f>0</f>
        <v>0</v>
      </c>
      <c r="R224" s="14">
        <f t="shared" ca="1" si="161"/>
        <v>0.80457175925925906</v>
      </c>
      <c r="S224" s="13">
        <f t="shared" ca="1" si="141"/>
        <v>32</v>
      </c>
      <c r="T224" s="14">
        <f t="shared" ca="1" si="142"/>
        <v>3.7037037037037035E-4</v>
      </c>
      <c r="U224" s="14">
        <f t="shared" ca="1" si="162"/>
        <v>0.80494212962962941</v>
      </c>
      <c r="V224" s="12">
        <f t="shared" ca="1" si="163"/>
        <v>0.80494212962962941</v>
      </c>
      <c r="W224" s="23">
        <f>0</f>
        <v>0</v>
      </c>
      <c r="X224" s="12">
        <f t="shared" ca="1" si="164"/>
        <v>0.80494212962962941</v>
      </c>
      <c r="Y224" s="11">
        <f t="shared" ca="1" si="143"/>
        <v>37</v>
      </c>
      <c r="Z224" s="12">
        <f t="shared" ca="1" si="144"/>
        <v>4.2824074074074075E-4</v>
      </c>
      <c r="AA224" s="12">
        <f t="shared" ca="1" si="165"/>
        <v>0.80537037037037018</v>
      </c>
      <c r="AB224" s="10">
        <f t="shared" ca="1" si="166"/>
        <v>0.80537037037037018</v>
      </c>
      <c r="AC224" s="23">
        <f>0</f>
        <v>0</v>
      </c>
      <c r="AD224" s="10">
        <f t="shared" ca="1" si="167"/>
        <v>0.80537037037037018</v>
      </c>
      <c r="AE224" s="9">
        <f t="shared" ca="1" si="132"/>
        <v>29</v>
      </c>
      <c r="AF224" s="10">
        <f t="shared" ca="1" si="145"/>
        <v>3.3564814814814812E-4</v>
      </c>
      <c r="AG224" s="10">
        <f t="shared" ca="1" si="168"/>
        <v>0.80570601851851831</v>
      </c>
      <c r="AH224" s="9" t="str">
        <f t="shared" ca="1" si="133"/>
        <v>Bowl</v>
      </c>
      <c r="AI224" s="8">
        <f t="shared" ca="1" si="169"/>
        <v>0.80570601851851831</v>
      </c>
      <c r="AJ224" s="23">
        <f t="shared" ca="1" si="170"/>
        <v>0</v>
      </c>
      <c r="AK224" s="8">
        <f t="shared" ca="1" si="173"/>
        <v>0.80570601851851831</v>
      </c>
      <c r="AL224" s="7">
        <f t="shared" ca="1" si="134"/>
        <v>30</v>
      </c>
      <c r="AM224" s="8">
        <f t="shared" ca="1" si="146"/>
        <v>3.4722222222222224E-4</v>
      </c>
      <c r="AN224" s="8">
        <f t="shared" ca="1" si="147"/>
        <v>0.80605324074074058</v>
      </c>
      <c r="AO224" s="7" t="str">
        <f t="shared" ca="1" si="135"/>
        <v>Debit</v>
      </c>
      <c r="AP224" s="1">
        <f t="shared" ca="1" si="148"/>
        <v>2.869212962962886E-2</v>
      </c>
      <c r="AQ224" s="1">
        <f t="shared" ca="1" si="136"/>
        <v>1.7708333333333332E-3</v>
      </c>
      <c r="AR224">
        <f t="shared" si="149"/>
        <v>1</v>
      </c>
      <c r="AS224" s="33">
        <f t="shared" ca="1" si="171"/>
        <v>2.869212962962886E-2</v>
      </c>
      <c r="AT224" s="33">
        <f t="shared" ca="1" si="150"/>
        <v>1.7708333333333332E-3</v>
      </c>
      <c r="AX224">
        <f t="shared" si="172"/>
        <v>220</v>
      </c>
      <c r="AY224" s="34">
        <v>2.634350250407639E-2</v>
      </c>
    </row>
    <row r="225" spans="1:51" ht="15.6" customHeight="1">
      <c r="A225" s="2">
        <v>37</v>
      </c>
      <c r="B225" s="1">
        <f t="shared" si="137"/>
        <v>4.2824074074074075E-4</v>
      </c>
      <c r="C225" s="5">
        <f t="shared" si="151"/>
        <v>0.77601851851851911</v>
      </c>
      <c r="D225" s="18">
        <f t="shared" si="131"/>
        <v>0.77601851851851911</v>
      </c>
      <c r="E225" s="21">
        <f t="shared" ca="1" si="152"/>
        <v>0</v>
      </c>
      <c r="F225" s="18">
        <f t="shared" ca="1" si="153"/>
        <v>0.77601851851851911</v>
      </c>
      <c r="G225" s="25">
        <f t="shared" ca="1" si="138"/>
        <v>22</v>
      </c>
      <c r="H225" s="18">
        <f t="shared" ca="1" si="154"/>
        <v>2.5462962962962961E-4</v>
      </c>
      <c r="I225" s="18">
        <f t="shared" ca="1" si="155"/>
        <v>0.77627314814814874</v>
      </c>
      <c r="J225" s="16">
        <f t="shared" ca="1" si="156"/>
        <v>0.77627314814814874</v>
      </c>
      <c r="K225" s="23">
        <f t="shared" ca="1" si="157"/>
        <v>2.9432870370369568E-2</v>
      </c>
      <c r="L225" s="16">
        <f t="shared" ca="1" si="158"/>
        <v>0.80570601851851831</v>
      </c>
      <c r="M225" s="15">
        <f t="shared" ca="1" si="139"/>
        <v>26</v>
      </c>
      <c r="N225" s="16">
        <f t="shared" ca="1" si="140"/>
        <v>3.0092592592592595E-4</v>
      </c>
      <c r="O225" s="16">
        <f t="shared" ca="1" si="159"/>
        <v>0.80600694444444421</v>
      </c>
      <c r="P225" s="14">
        <f t="shared" ca="1" si="160"/>
        <v>0.80600694444444421</v>
      </c>
      <c r="Q225" s="23">
        <f>0</f>
        <v>0</v>
      </c>
      <c r="R225" s="14">
        <f t="shared" ca="1" si="161"/>
        <v>0.80600694444444421</v>
      </c>
      <c r="S225" s="13">
        <f t="shared" ca="1" si="141"/>
        <v>41</v>
      </c>
      <c r="T225" s="14">
        <f t="shared" ca="1" si="142"/>
        <v>4.7453703703703704E-4</v>
      </c>
      <c r="U225" s="14">
        <f t="shared" ca="1" si="162"/>
        <v>0.80648148148148124</v>
      </c>
      <c r="V225" s="12">
        <f t="shared" ca="1" si="163"/>
        <v>0.80648148148148124</v>
      </c>
      <c r="W225" s="23">
        <f>0</f>
        <v>0</v>
      </c>
      <c r="X225" s="12">
        <f t="shared" ca="1" si="164"/>
        <v>0.80648148148148124</v>
      </c>
      <c r="Y225" s="11">
        <f t="shared" ca="1" si="143"/>
        <v>38</v>
      </c>
      <c r="Z225" s="12">
        <f t="shared" ca="1" si="144"/>
        <v>4.3981481481481481E-4</v>
      </c>
      <c r="AA225" s="12">
        <f t="shared" ca="1" si="165"/>
        <v>0.80692129629629605</v>
      </c>
      <c r="AB225" s="10">
        <f t="shared" ca="1" si="166"/>
        <v>0.80692129629629605</v>
      </c>
      <c r="AC225" s="23">
        <f>0</f>
        <v>0</v>
      </c>
      <c r="AD225" s="10">
        <f t="shared" ca="1" si="167"/>
        <v>0.80692129629629605</v>
      </c>
      <c r="AE225" s="9">
        <f t="shared" ca="1" si="132"/>
        <v>33</v>
      </c>
      <c r="AF225" s="10">
        <f t="shared" ca="1" si="145"/>
        <v>3.8194444444444446E-4</v>
      </c>
      <c r="AG225" s="10">
        <f t="shared" ca="1" si="168"/>
        <v>0.80730324074074045</v>
      </c>
      <c r="AH225" s="9" t="str">
        <f t="shared" ca="1" si="133"/>
        <v>Bowl</v>
      </c>
      <c r="AI225" s="8">
        <f t="shared" ca="1" si="169"/>
        <v>0.80730324074074045</v>
      </c>
      <c r="AJ225" s="23">
        <f t="shared" ca="1" si="170"/>
        <v>0</v>
      </c>
      <c r="AK225" s="8">
        <f t="shared" ca="1" si="173"/>
        <v>0.80730324074074045</v>
      </c>
      <c r="AL225" s="7">
        <f t="shared" ca="1" si="134"/>
        <v>16</v>
      </c>
      <c r="AM225" s="8">
        <f t="shared" ca="1" si="146"/>
        <v>1.8518518518518518E-4</v>
      </c>
      <c r="AN225" s="8">
        <f t="shared" ca="1" si="147"/>
        <v>0.80748842592592562</v>
      </c>
      <c r="AO225" s="7" t="str">
        <f t="shared" ca="1" si="135"/>
        <v>Debit</v>
      </c>
      <c r="AP225" s="1">
        <f t="shared" ca="1" si="148"/>
        <v>2.9432870370369568E-2</v>
      </c>
      <c r="AQ225" s="1">
        <f t="shared" ca="1" si="136"/>
        <v>2.0370370370370369E-3</v>
      </c>
      <c r="AR225">
        <f t="shared" si="149"/>
        <v>1</v>
      </c>
      <c r="AS225" s="33">
        <f t="shared" ca="1" si="171"/>
        <v>2.9432870370369568E-2</v>
      </c>
      <c r="AT225" s="33">
        <f t="shared" ca="1" si="150"/>
        <v>2.0370370370370369E-3</v>
      </c>
      <c r="AX225">
        <f t="shared" si="172"/>
        <v>221</v>
      </c>
      <c r="AY225" s="34">
        <v>2.5550205276030712E-2</v>
      </c>
    </row>
    <row r="226" spans="1:51" ht="15.6" customHeight="1">
      <c r="A226" s="2">
        <v>67</v>
      </c>
      <c r="B226" s="1">
        <f t="shared" si="137"/>
        <v>7.7546296296296293E-4</v>
      </c>
      <c r="C226" s="5">
        <f t="shared" si="151"/>
        <v>0.77679398148148204</v>
      </c>
      <c r="D226" s="18">
        <f t="shared" si="131"/>
        <v>0.77679398148148204</v>
      </c>
      <c r="E226" s="21">
        <f t="shared" ca="1" si="152"/>
        <v>0</v>
      </c>
      <c r="F226" s="18">
        <f t="shared" ca="1" si="153"/>
        <v>0.77679398148148204</v>
      </c>
      <c r="G226" s="25">
        <f t="shared" ca="1" si="138"/>
        <v>20</v>
      </c>
      <c r="H226" s="18">
        <f t="shared" ca="1" si="154"/>
        <v>2.3148148148148149E-4</v>
      </c>
      <c r="I226" s="18">
        <f t="shared" ca="1" si="155"/>
        <v>0.77702546296296349</v>
      </c>
      <c r="J226" s="16">
        <f t="shared" ca="1" si="156"/>
        <v>0.77702546296296349</v>
      </c>
      <c r="K226" s="23">
        <f t="shared" ca="1" si="157"/>
        <v>3.027777777777696E-2</v>
      </c>
      <c r="L226" s="16">
        <f t="shared" ca="1" si="158"/>
        <v>0.80730324074074045</v>
      </c>
      <c r="M226" s="15">
        <f t="shared" ca="1" si="139"/>
        <v>35</v>
      </c>
      <c r="N226" s="16">
        <f t="shared" ca="1" si="140"/>
        <v>4.0509259259259258E-4</v>
      </c>
      <c r="O226" s="16">
        <f t="shared" ca="1" si="159"/>
        <v>0.80770833333333303</v>
      </c>
      <c r="P226" s="14">
        <f t="shared" ca="1" si="160"/>
        <v>0.80770833333333303</v>
      </c>
      <c r="Q226" s="23">
        <f>0</f>
        <v>0</v>
      </c>
      <c r="R226" s="14">
        <f t="shared" ca="1" si="161"/>
        <v>0.80770833333333303</v>
      </c>
      <c r="S226" s="13">
        <f t="shared" ca="1" si="141"/>
        <v>36</v>
      </c>
      <c r="T226" s="14">
        <f t="shared" ca="1" si="142"/>
        <v>4.1666666666666669E-4</v>
      </c>
      <c r="U226" s="14">
        <f t="shared" ca="1" si="162"/>
        <v>0.80812499999999965</v>
      </c>
      <c r="V226" s="12">
        <f t="shared" ca="1" si="163"/>
        <v>0.80812499999999965</v>
      </c>
      <c r="W226" s="23">
        <f>0</f>
        <v>0</v>
      </c>
      <c r="X226" s="12">
        <f t="shared" ca="1" si="164"/>
        <v>0.80812499999999965</v>
      </c>
      <c r="Y226" s="11">
        <f t="shared" ca="1" si="143"/>
        <v>23</v>
      </c>
      <c r="Z226" s="12">
        <f t="shared" ca="1" si="144"/>
        <v>2.6620370370370372E-4</v>
      </c>
      <c r="AA226" s="12">
        <f t="shared" ca="1" si="165"/>
        <v>0.80839120370370332</v>
      </c>
      <c r="AB226" s="10">
        <f t="shared" ca="1" si="166"/>
        <v>0.80839120370370332</v>
      </c>
      <c r="AC226" s="23">
        <f>0</f>
        <v>0</v>
      </c>
      <c r="AD226" s="10">
        <f t="shared" ca="1" si="167"/>
        <v>0.80839120370370332</v>
      </c>
      <c r="AE226" s="9">
        <f t="shared" ca="1" si="132"/>
        <v>25</v>
      </c>
      <c r="AF226" s="10">
        <f t="shared" ca="1" si="145"/>
        <v>2.8935185185185184E-4</v>
      </c>
      <c r="AG226" s="10">
        <f t="shared" ca="1" si="168"/>
        <v>0.80868055555555518</v>
      </c>
      <c r="AH226" s="9" t="str">
        <f t="shared" ca="1" si="133"/>
        <v>Bowl</v>
      </c>
      <c r="AI226" s="8">
        <f t="shared" ca="1" si="169"/>
        <v>0.80868055555555518</v>
      </c>
      <c r="AJ226" s="23">
        <f t="shared" ca="1" si="170"/>
        <v>0</v>
      </c>
      <c r="AK226" s="8">
        <f t="shared" ca="1" si="173"/>
        <v>0.80868055555555518</v>
      </c>
      <c r="AL226" s="7">
        <f t="shared" ca="1" si="134"/>
        <v>20</v>
      </c>
      <c r="AM226" s="8">
        <f t="shared" ca="1" si="146"/>
        <v>2.3148148148148149E-4</v>
      </c>
      <c r="AN226" s="8">
        <f t="shared" ca="1" si="147"/>
        <v>0.80891203703703662</v>
      </c>
      <c r="AO226" s="7" t="str">
        <f t="shared" ca="1" si="135"/>
        <v>Debit</v>
      </c>
      <c r="AP226" s="1">
        <f t="shared" ca="1" si="148"/>
        <v>3.027777777777696E-2</v>
      </c>
      <c r="AQ226" s="1">
        <f t="shared" ca="1" si="136"/>
        <v>1.8402777777777779E-3</v>
      </c>
      <c r="AR226">
        <f t="shared" si="149"/>
        <v>1</v>
      </c>
      <c r="AS226" s="33">
        <f t="shared" ca="1" si="171"/>
        <v>3.027777777777696E-2</v>
      </c>
      <c r="AT226" s="33">
        <f t="shared" ca="1" si="150"/>
        <v>1.8402777777777779E-3</v>
      </c>
      <c r="AX226">
        <f t="shared" si="172"/>
        <v>222</v>
      </c>
      <c r="AY226" s="34">
        <v>2.414395527603122E-2</v>
      </c>
    </row>
    <row r="227" spans="1:51" ht="15.6" customHeight="1">
      <c r="A227" s="2">
        <v>34</v>
      </c>
      <c r="B227" s="1">
        <f t="shared" si="137"/>
        <v>3.9351851851851852E-4</v>
      </c>
      <c r="C227" s="5">
        <f t="shared" si="151"/>
        <v>0.77718750000000059</v>
      </c>
      <c r="D227" s="18">
        <f t="shared" si="131"/>
        <v>0.77718750000000059</v>
      </c>
      <c r="E227" s="21">
        <f t="shared" ca="1" si="152"/>
        <v>0</v>
      </c>
      <c r="F227" s="18">
        <f t="shared" ca="1" si="153"/>
        <v>0.77718750000000059</v>
      </c>
      <c r="G227" s="25">
        <f t="shared" ca="1" si="138"/>
        <v>20</v>
      </c>
      <c r="H227" s="18">
        <f t="shared" ca="1" si="154"/>
        <v>2.3148148148148149E-4</v>
      </c>
      <c r="I227" s="18">
        <f t="shared" ca="1" si="155"/>
        <v>0.77741898148148203</v>
      </c>
      <c r="J227" s="16">
        <f t="shared" ca="1" si="156"/>
        <v>0.77741898148148203</v>
      </c>
      <c r="K227" s="23">
        <f t="shared" ca="1" si="157"/>
        <v>3.1261574074073151E-2</v>
      </c>
      <c r="L227" s="16">
        <f t="shared" ca="1" si="158"/>
        <v>0.80868055555555518</v>
      </c>
      <c r="M227" s="15">
        <f t="shared" ca="1" si="139"/>
        <v>15</v>
      </c>
      <c r="N227" s="16">
        <f t="shared" ca="1" si="140"/>
        <v>1.7361111111111112E-4</v>
      </c>
      <c r="O227" s="16">
        <f t="shared" ca="1" si="159"/>
        <v>0.80885416666666632</v>
      </c>
      <c r="P227" s="14">
        <f t="shared" ca="1" si="160"/>
        <v>0.80885416666666632</v>
      </c>
      <c r="Q227" s="23">
        <f>0</f>
        <v>0</v>
      </c>
      <c r="R227" s="14">
        <f t="shared" ca="1" si="161"/>
        <v>0.80885416666666632</v>
      </c>
      <c r="S227" s="13">
        <f t="shared" ca="1" si="141"/>
        <v>38</v>
      </c>
      <c r="T227" s="14">
        <f t="shared" ca="1" si="142"/>
        <v>4.3981481481481481E-4</v>
      </c>
      <c r="U227" s="14">
        <f t="shared" ca="1" si="162"/>
        <v>0.80929398148148113</v>
      </c>
      <c r="V227" s="12">
        <f t="shared" ca="1" si="163"/>
        <v>0.80929398148148113</v>
      </c>
      <c r="W227" s="23">
        <f>0</f>
        <v>0</v>
      </c>
      <c r="X227" s="12">
        <f t="shared" ca="1" si="164"/>
        <v>0.80929398148148113</v>
      </c>
      <c r="Y227" s="11">
        <f t="shared" ca="1" si="143"/>
        <v>27</v>
      </c>
      <c r="Z227" s="12">
        <f t="shared" ca="1" si="144"/>
        <v>3.1250000000000001E-4</v>
      </c>
      <c r="AA227" s="12">
        <f t="shared" ca="1" si="165"/>
        <v>0.80960648148148118</v>
      </c>
      <c r="AB227" s="10">
        <f t="shared" ca="1" si="166"/>
        <v>0.80960648148148118</v>
      </c>
      <c r="AC227" s="23">
        <f>0</f>
        <v>0</v>
      </c>
      <c r="AD227" s="10">
        <f t="shared" ca="1" si="167"/>
        <v>0.80960648148148118</v>
      </c>
      <c r="AE227" s="9">
        <f t="shared" ca="1" si="132"/>
        <v>31</v>
      </c>
      <c r="AF227" s="10">
        <f t="shared" ca="1" si="145"/>
        <v>3.5879629629629629E-4</v>
      </c>
      <c r="AG227" s="10">
        <f t="shared" ca="1" si="168"/>
        <v>0.80996527777777749</v>
      </c>
      <c r="AH227" s="9" t="str">
        <f t="shared" ca="1" si="133"/>
        <v>Bowl</v>
      </c>
      <c r="AI227" s="8">
        <f t="shared" ca="1" si="169"/>
        <v>0.80996527777777749</v>
      </c>
      <c r="AJ227" s="23">
        <f t="shared" ca="1" si="170"/>
        <v>0</v>
      </c>
      <c r="AK227" s="8">
        <f t="shared" ca="1" si="173"/>
        <v>0.80996527777777749</v>
      </c>
      <c r="AL227" s="7">
        <f t="shared" ca="1" si="134"/>
        <v>11</v>
      </c>
      <c r="AM227" s="8">
        <f t="shared" ca="1" si="146"/>
        <v>1.273148148148148E-4</v>
      </c>
      <c r="AN227" s="8">
        <f t="shared" ca="1" si="147"/>
        <v>0.81009259259259225</v>
      </c>
      <c r="AO227" s="7" t="str">
        <f t="shared" ca="1" si="135"/>
        <v>Debit</v>
      </c>
      <c r="AP227" s="1">
        <f t="shared" ca="1" si="148"/>
        <v>3.1261574074073151E-2</v>
      </c>
      <c r="AQ227" s="1">
        <f t="shared" ca="1" si="136"/>
        <v>1.6435185185185185E-3</v>
      </c>
      <c r="AR227">
        <f t="shared" si="149"/>
        <v>1</v>
      </c>
      <c r="AS227" s="33">
        <f t="shared" ca="1" si="171"/>
        <v>3.1261574074073151E-2</v>
      </c>
      <c r="AT227" s="33">
        <f t="shared" ca="1" si="150"/>
        <v>1.6435185185185185E-3</v>
      </c>
      <c r="AX227">
        <f t="shared" si="172"/>
        <v>223</v>
      </c>
      <c r="AY227" s="34">
        <v>2.1606758094572135E-2</v>
      </c>
    </row>
    <row r="228" spans="1:51" ht="15.6" customHeight="1">
      <c r="A228" s="2">
        <v>63</v>
      </c>
      <c r="B228" s="1">
        <f t="shared" si="137"/>
        <v>7.291666666666667E-4</v>
      </c>
      <c r="C228" s="5">
        <f t="shared" si="151"/>
        <v>0.77791666666666726</v>
      </c>
      <c r="D228" s="18">
        <f t="shared" si="131"/>
        <v>0.77791666666666726</v>
      </c>
      <c r="E228" s="21">
        <f t="shared" ca="1" si="152"/>
        <v>0</v>
      </c>
      <c r="F228" s="18">
        <f t="shared" ca="1" si="153"/>
        <v>0.77791666666666726</v>
      </c>
      <c r="G228" s="25">
        <f t="shared" ca="1" si="138"/>
        <v>14</v>
      </c>
      <c r="H228" s="18">
        <f t="shared" ca="1" si="154"/>
        <v>1.6203703703703703E-4</v>
      </c>
      <c r="I228" s="18">
        <f t="shared" ca="1" si="155"/>
        <v>0.77807870370370424</v>
      </c>
      <c r="J228" s="16">
        <f t="shared" ca="1" si="156"/>
        <v>0.77807870370370424</v>
      </c>
      <c r="K228" s="23">
        <f t="shared" ca="1" si="157"/>
        <v>3.1886574074073248E-2</v>
      </c>
      <c r="L228" s="16">
        <f t="shared" ca="1" si="158"/>
        <v>0.80996527777777749</v>
      </c>
      <c r="M228" s="15">
        <f t="shared" ca="1" si="139"/>
        <v>16</v>
      </c>
      <c r="N228" s="16">
        <f t="shared" ca="1" si="140"/>
        <v>1.8518518518518518E-4</v>
      </c>
      <c r="O228" s="16">
        <f t="shared" ca="1" si="159"/>
        <v>0.81015046296296267</v>
      </c>
      <c r="P228" s="14">
        <f t="shared" ca="1" si="160"/>
        <v>0.81015046296296267</v>
      </c>
      <c r="Q228" s="23">
        <f>0</f>
        <v>0</v>
      </c>
      <c r="R228" s="14">
        <f t="shared" ca="1" si="161"/>
        <v>0.81015046296296267</v>
      </c>
      <c r="S228" s="13">
        <f t="shared" ca="1" si="141"/>
        <v>23</v>
      </c>
      <c r="T228" s="14">
        <f t="shared" ca="1" si="142"/>
        <v>2.6620370370370372E-4</v>
      </c>
      <c r="U228" s="14">
        <f t="shared" ca="1" si="162"/>
        <v>0.81041666666666634</v>
      </c>
      <c r="V228" s="12">
        <f t="shared" ca="1" si="163"/>
        <v>0.81041666666666634</v>
      </c>
      <c r="W228" s="23">
        <f>0</f>
        <v>0</v>
      </c>
      <c r="X228" s="12">
        <f t="shared" ca="1" si="164"/>
        <v>0.81041666666666634</v>
      </c>
      <c r="Y228" s="11">
        <f t="shared" ca="1" si="143"/>
        <v>46</v>
      </c>
      <c r="Z228" s="12">
        <f t="shared" ca="1" si="144"/>
        <v>5.3240740740740744E-4</v>
      </c>
      <c r="AA228" s="12">
        <f t="shared" ca="1" si="165"/>
        <v>0.81094907407407379</v>
      </c>
      <c r="AB228" s="10">
        <f t="shared" ca="1" si="166"/>
        <v>0.81094907407407379</v>
      </c>
      <c r="AC228" s="23">
        <f>0</f>
        <v>0</v>
      </c>
      <c r="AD228" s="10">
        <f t="shared" ca="1" si="167"/>
        <v>0.81094907407407379</v>
      </c>
      <c r="AE228" s="9">
        <f t="shared" ca="1" si="132"/>
        <v>49</v>
      </c>
      <c r="AF228" s="10">
        <f t="shared" ca="1" si="145"/>
        <v>5.6712962962962967E-4</v>
      </c>
      <c r="AG228" s="10">
        <f t="shared" ca="1" si="168"/>
        <v>0.81151620370370348</v>
      </c>
      <c r="AH228" s="9" t="str">
        <f t="shared" ca="1" si="133"/>
        <v>Bowl</v>
      </c>
      <c r="AI228" s="8">
        <f t="shared" ca="1" si="169"/>
        <v>0.81151620370370348</v>
      </c>
      <c r="AJ228" s="23">
        <f t="shared" ca="1" si="170"/>
        <v>0</v>
      </c>
      <c r="AK228" s="8">
        <f t="shared" ca="1" si="173"/>
        <v>0.81151620370370348</v>
      </c>
      <c r="AL228" s="7">
        <f t="shared" ca="1" si="134"/>
        <v>13</v>
      </c>
      <c r="AM228" s="8">
        <f t="shared" ca="1" si="146"/>
        <v>1.5046296296296297E-4</v>
      </c>
      <c r="AN228" s="8">
        <f t="shared" ca="1" si="147"/>
        <v>0.81166666666666643</v>
      </c>
      <c r="AO228" s="7" t="str">
        <f t="shared" ca="1" si="135"/>
        <v>Debit</v>
      </c>
      <c r="AP228" s="1">
        <f t="shared" ca="1" si="148"/>
        <v>3.1886574074073248E-2</v>
      </c>
      <c r="AQ228" s="1">
        <f t="shared" ca="1" si="136"/>
        <v>1.8634259259259259E-3</v>
      </c>
      <c r="AR228">
        <f t="shared" si="149"/>
        <v>1</v>
      </c>
      <c r="AS228" s="33">
        <f t="shared" ca="1" si="171"/>
        <v>3.1886574074073248E-2</v>
      </c>
      <c r="AT228" s="33">
        <f t="shared" ca="1" si="150"/>
        <v>1.8634259259259259E-3</v>
      </c>
      <c r="AX228">
        <f t="shared" si="172"/>
        <v>224</v>
      </c>
      <c r="AY228" s="34">
        <v>2.3020432972280763E-2</v>
      </c>
    </row>
    <row r="229" spans="1:51" ht="15.6" customHeight="1">
      <c r="A229" s="2">
        <v>12</v>
      </c>
      <c r="B229" s="1">
        <f t="shared" si="137"/>
        <v>1.3888888888888889E-4</v>
      </c>
      <c r="C229" s="5">
        <f t="shared" si="151"/>
        <v>0.77805555555555617</v>
      </c>
      <c r="D229" s="18">
        <f t="shared" si="131"/>
        <v>0.77805555555555617</v>
      </c>
      <c r="E229" s="21">
        <f t="shared" ca="1" si="152"/>
        <v>2.3148148148077752E-5</v>
      </c>
      <c r="F229" s="18">
        <f t="shared" ca="1" si="153"/>
        <v>0.77807870370370424</v>
      </c>
      <c r="G229" s="25">
        <f t="shared" ca="1" si="138"/>
        <v>29</v>
      </c>
      <c r="H229" s="18">
        <f t="shared" ca="1" si="154"/>
        <v>3.3564814814814812E-4</v>
      </c>
      <c r="I229" s="18">
        <f t="shared" ca="1" si="155"/>
        <v>0.77841435185185237</v>
      </c>
      <c r="J229" s="16">
        <f t="shared" ca="1" si="156"/>
        <v>0.77841435185185237</v>
      </c>
      <c r="K229" s="23">
        <f t="shared" ca="1" si="157"/>
        <v>3.3101851851851105E-2</v>
      </c>
      <c r="L229" s="16">
        <f t="shared" ca="1" si="158"/>
        <v>0.81151620370370348</v>
      </c>
      <c r="M229" s="15">
        <f t="shared" ca="1" si="139"/>
        <v>26</v>
      </c>
      <c r="N229" s="16">
        <f t="shared" ca="1" si="140"/>
        <v>3.0092592592592595E-4</v>
      </c>
      <c r="O229" s="16">
        <f t="shared" ca="1" si="159"/>
        <v>0.81181712962962937</v>
      </c>
      <c r="P229" s="14">
        <f t="shared" ca="1" si="160"/>
        <v>0.81181712962962937</v>
      </c>
      <c r="Q229" s="23">
        <f>0</f>
        <v>0</v>
      </c>
      <c r="R229" s="14">
        <f t="shared" ca="1" si="161"/>
        <v>0.81181712962962937</v>
      </c>
      <c r="S229" s="13">
        <f t="shared" ca="1" si="141"/>
        <v>38</v>
      </c>
      <c r="T229" s="14">
        <f t="shared" ca="1" si="142"/>
        <v>4.3981481481481481E-4</v>
      </c>
      <c r="U229" s="14">
        <f t="shared" ca="1" si="162"/>
        <v>0.81225694444444418</v>
      </c>
      <c r="V229" s="12">
        <f t="shared" ca="1" si="163"/>
        <v>0.81225694444444418</v>
      </c>
      <c r="W229" s="23">
        <f>0</f>
        <v>0</v>
      </c>
      <c r="X229" s="12">
        <f t="shared" ca="1" si="164"/>
        <v>0.81225694444444418</v>
      </c>
      <c r="Y229" s="11">
        <f t="shared" ca="1" si="143"/>
        <v>35</v>
      </c>
      <c r="Z229" s="12">
        <f t="shared" ca="1" si="144"/>
        <v>4.0509259259259258E-4</v>
      </c>
      <c r="AA229" s="12">
        <f t="shared" ca="1" si="165"/>
        <v>0.81266203703703677</v>
      </c>
      <c r="AB229" s="10">
        <f t="shared" ca="1" si="166"/>
        <v>0.81266203703703677</v>
      </c>
      <c r="AC229" s="23">
        <f>0</f>
        <v>0</v>
      </c>
      <c r="AD229" s="10">
        <f t="shared" ca="1" si="167"/>
        <v>0.81266203703703677</v>
      </c>
      <c r="AE229" s="9">
        <f t="shared" ca="1" si="132"/>
        <v>47</v>
      </c>
      <c r="AF229" s="10">
        <f t="shared" ca="1" si="145"/>
        <v>5.4398148148148144E-4</v>
      </c>
      <c r="AG229" s="10">
        <f t="shared" ca="1" si="168"/>
        <v>0.81320601851851826</v>
      </c>
      <c r="AH229" s="9" t="str">
        <f t="shared" ca="1" si="133"/>
        <v>Bowl</v>
      </c>
      <c r="AI229" s="8">
        <f t="shared" ca="1" si="169"/>
        <v>0.81320601851851826</v>
      </c>
      <c r="AJ229" s="23">
        <f t="shared" ca="1" si="170"/>
        <v>0</v>
      </c>
      <c r="AK229" s="8">
        <f t="shared" ca="1" si="173"/>
        <v>0.81320601851851826</v>
      </c>
      <c r="AL229" s="7">
        <f t="shared" ca="1" si="134"/>
        <v>18</v>
      </c>
      <c r="AM229" s="8">
        <f t="shared" ca="1" si="146"/>
        <v>2.0833333333333335E-4</v>
      </c>
      <c r="AN229" s="8">
        <f t="shared" ca="1" si="147"/>
        <v>0.81341435185185162</v>
      </c>
      <c r="AO229" s="7" t="str">
        <f t="shared" ca="1" si="135"/>
        <v>Debit</v>
      </c>
      <c r="AP229" s="1">
        <f t="shared" ca="1" si="148"/>
        <v>3.3124999999999183E-2</v>
      </c>
      <c r="AQ229" s="1">
        <f t="shared" ca="1" si="136"/>
        <v>2.2337962962962962E-3</v>
      </c>
      <c r="AR229">
        <f t="shared" si="149"/>
        <v>1</v>
      </c>
      <c r="AS229" s="33">
        <f t="shared" ca="1" si="171"/>
        <v>3.3124999999999183E-2</v>
      </c>
      <c r="AT229" s="33">
        <f t="shared" ca="1" si="150"/>
        <v>2.2337962962962962E-3</v>
      </c>
      <c r="AX229">
        <f t="shared" si="172"/>
        <v>225</v>
      </c>
      <c r="AY229" s="34">
        <v>2.2470955625437133E-2</v>
      </c>
    </row>
    <row r="230" spans="1:51" ht="15.6" customHeight="1">
      <c r="A230" s="2">
        <v>92</v>
      </c>
      <c r="B230" s="1">
        <f t="shared" si="137"/>
        <v>1.0648148148148149E-3</v>
      </c>
      <c r="C230" s="5">
        <f t="shared" si="151"/>
        <v>0.77912037037037096</v>
      </c>
      <c r="D230" s="18">
        <f t="shared" si="131"/>
        <v>0.77912037037037096</v>
      </c>
      <c r="E230" s="21">
        <f t="shared" ca="1" si="152"/>
        <v>0</v>
      </c>
      <c r="F230" s="18">
        <f t="shared" ca="1" si="153"/>
        <v>0.77912037037037096</v>
      </c>
      <c r="G230" s="25">
        <f t="shared" ca="1" si="138"/>
        <v>29</v>
      </c>
      <c r="H230" s="18">
        <f t="shared" ca="1" si="154"/>
        <v>3.3564814814814812E-4</v>
      </c>
      <c r="I230" s="18">
        <f t="shared" ca="1" si="155"/>
        <v>0.77945601851851909</v>
      </c>
      <c r="J230" s="16">
        <f t="shared" ca="1" si="156"/>
        <v>0.77945601851851909</v>
      </c>
      <c r="K230" s="23">
        <f t="shared" ca="1" si="157"/>
        <v>3.374999999999917E-2</v>
      </c>
      <c r="L230" s="16">
        <f t="shared" ca="1" si="158"/>
        <v>0.81320601851851826</v>
      </c>
      <c r="M230" s="15">
        <f t="shared" ca="1" si="139"/>
        <v>16</v>
      </c>
      <c r="N230" s="16">
        <f t="shared" ca="1" si="140"/>
        <v>1.8518518518518518E-4</v>
      </c>
      <c r="O230" s="16">
        <f t="shared" ca="1" si="159"/>
        <v>0.81339120370370344</v>
      </c>
      <c r="P230" s="14">
        <f t="shared" ca="1" si="160"/>
        <v>0.81339120370370344</v>
      </c>
      <c r="Q230" s="23">
        <f>0</f>
        <v>0</v>
      </c>
      <c r="R230" s="14">
        <f t="shared" ca="1" si="161"/>
        <v>0.81339120370370344</v>
      </c>
      <c r="S230" s="13">
        <f t="shared" ca="1" si="141"/>
        <v>43</v>
      </c>
      <c r="T230" s="14">
        <f t="shared" ca="1" si="142"/>
        <v>4.9768518518518521E-4</v>
      </c>
      <c r="U230" s="14">
        <f t="shared" ca="1" si="162"/>
        <v>0.81388888888888866</v>
      </c>
      <c r="V230" s="12">
        <f t="shared" ca="1" si="163"/>
        <v>0.81388888888888866</v>
      </c>
      <c r="W230" s="23">
        <f>0</f>
        <v>0</v>
      </c>
      <c r="X230" s="12">
        <f t="shared" ca="1" si="164"/>
        <v>0.81388888888888866</v>
      </c>
      <c r="Y230" s="11">
        <f t="shared" ca="1" si="143"/>
        <v>43</v>
      </c>
      <c r="Z230" s="12">
        <f t="shared" ca="1" si="144"/>
        <v>4.9768518518518521E-4</v>
      </c>
      <c r="AA230" s="12">
        <f t="shared" ca="1" si="165"/>
        <v>0.81438657407407389</v>
      </c>
      <c r="AB230" s="10">
        <f t="shared" ca="1" si="166"/>
        <v>0.81438657407407389</v>
      </c>
      <c r="AC230" s="23">
        <f>0</f>
        <v>0</v>
      </c>
      <c r="AD230" s="10">
        <f t="shared" ca="1" si="167"/>
        <v>0.81438657407407389</v>
      </c>
      <c r="AE230" s="9">
        <f t="shared" ca="1" si="132"/>
        <v>20</v>
      </c>
      <c r="AF230" s="10">
        <f t="shared" ca="1" si="145"/>
        <v>2.3148148148148149E-4</v>
      </c>
      <c r="AG230" s="10">
        <f t="shared" ca="1" si="168"/>
        <v>0.81461805555555533</v>
      </c>
      <c r="AH230" s="9" t="str">
        <f t="shared" ca="1" si="133"/>
        <v>Bowl</v>
      </c>
      <c r="AI230" s="8">
        <f t="shared" ca="1" si="169"/>
        <v>0.81461805555555533</v>
      </c>
      <c r="AJ230" s="23">
        <f t="shared" ca="1" si="170"/>
        <v>0</v>
      </c>
      <c r="AK230" s="8">
        <f t="shared" ca="1" si="173"/>
        <v>0.81461805555555533</v>
      </c>
      <c r="AL230" s="7">
        <f t="shared" ca="1" si="134"/>
        <v>18</v>
      </c>
      <c r="AM230" s="8">
        <f t="shared" ca="1" si="146"/>
        <v>2.0833333333333335E-4</v>
      </c>
      <c r="AN230" s="8">
        <f t="shared" ca="1" si="147"/>
        <v>0.8148263888888887</v>
      </c>
      <c r="AO230" s="7" t="str">
        <f t="shared" ca="1" si="135"/>
        <v>Debit</v>
      </c>
      <c r="AP230" s="1">
        <f t="shared" ca="1" si="148"/>
        <v>3.374999999999917E-2</v>
      </c>
      <c r="AQ230" s="1">
        <f t="shared" ca="1" si="136"/>
        <v>1.9560185185185184E-3</v>
      </c>
      <c r="AR230">
        <f t="shared" si="149"/>
        <v>1</v>
      </c>
      <c r="AS230" s="33">
        <f t="shared" ca="1" si="171"/>
        <v>3.374999999999917E-2</v>
      </c>
      <c r="AT230" s="33">
        <f t="shared" ca="1" si="150"/>
        <v>1.9560185185185184E-3</v>
      </c>
      <c r="AX230">
        <f t="shared" si="172"/>
        <v>226</v>
      </c>
      <c r="AY230" s="34">
        <v>2.4433707488935683E-2</v>
      </c>
    </row>
    <row r="231" spans="1:51" ht="15.6" customHeight="1">
      <c r="A231" s="2">
        <v>34</v>
      </c>
      <c r="B231" s="1">
        <f t="shared" si="137"/>
        <v>3.9351851851851852E-4</v>
      </c>
      <c r="C231" s="5">
        <f t="shared" si="151"/>
        <v>0.77951388888888951</v>
      </c>
      <c r="D231" s="18">
        <f t="shared" si="131"/>
        <v>0.77951388888888951</v>
      </c>
      <c r="E231" s="21">
        <f t="shared" ca="1" si="152"/>
        <v>0</v>
      </c>
      <c r="F231" s="18">
        <f t="shared" ca="1" si="153"/>
        <v>0.77951388888888951</v>
      </c>
      <c r="G231" s="25">
        <f t="shared" ca="1" si="138"/>
        <v>15</v>
      </c>
      <c r="H231" s="18">
        <f t="shared" ca="1" si="154"/>
        <v>1.7361111111111112E-4</v>
      </c>
      <c r="I231" s="18">
        <f t="shared" ca="1" si="155"/>
        <v>0.77968750000000064</v>
      </c>
      <c r="J231" s="16">
        <f t="shared" ca="1" si="156"/>
        <v>0.77968750000000064</v>
      </c>
      <c r="K231" s="23">
        <f t="shared" ca="1" si="157"/>
        <v>3.4930555555554688E-2</v>
      </c>
      <c r="L231" s="16">
        <f t="shared" ca="1" si="158"/>
        <v>0.81461805555555533</v>
      </c>
      <c r="M231" s="15">
        <f t="shared" ca="1" si="139"/>
        <v>35</v>
      </c>
      <c r="N231" s="16">
        <f t="shared" ca="1" si="140"/>
        <v>4.0509259259259258E-4</v>
      </c>
      <c r="O231" s="16">
        <f t="shared" ca="1" si="159"/>
        <v>0.81502314814814791</v>
      </c>
      <c r="P231" s="14">
        <f t="shared" ca="1" si="160"/>
        <v>0.81502314814814791</v>
      </c>
      <c r="Q231" s="23">
        <f>0</f>
        <v>0</v>
      </c>
      <c r="R231" s="14">
        <f t="shared" ca="1" si="161"/>
        <v>0.81502314814814791</v>
      </c>
      <c r="S231" s="13">
        <f t="shared" ca="1" si="141"/>
        <v>41</v>
      </c>
      <c r="T231" s="14">
        <f t="shared" ca="1" si="142"/>
        <v>4.7453703703703704E-4</v>
      </c>
      <c r="U231" s="14">
        <f t="shared" ca="1" si="162"/>
        <v>0.81549768518518495</v>
      </c>
      <c r="V231" s="12">
        <f t="shared" ca="1" si="163"/>
        <v>0.81549768518518495</v>
      </c>
      <c r="W231" s="23">
        <f>0</f>
        <v>0</v>
      </c>
      <c r="X231" s="12">
        <f t="shared" ca="1" si="164"/>
        <v>0.81549768518518495</v>
      </c>
      <c r="Y231" s="11">
        <f t="shared" ca="1" si="143"/>
        <v>50</v>
      </c>
      <c r="Z231" s="12">
        <f t="shared" ca="1" si="144"/>
        <v>5.7870370370370367E-4</v>
      </c>
      <c r="AA231" s="12">
        <f t="shared" ca="1" si="165"/>
        <v>0.81607638888888867</v>
      </c>
      <c r="AB231" s="10">
        <f t="shared" ca="1" si="166"/>
        <v>0.81607638888888867</v>
      </c>
      <c r="AC231" s="23">
        <f>0</f>
        <v>0</v>
      </c>
      <c r="AD231" s="10">
        <f t="shared" ca="1" si="167"/>
        <v>0.81607638888888867</v>
      </c>
      <c r="AE231" s="9">
        <f t="shared" ca="1" si="132"/>
        <v>34</v>
      </c>
      <c r="AF231" s="10">
        <f t="shared" ca="1" si="145"/>
        <v>3.9351851851851852E-4</v>
      </c>
      <c r="AG231" s="10">
        <f t="shared" ca="1" si="168"/>
        <v>0.81646990740740721</v>
      </c>
      <c r="AH231" s="9" t="str">
        <f t="shared" ca="1" si="133"/>
        <v>Bowl</v>
      </c>
      <c r="AI231" s="8">
        <f t="shared" ca="1" si="169"/>
        <v>0.81646990740740721</v>
      </c>
      <c r="AJ231" s="23">
        <f t="shared" ca="1" si="170"/>
        <v>0</v>
      </c>
      <c r="AK231" s="8">
        <f t="shared" ca="1" si="173"/>
        <v>0.81646990740740721</v>
      </c>
      <c r="AL231" s="7">
        <f t="shared" ca="1" si="134"/>
        <v>27</v>
      </c>
      <c r="AM231" s="8">
        <f t="shared" ca="1" si="146"/>
        <v>3.1250000000000001E-4</v>
      </c>
      <c r="AN231" s="8">
        <f t="shared" ca="1" si="147"/>
        <v>0.81678240740740726</v>
      </c>
      <c r="AO231" s="7" t="str">
        <f t="shared" ca="1" si="135"/>
        <v>Debit</v>
      </c>
      <c r="AP231" s="1">
        <f t="shared" ca="1" si="148"/>
        <v>3.4930555555554688E-2</v>
      </c>
      <c r="AQ231" s="1">
        <f t="shared" ca="1" si="136"/>
        <v>2.3379629629629627E-3</v>
      </c>
      <c r="AR231">
        <f t="shared" si="149"/>
        <v>1</v>
      </c>
      <c r="AS231" s="33">
        <f t="shared" ca="1" si="171"/>
        <v>3.4930555555554688E-2</v>
      </c>
      <c r="AT231" s="33">
        <f t="shared" ca="1" si="150"/>
        <v>2.3379629629629627E-3</v>
      </c>
      <c r="AX231">
        <f t="shared" si="172"/>
        <v>227</v>
      </c>
      <c r="AY231" s="34">
        <v>2.4578601793617691E-2</v>
      </c>
    </row>
    <row r="232" spans="1:51" ht="15.6" customHeight="1">
      <c r="A232" s="2">
        <v>39</v>
      </c>
      <c r="B232" s="1">
        <f t="shared" si="137"/>
        <v>4.5138888888888887E-4</v>
      </c>
      <c r="C232" s="5">
        <f t="shared" si="151"/>
        <v>0.77996527777777835</v>
      </c>
      <c r="D232" s="18">
        <f t="shared" si="131"/>
        <v>0.77996527777777835</v>
      </c>
      <c r="E232" s="21">
        <f t="shared" ca="1" si="152"/>
        <v>0</v>
      </c>
      <c r="F232" s="18">
        <f t="shared" ca="1" si="153"/>
        <v>0.77996527777777835</v>
      </c>
      <c r="G232" s="25">
        <f t="shared" ca="1" si="138"/>
        <v>28</v>
      </c>
      <c r="H232" s="18">
        <f t="shared" ca="1" si="154"/>
        <v>3.2407407407407406E-4</v>
      </c>
      <c r="I232" s="18">
        <f t="shared" ca="1" si="155"/>
        <v>0.78028935185185244</v>
      </c>
      <c r="J232" s="16">
        <f t="shared" ca="1" si="156"/>
        <v>0.78028935185185244</v>
      </c>
      <c r="K232" s="23">
        <f t="shared" ca="1" si="157"/>
        <v>3.6180555555554772E-2</v>
      </c>
      <c r="L232" s="16">
        <f t="shared" ca="1" si="158"/>
        <v>0.81646990740740721</v>
      </c>
      <c r="M232" s="15">
        <f t="shared" ca="1" si="139"/>
        <v>32</v>
      </c>
      <c r="N232" s="16">
        <f t="shared" ca="1" si="140"/>
        <v>3.7037037037037035E-4</v>
      </c>
      <c r="O232" s="16">
        <f t="shared" ca="1" si="159"/>
        <v>0.81684027777777757</v>
      </c>
      <c r="P232" s="14">
        <f t="shared" ca="1" si="160"/>
        <v>0.81684027777777757</v>
      </c>
      <c r="Q232" s="23">
        <f>0</f>
        <v>0</v>
      </c>
      <c r="R232" s="14">
        <f t="shared" ca="1" si="161"/>
        <v>0.81684027777777757</v>
      </c>
      <c r="S232" s="13">
        <f t="shared" ca="1" si="141"/>
        <v>31</v>
      </c>
      <c r="T232" s="14">
        <f t="shared" ca="1" si="142"/>
        <v>3.5879629629629629E-4</v>
      </c>
      <c r="U232" s="14">
        <f t="shared" ca="1" si="162"/>
        <v>0.81719907407407388</v>
      </c>
      <c r="V232" s="12">
        <f t="shared" ca="1" si="163"/>
        <v>0.81719907407407388</v>
      </c>
      <c r="W232" s="23">
        <f>0</f>
        <v>0</v>
      </c>
      <c r="X232" s="12">
        <f t="shared" ca="1" si="164"/>
        <v>0.81719907407407388</v>
      </c>
      <c r="Y232" s="11">
        <f t="shared" ca="1" si="143"/>
        <v>45</v>
      </c>
      <c r="Z232" s="12">
        <f t="shared" ca="1" si="144"/>
        <v>5.2083333333333333E-4</v>
      </c>
      <c r="AA232" s="12">
        <f t="shared" ca="1" si="165"/>
        <v>0.81771990740740719</v>
      </c>
      <c r="AB232" s="10">
        <f t="shared" ca="1" si="166"/>
        <v>0.81771990740740719</v>
      </c>
      <c r="AC232" s="23">
        <f>0</f>
        <v>0</v>
      </c>
      <c r="AD232" s="10">
        <f t="shared" ca="1" si="167"/>
        <v>0.81771990740740719</v>
      </c>
      <c r="AE232" s="9">
        <f t="shared" ca="1" si="132"/>
        <v>40</v>
      </c>
      <c r="AF232" s="10">
        <f t="shared" ca="1" si="145"/>
        <v>4.6296296296296298E-4</v>
      </c>
      <c r="AG232" s="10">
        <f t="shared" ca="1" si="168"/>
        <v>0.81818287037037019</v>
      </c>
      <c r="AH232" s="9" t="str">
        <f t="shared" ca="1" si="133"/>
        <v>Bowl</v>
      </c>
      <c r="AI232" s="8">
        <f t="shared" ca="1" si="169"/>
        <v>0.81818287037037019</v>
      </c>
      <c r="AJ232" s="23">
        <f t="shared" ca="1" si="170"/>
        <v>0</v>
      </c>
      <c r="AK232" s="8">
        <f t="shared" ca="1" si="173"/>
        <v>0.81818287037037019</v>
      </c>
      <c r="AL232" s="7">
        <f t="shared" ca="1" si="134"/>
        <v>50</v>
      </c>
      <c r="AM232" s="8">
        <f t="shared" ca="1" si="146"/>
        <v>5.7870370370370367E-4</v>
      </c>
      <c r="AN232" s="8">
        <f t="shared" ca="1" si="147"/>
        <v>0.81876157407407391</v>
      </c>
      <c r="AO232" s="7" t="str">
        <f t="shared" ca="1" si="135"/>
        <v>Cash</v>
      </c>
      <c r="AP232" s="1">
        <f t="shared" ca="1" si="148"/>
        <v>3.6180555555554772E-2</v>
      </c>
      <c r="AQ232" s="1">
        <f t="shared" ca="1" si="136"/>
        <v>2.6157407407407405E-3</v>
      </c>
      <c r="AR232">
        <f t="shared" si="149"/>
        <v>1</v>
      </c>
      <c r="AS232" s="33">
        <f t="shared" ca="1" si="171"/>
        <v>3.6180555555554772E-2</v>
      </c>
      <c r="AT232" s="33">
        <f t="shared" ca="1" si="150"/>
        <v>2.6157407407407405E-3</v>
      </c>
      <c r="AX232">
        <f t="shared" si="172"/>
        <v>228</v>
      </c>
      <c r="AY232" s="34">
        <v>2.4844295946890624E-2</v>
      </c>
    </row>
    <row r="233" spans="1:51" ht="15.6" customHeight="1">
      <c r="A233" s="2">
        <v>146</v>
      </c>
      <c r="B233" s="1">
        <f t="shared" si="137"/>
        <v>1.6898148148148148E-3</v>
      </c>
      <c r="C233" s="5">
        <f t="shared" si="151"/>
        <v>0.78165509259259314</v>
      </c>
      <c r="D233" s="18">
        <f t="shared" si="131"/>
        <v>0.78165509259259314</v>
      </c>
      <c r="E233" s="21">
        <f t="shared" ca="1" si="152"/>
        <v>0</v>
      </c>
      <c r="F233" s="18">
        <f t="shared" ca="1" si="153"/>
        <v>0.78165509259259314</v>
      </c>
      <c r="G233" s="25">
        <f t="shared" ca="1" si="138"/>
        <v>24</v>
      </c>
      <c r="H233" s="18">
        <f t="shared" ca="1" si="154"/>
        <v>2.7777777777777778E-4</v>
      </c>
      <c r="I233" s="18">
        <f t="shared" ca="1" si="155"/>
        <v>0.78193287037037096</v>
      </c>
      <c r="J233" s="16">
        <f t="shared" ca="1" si="156"/>
        <v>0.78193287037037096</v>
      </c>
      <c r="K233" s="23">
        <f t="shared" ca="1" si="157"/>
        <v>3.6249999999999227E-2</v>
      </c>
      <c r="L233" s="16">
        <f t="shared" ca="1" si="158"/>
        <v>0.81818287037037019</v>
      </c>
      <c r="M233" s="15">
        <f t="shared" ca="1" si="139"/>
        <v>28</v>
      </c>
      <c r="N233" s="16">
        <f t="shared" ca="1" si="140"/>
        <v>3.2407407407407406E-4</v>
      </c>
      <c r="O233" s="16">
        <f t="shared" ca="1" si="159"/>
        <v>0.81850694444444427</v>
      </c>
      <c r="P233" s="14">
        <f t="shared" ca="1" si="160"/>
        <v>0.81850694444444427</v>
      </c>
      <c r="Q233" s="23">
        <f>0</f>
        <v>0</v>
      </c>
      <c r="R233" s="14">
        <f t="shared" ca="1" si="161"/>
        <v>0.81850694444444427</v>
      </c>
      <c r="S233" s="13">
        <f t="shared" ca="1" si="141"/>
        <v>32</v>
      </c>
      <c r="T233" s="14">
        <f t="shared" ca="1" si="142"/>
        <v>3.7037037037037035E-4</v>
      </c>
      <c r="U233" s="14">
        <f t="shared" ca="1" si="162"/>
        <v>0.81887731481481463</v>
      </c>
      <c r="V233" s="12">
        <f t="shared" ca="1" si="163"/>
        <v>0.81887731481481463</v>
      </c>
      <c r="W233" s="23">
        <f>0</f>
        <v>0</v>
      </c>
      <c r="X233" s="12">
        <f t="shared" ca="1" si="164"/>
        <v>0.81887731481481463</v>
      </c>
      <c r="Y233" s="11">
        <f t="shared" ca="1" si="143"/>
        <v>39</v>
      </c>
      <c r="Z233" s="12">
        <f t="shared" ca="1" si="144"/>
        <v>4.5138888888888887E-4</v>
      </c>
      <c r="AA233" s="12">
        <f t="shared" ca="1" si="165"/>
        <v>0.81932870370370348</v>
      </c>
      <c r="AB233" s="10">
        <f t="shared" ca="1" si="166"/>
        <v>0.81932870370370348</v>
      </c>
      <c r="AC233" s="23">
        <f>0</f>
        <v>0</v>
      </c>
      <c r="AD233" s="10">
        <f t="shared" ca="1" si="167"/>
        <v>0.81932870370370348</v>
      </c>
      <c r="AE233" s="9">
        <f t="shared" ca="1" si="132"/>
        <v>52</v>
      </c>
      <c r="AF233" s="10">
        <f t="shared" ca="1" si="145"/>
        <v>6.018518518518519E-4</v>
      </c>
      <c r="AG233" s="10">
        <f t="shared" ca="1" si="168"/>
        <v>0.81993055555555527</v>
      </c>
      <c r="AH233" s="9" t="str">
        <f t="shared" ca="1" si="133"/>
        <v>Burrito</v>
      </c>
      <c r="AI233" s="8">
        <f t="shared" ca="1" si="169"/>
        <v>0.81993055555555527</v>
      </c>
      <c r="AJ233" s="23">
        <f t="shared" ca="1" si="170"/>
        <v>0</v>
      </c>
      <c r="AK233" s="8">
        <f t="shared" ca="1" si="173"/>
        <v>0.81993055555555527</v>
      </c>
      <c r="AL233" s="7">
        <f t="shared" ca="1" si="134"/>
        <v>14</v>
      </c>
      <c r="AM233" s="8">
        <f t="shared" ca="1" si="146"/>
        <v>1.6203703703703703E-4</v>
      </c>
      <c r="AN233" s="8">
        <f t="shared" ca="1" si="147"/>
        <v>0.82009259259259226</v>
      </c>
      <c r="AO233" s="7" t="str">
        <f t="shared" ca="1" si="135"/>
        <v>Debit</v>
      </c>
      <c r="AP233" s="1">
        <f t="shared" ca="1" si="148"/>
        <v>3.6249999999999227E-2</v>
      </c>
      <c r="AQ233" s="1">
        <f t="shared" ca="1" si="136"/>
        <v>2.1874999999999998E-3</v>
      </c>
      <c r="AR233">
        <f t="shared" si="149"/>
        <v>1</v>
      </c>
      <c r="AS233" s="33">
        <f t="shared" ca="1" si="171"/>
        <v>3.6249999999999227E-2</v>
      </c>
      <c r="AT233" s="33">
        <f t="shared" ca="1" si="150"/>
        <v>2.1874999999999998E-3</v>
      </c>
      <c r="AX233">
        <f t="shared" si="172"/>
        <v>229</v>
      </c>
      <c r="AY233" s="34">
        <v>2.4270069007687103E-2</v>
      </c>
    </row>
    <row r="234" spans="1:51" ht="15.6" customHeight="1">
      <c r="A234" s="2">
        <v>155</v>
      </c>
      <c r="B234" s="1">
        <f t="shared" si="137"/>
        <v>1.7939814814814815E-3</v>
      </c>
      <c r="C234" s="5">
        <f t="shared" si="151"/>
        <v>0.7834490740740746</v>
      </c>
      <c r="D234" s="18">
        <f t="shared" si="131"/>
        <v>0.7834490740740746</v>
      </c>
      <c r="E234" s="21">
        <f t="shared" ca="1" si="152"/>
        <v>0</v>
      </c>
      <c r="F234" s="18">
        <f t="shared" ca="1" si="153"/>
        <v>0.7834490740740746</v>
      </c>
      <c r="G234" s="25">
        <f t="shared" ca="1" si="138"/>
        <v>17</v>
      </c>
      <c r="H234" s="18">
        <f t="shared" ca="1" si="154"/>
        <v>1.9675925925925926E-4</v>
      </c>
      <c r="I234" s="18">
        <f t="shared" ca="1" si="155"/>
        <v>0.78364583333333382</v>
      </c>
      <c r="J234" s="16">
        <f t="shared" ca="1" si="156"/>
        <v>0.78364583333333382</v>
      </c>
      <c r="K234" s="23">
        <f t="shared" ca="1" si="157"/>
        <v>3.6284722222221455E-2</v>
      </c>
      <c r="L234" s="16">
        <f t="shared" ca="1" si="158"/>
        <v>0.81993055555555527</v>
      </c>
      <c r="M234" s="15">
        <f t="shared" ca="1" si="139"/>
        <v>17</v>
      </c>
      <c r="N234" s="16">
        <f t="shared" ca="1" si="140"/>
        <v>1.9675925925925926E-4</v>
      </c>
      <c r="O234" s="16">
        <f t="shared" ca="1" si="159"/>
        <v>0.82012731481481449</v>
      </c>
      <c r="P234" s="14">
        <f t="shared" ca="1" si="160"/>
        <v>0.82012731481481449</v>
      </c>
      <c r="Q234" s="23">
        <f>0</f>
        <v>0</v>
      </c>
      <c r="R234" s="14">
        <f t="shared" ca="1" si="161"/>
        <v>0.82012731481481449</v>
      </c>
      <c r="S234" s="13">
        <f t="shared" ca="1" si="141"/>
        <v>18</v>
      </c>
      <c r="T234" s="14">
        <f t="shared" ca="1" si="142"/>
        <v>2.0833333333333335E-4</v>
      </c>
      <c r="U234" s="14">
        <f t="shared" ca="1" si="162"/>
        <v>0.82033564814814786</v>
      </c>
      <c r="V234" s="12">
        <f t="shared" ca="1" si="163"/>
        <v>0.82033564814814786</v>
      </c>
      <c r="W234" s="23">
        <f>0</f>
        <v>0</v>
      </c>
      <c r="X234" s="12">
        <f t="shared" ca="1" si="164"/>
        <v>0.82033564814814786</v>
      </c>
      <c r="Y234" s="11">
        <f t="shared" ca="1" si="143"/>
        <v>47</v>
      </c>
      <c r="Z234" s="12">
        <f t="shared" ca="1" si="144"/>
        <v>5.4398148148148144E-4</v>
      </c>
      <c r="AA234" s="12">
        <f t="shared" ca="1" si="165"/>
        <v>0.82087962962962935</v>
      </c>
      <c r="AB234" s="10">
        <f t="shared" ca="1" si="166"/>
        <v>0.82087962962962935</v>
      </c>
      <c r="AC234" s="23">
        <f>0</f>
        <v>0</v>
      </c>
      <c r="AD234" s="10">
        <f t="shared" ca="1" si="167"/>
        <v>0.82087962962962935</v>
      </c>
      <c r="AE234" s="9">
        <f t="shared" ca="1" si="132"/>
        <v>68</v>
      </c>
      <c r="AF234" s="10">
        <f t="shared" ca="1" si="145"/>
        <v>7.8703703703703705E-4</v>
      </c>
      <c r="AG234" s="10">
        <f t="shared" ca="1" si="168"/>
        <v>0.82166666666666643</v>
      </c>
      <c r="AH234" s="9" t="str">
        <f t="shared" ca="1" si="133"/>
        <v>Quesadilla</v>
      </c>
      <c r="AI234" s="8">
        <f t="shared" ca="1" si="169"/>
        <v>0.82166666666666643</v>
      </c>
      <c r="AJ234" s="23">
        <f t="shared" ca="1" si="170"/>
        <v>0</v>
      </c>
      <c r="AK234" s="8">
        <f t="shared" ca="1" si="173"/>
        <v>0.82166666666666643</v>
      </c>
      <c r="AL234" s="7">
        <f t="shared" ca="1" si="134"/>
        <v>25</v>
      </c>
      <c r="AM234" s="8">
        <f t="shared" ca="1" si="146"/>
        <v>2.8935185185185184E-4</v>
      </c>
      <c r="AN234" s="8">
        <f t="shared" ca="1" si="147"/>
        <v>0.82195601851851829</v>
      </c>
      <c r="AO234" s="7" t="str">
        <f t="shared" ca="1" si="135"/>
        <v>Debit</v>
      </c>
      <c r="AP234" s="1">
        <f t="shared" ca="1" si="148"/>
        <v>3.6284722222221455E-2</v>
      </c>
      <c r="AQ234" s="1">
        <f t="shared" ca="1" si="136"/>
        <v>2.2222222222222222E-3</v>
      </c>
      <c r="AR234">
        <f t="shared" si="149"/>
        <v>1</v>
      </c>
      <c r="AS234" s="33">
        <f t="shared" ca="1" si="171"/>
        <v>3.6284722222221455E-2</v>
      </c>
      <c r="AT234" s="33">
        <f t="shared" ca="1" si="150"/>
        <v>2.2222222222222222E-3</v>
      </c>
      <c r="AX234">
        <f t="shared" si="172"/>
        <v>230</v>
      </c>
      <c r="AY234" s="34">
        <v>2.264052672956049E-2</v>
      </c>
    </row>
    <row r="235" spans="1:51" ht="15.6" customHeight="1">
      <c r="A235" s="2">
        <v>146</v>
      </c>
      <c r="B235" s="1">
        <f t="shared" si="137"/>
        <v>1.6898148148148148E-3</v>
      </c>
      <c r="C235" s="5">
        <f t="shared" si="151"/>
        <v>0.78513888888888939</v>
      </c>
      <c r="D235" s="18">
        <f t="shared" si="131"/>
        <v>0.78513888888888939</v>
      </c>
      <c r="E235" s="21">
        <f t="shared" ca="1" si="152"/>
        <v>0</v>
      </c>
      <c r="F235" s="18">
        <f t="shared" ca="1" si="153"/>
        <v>0.78513888888888939</v>
      </c>
      <c r="G235" s="25">
        <f t="shared" ca="1" si="138"/>
        <v>20</v>
      </c>
      <c r="H235" s="18">
        <f t="shared" ca="1" si="154"/>
        <v>2.3148148148148149E-4</v>
      </c>
      <c r="I235" s="18">
        <f t="shared" ca="1" si="155"/>
        <v>0.78537037037037083</v>
      </c>
      <c r="J235" s="16">
        <f t="shared" ca="1" si="156"/>
        <v>0.78537037037037083</v>
      </c>
      <c r="K235" s="23">
        <f t="shared" ca="1" si="157"/>
        <v>3.6296296296295605E-2</v>
      </c>
      <c r="L235" s="16">
        <f t="shared" ca="1" si="158"/>
        <v>0.82166666666666643</v>
      </c>
      <c r="M235" s="15">
        <f t="shared" ca="1" si="139"/>
        <v>15</v>
      </c>
      <c r="N235" s="16">
        <f t="shared" ca="1" si="140"/>
        <v>1.7361111111111112E-4</v>
      </c>
      <c r="O235" s="16">
        <f t="shared" ca="1" si="159"/>
        <v>0.82184027777777757</v>
      </c>
      <c r="P235" s="14">
        <f t="shared" ca="1" si="160"/>
        <v>0.82184027777777757</v>
      </c>
      <c r="Q235" s="23">
        <f>0</f>
        <v>0</v>
      </c>
      <c r="R235" s="14">
        <f t="shared" ca="1" si="161"/>
        <v>0.82184027777777757</v>
      </c>
      <c r="S235" s="13">
        <f t="shared" ca="1" si="141"/>
        <v>21</v>
      </c>
      <c r="T235" s="14">
        <f t="shared" ca="1" si="142"/>
        <v>2.4305555555555555E-4</v>
      </c>
      <c r="U235" s="14">
        <f t="shared" ca="1" si="162"/>
        <v>0.82208333333333317</v>
      </c>
      <c r="V235" s="12">
        <f t="shared" ca="1" si="163"/>
        <v>0.82208333333333317</v>
      </c>
      <c r="W235" s="23">
        <f>0</f>
        <v>0</v>
      </c>
      <c r="X235" s="12">
        <f t="shared" ca="1" si="164"/>
        <v>0.82208333333333317</v>
      </c>
      <c r="Y235" s="11">
        <f t="shared" ca="1" si="143"/>
        <v>23</v>
      </c>
      <c r="Z235" s="12">
        <f t="shared" ca="1" si="144"/>
        <v>2.6620370370370372E-4</v>
      </c>
      <c r="AA235" s="12">
        <f t="shared" ca="1" si="165"/>
        <v>0.82234953703703684</v>
      </c>
      <c r="AB235" s="10">
        <f t="shared" ca="1" si="166"/>
        <v>0.82234953703703684</v>
      </c>
      <c r="AC235" s="23">
        <f>0</f>
        <v>0</v>
      </c>
      <c r="AD235" s="10">
        <f t="shared" ca="1" si="167"/>
        <v>0.82234953703703684</v>
      </c>
      <c r="AE235" s="9">
        <f t="shared" ca="1" si="132"/>
        <v>29</v>
      </c>
      <c r="AF235" s="10">
        <f t="shared" ca="1" si="145"/>
        <v>3.3564814814814812E-4</v>
      </c>
      <c r="AG235" s="10">
        <f t="shared" ca="1" si="168"/>
        <v>0.82268518518518496</v>
      </c>
      <c r="AH235" s="9" t="str">
        <f t="shared" ca="1" si="133"/>
        <v>Bowl</v>
      </c>
      <c r="AI235" s="8">
        <f t="shared" ca="1" si="169"/>
        <v>0.82268518518518496</v>
      </c>
      <c r="AJ235" s="23">
        <f t="shared" ca="1" si="170"/>
        <v>0</v>
      </c>
      <c r="AK235" s="8">
        <f t="shared" ca="1" si="173"/>
        <v>0.82268518518518496</v>
      </c>
      <c r="AL235" s="7">
        <f t="shared" ca="1" si="134"/>
        <v>29</v>
      </c>
      <c r="AM235" s="8">
        <f t="shared" ca="1" si="146"/>
        <v>3.3564814814814812E-4</v>
      </c>
      <c r="AN235" s="8">
        <f t="shared" ca="1" si="147"/>
        <v>0.82302083333333309</v>
      </c>
      <c r="AO235" s="7" t="str">
        <f t="shared" ca="1" si="135"/>
        <v>Debit</v>
      </c>
      <c r="AP235" s="1">
        <f t="shared" ca="1" si="148"/>
        <v>3.6296296296295605E-2</v>
      </c>
      <c r="AQ235" s="1">
        <f t="shared" ca="1" si="136"/>
        <v>1.5856481481481481E-3</v>
      </c>
      <c r="AR235">
        <f t="shared" si="149"/>
        <v>1</v>
      </c>
      <c r="AS235" s="33">
        <f t="shared" ca="1" si="171"/>
        <v>3.6296296296295605E-2</v>
      </c>
      <c r="AT235" s="33">
        <f t="shared" ca="1" si="150"/>
        <v>1.5856481481481481E-3</v>
      </c>
      <c r="AX235">
        <f t="shared" si="172"/>
        <v>231</v>
      </c>
      <c r="AY235" s="34">
        <v>2.2234269450268886E-2</v>
      </c>
    </row>
    <row r="236" spans="1:51" ht="15.6" customHeight="1">
      <c r="A236" s="2">
        <v>35</v>
      </c>
      <c r="B236" s="1">
        <f t="shared" si="137"/>
        <v>4.0509259259259258E-4</v>
      </c>
      <c r="C236" s="5">
        <f t="shared" si="151"/>
        <v>0.78554398148148197</v>
      </c>
      <c r="D236" s="18">
        <f t="shared" si="131"/>
        <v>0.78554398148148197</v>
      </c>
      <c r="E236" s="21">
        <f t="shared" ca="1" si="152"/>
        <v>0</v>
      </c>
      <c r="F236" s="18">
        <f t="shared" ca="1" si="153"/>
        <v>0.78554398148148197</v>
      </c>
      <c r="G236" s="25">
        <f t="shared" ca="1" si="138"/>
        <v>24</v>
      </c>
      <c r="H236" s="18">
        <f t="shared" ca="1" si="154"/>
        <v>2.7777777777777778E-4</v>
      </c>
      <c r="I236" s="18">
        <f t="shared" ca="1" si="155"/>
        <v>0.78582175925925979</v>
      </c>
      <c r="J236" s="16">
        <f t="shared" ca="1" si="156"/>
        <v>0.78582175925925979</v>
      </c>
      <c r="K236" s="23">
        <f t="shared" ca="1" si="157"/>
        <v>3.6863425925925175E-2</v>
      </c>
      <c r="L236" s="16">
        <f t="shared" ca="1" si="158"/>
        <v>0.82268518518518496</v>
      </c>
      <c r="M236" s="15">
        <f t="shared" ca="1" si="139"/>
        <v>24</v>
      </c>
      <c r="N236" s="16">
        <f t="shared" ca="1" si="140"/>
        <v>2.7777777777777778E-4</v>
      </c>
      <c r="O236" s="16">
        <f t="shared" ca="1" si="159"/>
        <v>0.82296296296296279</v>
      </c>
      <c r="P236" s="14">
        <f t="shared" ca="1" si="160"/>
        <v>0.82296296296296279</v>
      </c>
      <c r="Q236" s="23">
        <f>0</f>
        <v>0</v>
      </c>
      <c r="R236" s="14">
        <f t="shared" ca="1" si="161"/>
        <v>0.82296296296296279</v>
      </c>
      <c r="S236" s="13">
        <f t="shared" ca="1" si="141"/>
        <v>44</v>
      </c>
      <c r="T236" s="14">
        <f t="shared" ca="1" si="142"/>
        <v>5.0925925925925921E-4</v>
      </c>
      <c r="U236" s="14">
        <f t="shared" ca="1" si="162"/>
        <v>0.82347222222222205</v>
      </c>
      <c r="V236" s="12">
        <f t="shared" ca="1" si="163"/>
        <v>0.82347222222222205</v>
      </c>
      <c r="W236" s="23">
        <f>0</f>
        <v>0</v>
      </c>
      <c r="X236" s="12">
        <f t="shared" ca="1" si="164"/>
        <v>0.82347222222222205</v>
      </c>
      <c r="Y236" s="11">
        <f t="shared" ca="1" si="143"/>
        <v>29</v>
      </c>
      <c r="Z236" s="12">
        <f t="shared" ca="1" si="144"/>
        <v>3.3564814814814812E-4</v>
      </c>
      <c r="AA236" s="12">
        <f t="shared" ca="1" si="165"/>
        <v>0.82380787037037018</v>
      </c>
      <c r="AB236" s="10">
        <f t="shared" ca="1" si="166"/>
        <v>0.82380787037037018</v>
      </c>
      <c r="AC236" s="23">
        <f>0</f>
        <v>0</v>
      </c>
      <c r="AD236" s="10">
        <f t="shared" ca="1" si="167"/>
        <v>0.82380787037037018</v>
      </c>
      <c r="AE236" s="9">
        <f t="shared" ca="1" si="132"/>
        <v>44</v>
      </c>
      <c r="AF236" s="10">
        <f t="shared" ca="1" si="145"/>
        <v>5.0925925925925921E-4</v>
      </c>
      <c r="AG236" s="10">
        <f t="shared" ca="1" si="168"/>
        <v>0.82431712962962944</v>
      </c>
      <c r="AH236" s="9" t="str">
        <f t="shared" ca="1" si="133"/>
        <v>Quesadilla</v>
      </c>
      <c r="AI236" s="8">
        <f t="shared" ca="1" si="169"/>
        <v>0.82431712962962944</v>
      </c>
      <c r="AJ236" s="23">
        <f t="shared" ca="1" si="170"/>
        <v>0</v>
      </c>
      <c r="AK236" s="8">
        <f t="shared" ca="1" si="173"/>
        <v>0.82431712962962944</v>
      </c>
      <c r="AL236" s="7">
        <f t="shared" ca="1" si="134"/>
        <v>18</v>
      </c>
      <c r="AM236" s="8">
        <f t="shared" ca="1" si="146"/>
        <v>2.0833333333333335E-4</v>
      </c>
      <c r="AN236" s="8">
        <f t="shared" ca="1" si="147"/>
        <v>0.82452546296296281</v>
      </c>
      <c r="AO236" s="7" t="str">
        <f t="shared" ca="1" si="135"/>
        <v>Debit</v>
      </c>
      <c r="AP236" s="1">
        <f t="shared" ca="1" si="148"/>
        <v>3.6863425925925175E-2</v>
      </c>
      <c r="AQ236" s="1">
        <f t="shared" ca="1" si="136"/>
        <v>2.1180555555555553E-3</v>
      </c>
      <c r="AR236">
        <f t="shared" si="149"/>
        <v>1</v>
      </c>
      <c r="AS236" s="33">
        <f t="shared" ca="1" si="171"/>
        <v>3.6863425925925175E-2</v>
      </c>
      <c r="AT236" s="33">
        <f t="shared" ca="1" si="150"/>
        <v>2.1180555555555553E-3</v>
      </c>
      <c r="AX236">
        <f t="shared" si="172"/>
        <v>232</v>
      </c>
      <c r="AY236" s="34">
        <v>2.1784045248078671E-2</v>
      </c>
    </row>
    <row r="237" spans="1:51" ht="15.6" customHeight="1">
      <c r="A237" s="2">
        <v>32</v>
      </c>
      <c r="B237" s="1">
        <f t="shared" si="137"/>
        <v>3.7037037037037035E-4</v>
      </c>
      <c r="C237" s="5">
        <f t="shared" si="151"/>
        <v>0.78591435185185232</v>
      </c>
      <c r="D237" s="18">
        <f t="shared" si="131"/>
        <v>0.78591435185185232</v>
      </c>
      <c r="E237" s="21">
        <f t="shared" ca="1" si="152"/>
        <v>0</v>
      </c>
      <c r="F237" s="18">
        <f t="shared" ca="1" si="153"/>
        <v>0.78591435185185232</v>
      </c>
      <c r="G237" s="25">
        <f t="shared" ca="1" si="138"/>
        <v>26</v>
      </c>
      <c r="H237" s="18">
        <f t="shared" ca="1" si="154"/>
        <v>3.0092592592592595E-4</v>
      </c>
      <c r="I237" s="18">
        <f t="shared" ca="1" si="155"/>
        <v>0.78621527777777822</v>
      </c>
      <c r="J237" s="16">
        <f t="shared" ca="1" si="156"/>
        <v>0.78621527777777822</v>
      </c>
      <c r="K237" s="23">
        <f t="shared" ca="1" si="157"/>
        <v>3.8101851851851221E-2</v>
      </c>
      <c r="L237" s="16">
        <f t="shared" ca="1" si="158"/>
        <v>0.82431712962962944</v>
      </c>
      <c r="M237" s="15">
        <f t="shared" ca="1" si="139"/>
        <v>20</v>
      </c>
      <c r="N237" s="16">
        <f t="shared" ca="1" si="140"/>
        <v>2.3148148148148149E-4</v>
      </c>
      <c r="O237" s="16">
        <f t="shared" ca="1" si="159"/>
        <v>0.82454861111111089</v>
      </c>
      <c r="P237" s="14">
        <f t="shared" ca="1" si="160"/>
        <v>0.82454861111111089</v>
      </c>
      <c r="Q237" s="23">
        <f>0</f>
        <v>0</v>
      </c>
      <c r="R237" s="14">
        <f t="shared" ca="1" si="161"/>
        <v>0.82454861111111089</v>
      </c>
      <c r="S237" s="13">
        <f t="shared" ca="1" si="141"/>
        <v>17</v>
      </c>
      <c r="T237" s="14">
        <f t="shared" ca="1" si="142"/>
        <v>1.9675925925925926E-4</v>
      </c>
      <c r="U237" s="14">
        <f t="shared" ca="1" si="162"/>
        <v>0.8247453703703701</v>
      </c>
      <c r="V237" s="12">
        <f t="shared" ca="1" si="163"/>
        <v>0.8247453703703701</v>
      </c>
      <c r="W237" s="23">
        <f>0</f>
        <v>0</v>
      </c>
      <c r="X237" s="12">
        <f t="shared" ca="1" si="164"/>
        <v>0.8247453703703701</v>
      </c>
      <c r="Y237" s="11">
        <f t="shared" ca="1" si="143"/>
        <v>47</v>
      </c>
      <c r="Z237" s="12">
        <f t="shared" ca="1" si="144"/>
        <v>5.4398148148148144E-4</v>
      </c>
      <c r="AA237" s="12">
        <f t="shared" ca="1" si="165"/>
        <v>0.82528935185185159</v>
      </c>
      <c r="AB237" s="10">
        <f t="shared" ca="1" si="166"/>
        <v>0.82528935185185159</v>
      </c>
      <c r="AC237" s="23">
        <f>0</f>
        <v>0</v>
      </c>
      <c r="AD237" s="10">
        <f t="shared" ca="1" si="167"/>
        <v>0.82528935185185159</v>
      </c>
      <c r="AE237" s="9">
        <f t="shared" ca="1" si="132"/>
        <v>20</v>
      </c>
      <c r="AF237" s="10">
        <f t="shared" ca="1" si="145"/>
        <v>2.3148148148148149E-4</v>
      </c>
      <c r="AG237" s="10">
        <f t="shared" ca="1" si="168"/>
        <v>0.82552083333333304</v>
      </c>
      <c r="AH237" s="9" t="str">
        <f t="shared" ca="1" si="133"/>
        <v>Bowl</v>
      </c>
      <c r="AI237" s="8">
        <f t="shared" ca="1" si="169"/>
        <v>0.82552083333333304</v>
      </c>
      <c r="AJ237" s="23">
        <f t="shared" ca="1" si="170"/>
        <v>0</v>
      </c>
      <c r="AK237" s="8">
        <f t="shared" ca="1" si="173"/>
        <v>0.82552083333333304</v>
      </c>
      <c r="AL237" s="7">
        <f t="shared" ca="1" si="134"/>
        <v>59</v>
      </c>
      <c r="AM237" s="8">
        <f t="shared" ca="1" si="146"/>
        <v>6.8287037037037036E-4</v>
      </c>
      <c r="AN237" s="8">
        <f t="shared" ca="1" si="147"/>
        <v>0.82620370370370344</v>
      </c>
      <c r="AO237" s="7" t="str">
        <f t="shared" ca="1" si="135"/>
        <v>Cash</v>
      </c>
      <c r="AP237" s="1">
        <f t="shared" ca="1" si="148"/>
        <v>3.8101851851851221E-2</v>
      </c>
      <c r="AQ237" s="1">
        <f t="shared" ca="1" si="136"/>
        <v>2.1874999999999998E-3</v>
      </c>
      <c r="AR237">
        <f t="shared" si="149"/>
        <v>1</v>
      </c>
      <c r="AS237" s="33">
        <f t="shared" ca="1" si="171"/>
        <v>3.8101851851851221E-2</v>
      </c>
      <c r="AT237" s="33">
        <f t="shared" ca="1" si="150"/>
        <v>2.1874999999999998E-3</v>
      </c>
      <c r="AX237">
        <f t="shared" si="172"/>
        <v>233</v>
      </c>
      <c r="AY237" s="34">
        <v>2.4688082343349672E-2</v>
      </c>
    </row>
    <row r="238" spans="1:51" ht="15.6" customHeight="1">
      <c r="A238" s="2">
        <v>151</v>
      </c>
      <c r="B238" s="1">
        <f t="shared" ref="B238:B247" si="174">A238/86400</f>
        <v>1.7476851851851852E-3</v>
      </c>
      <c r="C238" s="5">
        <f t="shared" si="151"/>
        <v>0.78766203703703752</v>
      </c>
      <c r="D238" s="18">
        <f t="shared" ref="D238:D247" si="175">C238</f>
        <v>0.78766203703703752</v>
      </c>
      <c r="E238" s="21">
        <f t="shared" ref="E238:E247" ca="1" si="176">MAX(0,(I237-D238))</f>
        <v>0</v>
      </c>
      <c r="F238" s="18">
        <f t="shared" ref="F238:F247" ca="1" si="177">D238+E238</f>
        <v>0.78766203703703752</v>
      </c>
      <c r="G238" s="25">
        <f t="shared" ca="1" si="138"/>
        <v>24</v>
      </c>
      <c r="H238" s="18">
        <f t="shared" ref="H238:H247" ca="1" si="178">G238/86400</f>
        <v>2.7777777777777778E-4</v>
      </c>
      <c r="I238" s="18">
        <f t="shared" ref="I238:I247" ca="1" si="179">F238+H238</f>
        <v>0.78793981481481534</v>
      </c>
      <c r="J238" s="16">
        <f t="shared" ref="J238:J247" ca="1" si="180">I238</f>
        <v>0.78793981481481534</v>
      </c>
      <c r="K238" s="23">
        <f t="shared" ref="K238:K247" ca="1" si="181">MAX(0,(AG237-J238))</f>
        <v>3.7581018518517695E-2</v>
      </c>
      <c r="L238" s="16">
        <f t="shared" ref="L238:L247" ca="1" si="182">J238+K238</f>
        <v>0.82552083333333304</v>
      </c>
      <c r="M238" s="15">
        <f t="shared" ca="1" si="139"/>
        <v>29</v>
      </c>
      <c r="N238" s="16">
        <f t="shared" ref="N238:N247" ca="1" si="183">M238/86400</f>
        <v>3.3564814814814812E-4</v>
      </c>
      <c r="O238" s="16">
        <f t="shared" ref="O238:O247" ca="1" si="184">L238+N238</f>
        <v>0.82585648148148116</v>
      </c>
      <c r="P238" s="14">
        <f t="shared" ref="P238:P247" ca="1" si="185">O238</f>
        <v>0.82585648148148116</v>
      </c>
      <c r="Q238" s="23">
        <f>0</f>
        <v>0</v>
      </c>
      <c r="R238" s="14">
        <f t="shared" ref="R238:R247" ca="1" si="186">P238+Q238</f>
        <v>0.82585648148148116</v>
      </c>
      <c r="S238" s="13">
        <f t="shared" ca="1" si="141"/>
        <v>15</v>
      </c>
      <c r="T238" s="14">
        <f t="shared" ref="T238:T247" ca="1" si="187">S238/86400</f>
        <v>1.7361111111111112E-4</v>
      </c>
      <c r="U238" s="14">
        <f t="shared" ref="U238:U247" ca="1" si="188">R238+T238</f>
        <v>0.8260300925925923</v>
      </c>
      <c r="V238" s="12">
        <f t="shared" ref="V238:V247" ca="1" si="189">U238</f>
        <v>0.8260300925925923</v>
      </c>
      <c r="W238" s="23">
        <f>0</f>
        <v>0</v>
      </c>
      <c r="X238" s="12">
        <f t="shared" ref="X238:X247" ca="1" si="190">V238+W238</f>
        <v>0.8260300925925923</v>
      </c>
      <c r="Y238" s="11">
        <f t="shared" ca="1" si="143"/>
        <v>50</v>
      </c>
      <c r="Z238" s="12">
        <f t="shared" ref="Z238:Z247" ca="1" si="191">Y238/86400</f>
        <v>5.7870370370370367E-4</v>
      </c>
      <c r="AA238" s="12">
        <f t="shared" ref="AA238:AA247" ca="1" si="192">X238+Z238</f>
        <v>0.82660879629629602</v>
      </c>
      <c r="AB238" s="10">
        <f t="shared" ref="AB238:AB247" ca="1" si="193">AA238</f>
        <v>0.82660879629629602</v>
      </c>
      <c r="AC238" s="23">
        <f>0</f>
        <v>0</v>
      </c>
      <c r="AD238" s="10">
        <f t="shared" ref="AD238:AD247" ca="1" si="194">AB238+AC238</f>
        <v>0.82660879629629602</v>
      </c>
      <c r="AE238" s="9">
        <f t="shared" ca="1" si="132"/>
        <v>38</v>
      </c>
      <c r="AF238" s="10">
        <f t="shared" ref="AF238:AF247" ca="1" si="195">AE238/86400</f>
        <v>4.3981481481481481E-4</v>
      </c>
      <c r="AG238" s="10">
        <f t="shared" ref="AG238:AG247" ca="1" si="196">AD238+AF238</f>
        <v>0.82704861111111083</v>
      </c>
      <c r="AH238" s="9" t="str">
        <f t="shared" ca="1" si="133"/>
        <v>Burrito</v>
      </c>
      <c r="AI238" s="8">
        <f t="shared" ref="AI238:AI247" ca="1" si="197">AG238</f>
        <v>0.82704861111111083</v>
      </c>
      <c r="AJ238" s="23">
        <f t="shared" ref="AJ238:AJ247" ca="1" si="198">MAX(0,(AN237-AI238))</f>
        <v>0</v>
      </c>
      <c r="AK238" s="8">
        <f t="shared" ref="AK238:AK247" ca="1" si="199">AI238+AJ238</f>
        <v>0.82704861111111083</v>
      </c>
      <c r="AL238" s="7">
        <f t="shared" ca="1" si="134"/>
        <v>11</v>
      </c>
      <c r="AM238" s="8">
        <f t="shared" ref="AM238:AM247" ca="1" si="200">AL238/86400</f>
        <v>1.273148148148148E-4</v>
      </c>
      <c r="AN238" s="8">
        <f t="shared" ref="AN238:AN247" ca="1" si="201">AK238+AM238</f>
        <v>0.82717592592592559</v>
      </c>
      <c r="AO238" s="7" t="str">
        <f t="shared" ca="1" si="135"/>
        <v>Debit</v>
      </c>
      <c r="AP238" s="1">
        <f t="shared" ref="AP238:AP247" ca="1" si="202">E238+K238+Q238+W238+AC238+AJ238</f>
        <v>3.7581018518517695E-2</v>
      </c>
      <c r="AQ238" s="1">
        <f t="shared" ref="AQ238:AQ247" ca="1" si="203">AM238+AF238+Z238+T238+N238+H238</f>
        <v>1.9328703703703704E-3</v>
      </c>
      <c r="AR238">
        <f t="shared" ref="AR238:AR247" si="204">IF(C238&lt;$H$1, 1,0)</f>
        <v>1</v>
      </c>
      <c r="AS238" s="33">
        <f t="shared" ref="AS238:AS247" ca="1" si="205">AP238*AR238</f>
        <v>3.7581018518517695E-2</v>
      </c>
      <c r="AT238" s="33">
        <f t="shared" ref="AT238:AT247" ca="1" si="206">AQ238*AR238</f>
        <v>1.9328703703703704E-3</v>
      </c>
      <c r="AX238">
        <f t="shared" si="172"/>
        <v>234</v>
      </c>
      <c r="AY238" s="34">
        <v>2.2655776846028614E-2</v>
      </c>
    </row>
    <row r="239" spans="1:51" ht="15.6" customHeight="1">
      <c r="A239" s="2">
        <v>104</v>
      </c>
      <c r="B239" s="1">
        <f t="shared" si="174"/>
        <v>1.2037037037037038E-3</v>
      </c>
      <c r="C239" s="5">
        <f t="shared" si="151"/>
        <v>0.78886574074074123</v>
      </c>
      <c r="D239" s="18">
        <f t="shared" si="175"/>
        <v>0.78886574074074123</v>
      </c>
      <c r="E239" s="21">
        <f t="shared" ca="1" si="176"/>
        <v>0</v>
      </c>
      <c r="F239" s="18">
        <f t="shared" ca="1" si="177"/>
        <v>0.78886574074074123</v>
      </c>
      <c r="G239" s="25">
        <f t="shared" ca="1" si="138"/>
        <v>28</v>
      </c>
      <c r="H239" s="18">
        <f t="shared" ca="1" si="178"/>
        <v>3.2407407407407406E-4</v>
      </c>
      <c r="I239" s="18">
        <f t="shared" ca="1" si="179"/>
        <v>0.78918981481481532</v>
      </c>
      <c r="J239" s="16">
        <f t="shared" ca="1" si="180"/>
        <v>0.78918981481481532</v>
      </c>
      <c r="K239" s="23">
        <f t="shared" ca="1" si="181"/>
        <v>3.7858796296295516E-2</v>
      </c>
      <c r="L239" s="16">
        <f t="shared" ca="1" si="182"/>
        <v>0.82704861111111083</v>
      </c>
      <c r="M239" s="15">
        <f t="shared" ca="1" si="139"/>
        <v>31</v>
      </c>
      <c r="N239" s="16">
        <f t="shared" ca="1" si="183"/>
        <v>3.5879629629629629E-4</v>
      </c>
      <c r="O239" s="16">
        <f t="shared" ca="1" si="184"/>
        <v>0.82740740740740715</v>
      </c>
      <c r="P239" s="14">
        <f t="shared" ca="1" si="185"/>
        <v>0.82740740740740715</v>
      </c>
      <c r="Q239" s="23">
        <f>0</f>
        <v>0</v>
      </c>
      <c r="R239" s="14">
        <f t="shared" ca="1" si="186"/>
        <v>0.82740740740740715</v>
      </c>
      <c r="S239" s="13">
        <f t="shared" ca="1" si="141"/>
        <v>38</v>
      </c>
      <c r="T239" s="14">
        <f t="shared" ca="1" si="187"/>
        <v>4.3981481481481481E-4</v>
      </c>
      <c r="U239" s="14">
        <f t="shared" ca="1" si="188"/>
        <v>0.82784722222222196</v>
      </c>
      <c r="V239" s="12">
        <f t="shared" ca="1" si="189"/>
        <v>0.82784722222222196</v>
      </c>
      <c r="W239" s="23">
        <f>0</f>
        <v>0</v>
      </c>
      <c r="X239" s="12">
        <f t="shared" ca="1" si="190"/>
        <v>0.82784722222222196</v>
      </c>
      <c r="Y239" s="11">
        <f t="shared" ca="1" si="143"/>
        <v>44</v>
      </c>
      <c r="Z239" s="12">
        <f t="shared" ca="1" si="191"/>
        <v>5.0925925925925921E-4</v>
      </c>
      <c r="AA239" s="12">
        <f t="shared" ca="1" si="192"/>
        <v>0.82835648148148122</v>
      </c>
      <c r="AB239" s="10">
        <f t="shared" ca="1" si="193"/>
        <v>0.82835648148148122</v>
      </c>
      <c r="AC239" s="23">
        <f>0</f>
        <v>0</v>
      </c>
      <c r="AD239" s="10">
        <f t="shared" ca="1" si="194"/>
        <v>0.82835648148148122</v>
      </c>
      <c r="AE239" s="9">
        <f t="shared" ca="1" si="132"/>
        <v>28</v>
      </c>
      <c r="AF239" s="10">
        <f t="shared" ca="1" si="195"/>
        <v>3.2407407407407406E-4</v>
      </c>
      <c r="AG239" s="10">
        <f t="shared" ca="1" si="196"/>
        <v>0.82868055555555531</v>
      </c>
      <c r="AH239" s="9" t="str">
        <f t="shared" ca="1" si="133"/>
        <v>Bowl</v>
      </c>
      <c r="AI239" s="8">
        <f t="shared" ca="1" si="197"/>
        <v>0.82868055555555531</v>
      </c>
      <c r="AJ239" s="23">
        <f t="shared" ca="1" si="198"/>
        <v>0</v>
      </c>
      <c r="AK239" s="8">
        <f t="shared" ca="1" si="199"/>
        <v>0.82868055555555531</v>
      </c>
      <c r="AL239" s="7">
        <f t="shared" ca="1" si="134"/>
        <v>14</v>
      </c>
      <c r="AM239" s="8">
        <f t="shared" ca="1" si="200"/>
        <v>1.6203703703703703E-4</v>
      </c>
      <c r="AN239" s="8">
        <f t="shared" ca="1" si="201"/>
        <v>0.8288425925925923</v>
      </c>
      <c r="AO239" s="7" t="str">
        <f t="shared" ca="1" si="135"/>
        <v>Debit</v>
      </c>
      <c r="AP239" s="1">
        <f t="shared" ca="1" si="202"/>
        <v>3.7858796296295516E-2</v>
      </c>
      <c r="AQ239" s="1">
        <f t="shared" ca="1" si="203"/>
        <v>2.1180555555555553E-3</v>
      </c>
      <c r="AR239">
        <f t="shared" si="204"/>
        <v>1</v>
      </c>
      <c r="AS239" s="33">
        <f t="shared" ca="1" si="205"/>
        <v>3.7858796296295516E-2</v>
      </c>
      <c r="AT239" s="33">
        <f t="shared" ca="1" si="206"/>
        <v>2.1180555555555553E-3</v>
      </c>
      <c r="AU239" s="28"/>
      <c r="AX239">
        <f t="shared" si="172"/>
        <v>235</v>
      </c>
      <c r="AY239" s="34">
        <v>2.4319640985324863E-2</v>
      </c>
    </row>
    <row r="240" spans="1:51" ht="15.6" customHeight="1">
      <c r="A240" s="2">
        <v>88</v>
      </c>
      <c r="B240" s="1">
        <f t="shared" si="174"/>
        <v>1.0185185185185184E-3</v>
      </c>
      <c r="C240" s="5">
        <f t="shared" si="151"/>
        <v>0.78988425925925976</v>
      </c>
      <c r="D240" s="18">
        <f t="shared" si="175"/>
        <v>0.78988425925925976</v>
      </c>
      <c r="E240" s="21">
        <f t="shared" ca="1" si="176"/>
        <v>0</v>
      </c>
      <c r="F240" s="18">
        <f t="shared" ca="1" si="177"/>
        <v>0.78988425925925976</v>
      </c>
      <c r="G240" s="25">
        <f t="shared" ca="1" si="138"/>
        <v>15</v>
      </c>
      <c r="H240" s="18">
        <f t="shared" ca="1" si="178"/>
        <v>1.7361111111111112E-4</v>
      </c>
      <c r="I240" s="18">
        <f t="shared" ca="1" si="179"/>
        <v>0.7900578703703709</v>
      </c>
      <c r="J240" s="16">
        <f t="shared" ca="1" si="180"/>
        <v>0.7900578703703709</v>
      </c>
      <c r="K240" s="23">
        <f t="shared" ca="1" si="181"/>
        <v>3.8622685185184413E-2</v>
      </c>
      <c r="L240" s="16">
        <f t="shared" ca="1" si="182"/>
        <v>0.82868055555555531</v>
      </c>
      <c r="M240" s="15">
        <f t="shared" ca="1" si="139"/>
        <v>33</v>
      </c>
      <c r="N240" s="16">
        <f t="shared" ca="1" si="183"/>
        <v>3.8194444444444446E-4</v>
      </c>
      <c r="O240" s="16">
        <f t="shared" ca="1" si="184"/>
        <v>0.8290624999999997</v>
      </c>
      <c r="P240" s="14">
        <f t="shared" ca="1" si="185"/>
        <v>0.8290624999999997</v>
      </c>
      <c r="Q240" s="23">
        <f>0</f>
        <v>0</v>
      </c>
      <c r="R240" s="14">
        <f t="shared" ca="1" si="186"/>
        <v>0.8290624999999997</v>
      </c>
      <c r="S240" s="13">
        <f t="shared" ca="1" si="141"/>
        <v>23</v>
      </c>
      <c r="T240" s="14">
        <f t="shared" ca="1" si="187"/>
        <v>2.6620370370370372E-4</v>
      </c>
      <c r="U240" s="14">
        <f t="shared" ca="1" si="188"/>
        <v>0.82932870370370337</v>
      </c>
      <c r="V240" s="12">
        <f t="shared" ca="1" si="189"/>
        <v>0.82932870370370337</v>
      </c>
      <c r="W240" s="23">
        <f>0</f>
        <v>0</v>
      </c>
      <c r="X240" s="12">
        <f t="shared" ca="1" si="190"/>
        <v>0.82932870370370337</v>
      </c>
      <c r="Y240" s="11">
        <f t="shared" ca="1" si="143"/>
        <v>41</v>
      </c>
      <c r="Z240" s="12">
        <f t="shared" ca="1" si="191"/>
        <v>4.7453703703703704E-4</v>
      </c>
      <c r="AA240" s="12">
        <f t="shared" ca="1" si="192"/>
        <v>0.82980324074074041</v>
      </c>
      <c r="AB240" s="10">
        <f t="shared" ca="1" si="193"/>
        <v>0.82980324074074041</v>
      </c>
      <c r="AC240" s="23">
        <f>0</f>
        <v>0</v>
      </c>
      <c r="AD240" s="10">
        <f t="shared" ca="1" si="194"/>
        <v>0.82980324074074041</v>
      </c>
      <c r="AE240" s="9">
        <f t="shared" ca="1" si="132"/>
        <v>39</v>
      </c>
      <c r="AF240" s="10">
        <f t="shared" ca="1" si="195"/>
        <v>4.5138888888888887E-4</v>
      </c>
      <c r="AG240" s="10">
        <f t="shared" ca="1" si="196"/>
        <v>0.83025462962962926</v>
      </c>
      <c r="AH240" s="9" t="str">
        <f t="shared" ca="1" si="133"/>
        <v>Bowl</v>
      </c>
      <c r="AI240" s="8">
        <f t="shared" ca="1" si="197"/>
        <v>0.83025462962962926</v>
      </c>
      <c r="AJ240" s="23">
        <f t="shared" ca="1" si="198"/>
        <v>0</v>
      </c>
      <c r="AK240" s="8">
        <f t="shared" ca="1" si="199"/>
        <v>0.83025462962962926</v>
      </c>
      <c r="AL240" s="7">
        <f t="shared" ca="1" si="134"/>
        <v>23</v>
      </c>
      <c r="AM240" s="8">
        <f t="shared" ca="1" si="200"/>
        <v>2.6620370370370372E-4</v>
      </c>
      <c r="AN240" s="8">
        <f t="shared" ca="1" si="201"/>
        <v>0.83052083333333293</v>
      </c>
      <c r="AO240" s="7" t="str">
        <f t="shared" ca="1" si="135"/>
        <v>Debit</v>
      </c>
      <c r="AP240" s="1">
        <f t="shared" ca="1" si="202"/>
        <v>3.8622685185184413E-2</v>
      </c>
      <c r="AQ240" s="1">
        <f t="shared" ca="1" si="203"/>
        <v>2.0138888888888888E-3</v>
      </c>
      <c r="AR240">
        <f t="shared" si="204"/>
        <v>1</v>
      </c>
      <c r="AS240" s="33">
        <f t="shared" ca="1" si="205"/>
        <v>3.8622685185184413E-2</v>
      </c>
      <c r="AT240" s="33">
        <f t="shared" ca="1" si="206"/>
        <v>2.0138888888888888E-3</v>
      </c>
      <c r="AU240" s="28"/>
      <c r="AX240">
        <f t="shared" si="172"/>
        <v>236</v>
      </c>
      <c r="AY240" s="34">
        <v>2.1481226706266187E-2</v>
      </c>
    </row>
    <row r="241" spans="1:51" ht="15" customHeight="1">
      <c r="A241" s="2">
        <v>121</v>
      </c>
      <c r="B241" s="1">
        <f t="shared" si="174"/>
        <v>1.4004629629629629E-3</v>
      </c>
      <c r="C241" s="5">
        <f t="shared" si="151"/>
        <v>0.79128472222222268</v>
      </c>
      <c r="D241" s="18">
        <f t="shared" si="175"/>
        <v>0.79128472222222268</v>
      </c>
      <c r="E241" s="21">
        <f t="shared" ca="1" si="176"/>
        <v>0</v>
      </c>
      <c r="F241" s="18">
        <f t="shared" ca="1" si="177"/>
        <v>0.79128472222222268</v>
      </c>
      <c r="G241" s="25">
        <f t="shared" ca="1" si="138"/>
        <v>14</v>
      </c>
      <c r="H241" s="18">
        <f t="shared" ca="1" si="178"/>
        <v>1.6203703703703703E-4</v>
      </c>
      <c r="I241" s="18">
        <f t="shared" ca="1" si="179"/>
        <v>0.79144675925925967</v>
      </c>
      <c r="J241" s="16">
        <f t="shared" ca="1" si="180"/>
        <v>0.79144675925925967</v>
      </c>
      <c r="K241" s="23">
        <f t="shared" ca="1" si="181"/>
        <v>3.880787037036959E-2</v>
      </c>
      <c r="L241" s="16">
        <f t="shared" ca="1" si="182"/>
        <v>0.83025462962962926</v>
      </c>
      <c r="M241" s="15">
        <f t="shared" ca="1" si="139"/>
        <v>28</v>
      </c>
      <c r="N241" s="16">
        <f t="shared" ca="1" si="183"/>
        <v>3.2407407407407406E-4</v>
      </c>
      <c r="O241" s="16">
        <f t="shared" ca="1" si="184"/>
        <v>0.83057870370370335</v>
      </c>
      <c r="P241" s="14">
        <f t="shared" ca="1" si="185"/>
        <v>0.83057870370370335</v>
      </c>
      <c r="Q241" s="23">
        <f>0</f>
        <v>0</v>
      </c>
      <c r="R241" s="14">
        <f t="shared" ca="1" si="186"/>
        <v>0.83057870370370335</v>
      </c>
      <c r="S241" s="13">
        <f t="shared" ca="1" si="141"/>
        <v>41</v>
      </c>
      <c r="T241" s="14">
        <f t="shared" ca="1" si="187"/>
        <v>4.7453703703703704E-4</v>
      </c>
      <c r="U241" s="14">
        <f t="shared" ca="1" si="188"/>
        <v>0.83105324074074038</v>
      </c>
      <c r="V241" s="12">
        <f t="shared" ca="1" si="189"/>
        <v>0.83105324074074038</v>
      </c>
      <c r="W241" s="23">
        <f>0</f>
        <v>0</v>
      </c>
      <c r="X241" s="12">
        <f t="shared" ca="1" si="190"/>
        <v>0.83105324074074038</v>
      </c>
      <c r="Y241" s="11">
        <f t="shared" ca="1" si="143"/>
        <v>46</v>
      </c>
      <c r="Z241" s="12">
        <f t="shared" ca="1" si="191"/>
        <v>5.3240740740740744E-4</v>
      </c>
      <c r="AA241" s="12">
        <f t="shared" ca="1" si="192"/>
        <v>0.83158564814814784</v>
      </c>
      <c r="AB241" s="10">
        <f t="shared" ca="1" si="193"/>
        <v>0.83158564814814784</v>
      </c>
      <c r="AC241" s="23">
        <f>0</f>
        <v>0</v>
      </c>
      <c r="AD241" s="10">
        <f t="shared" ca="1" si="194"/>
        <v>0.83158564814814784</v>
      </c>
      <c r="AE241" s="9">
        <f t="shared" ca="1" si="132"/>
        <v>30</v>
      </c>
      <c r="AF241" s="10">
        <f t="shared" ca="1" si="195"/>
        <v>3.4722222222222224E-4</v>
      </c>
      <c r="AG241" s="10">
        <f t="shared" ca="1" si="196"/>
        <v>0.83193287037037011</v>
      </c>
      <c r="AH241" s="9" t="str">
        <f t="shared" ca="1" si="133"/>
        <v>Bowl</v>
      </c>
      <c r="AI241" s="8">
        <f t="shared" ca="1" si="197"/>
        <v>0.83193287037037011</v>
      </c>
      <c r="AJ241" s="23">
        <f t="shared" ca="1" si="198"/>
        <v>0</v>
      </c>
      <c r="AK241" s="8">
        <f t="shared" ca="1" si="199"/>
        <v>0.83193287037037011</v>
      </c>
      <c r="AL241" s="7">
        <f t="shared" ca="1" si="134"/>
        <v>22</v>
      </c>
      <c r="AM241" s="8">
        <f t="shared" ca="1" si="200"/>
        <v>2.5462962962962961E-4</v>
      </c>
      <c r="AN241" s="8">
        <f t="shared" ca="1" si="201"/>
        <v>0.83218749999999975</v>
      </c>
      <c r="AO241" s="7" t="str">
        <f t="shared" ca="1" si="135"/>
        <v>Debit</v>
      </c>
      <c r="AP241" s="1">
        <f t="shared" ca="1" si="202"/>
        <v>3.880787037036959E-2</v>
      </c>
      <c r="AQ241" s="1">
        <f t="shared" ca="1" si="203"/>
        <v>2.0949074074074073E-3</v>
      </c>
      <c r="AR241">
        <f t="shared" si="204"/>
        <v>1</v>
      </c>
      <c r="AS241" s="33">
        <f t="shared" ca="1" si="205"/>
        <v>3.880787037036959E-2</v>
      </c>
      <c r="AT241" s="33">
        <f t="shared" ca="1" si="206"/>
        <v>2.0949074074074073E-3</v>
      </c>
      <c r="AU241" s="28"/>
      <c r="AX241">
        <f t="shared" si="172"/>
        <v>237</v>
      </c>
      <c r="AY241" s="34">
        <v>2.2733155718611946E-2</v>
      </c>
    </row>
    <row r="242" spans="1:51" ht="15" customHeight="1">
      <c r="A242" s="2">
        <v>87</v>
      </c>
      <c r="B242" s="1">
        <f t="shared" si="174"/>
        <v>1.0069444444444444E-3</v>
      </c>
      <c r="C242" s="5">
        <f t="shared" si="151"/>
        <v>0.79229166666666717</v>
      </c>
      <c r="D242" s="18">
        <f t="shared" si="175"/>
        <v>0.79229166666666717</v>
      </c>
      <c r="E242" s="21">
        <f t="shared" ca="1" si="176"/>
        <v>0</v>
      </c>
      <c r="F242" s="18">
        <f t="shared" ca="1" si="177"/>
        <v>0.79229166666666717</v>
      </c>
      <c r="G242" s="25">
        <f t="shared" ca="1" si="138"/>
        <v>13</v>
      </c>
      <c r="H242" s="18">
        <f t="shared" ca="1" si="178"/>
        <v>1.5046296296296297E-4</v>
      </c>
      <c r="I242" s="18">
        <f t="shared" ca="1" si="179"/>
        <v>0.79244212962963012</v>
      </c>
      <c r="J242" s="16">
        <f t="shared" ca="1" si="180"/>
        <v>0.79244212962963012</v>
      </c>
      <c r="K242" s="23">
        <f t="shared" ca="1" si="181"/>
        <v>3.9490740740739994E-2</v>
      </c>
      <c r="L242" s="16">
        <f t="shared" ca="1" si="182"/>
        <v>0.83193287037037011</v>
      </c>
      <c r="M242" s="15">
        <f t="shared" ca="1" si="139"/>
        <v>10</v>
      </c>
      <c r="N242" s="16">
        <f t="shared" ca="1" si="183"/>
        <v>1.1574074074074075E-4</v>
      </c>
      <c r="O242" s="16">
        <f t="shared" ca="1" si="184"/>
        <v>0.83204861111111084</v>
      </c>
      <c r="P242" s="14">
        <f t="shared" ca="1" si="185"/>
        <v>0.83204861111111084</v>
      </c>
      <c r="Q242" s="23">
        <f>0</f>
        <v>0</v>
      </c>
      <c r="R242" s="14">
        <f t="shared" ca="1" si="186"/>
        <v>0.83204861111111084</v>
      </c>
      <c r="S242" s="13">
        <f t="shared" ca="1" si="141"/>
        <v>38</v>
      </c>
      <c r="T242" s="14">
        <f t="shared" ca="1" si="187"/>
        <v>4.3981481481481481E-4</v>
      </c>
      <c r="U242" s="14">
        <f t="shared" ca="1" si="188"/>
        <v>0.83248842592592565</v>
      </c>
      <c r="V242" s="12">
        <f t="shared" ca="1" si="189"/>
        <v>0.83248842592592565</v>
      </c>
      <c r="W242" s="23">
        <f>0</f>
        <v>0</v>
      </c>
      <c r="X242" s="12">
        <f t="shared" ca="1" si="190"/>
        <v>0.83248842592592565</v>
      </c>
      <c r="Y242" s="11">
        <f t="shared" ca="1" si="143"/>
        <v>43</v>
      </c>
      <c r="Z242" s="12">
        <f t="shared" ca="1" si="191"/>
        <v>4.9768518518518521E-4</v>
      </c>
      <c r="AA242" s="12">
        <f t="shared" ca="1" si="192"/>
        <v>0.83298611111111087</v>
      </c>
      <c r="AB242" s="10">
        <f t="shared" ca="1" si="193"/>
        <v>0.83298611111111087</v>
      </c>
      <c r="AC242" s="23">
        <f>0</f>
        <v>0</v>
      </c>
      <c r="AD242" s="10">
        <f t="shared" ca="1" si="194"/>
        <v>0.83298611111111087</v>
      </c>
      <c r="AE242" s="9">
        <f t="shared" ca="1" si="132"/>
        <v>70</v>
      </c>
      <c r="AF242" s="10">
        <f t="shared" ca="1" si="195"/>
        <v>8.1018518518518516E-4</v>
      </c>
      <c r="AG242" s="10">
        <f t="shared" ca="1" si="196"/>
        <v>0.83379629629629604</v>
      </c>
      <c r="AH242" s="9" t="str">
        <f t="shared" ca="1" si="133"/>
        <v>Quesadilla</v>
      </c>
      <c r="AI242" s="8">
        <f t="shared" ca="1" si="197"/>
        <v>0.83379629629629604</v>
      </c>
      <c r="AJ242" s="23">
        <f t="shared" ca="1" si="198"/>
        <v>0</v>
      </c>
      <c r="AK242" s="8">
        <f t="shared" ca="1" si="199"/>
        <v>0.83379629629629604</v>
      </c>
      <c r="AL242" s="7">
        <f t="shared" ca="1" si="134"/>
        <v>24</v>
      </c>
      <c r="AM242" s="8">
        <f t="shared" ca="1" si="200"/>
        <v>2.7777777777777778E-4</v>
      </c>
      <c r="AN242" s="8">
        <f t="shared" ca="1" si="201"/>
        <v>0.83407407407407386</v>
      </c>
      <c r="AO242" s="7" t="str">
        <f t="shared" ca="1" si="135"/>
        <v>Debit</v>
      </c>
      <c r="AP242" s="1">
        <f t="shared" ca="1" si="202"/>
        <v>3.9490740740739994E-2</v>
      </c>
      <c r="AQ242" s="1">
        <f t="shared" ca="1" si="203"/>
        <v>2.2916666666666667E-3</v>
      </c>
      <c r="AR242">
        <f t="shared" si="204"/>
        <v>1</v>
      </c>
      <c r="AS242" s="33">
        <f t="shared" ca="1" si="205"/>
        <v>3.9490740740739994E-2</v>
      </c>
      <c r="AT242" s="33">
        <f t="shared" ca="1" si="206"/>
        <v>2.2916666666666667E-3</v>
      </c>
      <c r="AU242" s="28"/>
      <c r="AX242">
        <f t="shared" si="172"/>
        <v>238</v>
      </c>
      <c r="AY242" s="34">
        <v>2.2947676450035693E-2</v>
      </c>
    </row>
    <row r="243" spans="1:51" ht="15" customHeight="1">
      <c r="A243" s="2">
        <v>119</v>
      </c>
      <c r="B243" s="1">
        <f t="shared" si="174"/>
        <v>1.3773148148148147E-3</v>
      </c>
      <c r="C243" s="5">
        <f t="shared" si="151"/>
        <v>0.79366898148148202</v>
      </c>
      <c r="D243" s="18">
        <f t="shared" si="175"/>
        <v>0.79366898148148202</v>
      </c>
      <c r="E243" s="21">
        <f t="shared" ca="1" si="176"/>
        <v>0</v>
      </c>
      <c r="F243" s="18">
        <f t="shared" ca="1" si="177"/>
        <v>0.79366898148148202</v>
      </c>
      <c r="G243" s="25">
        <f t="shared" ca="1" si="138"/>
        <v>20</v>
      </c>
      <c r="H243" s="18">
        <f t="shared" ca="1" si="178"/>
        <v>2.3148148148148149E-4</v>
      </c>
      <c r="I243" s="18">
        <f t="shared" ca="1" si="179"/>
        <v>0.79390046296296346</v>
      </c>
      <c r="J243" s="16">
        <f t="shared" ca="1" si="180"/>
        <v>0.79390046296296346</v>
      </c>
      <c r="K243" s="23">
        <f t="shared" ca="1" si="181"/>
        <v>3.9895833333332575E-2</v>
      </c>
      <c r="L243" s="16">
        <f t="shared" ca="1" si="182"/>
        <v>0.83379629629629604</v>
      </c>
      <c r="M243" s="15">
        <f t="shared" ca="1" si="139"/>
        <v>26</v>
      </c>
      <c r="N243" s="16">
        <f t="shared" ca="1" si="183"/>
        <v>3.0092592592592595E-4</v>
      </c>
      <c r="O243" s="16">
        <f t="shared" ca="1" si="184"/>
        <v>0.83409722222222193</v>
      </c>
      <c r="P243" s="14">
        <f t="shared" ca="1" si="185"/>
        <v>0.83409722222222193</v>
      </c>
      <c r="Q243" s="23">
        <f>0</f>
        <v>0</v>
      </c>
      <c r="R243" s="14">
        <f t="shared" ca="1" si="186"/>
        <v>0.83409722222222193</v>
      </c>
      <c r="S243" s="13">
        <f t="shared" ca="1" si="141"/>
        <v>22</v>
      </c>
      <c r="T243" s="14">
        <f t="shared" ca="1" si="187"/>
        <v>2.5462962962962961E-4</v>
      </c>
      <c r="U243" s="14">
        <f t="shared" ca="1" si="188"/>
        <v>0.83435185185185157</v>
      </c>
      <c r="V243" s="12">
        <f t="shared" ca="1" si="189"/>
        <v>0.83435185185185157</v>
      </c>
      <c r="W243" s="23">
        <f>0</f>
        <v>0</v>
      </c>
      <c r="X243" s="12">
        <f t="shared" ca="1" si="190"/>
        <v>0.83435185185185157</v>
      </c>
      <c r="Y243" s="11">
        <f t="shared" ca="1" si="143"/>
        <v>28</v>
      </c>
      <c r="Z243" s="12">
        <f t="shared" ca="1" si="191"/>
        <v>3.2407407407407406E-4</v>
      </c>
      <c r="AA243" s="12">
        <f t="shared" ca="1" si="192"/>
        <v>0.83467592592592565</v>
      </c>
      <c r="AB243" s="10">
        <f t="shared" ca="1" si="193"/>
        <v>0.83467592592592565</v>
      </c>
      <c r="AC243" s="23">
        <f>0</f>
        <v>0</v>
      </c>
      <c r="AD243" s="10">
        <f t="shared" ca="1" si="194"/>
        <v>0.83467592592592565</v>
      </c>
      <c r="AE243" s="9">
        <f t="shared" ca="1" si="132"/>
        <v>47</v>
      </c>
      <c r="AF243" s="10">
        <f t="shared" ca="1" si="195"/>
        <v>5.4398148148148144E-4</v>
      </c>
      <c r="AG243" s="10">
        <f t="shared" ca="1" si="196"/>
        <v>0.83521990740740715</v>
      </c>
      <c r="AH243" s="9" t="str">
        <f t="shared" ca="1" si="133"/>
        <v>Bowl</v>
      </c>
      <c r="AI243" s="8">
        <f t="shared" ca="1" si="197"/>
        <v>0.83521990740740715</v>
      </c>
      <c r="AJ243" s="23">
        <f t="shared" ca="1" si="198"/>
        <v>0</v>
      </c>
      <c r="AK243" s="8">
        <f t="shared" ca="1" si="199"/>
        <v>0.83521990740740715</v>
      </c>
      <c r="AL243" s="7">
        <f t="shared" ca="1" si="134"/>
        <v>26</v>
      </c>
      <c r="AM243" s="8">
        <f t="shared" ca="1" si="200"/>
        <v>3.0092592592592595E-4</v>
      </c>
      <c r="AN243" s="8">
        <f t="shared" ca="1" si="201"/>
        <v>0.83552083333333305</v>
      </c>
      <c r="AO243" s="7" t="str">
        <f t="shared" ca="1" si="135"/>
        <v>Debit</v>
      </c>
      <c r="AP243" s="1">
        <f t="shared" ca="1" si="202"/>
        <v>3.9895833333332575E-2</v>
      </c>
      <c r="AQ243" s="1">
        <f t="shared" ca="1" si="203"/>
        <v>1.9560185185185184E-3</v>
      </c>
      <c r="AR243">
        <f t="shared" si="204"/>
        <v>1</v>
      </c>
      <c r="AS243" s="33">
        <f t="shared" ca="1" si="205"/>
        <v>3.9895833333332575E-2</v>
      </c>
      <c r="AT243" s="33">
        <f t="shared" ca="1" si="206"/>
        <v>1.9560185185185184E-3</v>
      </c>
      <c r="AX243">
        <f t="shared" si="172"/>
        <v>239</v>
      </c>
      <c r="AY243" s="34">
        <v>2.3323833857442664E-2</v>
      </c>
    </row>
    <row r="244" spans="1:51" ht="15" customHeight="1">
      <c r="A244" s="2">
        <v>43</v>
      </c>
      <c r="B244" s="1">
        <f t="shared" si="174"/>
        <v>4.9768518518518521E-4</v>
      </c>
      <c r="C244" s="5">
        <f t="shared" si="151"/>
        <v>0.79416666666666724</v>
      </c>
      <c r="D244" s="18">
        <f t="shared" si="175"/>
        <v>0.79416666666666724</v>
      </c>
      <c r="E244" s="21">
        <f t="shared" ca="1" si="176"/>
        <v>0</v>
      </c>
      <c r="F244" s="18">
        <f t="shared" ca="1" si="177"/>
        <v>0.79416666666666724</v>
      </c>
      <c r="G244" s="25">
        <f t="shared" ca="1" si="138"/>
        <v>21</v>
      </c>
      <c r="H244" s="18">
        <f t="shared" ca="1" si="178"/>
        <v>2.4305555555555555E-4</v>
      </c>
      <c r="I244" s="18">
        <f t="shared" ca="1" si="179"/>
        <v>0.79440972222222284</v>
      </c>
      <c r="J244" s="16">
        <f t="shared" ca="1" si="180"/>
        <v>0.79440972222222284</v>
      </c>
      <c r="K244" s="23">
        <f t="shared" ca="1" si="181"/>
        <v>4.0810185185184311E-2</v>
      </c>
      <c r="L244" s="16">
        <f t="shared" ca="1" si="182"/>
        <v>0.83521990740740715</v>
      </c>
      <c r="M244" s="15">
        <f t="shared" ca="1" si="139"/>
        <v>33</v>
      </c>
      <c r="N244" s="16">
        <f t="shared" ca="1" si="183"/>
        <v>3.8194444444444446E-4</v>
      </c>
      <c r="O244" s="16">
        <f t="shared" ca="1" si="184"/>
        <v>0.83560185185185154</v>
      </c>
      <c r="P244" s="14">
        <f t="shared" ca="1" si="185"/>
        <v>0.83560185185185154</v>
      </c>
      <c r="Q244" s="23">
        <f>0</f>
        <v>0</v>
      </c>
      <c r="R244" s="14">
        <f t="shared" ca="1" si="186"/>
        <v>0.83560185185185154</v>
      </c>
      <c r="S244" s="13">
        <f t="shared" ca="1" si="141"/>
        <v>36</v>
      </c>
      <c r="T244" s="14">
        <f t="shared" ca="1" si="187"/>
        <v>4.1666666666666669E-4</v>
      </c>
      <c r="U244" s="14">
        <f t="shared" ca="1" si="188"/>
        <v>0.83601851851851816</v>
      </c>
      <c r="V244" s="12">
        <f t="shared" ca="1" si="189"/>
        <v>0.83601851851851816</v>
      </c>
      <c r="W244" s="23">
        <f>0</f>
        <v>0</v>
      </c>
      <c r="X244" s="12">
        <f t="shared" ca="1" si="190"/>
        <v>0.83601851851851816</v>
      </c>
      <c r="Y244" s="11">
        <f t="shared" ca="1" si="143"/>
        <v>34</v>
      </c>
      <c r="Z244" s="12">
        <f t="shared" ca="1" si="191"/>
        <v>3.9351851851851852E-4</v>
      </c>
      <c r="AA244" s="12">
        <f t="shared" ca="1" si="192"/>
        <v>0.8364120370370367</v>
      </c>
      <c r="AB244" s="10">
        <f t="shared" ca="1" si="193"/>
        <v>0.8364120370370367</v>
      </c>
      <c r="AC244" s="23">
        <f>0</f>
        <v>0</v>
      </c>
      <c r="AD244" s="10">
        <f t="shared" ca="1" si="194"/>
        <v>0.8364120370370367</v>
      </c>
      <c r="AE244" s="9">
        <f t="shared" ca="1" si="132"/>
        <v>23</v>
      </c>
      <c r="AF244" s="10">
        <f t="shared" ca="1" si="195"/>
        <v>2.6620370370370372E-4</v>
      </c>
      <c r="AG244" s="10">
        <f t="shared" ca="1" si="196"/>
        <v>0.83667824074074038</v>
      </c>
      <c r="AH244" s="9" t="str">
        <f t="shared" ca="1" si="133"/>
        <v>Bowl</v>
      </c>
      <c r="AI244" s="8">
        <f t="shared" ca="1" si="197"/>
        <v>0.83667824074074038</v>
      </c>
      <c r="AJ244" s="23">
        <f t="shared" ca="1" si="198"/>
        <v>0</v>
      </c>
      <c r="AK244" s="8">
        <f t="shared" ca="1" si="199"/>
        <v>0.83667824074074038</v>
      </c>
      <c r="AL244" s="7">
        <f t="shared" ca="1" si="134"/>
        <v>16</v>
      </c>
      <c r="AM244" s="8">
        <f t="shared" ca="1" si="200"/>
        <v>1.8518518518518518E-4</v>
      </c>
      <c r="AN244" s="8">
        <f t="shared" ca="1" si="201"/>
        <v>0.83686342592592555</v>
      </c>
      <c r="AO244" s="7" t="str">
        <f t="shared" ca="1" si="135"/>
        <v>Debit</v>
      </c>
      <c r="AP244" s="1">
        <f t="shared" ca="1" si="202"/>
        <v>4.0810185185184311E-2</v>
      </c>
      <c r="AQ244" s="1">
        <f t="shared" ca="1" si="203"/>
        <v>1.8865740740740742E-3</v>
      </c>
      <c r="AR244">
        <f t="shared" si="204"/>
        <v>1</v>
      </c>
      <c r="AS244" s="33">
        <f t="shared" ca="1" si="205"/>
        <v>4.0810185185184311E-2</v>
      </c>
      <c r="AT244" s="33">
        <f t="shared" ca="1" si="206"/>
        <v>1.8865740740740742E-3</v>
      </c>
      <c r="AX244">
        <f t="shared" si="172"/>
        <v>240</v>
      </c>
      <c r="AY244" s="34">
        <v>2.3753530456557023E-2</v>
      </c>
    </row>
    <row r="245" spans="1:51" ht="15" customHeight="1">
      <c r="A245" s="2">
        <v>168</v>
      </c>
      <c r="B245" s="1">
        <f t="shared" si="174"/>
        <v>1.9444444444444444E-3</v>
      </c>
      <c r="C245" s="5">
        <f t="shared" si="151"/>
        <v>0.79611111111111166</v>
      </c>
      <c r="D245" s="18">
        <f t="shared" si="175"/>
        <v>0.79611111111111166</v>
      </c>
      <c r="E245" s="21">
        <f t="shared" ca="1" si="176"/>
        <v>0</v>
      </c>
      <c r="F245" s="18">
        <f t="shared" ca="1" si="177"/>
        <v>0.79611111111111166</v>
      </c>
      <c r="G245" s="25">
        <f t="shared" ca="1" si="138"/>
        <v>13</v>
      </c>
      <c r="H245" s="18">
        <f t="shared" ca="1" si="178"/>
        <v>1.5046296296296297E-4</v>
      </c>
      <c r="I245" s="18">
        <f t="shared" ca="1" si="179"/>
        <v>0.79626157407407461</v>
      </c>
      <c r="J245" s="16">
        <f t="shared" ca="1" si="180"/>
        <v>0.79626157407407461</v>
      </c>
      <c r="K245" s="23">
        <f t="shared" ca="1" si="181"/>
        <v>4.0416666666665768E-2</v>
      </c>
      <c r="L245" s="16">
        <f t="shared" ca="1" si="182"/>
        <v>0.83667824074074038</v>
      </c>
      <c r="M245" s="15">
        <f t="shared" ca="1" si="139"/>
        <v>20</v>
      </c>
      <c r="N245" s="16">
        <f t="shared" ca="1" si="183"/>
        <v>2.3148148148148149E-4</v>
      </c>
      <c r="O245" s="16">
        <f t="shared" ca="1" si="184"/>
        <v>0.83690972222222182</v>
      </c>
      <c r="P245" s="14">
        <f t="shared" ca="1" si="185"/>
        <v>0.83690972222222182</v>
      </c>
      <c r="Q245" s="23">
        <f>0</f>
        <v>0</v>
      </c>
      <c r="R245" s="14">
        <f t="shared" ca="1" si="186"/>
        <v>0.83690972222222182</v>
      </c>
      <c r="S245" s="13">
        <f t="shared" ca="1" si="141"/>
        <v>31</v>
      </c>
      <c r="T245" s="14">
        <f t="shared" ca="1" si="187"/>
        <v>3.5879629629629629E-4</v>
      </c>
      <c r="U245" s="14">
        <f t="shared" ca="1" si="188"/>
        <v>0.83726851851851813</v>
      </c>
      <c r="V245" s="12">
        <f t="shared" ca="1" si="189"/>
        <v>0.83726851851851813</v>
      </c>
      <c r="W245" s="23">
        <f>0</f>
        <v>0</v>
      </c>
      <c r="X245" s="12">
        <f t="shared" ca="1" si="190"/>
        <v>0.83726851851851813</v>
      </c>
      <c r="Y245" s="11">
        <f t="shared" ca="1" si="143"/>
        <v>30</v>
      </c>
      <c r="Z245" s="12">
        <f t="shared" ca="1" si="191"/>
        <v>3.4722222222222224E-4</v>
      </c>
      <c r="AA245" s="12">
        <f t="shared" ca="1" si="192"/>
        <v>0.83761574074074041</v>
      </c>
      <c r="AB245" s="10">
        <f t="shared" ca="1" si="193"/>
        <v>0.83761574074074041</v>
      </c>
      <c r="AC245" s="23">
        <f>0</f>
        <v>0</v>
      </c>
      <c r="AD245" s="10">
        <f t="shared" ca="1" si="194"/>
        <v>0.83761574074074041</v>
      </c>
      <c r="AE245" s="9">
        <f t="shared" ca="1" si="132"/>
        <v>29</v>
      </c>
      <c r="AF245" s="10">
        <f t="shared" ca="1" si="195"/>
        <v>3.3564814814814812E-4</v>
      </c>
      <c r="AG245" s="10">
        <f t="shared" ca="1" si="196"/>
        <v>0.83795138888888854</v>
      </c>
      <c r="AH245" s="9" t="str">
        <f t="shared" ca="1" si="133"/>
        <v>Bowl</v>
      </c>
      <c r="AI245" s="8">
        <f t="shared" ca="1" si="197"/>
        <v>0.83795138888888854</v>
      </c>
      <c r="AJ245" s="23">
        <f t="shared" ca="1" si="198"/>
        <v>0</v>
      </c>
      <c r="AK245" s="8">
        <f t="shared" ca="1" si="199"/>
        <v>0.83795138888888854</v>
      </c>
      <c r="AL245" s="7">
        <f t="shared" ca="1" si="134"/>
        <v>14</v>
      </c>
      <c r="AM245" s="8">
        <f t="shared" ca="1" si="200"/>
        <v>1.6203703703703703E-4</v>
      </c>
      <c r="AN245" s="8">
        <f t="shared" ca="1" si="201"/>
        <v>0.83811342592592553</v>
      </c>
      <c r="AO245" s="7" t="str">
        <f t="shared" ca="1" si="135"/>
        <v>Debit</v>
      </c>
      <c r="AP245" s="1">
        <f t="shared" ca="1" si="202"/>
        <v>4.0416666666665768E-2</v>
      </c>
      <c r="AQ245" s="1">
        <f t="shared" ca="1" si="203"/>
        <v>1.5856481481481481E-3</v>
      </c>
      <c r="AR245">
        <f t="shared" si="204"/>
        <v>1</v>
      </c>
      <c r="AS245" s="33">
        <f t="shared" ca="1" si="205"/>
        <v>4.0416666666665768E-2</v>
      </c>
      <c r="AT245" s="33">
        <f t="shared" ca="1" si="206"/>
        <v>1.5856481481481481E-3</v>
      </c>
      <c r="AX245">
        <f t="shared" si="172"/>
        <v>241</v>
      </c>
      <c r="AY245" s="34">
        <v>2.5298341777312175E-2</v>
      </c>
    </row>
    <row r="246" spans="1:51" ht="15" customHeight="1">
      <c r="A246" s="2">
        <v>21</v>
      </c>
      <c r="B246" s="1">
        <f t="shared" si="174"/>
        <v>2.4305555555555555E-4</v>
      </c>
      <c r="C246" s="5">
        <f t="shared" si="151"/>
        <v>0.79635416666666725</v>
      </c>
      <c r="D246" s="18">
        <f t="shared" si="175"/>
        <v>0.79635416666666725</v>
      </c>
      <c r="E246" s="21">
        <f t="shared" ca="1" si="176"/>
        <v>0</v>
      </c>
      <c r="F246" s="18">
        <f t="shared" ca="1" si="177"/>
        <v>0.79635416666666725</v>
      </c>
      <c r="G246" s="25">
        <f t="shared" ca="1" si="138"/>
        <v>14</v>
      </c>
      <c r="H246" s="18">
        <f t="shared" ca="1" si="178"/>
        <v>1.6203703703703703E-4</v>
      </c>
      <c r="I246" s="18">
        <f t="shared" ca="1" si="179"/>
        <v>0.79651620370370424</v>
      </c>
      <c r="J246" s="16">
        <f t="shared" ca="1" si="180"/>
        <v>0.79651620370370424</v>
      </c>
      <c r="K246" s="23">
        <f t="shared" ca="1" si="181"/>
        <v>4.1435185185184298E-2</v>
      </c>
      <c r="L246" s="16">
        <f t="shared" ca="1" si="182"/>
        <v>0.83795138888888854</v>
      </c>
      <c r="M246" s="15">
        <f t="shared" ca="1" si="139"/>
        <v>17</v>
      </c>
      <c r="N246" s="16">
        <f t="shared" ca="1" si="183"/>
        <v>1.9675925925925926E-4</v>
      </c>
      <c r="O246" s="16">
        <f t="shared" ca="1" si="184"/>
        <v>0.83814814814814775</v>
      </c>
      <c r="P246" s="14">
        <f t="shared" ca="1" si="185"/>
        <v>0.83814814814814775</v>
      </c>
      <c r="Q246" s="23">
        <f>0</f>
        <v>0</v>
      </c>
      <c r="R246" s="14">
        <f t="shared" ca="1" si="186"/>
        <v>0.83814814814814775</v>
      </c>
      <c r="S246" s="13">
        <f t="shared" ca="1" si="141"/>
        <v>39</v>
      </c>
      <c r="T246" s="14">
        <f t="shared" ca="1" si="187"/>
        <v>4.5138888888888887E-4</v>
      </c>
      <c r="U246" s="14">
        <f t="shared" ca="1" si="188"/>
        <v>0.8385995370370366</v>
      </c>
      <c r="V246" s="12">
        <f t="shared" ca="1" si="189"/>
        <v>0.8385995370370366</v>
      </c>
      <c r="W246" s="23">
        <f>0</f>
        <v>0</v>
      </c>
      <c r="X246" s="12">
        <f t="shared" ca="1" si="190"/>
        <v>0.8385995370370366</v>
      </c>
      <c r="Y246" s="11">
        <f t="shared" ca="1" si="143"/>
        <v>46</v>
      </c>
      <c r="Z246" s="12">
        <f t="shared" ca="1" si="191"/>
        <v>5.3240740740740744E-4</v>
      </c>
      <c r="AA246" s="12">
        <f t="shared" ca="1" si="192"/>
        <v>0.83913194444444406</v>
      </c>
      <c r="AB246" s="10">
        <f t="shared" ca="1" si="193"/>
        <v>0.83913194444444406</v>
      </c>
      <c r="AC246" s="23">
        <f>0</f>
        <v>0</v>
      </c>
      <c r="AD246" s="10">
        <f t="shared" ca="1" si="194"/>
        <v>0.83913194444444406</v>
      </c>
      <c r="AE246" s="9">
        <f t="shared" ca="1" si="132"/>
        <v>33</v>
      </c>
      <c r="AF246" s="10">
        <f t="shared" ca="1" si="195"/>
        <v>3.8194444444444446E-4</v>
      </c>
      <c r="AG246" s="10">
        <f t="shared" ca="1" si="196"/>
        <v>0.83951388888888845</v>
      </c>
      <c r="AH246" s="9" t="str">
        <f t="shared" ca="1" si="133"/>
        <v>Burrito</v>
      </c>
      <c r="AI246" s="8">
        <f t="shared" ca="1" si="197"/>
        <v>0.83951388888888845</v>
      </c>
      <c r="AJ246" s="23">
        <f t="shared" ca="1" si="198"/>
        <v>0</v>
      </c>
      <c r="AK246" s="8">
        <f t="shared" ca="1" si="199"/>
        <v>0.83951388888888845</v>
      </c>
      <c r="AL246" s="7">
        <f t="shared" ca="1" si="134"/>
        <v>40</v>
      </c>
      <c r="AM246" s="8">
        <f t="shared" ca="1" si="200"/>
        <v>4.6296296296296298E-4</v>
      </c>
      <c r="AN246" s="8">
        <f t="shared" ca="1" si="201"/>
        <v>0.83997685185185145</v>
      </c>
      <c r="AO246" s="7" t="str">
        <f t="shared" ca="1" si="135"/>
        <v>Cash</v>
      </c>
      <c r="AP246" s="1">
        <f t="shared" ca="1" si="202"/>
        <v>4.1435185185184298E-2</v>
      </c>
      <c r="AQ246" s="1">
        <f t="shared" ca="1" si="203"/>
        <v>2.1875000000000002E-3</v>
      </c>
      <c r="AR246">
        <f t="shared" si="204"/>
        <v>1</v>
      </c>
      <c r="AS246" s="33">
        <f t="shared" ca="1" si="205"/>
        <v>4.1435185185184298E-2</v>
      </c>
      <c r="AT246" s="33">
        <f t="shared" ca="1" si="206"/>
        <v>2.1875000000000002E-3</v>
      </c>
      <c r="AX246">
        <f t="shared" si="172"/>
        <v>242</v>
      </c>
      <c r="AY246" s="34">
        <v>2.3749708828325371E-2</v>
      </c>
    </row>
    <row r="247" spans="1:51" ht="15" customHeight="1">
      <c r="A247" s="2">
        <v>67</v>
      </c>
      <c r="B247" s="1">
        <f t="shared" si="174"/>
        <v>7.7546296296296293E-4</v>
      </c>
      <c r="C247" s="5">
        <f t="shared" si="151"/>
        <v>0.79712962962963019</v>
      </c>
      <c r="D247" s="18">
        <f t="shared" si="175"/>
        <v>0.79712962962963019</v>
      </c>
      <c r="E247" s="21">
        <f t="shared" ca="1" si="176"/>
        <v>0</v>
      </c>
      <c r="F247" s="18">
        <f t="shared" ca="1" si="177"/>
        <v>0.79712962962963019</v>
      </c>
      <c r="G247" s="25">
        <f t="shared" ca="1" si="138"/>
        <v>23</v>
      </c>
      <c r="H247" s="18">
        <f t="shared" ca="1" si="178"/>
        <v>2.6620370370370372E-4</v>
      </c>
      <c r="I247" s="18">
        <f t="shared" ca="1" si="179"/>
        <v>0.79739583333333386</v>
      </c>
      <c r="J247" s="16">
        <f t="shared" ca="1" si="180"/>
        <v>0.79739583333333386</v>
      </c>
      <c r="K247" s="23">
        <f t="shared" ca="1" si="181"/>
        <v>4.211805555555459E-2</v>
      </c>
      <c r="L247" s="16">
        <f t="shared" ca="1" si="182"/>
        <v>0.83951388888888845</v>
      </c>
      <c r="M247" s="15">
        <f t="shared" ca="1" si="139"/>
        <v>27</v>
      </c>
      <c r="N247" s="16">
        <f t="shared" ca="1" si="183"/>
        <v>3.1250000000000001E-4</v>
      </c>
      <c r="O247" s="16">
        <f t="shared" ca="1" si="184"/>
        <v>0.8398263888888885</v>
      </c>
      <c r="P247" s="14">
        <f t="shared" ca="1" si="185"/>
        <v>0.8398263888888885</v>
      </c>
      <c r="Q247" s="23">
        <f>0</f>
        <v>0</v>
      </c>
      <c r="R247" s="14">
        <f t="shared" ca="1" si="186"/>
        <v>0.8398263888888885</v>
      </c>
      <c r="S247" s="13">
        <f t="shared" ca="1" si="141"/>
        <v>28</v>
      </c>
      <c r="T247" s="14">
        <f t="shared" ca="1" si="187"/>
        <v>3.2407407407407406E-4</v>
      </c>
      <c r="U247" s="14">
        <f t="shared" ca="1" si="188"/>
        <v>0.84015046296296259</v>
      </c>
      <c r="V247" s="12">
        <f t="shared" ca="1" si="189"/>
        <v>0.84015046296296259</v>
      </c>
      <c r="W247" s="23">
        <f>0</f>
        <v>0</v>
      </c>
      <c r="X247" s="12">
        <f t="shared" ca="1" si="190"/>
        <v>0.84015046296296259</v>
      </c>
      <c r="Y247" s="11">
        <f t="shared" ca="1" si="143"/>
        <v>31</v>
      </c>
      <c r="Z247" s="12">
        <f t="shared" ca="1" si="191"/>
        <v>3.5879629629629629E-4</v>
      </c>
      <c r="AA247" s="12">
        <f t="shared" ca="1" si="192"/>
        <v>0.8405092592592589</v>
      </c>
      <c r="AB247" s="10">
        <f t="shared" ca="1" si="193"/>
        <v>0.8405092592592589</v>
      </c>
      <c r="AC247" s="23">
        <f>0</f>
        <v>0</v>
      </c>
      <c r="AD247" s="10">
        <f t="shared" ca="1" si="194"/>
        <v>0.8405092592592589</v>
      </c>
      <c r="AE247" s="9">
        <f t="shared" ca="1" si="132"/>
        <v>21</v>
      </c>
      <c r="AF247" s="10">
        <f t="shared" ca="1" si="195"/>
        <v>2.4305555555555555E-4</v>
      </c>
      <c r="AG247" s="10">
        <f t="shared" ca="1" si="196"/>
        <v>0.84075231481481449</v>
      </c>
      <c r="AH247" s="9" t="str">
        <f t="shared" ca="1" si="133"/>
        <v>Bowl</v>
      </c>
      <c r="AI247" s="8">
        <f t="shared" ca="1" si="197"/>
        <v>0.84075231481481449</v>
      </c>
      <c r="AJ247" s="23">
        <f t="shared" ca="1" si="198"/>
        <v>0</v>
      </c>
      <c r="AK247" s="8">
        <f t="shared" ca="1" si="199"/>
        <v>0.84075231481481449</v>
      </c>
      <c r="AL247" s="7">
        <f t="shared" ca="1" si="134"/>
        <v>26</v>
      </c>
      <c r="AM247" s="8">
        <f t="shared" ca="1" si="200"/>
        <v>3.0092592592592595E-4</v>
      </c>
      <c r="AN247" s="8">
        <f t="shared" ca="1" si="201"/>
        <v>0.84105324074074039</v>
      </c>
      <c r="AO247" s="7" t="str">
        <f t="shared" ca="1" si="135"/>
        <v>Debit</v>
      </c>
      <c r="AP247" s="1">
        <f t="shared" ca="1" si="202"/>
        <v>4.211805555555459E-2</v>
      </c>
      <c r="AQ247" s="1">
        <f t="shared" ca="1" si="203"/>
        <v>1.8055555555555555E-3</v>
      </c>
      <c r="AR247">
        <f t="shared" si="204"/>
        <v>1</v>
      </c>
      <c r="AS247" s="33">
        <f t="shared" ca="1" si="205"/>
        <v>4.211805555555459E-2</v>
      </c>
      <c r="AT247" s="33">
        <f t="shared" ca="1" si="206"/>
        <v>1.8055555555555555E-3</v>
      </c>
      <c r="AX247">
        <f t="shared" si="172"/>
        <v>243</v>
      </c>
      <c r="AY247" s="34">
        <v>2.1597658979734726E-2</v>
      </c>
    </row>
    <row r="248" spans="1:51" ht="15" customHeight="1">
      <c r="A248" s="2">
        <v>173</v>
      </c>
      <c r="B248" s="1">
        <f t="shared" ref="B248:B251" si="207">A248/86400</f>
        <v>2.0023148148148148E-3</v>
      </c>
      <c r="C248" s="5">
        <f t="shared" si="151"/>
        <v>0.79913194444444502</v>
      </c>
      <c r="D248" s="18">
        <f t="shared" ref="D248:D251" si="208">C248</f>
        <v>0.79913194444444502</v>
      </c>
      <c r="E248" s="21">
        <f t="shared" ref="E248:E251" ca="1" si="209">MAX(0,(I247-D248))</f>
        <v>0</v>
      </c>
      <c r="F248" s="18">
        <f t="shared" ref="F248:F251" ca="1" si="210">D248+E248</f>
        <v>0.79913194444444502</v>
      </c>
      <c r="G248" s="25">
        <f t="shared" ca="1" si="138"/>
        <v>25</v>
      </c>
      <c r="H248" s="18">
        <f t="shared" ref="H248:H251" ca="1" si="211">G248/86400</f>
        <v>2.8935185185185184E-4</v>
      </c>
      <c r="I248" s="18">
        <f t="shared" ref="I248:I251" ca="1" si="212">F248+H248</f>
        <v>0.79942129629629688</v>
      </c>
      <c r="J248" s="16">
        <f t="shared" ref="J248:J251" ca="1" si="213">I248</f>
        <v>0.79942129629629688</v>
      </c>
      <c r="K248" s="23">
        <f t="shared" ref="K248:K251" ca="1" si="214">MAX(0,(AG247-J248))</f>
        <v>4.1331018518517615E-2</v>
      </c>
      <c r="L248" s="16">
        <f t="shared" ref="L248:L251" ca="1" si="215">J248+K248</f>
        <v>0.84075231481481449</v>
      </c>
      <c r="M248" s="15">
        <f t="shared" ca="1" si="139"/>
        <v>23</v>
      </c>
      <c r="N248" s="16">
        <f t="shared" ref="N248:N251" ca="1" si="216">M248/86400</f>
        <v>2.6620370370370372E-4</v>
      </c>
      <c r="O248" s="16">
        <f t="shared" ref="O248:O251" ca="1" si="217">L248+N248</f>
        <v>0.84101851851851817</v>
      </c>
      <c r="P248" s="14">
        <f t="shared" ref="P248:P251" ca="1" si="218">O248</f>
        <v>0.84101851851851817</v>
      </c>
      <c r="Q248" s="23">
        <f>0</f>
        <v>0</v>
      </c>
      <c r="R248" s="14">
        <f t="shared" ref="R248:R251" ca="1" si="219">P248+Q248</f>
        <v>0.84101851851851817</v>
      </c>
      <c r="S248" s="13">
        <f t="shared" ca="1" si="141"/>
        <v>28</v>
      </c>
      <c r="T248" s="14">
        <f t="shared" ref="T248:T251" ca="1" si="220">S248/86400</f>
        <v>3.2407407407407406E-4</v>
      </c>
      <c r="U248" s="14">
        <f t="shared" ref="U248:U251" ca="1" si="221">R248+T248</f>
        <v>0.84134259259259225</v>
      </c>
      <c r="V248" s="12">
        <f t="shared" ref="V248:V251" ca="1" si="222">U248</f>
        <v>0.84134259259259225</v>
      </c>
      <c r="W248" s="23">
        <f>0</f>
        <v>0</v>
      </c>
      <c r="X248" s="12">
        <f t="shared" ref="X248:X251" ca="1" si="223">V248+W248</f>
        <v>0.84134259259259225</v>
      </c>
      <c r="Y248" s="11">
        <f t="shared" ca="1" si="143"/>
        <v>40</v>
      </c>
      <c r="Z248" s="12">
        <f t="shared" ref="Z248:Z251" ca="1" si="224">Y248/86400</f>
        <v>4.6296296296296298E-4</v>
      </c>
      <c r="AA248" s="12">
        <f t="shared" ref="AA248:AA251" ca="1" si="225">X248+Z248</f>
        <v>0.84180555555555525</v>
      </c>
      <c r="AB248" s="10">
        <f t="shared" ref="AB248:AB251" ca="1" si="226">AA248</f>
        <v>0.84180555555555525</v>
      </c>
      <c r="AC248" s="23">
        <f>0</f>
        <v>0</v>
      </c>
      <c r="AD248" s="10">
        <f t="shared" ref="AD248:AD251" ca="1" si="227">AB248+AC248</f>
        <v>0.84180555555555525</v>
      </c>
      <c r="AE248" s="9">
        <f t="shared" ca="1" si="132"/>
        <v>42</v>
      </c>
      <c r="AF248" s="10">
        <f t="shared" ref="AF248:AF251" ca="1" si="228">AE248/86400</f>
        <v>4.861111111111111E-4</v>
      </c>
      <c r="AG248" s="10">
        <f t="shared" ref="AG248:AG251" ca="1" si="229">AD248+AF248</f>
        <v>0.84229166666666633</v>
      </c>
      <c r="AH248" s="9" t="str">
        <f t="shared" ca="1" si="133"/>
        <v>Bowl</v>
      </c>
      <c r="AI248" s="8">
        <f t="shared" ref="AI248:AI251" ca="1" si="230">AG248</f>
        <v>0.84229166666666633</v>
      </c>
      <c r="AJ248" s="23">
        <f t="shared" ref="AJ248:AJ251" ca="1" si="231">MAX(0,(AN247-AI248))</f>
        <v>0</v>
      </c>
      <c r="AK248" s="8">
        <f t="shared" ref="AK248:AK251" ca="1" si="232">AI248+AJ248</f>
        <v>0.84229166666666633</v>
      </c>
      <c r="AL248" s="7">
        <f t="shared" ca="1" si="134"/>
        <v>54</v>
      </c>
      <c r="AM248" s="8">
        <f t="shared" ref="AM248:AM251" ca="1" si="233">AL248/86400</f>
        <v>6.2500000000000001E-4</v>
      </c>
      <c r="AN248" s="8">
        <f t="shared" ref="AN248:AN251" ca="1" si="234">AK248+AM248</f>
        <v>0.84291666666666631</v>
      </c>
      <c r="AO248" s="7" t="str">
        <f t="shared" ca="1" si="135"/>
        <v>Cash</v>
      </c>
      <c r="AP248" s="1">
        <f t="shared" ref="AP248:AP251" ca="1" si="235">E248+K248+Q248+W248+AC248+AJ248</f>
        <v>4.1331018518517615E-2</v>
      </c>
      <c r="AQ248" s="1">
        <f t="shared" ref="AQ248:AQ251" ca="1" si="236">AM248+AF248+Z248+T248+N248+H248</f>
        <v>2.4537037037037036E-3</v>
      </c>
      <c r="AR248">
        <f t="shared" ref="AR248:AR251" si="237">IF(C248&lt;$H$1, 1,0)</f>
        <v>1</v>
      </c>
      <c r="AS248" s="33">
        <f t="shared" ref="AS248:AS251" ca="1" si="238">AP248*AR248</f>
        <v>4.1331018518517615E-2</v>
      </c>
      <c r="AT248" s="33">
        <f t="shared" ref="AT248:AT251" ca="1" si="239">AQ248*AR248</f>
        <v>2.4537037037037036E-3</v>
      </c>
      <c r="AX248">
        <f t="shared" si="172"/>
        <v>244</v>
      </c>
      <c r="AY248" s="34">
        <v>2.4168413696716014E-2</v>
      </c>
    </row>
    <row r="249" spans="1:51" ht="15" customHeight="1">
      <c r="A249" s="2">
        <v>4</v>
      </c>
      <c r="B249" s="1">
        <f t="shared" si="207"/>
        <v>4.6296296296296294E-5</v>
      </c>
      <c r="C249" s="5">
        <f t="shared" si="151"/>
        <v>0.79917824074074129</v>
      </c>
      <c r="D249" s="18">
        <f t="shared" si="208"/>
        <v>0.79917824074074129</v>
      </c>
      <c r="E249" s="21">
        <f t="shared" ca="1" si="209"/>
        <v>2.4305555555559355E-4</v>
      </c>
      <c r="F249" s="18">
        <f t="shared" ca="1" si="210"/>
        <v>0.79942129629629688</v>
      </c>
      <c r="G249" s="25">
        <f t="shared" ca="1" si="138"/>
        <v>14</v>
      </c>
      <c r="H249" s="18">
        <f t="shared" ca="1" si="211"/>
        <v>1.6203703703703703E-4</v>
      </c>
      <c r="I249" s="18">
        <f t="shared" ca="1" si="212"/>
        <v>0.79958333333333387</v>
      </c>
      <c r="J249" s="16">
        <f t="shared" ca="1" si="213"/>
        <v>0.79958333333333387</v>
      </c>
      <c r="K249" s="23">
        <f t="shared" ca="1" si="214"/>
        <v>4.270833333333246E-2</v>
      </c>
      <c r="L249" s="16">
        <f t="shared" ca="1" si="215"/>
        <v>0.84229166666666633</v>
      </c>
      <c r="M249" s="15">
        <f t="shared" ca="1" si="139"/>
        <v>27</v>
      </c>
      <c r="N249" s="16">
        <f t="shared" ca="1" si="216"/>
        <v>3.1250000000000001E-4</v>
      </c>
      <c r="O249" s="16">
        <f t="shared" ca="1" si="217"/>
        <v>0.84260416666666638</v>
      </c>
      <c r="P249" s="14">
        <f t="shared" ca="1" si="218"/>
        <v>0.84260416666666638</v>
      </c>
      <c r="Q249" s="23">
        <f>0</f>
        <v>0</v>
      </c>
      <c r="R249" s="14">
        <f t="shared" ca="1" si="219"/>
        <v>0.84260416666666638</v>
      </c>
      <c r="S249" s="13">
        <f t="shared" ca="1" si="141"/>
        <v>16</v>
      </c>
      <c r="T249" s="14">
        <f t="shared" ca="1" si="220"/>
        <v>1.8518518518518518E-4</v>
      </c>
      <c r="U249" s="14">
        <f t="shared" ca="1" si="221"/>
        <v>0.84278935185185155</v>
      </c>
      <c r="V249" s="12">
        <f t="shared" ca="1" si="222"/>
        <v>0.84278935185185155</v>
      </c>
      <c r="W249" s="23">
        <f>0</f>
        <v>0</v>
      </c>
      <c r="X249" s="12">
        <f t="shared" ca="1" si="223"/>
        <v>0.84278935185185155</v>
      </c>
      <c r="Y249" s="11">
        <f t="shared" ca="1" si="143"/>
        <v>45</v>
      </c>
      <c r="Z249" s="12">
        <f t="shared" ca="1" si="224"/>
        <v>5.2083333333333333E-4</v>
      </c>
      <c r="AA249" s="12">
        <f t="shared" ca="1" si="225"/>
        <v>0.84331018518518486</v>
      </c>
      <c r="AB249" s="10">
        <f t="shared" ca="1" si="226"/>
        <v>0.84331018518518486</v>
      </c>
      <c r="AC249" s="23">
        <f>0</f>
        <v>0</v>
      </c>
      <c r="AD249" s="10">
        <f t="shared" ca="1" si="227"/>
        <v>0.84331018518518486</v>
      </c>
      <c r="AE249" s="9">
        <f t="shared" ca="1" si="132"/>
        <v>32</v>
      </c>
      <c r="AF249" s="10">
        <f t="shared" ca="1" si="228"/>
        <v>3.7037037037037035E-4</v>
      </c>
      <c r="AG249" s="10">
        <f t="shared" ca="1" si="229"/>
        <v>0.84368055555555521</v>
      </c>
      <c r="AH249" s="9" t="str">
        <f t="shared" ca="1" si="133"/>
        <v>Bowl</v>
      </c>
      <c r="AI249" s="8">
        <f t="shared" ca="1" si="230"/>
        <v>0.84368055555555521</v>
      </c>
      <c r="AJ249" s="23">
        <f t="shared" ca="1" si="231"/>
        <v>0</v>
      </c>
      <c r="AK249" s="8">
        <f t="shared" ca="1" si="232"/>
        <v>0.84368055555555521</v>
      </c>
      <c r="AL249" s="7">
        <f t="shared" ca="1" si="134"/>
        <v>29</v>
      </c>
      <c r="AM249" s="8">
        <f t="shared" ca="1" si="233"/>
        <v>3.3564814814814812E-4</v>
      </c>
      <c r="AN249" s="8">
        <f t="shared" ca="1" si="234"/>
        <v>0.84401620370370334</v>
      </c>
      <c r="AO249" s="7" t="str">
        <f t="shared" ca="1" si="135"/>
        <v>Debit</v>
      </c>
      <c r="AP249" s="1">
        <f t="shared" ca="1" si="235"/>
        <v>4.2951388888888054E-2</v>
      </c>
      <c r="AQ249" s="1">
        <f t="shared" ca="1" si="236"/>
        <v>1.8865740740740739E-3</v>
      </c>
      <c r="AR249">
        <f t="shared" si="237"/>
        <v>1</v>
      </c>
      <c r="AS249" s="33">
        <f t="shared" ca="1" si="238"/>
        <v>4.2951388888888054E-2</v>
      </c>
      <c r="AT249" s="33">
        <f t="shared" ca="1" si="239"/>
        <v>1.8865740740740739E-3</v>
      </c>
      <c r="AX249">
        <f t="shared" si="172"/>
        <v>245</v>
      </c>
      <c r="AY249" s="34">
        <v>2.2960779175402134E-2</v>
      </c>
    </row>
    <row r="250" spans="1:51" ht="15" customHeight="1">
      <c r="A250" s="2">
        <v>40</v>
      </c>
      <c r="B250" s="1">
        <f t="shared" si="207"/>
        <v>4.6296296296296298E-4</v>
      </c>
      <c r="C250" s="5">
        <f t="shared" si="151"/>
        <v>0.79964120370370428</v>
      </c>
      <c r="D250" s="18">
        <f t="shared" si="208"/>
        <v>0.79964120370370428</v>
      </c>
      <c r="E250" s="21">
        <f t="shared" ca="1" si="209"/>
        <v>0</v>
      </c>
      <c r="F250" s="18">
        <f t="shared" ca="1" si="210"/>
        <v>0.79964120370370428</v>
      </c>
      <c r="G250" s="25">
        <f t="shared" ca="1" si="138"/>
        <v>15</v>
      </c>
      <c r="H250" s="18">
        <f t="shared" ca="1" si="211"/>
        <v>1.7361111111111112E-4</v>
      </c>
      <c r="I250" s="18">
        <f t="shared" ca="1" si="212"/>
        <v>0.79981481481481542</v>
      </c>
      <c r="J250" s="16">
        <f t="shared" ca="1" si="213"/>
        <v>0.79981481481481542</v>
      </c>
      <c r="K250" s="23">
        <f t="shared" ca="1" si="214"/>
        <v>4.3865740740739789E-2</v>
      </c>
      <c r="L250" s="16">
        <f t="shared" ca="1" si="215"/>
        <v>0.84368055555555521</v>
      </c>
      <c r="M250" s="15">
        <f t="shared" ca="1" si="139"/>
        <v>11</v>
      </c>
      <c r="N250" s="16">
        <f t="shared" ca="1" si="216"/>
        <v>1.273148148148148E-4</v>
      </c>
      <c r="O250" s="16">
        <f t="shared" ca="1" si="217"/>
        <v>0.84380787037036997</v>
      </c>
      <c r="P250" s="14">
        <f t="shared" ca="1" si="218"/>
        <v>0.84380787037036997</v>
      </c>
      <c r="Q250" s="23">
        <f>0</f>
        <v>0</v>
      </c>
      <c r="R250" s="14">
        <f t="shared" ca="1" si="219"/>
        <v>0.84380787037036997</v>
      </c>
      <c r="S250" s="13">
        <f t="shared" ca="1" si="141"/>
        <v>44</v>
      </c>
      <c r="T250" s="14">
        <f t="shared" ca="1" si="220"/>
        <v>5.0925925925925921E-4</v>
      </c>
      <c r="U250" s="14">
        <f t="shared" ca="1" si="221"/>
        <v>0.84431712962962924</v>
      </c>
      <c r="V250" s="12">
        <f t="shared" ca="1" si="222"/>
        <v>0.84431712962962924</v>
      </c>
      <c r="W250" s="23">
        <f>0</f>
        <v>0</v>
      </c>
      <c r="X250" s="12">
        <f t="shared" ca="1" si="223"/>
        <v>0.84431712962962924</v>
      </c>
      <c r="Y250" s="11">
        <f t="shared" ca="1" si="143"/>
        <v>42</v>
      </c>
      <c r="Z250" s="12">
        <f t="shared" ca="1" si="224"/>
        <v>4.861111111111111E-4</v>
      </c>
      <c r="AA250" s="12">
        <f t="shared" ca="1" si="225"/>
        <v>0.84480324074074031</v>
      </c>
      <c r="AB250" s="10">
        <f t="shared" ca="1" si="226"/>
        <v>0.84480324074074031</v>
      </c>
      <c r="AC250" s="23">
        <f>0</f>
        <v>0</v>
      </c>
      <c r="AD250" s="10">
        <f t="shared" ca="1" si="227"/>
        <v>0.84480324074074031</v>
      </c>
      <c r="AE250" s="9">
        <f t="shared" ca="1" si="132"/>
        <v>45</v>
      </c>
      <c r="AF250" s="10">
        <f t="shared" ca="1" si="228"/>
        <v>5.2083333333333333E-4</v>
      </c>
      <c r="AG250" s="10">
        <f t="shared" ca="1" si="229"/>
        <v>0.84532407407407362</v>
      </c>
      <c r="AH250" s="9" t="str">
        <f t="shared" ca="1" si="133"/>
        <v>Quesadilla</v>
      </c>
      <c r="AI250" s="8">
        <f t="shared" ca="1" si="230"/>
        <v>0.84532407407407362</v>
      </c>
      <c r="AJ250" s="23">
        <f t="shared" ca="1" si="231"/>
        <v>0</v>
      </c>
      <c r="AK250" s="8">
        <f t="shared" ca="1" si="232"/>
        <v>0.84532407407407362</v>
      </c>
      <c r="AL250" s="7">
        <f t="shared" ca="1" si="134"/>
        <v>58</v>
      </c>
      <c r="AM250" s="8">
        <f t="shared" ca="1" si="233"/>
        <v>6.7129629629629625E-4</v>
      </c>
      <c r="AN250" s="8">
        <f t="shared" ca="1" si="234"/>
        <v>0.84599537037036987</v>
      </c>
      <c r="AO250" s="7" t="str">
        <f t="shared" ca="1" si="135"/>
        <v>Cash</v>
      </c>
      <c r="AP250" s="1">
        <f t="shared" ca="1" si="235"/>
        <v>4.3865740740739789E-2</v>
      </c>
      <c r="AQ250" s="1">
        <f t="shared" ca="1" si="236"/>
        <v>2.4884259259259256E-3</v>
      </c>
      <c r="AR250">
        <f t="shared" si="237"/>
        <v>1</v>
      </c>
      <c r="AS250" s="33">
        <f t="shared" ca="1" si="238"/>
        <v>4.3865740740739789E-2</v>
      </c>
      <c r="AT250" s="33">
        <f t="shared" ca="1" si="239"/>
        <v>2.4884259259259256E-3</v>
      </c>
      <c r="AX250">
        <f t="shared" si="172"/>
        <v>246</v>
      </c>
      <c r="AY250" s="34">
        <v>2.3587780980666637E-2</v>
      </c>
    </row>
    <row r="251" spans="1:51" ht="15" customHeight="1">
      <c r="A251" s="2">
        <v>104</v>
      </c>
      <c r="B251" s="1">
        <f t="shared" si="207"/>
        <v>1.2037037037037038E-3</v>
      </c>
      <c r="C251" s="5">
        <f t="shared" si="151"/>
        <v>0.80084490740740799</v>
      </c>
      <c r="D251" s="18">
        <f t="shared" si="208"/>
        <v>0.80084490740740799</v>
      </c>
      <c r="E251" s="21">
        <f t="shared" ca="1" si="209"/>
        <v>0</v>
      </c>
      <c r="F251" s="18">
        <f t="shared" ca="1" si="210"/>
        <v>0.80084490740740799</v>
      </c>
      <c r="G251" s="25">
        <f t="shared" ca="1" si="138"/>
        <v>27</v>
      </c>
      <c r="H251" s="18">
        <f t="shared" ca="1" si="211"/>
        <v>3.1250000000000001E-4</v>
      </c>
      <c r="I251" s="18">
        <f t="shared" ca="1" si="212"/>
        <v>0.80115740740740804</v>
      </c>
      <c r="J251" s="16">
        <f t="shared" ca="1" si="213"/>
        <v>0.80115740740740804</v>
      </c>
      <c r="K251" s="23">
        <f t="shared" ca="1" si="214"/>
        <v>4.4166666666665577E-2</v>
      </c>
      <c r="L251" s="16">
        <f t="shared" ca="1" si="215"/>
        <v>0.84532407407407362</v>
      </c>
      <c r="M251" s="15">
        <f t="shared" ca="1" si="139"/>
        <v>30</v>
      </c>
      <c r="N251" s="16">
        <f t="shared" ca="1" si="216"/>
        <v>3.4722222222222224E-4</v>
      </c>
      <c r="O251" s="16">
        <f t="shared" ca="1" si="217"/>
        <v>0.84567129629629589</v>
      </c>
      <c r="P251" s="14">
        <f t="shared" ca="1" si="218"/>
        <v>0.84567129629629589</v>
      </c>
      <c r="Q251" s="23">
        <f>0</f>
        <v>0</v>
      </c>
      <c r="R251" s="14">
        <f t="shared" ca="1" si="219"/>
        <v>0.84567129629629589</v>
      </c>
      <c r="S251" s="13">
        <f t="shared" ca="1" si="141"/>
        <v>41</v>
      </c>
      <c r="T251" s="14">
        <f t="shared" ca="1" si="220"/>
        <v>4.7453703703703704E-4</v>
      </c>
      <c r="U251" s="14">
        <f t="shared" ca="1" si="221"/>
        <v>0.84614583333333293</v>
      </c>
      <c r="V251" s="12">
        <f t="shared" ca="1" si="222"/>
        <v>0.84614583333333293</v>
      </c>
      <c r="W251" s="23">
        <f>0</f>
        <v>0</v>
      </c>
      <c r="X251" s="12">
        <f t="shared" ca="1" si="223"/>
        <v>0.84614583333333293</v>
      </c>
      <c r="Y251" s="11">
        <f t="shared" ca="1" si="143"/>
        <v>32</v>
      </c>
      <c r="Z251" s="12">
        <f t="shared" ca="1" si="224"/>
        <v>3.7037037037037035E-4</v>
      </c>
      <c r="AA251" s="12">
        <f t="shared" ca="1" si="225"/>
        <v>0.84651620370370328</v>
      </c>
      <c r="AB251" s="10">
        <f t="shared" ca="1" si="226"/>
        <v>0.84651620370370328</v>
      </c>
      <c r="AC251" s="23">
        <f>0</f>
        <v>0</v>
      </c>
      <c r="AD251" s="10">
        <f t="shared" ca="1" si="227"/>
        <v>0.84651620370370328</v>
      </c>
      <c r="AE251" s="9">
        <f t="shared" ca="1" si="132"/>
        <v>47</v>
      </c>
      <c r="AF251" s="10">
        <f t="shared" ca="1" si="228"/>
        <v>5.4398148148148144E-4</v>
      </c>
      <c r="AG251" s="10">
        <f t="shared" ca="1" si="229"/>
        <v>0.84706018518518478</v>
      </c>
      <c r="AH251" s="9" t="str">
        <f t="shared" ca="1" si="133"/>
        <v>Burrito</v>
      </c>
      <c r="AI251" s="8">
        <f t="shared" ca="1" si="230"/>
        <v>0.84706018518518478</v>
      </c>
      <c r="AJ251" s="23">
        <f t="shared" ca="1" si="231"/>
        <v>0</v>
      </c>
      <c r="AK251" s="8">
        <f t="shared" ca="1" si="232"/>
        <v>0.84706018518518478</v>
      </c>
      <c r="AL251" s="7">
        <f t="shared" ca="1" si="134"/>
        <v>42</v>
      </c>
      <c r="AM251" s="8">
        <f t="shared" ca="1" si="233"/>
        <v>4.861111111111111E-4</v>
      </c>
      <c r="AN251" s="8">
        <f t="shared" ca="1" si="234"/>
        <v>0.84754629629629585</v>
      </c>
      <c r="AO251" s="7" t="str">
        <f t="shared" ca="1" si="135"/>
        <v>Cash</v>
      </c>
      <c r="AP251" s="1">
        <f t="shared" ca="1" si="235"/>
        <v>4.4166666666665577E-2</v>
      </c>
      <c r="AQ251" s="1">
        <f t="shared" ca="1" si="236"/>
        <v>2.5347222222222216E-3</v>
      </c>
      <c r="AR251">
        <f t="shared" si="237"/>
        <v>1</v>
      </c>
      <c r="AS251" s="33">
        <f t="shared" ca="1" si="238"/>
        <v>4.4166666666665577E-2</v>
      </c>
      <c r="AT251" s="33">
        <f t="shared" ca="1" si="239"/>
        <v>2.5347222222222216E-3</v>
      </c>
      <c r="AX251">
        <f t="shared" si="172"/>
        <v>247</v>
      </c>
      <c r="AY251" s="34">
        <v>2.4191489051945979E-2</v>
      </c>
    </row>
    <row r="252" spans="1:51" ht="15" customHeight="1">
      <c r="A252" s="2">
        <v>92</v>
      </c>
      <c r="B252" s="1">
        <f t="shared" ref="B252:B273" si="240">A252/86400</f>
        <v>1.0648148148148149E-3</v>
      </c>
      <c r="C252" s="5">
        <f t="shared" si="151"/>
        <v>0.80190972222222279</v>
      </c>
      <c r="D252" s="18">
        <f t="shared" ref="D252:D273" si="241">C252</f>
        <v>0.80190972222222279</v>
      </c>
      <c r="E252" s="21">
        <f t="shared" ref="E252:E273" ca="1" si="242">MAX(0,(I251-D252))</f>
        <v>0</v>
      </c>
      <c r="F252" s="18">
        <f t="shared" ref="F252:F273" ca="1" si="243">D252+E252</f>
        <v>0.80190972222222279</v>
      </c>
      <c r="G252" s="25">
        <f t="shared" ca="1" si="138"/>
        <v>25</v>
      </c>
      <c r="H252" s="18">
        <f t="shared" ref="H252:H273" ca="1" si="244">G252/86400</f>
        <v>2.8935185185185184E-4</v>
      </c>
      <c r="I252" s="18">
        <f t="shared" ref="I252:I273" ca="1" si="245">F252+H252</f>
        <v>0.80219907407407465</v>
      </c>
      <c r="J252" s="16">
        <f t="shared" ref="J252:J273" ca="1" si="246">I252</f>
        <v>0.80219907407407465</v>
      </c>
      <c r="K252" s="23">
        <f t="shared" ref="K252:K273" ca="1" si="247">MAX(0,(AG251-J252))</f>
        <v>4.486111111111013E-2</v>
      </c>
      <c r="L252" s="16">
        <f t="shared" ref="L252:L273" ca="1" si="248">J252+K252</f>
        <v>0.84706018518518478</v>
      </c>
      <c r="M252" s="15">
        <f t="shared" ca="1" si="139"/>
        <v>31</v>
      </c>
      <c r="N252" s="16">
        <f t="shared" ref="N252:N273" ca="1" si="249">M252/86400</f>
        <v>3.5879629629629629E-4</v>
      </c>
      <c r="O252" s="16">
        <f t="shared" ref="O252:O273" ca="1" si="250">L252+N252</f>
        <v>0.84741898148148109</v>
      </c>
      <c r="P252" s="14">
        <f t="shared" ref="P252:P273" ca="1" si="251">O252</f>
        <v>0.84741898148148109</v>
      </c>
      <c r="Q252" s="23">
        <f>0</f>
        <v>0</v>
      </c>
      <c r="R252" s="14">
        <f t="shared" ref="R252:R273" ca="1" si="252">P252+Q252</f>
        <v>0.84741898148148109</v>
      </c>
      <c r="S252" s="13">
        <f t="shared" ca="1" si="141"/>
        <v>18</v>
      </c>
      <c r="T252" s="14">
        <f t="shared" ref="T252:T273" ca="1" si="253">S252/86400</f>
        <v>2.0833333333333335E-4</v>
      </c>
      <c r="U252" s="14">
        <f t="shared" ref="U252:U273" ca="1" si="254">R252+T252</f>
        <v>0.84762731481481446</v>
      </c>
      <c r="V252" s="12">
        <f t="shared" ref="V252:V273" ca="1" si="255">U252</f>
        <v>0.84762731481481446</v>
      </c>
      <c r="W252" s="23">
        <f>0</f>
        <v>0</v>
      </c>
      <c r="X252" s="12">
        <f t="shared" ref="X252:X273" ca="1" si="256">V252+W252</f>
        <v>0.84762731481481446</v>
      </c>
      <c r="Y252" s="11">
        <f t="shared" ca="1" si="143"/>
        <v>46</v>
      </c>
      <c r="Z252" s="12">
        <f t="shared" ref="Z252:Z273" ca="1" si="257">Y252/86400</f>
        <v>5.3240740740740744E-4</v>
      </c>
      <c r="AA252" s="12">
        <f t="shared" ref="AA252:AA273" ca="1" si="258">X252+Z252</f>
        <v>0.84815972222222191</v>
      </c>
      <c r="AB252" s="10">
        <f t="shared" ref="AB252:AB273" ca="1" si="259">AA252</f>
        <v>0.84815972222222191</v>
      </c>
      <c r="AC252" s="23">
        <f>0</f>
        <v>0</v>
      </c>
      <c r="AD252" s="10">
        <f t="shared" ref="AD252:AD273" ca="1" si="260">AB252+AC252</f>
        <v>0.84815972222222191</v>
      </c>
      <c r="AE252" s="9">
        <f t="shared" ca="1" si="132"/>
        <v>45</v>
      </c>
      <c r="AF252" s="10">
        <f t="shared" ref="AF252:AF273" ca="1" si="261">AE252/86400</f>
        <v>5.2083333333333333E-4</v>
      </c>
      <c r="AG252" s="10">
        <f t="shared" ref="AG252:AG273" ca="1" si="262">AD252+AF252</f>
        <v>0.84868055555555522</v>
      </c>
      <c r="AH252" s="9" t="str">
        <f t="shared" ca="1" si="133"/>
        <v>Bowl</v>
      </c>
      <c r="AI252" s="8">
        <f t="shared" ref="AI252:AI273" ca="1" si="263">AG252</f>
        <v>0.84868055555555522</v>
      </c>
      <c r="AJ252" s="23">
        <f t="shared" ref="AJ252:AJ273" ca="1" si="264">MAX(0,(AN251-AI252))</f>
        <v>0</v>
      </c>
      <c r="AK252" s="8">
        <f t="shared" ref="AK252:AK273" ca="1" si="265">AI252+AJ252</f>
        <v>0.84868055555555522</v>
      </c>
      <c r="AL252" s="7">
        <f t="shared" ca="1" si="134"/>
        <v>40</v>
      </c>
      <c r="AM252" s="8">
        <f t="shared" ref="AM252:AM273" ca="1" si="266">AL252/86400</f>
        <v>4.6296296296296298E-4</v>
      </c>
      <c r="AN252" s="8">
        <f t="shared" ref="AN252:AN273" ca="1" si="267">AK252+AM252</f>
        <v>0.84914351851851821</v>
      </c>
      <c r="AO252" s="7" t="str">
        <f t="shared" ca="1" si="135"/>
        <v>Cash</v>
      </c>
      <c r="AP252" s="1">
        <f t="shared" ref="AP252:AP273" ca="1" si="268">E252+K252+Q252+W252+AC252+AJ252</f>
        <v>4.486111111111013E-2</v>
      </c>
      <c r="AQ252" s="1">
        <f t="shared" ref="AQ252:AQ273" ca="1" si="269">AM252+AF252+Z252+T252+N252+H252</f>
        <v>2.3726851851851856E-3</v>
      </c>
      <c r="AR252">
        <f t="shared" ref="AR252:AR273" si="270">IF(C252&lt;$H$1, 1,0)</f>
        <v>1</v>
      </c>
      <c r="AS252" s="33">
        <f t="shared" ref="AS252:AS273" ca="1" si="271">AP252*AR252</f>
        <v>4.486111111111013E-2</v>
      </c>
      <c r="AT252" s="33">
        <f t="shared" ref="AT252:AT273" ca="1" si="272">AQ252*AR252</f>
        <v>2.3726851851851856E-3</v>
      </c>
      <c r="AX252">
        <f t="shared" si="172"/>
        <v>248</v>
      </c>
      <c r="AY252" s="34">
        <v>2.238407727696283E-2</v>
      </c>
    </row>
    <row r="253" spans="1:51" ht="15" customHeight="1">
      <c r="A253" s="2">
        <v>122</v>
      </c>
      <c r="B253" s="1">
        <f t="shared" si="240"/>
        <v>1.4120370370370369E-3</v>
      </c>
      <c r="C253" s="5">
        <f t="shared" si="151"/>
        <v>0.80332175925925986</v>
      </c>
      <c r="D253" s="18">
        <f t="shared" si="241"/>
        <v>0.80332175925925986</v>
      </c>
      <c r="E253" s="21">
        <f t="shared" ca="1" si="242"/>
        <v>0</v>
      </c>
      <c r="F253" s="18">
        <f t="shared" ca="1" si="243"/>
        <v>0.80332175925925986</v>
      </c>
      <c r="G253" s="25">
        <f t="shared" ca="1" si="138"/>
        <v>23</v>
      </c>
      <c r="H253" s="18">
        <f t="shared" ca="1" si="244"/>
        <v>2.6620370370370372E-4</v>
      </c>
      <c r="I253" s="18">
        <f t="shared" ca="1" si="245"/>
        <v>0.80358796296296353</v>
      </c>
      <c r="J253" s="16">
        <f t="shared" ca="1" si="246"/>
        <v>0.80358796296296353</v>
      </c>
      <c r="K253" s="23">
        <f t="shared" ca="1" si="247"/>
        <v>4.5092592592591685E-2</v>
      </c>
      <c r="L253" s="16">
        <f t="shared" ca="1" si="248"/>
        <v>0.84868055555555522</v>
      </c>
      <c r="M253" s="15">
        <f t="shared" ca="1" si="139"/>
        <v>32</v>
      </c>
      <c r="N253" s="16">
        <f t="shared" ca="1" si="249"/>
        <v>3.7037037037037035E-4</v>
      </c>
      <c r="O253" s="16">
        <f t="shared" ca="1" si="250"/>
        <v>0.84905092592592557</v>
      </c>
      <c r="P253" s="14">
        <f t="shared" ca="1" si="251"/>
        <v>0.84905092592592557</v>
      </c>
      <c r="Q253" s="23">
        <f>0</f>
        <v>0</v>
      </c>
      <c r="R253" s="14">
        <f t="shared" ca="1" si="252"/>
        <v>0.84905092592592557</v>
      </c>
      <c r="S253" s="13">
        <f t="shared" ca="1" si="141"/>
        <v>41</v>
      </c>
      <c r="T253" s="14">
        <f t="shared" ca="1" si="253"/>
        <v>4.7453703703703704E-4</v>
      </c>
      <c r="U253" s="14">
        <f t="shared" ca="1" si="254"/>
        <v>0.84952546296296261</v>
      </c>
      <c r="V253" s="12">
        <f t="shared" ca="1" si="255"/>
        <v>0.84952546296296261</v>
      </c>
      <c r="W253" s="23">
        <f>0</f>
        <v>0</v>
      </c>
      <c r="X253" s="12">
        <f t="shared" ca="1" si="256"/>
        <v>0.84952546296296261</v>
      </c>
      <c r="Y253" s="11">
        <f t="shared" ca="1" si="143"/>
        <v>40</v>
      </c>
      <c r="Z253" s="12">
        <f t="shared" ca="1" si="257"/>
        <v>4.6296296296296298E-4</v>
      </c>
      <c r="AA253" s="12">
        <f t="shared" ca="1" si="258"/>
        <v>0.84998842592592561</v>
      </c>
      <c r="AB253" s="10">
        <f t="shared" ca="1" si="259"/>
        <v>0.84998842592592561</v>
      </c>
      <c r="AC253" s="23">
        <f>0</f>
        <v>0</v>
      </c>
      <c r="AD253" s="10">
        <f t="shared" ca="1" si="260"/>
        <v>0.84998842592592561</v>
      </c>
      <c r="AE253" s="9">
        <f t="shared" ca="1" si="132"/>
        <v>38</v>
      </c>
      <c r="AF253" s="10">
        <f t="shared" ca="1" si="261"/>
        <v>4.3981481481481481E-4</v>
      </c>
      <c r="AG253" s="10">
        <f t="shared" ca="1" si="262"/>
        <v>0.85042824074074042</v>
      </c>
      <c r="AH253" s="9" t="str">
        <f t="shared" ca="1" si="133"/>
        <v>Bowl</v>
      </c>
      <c r="AI253" s="8">
        <f t="shared" ca="1" si="263"/>
        <v>0.85042824074074042</v>
      </c>
      <c r="AJ253" s="23">
        <f t="shared" ca="1" si="264"/>
        <v>0</v>
      </c>
      <c r="AK253" s="8">
        <f t="shared" ca="1" si="265"/>
        <v>0.85042824074074042</v>
      </c>
      <c r="AL253" s="7">
        <f t="shared" ca="1" si="134"/>
        <v>27</v>
      </c>
      <c r="AM253" s="8">
        <f t="shared" ca="1" si="266"/>
        <v>3.1250000000000001E-4</v>
      </c>
      <c r="AN253" s="8">
        <f t="shared" ca="1" si="267"/>
        <v>0.85074074074074046</v>
      </c>
      <c r="AO253" s="7" t="str">
        <f t="shared" ca="1" si="135"/>
        <v>Debit</v>
      </c>
      <c r="AP253" s="1">
        <f t="shared" ca="1" si="268"/>
        <v>4.5092592592591685E-2</v>
      </c>
      <c r="AQ253" s="1">
        <f t="shared" ca="1" si="269"/>
        <v>2.3263888888888891E-3</v>
      </c>
      <c r="AR253">
        <f t="shared" si="270"/>
        <v>1</v>
      </c>
      <c r="AS253" s="33">
        <f t="shared" ca="1" si="271"/>
        <v>4.5092592592591685E-2</v>
      </c>
      <c r="AT253" s="33">
        <f t="shared" ca="1" si="272"/>
        <v>2.3263888888888891E-3</v>
      </c>
      <c r="AX253">
        <f t="shared" si="172"/>
        <v>249</v>
      </c>
      <c r="AY253" s="34">
        <v>2.4641458478919381E-2</v>
      </c>
    </row>
    <row r="254" spans="1:51" ht="15" customHeight="1">
      <c r="A254" s="2">
        <v>79</v>
      </c>
      <c r="B254" s="1">
        <f t="shared" si="240"/>
        <v>9.1435185185185185E-4</v>
      </c>
      <c r="C254" s="5">
        <f t="shared" si="151"/>
        <v>0.80423611111111171</v>
      </c>
      <c r="D254" s="18">
        <f t="shared" si="241"/>
        <v>0.80423611111111171</v>
      </c>
      <c r="E254" s="21">
        <f t="shared" ca="1" si="242"/>
        <v>0</v>
      </c>
      <c r="F254" s="18">
        <f t="shared" ca="1" si="243"/>
        <v>0.80423611111111171</v>
      </c>
      <c r="G254" s="25">
        <f t="shared" ca="1" si="138"/>
        <v>13</v>
      </c>
      <c r="H254" s="18">
        <f t="shared" ca="1" si="244"/>
        <v>1.5046296296296297E-4</v>
      </c>
      <c r="I254" s="18">
        <f t="shared" ca="1" si="245"/>
        <v>0.80438657407407466</v>
      </c>
      <c r="J254" s="16">
        <f t="shared" ca="1" si="246"/>
        <v>0.80438657407407466</v>
      </c>
      <c r="K254" s="23">
        <f t="shared" ca="1" si="247"/>
        <v>4.6041666666665759E-2</v>
      </c>
      <c r="L254" s="16">
        <f t="shared" ca="1" si="248"/>
        <v>0.85042824074074042</v>
      </c>
      <c r="M254" s="15">
        <f t="shared" ca="1" si="139"/>
        <v>30</v>
      </c>
      <c r="N254" s="16">
        <f t="shared" ca="1" si="249"/>
        <v>3.4722222222222224E-4</v>
      </c>
      <c r="O254" s="16">
        <f t="shared" ca="1" si="250"/>
        <v>0.85077546296296269</v>
      </c>
      <c r="P254" s="14">
        <f t="shared" ca="1" si="251"/>
        <v>0.85077546296296269</v>
      </c>
      <c r="Q254" s="23">
        <f>0</f>
        <v>0</v>
      </c>
      <c r="R254" s="14">
        <f t="shared" ca="1" si="252"/>
        <v>0.85077546296296269</v>
      </c>
      <c r="S254" s="13">
        <f t="shared" ca="1" si="141"/>
        <v>39</v>
      </c>
      <c r="T254" s="14">
        <f t="shared" ca="1" si="253"/>
        <v>4.5138888888888887E-4</v>
      </c>
      <c r="U254" s="14">
        <f t="shared" ca="1" si="254"/>
        <v>0.85122685185185154</v>
      </c>
      <c r="V254" s="12">
        <f t="shared" ca="1" si="255"/>
        <v>0.85122685185185154</v>
      </c>
      <c r="W254" s="23">
        <f>0</f>
        <v>0</v>
      </c>
      <c r="X254" s="12">
        <f t="shared" ca="1" si="256"/>
        <v>0.85122685185185154</v>
      </c>
      <c r="Y254" s="11">
        <f t="shared" ca="1" si="143"/>
        <v>32</v>
      </c>
      <c r="Z254" s="12">
        <f t="shared" ca="1" si="257"/>
        <v>3.7037037037037035E-4</v>
      </c>
      <c r="AA254" s="12">
        <f t="shared" ca="1" si="258"/>
        <v>0.85159722222222189</v>
      </c>
      <c r="AB254" s="10">
        <f t="shared" ca="1" si="259"/>
        <v>0.85159722222222189</v>
      </c>
      <c r="AC254" s="23">
        <f>0</f>
        <v>0</v>
      </c>
      <c r="AD254" s="10">
        <f t="shared" ca="1" si="260"/>
        <v>0.85159722222222189</v>
      </c>
      <c r="AE254" s="9">
        <f t="shared" ca="1" si="132"/>
        <v>48</v>
      </c>
      <c r="AF254" s="10">
        <f t="shared" ca="1" si="261"/>
        <v>5.5555555555555556E-4</v>
      </c>
      <c r="AG254" s="10">
        <f t="shared" ca="1" si="262"/>
        <v>0.85215277777777743</v>
      </c>
      <c r="AH254" s="9" t="str">
        <f t="shared" ca="1" si="133"/>
        <v>Bowl</v>
      </c>
      <c r="AI254" s="8">
        <f t="shared" ca="1" si="263"/>
        <v>0.85215277777777743</v>
      </c>
      <c r="AJ254" s="23">
        <f t="shared" ca="1" si="264"/>
        <v>0</v>
      </c>
      <c r="AK254" s="8">
        <f t="shared" ca="1" si="265"/>
        <v>0.85215277777777743</v>
      </c>
      <c r="AL254" s="7">
        <f t="shared" ca="1" si="134"/>
        <v>25</v>
      </c>
      <c r="AM254" s="8">
        <f t="shared" ca="1" si="266"/>
        <v>2.8935185185185184E-4</v>
      </c>
      <c r="AN254" s="8">
        <f t="shared" ca="1" si="267"/>
        <v>0.85244212962962929</v>
      </c>
      <c r="AO254" s="7" t="str">
        <f t="shared" ca="1" si="135"/>
        <v>Debit</v>
      </c>
      <c r="AP254" s="1">
        <f t="shared" ca="1" si="268"/>
        <v>4.6041666666665759E-2</v>
      </c>
      <c r="AQ254" s="1">
        <f t="shared" ca="1" si="269"/>
        <v>2.1643518518518518E-3</v>
      </c>
      <c r="AR254">
        <f t="shared" si="270"/>
        <v>1</v>
      </c>
      <c r="AS254" s="33">
        <f t="shared" ca="1" si="271"/>
        <v>4.6041666666665759E-2</v>
      </c>
      <c r="AT254" s="33">
        <f t="shared" ca="1" si="272"/>
        <v>2.1643518518518518E-3</v>
      </c>
      <c r="AX254">
        <f t="shared" si="172"/>
        <v>250</v>
      </c>
      <c r="AY254" s="34">
        <v>2.2891589506173014E-2</v>
      </c>
    </row>
    <row r="255" spans="1:51" ht="15" customHeight="1">
      <c r="A255" s="2">
        <v>27</v>
      </c>
      <c r="B255" s="1">
        <f t="shared" si="240"/>
        <v>3.1250000000000001E-4</v>
      </c>
      <c r="C255" s="5">
        <f t="shared" si="151"/>
        <v>0.80454861111111176</v>
      </c>
      <c r="D255" s="18">
        <f t="shared" si="241"/>
        <v>0.80454861111111176</v>
      </c>
      <c r="E255" s="21">
        <f t="shared" ca="1" si="242"/>
        <v>0</v>
      </c>
      <c r="F255" s="18">
        <f t="shared" ca="1" si="243"/>
        <v>0.80454861111111176</v>
      </c>
      <c r="G255" s="25">
        <f t="shared" ca="1" si="138"/>
        <v>12</v>
      </c>
      <c r="H255" s="18">
        <f t="shared" ca="1" si="244"/>
        <v>1.3888888888888889E-4</v>
      </c>
      <c r="I255" s="18">
        <f t="shared" ca="1" si="245"/>
        <v>0.80468750000000067</v>
      </c>
      <c r="J255" s="16">
        <f t="shared" ca="1" si="246"/>
        <v>0.80468750000000067</v>
      </c>
      <c r="K255" s="23">
        <f t="shared" ca="1" si="247"/>
        <v>4.746527777777676E-2</v>
      </c>
      <c r="L255" s="16">
        <f t="shared" ca="1" si="248"/>
        <v>0.85215277777777743</v>
      </c>
      <c r="M255" s="15">
        <f t="shared" ca="1" si="139"/>
        <v>27</v>
      </c>
      <c r="N255" s="16">
        <f t="shared" ca="1" si="249"/>
        <v>3.1250000000000001E-4</v>
      </c>
      <c r="O255" s="16">
        <f t="shared" ca="1" si="250"/>
        <v>0.85246527777777747</v>
      </c>
      <c r="P255" s="14">
        <f t="shared" ca="1" si="251"/>
        <v>0.85246527777777747</v>
      </c>
      <c r="Q255" s="23">
        <f>0</f>
        <v>0</v>
      </c>
      <c r="R255" s="14">
        <f t="shared" ca="1" si="252"/>
        <v>0.85246527777777747</v>
      </c>
      <c r="S255" s="13">
        <f t="shared" ca="1" si="141"/>
        <v>28</v>
      </c>
      <c r="T255" s="14">
        <f t="shared" ca="1" si="253"/>
        <v>3.2407407407407406E-4</v>
      </c>
      <c r="U255" s="14">
        <f t="shared" ca="1" si="254"/>
        <v>0.85278935185185156</v>
      </c>
      <c r="V255" s="12">
        <f t="shared" ca="1" si="255"/>
        <v>0.85278935185185156</v>
      </c>
      <c r="W255" s="23">
        <f>0</f>
        <v>0</v>
      </c>
      <c r="X255" s="12">
        <f t="shared" ca="1" si="256"/>
        <v>0.85278935185185156</v>
      </c>
      <c r="Y255" s="11">
        <f t="shared" ca="1" si="143"/>
        <v>25</v>
      </c>
      <c r="Z255" s="12">
        <f t="shared" ca="1" si="257"/>
        <v>2.8935185185185184E-4</v>
      </c>
      <c r="AA255" s="12">
        <f t="shared" ca="1" si="258"/>
        <v>0.85307870370370342</v>
      </c>
      <c r="AB255" s="10">
        <f t="shared" ca="1" si="259"/>
        <v>0.85307870370370342</v>
      </c>
      <c r="AC255" s="23">
        <f>0</f>
        <v>0</v>
      </c>
      <c r="AD255" s="10">
        <f t="shared" ca="1" si="260"/>
        <v>0.85307870370370342</v>
      </c>
      <c r="AE255" s="9">
        <f t="shared" ca="1" si="132"/>
        <v>34</v>
      </c>
      <c r="AF255" s="10">
        <f t="shared" ca="1" si="261"/>
        <v>3.9351851851851852E-4</v>
      </c>
      <c r="AG255" s="10">
        <f t="shared" ca="1" si="262"/>
        <v>0.85347222222222197</v>
      </c>
      <c r="AH255" s="9" t="str">
        <f t="shared" ca="1" si="133"/>
        <v>Bowl</v>
      </c>
      <c r="AI255" s="8">
        <f t="shared" ca="1" si="263"/>
        <v>0.85347222222222197</v>
      </c>
      <c r="AJ255" s="23">
        <f t="shared" ca="1" si="264"/>
        <v>0</v>
      </c>
      <c r="AK255" s="8">
        <f t="shared" ca="1" si="265"/>
        <v>0.85347222222222197</v>
      </c>
      <c r="AL255" s="7">
        <f t="shared" ca="1" si="134"/>
        <v>42</v>
      </c>
      <c r="AM255" s="8">
        <f t="shared" ca="1" si="266"/>
        <v>4.861111111111111E-4</v>
      </c>
      <c r="AN255" s="8">
        <f t="shared" ca="1" si="267"/>
        <v>0.85395833333333304</v>
      </c>
      <c r="AO255" s="7" t="str">
        <f t="shared" ca="1" si="135"/>
        <v>Cash</v>
      </c>
      <c r="AP255" s="1">
        <f t="shared" ca="1" si="268"/>
        <v>4.746527777777676E-2</v>
      </c>
      <c r="AQ255" s="1">
        <f t="shared" ca="1" si="269"/>
        <v>1.9444444444444444E-3</v>
      </c>
      <c r="AR255">
        <f t="shared" si="270"/>
        <v>1</v>
      </c>
      <c r="AS255" s="33">
        <f t="shared" ca="1" si="271"/>
        <v>4.746527777777676E-2</v>
      </c>
      <c r="AT255" s="33">
        <f t="shared" ca="1" si="272"/>
        <v>1.9444444444444444E-3</v>
      </c>
      <c r="AX255">
        <f t="shared" si="172"/>
        <v>251</v>
      </c>
      <c r="AY255" s="34">
        <v>2.359815397158168E-2</v>
      </c>
    </row>
    <row r="256" spans="1:51" ht="15" customHeight="1">
      <c r="A256" s="2">
        <v>85</v>
      </c>
      <c r="B256" s="1">
        <f t="shared" si="240"/>
        <v>9.837962962962962E-4</v>
      </c>
      <c r="C256" s="5">
        <f t="shared" si="151"/>
        <v>0.80553240740740806</v>
      </c>
      <c r="D256" s="18">
        <f t="shared" si="241"/>
        <v>0.80553240740740806</v>
      </c>
      <c r="E256" s="21">
        <f t="shared" ca="1" si="242"/>
        <v>0</v>
      </c>
      <c r="F256" s="18">
        <f t="shared" ca="1" si="243"/>
        <v>0.80553240740740806</v>
      </c>
      <c r="G256" s="25">
        <f t="shared" ca="1" si="138"/>
        <v>18</v>
      </c>
      <c r="H256" s="18">
        <f t="shared" ca="1" si="244"/>
        <v>2.0833333333333335E-4</v>
      </c>
      <c r="I256" s="18">
        <f t="shared" ca="1" si="245"/>
        <v>0.80574074074074142</v>
      </c>
      <c r="J256" s="16">
        <f t="shared" ca="1" si="246"/>
        <v>0.80574074074074142</v>
      </c>
      <c r="K256" s="23">
        <f t="shared" ca="1" si="247"/>
        <v>4.7731481481480542E-2</v>
      </c>
      <c r="L256" s="16">
        <f t="shared" ca="1" si="248"/>
        <v>0.85347222222222197</v>
      </c>
      <c r="M256" s="15">
        <f t="shared" ca="1" si="139"/>
        <v>13</v>
      </c>
      <c r="N256" s="16">
        <f t="shared" ca="1" si="249"/>
        <v>1.5046296296296297E-4</v>
      </c>
      <c r="O256" s="16">
        <f t="shared" ca="1" si="250"/>
        <v>0.85362268518518492</v>
      </c>
      <c r="P256" s="14">
        <f t="shared" ca="1" si="251"/>
        <v>0.85362268518518492</v>
      </c>
      <c r="Q256" s="23">
        <f>0</f>
        <v>0</v>
      </c>
      <c r="R256" s="14">
        <f t="shared" ca="1" si="252"/>
        <v>0.85362268518518492</v>
      </c>
      <c r="S256" s="13">
        <f t="shared" ca="1" si="141"/>
        <v>21</v>
      </c>
      <c r="T256" s="14">
        <f t="shared" ca="1" si="253"/>
        <v>2.4305555555555555E-4</v>
      </c>
      <c r="U256" s="14">
        <f t="shared" ca="1" si="254"/>
        <v>0.85386574074074051</v>
      </c>
      <c r="V256" s="12">
        <f t="shared" ca="1" si="255"/>
        <v>0.85386574074074051</v>
      </c>
      <c r="W256" s="23">
        <f>0</f>
        <v>0</v>
      </c>
      <c r="X256" s="12">
        <f t="shared" ca="1" si="256"/>
        <v>0.85386574074074051</v>
      </c>
      <c r="Y256" s="11">
        <f t="shared" ca="1" si="143"/>
        <v>22</v>
      </c>
      <c r="Z256" s="12">
        <f t="shared" ca="1" si="257"/>
        <v>2.5462962962962961E-4</v>
      </c>
      <c r="AA256" s="12">
        <f t="shared" ca="1" si="258"/>
        <v>0.85412037037037014</v>
      </c>
      <c r="AB256" s="10">
        <f t="shared" ca="1" si="259"/>
        <v>0.85412037037037014</v>
      </c>
      <c r="AC256" s="23">
        <f>0</f>
        <v>0</v>
      </c>
      <c r="AD256" s="10">
        <f t="shared" ca="1" si="260"/>
        <v>0.85412037037037014</v>
      </c>
      <c r="AE256" s="9">
        <f t="shared" ca="1" si="132"/>
        <v>26</v>
      </c>
      <c r="AF256" s="10">
        <f t="shared" ca="1" si="261"/>
        <v>3.0092592592592595E-4</v>
      </c>
      <c r="AG256" s="10">
        <f t="shared" ca="1" si="262"/>
        <v>0.85442129629629604</v>
      </c>
      <c r="AH256" s="9" t="str">
        <f t="shared" ca="1" si="133"/>
        <v>Bowl</v>
      </c>
      <c r="AI256" s="8">
        <f t="shared" ca="1" si="263"/>
        <v>0.85442129629629604</v>
      </c>
      <c r="AJ256" s="23">
        <f t="shared" ca="1" si="264"/>
        <v>0</v>
      </c>
      <c r="AK256" s="8">
        <f t="shared" ca="1" si="265"/>
        <v>0.85442129629629604</v>
      </c>
      <c r="AL256" s="7">
        <f t="shared" ca="1" si="134"/>
        <v>22</v>
      </c>
      <c r="AM256" s="8">
        <f t="shared" ca="1" si="266"/>
        <v>2.5462962962962961E-4</v>
      </c>
      <c r="AN256" s="8">
        <f t="shared" ca="1" si="267"/>
        <v>0.85467592592592567</v>
      </c>
      <c r="AO256" s="7" t="str">
        <f t="shared" ca="1" si="135"/>
        <v>Debit</v>
      </c>
      <c r="AP256" s="1">
        <f t="shared" ca="1" si="268"/>
        <v>4.7731481481480542E-2</v>
      </c>
      <c r="AQ256" s="1">
        <f t="shared" ca="1" si="269"/>
        <v>1.4120370370370369E-3</v>
      </c>
      <c r="AR256">
        <f t="shared" si="270"/>
        <v>1</v>
      </c>
      <c r="AS256" s="33">
        <f t="shared" ca="1" si="271"/>
        <v>4.7731481481480542E-2</v>
      </c>
      <c r="AT256" s="33">
        <f t="shared" ca="1" si="272"/>
        <v>1.4120370370370369E-3</v>
      </c>
      <c r="AX256">
        <f t="shared" si="172"/>
        <v>252</v>
      </c>
      <c r="AY256" s="34">
        <v>2.3710182273468782E-2</v>
      </c>
    </row>
    <row r="257" spans="1:51" ht="15" customHeight="1">
      <c r="A257" s="2">
        <v>43</v>
      </c>
      <c r="B257" s="1">
        <f t="shared" si="240"/>
        <v>4.9768518518518521E-4</v>
      </c>
      <c r="C257" s="5">
        <f t="shared" si="151"/>
        <v>0.80603009259259328</v>
      </c>
      <c r="D257" s="18">
        <f t="shared" si="241"/>
        <v>0.80603009259259328</v>
      </c>
      <c r="E257" s="21">
        <f t="shared" ca="1" si="242"/>
        <v>0</v>
      </c>
      <c r="F257" s="18">
        <f t="shared" ca="1" si="243"/>
        <v>0.80603009259259328</v>
      </c>
      <c r="G257" s="25">
        <f t="shared" ca="1" si="138"/>
        <v>16</v>
      </c>
      <c r="H257" s="18">
        <f t="shared" ca="1" si="244"/>
        <v>1.8518518518518518E-4</v>
      </c>
      <c r="I257" s="18">
        <f t="shared" ca="1" si="245"/>
        <v>0.80621527777777846</v>
      </c>
      <c r="J257" s="16">
        <f t="shared" ca="1" si="246"/>
        <v>0.80621527777777846</v>
      </c>
      <c r="K257" s="23">
        <f t="shared" ca="1" si="247"/>
        <v>4.8206018518517579E-2</v>
      </c>
      <c r="L257" s="16">
        <f t="shared" ca="1" si="248"/>
        <v>0.85442129629629604</v>
      </c>
      <c r="M257" s="15">
        <f t="shared" ca="1" si="139"/>
        <v>24</v>
      </c>
      <c r="N257" s="16">
        <f t="shared" ca="1" si="249"/>
        <v>2.7777777777777778E-4</v>
      </c>
      <c r="O257" s="16">
        <f t="shared" ca="1" si="250"/>
        <v>0.85469907407407386</v>
      </c>
      <c r="P257" s="14">
        <f t="shared" ca="1" si="251"/>
        <v>0.85469907407407386</v>
      </c>
      <c r="Q257" s="23">
        <f>0</f>
        <v>0</v>
      </c>
      <c r="R257" s="14">
        <f t="shared" ca="1" si="252"/>
        <v>0.85469907407407386</v>
      </c>
      <c r="S257" s="13">
        <f t="shared" ca="1" si="141"/>
        <v>33</v>
      </c>
      <c r="T257" s="14">
        <f t="shared" ca="1" si="253"/>
        <v>3.8194444444444446E-4</v>
      </c>
      <c r="U257" s="14">
        <f t="shared" ca="1" si="254"/>
        <v>0.85508101851851825</v>
      </c>
      <c r="V257" s="12">
        <f t="shared" ca="1" si="255"/>
        <v>0.85508101851851825</v>
      </c>
      <c r="W257" s="23">
        <f>0</f>
        <v>0</v>
      </c>
      <c r="X257" s="12">
        <f t="shared" ca="1" si="256"/>
        <v>0.85508101851851825</v>
      </c>
      <c r="Y257" s="11">
        <f t="shared" ca="1" si="143"/>
        <v>29</v>
      </c>
      <c r="Z257" s="12">
        <f t="shared" ca="1" si="257"/>
        <v>3.3564814814814812E-4</v>
      </c>
      <c r="AA257" s="12">
        <f t="shared" ca="1" si="258"/>
        <v>0.85541666666666638</v>
      </c>
      <c r="AB257" s="10">
        <f t="shared" ca="1" si="259"/>
        <v>0.85541666666666638</v>
      </c>
      <c r="AC257" s="23">
        <f>0</f>
        <v>0</v>
      </c>
      <c r="AD257" s="10">
        <f t="shared" ca="1" si="260"/>
        <v>0.85541666666666638</v>
      </c>
      <c r="AE257" s="9">
        <f t="shared" ca="1" si="132"/>
        <v>25</v>
      </c>
      <c r="AF257" s="10">
        <f t="shared" ca="1" si="261"/>
        <v>2.8935185185185184E-4</v>
      </c>
      <c r="AG257" s="10">
        <f t="shared" ca="1" si="262"/>
        <v>0.85570601851851824</v>
      </c>
      <c r="AH257" s="9" t="str">
        <f t="shared" ca="1" si="133"/>
        <v>Bowl</v>
      </c>
      <c r="AI257" s="8">
        <f t="shared" ca="1" si="263"/>
        <v>0.85570601851851824</v>
      </c>
      <c r="AJ257" s="23">
        <f t="shared" ca="1" si="264"/>
        <v>0</v>
      </c>
      <c r="AK257" s="8">
        <f t="shared" ca="1" si="265"/>
        <v>0.85570601851851824</v>
      </c>
      <c r="AL257" s="7">
        <f t="shared" ca="1" si="134"/>
        <v>19</v>
      </c>
      <c r="AM257" s="8">
        <f t="shared" ca="1" si="266"/>
        <v>2.199074074074074E-4</v>
      </c>
      <c r="AN257" s="8">
        <f t="shared" ca="1" si="267"/>
        <v>0.85592592592592565</v>
      </c>
      <c r="AO257" s="7" t="str">
        <f t="shared" ca="1" si="135"/>
        <v>Debit</v>
      </c>
      <c r="AP257" s="1">
        <f t="shared" ca="1" si="268"/>
        <v>4.8206018518517579E-2</v>
      </c>
      <c r="AQ257" s="1">
        <f t="shared" ca="1" si="269"/>
        <v>1.6898148148148148E-3</v>
      </c>
      <c r="AR257">
        <f t="shared" si="270"/>
        <v>1</v>
      </c>
      <c r="AS257" s="33">
        <f t="shared" ca="1" si="271"/>
        <v>4.8206018518517579E-2</v>
      </c>
      <c r="AT257" s="33">
        <f t="shared" ca="1" si="272"/>
        <v>1.6898148148148148E-3</v>
      </c>
      <c r="AX257">
        <f t="shared" si="172"/>
        <v>253</v>
      </c>
      <c r="AY257" s="34">
        <v>2.4444590030282071E-2</v>
      </c>
    </row>
    <row r="258" spans="1:51" ht="15" customHeight="1">
      <c r="A258" s="2">
        <v>84</v>
      </c>
      <c r="B258" s="1">
        <f t="shared" si="240"/>
        <v>9.7222222222222219E-4</v>
      </c>
      <c r="C258" s="5">
        <f t="shared" si="151"/>
        <v>0.80700231481481555</v>
      </c>
      <c r="D258" s="18">
        <f t="shared" si="241"/>
        <v>0.80700231481481555</v>
      </c>
      <c r="E258" s="21">
        <f t="shared" ca="1" si="242"/>
        <v>0</v>
      </c>
      <c r="F258" s="18">
        <f t="shared" ca="1" si="243"/>
        <v>0.80700231481481555</v>
      </c>
      <c r="G258" s="25">
        <f t="shared" ca="1" si="138"/>
        <v>29</v>
      </c>
      <c r="H258" s="18">
        <f t="shared" ca="1" si="244"/>
        <v>3.3564814814814812E-4</v>
      </c>
      <c r="I258" s="18">
        <f t="shared" ca="1" si="245"/>
        <v>0.80733796296296367</v>
      </c>
      <c r="J258" s="16">
        <f t="shared" ca="1" si="246"/>
        <v>0.80733796296296367</v>
      </c>
      <c r="K258" s="23">
        <f t="shared" ca="1" si="247"/>
        <v>4.8368055555554568E-2</v>
      </c>
      <c r="L258" s="16">
        <f t="shared" ca="1" si="248"/>
        <v>0.85570601851851824</v>
      </c>
      <c r="M258" s="15">
        <f t="shared" ca="1" si="139"/>
        <v>23</v>
      </c>
      <c r="N258" s="16">
        <f t="shared" ca="1" si="249"/>
        <v>2.6620370370370372E-4</v>
      </c>
      <c r="O258" s="16">
        <f t="shared" ca="1" si="250"/>
        <v>0.85597222222222191</v>
      </c>
      <c r="P258" s="14">
        <f t="shared" ca="1" si="251"/>
        <v>0.85597222222222191</v>
      </c>
      <c r="Q258" s="23">
        <f>0</f>
        <v>0</v>
      </c>
      <c r="R258" s="14">
        <f t="shared" ca="1" si="252"/>
        <v>0.85597222222222191</v>
      </c>
      <c r="S258" s="13">
        <f t="shared" ca="1" si="141"/>
        <v>43</v>
      </c>
      <c r="T258" s="14">
        <f t="shared" ca="1" si="253"/>
        <v>4.9768518518518521E-4</v>
      </c>
      <c r="U258" s="14">
        <f t="shared" ca="1" si="254"/>
        <v>0.85646990740740714</v>
      </c>
      <c r="V258" s="12">
        <f t="shared" ca="1" si="255"/>
        <v>0.85646990740740714</v>
      </c>
      <c r="W258" s="23">
        <f>0</f>
        <v>0</v>
      </c>
      <c r="X258" s="12">
        <f t="shared" ca="1" si="256"/>
        <v>0.85646990740740714</v>
      </c>
      <c r="Y258" s="11">
        <f t="shared" ca="1" si="143"/>
        <v>31</v>
      </c>
      <c r="Z258" s="12">
        <f t="shared" ca="1" si="257"/>
        <v>3.5879629629629629E-4</v>
      </c>
      <c r="AA258" s="12">
        <f t="shared" ca="1" si="258"/>
        <v>0.85682870370370345</v>
      </c>
      <c r="AB258" s="10">
        <f t="shared" ca="1" si="259"/>
        <v>0.85682870370370345</v>
      </c>
      <c r="AC258" s="23">
        <f>0</f>
        <v>0</v>
      </c>
      <c r="AD258" s="10">
        <f t="shared" ca="1" si="260"/>
        <v>0.85682870370370345</v>
      </c>
      <c r="AE258" s="9">
        <f t="shared" ca="1" si="132"/>
        <v>40</v>
      </c>
      <c r="AF258" s="10">
        <f t="shared" ca="1" si="261"/>
        <v>4.6296296296296298E-4</v>
      </c>
      <c r="AG258" s="10">
        <f t="shared" ca="1" si="262"/>
        <v>0.85729166666666645</v>
      </c>
      <c r="AH258" s="9" t="str">
        <f t="shared" ca="1" si="133"/>
        <v>Bowl</v>
      </c>
      <c r="AI258" s="8">
        <f t="shared" ca="1" si="263"/>
        <v>0.85729166666666645</v>
      </c>
      <c r="AJ258" s="23">
        <f t="shared" ca="1" si="264"/>
        <v>0</v>
      </c>
      <c r="AK258" s="8">
        <f t="shared" ca="1" si="265"/>
        <v>0.85729166666666645</v>
      </c>
      <c r="AL258" s="7">
        <f t="shared" ca="1" si="134"/>
        <v>15</v>
      </c>
      <c r="AM258" s="8">
        <f t="shared" ca="1" si="266"/>
        <v>1.7361111111111112E-4</v>
      </c>
      <c r="AN258" s="8">
        <f t="shared" ca="1" si="267"/>
        <v>0.85746527777777759</v>
      </c>
      <c r="AO258" s="7" t="str">
        <f t="shared" ca="1" si="135"/>
        <v>Debit</v>
      </c>
      <c r="AP258" s="1">
        <f t="shared" ca="1" si="268"/>
        <v>4.8368055555554568E-2</v>
      </c>
      <c r="AQ258" s="1">
        <f t="shared" ca="1" si="269"/>
        <v>2.0949074074074077E-3</v>
      </c>
      <c r="AR258">
        <f t="shared" si="270"/>
        <v>1</v>
      </c>
      <c r="AS258" s="33">
        <f t="shared" ca="1" si="271"/>
        <v>4.8368055555554568E-2</v>
      </c>
      <c r="AT258" s="33">
        <f t="shared" ca="1" si="272"/>
        <v>2.0949074074074077E-3</v>
      </c>
      <c r="AX258">
        <f t="shared" si="172"/>
        <v>254</v>
      </c>
      <c r="AY258" s="34">
        <v>2.52556487304916E-2</v>
      </c>
    </row>
    <row r="259" spans="1:51" ht="15" customHeight="1">
      <c r="A259" s="2">
        <v>101</v>
      </c>
      <c r="B259" s="1">
        <f t="shared" si="240"/>
        <v>1.1689814814814816E-3</v>
      </c>
      <c r="C259" s="5">
        <f t="shared" si="151"/>
        <v>0.80817129629629703</v>
      </c>
      <c r="D259" s="18">
        <f t="shared" si="241"/>
        <v>0.80817129629629703</v>
      </c>
      <c r="E259" s="21">
        <f t="shared" ca="1" si="242"/>
        <v>0</v>
      </c>
      <c r="F259" s="18">
        <f t="shared" ca="1" si="243"/>
        <v>0.80817129629629703</v>
      </c>
      <c r="G259" s="25">
        <f t="shared" ca="1" si="138"/>
        <v>14</v>
      </c>
      <c r="H259" s="18">
        <f t="shared" ca="1" si="244"/>
        <v>1.6203703703703703E-4</v>
      </c>
      <c r="I259" s="18">
        <f t="shared" ca="1" si="245"/>
        <v>0.80833333333333401</v>
      </c>
      <c r="J259" s="16">
        <f t="shared" ca="1" si="246"/>
        <v>0.80833333333333401</v>
      </c>
      <c r="K259" s="23">
        <f t="shared" ca="1" si="247"/>
        <v>4.8958333333332438E-2</v>
      </c>
      <c r="L259" s="16">
        <f t="shared" ca="1" si="248"/>
        <v>0.85729166666666645</v>
      </c>
      <c r="M259" s="15">
        <f t="shared" ca="1" si="139"/>
        <v>8</v>
      </c>
      <c r="N259" s="16">
        <f t="shared" ca="1" si="249"/>
        <v>9.2592592592592588E-5</v>
      </c>
      <c r="O259" s="16">
        <f t="shared" ca="1" si="250"/>
        <v>0.8573842592592591</v>
      </c>
      <c r="P259" s="14">
        <f t="shared" ca="1" si="251"/>
        <v>0.8573842592592591</v>
      </c>
      <c r="Q259" s="23">
        <f>0</f>
        <v>0</v>
      </c>
      <c r="R259" s="14">
        <f t="shared" ca="1" si="252"/>
        <v>0.8573842592592591</v>
      </c>
      <c r="S259" s="13">
        <f t="shared" ca="1" si="141"/>
        <v>34</v>
      </c>
      <c r="T259" s="14">
        <f t="shared" ca="1" si="253"/>
        <v>3.9351851851851852E-4</v>
      </c>
      <c r="U259" s="14">
        <f t="shared" ca="1" si="254"/>
        <v>0.85777777777777764</v>
      </c>
      <c r="V259" s="12">
        <f t="shared" ca="1" si="255"/>
        <v>0.85777777777777764</v>
      </c>
      <c r="W259" s="23">
        <f>0</f>
        <v>0</v>
      </c>
      <c r="X259" s="12">
        <f t="shared" ca="1" si="256"/>
        <v>0.85777777777777764</v>
      </c>
      <c r="Y259" s="11">
        <f t="shared" ca="1" si="143"/>
        <v>20</v>
      </c>
      <c r="Z259" s="12">
        <f t="shared" ca="1" si="257"/>
        <v>2.3148148148148149E-4</v>
      </c>
      <c r="AA259" s="12">
        <f t="shared" ca="1" si="258"/>
        <v>0.85800925925925908</v>
      </c>
      <c r="AB259" s="10">
        <f t="shared" ca="1" si="259"/>
        <v>0.85800925925925908</v>
      </c>
      <c r="AC259" s="23">
        <f>0</f>
        <v>0</v>
      </c>
      <c r="AD259" s="10">
        <f t="shared" ca="1" si="260"/>
        <v>0.85800925925925908</v>
      </c>
      <c r="AE259" s="9">
        <f t="shared" ca="1" si="132"/>
        <v>29</v>
      </c>
      <c r="AF259" s="10">
        <f t="shared" ca="1" si="261"/>
        <v>3.3564814814814812E-4</v>
      </c>
      <c r="AG259" s="10">
        <f t="shared" ca="1" si="262"/>
        <v>0.85834490740740721</v>
      </c>
      <c r="AH259" s="9" t="str">
        <f t="shared" ca="1" si="133"/>
        <v>Bowl</v>
      </c>
      <c r="AI259" s="8">
        <f t="shared" ca="1" si="263"/>
        <v>0.85834490740740721</v>
      </c>
      <c r="AJ259" s="23">
        <f t="shared" ca="1" si="264"/>
        <v>0</v>
      </c>
      <c r="AK259" s="8">
        <f t="shared" ca="1" si="265"/>
        <v>0.85834490740740721</v>
      </c>
      <c r="AL259" s="7">
        <f t="shared" ca="1" si="134"/>
        <v>55</v>
      </c>
      <c r="AM259" s="8">
        <f t="shared" ca="1" si="266"/>
        <v>6.3657407407407413E-4</v>
      </c>
      <c r="AN259" s="8">
        <f t="shared" ca="1" si="267"/>
        <v>0.85898148148148123</v>
      </c>
      <c r="AO259" s="7" t="str">
        <f t="shared" ca="1" si="135"/>
        <v>Cash</v>
      </c>
      <c r="AP259" s="1">
        <f t="shared" ca="1" si="268"/>
        <v>4.8958333333332438E-2</v>
      </c>
      <c r="AQ259" s="1">
        <f t="shared" ca="1" si="269"/>
        <v>1.8518518518518519E-3</v>
      </c>
      <c r="AR259">
        <f t="shared" si="270"/>
        <v>1</v>
      </c>
      <c r="AS259" s="33">
        <f t="shared" ca="1" si="271"/>
        <v>4.8958333333332438E-2</v>
      </c>
      <c r="AT259" s="33">
        <f t="shared" ca="1" si="272"/>
        <v>1.8518518518518519E-3</v>
      </c>
      <c r="AX259">
        <f t="shared" si="172"/>
        <v>255</v>
      </c>
      <c r="AY259" s="34">
        <v>2.1767666841369888E-2</v>
      </c>
    </row>
    <row r="260" spans="1:51" ht="15" customHeight="1">
      <c r="A260" s="2">
        <v>79</v>
      </c>
      <c r="B260" s="1">
        <f t="shared" si="240"/>
        <v>9.1435185185185185E-4</v>
      </c>
      <c r="C260" s="5">
        <f t="shared" si="151"/>
        <v>0.80908564814814887</v>
      </c>
      <c r="D260" s="18">
        <f t="shared" si="241"/>
        <v>0.80908564814814887</v>
      </c>
      <c r="E260" s="21">
        <f t="shared" ca="1" si="242"/>
        <v>0</v>
      </c>
      <c r="F260" s="18">
        <f t="shared" ca="1" si="243"/>
        <v>0.80908564814814887</v>
      </c>
      <c r="G260" s="25">
        <f t="shared" ca="1" si="138"/>
        <v>24</v>
      </c>
      <c r="H260" s="18">
        <f t="shared" ca="1" si="244"/>
        <v>2.7777777777777778E-4</v>
      </c>
      <c r="I260" s="18">
        <f t="shared" ca="1" si="245"/>
        <v>0.80936342592592669</v>
      </c>
      <c r="J260" s="16">
        <f t="shared" ca="1" si="246"/>
        <v>0.80936342592592669</v>
      </c>
      <c r="K260" s="23">
        <f t="shared" ca="1" si="247"/>
        <v>4.8981481481480516E-2</v>
      </c>
      <c r="L260" s="16">
        <f t="shared" ca="1" si="248"/>
        <v>0.85834490740740721</v>
      </c>
      <c r="M260" s="15">
        <f t="shared" ca="1" si="139"/>
        <v>10</v>
      </c>
      <c r="N260" s="16">
        <f t="shared" ca="1" si="249"/>
        <v>1.1574074074074075E-4</v>
      </c>
      <c r="O260" s="16">
        <f t="shared" ca="1" si="250"/>
        <v>0.85846064814814793</v>
      </c>
      <c r="P260" s="14">
        <f t="shared" ca="1" si="251"/>
        <v>0.85846064814814793</v>
      </c>
      <c r="Q260" s="23">
        <f>0</f>
        <v>0</v>
      </c>
      <c r="R260" s="14">
        <f t="shared" ca="1" si="252"/>
        <v>0.85846064814814793</v>
      </c>
      <c r="S260" s="13">
        <f t="shared" ca="1" si="141"/>
        <v>19</v>
      </c>
      <c r="T260" s="14">
        <f t="shared" ca="1" si="253"/>
        <v>2.199074074074074E-4</v>
      </c>
      <c r="U260" s="14">
        <f t="shared" ca="1" si="254"/>
        <v>0.85868055555555534</v>
      </c>
      <c r="V260" s="12">
        <f t="shared" ca="1" si="255"/>
        <v>0.85868055555555534</v>
      </c>
      <c r="W260" s="23">
        <f>0</f>
        <v>0</v>
      </c>
      <c r="X260" s="12">
        <f t="shared" ca="1" si="256"/>
        <v>0.85868055555555534</v>
      </c>
      <c r="Y260" s="11">
        <f t="shared" ca="1" si="143"/>
        <v>43</v>
      </c>
      <c r="Z260" s="12">
        <f t="shared" ca="1" si="257"/>
        <v>4.9768518518518521E-4</v>
      </c>
      <c r="AA260" s="12">
        <f t="shared" ca="1" si="258"/>
        <v>0.85917824074074056</v>
      </c>
      <c r="AB260" s="10">
        <f t="shared" ca="1" si="259"/>
        <v>0.85917824074074056</v>
      </c>
      <c r="AC260" s="23">
        <f>0</f>
        <v>0</v>
      </c>
      <c r="AD260" s="10">
        <f t="shared" ca="1" si="260"/>
        <v>0.85917824074074056</v>
      </c>
      <c r="AE260" s="9">
        <f t="shared" ca="1" si="132"/>
        <v>38</v>
      </c>
      <c r="AF260" s="10">
        <f t="shared" ca="1" si="261"/>
        <v>4.3981481481481481E-4</v>
      </c>
      <c r="AG260" s="10">
        <f t="shared" ca="1" si="262"/>
        <v>0.85961805555555537</v>
      </c>
      <c r="AH260" s="9" t="str">
        <f t="shared" ca="1" si="133"/>
        <v>Bowl</v>
      </c>
      <c r="AI260" s="8">
        <f t="shared" ca="1" si="263"/>
        <v>0.85961805555555537</v>
      </c>
      <c r="AJ260" s="23">
        <f t="shared" ca="1" si="264"/>
        <v>0</v>
      </c>
      <c r="AK260" s="8">
        <f t="shared" ca="1" si="265"/>
        <v>0.85961805555555537</v>
      </c>
      <c r="AL260" s="7">
        <f t="shared" ca="1" si="134"/>
        <v>22</v>
      </c>
      <c r="AM260" s="8">
        <f t="shared" ca="1" si="266"/>
        <v>2.5462962962962961E-4</v>
      </c>
      <c r="AN260" s="8">
        <f t="shared" ca="1" si="267"/>
        <v>0.859872685185185</v>
      </c>
      <c r="AO260" s="7" t="str">
        <f t="shared" ca="1" si="135"/>
        <v>Debit</v>
      </c>
      <c r="AP260" s="1">
        <f t="shared" ca="1" si="268"/>
        <v>4.8981481481480516E-2</v>
      </c>
      <c r="AQ260" s="1">
        <f t="shared" ca="1" si="269"/>
        <v>1.8055555555555555E-3</v>
      </c>
      <c r="AR260">
        <f t="shared" si="270"/>
        <v>1</v>
      </c>
      <c r="AS260" s="33">
        <f t="shared" ca="1" si="271"/>
        <v>4.8981481481480516E-2</v>
      </c>
      <c r="AT260" s="33">
        <f t="shared" ca="1" si="272"/>
        <v>1.8055555555555555E-3</v>
      </c>
      <c r="AX260">
        <f t="shared" si="172"/>
        <v>256</v>
      </c>
      <c r="AY260" s="34">
        <v>2.3282050722106071E-2</v>
      </c>
    </row>
    <row r="261" spans="1:51" ht="15" customHeight="1">
      <c r="A261" s="2">
        <v>9</v>
      </c>
      <c r="B261" s="1">
        <f t="shared" si="240"/>
        <v>1.0416666666666667E-4</v>
      </c>
      <c r="C261" s="5">
        <f t="shared" si="151"/>
        <v>0.80918981481481556</v>
      </c>
      <c r="D261" s="18">
        <f t="shared" si="241"/>
        <v>0.80918981481481556</v>
      </c>
      <c r="E261" s="21">
        <f t="shared" ca="1" si="242"/>
        <v>1.7361111111113825E-4</v>
      </c>
      <c r="F261" s="18">
        <f t="shared" ca="1" si="243"/>
        <v>0.80936342592592669</v>
      </c>
      <c r="G261" s="25">
        <f t="shared" ca="1" si="138"/>
        <v>30</v>
      </c>
      <c r="H261" s="18">
        <f t="shared" ca="1" si="244"/>
        <v>3.4722222222222224E-4</v>
      </c>
      <c r="I261" s="18">
        <f t="shared" ca="1" si="245"/>
        <v>0.80971064814814897</v>
      </c>
      <c r="J261" s="16">
        <f t="shared" ca="1" si="246"/>
        <v>0.80971064814814897</v>
      </c>
      <c r="K261" s="23">
        <f t="shared" ca="1" si="247"/>
        <v>4.9907407407406401E-2</v>
      </c>
      <c r="L261" s="16">
        <f t="shared" ca="1" si="248"/>
        <v>0.85961805555555537</v>
      </c>
      <c r="M261" s="15">
        <f t="shared" ca="1" si="139"/>
        <v>12</v>
      </c>
      <c r="N261" s="16">
        <f t="shared" ca="1" si="249"/>
        <v>1.3888888888888889E-4</v>
      </c>
      <c r="O261" s="16">
        <f t="shared" ca="1" si="250"/>
        <v>0.85975694444444428</v>
      </c>
      <c r="P261" s="14">
        <f t="shared" ca="1" si="251"/>
        <v>0.85975694444444428</v>
      </c>
      <c r="Q261" s="23">
        <f>0</f>
        <v>0</v>
      </c>
      <c r="R261" s="14">
        <f t="shared" ca="1" si="252"/>
        <v>0.85975694444444428</v>
      </c>
      <c r="S261" s="13">
        <f t="shared" ca="1" si="141"/>
        <v>31</v>
      </c>
      <c r="T261" s="14">
        <f t="shared" ca="1" si="253"/>
        <v>3.5879629629629629E-4</v>
      </c>
      <c r="U261" s="14">
        <f t="shared" ca="1" si="254"/>
        <v>0.8601157407407406</v>
      </c>
      <c r="V261" s="12">
        <f t="shared" ca="1" si="255"/>
        <v>0.8601157407407406</v>
      </c>
      <c r="W261" s="23">
        <f>0</f>
        <v>0</v>
      </c>
      <c r="X261" s="12">
        <f t="shared" ca="1" si="256"/>
        <v>0.8601157407407406</v>
      </c>
      <c r="Y261" s="11">
        <f t="shared" ca="1" si="143"/>
        <v>41</v>
      </c>
      <c r="Z261" s="12">
        <f t="shared" ca="1" si="257"/>
        <v>4.7453703703703704E-4</v>
      </c>
      <c r="AA261" s="12">
        <f t="shared" ca="1" si="258"/>
        <v>0.86059027777777763</v>
      </c>
      <c r="AB261" s="10">
        <f t="shared" ca="1" si="259"/>
        <v>0.86059027777777763</v>
      </c>
      <c r="AC261" s="23">
        <f>0</f>
        <v>0</v>
      </c>
      <c r="AD261" s="10">
        <f t="shared" ca="1" si="260"/>
        <v>0.86059027777777763</v>
      </c>
      <c r="AE261" s="9">
        <f t="shared" ref="AE261:AE310" ca="1" si="273">IF(AH261=$AE$366,RANDBETWEEN($AF$366,$AG$366),IF(AH261=$AE$367,RANDBETWEEN($AF$367,$AG$367),RANDBETWEEN($AF$368,$AG$368)))</f>
        <v>54</v>
      </c>
      <c r="AF261" s="10">
        <f t="shared" ca="1" si="261"/>
        <v>6.2500000000000001E-4</v>
      </c>
      <c r="AG261" s="10">
        <f t="shared" ca="1" si="262"/>
        <v>0.86121527777777762</v>
      </c>
      <c r="AH261" s="9" t="str">
        <f t="shared" ref="AH261:AH310" ca="1" si="274">IF(RAND()&lt;$AD$366,$AE$366,IF(RAND()&lt;$AD$367,$AE$367,$AE$368))</f>
        <v>Burrito</v>
      </c>
      <c r="AI261" s="8">
        <f t="shared" ca="1" si="263"/>
        <v>0.86121527777777762</v>
      </c>
      <c r="AJ261" s="23">
        <f t="shared" ca="1" si="264"/>
        <v>0</v>
      </c>
      <c r="AK261" s="8">
        <f t="shared" ca="1" si="265"/>
        <v>0.86121527777777762</v>
      </c>
      <c r="AL261" s="7">
        <f t="shared" ref="AL261:AL310" ca="1" si="275">IF(AO261=$AL$366,RANDBETWEEN($AM$366,$AN$366),RANDBETWEEN($AM$367,$AN$367))</f>
        <v>13</v>
      </c>
      <c r="AM261" s="8">
        <f t="shared" ca="1" si="266"/>
        <v>1.5046296296296297E-4</v>
      </c>
      <c r="AN261" s="8">
        <f t="shared" ca="1" si="267"/>
        <v>0.86136574074074057</v>
      </c>
      <c r="AO261" s="7" t="str">
        <f t="shared" ref="AO261:AO310" ca="1" si="276">IF(RAND()&lt;$AK$366,$AL$366,$AL$367)</f>
        <v>Debit</v>
      </c>
      <c r="AP261" s="1">
        <f t="shared" ca="1" si="268"/>
        <v>5.0081018518517539E-2</v>
      </c>
      <c r="AQ261" s="1">
        <f t="shared" ca="1" si="269"/>
        <v>2.0949074074074073E-3</v>
      </c>
      <c r="AR261">
        <f t="shared" si="270"/>
        <v>1</v>
      </c>
      <c r="AS261" s="33">
        <f t="shared" ca="1" si="271"/>
        <v>5.0081018518517539E-2</v>
      </c>
      <c r="AT261" s="33">
        <f t="shared" ca="1" si="272"/>
        <v>2.0949074074074073E-3</v>
      </c>
      <c r="AX261">
        <f t="shared" si="172"/>
        <v>257</v>
      </c>
      <c r="AY261" s="34">
        <v>2.3854676217097835E-2</v>
      </c>
    </row>
    <row r="262" spans="1:51" ht="15" customHeight="1">
      <c r="A262" s="2">
        <v>108</v>
      </c>
      <c r="B262" s="1">
        <f t="shared" si="240"/>
        <v>1.25E-3</v>
      </c>
      <c r="C262" s="5">
        <f t="shared" si="151"/>
        <v>0.81043981481481553</v>
      </c>
      <c r="D262" s="18">
        <f t="shared" si="241"/>
        <v>0.81043981481481553</v>
      </c>
      <c r="E262" s="21">
        <f t="shared" ca="1" si="242"/>
        <v>0</v>
      </c>
      <c r="F262" s="18">
        <f t="shared" ca="1" si="243"/>
        <v>0.81043981481481553</v>
      </c>
      <c r="G262" s="25">
        <f t="shared" ref="G262:G325" ca="1" si="277">RANDBETWEEN(10,30)</f>
        <v>18</v>
      </c>
      <c r="H262" s="18">
        <f t="shared" ca="1" si="244"/>
        <v>2.0833333333333335E-4</v>
      </c>
      <c r="I262" s="18">
        <f t="shared" ca="1" si="245"/>
        <v>0.81064814814814889</v>
      </c>
      <c r="J262" s="16">
        <f t="shared" ca="1" si="246"/>
        <v>0.81064814814814889</v>
      </c>
      <c r="K262" s="23">
        <f t="shared" ca="1" si="247"/>
        <v>5.0567129629628726E-2</v>
      </c>
      <c r="L262" s="16">
        <f t="shared" ca="1" si="248"/>
        <v>0.86121527777777762</v>
      </c>
      <c r="M262" s="15">
        <f t="shared" ref="M262:M325" ca="1" si="278">RANDBETWEEN(8,35)</f>
        <v>10</v>
      </c>
      <c r="N262" s="16">
        <f t="shared" ca="1" si="249"/>
        <v>1.1574074074074075E-4</v>
      </c>
      <c r="O262" s="16">
        <f t="shared" ca="1" si="250"/>
        <v>0.86133101851851834</v>
      </c>
      <c r="P262" s="14">
        <f t="shared" ca="1" si="251"/>
        <v>0.86133101851851834</v>
      </c>
      <c r="Q262" s="23">
        <f>0</f>
        <v>0</v>
      </c>
      <c r="R262" s="14">
        <f t="shared" ca="1" si="252"/>
        <v>0.86133101851851834</v>
      </c>
      <c r="S262" s="13">
        <f t="shared" ref="S262:S325" ca="1" si="279">RANDBETWEEN(15,45)</f>
        <v>33</v>
      </c>
      <c r="T262" s="14">
        <f t="shared" ca="1" si="253"/>
        <v>3.8194444444444446E-4</v>
      </c>
      <c r="U262" s="14">
        <f t="shared" ca="1" si="254"/>
        <v>0.86171296296296274</v>
      </c>
      <c r="V262" s="12">
        <f t="shared" ca="1" si="255"/>
        <v>0.86171296296296274</v>
      </c>
      <c r="W262" s="23">
        <f>0</f>
        <v>0</v>
      </c>
      <c r="X262" s="12">
        <f t="shared" ca="1" si="256"/>
        <v>0.86171296296296274</v>
      </c>
      <c r="Y262" s="11">
        <f t="shared" ref="Y262:Y325" ca="1" si="280">RANDBETWEEN(20,50)</f>
        <v>20</v>
      </c>
      <c r="Z262" s="12">
        <f t="shared" ca="1" si="257"/>
        <v>2.3148148148148149E-4</v>
      </c>
      <c r="AA262" s="12">
        <f t="shared" ca="1" si="258"/>
        <v>0.86194444444444418</v>
      </c>
      <c r="AB262" s="10">
        <f t="shared" ca="1" si="259"/>
        <v>0.86194444444444418</v>
      </c>
      <c r="AC262" s="23">
        <f>0</f>
        <v>0</v>
      </c>
      <c r="AD262" s="10">
        <f t="shared" ca="1" si="260"/>
        <v>0.86194444444444418</v>
      </c>
      <c r="AE262" s="9">
        <f t="shared" ca="1" si="273"/>
        <v>48</v>
      </c>
      <c r="AF262" s="10">
        <f t="shared" ca="1" si="261"/>
        <v>5.5555555555555556E-4</v>
      </c>
      <c r="AG262" s="10">
        <f t="shared" ca="1" si="262"/>
        <v>0.86249999999999971</v>
      </c>
      <c r="AH262" s="9" t="str">
        <f t="shared" ca="1" si="274"/>
        <v>Bowl</v>
      </c>
      <c r="AI262" s="8">
        <f t="shared" ca="1" si="263"/>
        <v>0.86249999999999971</v>
      </c>
      <c r="AJ262" s="23">
        <f t="shared" ca="1" si="264"/>
        <v>0</v>
      </c>
      <c r="AK262" s="8">
        <f t="shared" ca="1" si="265"/>
        <v>0.86249999999999971</v>
      </c>
      <c r="AL262" s="7">
        <f t="shared" ca="1" si="275"/>
        <v>17</v>
      </c>
      <c r="AM262" s="8">
        <f t="shared" ca="1" si="266"/>
        <v>1.9675925925925926E-4</v>
      </c>
      <c r="AN262" s="8">
        <f t="shared" ca="1" si="267"/>
        <v>0.86269675925925893</v>
      </c>
      <c r="AO262" s="7" t="str">
        <f t="shared" ca="1" si="276"/>
        <v>Debit</v>
      </c>
      <c r="AP262" s="1">
        <f t="shared" ca="1" si="268"/>
        <v>5.0567129629628726E-2</v>
      </c>
      <c r="AQ262" s="1">
        <f t="shared" ca="1" si="269"/>
        <v>1.689814814814815E-3</v>
      </c>
      <c r="AR262">
        <f t="shared" si="270"/>
        <v>1</v>
      </c>
      <c r="AS262" s="33">
        <f t="shared" ca="1" si="271"/>
        <v>5.0567129629628726E-2</v>
      </c>
      <c r="AT262" s="33">
        <f t="shared" ca="1" si="272"/>
        <v>1.689814814814815E-3</v>
      </c>
      <c r="AX262">
        <f t="shared" si="172"/>
        <v>258</v>
      </c>
      <c r="AY262" s="34">
        <v>2.3433023235500401E-2</v>
      </c>
    </row>
    <row r="263" spans="1:51" ht="15" customHeight="1">
      <c r="A263" s="2">
        <v>73</v>
      </c>
      <c r="B263" s="1">
        <f t="shared" si="240"/>
        <v>8.4490740740740739E-4</v>
      </c>
      <c r="C263" s="5">
        <f t="shared" ref="C263:C281" si="281">C262+B263</f>
        <v>0.81128472222222292</v>
      </c>
      <c r="D263" s="18">
        <f t="shared" si="241"/>
        <v>0.81128472222222292</v>
      </c>
      <c r="E263" s="21">
        <f t="shared" ca="1" si="242"/>
        <v>0</v>
      </c>
      <c r="F263" s="18">
        <f t="shared" ca="1" si="243"/>
        <v>0.81128472222222292</v>
      </c>
      <c r="G263" s="25">
        <f t="shared" ca="1" si="277"/>
        <v>19</v>
      </c>
      <c r="H263" s="18">
        <f t="shared" ca="1" si="244"/>
        <v>2.199074074074074E-4</v>
      </c>
      <c r="I263" s="18">
        <f t="shared" ca="1" si="245"/>
        <v>0.81150462962963033</v>
      </c>
      <c r="J263" s="16">
        <f t="shared" ca="1" si="246"/>
        <v>0.81150462962963033</v>
      </c>
      <c r="K263" s="23">
        <f t="shared" ca="1" si="247"/>
        <v>5.0995370370369386E-2</v>
      </c>
      <c r="L263" s="16">
        <f t="shared" ca="1" si="248"/>
        <v>0.86249999999999971</v>
      </c>
      <c r="M263" s="15">
        <f t="shared" ca="1" si="278"/>
        <v>9</v>
      </c>
      <c r="N263" s="16">
        <f t="shared" ca="1" si="249"/>
        <v>1.0416666666666667E-4</v>
      </c>
      <c r="O263" s="16">
        <f t="shared" ca="1" si="250"/>
        <v>0.86260416666666639</v>
      </c>
      <c r="P263" s="14">
        <f t="shared" ca="1" si="251"/>
        <v>0.86260416666666639</v>
      </c>
      <c r="Q263" s="23">
        <f>0</f>
        <v>0</v>
      </c>
      <c r="R263" s="14">
        <f t="shared" ca="1" si="252"/>
        <v>0.86260416666666639</v>
      </c>
      <c r="S263" s="13">
        <f t="shared" ca="1" si="279"/>
        <v>43</v>
      </c>
      <c r="T263" s="14">
        <f t="shared" ca="1" si="253"/>
        <v>4.9768518518518521E-4</v>
      </c>
      <c r="U263" s="14">
        <f t="shared" ca="1" si="254"/>
        <v>0.86310185185185162</v>
      </c>
      <c r="V263" s="12">
        <f t="shared" ca="1" si="255"/>
        <v>0.86310185185185162</v>
      </c>
      <c r="W263" s="23">
        <f>0</f>
        <v>0</v>
      </c>
      <c r="X263" s="12">
        <f t="shared" ca="1" si="256"/>
        <v>0.86310185185185162</v>
      </c>
      <c r="Y263" s="11">
        <f t="shared" ca="1" si="280"/>
        <v>36</v>
      </c>
      <c r="Z263" s="12">
        <f t="shared" ca="1" si="257"/>
        <v>4.1666666666666669E-4</v>
      </c>
      <c r="AA263" s="12">
        <f t="shared" ca="1" si="258"/>
        <v>0.86351851851851824</v>
      </c>
      <c r="AB263" s="10">
        <f t="shared" ca="1" si="259"/>
        <v>0.86351851851851824</v>
      </c>
      <c r="AC263" s="23">
        <f>0</f>
        <v>0</v>
      </c>
      <c r="AD263" s="10">
        <f t="shared" ca="1" si="260"/>
        <v>0.86351851851851824</v>
      </c>
      <c r="AE263" s="9">
        <f t="shared" ca="1" si="273"/>
        <v>53</v>
      </c>
      <c r="AF263" s="10">
        <f t="shared" ca="1" si="261"/>
        <v>6.134259259259259E-4</v>
      </c>
      <c r="AG263" s="10">
        <f t="shared" ca="1" si="262"/>
        <v>0.86413194444444419</v>
      </c>
      <c r="AH263" s="9" t="str">
        <f t="shared" ca="1" si="274"/>
        <v>Burrito</v>
      </c>
      <c r="AI263" s="8">
        <f t="shared" ca="1" si="263"/>
        <v>0.86413194444444419</v>
      </c>
      <c r="AJ263" s="23">
        <f t="shared" ca="1" si="264"/>
        <v>0</v>
      </c>
      <c r="AK263" s="8">
        <f t="shared" ca="1" si="265"/>
        <v>0.86413194444444419</v>
      </c>
      <c r="AL263" s="7">
        <f t="shared" ca="1" si="275"/>
        <v>19</v>
      </c>
      <c r="AM263" s="8">
        <f t="shared" ca="1" si="266"/>
        <v>2.199074074074074E-4</v>
      </c>
      <c r="AN263" s="8">
        <f t="shared" ca="1" si="267"/>
        <v>0.86435185185185159</v>
      </c>
      <c r="AO263" s="7" t="str">
        <f t="shared" ca="1" si="276"/>
        <v>Debit</v>
      </c>
      <c r="AP263" s="1">
        <f t="shared" ca="1" si="268"/>
        <v>5.0995370370369386E-2</v>
      </c>
      <c r="AQ263" s="1">
        <f t="shared" ca="1" si="269"/>
        <v>2.0717592592592593E-3</v>
      </c>
      <c r="AR263">
        <f t="shared" si="270"/>
        <v>1</v>
      </c>
      <c r="AS263" s="33">
        <f t="shared" ca="1" si="271"/>
        <v>5.0995370370369386E-2</v>
      </c>
      <c r="AT263" s="33">
        <f t="shared" ca="1" si="272"/>
        <v>2.0717592592592593E-3</v>
      </c>
      <c r="AX263">
        <f t="shared" ref="AX263:AX326" si="282">AX262+1</f>
        <v>259</v>
      </c>
      <c r="AY263" s="34">
        <v>2.3753748835313167E-2</v>
      </c>
    </row>
    <row r="264" spans="1:51" ht="15" customHeight="1">
      <c r="A264" s="2">
        <v>176</v>
      </c>
      <c r="B264" s="1">
        <f t="shared" si="240"/>
        <v>2.0370370370370369E-3</v>
      </c>
      <c r="C264" s="5">
        <f t="shared" si="281"/>
        <v>0.81332175925925998</v>
      </c>
      <c r="D264" s="18">
        <f t="shared" si="241"/>
        <v>0.81332175925925998</v>
      </c>
      <c r="E264" s="21">
        <f t="shared" ca="1" si="242"/>
        <v>0</v>
      </c>
      <c r="F264" s="18">
        <f t="shared" ca="1" si="243"/>
        <v>0.81332175925925998</v>
      </c>
      <c r="G264" s="25">
        <f t="shared" ca="1" si="277"/>
        <v>21</v>
      </c>
      <c r="H264" s="18">
        <f t="shared" ca="1" si="244"/>
        <v>2.4305555555555555E-4</v>
      </c>
      <c r="I264" s="18">
        <f t="shared" ca="1" si="245"/>
        <v>0.81356481481481557</v>
      </c>
      <c r="J264" s="16">
        <f t="shared" ca="1" si="246"/>
        <v>0.81356481481481557</v>
      </c>
      <c r="K264" s="23">
        <f t="shared" ca="1" si="247"/>
        <v>5.0567129629628615E-2</v>
      </c>
      <c r="L264" s="16">
        <f t="shared" ca="1" si="248"/>
        <v>0.86413194444444419</v>
      </c>
      <c r="M264" s="15">
        <f t="shared" ca="1" si="278"/>
        <v>22</v>
      </c>
      <c r="N264" s="16">
        <f t="shared" ca="1" si="249"/>
        <v>2.5462962962962961E-4</v>
      </c>
      <c r="O264" s="16">
        <f t="shared" ca="1" si="250"/>
        <v>0.86438657407407382</v>
      </c>
      <c r="P264" s="14">
        <f t="shared" ca="1" si="251"/>
        <v>0.86438657407407382</v>
      </c>
      <c r="Q264" s="23">
        <f>0</f>
        <v>0</v>
      </c>
      <c r="R264" s="14">
        <f t="shared" ca="1" si="252"/>
        <v>0.86438657407407382</v>
      </c>
      <c r="S264" s="13">
        <f t="shared" ca="1" si="279"/>
        <v>39</v>
      </c>
      <c r="T264" s="14">
        <f t="shared" ca="1" si="253"/>
        <v>4.5138888888888887E-4</v>
      </c>
      <c r="U264" s="14">
        <f t="shared" ca="1" si="254"/>
        <v>0.86483796296296267</v>
      </c>
      <c r="V264" s="12">
        <f t="shared" ca="1" si="255"/>
        <v>0.86483796296296267</v>
      </c>
      <c r="W264" s="23">
        <f>0</f>
        <v>0</v>
      </c>
      <c r="X264" s="12">
        <f t="shared" ca="1" si="256"/>
        <v>0.86483796296296267</v>
      </c>
      <c r="Y264" s="11">
        <f t="shared" ca="1" si="280"/>
        <v>43</v>
      </c>
      <c r="Z264" s="12">
        <f t="shared" ca="1" si="257"/>
        <v>4.9768518518518521E-4</v>
      </c>
      <c r="AA264" s="12">
        <f t="shared" ca="1" si="258"/>
        <v>0.8653356481481479</v>
      </c>
      <c r="AB264" s="10">
        <f t="shared" ca="1" si="259"/>
        <v>0.8653356481481479</v>
      </c>
      <c r="AC264" s="23">
        <f>0</f>
        <v>0</v>
      </c>
      <c r="AD264" s="10">
        <f t="shared" ca="1" si="260"/>
        <v>0.8653356481481479</v>
      </c>
      <c r="AE264" s="9">
        <f t="shared" ca="1" si="273"/>
        <v>40</v>
      </c>
      <c r="AF264" s="10">
        <f t="shared" ca="1" si="261"/>
        <v>4.6296296296296298E-4</v>
      </c>
      <c r="AG264" s="10">
        <f t="shared" ca="1" si="262"/>
        <v>0.86579861111111089</v>
      </c>
      <c r="AH264" s="9" t="str">
        <f t="shared" ca="1" si="274"/>
        <v>Bowl</v>
      </c>
      <c r="AI264" s="8">
        <f t="shared" ca="1" si="263"/>
        <v>0.86579861111111089</v>
      </c>
      <c r="AJ264" s="23">
        <f t="shared" ca="1" si="264"/>
        <v>0</v>
      </c>
      <c r="AK264" s="8">
        <f t="shared" ca="1" si="265"/>
        <v>0.86579861111111089</v>
      </c>
      <c r="AL264" s="7">
        <f t="shared" ca="1" si="275"/>
        <v>47</v>
      </c>
      <c r="AM264" s="8">
        <f t="shared" ca="1" si="266"/>
        <v>5.4398148148148144E-4</v>
      </c>
      <c r="AN264" s="8">
        <f t="shared" ca="1" si="267"/>
        <v>0.86634259259259239</v>
      </c>
      <c r="AO264" s="7" t="str">
        <f t="shared" ca="1" si="276"/>
        <v>Cash</v>
      </c>
      <c r="AP264" s="1">
        <f t="shared" ca="1" si="268"/>
        <v>5.0567129629628615E-2</v>
      </c>
      <c r="AQ264" s="1">
        <f t="shared" ca="1" si="269"/>
        <v>2.4537037037037036E-3</v>
      </c>
      <c r="AR264">
        <f t="shared" si="270"/>
        <v>1</v>
      </c>
      <c r="AS264" s="33">
        <f t="shared" ca="1" si="271"/>
        <v>5.0567129629628615E-2</v>
      </c>
      <c r="AT264" s="33">
        <f t="shared" ca="1" si="272"/>
        <v>2.4537037037037036E-3</v>
      </c>
      <c r="AX264">
        <f t="shared" si="282"/>
        <v>260</v>
      </c>
      <c r="AY264" s="34">
        <v>2.3011443046820606E-2</v>
      </c>
    </row>
    <row r="265" spans="1:51" ht="15" customHeight="1">
      <c r="A265" s="2">
        <v>76</v>
      </c>
      <c r="B265" s="1">
        <f t="shared" si="240"/>
        <v>8.7962962962962962E-4</v>
      </c>
      <c r="C265" s="5">
        <f t="shared" si="281"/>
        <v>0.8142013888888896</v>
      </c>
      <c r="D265" s="18">
        <f t="shared" si="241"/>
        <v>0.8142013888888896</v>
      </c>
      <c r="E265" s="21">
        <f t="shared" ca="1" si="242"/>
        <v>0</v>
      </c>
      <c r="F265" s="18">
        <f t="shared" ca="1" si="243"/>
        <v>0.8142013888888896</v>
      </c>
      <c r="G265" s="25">
        <f t="shared" ca="1" si="277"/>
        <v>22</v>
      </c>
      <c r="H265" s="18">
        <f t="shared" ca="1" si="244"/>
        <v>2.5462962962962961E-4</v>
      </c>
      <c r="I265" s="18">
        <f t="shared" ca="1" si="245"/>
        <v>0.81445601851851923</v>
      </c>
      <c r="J265" s="16">
        <f t="shared" ca="1" si="246"/>
        <v>0.81445601851851923</v>
      </c>
      <c r="K265" s="23">
        <f t="shared" ca="1" si="247"/>
        <v>5.1342592592591663E-2</v>
      </c>
      <c r="L265" s="16">
        <f t="shared" ca="1" si="248"/>
        <v>0.86579861111111089</v>
      </c>
      <c r="M265" s="15">
        <f t="shared" ca="1" si="278"/>
        <v>8</v>
      </c>
      <c r="N265" s="16">
        <f t="shared" ca="1" si="249"/>
        <v>9.2592592592592588E-5</v>
      </c>
      <c r="O265" s="16">
        <f t="shared" ca="1" si="250"/>
        <v>0.86589120370370354</v>
      </c>
      <c r="P265" s="14">
        <f t="shared" ca="1" si="251"/>
        <v>0.86589120370370354</v>
      </c>
      <c r="Q265" s="23">
        <f>0</f>
        <v>0</v>
      </c>
      <c r="R265" s="14">
        <f t="shared" ca="1" si="252"/>
        <v>0.86589120370370354</v>
      </c>
      <c r="S265" s="13">
        <f t="shared" ca="1" si="279"/>
        <v>38</v>
      </c>
      <c r="T265" s="14">
        <f t="shared" ca="1" si="253"/>
        <v>4.3981481481481481E-4</v>
      </c>
      <c r="U265" s="14">
        <f t="shared" ca="1" si="254"/>
        <v>0.86633101851851835</v>
      </c>
      <c r="V265" s="12">
        <f t="shared" ca="1" si="255"/>
        <v>0.86633101851851835</v>
      </c>
      <c r="W265" s="23">
        <f>0</f>
        <v>0</v>
      </c>
      <c r="X265" s="12">
        <f t="shared" ca="1" si="256"/>
        <v>0.86633101851851835</v>
      </c>
      <c r="Y265" s="11">
        <f t="shared" ca="1" si="280"/>
        <v>42</v>
      </c>
      <c r="Z265" s="12">
        <f t="shared" ca="1" si="257"/>
        <v>4.861111111111111E-4</v>
      </c>
      <c r="AA265" s="12">
        <f t="shared" ca="1" si="258"/>
        <v>0.86681712962962942</v>
      </c>
      <c r="AB265" s="10">
        <f t="shared" ca="1" si="259"/>
        <v>0.86681712962962942</v>
      </c>
      <c r="AC265" s="23">
        <f>0</f>
        <v>0</v>
      </c>
      <c r="AD265" s="10">
        <f t="shared" ca="1" si="260"/>
        <v>0.86681712962962942</v>
      </c>
      <c r="AE265" s="9">
        <f t="shared" ca="1" si="273"/>
        <v>42</v>
      </c>
      <c r="AF265" s="10">
        <f t="shared" ca="1" si="261"/>
        <v>4.861111111111111E-4</v>
      </c>
      <c r="AG265" s="10">
        <f t="shared" ca="1" si="262"/>
        <v>0.8673032407407405</v>
      </c>
      <c r="AH265" s="9" t="str">
        <f t="shared" ca="1" si="274"/>
        <v>Bowl</v>
      </c>
      <c r="AI265" s="8">
        <f t="shared" ca="1" si="263"/>
        <v>0.8673032407407405</v>
      </c>
      <c r="AJ265" s="23">
        <f t="shared" ca="1" si="264"/>
        <v>0</v>
      </c>
      <c r="AK265" s="8">
        <f t="shared" ca="1" si="265"/>
        <v>0.8673032407407405</v>
      </c>
      <c r="AL265" s="7">
        <f t="shared" ca="1" si="275"/>
        <v>18</v>
      </c>
      <c r="AM265" s="8">
        <f t="shared" ca="1" si="266"/>
        <v>2.0833333333333335E-4</v>
      </c>
      <c r="AN265" s="8">
        <f t="shared" ca="1" si="267"/>
        <v>0.86751157407407387</v>
      </c>
      <c r="AO265" s="7" t="str">
        <f t="shared" ca="1" si="276"/>
        <v>Debit</v>
      </c>
      <c r="AP265" s="1">
        <f t="shared" ca="1" si="268"/>
        <v>5.1342592592591663E-2</v>
      </c>
      <c r="AQ265" s="1">
        <f t="shared" ca="1" si="269"/>
        <v>1.9675925925925928E-3</v>
      </c>
      <c r="AR265">
        <f t="shared" si="270"/>
        <v>1</v>
      </c>
      <c r="AS265" s="33">
        <f t="shared" ca="1" si="271"/>
        <v>5.1342592592591663E-2</v>
      </c>
      <c r="AT265" s="33">
        <f t="shared" ca="1" si="272"/>
        <v>1.9675925925925928E-3</v>
      </c>
      <c r="AX265">
        <f t="shared" si="282"/>
        <v>261</v>
      </c>
      <c r="AY265" s="34">
        <v>2.2990478686232965E-2</v>
      </c>
    </row>
    <row r="266" spans="1:51" ht="15" customHeight="1">
      <c r="A266" s="2">
        <v>56</v>
      </c>
      <c r="B266" s="1">
        <f t="shared" si="240"/>
        <v>6.4814814814814813E-4</v>
      </c>
      <c r="C266" s="5">
        <f t="shared" si="281"/>
        <v>0.81484953703703777</v>
      </c>
      <c r="D266" s="18">
        <f t="shared" si="241"/>
        <v>0.81484953703703777</v>
      </c>
      <c r="E266" s="21">
        <f t="shared" ca="1" si="242"/>
        <v>0</v>
      </c>
      <c r="F266" s="18">
        <f t="shared" ca="1" si="243"/>
        <v>0.81484953703703777</v>
      </c>
      <c r="G266" s="25">
        <f t="shared" ca="1" si="277"/>
        <v>20</v>
      </c>
      <c r="H266" s="18">
        <f t="shared" ca="1" si="244"/>
        <v>2.3148148148148149E-4</v>
      </c>
      <c r="I266" s="18">
        <f t="shared" ca="1" si="245"/>
        <v>0.81508101851851922</v>
      </c>
      <c r="J266" s="16">
        <f t="shared" ca="1" si="246"/>
        <v>0.81508101851851922</v>
      </c>
      <c r="K266" s="23">
        <f t="shared" ca="1" si="247"/>
        <v>5.2222222222221282E-2</v>
      </c>
      <c r="L266" s="16">
        <f t="shared" ca="1" si="248"/>
        <v>0.8673032407407405</v>
      </c>
      <c r="M266" s="15">
        <f t="shared" ca="1" si="278"/>
        <v>8</v>
      </c>
      <c r="N266" s="16">
        <f t="shared" ca="1" si="249"/>
        <v>9.2592592592592588E-5</v>
      </c>
      <c r="O266" s="16">
        <f t="shared" ca="1" si="250"/>
        <v>0.86739583333333314</v>
      </c>
      <c r="P266" s="14">
        <f t="shared" ca="1" si="251"/>
        <v>0.86739583333333314</v>
      </c>
      <c r="Q266" s="23">
        <f>0</f>
        <v>0</v>
      </c>
      <c r="R266" s="14">
        <f t="shared" ca="1" si="252"/>
        <v>0.86739583333333314</v>
      </c>
      <c r="S266" s="13">
        <f t="shared" ca="1" si="279"/>
        <v>31</v>
      </c>
      <c r="T266" s="14">
        <f t="shared" ca="1" si="253"/>
        <v>3.5879629629629629E-4</v>
      </c>
      <c r="U266" s="14">
        <f t="shared" ca="1" si="254"/>
        <v>0.86775462962962946</v>
      </c>
      <c r="V266" s="12">
        <f t="shared" ca="1" si="255"/>
        <v>0.86775462962962946</v>
      </c>
      <c r="W266" s="23">
        <f>0</f>
        <v>0</v>
      </c>
      <c r="X266" s="12">
        <f t="shared" ca="1" si="256"/>
        <v>0.86775462962962946</v>
      </c>
      <c r="Y266" s="11">
        <f t="shared" ca="1" si="280"/>
        <v>26</v>
      </c>
      <c r="Z266" s="12">
        <f t="shared" ca="1" si="257"/>
        <v>3.0092592592592595E-4</v>
      </c>
      <c r="AA266" s="12">
        <f t="shared" ca="1" si="258"/>
        <v>0.86805555555555536</v>
      </c>
      <c r="AB266" s="10">
        <f t="shared" ca="1" si="259"/>
        <v>0.86805555555555536</v>
      </c>
      <c r="AC266" s="23">
        <f>0</f>
        <v>0</v>
      </c>
      <c r="AD266" s="10">
        <f t="shared" ca="1" si="260"/>
        <v>0.86805555555555536</v>
      </c>
      <c r="AE266" s="9">
        <f t="shared" ca="1" si="273"/>
        <v>49</v>
      </c>
      <c r="AF266" s="10">
        <f t="shared" ca="1" si="261"/>
        <v>5.6712962962962967E-4</v>
      </c>
      <c r="AG266" s="10">
        <f t="shared" ca="1" si="262"/>
        <v>0.86862268518518504</v>
      </c>
      <c r="AH266" s="9" t="str">
        <f t="shared" ca="1" si="274"/>
        <v>Bowl</v>
      </c>
      <c r="AI266" s="8">
        <f t="shared" ca="1" si="263"/>
        <v>0.86862268518518504</v>
      </c>
      <c r="AJ266" s="23">
        <f t="shared" ca="1" si="264"/>
        <v>0</v>
      </c>
      <c r="AK266" s="8">
        <f t="shared" ca="1" si="265"/>
        <v>0.86862268518518504</v>
      </c>
      <c r="AL266" s="7">
        <f t="shared" ca="1" si="275"/>
        <v>53</v>
      </c>
      <c r="AM266" s="8">
        <f t="shared" ca="1" si="266"/>
        <v>6.134259259259259E-4</v>
      </c>
      <c r="AN266" s="8">
        <f t="shared" ca="1" si="267"/>
        <v>0.86923611111111099</v>
      </c>
      <c r="AO266" s="7" t="str">
        <f t="shared" ca="1" si="276"/>
        <v>Cash</v>
      </c>
      <c r="AP266" s="1">
        <f t="shared" ca="1" si="268"/>
        <v>5.2222222222221282E-2</v>
      </c>
      <c r="AQ266" s="1">
        <f t="shared" ca="1" si="269"/>
        <v>2.1643518518518522E-3</v>
      </c>
      <c r="AR266">
        <f t="shared" si="270"/>
        <v>1</v>
      </c>
      <c r="AS266" s="33">
        <f t="shared" ca="1" si="271"/>
        <v>5.2222222222221282E-2</v>
      </c>
      <c r="AT266" s="33">
        <f t="shared" ca="1" si="272"/>
        <v>2.1643518518518522E-3</v>
      </c>
      <c r="AX266">
        <f t="shared" si="282"/>
        <v>262</v>
      </c>
      <c r="AY266" s="34">
        <v>2.2561146051712812E-2</v>
      </c>
    </row>
    <row r="267" spans="1:51" ht="15" customHeight="1">
      <c r="A267" s="2">
        <v>113</v>
      </c>
      <c r="B267" s="1">
        <f t="shared" si="240"/>
        <v>1.3078703703703703E-3</v>
      </c>
      <c r="C267" s="5">
        <f t="shared" si="281"/>
        <v>0.81615740740740816</v>
      </c>
      <c r="D267" s="18">
        <f t="shared" si="241"/>
        <v>0.81615740740740816</v>
      </c>
      <c r="E267" s="21">
        <f t="shared" ca="1" si="242"/>
        <v>0</v>
      </c>
      <c r="F267" s="18">
        <f t="shared" ca="1" si="243"/>
        <v>0.81615740740740816</v>
      </c>
      <c r="G267" s="25">
        <f t="shared" ca="1" si="277"/>
        <v>22</v>
      </c>
      <c r="H267" s="18">
        <f t="shared" ca="1" si="244"/>
        <v>2.5462962962962961E-4</v>
      </c>
      <c r="I267" s="18">
        <f t="shared" ca="1" si="245"/>
        <v>0.8164120370370378</v>
      </c>
      <c r="J267" s="16">
        <f t="shared" ca="1" si="246"/>
        <v>0.8164120370370378</v>
      </c>
      <c r="K267" s="23">
        <f t="shared" ca="1" si="247"/>
        <v>5.2210648148147243E-2</v>
      </c>
      <c r="L267" s="16">
        <f t="shared" ca="1" si="248"/>
        <v>0.86862268518518504</v>
      </c>
      <c r="M267" s="15">
        <f t="shared" ca="1" si="278"/>
        <v>11</v>
      </c>
      <c r="N267" s="16">
        <f t="shared" ca="1" si="249"/>
        <v>1.273148148148148E-4</v>
      </c>
      <c r="O267" s="16">
        <f t="shared" ca="1" si="250"/>
        <v>0.8687499999999998</v>
      </c>
      <c r="P267" s="14">
        <f t="shared" ca="1" si="251"/>
        <v>0.8687499999999998</v>
      </c>
      <c r="Q267" s="23">
        <f>0</f>
        <v>0</v>
      </c>
      <c r="R267" s="14">
        <f t="shared" ca="1" si="252"/>
        <v>0.8687499999999998</v>
      </c>
      <c r="S267" s="13">
        <f t="shared" ca="1" si="279"/>
        <v>25</v>
      </c>
      <c r="T267" s="14">
        <f t="shared" ca="1" si="253"/>
        <v>2.8935185185185184E-4</v>
      </c>
      <c r="U267" s="14">
        <f t="shared" ca="1" si="254"/>
        <v>0.86903935185185166</v>
      </c>
      <c r="V267" s="12">
        <f t="shared" ca="1" si="255"/>
        <v>0.86903935185185166</v>
      </c>
      <c r="W267" s="23">
        <f>0</f>
        <v>0</v>
      </c>
      <c r="X267" s="12">
        <f t="shared" ca="1" si="256"/>
        <v>0.86903935185185166</v>
      </c>
      <c r="Y267" s="11">
        <f t="shared" ca="1" si="280"/>
        <v>25</v>
      </c>
      <c r="Z267" s="12">
        <f t="shared" ca="1" si="257"/>
        <v>2.8935185185185184E-4</v>
      </c>
      <c r="AA267" s="12">
        <f t="shared" ca="1" si="258"/>
        <v>0.86932870370370352</v>
      </c>
      <c r="AB267" s="10">
        <f t="shared" ca="1" si="259"/>
        <v>0.86932870370370352</v>
      </c>
      <c r="AC267" s="23">
        <f>0</f>
        <v>0</v>
      </c>
      <c r="AD267" s="10">
        <f t="shared" ca="1" si="260"/>
        <v>0.86932870370370352</v>
      </c>
      <c r="AE267" s="9">
        <f t="shared" ca="1" si="273"/>
        <v>70</v>
      </c>
      <c r="AF267" s="10">
        <f t="shared" ca="1" si="261"/>
        <v>8.1018518518518516E-4</v>
      </c>
      <c r="AG267" s="10">
        <f t="shared" ca="1" si="262"/>
        <v>0.87013888888888868</v>
      </c>
      <c r="AH267" s="9" t="str">
        <f t="shared" ca="1" si="274"/>
        <v>Quesadilla</v>
      </c>
      <c r="AI267" s="8">
        <f t="shared" ca="1" si="263"/>
        <v>0.87013888888888868</v>
      </c>
      <c r="AJ267" s="23">
        <f t="shared" ca="1" si="264"/>
        <v>0</v>
      </c>
      <c r="AK267" s="8">
        <f t="shared" ca="1" si="265"/>
        <v>0.87013888888888868</v>
      </c>
      <c r="AL267" s="7">
        <f t="shared" ca="1" si="275"/>
        <v>25</v>
      </c>
      <c r="AM267" s="8">
        <f t="shared" ca="1" si="266"/>
        <v>2.8935185185185184E-4</v>
      </c>
      <c r="AN267" s="8">
        <f t="shared" ca="1" si="267"/>
        <v>0.87042824074074054</v>
      </c>
      <c r="AO267" s="7" t="str">
        <f t="shared" ca="1" si="276"/>
        <v>Debit</v>
      </c>
      <c r="AP267" s="1">
        <f t="shared" ca="1" si="268"/>
        <v>5.2210648148147243E-2</v>
      </c>
      <c r="AQ267" s="1">
        <f t="shared" ca="1" si="269"/>
        <v>2.0601851851851849E-3</v>
      </c>
      <c r="AR267">
        <f t="shared" si="270"/>
        <v>1</v>
      </c>
      <c r="AS267" s="33">
        <f t="shared" ca="1" si="271"/>
        <v>5.2210648148147243E-2</v>
      </c>
      <c r="AT267" s="33">
        <f t="shared" ca="1" si="272"/>
        <v>2.0601851851851849E-3</v>
      </c>
      <c r="AX267">
        <f t="shared" si="282"/>
        <v>263</v>
      </c>
      <c r="AY267" s="34">
        <v>2.5757555904961999E-2</v>
      </c>
    </row>
    <row r="268" spans="1:51" ht="15" customHeight="1">
      <c r="A268" s="2">
        <v>59</v>
      </c>
      <c r="B268" s="1">
        <f t="shared" si="240"/>
        <v>6.8287037037037036E-4</v>
      </c>
      <c r="C268" s="5">
        <f t="shared" si="281"/>
        <v>0.81684027777777857</v>
      </c>
      <c r="D268" s="18">
        <f t="shared" si="241"/>
        <v>0.81684027777777857</v>
      </c>
      <c r="E268" s="21">
        <f t="shared" ca="1" si="242"/>
        <v>0</v>
      </c>
      <c r="F268" s="18">
        <f t="shared" ca="1" si="243"/>
        <v>0.81684027777777857</v>
      </c>
      <c r="G268" s="25">
        <f t="shared" ca="1" si="277"/>
        <v>13</v>
      </c>
      <c r="H268" s="18">
        <f t="shared" ca="1" si="244"/>
        <v>1.5046296296296297E-4</v>
      </c>
      <c r="I268" s="18">
        <f t="shared" ca="1" si="245"/>
        <v>0.81699074074074152</v>
      </c>
      <c r="J268" s="16">
        <f t="shared" ca="1" si="246"/>
        <v>0.81699074074074152</v>
      </c>
      <c r="K268" s="23">
        <f t="shared" ca="1" si="247"/>
        <v>5.3148148148147167E-2</v>
      </c>
      <c r="L268" s="16">
        <f t="shared" ca="1" si="248"/>
        <v>0.87013888888888868</v>
      </c>
      <c r="M268" s="15">
        <f t="shared" ca="1" si="278"/>
        <v>31</v>
      </c>
      <c r="N268" s="16">
        <f t="shared" ca="1" si="249"/>
        <v>3.5879629629629629E-4</v>
      </c>
      <c r="O268" s="16">
        <f t="shared" ca="1" si="250"/>
        <v>0.870497685185185</v>
      </c>
      <c r="P268" s="14">
        <f t="shared" ca="1" si="251"/>
        <v>0.870497685185185</v>
      </c>
      <c r="Q268" s="23">
        <f>0</f>
        <v>0</v>
      </c>
      <c r="R268" s="14">
        <f t="shared" ca="1" si="252"/>
        <v>0.870497685185185</v>
      </c>
      <c r="S268" s="13">
        <f t="shared" ca="1" si="279"/>
        <v>38</v>
      </c>
      <c r="T268" s="14">
        <f t="shared" ca="1" si="253"/>
        <v>4.3981481481481481E-4</v>
      </c>
      <c r="U268" s="14">
        <f t="shared" ca="1" si="254"/>
        <v>0.87093749999999981</v>
      </c>
      <c r="V268" s="12">
        <f t="shared" ca="1" si="255"/>
        <v>0.87093749999999981</v>
      </c>
      <c r="W268" s="23">
        <f>0</f>
        <v>0</v>
      </c>
      <c r="X268" s="12">
        <f t="shared" ca="1" si="256"/>
        <v>0.87093749999999981</v>
      </c>
      <c r="Y268" s="11">
        <f t="shared" ca="1" si="280"/>
        <v>43</v>
      </c>
      <c r="Z268" s="12">
        <f t="shared" ca="1" si="257"/>
        <v>4.9768518518518521E-4</v>
      </c>
      <c r="AA268" s="12">
        <f t="shared" ca="1" si="258"/>
        <v>0.87143518518518504</v>
      </c>
      <c r="AB268" s="10">
        <f t="shared" ca="1" si="259"/>
        <v>0.87143518518518504</v>
      </c>
      <c r="AC268" s="23">
        <f>0</f>
        <v>0</v>
      </c>
      <c r="AD268" s="10">
        <f t="shared" ca="1" si="260"/>
        <v>0.87143518518518504</v>
      </c>
      <c r="AE268" s="9">
        <f t="shared" ca="1" si="273"/>
        <v>40</v>
      </c>
      <c r="AF268" s="10">
        <f t="shared" ca="1" si="261"/>
        <v>4.6296296296296298E-4</v>
      </c>
      <c r="AG268" s="10">
        <f t="shared" ca="1" si="262"/>
        <v>0.87189814814814803</v>
      </c>
      <c r="AH268" s="9" t="str">
        <f t="shared" ca="1" si="274"/>
        <v>Bowl</v>
      </c>
      <c r="AI268" s="8">
        <f t="shared" ca="1" si="263"/>
        <v>0.87189814814814803</v>
      </c>
      <c r="AJ268" s="23">
        <f t="shared" ca="1" si="264"/>
        <v>0</v>
      </c>
      <c r="AK268" s="8">
        <f t="shared" ca="1" si="265"/>
        <v>0.87189814814814803</v>
      </c>
      <c r="AL268" s="7">
        <f t="shared" ca="1" si="275"/>
        <v>22</v>
      </c>
      <c r="AM268" s="8">
        <f t="shared" ca="1" si="266"/>
        <v>2.5462962962962961E-4</v>
      </c>
      <c r="AN268" s="8">
        <f t="shared" ca="1" si="267"/>
        <v>0.87215277777777767</v>
      </c>
      <c r="AO268" s="7" t="str">
        <f t="shared" ca="1" si="276"/>
        <v>Debit</v>
      </c>
      <c r="AP268" s="1">
        <f t="shared" ca="1" si="268"/>
        <v>5.3148148148147167E-2</v>
      </c>
      <c r="AQ268" s="1">
        <f t="shared" ca="1" si="269"/>
        <v>2.1643518518518518E-3</v>
      </c>
      <c r="AR268">
        <f t="shared" si="270"/>
        <v>1</v>
      </c>
      <c r="AS268" s="33">
        <f t="shared" ca="1" si="271"/>
        <v>5.3148148148147167E-2</v>
      </c>
      <c r="AT268" s="33">
        <f t="shared" ca="1" si="272"/>
        <v>2.1643518518518518E-3</v>
      </c>
      <c r="AX268">
        <f t="shared" si="282"/>
        <v>264</v>
      </c>
      <c r="AY268" s="34">
        <v>2.4819655543909084E-2</v>
      </c>
    </row>
    <row r="269" spans="1:51" ht="15" customHeight="1">
      <c r="A269" s="2">
        <v>81</v>
      </c>
      <c r="B269" s="1">
        <f t="shared" si="240"/>
        <v>9.3749999999999997E-4</v>
      </c>
      <c r="C269" s="5">
        <f t="shared" si="281"/>
        <v>0.8177777777777786</v>
      </c>
      <c r="D269" s="18">
        <f t="shared" si="241"/>
        <v>0.8177777777777786</v>
      </c>
      <c r="E269" s="21">
        <f t="shared" ca="1" si="242"/>
        <v>0</v>
      </c>
      <c r="F269" s="18">
        <f t="shared" ca="1" si="243"/>
        <v>0.8177777777777786</v>
      </c>
      <c r="G269" s="25">
        <f t="shared" ca="1" si="277"/>
        <v>14</v>
      </c>
      <c r="H269" s="18">
        <f t="shared" ca="1" si="244"/>
        <v>1.6203703703703703E-4</v>
      </c>
      <c r="I269" s="18">
        <f t="shared" ca="1" si="245"/>
        <v>0.81793981481481559</v>
      </c>
      <c r="J269" s="16">
        <f t="shared" ca="1" si="246"/>
        <v>0.81793981481481559</v>
      </c>
      <c r="K269" s="23">
        <f t="shared" ca="1" si="247"/>
        <v>5.3958333333332442E-2</v>
      </c>
      <c r="L269" s="16">
        <f t="shared" ca="1" si="248"/>
        <v>0.87189814814814803</v>
      </c>
      <c r="M269" s="15">
        <f t="shared" ca="1" si="278"/>
        <v>33</v>
      </c>
      <c r="N269" s="16">
        <f t="shared" ca="1" si="249"/>
        <v>3.8194444444444446E-4</v>
      </c>
      <c r="O269" s="16">
        <f t="shared" ca="1" si="250"/>
        <v>0.87228009259259243</v>
      </c>
      <c r="P269" s="14">
        <f t="shared" ca="1" si="251"/>
        <v>0.87228009259259243</v>
      </c>
      <c r="Q269" s="23">
        <f>0</f>
        <v>0</v>
      </c>
      <c r="R269" s="14">
        <f t="shared" ca="1" si="252"/>
        <v>0.87228009259259243</v>
      </c>
      <c r="S269" s="13">
        <f t="shared" ca="1" si="279"/>
        <v>32</v>
      </c>
      <c r="T269" s="14">
        <f t="shared" ca="1" si="253"/>
        <v>3.7037037037037035E-4</v>
      </c>
      <c r="U269" s="14">
        <f t="shared" ca="1" si="254"/>
        <v>0.87265046296296278</v>
      </c>
      <c r="V269" s="12">
        <f t="shared" ca="1" si="255"/>
        <v>0.87265046296296278</v>
      </c>
      <c r="W269" s="23">
        <f>0</f>
        <v>0</v>
      </c>
      <c r="X269" s="12">
        <f t="shared" ca="1" si="256"/>
        <v>0.87265046296296278</v>
      </c>
      <c r="Y269" s="11">
        <f t="shared" ca="1" si="280"/>
        <v>41</v>
      </c>
      <c r="Z269" s="12">
        <f t="shared" ca="1" si="257"/>
        <v>4.7453703703703704E-4</v>
      </c>
      <c r="AA269" s="12">
        <f t="shared" ca="1" si="258"/>
        <v>0.87312499999999982</v>
      </c>
      <c r="AB269" s="10">
        <f t="shared" ca="1" si="259"/>
        <v>0.87312499999999982</v>
      </c>
      <c r="AC269" s="23">
        <f>0</f>
        <v>0</v>
      </c>
      <c r="AD269" s="10">
        <f t="shared" ca="1" si="260"/>
        <v>0.87312499999999982</v>
      </c>
      <c r="AE269" s="9">
        <f t="shared" ca="1" si="273"/>
        <v>54</v>
      </c>
      <c r="AF269" s="10">
        <f t="shared" ca="1" si="261"/>
        <v>6.2500000000000001E-4</v>
      </c>
      <c r="AG269" s="10">
        <f t="shared" ca="1" si="262"/>
        <v>0.8737499999999998</v>
      </c>
      <c r="AH269" s="9" t="str">
        <f t="shared" ca="1" si="274"/>
        <v>Quesadilla</v>
      </c>
      <c r="AI269" s="8">
        <f t="shared" ca="1" si="263"/>
        <v>0.8737499999999998</v>
      </c>
      <c r="AJ269" s="23">
        <f t="shared" ca="1" si="264"/>
        <v>0</v>
      </c>
      <c r="AK269" s="8">
        <f t="shared" ca="1" si="265"/>
        <v>0.8737499999999998</v>
      </c>
      <c r="AL269" s="7">
        <f t="shared" ca="1" si="275"/>
        <v>18</v>
      </c>
      <c r="AM269" s="8">
        <f t="shared" ca="1" si="266"/>
        <v>2.0833333333333335E-4</v>
      </c>
      <c r="AN269" s="8">
        <f t="shared" ca="1" si="267"/>
        <v>0.87395833333333317</v>
      </c>
      <c r="AO269" s="7" t="str">
        <f t="shared" ca="1" si="276"/>
        <v>Debit</v>
      </c>
      <c r="AP269" s="1">
        <f t="shared" ca="1" si="268"/>
        <v>5.3958333333332442E-2</v>
      </c>
      <c r="AQ269" s="1">
        <f t="shared" ca="1" si="269"/>
        <v>2.2222222222222222E-3</v>
      </c>
      <c r="AR269">
        <f t="shared" si="270"/>
        <v>1</v>
      </c>
      <c r="AS269" s="33">
        <f t="shared" ca="1" si="271"/>
        <v>5.3958333333332442E-2</v>
      </c>
      <c r="AT269" s="33">
        <f t="shared" ca="1" si="272"/>
        <v>2.2222222222222222E-3</v>
      </c>
      <c r="AX269">
        <f t="shared" si="282"/>
        <v>265</v>
      </c>
      <c r="AY269" s="34">
        <v>2.377434923130655E-2</v>
      </c>
    </row>
    <row r="270" spans="1:51" ht="15" customHeight="1">
      <c r="A270" s="2">
        <v>155</v>
      </c>
      <c r="B270" s="1">
        <f t="shared" si="240"/>
        <v>1.7939814814814815E-3</v>
      </c>
      <c r="C270" s="5">
        <f t="shared" si="281"/>
        <v>0.81957175925926007</v>
      </c>
      <c r="D270" s="18">
        <f t="shared" si="241"/>
        <v>0.81957175925926007</v>
      </c>
      <c r="E270" s="21">
        <f t="shared" ca="1" si="242"/>
        <v>0</v>
      </c>
      <c r="F270" s="18">
        <f t="shared" ca="1" si="243"/>
        <v>0.81957175925926007</v>
      </c>
      <c r="G270" s="25">
        <f t="shared" ca="1" si="277"/>
        <v>28</v>
      </c>
      <c r="H270" s="18">
        <f t="shared" ca="1" si="244"/>
        <v>3.2407407407407406E-4</v>
      </c>
      <c r="I270" s="18">
        <f t="shared" ca="1" si="245"/>
        <v>0.81989583333333416</v>
      </c>
      <c r="J270" s="16">
        <f t="shared" ca="1" si="246"/>
        <v>0.81989583333333416</v>
      </c>
      <c r="K270" s="23">
        <f t="shared" ca="1" si="247"/>
        <v>5.3854166666665648E-2</v>
      </c>
      <c r="L270" s="16">
        <f t="shared" ca="1" si="248"/>
        <v>0.8737499999999998</v>
      </c>
      <c r="M270" s="15">
        <f t="shared" ca="1" si="278"/>
        <v>17</v>
      </c>
      <c r="N270" s="16">
        <f t="shared" ca="1" si="249"/>
        <v>1.9675925925925926E-4</v>
      </c>
      <c r="O270" s="16">
        <f t="shared" ca="1" si="250"/>
        <v>0.87394675925925902</v>
      </c>
      <c r="P270" s="14">
        <f t="shared" ca="1" si="251"/>
        <v>0.87394675925925902</v>
      </c>
      <c r="Q270" s="23">
        <f>0</f>
        <v>0</v>
      </c>
      <c r="R270" s="14">
        <f t="shared" ca="1" si="252"/>
        <v>0.87394675925925902</v>
      </c>
      <c r="S270" s="13">
        <f t="shared" ca="1" si="279"/>
        <v>24</v>
      </c>
      <c r="T270" s="14">
        <f t="shared" ca="1" si="253"/>
        <v>2.7777777777777778E-4</v>
      </c>
      <c r="U270" s="14">
        <f t="shared" ca="1" si="254"/>
        <v>0.87422453703703684</v>
      </c>
      <c r="V270" s="12">
        <f t="shared" ca="1" si="255"/>
        <v>0.87422453703703684</v>
      </c>
      <c r="W270" s="23">
        <f>0</f>
        <v>0</v>
      </c>
      <c r="X270" s="12">
        <f t="shared" ca="1" si="256"/>
        <v>0.87422453703703684</v>
      </c>
      <c r="Y270" s="11">
        <f t="shared" ca="1" si="280"/>
        <v>33</v>
      </c>
      <c r="Z270" s="12">
        <f t="shared" ca="1" si="257"/>
        <v>3.8194444444444446E-4</v>
      </c>
      <c r="AA270" s="12">
        <f t="shared" ca="1" si="258"/>
        <v>0.87460648148148123</v>
      </c>
      <c r="AB270" s="10">
        <f t="shared" ca="1" si="259"/>
        <v>0.87460648148148123</v>
      </c>
      <c r="AC270" s="23">
        <f>0</f>
        <v>0</v>
      </c>
      <c r="AD270" s="10">
        <f t="shared" ca="1" si="260"/>
        <v>0.87460648148148123</v>
      </c>
      <c r="AE270" s="9">
        <f t="shared" ca="1" si="273"/>
        <v>27</v>
      </c>
      <c r="AF270" s="10">
        <f t="shared" ca="1" si="261"/>
        <v>3.1250000000000001E-4</v>
      </c>
      <c r="AG270" s="10">
        <f t="shared" ca="1" si="262"/>
        <v>0.87491898148148128</v>
      </c>
      <c r="AH270" s="9" t="str">
        <f t="shared" ca="1" si="274"/>
        <v>Bowl</v>
      </c>
      <c r="AI270" s="8">
        <f t="shared" ca="1" si="263"/>
        <v>0.87491898148148128</v>
      </c>
      <c r="AJ270" s="23">
        <f t="shared" ca="1" si="264"/>
        <v>0</v>
      </c>
      <c r="AK270" s="8">
        <f t="shared" ca="1" si="265"/>
        <v>0.87491898148148128</v>
      </c>
      <c r="AL270" s="7">
        <f t="shared" ca="1" si="275"/>
        <v>22</v>
      </c>
      <c r="AM270" s="8">
        <f t="shared" ca="1" si="266"/>
        <v>2.5462962962962961E-4</v>
      </c>
      <c r="AN270" s="8">
        <f t="shared" ca="1" si="267"/>
        <v>0.87517361111111092</v>
      </c>
      <c r="AO270" s="7" t="str">
        <f t="shared" ca="1" si="276"/>
        <v>Debit</v>
      </c>
      <c r="AP270" s="1">
        <f t="shared" ca="1" si="268"/>
        <v>5.3854166666665648E-2</v>
      </c>
      <c r="AQ270" s="1">
        <f t="shared" ca="1" si="269"/>
        <v>1.7476851851851852E-3</v>
      </c>
      <c r="AR270">
        <f t="shared" si="270"/>
        <v>1</v>
      </c>
      <c r="AS270" s="33">
        <f t="shared" ca="1" si="271"/>
        <v>5.3854166666665648E-2</v>
      </c>
      <c r="AT270" s="33">
        <f t="shared" ca="1" si="272"/>
        <v>1.7476851851851852E-3</v>
      </c>
      <c r="AX270">
        <f t="shared" si="282"/>
        <v>266</v>
      </c>
      <c r="AY270" s="34">
        <v>2.5196104122991739E-2</v>
      </c>
    </row>
    <row r="271" spans="1:51" ht="15" customHeight="1">
      <c r="A271" s="2">
        <v>109</v>
      </c>
      <c r="B271" s="1">
        <f t="shared" si="240"/>
        <v>1.261574074074074E-3</v>
      </c>
      <c r="C271" s="5">
        <f t="shared" si="281"/>
        <v>0.82083333333333419</v>
      </c>
      <c r="D271" s="18">
        <f t="shared" si="241"/>
        <v>0.82083333333333419</v>
      </c>
      <c r="E271" s="21">
        <f t="shared" ca="1" si="242"/>
        <v>0</v>
      </c>
      <c r="F271" s="18">
        <f t="shared" ca="1" si="243"/>
        <v>0.82083333333333419</v>
      </c>
      <c r="G271" s="25">
        <f t="shared" ca="1" si="277"/>
        <v>26</v>
      </c>
      <c r="H271" s="18">
        <f t="shared" ca="1" si="244"/>
        <v>3.0092592592592595E-4</v>
      </c>
      <c r="I271" s="18">
        <f t="shared" ca="1" si="245"/>
        <v>0.82113425925926009</v>
      </c>
      <c r="J271" s="16">
        <f t="shared" ca="1" si="246"/>
        <v>0.82113425925926009</v>
      </c>
      <c r="K271" s="23">
        <f t="shared" ca="1" si="247"/>
        <v>5.3784722222221193E-2</v>
      </c>
      <c r="L271" s="16">
        <f t="shared" ca="1" si="248"/>
        <v>0.87491898148148128</v>
      </c>
      <c r="M271" s="15">
        <f t="shared" ca="1" si="278"/>
        <v>12</v>
      </c>
      <c r="N271" s="16">
        <f t="shared" ca="1" si="249"/>
        <v>1.3888888888888889E-4</v>
      </c>
      <c r="O271" s="16">
        <f t="shared" ca="1" si="250"/>
        <v>0.87505787037037019</v>
      </c>
      <c r="P271" s="14">
        <f t="shared" ca="1" si="251"/>
        <v>0.87505787037037019</v>
      </c>
      <c r="Q271" s="23">
        <f>0</f>
        <v>0</v>
      </c>
      <c r="R271" s="14">
        <f t="shared" ca="1" si="252"/>
        <v>0.87505787037037019</v>
      </c>
      <c r="S271" s="13">
        <f t="shared" ca="1" si="279"/>
        <v>17</v>
      </c>
      <c r="T271" s="14">
        <f t="shared" ca="1" si="253"/>
        <v>1.9675925925925926E-4</v>
      </c>
      <c r="U271" s="14">
        <f t="shared" ca="1" si="254"/>
        <v>0.87525462962962941</v>
      </c>
      <c r="V271" s="12">
        <f t="shared" ca="1" si="255"/>
        <v>0.87525462962962941</v>
      </c>
      <c r="W271" s="23">
        <f>0</f>
        <v>0</v>
      </c>
      <c r="X271" s="12">
        <f t="shared" ca="1" si="256"/>
        <v>0.87525462962962941</v>
      </c>
      <c r="Y271" s="11">
        <f t="shared" ca="1" si="280"/>
        <v>45</v>
      </c>
      <c r="Z271" s="12">
        <f t="shared" ca="1" si="257"/>
        <v>5.2083333333333333E-4</v>
      </c>
      <c r="AA271" s="12">
        <f t="shared" ca="1" si="258"/>
        <v>0.87577546296296271</v>
      </c>
      <c r="AB271" s="10">
        <f t="shared" ca="1" si="259"/>
        <v>0.87577546296296271</v>
      </c>
      <c r="AC271" s="23">
        <f>0</f>
        <v>0</v>
      </c>
      <c r="AD271" s="10">
        <f t="shared" ca="1" si="260"/>
        <v>0.87577546296296271</v>
      </c>
      <c r="AE271" s="9">
        <f t="shared" ca="1" si="273"/>
        <v>31</v>
      </c>
      <c r="AF271" s="10">
        <f t="shared" ca="1" si="261"/>
        <v>3.5879629629629629E-4</v>
      </c>
      <c r="AG271" s="10">
        <f t="shared" ca="1" si="262"/>
        <v>0.87613425925925903</v>
      </c>
      <c r="AH271" s="9" t="str">
        <f t="shared" ca="1" si="274"/>
        <v>Bowl</v>
      </c>
      <c r="AI271" s="8">
        <f t="shared" ca="1" si="263"/>
        <v>0.87613425925925903</v>
      </c>
      <c r="AJ271" s="23">
        <f t="shared" ca="1" si="264"/>
        <v>0</v>
      </c>
      <c r="AK271" s="8">
        <f t="shared" ca="1" si="265"/>
        <v>0.87613425925925903</v>
      </c>
      <c r="AL271" s="7">
        <f t="shared" ca="1" si="275"/>
        <v>24</v>
      </c>
      <c r="AM271" s="8">
        <f t="shared" ca="1" si="266"/>
        <v>2.7777777777777778E-4</v>
      </c>
      <c r="AN271" s="8">
        <f t="shared" ca="1" si="267"/>
        <v>0.87641203703703685</v>
      </c>
      <c r="AO271" s="7" t="str">
        <f t="shared" ca="1" si="276"/>
        <v>Debit</v>
      </c>
      <c r="AP271" s="1">
        <f t="shared" ca="1" si="268"/>
        <v>5.3784722222221193E-2</v>
      </c>
      <c r="AQ271" s="1">
        <f t="shared" ca="1" si="269"/>
        <v>1.7939814814814815E-3</v>
      </c>
      <c r="AR271">
        <f t="shared" si="270"/>
        <v>1</v>
      </c>
      <c r="AS271" s="33">
        <f t="shared" ca="1" si="271"/>
        <v>5.3784722222221193E-2</v>
      </c>
      <c r="AT271" s="33">
        <f t="shared" ca="1" si="272"/>
        <v>1.7939814814814815E-3</v>
      </c>
      <c r="AX271">
        <f t="shared" si="282"/>
        <v>267</v>
      </c>
      <c r="AY271" s="34">
        <v>2.4337730025623706E-2</v>
      </c>
    </row>
    <row r="272" spans="1:51" ht="15" customHeight="1">
      <c r="A272" s="2">
        <v>107</v>
      </c>
      <c r="B272" s="1">
        <f t="shared" si="240"/>
        <v>1.238425925925926E-3</v>
      </c>
      <c r="C272" s="5">
        <f t="shared" si="281"/>
        <v>0.82207175925926013</v>
      </c>
      <c r="D272" s="18">
        <f t="shared" si="241"/>
        <v>0.82207175925926013</v>
      </c>
      <c r="E272" s="21">
        <f t="shared" ca="1" si="242"/>
        <v>0</v>
      </c>
      <c r="F272" s="18">
        <f t="shared" ca="1" si="243"/>
        <v>0.82207175925926013</v>
      </c>
      <c r="G272" s="25">
        <f t="shared" ca="1" si="277"/>
        <v>30</v>
      </c>
      <c r="H272" s="18">
        <f t="shared" ca="1" si="244"/>
        <v>3.4722222222222224E-4</v>
      </c>
      <c r="I272" s="18">
        <f t="shared" ca="1" si="245"/>
        <v>0.8224189814814824</v>
      </c>
      <c r="J272" s="16">
        <f t="shared" ca="1" si="246"/>
        <v>0.8224189814814824</v>
      </c>
      <c r="K272" s="23">
        <f t="shared" ca="1" si="247"/>
        <v>5.3715277777776627E-2</v>
      </c>
      <c r="L272" s="16">
        <f t="shared" ca="1" si="248"/>
        <v>0.87613425925925903</v>
      </c>
      <c r="M272" s="15">
        <f t="shared" ca="1" si="278"/>
        <v>13</v>
      </c>
      <c r="N272" s="16">
        <f t="shared" ca="1" si="249"/>
        <v>1.5046296296296297E-4</v>
      </c>
      <c r="O272" s="16">
        <f t="shared" ca="1" si="250"/>
        <v>0.87628472222222198</v>
      </c>
      <c r="P272" s="14">
        <f t="shared" ca="1" si="251"/>
        <v>0.87628472222222198</v>
      </c>
      <c r="Q272" s="23">
        <f>0</f>
        <v>0</v>
      </c>
      <c r="R272" s="14">
        <f t="shared" ca="1" si="252"/>
        <v>0.87628472222222198</v>
      </c>
      <c r="S272" s="13">
        <f t="shared" ca="1" si="279"/>
        <v>25</v>
      </c>
      <c r="T272" s="14">
        <f t="shared" ca="1" si="253"/>
        <v>2.8935185185185184E-4</v>
      </c>
      <c r="U272" s="14">
        <f t="shared" ca="1" si="254"/>
        <v>0.87657407407407384</v>
      </c>
      <c r="V272" s="12">
        <f t="shared" ca="1" si="255"/>
        <v>0.87657407407407384</v>
      </c>
      <c r="W272" s="23">
        <f>0</f>
        <v>0</v>
      </c>
      <c r="X272" s="12">
        <f t="shared" ca="1" si="256"/>
        <v>0.87657407407407384</v>
      </c>
      <c r="Y272" s="11">
        <f t="shared" ca="1" si="280"/>
        <v>46</v>
      </c>
      <c r="Z272" s="12">
        <f t="shared" ca="1" si="257"/>
        <v>5.3240740740740744E-4</v>
      </c>
      <c r="AA272" s="12">
        <f t="shared" ca="1" si="258"/>
        <v>0.87710648148148129</v>
      </c>
      <c r="AB272" s="10">
        <f t="shared" ca="1" si="259"/>
        <v>0.87710648148148129</v>
      </c>
      <c r="AC272" s="23">
        <f>0</f>
        <v>0</v>
      </c>
      <c r="AD272" s="10">
        <f t="shared" ca="1" si="260"/>
        <v>0.87710648148148129</v>
      </c>
      <c r="AE272" s="9">
        <f t="shared" ca="1" si="273"/>
        <v>43</v>
      </c>
      <c r="AF272" s="10">
        <f t="shared" ca="1" si="261"/>
        <v>4.9768518518518521E-4</v>
      </c>
      <c r="AG272" s="10">
        <f t="shared" ca="1" si="262"/>
        <v>0.87760416666666652</v>
      </c>
      <c r="AH272" s="9" t="str">
        <f t="shared" ca="1" si="274"/>
        <v>Bowl</v>
      </c>
      <c r="AI272" s="8">
        <f t="shared" ca="1" si="263"/>
        <v>0.87760416666666652</v>
      </c>
      <c r="AJ272" s="23">
        <f t="shared" ca="1" si="264"/>
        <v>0</v>
      </c>
      <c r="AK272" s="8">
        <f t="shared" ca="1" si="265"/>
        <v>0.87760416666666652</v>
      </c>
      <c r="AL272" s="7">
        <f t="shared" ca="1" si="275"/>
        <v>34</v>
      </c>
      <c r="AM272" s="8">
        <f t="shared" ca="1" si="266"/>
        <v>3.9351851851851852E-4</v>
      </c>
      <c r="AN272" s="8">
        <f t="shared" ca="1" si="267"/>
        <v>0.87799768518518506</v>
      </c>
      <c r="AO272" s="7" t="str">
        <f t="shared" ca="1" si="276"/>
        <v>Cash</v>
      </c>
      <c r="AP272" s="1">
        <f t="shared" ca="1" si="268"/>
        <v>5.3715277777776627E-2</v>
      </c>
      <c r="AQ272" s="1">
        <f t="shared" ca="1" si="269"/>
        <v>2.2106481481481482E-3</v>
      </c>
      <c r="AR272">
        <f t="shared" si="270"/>
        <v>1</v>
      </c>
      <c r="AS272" s="33">
        <f t="shared" ca="1" si="271"/>
        <v>5.3715277777776627E-2</v>
      </c>
      <c r="AT272" s="33">
        <f t="shared" ca="1" si="272"/>
        <v>2.2106481481481482E-3</v>
      </c>
      <c r="AX272">
        <f t="shared" si="282"/>
        <v>268</v>
      </c>
      <c r="AY272" s="34">
        <v>2.3184471814582261E-2</v>
      </c>
    </row>
    <row r="273" spans="1:51" ht="15" customHeight="1">
      <c r="A273" s="2">
        <v>53</v>
      </c>
      <c r="B273" s="1">
        <f t="shared" si="240"/>
        <v>6.134259259259259E-4</v>
      </c>
      <c r="C273" s="5">
        <f t="shared" si="281"/>
        <v>0.82268518518518607</v>
      </c>
      <c r="D273" s="18">
        <f t="shared" si="241"/>
        <v>0.82268518518518607</v>
      </c>
      <c r="E273" s="21">
        <f t="shared" ca="1" si="242"/>
        <v>0</v>
      </c>
      <c r="F273" s="18">
        <f t="shared" ca="1" si="243"/>
        <v>0.82268518518518607</v>
      </c>
      <c r="G273" s="25">
        <f t="shared" ca="1" si="277"/>
        <v>19</v>
      </c>
      <c r="H273" s="18">
        <f t="shared" ca="1" si="244"/>
        <v>2.199074074074074E-4</v>
      </c>
      <c r="I273" s="18">
        <f t="shared" ca="1" si="245"/>
        <v>0.82290509259259348</v>
      </c>
      <c r="J273" s="16">
        <f t="shared" ca="1" si="246"/>
        <v>0.82290509259259348</v>
      </c>
      <c r="K273" s="23">
        <f t="shared" ca="1" si="247"/>
        <v>5.469907407407304E-2</v>
      </c>
      <c r="L273" s="16">
        <f t="shared" ca="1" si="248"/>
        <v>0.87760416666666652</v>
      </c>
      <c r="M273" s="15">
        <f t="shared" ca="1" si="278"/>
        <v>30</v>
      </c>
      <c r="N273" s="16">
        <f t="shared" ca="1" si="249"/>
        <v>3.4722222222222224E-4</v>
      </c>
      <c r="O273" s="16">
        <f t="shared" ca="1" si="250"/>
        <v>0.8779513888888888</v>
      </c>
      <c r="P273" s="14">
        <f t="shared" ca="1" si="251"/>
        <v>0.8779513888888888</v>
      </c>
      <c r="Q273" s="23">
        <f>0</f>
        <v>0</v>
      </c>
      <c r="R273" s="14">
        <f t="shared" ca="1" si="252"/>
        <v>0.8779513888888888</v>
      </c>
      <c r="S273" s="13">
        <f t="shared" ca="1" si="279"/>
        <v>45</v>
      </c>
      <c r="T273" s="14">
        <f t="shared" ca="1" si="253"/>
        <v>5.2083333333333333E-4</v>
      </c>
      <c r="U273" s="14">
        <f t="shared" ca="1" si="254"/>
        <v>0.8784722222222221</v>
      </c>
      <c r="V273" s="12">
        <f t="shared" ca="1" si="255"/>
        <v>0.8784722222222221</v>
      </c>
      <c r="W273" s="23">
        <f>0</f>
        <v>0</v>
      </c>
      <c r="X273" s="12">
        <f t="shared" ca="1" si="256"/>
        <v>0.8784722222222221</v>
      </c>
      <c r="Y273" s="11">
        <f t="shared" ca="1" si="280"/>
        <v>27</v>
      </c>
      <c r="Z273" s="12">
        <f t="shared" ca="1" si="257"/>
        <v>3.1250000000000001E-4</v>
      </c>
      <c r="AA273" s="12">
        <f t="shared" ca="1" si="258"/>
        <v>0.87878472222222215</v>
      </c>
      <c r="AB273" s="10">
        <f t="shared" ca="1" si="259"/>
        <v>0.87878472222222215</v>
      </c>
      <c r="AC273" s="23">
        <f>0</f>
        <v>0</v>
      </c>
      <c r="AD273" s="10">
        <f t="shared" ca="1" si="260"/>
        <v>0.87878472222222215</v>
      </c>
      <c r="AE273" s="9">
        <f t="shared" ca="1" si="273"/>
        <v>23</v>
      </c>
      <c r="AF273" s="10">
        <f t="shared" ca="1" si="261"/>
        <v>2.6620370370370372E-4</v>
      </c>
      <c r="AG273" s="10">
        <f t="shared" ca="1" si="262"/>
        <v>0.87905092592592582</v>
      </c>
      <c r="AH273" s="9" t="str">
        <f t="shared" ca="1" si="274"/>
        <v>Bowl</v>
      </c>
      <c r="AI273" s="8">
        <f t="shared" ca="1" si="263"/>
        <v>0.87905092592592582</v>
      </c>
      <c r="AJ273" s="23">
        <f t="shared" ca="1" si="264"/>
        <v>0</v>
      </c>
      <c r="AK273" s="8">
        <f t="shared" ca="1" si="265"/>
        <v>0.87905092592592582</v>
      </c>
      <c r="AL273" s="7">
        <f t="shared" ca="1" si="275"/>
        <v>12</v>
      </c>
      <c r="AM273" s="8">
        <f t="shared" ca="1" si="266"/>
        <v>1.3888888888888889E-4</v>
      </c>
      <c r="AN273" s="8">
        <f t="shared" ca="1" si="267"/>
        <v>0.87918981481481473</v>
      </c>
      <c r="AO273" s="7" t="str">
        <f t="shared" ca="1" si="276"/>
        <v>Debit</v>
      </c>
      <c r="AP273" s="1">
        <f t="shared" ca="1" si="268"/>
        <v>5.469907407407304E-2</v>
      </c>
      <c r="AQ273" s="1">
        <f t="shared" ca="1" si="269"/>
        <v>1.8055555555555555E-3</v>
      </c>
      <c r="AR273">
        <f t="shared" si="270"/>
        <v>1</v>
      </c>
      <c r="AS273" s="33">
        <f t="shared" ca="1" si="271"/>
        <v>5.469907407407304E-2</v>
      </c>
      <c r="AT273" s="33">
        <f t="shared" ca="1" si="272"/>
        <v>1.8055555555555555E-3</v>
      </c>
      <c r="AX273">
        <f t="shared" si="282"/>
        <v>269</v>
      </c>
      <c r="AY273" s="34">
        <v>2.1728686233403339E-2</v>
      </c>
    </row>
    <row r="274" spans="1:51" ht="15" customHeight="1">
      <c r="A274" s="2">
        <v>127</v>
      </c>
      <c r="B274" s="1">
        <f t="shared" ref="B274:B281" si="283">A274/86400</f>
        <v>1.4699074074074074E-3</v>
      </c>
      <c r="C274" s="5">
        <f t="shared" si="281"/>
        <v>0.82415509259259345</v>
      </c>
      <c r="D274" s="18">
        <f t="shared" ref="D274:D281" si="284">C274</f>
        <v>0.82415509259259345</v>
      </c>
      <c r="E274" s="21">
        <f t="shared" ref="E274:E281" ca="1" si="285">MAX(0,(I273-D274))</f>
        <v>0</v>
      </c>
      <c r="F274" s="18">
        <f t="shared" ref="F274:F281" ca="1" si="286">D274+E274</f>
        <v>0.82415509259259345</v>
      </c>
      <c r="G274" s="25">
        <f t="shared" ca="1" si="277"/>
        <v>25</v>
      </c>
      <c r="H274" s="18">
        <f t="shared" ref="H274:H281" ca="1" si="287">G274/86400</f>
        <v>2.8935185185185184E-4</v>
      </c>
      <c r="I274" s="18">
        <f t="shared" ref="I274:I281" ca="1" si="288">F274+H274</f>
        <v>0.82444444444444531</v>
      </c>
      <c r="J274" s="16">
        <f t="shared" ref="J274:J281" ca="1" si="289">I274</f>
        <v>0.82444444444444531</v>
      </c>
      <c r="K274" s="23">
        <f t="shared" ref="K274:K281" ca="1" si="290">MAX(0,(AG273-J274))</f>
        <v>5.4606481481480507E-2</v>
      </c>
      <c r="L274" s="16">
        <f t="shared" ref="L274:L281" ca="1" si="291">J274+K274</f>
        <v>0.87905092592592582</v>
      </c>
      <c r="M274" s="15">
        <f t="shared" ca="1" si="278"/>
        <v>8</v>
      </c>
      <c r="N274" s="16">
        <f t="shared" ref="N274:N281" ca="1" si="292">M274/86400</f>
        <v>9.2592592592592588E-5</v>
      </c>
      <c r="O274" s="16">
        <f t="shared" ref="O274:O281" ca="1" si="293">L274+N274</f>
        <v>0.87914351851851846</v>
      </c>
      <c r="P274" s="14">
        <f t="shared" ref="P274:P281" ca="1" si="294">O274</f>
        <v>0.87914351851851846</v>
      </c>
      <c r="Q274" s="23">
        <f>0</f>
        <v>0</v>
      </c>
      <c r="R274" s="14">
        <f t="shared" ref="R274:R281" ca="1" si="295">P274+Q274</f>
        <v>0.87914351851851846</v>
      </c>
      <c r="S274" s="13">
        <f t="shared" ca="1" si="279"/>
        <v>19</v>
      </c>
      <c r="T274" s="14">
        <f t="shared" ref="T274:T281" ca="1" si="296">S274/86400</f>
        <v>2.199074074074074E-4</v>
      </c>
      <c r="U274" s="14">
        <f t="shared" ref="U274:U281" ca="1" si="297">R274+T274</f>
        <v>0.87936342592592587</v>
      </c>
      <c r="V274" s="12">
        <f t="shared" ref="V274:V281" ca="1" si="298">U274</f>
        <v>0.87936342592592587</v>
      </c>
      <c r="W274" s="23">
        <f>0</f>
        <v>0</v>
      </c>
      <c r="X274" s="12">
        <f t="shared" ref="X274:X281" ca="1" si="299">V274+W274</f>
        <v>0.87936342592592587</v>
      </c>
      <c r="Y274" s="11">
        <f t="shared" ca="1" si="280"/>
        <v>30</v>
      </c>
      <c r="Z274" s="12">
        <f t="shared" ref="Z274:Z281" ca="1" si="300">Y274/86400</f>
        <v>3.4722222222222224E-4</v>
      </c>
      <c r="AA274" s="12">
        <f t="shared" ref="AA274:AA281" ca="1" si="301">X274+Z274</f>
        <v>0.87971064814814814</v>
      </c>
      <c r="AB274" s="10">
        <f t="shared" ref="AB274:AB281" ca="1" si="302">AA274</f>
        <v>0.87971064814814814</v>
      </c>
      <c r="AC274" s="23">
        <f>0</f>
        <v>0</v>
      </c>
      <c r="AD274" s="10">
        <f t="shared" ref="AD274:AD281" ca="1" si="303">AB274+AC274</f>
        <v>0.87971064814814814</v>
      </c>
      <c r="AE274" s="9">
        <f t="shared" ca="1" si="273"/>
        <v>43</v>
      </c>
      <c r="AF274" s="10">
        <f t="shared" ref="AF274:AF281" ca="1" si="304">AE274/86400</f>
        <v>4.9768518518518521E-4</v>
      </c>
      <c r="AG274" s="10">
        <f t="shared" ref="AG274:AG281" ca="1" si="305">AD274+AF274</f>
        <v>0.88020833333333337</v>
      </c>
      <c r="AH274" s="9" t="str">
        <f t="shared" ca="1" si="274"/>
        <v>Bowl</v>
      </c>
      <c r="AI274" s="8">
        <f t="shared" ref="AI274:AI281" ca="1" si="306">AG274</f>
        <v>0.88020833333333337</v>
      </c>
      <c r="AJ274" s="23">
        <f t="shared" ref="AJ274:AJ281" ca="1" si="307">MAX(0,(AN273-AI274))</f>
        <v>0</v>
      </c>
      <c r="AK274" s="8">
        <f t="shared" ref="AK274:AK281" ca="1" si="308">AI274+AJ274</f>
        <v>0.88020833333333337</v>
      </c>
      <c r="AL274" s="7">
        <f t="shared" ca="1" si="275"/>
        <v>28</v>
      </c>
      <c r="AM274" s="8">
        <f t="shared" ref="AM274:AM281" ca="1" si="309">AL274/86400</f>
        <v>3.2407407407407406E-4</v>
      </c>
      <c r="AN274" s="8">
        <f t="shared" ref="AN274:AN281" ca="1" si="310">AK274+AM274</f>
        <v>0.88053240740740746</v>
      </c>
      <c r="AO274" s="7" t="str">
        <f t="shared" ca="1" si="276"/>
        <v>Debit</v>
      </c>
      <c r="AP274" s="1">
        <f t="shared" ref="AP274:AP281" ca="1" si="311">E274+K274+Q274+W274+AC274+AJ274</f>
        <v>5.4606481481480507E-2</v>
      </c>
      <c r="AQ274" s="1">
        <f t="shared" ref="AQ274:AQ281" ca="1" si="312">AM274+AF274+Z274+T274+N274+H274</f>
        <v>1.7708333333333335E-3</v>
      </c>
      <c r="AR274">
        <f t="shared" ref="AR274:AR281" si="313">IF(C274&lt;$H$1, 1,0)</f>
        <v>1</v>
      </c>
      <c r="AS274" s="33">
        <f t="shared" ref="AS274:AS281" ca="1" si="314">AP274*AR274</f>
        <v>5.4606481481480507E-2</v>
      </c>
      <c r="AT274" s="33">
        <f t="shared" ref="AT274:AT281" ca="1" si="315">AQ274*AR274</f>
        <v>1.7708333333333335E-3</v>
      </c>
      <c r="AX274">
        <f t="shared" si="282"/>
        <v>270</v>
      </c>
      <c r="AY274" s="34">
        <v>2.301289890519501E-2</v>
      </c>
    </row>
    <row r="275" spans="1:51" ht="15" customHeight="1">
      <c r="A275" s="2">
        <v>97</v>
      </c>
      <c r="B275" s="1">
        <f t="shared" si="283"/>
        <v>1.1226851851851851E-3</v>
      </c>
      <c r="C275" s="5">
        <f t="shared" si="281"/>
        <v>0.82527777777777866</v>
      </c>
      <c r="D275" s="18">
        <f t="shared" si="284"/>
        <v>0.82527777777777866</v>
      </c>
      <c r="E275" s="21">
        <f t="shared" ca="1" si="285"/>
        <v>0</v>
      </c>
      <c r="F275" s="18">
        <f t="shared" ca="1" si="286"/>
        <v>0.82527777777777866</v>
      </c>
      <c r="G275" s="25">
        <f t="shared" ca="1" si="277"/>
        <v>23</v>
      </c>
      <c r="H275" s="18">
        <f t="shared" ca="1" si="287"/>
        <v>2.6620370370370372E-4</v>
      </c>
      <c r="I275" s="18">
        <f t="shared" ca="1" si="288"/>
        <v>0.82554398148148234</v>
      </c>
      <c r="J275" s="16">
        <f t="shared" ca="1" si="289"/>
        <v>0.82554398148148234</v>
      </c>
      <c r="K275" s="23">
        <f t="shared" ca="1" si="290"/>
        <v>5.4664351851851034E-2</v>
      </c>
      <c r="L275" s="16">
        <f t="shared" ca="1" si="291"/>
        <v>0.88020833333333337</v>
      </c>
      <c r="M275" s="15">
        <f t="shared" ca="1" si="278"/>
        <v>35</v>
      </c>
      <c r="N275" s="16">
        <f t="shared" ca="1" si="292"/>
        <v>4.0509259259259258E-4</v>
      </c>
      <c r="O275" s="16">
        <f t="shared" ca="1" si="293"/>
        <v>0.88061342592592595</v>
      </c>
      <c r="P275" s="14">
        <f t="shared" ca="1" si="294"/>
        <v>0.88061342592592595</v>
      </c>
      <c r="Q275" s="23">
        <f>0</f>
        <v>0</v>
      </c>
      <c r="R275" s="14">
        <f t="shared" ca="1" si="295"/>
        <v>0.88061342592592595</v>
      </c>
      <c r="S275" s="13">
        <f t="shared" ca="1" si="279"/>
        <v>15</v>
      </c>
      <c r="T275" s="14">
        <f t="shared" ca="1" si="296"/>
        <v>1.7361111111111112E-4</v>
      </c>
      <c r="U275" s="14">
        <f t="shared" ca="1" si="297"/>
        <v>0.88078703703703709</v>
      </c>
      <c r="V275" s="12">
        <f t="shared" ca="1" si="298"/>
        <v>0.88078703703703709</v>
      </c>
      <c r="W275" s="23">
        <f>0</f>
        <v>0</v>
      </c>
      <c r="X275" s="12">
        <f t="shared" ca="1" si="299"/>
        <v>0.88078703703703709</v>
      </c>
      <c r="Y275" s="11">
        <f t="shared" ca="1" si="280"/>
        <v>37</v>
      </c>
      <c r="Z275" s="12">
        <f t="shared" ca="1" si="300"/>
        <v>4.2824074074074075E-4</v>
      </c>
      <c r="AA275" s="12">
        <f t="shared" ca="1" si="301"/>
        <v>0.88121527777777786</v>
      </c>
      <c r="AB275" s="10">
        <f t="shared" ca="1" si="302"/>
        <v>0.88121527777777786</v>
      </c>
      <c r="AC275" s="23">
        <f>0</f>
        <v>0</v>
      </c>
      <c r="AD275" s="10">
        <f t="shared" ca="1" si="303"/>
        <v>0.88121527777777786</v>
      </c>
      <c r="AE275" s="9">
        <f t="shared" ca="1" si="273"/>
        <v>24</v>
      </c>
      <c r="AF275" s="10">
        <f t="shared" ca="1" si="304"/>
        <v>2.7777777777777778E-4</v>
      </c>
      <c r="AG275" s="10">
        <f t="shared" ca="1" si="305"/>
        <v>0.88149305555555568</v>
      </c>
      <c r="AH275" s="9" t="str">
        <f t="shared" ca="1" si="274"/>
        <v>Bowl</v>
      </c>
      <c r="AI275" s="8">
        <f t="shared" ca="1" si="306"/>
        <v>0.88149305555555568</v>
      </c>
      <c r="AJ275" s="23">
        <f t="shared" ca="1" si="307"/>
        <v>0</v>
      </c>
      <c r="AK275" s="8">
        <f t="shared" ca="1" si="308"/>
        <v>0.88149305555555568</v>
      </c>
      <c r="AL275" s="7">
        <f t="shared" ca="1" si="275"/>
        <v>58</v>
      </c>
      <c r="AM275" s="8">
        <f t="shared" ca="1" si="309"/>
        <v>6.7129629629629625E-4</v>
      </c>
      <c r="AN275" s="8">
        <f t="shared" ca="1" si="310"/>
        <v>0.88216435185185194</v>
      </c>
      <c r="AO275" s="7" t="str">
        <f t="shared" ca="1" si="276"/>
        <v>Cash</v>
      </c>
      <c r="AP275" s="1">
        <f t="shared" ca="1" si="311"/>
        <v>5.4664351851851034E-2</v>
      </c>
      <c r="AQ275" s="1">
        <f t="shared" ca="1" si="312"/>
        <v>2.2222222222222222E-3</v>
      </c>
      <c r="AR275">
        <f t="shared" si="313"/>
        <v>1</v>
      </c>
      <c r="AS275" s="33">
        <f t="shared" ca="1" si="314"/>
        <v>5.4664351851851034E-2</v>
      </c>
      <c r="AT275" s="33">
        <f t="shared" ca="1" si="315"/>
        <v>2.2222222222222222E-3</v>
      </c>
      <c r="AX275">
        <f t="shared" si="282"/>
        <v>271</v>
      </c>
      <c r="AY275" s="34">
        <v>2.2922781271838447E-2</v>
      </c>
    </row>
    <row r="276" spans="1:51" ht="15" customHeight="1">
      <c r="A276" s="2">
        <v>25</v>
      </c>
      <c r="B276" s="1">
        <f t="shared" si="283"/>
        <v>2.8935185185185184E-4</v>
      </c>
      <c r="C276" s="5">
        <f t="shared" si="281"/>
        <v>0.82556712962963053</v>
      </c>
      <c r="D276" s="18">
        <f t="shared" si="284"/>
        <v>0.82556712962963053</v>
      </c>
      <c r="E276" s="21">
        <f t="shared" ca="1" si="285"/>
        <v>0</v>
      </c>
      <c r="F276" s="18">
        <f t="shared" ca="1" si="286"/>
        <v>0.82556712962963053</v>
      </c>
      <c r="G276" s="25">
        <f t="shared" ca="1" si="277"/>
        <v>13</v>
      </c>
      <c r="H276" s="18">
        <f t="shared" ca="1" si="287"/>
        <v>1.5046296296296297E-4</v>
      </c>
      <c r="I276" s="18">
        <f t="shared" ca="1" si="288"/>
        <v>0.82571759259259347</v>
      </c>
      <c r="J276" s="16">
        <f t="shared" ca="1" si="289"/>
        <v>0.82571759259259347</v>
      </c>
      <c r="K276" s="23">
        <f t="shared" ca="1" si="290"/>
        <v>5.5775462962962208E-2</v>
      </c>
      <c r="L276" s="16">
        <f t="shared" ca="1" si="291"/>
        <v>0.88149305555555568</v>
      </c>
      <c r="M276" s="15">
        <f t="shared" ca="1" si="278"/>
        <v>9</v>
      </c>
      <c r="N276" s="16">
        <f t="shared" ca="1" si="292"/>
        <v>1.0416666666666667E-4</v>
      </c>
      <c r="O276" s="16">
        <f t="shared" ca="1" si="293"/>
        <v>0.88159722222222237</v>
      </c>
      <c r="P276" s="14">
        <f t="shared" ca="1" si="294"/>
        <v>0.88159722222222237</v>
      </c>
      <c r="Q276" s="23">
        <f>0</f>
        <v>0</v>
      </c>
      <c r="R276" s="14">
        <f t="shared" ca="1" si="295"/>
        <v>0.88159722222222237</v>
      </c>
      <c r="S276" s="13">
        <f t="shared" ca="1" si="279"/>
        <v>40</v>
      </c>
      <c r="T276" s="14">
        <f t="shared" ca="1" si="296"/>
        <v>4.6296296296296298E-4</v>
      </c>
      <c r="U276" s="14">
        <f t="shared" ca="1" si="297"/>
        <v>0.88206018518518536</v>
      </c>
      <c r="V276" s="12">
        <f t="shared" ca="1" si="298"/>
        <v>0.88206018518518536</v>
      </c>
      <c r="W276" s="23">
        <f>0</f>
        <v>0</v>
      </c>
      <c r="X276" s="12">
        <f t="shared" ca="1" si="299"/>
        <v>0.88206018518518536</v>
      </c>
      <c r="Y276" s="11">
        <f t="shared" ca="1" si="280"/>
        <v>28</v>
      </c>
      <c r="Z276" s="12">
        <f t="shared" ca="1" si="300"/>
        <v>3.2407407407407406E-4</v>
      </c>
      <c r="AA276" s="12">
        <f t="shared" ca="1" si="301"/>
        <v>0.88238425925925945</v>
      </c>
      <c r="AB276" s="10">
        <f t="shared" ca="1" si="302"/>
        <v>0.88238425925925945</v>
      </c>
      <c r="AC276" s="23">
        <f>0</f>
        <v>0</v>
      </c>
      <c r="AD276" s="10">
        <f t="shared" ca="1" si="303"/>
        <v>0.88238425925925945</v>
      </c>
      <c r="AE276" s="9">
        <f t="shared" ca="1" si="273"/>
        <v>50</v>
      </c>
      <c r="AF276" s="10">
        <f t="shared" ca="1" si="304"/>
        <v>5.7870370370370367E-4</v>
      </c>
      <c r="AG276" s="10">
        <f t="shared" ca="1" si="305"/>
        <v>0.88296296296296317</v>
      </c>
      <c r="AH276" s="9" t="str">
        <f t="shared" ca="1" si="274"/>
        <v>Burrito</v>
      </c>
      <c r="AI276" s="8">
        <f t="shared" ca="1" si="306"/>
        <v>0.88296296296296317</v>
      </c>
      <c r="AJ276" s="23">
        <f t="shared" ca="1" si="307"/>
        <v>0</v>
      </c>
      <c r="AK276" s="8">
        <f t="shared" ca="1" si="308"/>
        <v>0.88296296296296317</v>
      </c>
      <c r="AL276" s="7">
        <f t="shared" ca="1" si="275"/>
        <v>28</v>
      </c>
      <c r="AM276" s="8">
        <f t="shared" ca="1" si="309"/>
        <v>3.2407407407407406E-4</v>
      </c>
      <c r="AN276" s="8">
        <f t="shared" ca="1" si="310"/>
        <v>0.88328703703703726</v>
      </c>
      <c r="AO276" s="7" t="str">
        <f t="shared" ca="1" si="276"/>
        <v>Debit</v>
      </c>
      <c r="AP276" s="1">
        <f t="shared" ca="1" si="311"/>
        <v>5.5775462962962208E-2</v>
      </c>
      <c r="AQ276" s="1">
        <f t="shared" ca="1" si="312"/>
        <v>1.9444444444444444E-3</v>
      </c>
      <c r="AR276">
        <f t="shared" si="313"/>
        <v>1</v>
      </c>
      <c r="AS276" s="33">
        <f t="shared" ca="1" si="314"/>
        <v>5.5775462962962208E-2</v>
      </c>
      <c r="AT276" s="33">
        <f t="shared" ca="1" si="315"/>
        <v>1.9444444444444444E-3</v>
      </c>
      <c r="AX276">
        <f t="shared" si="282"/>
        <v>272</v>
      </c>
      <c r="AY276" s="34">
        <v>2.0923487363149629E-2</v>
      </c>
    </row>
    <row r="277" spans="1:51" ht="15" customHeight="1">
      <c r="A277" s="2">
        <v>176</v>
      </c>
      <c r="B277" s="1">
        <f t="shared" si="283"/>
        <v>2.0370370370370369E-3</v>
      </c>
      <c r="C277" s="5">
        <f t="shared" si="281"/>
        <v>0.82760416666666758</v>
      </c>
      <c r="D277" s="18">
        <f t="shared" si="284"/>
        <v>0.82760416666666758</v>
      </c>
      <c r="E277" s="21">
        <f t="shared" ca="1" si="285"/>
        <v>0</v>
      </c>
      <c r="F277" s="18">
        <f t="shared" ca="1" si="286"/>
        <v>0.82760416666666758</v>
      </c>
      <c r="G277" s="25">
        <f t="shared" ca="1" si="277"/>
        <v>16</v>
      </c>
      <c r="H277" s="18">
        <f t="shared" ca="1" si="287"/>
        <v>1.8518518518518518E-4</v>
      </c>
      <c r="I277" s="18">
        <f t="shared" ca="1" si="288"/>
        <v>0.82778935185185276</v>
      </c>
      <c r="J277" s="16">
        <f t="shared" ca="1" si="289"/>
        <v>0.82778935185185276</v>
      </c>
      <c r="K277" s="23">
        <f t="shared" ca="1" si="290"/>
        <v>5.517361111111041E-2</v>
      </c>
      <c r="L277" s="16">
        <f t="shared" ca="1" si="291"/>
        <v>0.88296296296296317</v>
      </c>
      <c r="M277" s="15">
        <f t="shared" ca="1" si="278"/>
        <v>12</v>
      </c>
      <c r="N277" s="16">
        <f t="shared" ca="1" si="292"/>
        <v>1.3888888888888889E-4</v>
      </c>
      <c r="O277" s="16">
        <f t="shared" ca="1" si="293"/>
        <v>0.88310185185185208</v>
      </c>
      <c r="P277" s="14">
        <f t="shared" ca="1" si="294"/>
        <v>0.88310185185185208</v>
      </c>
      <c r="Q277" s="23">
        <f>0</f>
        <v>0</v>
      </c>
      <c r="R277" s="14">
        <f t="shared" ca="1" si="295"/>
        <v>0.88310185185185208</v>
      </c>
      <c r="S277" s="13">
        <f t="shared" ca="1" si="279"/>
        <v>30</v>
      </c>
      <c r="T277" s="14">
        <f t="shared" ca="1" si="296"/>
        <v>3.4722222222222224E-4</v>
      </c>
      <c r="U277" s="14">
        <f t="shared" ca="1" si="297"/>
        <v>0.88344907407407436</v>
      </c>
      <c r="V277" s="12">
        <f t="shared" ca="1" si="298"/>
        <v>0.88344907407407436</v>
      </c>
      <c r="W277" s="23">
        <f>0</f>
        <v>0</v>
      </c>
      <c r="X277" s="12">
        <f t="shared" ca="1" si="299"/>
        <v>0.88344907407407436</v>
      </c>
      <c r="Y277" s="11">
        <f t="shared" ca="1" si="280"/>
        <v>23</v>
      </c>
      <c r="Z277" s="12">
        <f t="shared" ca="1" si="300"/>
        <v>2.6620370370370372E-4</v>
      </c>
      <c r="AA277" s="12">
        <f t="shared" ca="1" si="301"/>
        <v>0.88371527777777803</v>
      </c>
      <c r="AB277" s="10">
        <f t="shared" ca="1" si="302"/>
        <v>0.88371527777777803</v>
      </c>
      <c r="AC277" s="23">
        <f>0</f>
        <v>0</v>
      </c>
      <c r="AD277" s="10">
        <f t="shared" ca="1" si="303"/>
        <v>0.88371527777777803</v>
      </c>
      <c r="AE277" s="9">
        <f t="shared" ca="1" si="273"/>
        <v>25</v>
      </c>
      <c r="AF277" s="10">
        <f t="shared" ca="1" si="304"/>
        <v>2.8935185185185184E-4</v>
      </c>
      <c r="AG277" s="10">
        <f t="shared" ca="1" si="305"/>
        <v>0.88400462962962989</v>
      </c>
      <c r="AH277" s="9" t="str">
        <f t="shared" ca="1" si="274"/>
        <v>Bowl</v>
      </c>
      <c r="AI277" s="8">
        <f t="shared" ca="1" si="306"/>
        <v>0.88400462962962989</v>
      </c>
      <c r="AJ277" s="23">
        <f t="shared" ca="1" si="307"/>
        <v>0</v>
      </c>
      <c r="AK277" s="8">
        <f t="shared" ca="1" si="308"/>
        <v>0.88400462962962989</v>
      </c>
      <c r="AL277" s="7">
        <f t="shared" ca="1" si="275"/>
        <v>38</v>
      </c>
      <c r="AM277" s="8">
        <f t="shared" ca="1" si="309"/>
        <v>4.3981481481481481E-4</v>
      </c>
      <c r="AN277" s="8">
        <f t="shared" ca="1" si="310"/>
        <v>0.8844444444444447</v>
      </c>
      <c r="AO277" s="7" t="str">
        <f t="shared" ca="1" si="276"/>
        <v>Cash</v>
      </c>
      <c r="AP277" s="1">
        <f t="shared" ca="1" si="311"/>
        <v>5.517361111111041E-2</v>
      </c>
      <c r="AQ277" s="1">
        <f t="shared" ca="1" si="312"/>
        <v>1.6666666666666668E-3</v>
      </c>
      <c r="AR277">
        <f t="shared" si="313"/>
        <v>1</v>
      </c>
      <c r="AS277" s="33">
        <f t="shared" ca="1" si="314"/>
        <v>5.517361111111041E-2</v>
      </c>
      <c r="AT277" s="33">
        <f t="shared" ca="1" si="315"/>
        <v>1.6666666666666668E-3</v>
      </c>
      <c r="AX277">
        <f t="shared" si="282"/>
        <v>273</v>
      </c>
      <c r="AY277" s="34">
        <v>2.2885183729327043E-2</v>
      </c>
    </row>
    <row r="278" spans="1:51" ht="15" customHeight="1">
      <c r="A278" s="2">
        <v>164</v>
      </c>
      <c r="B278" s="1">
        <f t="shared" si="283"/>
        <v>1.8981481481481482E-3</v>
      </c>
      <c r="C278" s="5">
        <f t="shared" si="281"/>
        <v>0.82950231481481573</v>
      </c>
      <c r="D278" s="18">
        <f t="shared" si="284"/>
        <v>0.82950231481481573</v>
      </c>
      <c r="E278" s="21">
        <f t="shared" ca="1" si="285"/>
        <v>0</v>
      </c>
      <c r="F278" s="18">
        <f t="shared" ca="1" si="286"/>
        <v>0.82950231481481573</v>
      </c>
      <c r="G278" s="25">
        <f t="shared" ca="1" si="277"/>
        <v>12</v>
      </c>
      <c r="H278" s="18">
        <f t="shared" ca="1" si="287"/>
        <v>1.3888888888888889E-4</v>
      </c>
      <c r="I278" s="18">
        <f t="shared" ca="1" si="288"/>
        <v>0.82964120370370464</v>
      </c>
      <c r="J278" s="16">
        <f t="shared" ca="1" si="289"/>
        <v>0.82964120370370464</v>
      </c>
      <c r="K278" s="23">
        <f t="shared" ca="1" si="290"/>
        <v>5.4363425925925246E-2</v>
      </c>
      <c r="L278" s="16">
        <f t="shared" ca="1" si="291"/>
        <v>0.88400462962962989</v>
      </c>
      <c r="M278" s="15">
        <f t="shared" ca="1" si="278"/>
        <v>8</v>
      </c>
      <c r="N278" s="16">
        <f t="shared" ca="1" si="292"/>
        <v>9.2592592592592588E-5</v>
      </c>
      <c r="O278" s="16">
        <f t="shared" ca="1" si="293"/>
        <v>0.88409722222222253</v>
      </c>
      <c r="P278" s="14">
        <f t="shared" ca="1" si="294"/>
        <v>0.88409722222222253</v>
      </c>
      <c r="Q278" s="23">
        <f>0</f>
        <v>0</v>
      </c>
      <c r="R278" s="14">
        <f t="shared" ca="1" si="295"/>
        <v>0.88409722222222253</v>
      </c>
      <c r="S278" s="13">
        <f t="shared" ca="1" si="279"/>
        <v>31</v>
      </c>
      <c r="T278" s="14">
        <f t="shared" ca="1" si="296"/>
        <v>3.5879629629629629E-4</v>
      </c>
      <c r="U278" s="14">
        <f t="shared" ca="1" si="297"/>
        <v>0.88445601851851885</v>
      </c>
      <c r="V278" s="12">
        <f t="shared" ca="1" si="298"/>
        <v>0.88445601851851885</v>
      </c>
      <c r="W278" s="23">
        <f>0</f>
        <v>0</v>
      </c>
      <c r="X278" s="12">
        <f t="shared" ca="1" si="299"/>
        <v>0.88445601851851885</v>
      </c>
      <c r="Y278" s="11">
        <f t="shared" ca="1" si="280"/>
        <v>45</v>
      </c>
      <c r="Z278" s="12">
        <f t="shared" ca="1" si="300"/>
        <v>5.2083333333333333E-4</v>
      </c>
      <c r="AA278" s="12">
        <f t="shared" ca="1" si="301"/>
        <v>0.88497685185185215</v>
      </c>
      <c r="AB278" s="10">
        <f t="shared" ca="1" si="302"/>
        <v>0.88497685185185215</v>
      </c>
      <c r="AC278" s="23">
        <f>0</f>
        <v>0</v>
      </c>
      <c r="AD278" s="10">
        <f t="shared" ca="1" si="303"/>
        <v>0.88497685185185215</v>
      </c>
      <c r="AE278" s="9">
        <f t="shared" ca="1" si="273"/>
        <v>27</v>
      </c>
      <c r="AF278" s="10">
        <f t="shared" ca="1" si="304"/>
        <v>3.1250000000000001E-4</v>
      </c>
      <c r="AG278" s="10">
        <f t="shared" ca="1" si="305"/>
        <v>0.8852893518518522</v>
      </c>
      <c r="AH278" s="9" t="str">
        <f t="shared" ca="1" si="274"/>
        <v>Bowl</v>
      </c>
      <c r="AI278" s="8">
        <f t="shared" ca="1" si="306"/>
        <v>0.8852893518518522</v>
      </c>
      <c r="AJ278" s="23">
        <f t="shared" ca="1" si="307"/>
        <v>0</v>
      </c>
      <c r="AK278" s="8">
        <f t="shared" ca="1" si="308"/>
        <v>0.8852893518518522</v>
      </c>
      <c r="AL278" s="7">
        <f t="shared" ca="1" si="275"/>
        <v>46</v>
      </c>
      <c r="AM278" s="8">
        <f t="shared" ca="1" si="309"/>
        <v>5.3240740740740744E-4</v>
      </c>
      <c r="AN278" s="8">
        <f t="shared" ca="1" si="310"/>
        <v>0.88582175925925966</v>
      </c>
      <c r="AO278" s="7" t="str">
        <f t="shared" ca="1" si="276"/>
        <v>Cash</v>
      </c>
      <c r="AP278" s="1">
        <f t="shared" ca="1" si="311"/>
        <v>5.4363425925925246E-2</v>
      </c>
      <c r="AQ278" s="1">
        <f t="shared" ca="1" si="312"/>
        <v>1.9560185185185184E-3</v>
      </c>
      <c r="AR278">
        <f t="shared" si="313"/>
        <v>1</v>
      </c>
      <c r="AS278" s="33">
        <f t="shared" ca="1" si="314"/>
        <v>5.4363425925925246E-2</v>
      </c>
      <c r="AT278" s="33">
        <f t="shared" ca="1" si="315"/>
        <v>1.9560185185185184E-3</v>
      </c>
      <c r="AX278">
        <f t="shared" si="282"/>
        <v>274</v>
      </c>
      <c r="AY278" s="34">
        <v>2.283579373398573E-2</v>
      </c>
    </row>
    <row r="279" spans="1:51" ht="15" customHeight="1">
      <c r="A279" s="2">
        <v>7</v>
      </c>
      <c r="B279" s="1">
        <f t="shared" si="283"/>
        <v>8.1018518518518516E-5</v>
      </c>
      <c r="C279" s="5">
        <f t="shared" si="281"/>
        <v>0.82958333333333423</v>
      </c>
      <c r="D279" s="18">
        <f t="shared" si="284"/>
        <v>0.82958333333333423</v>
      </c>
      <c r="E279" s="21">
        <f t="shared" ca="1" si="285"/>
        <v>5.7870370370416424E-5</v>
      </c>
      <c r="F279" s="18">
        <f t="shared" ca="1" si="286"/>
        <v>0.82964120370370464</v>
      </c>
      <c r="G279" s="25">
        <f t="shared" ca="1" si="277"/>
        <v>16</v>
      </c>
      <c r="H279" s="18">
        <f t="shared" ca="1" si="287"/>
        <v>1.8518518518518518E-4</v>
      </c>
      <c r="I279" s="18">
        <f t="shared" ca="1" si="288"/>
        <v>0.82982638888888982</v>
      </c>
      <c r="J279" s="16">
        <f t="shared" ca="1" si="289"/>
        <v>0.82982638888888982</v>
      </c>
      <c r="K279" s="23">
        <f t="shared" ca="1" si="290"/>
        <v>5.5462962962962381E-2</v>
      </c>
      <c r="L279" s="16">
        <f t="shared" ca="1" si="291"/>
        <v>0.8852893518518522</v>
      </c>
      <c r="M279" s="15">
        <f t="shared" ca="1" si="278"/>
        <v>23</v>
      </c>
      <c r="N279" s="16">
        <f t="shared" ca="1" si="292"/>
        <v>2.6620370370370372E-4</v>
      </c>
      <c r="O279" s="16">
        <f t="shared" ca="1" si="293"/>
        <v>0.88555555555555587</v>
      </c>
      <c r="P279" s="14">
        <f t="shared" ca="1" si="294"/>
        <v>0.88555555555555587</v>
      </c>
      <c r="Q279" s="23">
        <f>0</f>
        <v>0</v>
      </c>
      <c r="R279" s="14">
        <f t="shared" ca="1" si="295"/>
        <v>0.88555555555555587</v>
      </c>
      <c r="S279" s="13">
        <f t="shared" ca="1" si="279"/>
        <v>29</v>
      </c>
      <c r="T279" s="14">
        <f t="shared" ca="1" si="296"/>
        <v>3.3564814814814812E-4</v>
      </c>
      <c r="U279" s="14">
        <f t="shared" ca="1" si="297"/>
        <v>0.885891203703704</v>
      </c>
      <c r="V279" s="12">
        <f t="shared" ca="1" si="298"/>
        <v>0.885891203703704</v>
      </c>
      <c r="W279" s="23">
        <f>0</f>
        <v>0</v>
      </c>
      <c r="X279" s="12">
        <f t="shared" ca="1" si="299"/>
        <v>0.885891203703704</v>
      </c>
      <c r="Y279" s="11">
        <f t="shared" ca="1" si="280"/>
        <v>33</v>
      </c>
      <c r="Z279" s="12">
        <f t="shared" ca="1" si="300"/>
        <v>3.8194444444444446E-4</v>
      </c>
      <c r="AA279" s="12">
        <f t="shared" ca="1" si="301"/>
        <v>0.88627314814814839</v>
      </c>
      <c r="AB279" s="10">
        <f t="shared" ca="1" si="302"/>
        <v>0.88627314814814839</v>
      </c>
      <c r="AC279" s="23">
        <f>0</f>
        <v>0</v>
      </c>
      <c r="AD279" s="10">
        <f t="shared" ca="1" si="303"/>
        <v>0.88627314814814839</v>
      </c>
      <c r="AE279" s="9">
        <f t="shared" ca="1" si="273"/>
        <v>65</v>
      </c>
      <c r="AF279" s="10">
        <f t="shared" ca="1" si="304"/>
        <v>7.5231481481481482E-4</v>
      </c>
      <c r="AG279" s="10">
        <f t="shared" ca="1" si="305"/>
        <v>0.88702546296296325</v>
      </c>
      <c r="AH279" s="9" t="str">
        <f t="shared" ca="1" si="274"/>
        <v>Quesadilla</v>
      </c>
      <c r="AI279" s="8">
        <f t="shared" ca="1" si="306"/>
        <v>0.88702546296296325</v>
      </c>
      <c r="AJ279" s="23">
        <f t="shared" ca="1" si="307"/>
        <v>0</v>
      </c>
      <c r="AK279" s="8">
        <f t="shared" ca="1" si="308"/>
        <v>0.88702546296296325</v>
      </c>
      <c r="AL279" s="7">
        <f t="shared" ca="1" si="275"/>
        <v>23</v>
      </c>
      <c r="AM279" s="8">
        <f t="shared" ca="1" si="309"/>
        <v>2.6620370370370372E-4</v>
      </c>
      <c r="AN279" s="8">
        <f t="shared" ca="1" si="310"/>
        <v>0.88729166666666692</v>
      </c>
      <c r="AO279" s="7" t="str">
        <f t="shared" ca="1" si="276"/>
        <v>Debit</v>
      </c>
      <c r="AP279" s="1">
        <f t="shared" ca="1" si="311"/>
        <v>5.5520833333332797E-2</v>
      </c>
      <c r="AQ279" s="1">
        <f t="shared" ca="1" si="312"/>
        <v>2.1875000000000002E-3</v>
      </c>
      <c r="AR279">
        <f t="shared" si="313"/>
        <v>1</v>
      </c>
      <c r="AS279" s="33">
        <f t="shared" ca="1" si="314"/>
        <v>5.5520833333332797E-2</v>
      </c>
      <c r="AT279" s="33">
        <f t="shared" ca="1" si="315"/>
        <v>2.1875000000000002E-3</v>
      </c>
      <c r="AX279">
        <f t="shared" si="282"/>
        <v>275</v>
      </c>
      <c r="AY279" s="34">
        <v>2.4053510074540103E-2</v>
      </c>
    </row>
    <row r="280" spans="1:51" ht="15" customHeight="1">
      <c r="A280" s="2">
        <v>4</v>
      </c>
      <c r="B280" s="1">
        <f t="shared" si="283"/>
        <v>4.6296296296296294E-5</v>
      </c>
      <c r="C280" s="5">
        <f t="shared" si="281"/>
        <v>0.82962962962963049</v>
      </c>
      <c r="D280" s="18">
        <f t="shared" si="284"/>
        <v>0.82962962962963049</v>
      </c>
      <c r="E280" s="21">
        <f t="shared" ca="1" si="285"/>
        <v>1.9675925925932702E-4</v>
      </c>
      <c r="F280" s="18">
        <f t="shared" ca="1" si="286"/>
        <v>0.82982638888888982</v>
      </c>
      <c r="G280" s="25">
        <f t="shared" ca="1" si="277"/>
        <v>27</v>
      </c>
      <c r="H280" s="18">
        <f t="shared" ca="1" si="287"/>
        <v>3.1250000000000001E-4</v>
      </c>
      <c r="I280" s="18">
        <f t="shared" ca="1" si="288"/>
        <v>0.83013888888888987</v>
      </c>
      <c r="J280" s="16">
        <f t="shared" ca="1" si="289"/>
        <v>0.83013888888888987</v>
      </c>
      <c r="K280" s="23">
        <f t="shared" ca="1" si="290"/>
        <v>5.6886574074073382E-2</v>
      </c>
      <c r="L280" s="16">
        <f t="shared" ca="1" si="291"/>
        <v>0.88702546296296325</v>
      </c>
      <c r="M280" s="15">
        <f t="shared" ca="1" si="278"/>
        <v>10</v>
      </c>
      <c r="N280" s="16">
        <f t="shared" ca="1" si="292"/>
        <v>1.1574074074074075E-4</v>
      </c>
      <c r="O280" s="16">
        <f t="shared" ca="1" si="293"/>
        <v>0.88714120370370397</v>
      </c>
      <c r="P280" s="14">
        <f t="shared" ca="1" si="294"/>
        <v>0.88714120370370397</v>
      </c>
      <c r="Q280" s="23">
        <f>0</f>
        <v>0</v>
      </c>
      <c r="R280" s="14">
        <f t="shared" ca="1" si="295"/>
        <v>0.88714120370370397</v>
      </c>
      <c r="S280" s="13">
        <f t="shared" ca="1" si="279"/>
        <v>24</v>
      </c>
      <c r="T280" s="14">
        <f t="shared" ca="1" si="296"/>
        <v>2.7777777777777778E-4</v>
      </c>
      <c r="U280" s="14">
        <f t="shared" ca="1" si="297"/>
        <v>0.88741898148148179</v>
      </c>
      <c r="V280" s="12">
        <f t="shared" ca="1" si="298"/>
        <v>0.88741898148148179</v>
      </c>
      <c r="W280" s="23">
        <f>0</f>
        <v>0</v>
      </c>
      <c r="X280" s="12">
        <f t="shared" ca="1" si="299"/>
        <v>0.88741898148148179</v>
      </c>
      <c r="Y280" s="11">
        <f t="shared" ca="1" si="280"/>
        <v>30</v>
      </c>
      <c r="Z280" s="12">
        <f t="shared" ca="1" si="300"/>
        <v>3.4722222222222224E-4</v>
      </c>
      <c r="AA280" s="12">
        <f t="shared" ca="1" si="301"/>
        <v>0.88776620370370407</v>
      </c>
      <c r="AB280" s="10">
        <f t="shared" ca="1" si="302"/>
        <v>0.88776620370370407</v>
      </c>
      <c r="AC280" s="23">
        <f>0</f>
        <v>0</v>
      </c>
      <c r="AD280" s="10">
        <f t="shared" ca="1" si="303"/>
        <v>0.88776620370370407</v>
      </c>
      <c r="AE280" s="9">
        <f t="shared" ca="1" si="273"/>
        <v>41</v>
      </c>
      <c r="AF280" s="10">
        <f t="shared" ca="1" si="304"/>
        <v>4.7453703703703704E-4</v>
      </c>
      <c r="AG280" s="10">
        <f t="shared" ca="1" si="305"/>
        <v>0.88824074074074111</v>
      </c>
      <c r="AH280" s="9" t="str">
        <f t="shared" ca="1" si="274"/>
        <v>Burrito</v>
      </c>
      <c r="AI280" s="8">
        <f t="shared" ca="1" si="306"/>
        <v>0.88824074074074111</v>
      </c>
      <c r="AJ280" s="23">
        <f t="shared" ca="1" si="307"/>
        <v>0</v>
      </c>
      <c r="AK280" s="8">
        <f t="shared" ca="1" si="308"/>
        <v>0.88824074074074111</v>
      </c>
      <c r="AL280" s="7">
        <f t="shared" ca="1" si="275"/>
        <v>18</v>
      </c>
      <c r="AM280" s="8">
        <f t="shared" ca="1" si="309"/>
        <v>2.0833333333333335E-4</v>
      </c>
      <c r="AN280" s="8">
        <f t="shared" ca="1" si="310"/>
        <v>0.88844907407407447</v>
      </c>
      <c r="AO280" s="7" t="str">
        <f t="shared" ca="1" si="276"/>
        <v>Debit</v>
      </c>
      <c r="AP280" s="1">
        <f t="shared" ca="1" si="311"/>
        <v>5.7083333333332709E-2</v>
      </c>
      <c r="AQ280" s="1">
        <f t="shared" ca="1" si="312"/>
        <v>1.7361111111111112E-3</v>
      </c>
      <c r="AR280">
        <f t="shared" si="313"/>
        <v>1</v>
      </c>
      <c r="AS280" s="33">
        <f t="shared" ca="1" si="314"/>
        <v>5.7083333333332709E-2</v>
      </c>
      <c r="AT280" s="33">
        <f t="shared" ca="1" si="315"/>
        <v>1.7361111111111112E-3</v>
      </c>
      <c r="AX280">
        <f t="shared" si="282"/>
        <v>276</v>
      </c>
      <c r="AY280" s="34">
        <v>2.3935876717913061E-2</v>
      </c>
    </row>
    <row r="281" spans="1:51" ht="15" customHeight="1">
      <c r="A281" s="2">
        <v>146</v>
      </c>
      <c r="B281" s="1">
        <f t="shared" si="283"/>
        <v>1.6898148148148148E-3</v>
      </c>
      <c r="C281" s="5">
        <f t="shared" si="281"/>
        <v>0.83131944444444528</v>
      </c>
      <c r="D281" s="18">
        <f t="shared" si="284"/>
        <v>0.83131944444444528</v>
      </c>
      <c r="E281" s="21">
        <f t="shared" ca="1" si="285"/>
        <v>0</v>
      </c>
      <c r="F281" s="18">
        <f t="shared" ca="1" si="286"/>
        <v>0.83131944444444528</v>
      </c>
      <c r="G281" s="25">
        <f t="shared" ca="1" si="277"/>
        <v>28</v>
      </c>
      <c r="H281" s="18">
        <f t="shared" ca="1" si="287"/>
        <v>3.2407407407407406E-4</v>
      </c>
      <c r="I281" s="18">
        <f t="shared" ca="1" si="288"/>
        <v>0.83164351851851936</v>
      </c>
      <c r="J281" s="16">
        <f t="shared" ca="1" si="289"/>
        <v>0.83164351851851936</v>
      </c>
      <c r="K281" s="23">
        <f t="shared" ca="1" si="290"/>
        <v>5.6597222222221744E-2</v>
      </c>
      <c r="L281" s="16">
        <f t="shared" ca="1" si="291"/>
        <v>0.88824074074074111</v>
      </c>
      <c r="M281" s="15">
        <f t="shared" ca="1" si="278"/>
        <v>14</v>
      </c>
      <c r="N281" s="16">
        <f t="shared" ca="1" si="292"/>
        <v>1.6203703703703703E-4</v>
      </c>
      <c r="O281" s="16">
        <f t="shared" ca="1" si="293"/>
        <v>0.8884027777777781</v>
      </c>
      <c r="P281" s="14">
        <f t="shared" ca="1" si="294"/>
        <v>0.8884027777777781</v>
      </c>
      <c r="Q281" s="23">
        <f>0</f>
        <v>0</v>
      </c>
      <c r="R281" s="14">
        <f t="shared" ca="1" si="295"/>
        <v>0.8884027777777781</v>
      </c>
      <c r="S281" s="13">
        <f t="shared" ca="1" si="279"/>
        <v>18</v>
      </c>
      <c r="T281" s="14">
        <f t="shared" ca="1" si="296"/>
        <v>2.0833333333333335E-4</v>
      </c>
      <c r="U281" s="14">
        <f t="shared" ca="1" si="297"/>
        <v>0.88861111111111146</v>
      </c>
      <c r="V281" s="12">
        <f t="shared" ca="1" si="298"/>
        <v>0.88861111111111146</v>
      </c>
      <c r="W281" s="23">
        <f>0</f>
        <v>0</v>
      </c>
      <c r="X281" s="12">
        <f t="shared" ca="1" si="299"/>
        <v>0.88861111111111146</v>
      </c>
      <c r="Y281" s="11">
        <f t="shared" ca="1" si="280"/>
        <v>40</v>
      </c>
      <c r="Z281" s="12">
        <f t="shared" ca="1" si="300"/>
        <v>4.6296296296296298E-4</v>
      </c>
      <c r="AA281" s="12">
        <f t="shared" ca="1" si="301"/>
        <v>0.88907407407407446</v>
      </c>
      <c r="AB281" s="10">
        <f t="shared" ca="1" si="302"/>
        <v>0.88907407407407446</v>
      </c>
      <c r="AC281" s="23">
        <f>0</f>
        <v>0</v>
      </c>
      <c r="AD281" s="10">
        <f t="shared" ca="1" si="303"/>
        <v>0.88907407407407446</v>
      </c>
      <c r="AE281" s="9">
        <f t="shared" ca="1" si="273"/>
        <v>42</v>
      </c>
      <c r="AF281" s="10">
        <f t="shared" ca="1" si="304"/>
        <v>4.861111111111111E-4</v>
      </c>
      <c r="AG281" s="10">
        <f t="shared" ca="1" si="305"/>
        <v>0.88956018518518554</v>
      </c>
      <c r="AH281" s="9" t="str">
        <f t="shared" ca="1" si="274"/>
        <v>Burrito</v>
      </c>
      <c r="AI281" s="8">
        <f t="shared" ca="1" si="306"/>
        <v>0.88956018518518554</v>
      </c>
      <c r="AJ281" s="23">
        <f t="shared" ca="1" si="307"/>
        <v>0</v>
      </c>
      <c r="AK281" s="8">
        <f t="shared" ca="1" si="308"/>
        <v>0.88956018518518554</v>
      </c>
      <c r="AL281" s="7">
        <f t="shared" ca="1" si="275"/>
        <v>12</v>
      </c>
      <c r="AM281" s="8">
        <f t="shared" ca="1" si="309"/>
        <v>1.3888888888888889E-4</v>
      </c>
      <c r="AN281" s="8">
        <f t="shared" ca="1" si="310"/>
        <v>0.88969907407407445</v>
      </c>
      <c r="AO281" s="7" t="str">
        <f t="shared" ca="1" si="276"/>
        <v>Debit</v>
      </c>
      <c r="AP281" s="1">
        <f t="shared" ca="1" si="311"/>
        <v>5.6597222222221744E-2</v>
      </c>
      <c r="AQ281" s="1">
        <f t="shared" ca="1" si="312"/>
        <v>1.7824074074074072E-3</v>
      </c>
      <c r="AR281">
        <f t="shared" si="313"/>
        <v>1</v>
      </c>
      <c r="AS281" s="33">
        <f t="shared" ca="1" si="314"/>
        <v>5.6597222222221744E-2</v>
      </c>
      <c r="AT281" s="33">
        <f t="shared" ca="1" si="315"/>
        <v>1.7824074074074072E-3</v>
      </c>
      <c r="AX281">
        <f t="shared" si="282"/>
        <v>277</v>
      </c>
      <c r="AY281" s="34">
        <v>2.2539235383182515E-2</v>
      </c>
    </row>
    <row r="282" spans="1:51" ht="15" customHeight="1">
      <c r="A282" s="2">
        <v>21</v>
      </c>
      <c r="B282" s="1">
        <f t="shared" ref="B282:B305" si="316">A282/86400</f>
        <v>2.4305555555555555E-4</v>
      </c>
      <c r="C282" s="5">
        <f t="shared" ref="C282:C305" si="317">C281+B282</f>
        <v>0.83156250000000087</v>
      </c>
      <c r="D282" s="18">
        <f t="shared" ref="D282:D305" si="318">C282</f>
        <v>0.83156250000000087</v>
      </c>
      <c r="E282" s="21">
        <f t="shared" ref="E282:E305" ca="1" si="319">MAX(0,(I281-D282))</f>
        <v>8.1018518518494176E-5</v>
      </c>
      <c r="F282" s="18">
        <f t="shared" ref="F282:F305" ca="1" si="320">D282+E282</f>
        <v>0.83164351851851936</v>
      </c>
      <c r="G282" s="25">
        <f t="shared" ca="1" si="277"/>
        <v>30</v>
      </c>
      <c r="H282" s="18">
        <f t="shared" ref="H282:H305" ca="1" si="321">G282/86400</f>
        <v>3.4722222222222224E-4</v>
      </c>
      <c r="I282" s="18">
        <f t="shared" ref="I282:I305" ca="1" si="322">F282+H282</f>
        <v>0.83199074074074164</v>
      </c>
      <c r="J282" s="16">
        <f t="shared" ref="J282:J305" ca="1" si="323">I282</f>
        <v>0.83199074074074164</v>
      </c>
      <c r="K282" s="23">
        <f t="shared" ref="K282:K305" ca="1" si="324">MAX(0,(AG281-J282))</f>
        <v>5.7569444444443896E-2</v>
      </c>
      <c r="L282" s="16">
        <f t="shared" ref="L282:L305" ca="1" si="325">J282+K282</f>
        <v>0.88956018518518554</v>
      </c>
      <c r="M282" s="15">
        <f t="shared" ca="1" si="278"/>
        <v>9</v>
      </c>
      <c r="N282" s="16">
        <f t="shared" ref="N282:N305" ca="1" si="326">M282/86400</f>
        <v>1.0416666666666667E-4</v>
      </c>
      <c r="O282" s="16">
        <f t="shared" ref="O282:O305" ca="1" si="327">L282+N282</f>
        <v>0.88966435185185222</v>
      </c>
      <c r="P282" s="14">
        <f t="shared" ref="P282:P305" ca="1" si="328">O282</f>
        <v>0.88966435185185222</v>
      </c>
      <c r="Q282" s="23">
        <f>0</f>
        <v>0</v>
      </c>
      <c r="R282" s="14">
        <f t="shared" ref="R282:R305" ca="1" si="329">P282+Q282</f>
        <v>0.88966435185185222</v>
      </c>
      <c r="S282" s="13">
        <f t="shared" ca="1" si="279"/>
        <v>33</v>
      </c>
      <c r="T282" s="14">
        <f t="shared" ref="T282:T305" ca="1" si="330">S282/86400</f>
        <v>3.8194444444444446E-4</v>
      </c>
      <c r="U282" s="14">
        <f t="shared" ref="U282:U305" ca="1" si="331">R282+T282</f>
        <v>0.89004629629629661</v>
      </c>
      <c r="V282" s="12">
        <f t="shared" ref="V282:V305" ca="1" si="332">U282</f>
        <v>0.89004629629629661</v>
      </c>
      <c r="W282" s="23">
        <f>0</f>
        <v>0</v>
      </c>
      <c r="X282" s="12">
        <f t="shared" ref="X282:X305" ca="1" si="333">V282+W282</f>
        <v>0.89004629629629661</v>
      </c>
      <c r="Y282" s="11">
        <f t="shared" ca="1" si="280"/>
        <v>26</v>
      </c>
      <c r="Z282" s="12">
        <f t="shared" ref="Z282:Z305" ca="1" si="334">Y282/86400</f>
        <v>3.0092592592592595E-4</v>
      </c>
      <c r="AA282" s="12">
        <f t="shared" ref="AA282:AA305" ca="1" si="335">X282+Z282</f>
        <v>0.89034722222222251</v>
      </c>
      <c r="AB282" s="10">
        <f t="shared" ref="AB282:AB305" ca="1" si="336">AA282</f>
        <v>0.89034722222222251</v>
      </c>
      <c r="AC282" s="23">
        <f>0</f>
        <v>0</v>
      </c>
      <c r="AD282" s="10">
        <f t="shared" ref="AD282:AD305" ca="1" si="337">AB282+AC282</f>
        <v>0.89034722222222251</v>
      </c>
      <c r="AE282" s="9">
        <f t="shared" ca="1" si="273"/>
        <v>45</v>
      </c>
      <c r="AF282" s="10">
        <f t="shared" ref="AF282:AF305" ca="1" si="338">AE282/86400</f>
        <v>5.2083333333333333E-4</v>
      </c>
      <c r="AG282" s="10">
        <f t="shared" ref="AG282:AG305" ca="1" si="339">AD282+AF282</f>
        <v>0.89086805555555582</v>
      </c>
      <c r="AH282" s="9" t="str">
        <f t="shared" ca="1" si="274"/>
        <v>Bowl</v>
      </c>
      <c r="AI282" s="8">
        <f t="shared" ref="AI282:AI305" ca="1" si="340">AG282</f>
        <v>0.89086805555555582</v>
      </c>
      <c r="AJ282" s="23">
        <f t="shared" ref="AJ282:AJ305" ca="1" si="341">MAX(0,(AN281-AI282))</f>
        <v>0</v>
      </c>
      <c r="AK282" s="8">
        <f t="shared" ref="AK282:AK305" ca="1" si="342">AI282+AJ282</f>
        <v>0.89086805555555582</v>
      </c>
      <c r="AL282" s="7">
        <f t="shared" ca="1" si="275"/>
        <v>46</v>
      </c>
      <c r="AM282" s="8">
        <f t="shared" ref="AM282:AM305" ca="1" si="343">AL282/86400</f>
        <v>5.3240740740740744E-4</v>
      </c>
      <c r="AN282" s="8">
        <f t="shared" ref="AN282:AN305" ca="1" si="344">AK282+AM282</f>
        <v>0.89140046296296327</v>
      </c>
      <c r="AO282" s="7" t="str">
        <f t="shared" ca="1" si="276"/>
        <v>Cash</v>
      </c>
      <c r="AP282" s="1">
        <f t="shared" ref="AP282:AP305" ca="1" si="345">E282+K282+Q282+W282+AC282+AJ282</f>
        <v>5.765046296296239E-2</v>
      </c>
      <c r="AQ282" s="1">
        <f t="shared" ref="AQ282:AQ305" ca="1" si="346">AM282+AF282+Z282+T282+N282+H282</f>
        <v>2.1875000000000002E-3</v>
      </c>
      <c r="AR282">
        <f t="shared" ref="AR282:AR305" si="347">IF(C282&lt;$H$1, 1,0)</f>
        <v>1</v>
      </c>
      <c r="AS282" s="33">
        <f t="shared" ref="AS282:AS305" ca="1" si="348">AP282*AR282</f>
        <v>5.765046296296239E-2</v>
      </c>
      <c r="AT282" s="33">
        <f t="shared" ref="AT282:AT305" ca="1" si="349">AQ282*AR282</f>
        <v>2.1875000000000002E-3</v>
      </c>
      <c r="AX282">
        <f t="shared" si="282"/>
        <v>278</v>
      </c>
      <c r="AY282" s="34">
        <v>2.475807273468467E-2</v>
      </c>
    </row>
    <row r="283" spans="1:51" ht="15" customHeight="1">
      <c r="A283" s="2">
        <v>150</v>
      </c>
      <c r="B283" s="1">
        <f t="shared" si="316"/>
        <v>1.736111111111111E-3</v>
      </c>
      <c r="C283" s="5">
        <f t="shared" si="317"/>
        <v>0.83329861111111203</v>
      </c>
      <c r="D283" s="18">
        <f t="shared" si="318"/>
        <v>0.83329861111111203</v>
      </c>
      <c r="E283" s="21">
        <f t="shared" ca="1" si="319"/>
        <v>0</v>
      </c>
      <c r="F283" s="18">
        <f t="shared" ca="1" si="320"/>
        <v>0.83329861111111203</v>
      </c>
      <c r="G283" s="25">
        <f t="shared" ca="1" si="277"/>
        <v>28</v>
      </c>
      <c r="H283" s="18">
        <f t="shared" ca="1" si="321"/>
        <v>3.2407407407407406E-4</v>
      </c>
      <c r="I283" s="18">
        <f t="shared" ca="1" si="322"/>
        <v>0.83362268518518612</v>
      </c>
      <c r="J283" s="16">
        <f t="shared" ca="1" si="323"/>
        <v>0.83362268518518612</v>
      </c>
      <c r="K283" s="23">
        <f t="shared" ca="1" si="324"/>
        <v>5.7245370370369697E-2</v>
      </c>
      <c r="L283" s="16">
        <f t="shared" ca="1" si="325"/>
        <v>0.89086805555555582</v>
      </c>
      <c r="M283" s="15">
        <f t="shared" ca="1" si="278"/>
        <v>32</v>
      </c>
      <c r="N283" s="16">
        <f t="shared" ca="1" si="326"/>
        <v>3.7037037037037035E-4</v>
      </c>
      <c r="O283" s="16">
        <f t="shared" ca="1" si="327"/>
        <v>0.89123842592592617</v>
      </c>
      <c r="P283" s="14">
        <f t="shared" ca="1" si="328"/>
        <v>0.89123842592592617</v>
      </c>
      <c r="Q283" s="23">
        <f>0</f>
        <v>0</v>
      </c>
      <c r="R283" s="14">
        <f t="shared" ca="1" si="329"/>
        <v>0.89123842592592617</v>
      </c>
      <c r="S283" s="13">
        <f t="shared" ca="1" si="279"/>
        <v>17</v>
      </c>
      <c r="T283" s="14">
        <f t="shared" ca="1" si="330"/>
        <v>1.9675925925925926E-4</v>
      </c>
      <c r="U283" s="14">
        <f t="shared" ca="1" si="331"/>
        <v>0.89143518518518539</v>
      </c>
      <c r="V283" s="12">
        <f t="shared" ca="1" si="332"/>
        <v>0.89143518518518539</v>
      </c>
      <c r="W283" s="23">
        <f>0</f>
        <v>0</v>
      </c>
      <c r="X283" s="12">
        <f t="shared" ca="1" si="333"/>
        <v>0.89143518518518539</v>
      </c>
      <c r="Y283" s="11">
        <f t="shared" ca="1" si="280"/>
        <v>43</v>
      </c>
      <c r="Z283" s="12">
        <f t="shared" ca="1" si="334"/>
        <v>4.9768518518518521E-4</v>
      </c>
      <c r="AA283" s="12">
        <f t="shared" ca="1" si="335"/>
        <v>0.89193287037037061</v>
      </c>
      <c r="AB283" s="10">
        <f t="shared" ca="1" si="336"/>
        <v>0.89193287037037061</v>
      </c>
      <c r="AC283" s="23">
        <f>0</f>
        <v>0</v>
      </c>
      <c r="AD283" s="10">
        <f t="shared" ca="1" si="337"/>
        <v>0.89193287037037061</v>
      </c>
      <c r="AE283" s="9">
        <f t="shared" ca="1" si="273"/>
        <v>35</v>
      </c>
      <c r="AF283" s="10">
        <f t="shared" ca="1" si="338"/>
        <v>4.0509259259259258E-4</v>
      </c>
      <c r="AG283" s="10">
        <f t="shared" ca="1" si="339"/>
        <v>0.89233796296296319</v>
      </c>
      <c r="AH283" s="9" t="str">
        <f t="shared" ca="1" si="274"/>
        <v>Burrito</v>
      </c>
      <c r="AI283" s="8">
        <f t="shared" ca="1" si="340"/>
        <v>0.89233796296296319</v>
      </c>
      <c r="AJ283" s="23">
        <f t="shared" ca="1" si="341"/>
        <v>0</v>
      </c>
      <c r="AK283" s="8">
        <f t="shared" ca="1" si="342"/>
        <v>0.89233796296296319</v>
      </c>
      <c r="AL283" s="7">
        <f t="shared" ca="1" si="275"/>
        <v>14</v>
      </c>
      <c r="AM283" s="8">
        <f t="shared" ca="1" si="343"/>
        <v>1.6203703703703703E-4</v>
      </c>
      <c r="AN283" s="8">
        <f t="shared" ca="1" si="344"/>
        <v>0.89250000000000018</v>
      </c>
      <c r="AO283" s="7" t="str">
        <f t="shared" ca="1" si="276"/>
        <v>Debit</v>
      </c>
      <c r="AP283" s="1">
        <f t="shared" ca="1" si="345"/>
        <v>5.7245370370369697E-2</v>
      </c>
      <c r="AQ283" s="1">
        <f t="shared" ca="1" si="346"/>
        <v>1.9560185185185184E-3</v>
      </c>
      <c r="AR283">
        <f t="shared" si="347"/>
        <v>1</v>
      </c>
      <c r="AS283" s="33">
        <f t="shared" ca="1" si="348"/>
        <v>5.7245370370369697E-2</v>
      </c>
      <c r="AT283" s="33">
        <f t="shared" ca="1" si="349"/>
        <v>1.9560185185185184E-3</v>
      </c>
      <c r="AX283">
        <f t="shared" si="282"/>
        <v>279</v>
      </c>
      <c r="AY283" s="34">
        <v>2.4787080712788061E-2</v>
      </c>
    </row>
    <row r="284" spans="1:51" ht="15" customHeight="1">
      <c r="A284" s="2">
        <v>136</v>
      </c>
      <c r="B284" s="1">
        <f t="shared" si="316"/>
        <v>1.5740740740740741E-3</v>
      </c>
      <c r="C284" s="5">
        <f t="shared" si="317"/>
        <v>0.83487268518518609</v>
      </c>
      <c r="D284" s="18">
        <f t="shared" si="318"/>
        <v>0.83487268518518609</v>
      </c>
      <c r="E284" s="21">
        <f t="shared" ca="1" si="319"/>
        <v>0</v>
      </c>
      <c r="F284" s="18">
        <f t="shared" ca="1" si="320"/>
        <v>0.83487268518518609</v>
      </c>
      <c r="G284" s="25">
        <f t="shared" ca="1" si="277"/>
        <v>15</v>
      </c>
      <c r="H284" s="18">
        <f t="shared" ca="1" si="321"/>
        <v>1.7361111111111112E-4</v>
      </c>
      <c r="I284" s="18">
        <f t="shared" ca="1" si="322"/>
        <v>0.83504629629629723</v>
      </c>
      <c r="J284" s="16">
        <f t="shared" ca="1" si="323"/>
        <v>0.83504629629629723</v>
      </c>
      <c r="K284" s="23">
        <f t="shared" ca="1" si="324"/>
        <v>5.7291666666665964E-2</v>
      </c>
      <c r="L284" s="16">
        <f t="shared" ca="1" si="325"/>
        <v>0.89233796296296319</v>
      </c>
      <c r="M284" s="15">
        <f t="shared" ca="1" si="278"/>
        <v>9</v>
      </c>
      <c r="N284" s="16">
        <f t="shared" ca="1" si="326"/>
        <v>1.0416666666666667E-4</v>
      </c>
      <c r="O284" s="16">
        <f t="shared" ca="1" si="327"/>
        <v>0.89244212962962988</v>
      </c>
      <c r="P284" s="14">
        <f t="shared" ca="1" si="328"/>
        <v>0.89244212962962988</v>
      </c>
      <c r="Q284" s="23">
        <f>0</f>
        <v>0</v>
      </c>
      <c r="R284" s="14">
        <f t="shared" ca="1" si="329"/>
        <v>0.89244212962962988</v>
      </c>
      <c r="S284" s="13">
        <f t="shared" ca="1" si="279"/>
        <v>27</v>
      </c>
      <c r="T284" s="14">
        <f t="shared" ca="1" si="330"/>
        <v>3.1250000000000001E-4</v>
      </c>
      <c r="U284" s="14">
        <f t="shared" ca="1" si="331"/>
        <v>0.89275462962962993</v>
      </c>
      <c r="V284" s="12">
        <f t="shared" ca="1" si="332"/>
        <v>0.89275462962962993</v>
      </c>
      <c r="W284" s="23">
        <f>0</f>
        <v>0</v>
      </c>
      <c r="X284" s="12">
        <f t="shared" ca="1" si="333"/>
        <v>0.89275462962962993</v>
      </c>
      <c r="Y284" s="11">
        <f t="shared" ca="1" si="280"/>
        <v>47</v>
      </c>
      <c r="Z284" s="12">
        <f t="shared" ca="1" si="334"/>
        <v>5.4398148148148144E-4</v>
      </c>
      <c r="AA284" s="12">
        <f t="shared" ca="1" si="335"/>
        <v>0.89329861111111142</v>
      </c>
      <c r="AB284" s="10">
        <f t="shared" ca="1" si="336"/>
        <v>0.89329861111111142</v>
      </c>
      <c r="AC284" s="23">
        <f>0</f>
        <v>0</v>
      </c>
      <c r="AD284" s="10">
        <f t="shared" ca="1" si="337"/>
        <v>0.89329861111111142</v>
      </c>
      <c r="AE284" s="9">
        <f t="shared" ca="1" si="273"/>
        <v>43</v>
      </c>
      <c r="AF284" s="10">
        <f t="shared" ca="1" si="338"/>
        <v>4.9768518518518521E-4</v>
      </c>
      <c r="AG284" s="10">
        <f t="shared" ca="1" si="339"/>
        <v>0.89379629629629664</v>
      </c>
      <c r="AH284" s="9" t="str">
        <f t="shared" ca="1" si="274"/>
        <v>Bowl</v>
      </c>
      <c r="AI284" s="8">
        <f t="shared" ca="1" si="340"/>
        <v>0.89379629629629664</v>
      </c>
      <c r="AJ284" s="23">
        <f t="shared" ca="1" si="341"/>
        <v>0</v>
      </c>
      <c r="AK284" s="8">
        <f t="shared" ca="1" si="342"/>
        <v>0.89379629629629664</v>
      </c>
      <c r="AL284" s="7">
        <f t="shared" ca="1" si="275"/>
        <v>45</v>
      </c>
      <c r="AM284" s="8">
        <f t="shared" ca="1" si="343"/>
        <v>5.2083333333333333E-4</v>
      </c>
      <c r="AN284" s="8">
        <f t="shared" ca="1" si="344"/>
        <v>0.89431712962962995</v>
      </c>
      <c r="AO284" s="7" t="str">
        <f t="shared" ca="1" si="276"/>
        <v>Cash</v>
      </c>
      <c r="AP284" s="1">
        <f t="shared" ca="1" si="345"/>
        <v>5.7291666666665964E-2</v>
      </c>
      <c r="AQ284" s="1">
        <f t="shared" ca="1" si="346"/>
        <v>2.1527777777777773E-3</v>
      </c>
      <c r="AR284">
        <f t="shared" si="347"/>
        <v>1</v>
      </c>
      <c r="AS284" s="33">
        <f t="shared" ca="1" si="348"/>
        <v>5.7291666666665964E-2</v>
      </c>
      <c r="AT284" s="33">
        <f t="shared" ca="1" si="349"/>
        <v>2.1527777777777773E-3</v>
      </c>
      <c r="AX284">
        <f t="shared" si="282"/>
        <v>280</v>
      </c>
      <c r="AY284" s="34">
        <v>2.1969012054507592E-2</v>
      </c>
    </row>
    <row r="285" spans="1:51" ht="15" customHeight="1">
      <c r="A285" s="2">
        <v>9</v>
      </c>
      <c r="B285" s="1">
        <f t="shared" si="316"/>
        <v>1.0416666666666667E-4</v>
      </c>
      <c r="C285" s="5">
        <f t="shared" si="317"/>
        <v>0.83497685185185277</v>
      </c>
      <c r="D285" s="18">
        <f t="shared" si="318"/>
        <v>0.83497685185185277</v>
      </c>
      <c r="E285" s="21">
        <f t="shared" ca="1" si="319"/>
        <v>6.94444444444553E-5</v>
      </c>
      <c r="F285" s="18">
        <f t="shared" ca="1" si="320"/>
        <v>0.83504629629629723</v>
      </c>
      <c r="G285" s="25">
        <f t="shared" ca="1" si="277"/>
        <v>26</v>
      </c>
      <c r="H285" s="18">
        <f t="shared" ca="1" si="321"/>
        <v>3.0092592592592595E-4</v>
      </c>
      <c r="I285" s="18">
        <f t="shared" ca="1" si="322"/>
        <v>0.83534722222222313</v>
      </c>
      <c r="J285" s="16">
        <f t="shared" ca="1" si="323"/>
        <v>0.83534722222222313</v>
      </c>
      <c r="K285" s="23">
        <f t="shared" ca="1" si="324"/>
        <v>5.8449074074073515E-2</v>
      </c>
      <c r="L285" s="16">
        <f t="shared" ca="1" si="325"/>
        <v>0.89379629629629664</v>
      </c>
      <c r="M285" s="15">
        <f t="shared" ca="1" si="278"/>
        <v>33</v>
      </c>
      <c r="N285" s="16">
        <f t="shared" ca="1" si="326"/>
        <v>3.8194444444444446E-4</v>
      </c>
      <c r="O285" s="16">
        <f t="shared" ca="1" si="327"/>
        <v>0.89417824074074104</v>
      </c>
      <c r="P285" s="14">
        <f t="shared" ca="1" si="328"/>
        <v>0.89417824074074104</v>
      </c>
      <c r="Q285" s="23">
        <f>0</f>
        <v>0</v>
      </c>
      <c r="R285" s="14">
        <f t="shared" ca="1" si="329"/>
        <v>0.89417824074074104</v>
      </c>
      <c r="S285" s="13">
        <f t="shared" ca="1" si="279"/>
        <v>39</v>
      </c>
      <c r="T285" s="14">
        <f t="shared" ca="1" si="330"/>
        <v>4.5138888888888887E-4</v>
      </c>
      <c r="U285" s="14">
        <f t="shared" ca="1" si="331"/>
        <v>0.89462962962962989</v>
      </c>
      <c r="V285" s="12">
        <f t="shared" ca="1" si="332"/>
        <v>0.89462962962962989</v>
      </c>
      <c r="W285" s="23">
        <f>0</f>
        <v>0</v>
      </c>
      <c r="X285" s="12">
        <f t="shared" ca="1" si="333"/>
        <v>0.89462962962962989</v>
      </c>
      <c r="Y285" s="11">
        <f t="shared" ca="1" si="280"/>
        <v>37</v>
      </c>
      <c r="Z285" s="12">
        <f t="shared" ca="1" si="334"/>
        <v>4.2824074074074075E-4</v>
      </c>
      <c r="AA285" s="12">
        <f t="shared" ca="1" si="335"/>
        <v>0.89505787037037066</v>
      </c>
      <c r="AB285" s="10">
        <f t="shared" ca="1" si="336"/>
        <v>0.89505787037037066</v>
      </c>
      <c r="AC285" s="23">
        <f>0</f>
        <v>0</v>
      </c>
      <c r="AD285" s="10">
        <f t="shared" ca="1" si="337"/>
        <v>0.89505787037037066</v>
      </c>
      <c r="AE285" s="9">
        <f t="shared" ca="1" si="273"/>
        <v>40</v>
      </c>
      <c r="AF285" s="10">
        <f t="shared" ca="1" si="338"/>
        <v>4.6296296296296298E-4</v>
      </c>
      <c r="AG285" s="10">
        <f t="shared" ca="1" si="339"/>
        <v>0.89552083333333365</v>
      </c>
      <c r="AH285" s="9" t="str">
        <f t="shared" ca="1" si="274"/>
        <v>Bowl</v>
      </c>
      <c r="AI285" s="8">
        <f t="shared" ca="1" si="340"/>
        <v>0.89552083333333365</v>
      </c>
      <c r="AJ285" s="23">
        <f t="shared" ca="1" si="341"/>
        <v>0</v>
      </c>
      <c r="AK285" s="8">
        <f t="shared" ca="1" si="342"/>
        <v>0.89552083333333365</v>
      </c>
      <c r="AL285" s="7">
        <f t="shared" ca="1" si="275"/>
        <v>29</v>
      </c>
      <c r="AM285" s="8">
        <f t="shared" ca="1" si="343"/>
        <v>3.3564814814814812E-4</v>
      </c>
      <c r="AN285" s="8">
        <f t="shared" ca="1" si="344"/>
        <v>0.89585648148148178</v>
      </c>
      <c r="AO285" s="7" t="str">
        <f t="shared" ca="1" si="276"/>
        <v>Debit</v>
      </c>
      <c r="AP285" s="1">
        <f t="shared" ca="1" si="345"/>
        <v>5.851851851851797E-2</v>
      </c>
      <c r="AQ285" s="1">
        <f t="shared" ca="1" si="346"/>
        <v>2.3611111111111107E-3</v>
      </c>
      <c r="AR285">
        <f t="shared" si="347"/>
        <v>1</v>
      </c>
      <c r="AS285" s="33">
        <f t="shared" ca="1" si="348"/>
        <v>5.851851851851797E-2</v>
      </c>
      <c r="AT285" s="33">
        <f t="shared" ca="1" si="349"/>
        <v>2.3611111111111107E-3</v>
      </c>
      <c r="AX285">
        <f t="shared" si="282"/>
        <v>281</v>
      </c>
      <c r="AY285" s="34">
        <v>2.4612013743302984E-2</v>
      </c>
    </row>
    <row r="286" spans="1:51" ht="15" customHeight="1">
      <c r="A286" s="2">
        <v>54</v>
      </c>
      <c r="B286" s="1">
        <f t="shared" si="316"/>
        <v>6.2500000000000001E-4</v>
      </c>
      <c r="C286" s="5">
        <f t="shared" si="317"/>
        <v>0.83560185185185276</v>
      </c>
      <c r="D286" s="18">
        <f t="shared" si="318"/>
        <v>0.83560185185185276</v>
      </c>
      <c r="E286" s="21">
        <f t="shared" ca="1" si="319"/>
        <v>0</v>
      </c>
      <c r="F286" s="18">
        <f t="shared" ca="1" si="320"/>
        <v>0.83560185185185276</v>
      </c>
      <c r="G286" s="25">
        <f t="shared" ca="1" si="277"/>
        <v>14</v>
      </c>
      <c r="H286" s="18">
        <f t="shared" ca="1" si="321"/>
        <v>1.6203703703703703E-4</v>
      </c>
      <c r="I286" s="18">
        <f t="shared" ca="1" si="322"/>
        <v>0.83576388888888975</v>
      </c>
      <c r="J286" s="16">
        <f t="shared" ca="1" si="323"/>
        <v>0.83576388888888975</v>
      </c>
      <c r="K286" s="23">
        <f t="shared" ca="1" si="324"/>
        <v>5.9756944444443905E-2</v>
      </c>
      <c r="L286" s="16">
        <f t="shared" ca="1" si="325"/>
        <v>0.89552083333333365</v>
      </c>
      <c r="M286" s="15">
        <f t="shared" ca="1" si="278"/>
        <v>17</v>
      </c>
      <c r="N286" s="16">
        <f t="shared" ca="1" si="326"/>
        <v>1.9675925925925926E-4</v>
      </c>
      <c r="O286" s="16">
        <f t="shared" ca="1" si="327"/>
        <v>0.89571759259259287</v>
      </c>
      <c r="P286" s="14">
        <f t="shared" ca="1" si="328"/>
        <v>0.89571759259259287</v>
      </c>
      <c r="Q286" s="23">
        <f>0</f>
        <v>0</v>
      </c>
      <c r="R286" s="14">
        <f t="shared" ca="1" si="329"/>
        <v>0.89571759259259287</v>
      </c>
      <c r="S286" s="13">
        <f t="shared" ca="1" si="279"/>
        <v>44</v>
      </c>
      <c r="T286" s="14">
        <f t="shared" ca="1" si="330"/>
        <v>5.0925925925925921E-4</v>
      </c>
      <c r="U286" s="14">
        <f t="shared" ca="1" si="331"/>
        <v>0.89622685185185214</v>
      </c>
      <c r="V286" s="12">
        <f t="shared" ca="1" si="332"/>
        <v>0.89622685185185214</v>
      </c>
      <c r="W286" s="23">
        <f>0</f>
        <v>0</v>
      </c>
      <c r="X286" s="12">
        <f t="shared" ca="1" si="333"/>
        <v>0.89622685185185214</v>
      </c>
      <c r="Y286" s="11">
        <f t="shared" ca="1" si="280"/>
        <v>43</v>
      </c>
      <c r="Z286" s="12">
        <f t="shared" ca="1" si="334"/>
        <v>4.9768518518518521E-4</v>
      </c>
      <c r="AA286" s="12">
        <f t="shared" ca="1" si="335"/>
        <v>0.89672453703703736</v>
      </c>
      <c r="AB286" s="10">
        <f t="shared" ca="1" si="336"/>
        <v>0.89672453703703736</v>
      </c>
      <c r="AC286" s="23">
        <f>0</f>
        <v>0</v>
      </c>
      <c r="AD286" s="10">
        <f t="shared" ca="1" si="337"/>
        <v>0.89672453703703736</v>
      </c>
      <c r="AE286" s="9">
        <f t="shared" ca="1" si="273"/>
        <v>47</v>
      </c>
      <c r="AF286" s="10">
        <f t="shared" ca="1" si="338"/>
        <v>5.4398148148148144E-4</v>
      </c>
      <c r="AG286" s="10">
        <f t="shared" ca="1" si="339"/>
        <v>0.89726851851851885</v>
      </c>
      <c r="AH286" s="9" t="str">
        <f t="shared" ca="1" si="274"/>
        <v>Bowl</v>
      </c>
      <c r="AI286" s="8">
        <f t="shared" ca="1" si="340"/>
        <v>0.89726851851851885</v>
      </c>
      <c r="AJ286" s="23">
        <f t="shared" ca="1" si="341"/>
        <v>0</v>
      </c>
      <c r="AK286" s="8">
        <f t="shared" ca="1" si="342"/>
        <v>0.89726851851851885</v>
      </c>
      <c r="AL286" s="7">
        <f t="shared" ca="1" si="275"/>
        <v>26</v>
      </c>
      <c r="AM286" s="8">
        <f t="shared" ca="1" si="343"/>
        <v>3.0092592592592595E-4</v>
      </c>
      <c r="AN286" s="8">
        <f t="shared" ca="1" si="344"/>
        <v>0.89756944444444475</v>
      </c>
      <c r="AO286" s="7" t="str">
        <f t="shared" ca="1" si="276"/>
        <v>Debit</v>
      </c>
      <c r="AP286" s="1">
        <f t="shared" ca="1" si="345"/>
        <v>5.9756944444443905E-2</v>
      </c>
      <c r="AQ286" s="1">
        <f t="shared" ca="1" si="346"/>
        <v>2.2106481481481482E-3</v>
      </c>
      <c r="AR286">
        <f t="shared" si="347"/>
        <v>1</v>
      </c>
      <c r="AS286" s="33">
        <f t="shared" ca="1" si="348"/>
        <v>5.9756944444443905E-2</v>
      </c>
      <c r="AT286" s="33">
        <f t="shared" ca="1" si="349"/>
        <v>2.2106481481481482E-3</v>
      </c>
      <c r="AX286">
        <f t="shared" si="282"/>
        <v>282</v>
      </c>
      <c r="AY286" s="34">
        <v>2.3732493303051789E-2</v>
      </c>
    </row>
    <row r="287" spans="1:51" ht="15" customHeight="1">
      <c r="A287" s="2">
        <v>52</v>
      </c>
      <c r="B287" s="1">
        <f t="shared" si="316"/>
        <v>6.018518518518519E-4</v>
      </c>
      <c r="C287" s="5">
        <f t="shared" si="317"/>
        <v>0.83620370370370456</v>
      </c>
      <c r="D287" s="18">
        <f t="shared" si="318"/>
        <v>0.83620370370370456</v>
      </c>
      <c r="E287" s="21">
        <f t="shared" ca="1" si="319"/>
        <v>0</v>
      </c>
      <c r="F287" s="18">
        <f t="shared" ca="1" si="320"/>
        <v>0.83620370370370456</v>
      </c>
      <c r="G287" s="25">
        <f t="shared" ca="1" si="277"/>
        <v>13</v>
      </c>
      <c r="H287" s="18">
        <f t="shared" ca="1" si="321"/>
        <v>1.5046296296296297E-4</v>
      </c>
      <c r="I287" s="18">
        <f t="shared" ca="1" si="322"/>
        <v>0.83635416666666751</v>
      </c>
      <c r="J287" s="16">
        <f t="shared" ca="1" si="323"/>
        <v>0.83635416666666751</v>
      </c>
      <c r="K287" s="23">
        <f t="shared" ca="1" si="324"/>
        <v>6.0914351851851345E-2</v>
      </c>
      <c r="L287" s="16">
        <f t="shared" ca="1" si="325"/>
        <v>0.89726851851851885</v>
      </c>
      <c r="M287" s="15">
        <f t="shared" ca="1" si="278"/>
        <v>25</v>
      </c>
      <c r="N287" s="16">
        <f t="shared" ca="1" si="326"/>
        <v>2.8935185185185184E-4</v>
      </c>
      <c r="O287" s="16">
        <f t="shared" ca="1" si="327"/>
        <v>0.89755787037037071</v>
      </c>
      <c r="P287" s="14">
        <f t="shared" ca="1" si="328"/>
        <v>0.89755787037037071</v>
      </c>
      <c r="Q287" s="23">
        <f>0</f>
        <v>0</v>
      </c>
      <c r="R287" s="14">
        <f t="shared" ca="1" si="329"/>
        <v>0.89755787037037071</v>
      </c>
      <c r="S287" s="13">
        <f t="shared" ca="1" si="279"/>
        <v>31</v>
      </c>
      <c r="T287" s="14">
        <f t="shared" ca="1" si="330"/>
        <v>3.5879629629629629E-4</v>
      </c>
      <c r="U287" s="14">
        <f t="shared" ca="1" si="331"/>
        <v>0.89791666666666703</v>
      </c>
      <c r="V287" s="12">
        <f t="shared" ca="1" si="332"/>
        <v>0.89791666666666703</v>
      </c>
      <c r="W287" s="23">
        <f>0</f>
        <v>0</v>
      </c>
      <c r="X287" s="12">
        <f t="shared" ca="1" si="333"/>
        <v>0.89791666666666703</v>
      </c>
      <c r="Y287" s="11">
        <f t="shared" ca="1" si="280"/>
        <v>31</v>
      </c>
      <c r="Z287" s="12">
        <f t="shared" ca="1" si="334"/>
        <v>3.5879629629629629E-4</v>
      </c>
      <c r="AA287" s="12">
        <f t="shared" ca="1" si="335"/>
        <v>0.89827546296296334</v>
      </c>
      <c r="AB287" s="10">
        <f t="shared" ca="1" si="336"/>
        <v>0.89827546296296334</v>
      </c>
      <c r="AC287" s="23">
        <f>0</f>
        <v>0</v>
      </c>
      <c r="AD287" s="10">
        <f t="shared" ca="1" si="337"/>
        <v>0.89827546296296334</v>
      </c>
      <c r="AE287" s="9">
        <f t="shared" ca="1" si="273"/>
        <v>49</v>
      </c>
      <c r="AF287" s="10">
        <f t="shared" ca="1" si="338"/>
        <v>5.6712962962962967E-4</v>
      </c>
      <c r="AG287" s="10">
        <f t="shared" ca="1" si="339"/>
        <v>0.89884259259259303</v>
      </c>
      <c r="AH287" s="9" t="str">
        <f t="shared" ca="1" si="274"/>
        <v>Bowl</v>
      </c>
      <c r="AI287" s="8">
        <f t="shared" ca="1" si="340"/>
        <v>0.89884259259259303</v>
      </c>
      <c r="AJ287" s="23">
        <f t="shared" ca="1" si="341"/>
        <v>0</v>
      </c>
      <c r="AK287" s="8">
        <f t="shared" ca="1" si="342"/>
        <v>0.89884259259259303</v>
      </c>
      <c r="AL287" s="7">
        <f t="shared" ca="1" si="275"/>
        <v>55</v>
      </c>
      <c r="AM287" s="8">
        <f t="shared" ca="1" si="343"/>
        <v>6.3657407407407413E-4</v>
      </c>
      <c r="AN287" s="8">
        <f t="shared" ca="1" si="344"/>
        <v>0.89947916666666705</v>
      </c>
      <c r="AO287" s="7" t="str">
        <f t="shared" ca="1" si="276"/>
        <v>Cash</v>
      </c>
      <c r="AP287" s="1">
        <f t="shared" ca="1" si="345"/>
        <v>6.0914351851851345E-2</v>
      </c>
      <c r="AQ287" s="1">
        <f t="shared" ca="1" si="346"/>
        <v>2.3611111111111111E-3</v>
      </c>
      <c r="AR287">
        <f t="shared" si="347"/>
        <v>1</v>
      </c>
      <c r="AS287" s="33">
        <f t="shared" ca="1" si="348"/>
        <v>6.0914351851851345E-2</v>
      </c>
      <c r="AT287" s="33">
        <f t="shared" ca="1" si="349"/>
        <v>2.3611111111111111E-3</v>
      </c>
      <c r="AX287">
        <f t="shared" si="282"/>
        <v>283</v>
      </c>
      <c r="AY287" s="34">
        <v>2.4356583391567994E-2</v>
      </c>
    </row>
    <row r="288" spans="1:51" ht="15" customHeight="1">
      <c r="A288" s="2">
        <v>99</v>
      </c>
      <c r="B288" s="1">
        <f t="shared" si="316"/>
        <v>1.1458333333333333E-3</v>
      </c>
      <c r="C288" s="5">
        <f t="shared" si="317"/>
        <v>0.83734953703703785</v>
      </c>
      <c r="D288" s="18">
        <f t="shared" si="318"/>
        <v>0.83734953703703785</v>
      </c>
      <c r="E288" s="21">
        <f t="shared" ca="1" si="319"/>
        <v>0</v>
      </c>
      <c r="F288" s="18">
        <f t="shared" ca="1" si="320"/>
        <v>0.83734953703703785</v>
      </c>
      <c r="G288" s="25">
        <f t="shared" ca="1" si="277"/>
        <v>24</v>
      </c>
      <c r="H288" s="18">
        <f t="shared" ca="1" si="321"/>
        <v>2.7777777777777778E-4</v>
      </c>
      <c r="I288" s="18">
        <f t="shared" ca="1" si="322"/>
        <v>0.83762731481481567</v>
      </c>
      <c r="J288" s="16">
        <f t="shared" ca="1" si="323"/>
        <v>0.83762731481481567</v>
      </c>
      <c r="K288" s="23">
        <f t="shared" ca="1" si="324"/>
        <v>6.1215277777777355E-2</v>
      </c>
      <c r="L288" s="16">
        <f t="shared" ca="1" si="325"/>
        <v>0.89884259259259303</v>
      </c>
      <c r="M288" s="15">
        <f t="shared" ca="1" si="278"/>
        <v>11</v>
      </c>
      <c r="N288" s="16">
        <f t="shared" ca="1" si="326"/>
        <v>1.273148148148148E-4</v>
      </c>
      <c r="O288" s="16">
        <f t="shared" ca="1" si="327"/>
        <v>0.89896990740740779</v>
      </c>
      <c r="P288" s="14">
        <f t="shared" ca="1" si="328"/>
        <v>0.89896990740740779</v>
      </c>
      <c r="Q288" s="23">
        <f>0</f>
        <v>0</v>
      </c>
      <c r="R288" s="14">
        <f t="shared" ca="1" si="329"/>
        <v>0.89896990740740779</v>
      </c>
      <c r="S288" s="13">
        <f t="shared" ca="1" si="279"/>
        <v>44</v>
      </c>
      <c r="T288" s="14">
        <f t="shared" ca="1" si="330"/>
        <v>5.0925925925925921E-4</v>
      </c>
      <c r="U288" s="14">
        <f t="shared" ca="1" si="331"/>
        <v>0.89947916666666705</v>
      </c>
      <c r="V288" s="12">
        <f t="shared" ca="1" si="332"/>
        <v>0.89947916666666705</v>
      </c>
      <c r="W288" s="23">
        <f>0</f>
        <v>0</v>
      </c>
      <c r="X288" s="12">
        <f t="shared" ca="1" si="333"/>
        <v>0.89947916666666705</v>
      </c>
      <c r="Y288" s="11">
        <f t="shared" ca="1" si="280"/>
        <v>23</v>
      </c>
      <c r="Z288" s="12">
        <f t="shared" ca="1" si="334"/>
        <v>2.6620370370370372E-4</v>
      </c>
      <c r="AA288" s="12">
        <f t="shared" ca="1" si="335"/>
        <v>0.89974537037037072</v>
      </c>
      <c r="AB288" s="10">
        <f t="shared" ca="1" si="336"/>
        <v>0.89974537037037072</v>
      </c>
      <c r="AC288" s="23">
        <f>0</f>
        <v>0</v>
      </c>
      <c r="AD288" s="10">
        <f t="shared" ca="1" si="337"/>
        <v>0.89974537037037072</v>
      </c>
      <c r="AE288" s="9">
        <f t="shared" ca="1" si="273"/>
        <v>35</v>
      </c>
      <c r="AF288" s="10">
        <f t="shared" ca="1" si="338"/>
        <v>4.0509259259259258E-4</v>
      </c>
      <c r="AG288" s="10">
        <f t="shared" ca="1" si="339"/>
        <v>0.9001504629629633</v>
      </c>
      <c r="AH288" s="9" t="str">
        <f t="shared" ca="1" si="274"/>
        <v>Bowl</v>
      </c>
      <c r="AI288" s="8">
        <f t="shared" ca="1" si="340"/>
        <v>0.9001504629629633</v>
      </c>
      <c r="AJ288" s="23">
        <f t="shared" ca="1" si="341"/>
        <v>0</v>
      </c>
      <c r="AK288" s="8">
        <f t="shared" ca="1" si="342"/>
        <v>0.9001504629629633</v>
      </c>
      <c r="AL288" s="7">
        <f t="shared" ca="1" si="275"/>
        <v>60</v>
      </c>
      <c r="AM288" s="8">
        <f t="shared" ca="1" si="343"/>
        <v>6.9444444444444447E-4</v>
      </c>
      <c r="AN288" s="8">
        <f t="shared" ca="1" si="344"/>
        <v>0.90084490740740775</v>
      </c>
      <c r="AO288" s="7" t="str">
        <f t="shared" ca="1" si="276"/>
        <v>Cash</v>
      </c>
      <c r="AP288" s="1">
        <f t="shared" ca="1" si="345"/>
        <v>6.1215277777777355E-2</v>
      </c>
      <c r="AQ288" s="1">
        <f t="shared" ca="1" si="346"/>
        <v>2.2800925925925927E-3</v>
      </c>
      <c r="AR288">
        <f t="shared" si="347"/>
        <v>1</v>
      </c>
      <c r="AS288" s="33">
        <f t="shared" ca="1" si="348"/>
        <v>6.1215277777777355E-2</v>
      </c>
      <c r="AT288" s="33">
        <f t="shared" ca="1" si="349"/>
        <v>2.2800925925925927E-3</v>
      </c>
      <c r="AX288">
        <f t="shared" si="282"/>
        <v>284</v>
      </c>
      <c r="AY288" s="34">
        <v>2.2094434253436129E-2</v>
      </c>
    </row>
    <row r="289" spans="1:51" ht="15" customHeight="1">
      <c r="A289" s="2">
        <v>21</v>
      </c>
      <c r="B289" s="1">
        <f t="shared" si="316"/>
        <v>2.4305555555555555E-4</v>
      </c>
      <c r="C289" s="5">
        <f t="shared" si="317"/>
        <v>0.83759259259259344</v>
      </c>
      <c r="D289" s="18">
        <f t="shared" si="318"/>
        <v>0.83759259259259344</v>
      </c>
      <c r="E289" s="21">
        <f t="shared" ca="1" si="319"/>
        <v>3.472222222222765E-5</v>
      </c>
      <c r="F289" s="18">
        <f t="shared" ca="1" si="320"/>
        <v>0.83762731481481567</v>
      </c>
      <c r="G289" s="25">
        <f t="shared" ca="1" si="277"/>
        <v>20</v>
      </c>
      <c r="H289" s="18">
        <f t="shared" ca="1" si="321"/>
        <v>2.3148148148148149E-4</v>
      </c>
      <c r="I289" s="18">
        <f t="shared" ca="1" si="322"/>
        <v>0.83785879629629711</v>
      </c>
      <c r="J289" s="16">
        <f t="shared" ca="1" si="323"/>
        <v>0.83785879629629711</v>
      </c>
      <c r="K289" s="23">
        <f t="shared" ca="1" si="324"/>
        <v>6.229166666666619E-2</v>
      </c>
      <c r="L289" s="16">
        <f t="shared" ca="1" si="325"/>
        <v>0.9001504629629633</v>
      </c>
      <c r="M289" s="15">
        <f t="shared" ca="1" si="278"/>
        <v>17</v>
      </c>
      <c r="N289" s="16">
        <f t="shared" ca="1" si="326"/>
        <v>1.9675925925925926E-4</v>
      </c>
      <c r="O289" s="16">
        <f t="shared" ca="1" si="327"/>
        <v>0.90034722222222252</v>
      </c>
      <c r="P289" s="14">
        <f t="shared" ca="1" si="328"/>
        <v>0.90034722222222252</v>
      </c>
      <c r="Q289" s="23">
        <f>0</f>
        <v>0</v>
      </c>
      <c r="R289" s="14">
        <f t="shared" ca="1" si="329"/>
        <v>0.90034722222222252</v>
      </c>
      <c r="S289" s="13">
        <f t="shared" ca="1" si="279"/>
        <v>22</v>
      </c>
      <c r="T289" s="14">
        <f t="shared" ca="1" si="330"/>
        <v>2.5462962962962961E-4</v>
      </c>
      <c r="U289" s="14">
        <f t="shared" ca="1" si="331"/>
        <v>0.90060185185185215</v>
      </c>
      <c r="V289" s="12">
        <f t="shared" ca="1" si="332"/>
        <v>0.90060185185185215</v>
      </c>
      <c r="W289" s="23">
        <f>0</f>
        <v>0</v>
      </c>
      <c r="X289" s="12">
        <f t="shared" ca="1" si="333"/>
        <v>0.90060185185185215</v>
      </c>
      <c r="Y289" s="11">
        <f t="shared" ca="1" si="280"/>
        <v>49</v>
      </c>
      <c r="Z289" s="12">
        <f t="shared" ca="1" si="334"/>
        <v>5.6712962962962967E-4</v>
      </c>
      <c r="AA289" s="12">
        <f t="shared" ca="1" si="335"/>
        <v>0.90116898148148183</v>
      </c>
      <c r="AB289" s="10">
        <f t="shared" ca="1" si="336"/>
        <v>0.90116898148148183</v>
      </c>
      <c r="AC289" s="23">
        <f>0</f>
        <v>0</v>
      </c>
      <c r="AD289" s="10">
        <f t="shared" ca="1" si="337"/>
        <v>0.90116898148148183</v>
      </c>
      <c r="AE289" s="9">
        <f t="shared" ca="1" si="273"/>
        <v>36</v>
      </c>
      <c r="AF289" s="10">
        <f t="shared" ca="1" si="338"/>
        <v>4.1666666666666669E-4</v>
      </c>
      <c r="AG289" s="10">
        <f t="shared" ca="1" si="339"/>
        <v>0.90158564814814846</v>
      </c>
      <c r="AH289" s="9" t="str">
        <f t="shared" ca="1" si="274"/>
        <v>Bowl</v>
      </c>
      <c r="AI289" s="8">
        <f t="shared" ca="1" si="340"/>
        <v>0.90158564814814846</v>
      </c>
      <c r="AJ289" s="23">
        <f t="shared" ca="1" si="341"/>
        <v>0</v>
      </c>
      <c r="AK289" s="8">
        <f t="shared" ca="1" si="342"/>
        <v>0.90158564814814846</v>
      </c>
      <c r="AL289" s="7">
        <f t="shared" ca="1" si="275"/>
        <v>28</v>
      </c>
      <c r="AM289" s="8">
        <f t="shared" ca="1" si="343"/>
        <v>3.2407407407407406E-4</v>
      </c>
      <c r="AN289" s="8">
        <f t="shared" ca="1" si="344"/>
        <v>0.90190972222222254</v>
      </c>
      <c r="AO289" s="7" t="str">
        <f t="shared" ca="1" si="276"/>
        <v>Debit</v>
      </c>
      <c r="AP289" s="1">
        <f t="shared" ca="1" si="345"/>
        <v>6.2326388888888418E-2</v>
      </c>
      <c r="AQ289" s="1">
        <f t="shared" ca="1" si="346"/>
        <v>1.9907407407407408E-3</v>
      </c>
      <c r="AR289">
        <f t="shared" si="347"/>
        <v>1</v>
      </c>
      <c r="AS289" s="33">
        <f t="shared" ca="1" si="348"/>
        <v>6.2326388888888418E-2</v>
      </c>
      <c r="AT289" s="33">
        <f t="shared" ca="1" si="349"/>
        <v>1.9907407407407408E-3</v>
      </c>
      <c r="AX289">
        <f t="shared" si="282"/>
        <v>285</v>
      </c>
      <c r="AY289" s="34">
        <v>2.2308481830887426E-2</v>
      </c>
    </row>
    <row r="290" spans="1:51" ht="15" customHeight="1">
      <c r="A290" s="2">
        <v>26</v>
      </c>
      <c r="B290" s="1">
        <f t="shared" si="316"/>
        <v>3.0092592592592595E-4</v>
      </c>
      <c r="C290" s="5">
        <f t="shared" si="317"/>
        <v>0.83789351851851934</v>
      </c>
      <c r="D290" s="18">
        <f t="shared" si="318"/>
        <v>0.83789351851851934</v>
      </c>
      <c r="E290" s="21">
        <f t="shared" ca="1" si="319"/>
        <v>0</v>
      </c>
      <c r="F290" s="18">
        <f t="shared" ca="1" si="320"/>
        <v>0.83789351851851934</v>
      </c>
      <c r="G290" s="25">
        <f t="shared" ca="1" si="277"/>
        <v>27</v>
      </c>
      <c r="H290" s="18">
        <f t="shared" ca="1" si="321"/>
        <v>3.1250000000000001E-4</v>
      </c>
      <c r="I290" s="18">
        <f t="shared" ca="1" si="322"/>
        <v>0.83820601851851939</v>
      </c>
      <c r="J290" s="16">
        <f t="shared" ca="1" si="323"/>
        <v>0.83820601851851939</v>
      </c>
      <c r="K290" s="23">
        <f t="shared" ca="1" si="324"/>
        <v>6.3379629629629064E-2</v>
      </c>
      <c r="L290" s="16">
        <f t="shared" ca="1" si="325"/>
        <v>0.90158564814814846</v>
      </c>
      <c r="M290" s="15">
        <f t="shared" ca="1" si="278"/>
        <v>20</v>
      </c>
      <c r="N290" s="16">
        <f t="shared" ca="1" si="326"/>
        <v>2.3148148148148149E-4</v>
      </c>
      <c r="O290" s="16">
        <f t="shared" ca="1" si="327"/>
        <v>0.9018171296296299</v>
      </c>
      <c r="P290" s="14">
        <f t="shared" ca="1" si="328"/>
        <v>0.9018171296296299</v>
      </c>
      <c r="Q290" s="23">
        <f>0</f>
        <v>0</v>
      </c>
      <c r="R290" s="14">
        <f t="shared" ca="1" si="329"/>
        <v>0.9018171296296299</v>
      </c>
      <c r="S290" s="13">
        <f t="shared" ca="1" si="279"/>
        <v>20</v>
      </c>
      <c r="T290" s="14">
        <f t="shared" ca="1" si="330"/>
        <v>2.3148148148148149E-4</v>
      </c>
      <c r="U290" s="14">
        <f t="shared" ca="1" si="331"/>
        <v>0.90204861111111134</v>
      </c>
      <c r="V290" s="12">
        <f t="shared" ca="1" si="332"/>
        <v>0.90204861111111134</v>
      </c>
      <c r="W290" s="23">
        <f>0</f>
        <v>0</v>
      </c>
      <c r="X290" s="12">
        <f t="shared" ca="1" si="333"/>
        <v>0.90204861111111134</v>
      </c>
      <c r="Y290" s="11">
        <f t="shared" ca="1" si="280"/>
        <v>24</v>
      </c>
      <c r="Z290" s="12">
        <f t="shared" ca="1" si="334"/>
        <v>2.7777777777777778E-4</v>
      </c>
      <c r="AA290" s="12">
        <f t="shared" ca="1" si="335"/>
        <v>0.90232638888888916</v>
      </c>
      <c r="AB290" s="10">
        <f t="shared" ca="1" si="336"/>
        <v>0.90232638888888916</v>
      </c>
      <c r="AC290" s="23">
        <f>0</f>
        <v>0</v>
      </c>
      <c r="AD290" s="10">
        <f t="shared" ca="1" si="337"/>
        <v>0.90232638888888916</v>
      </c>
      <c r="AE290" s="9">
        <f t="shared" ca="1" si="273"/>
        <v>42</v>
      </c>
      <c r="AF290" s="10">
        <f t="shared" ca="1" si="338"/>
        <v>4.861111111111111E-4</v>
      </c>
      <c r="AG290" s="10">
        <f t="shared" ca="1" si="339"/>
        <v>0.90281250000000024</v>
      </c>
      <c r="AH290" s="9" t="str">
        <f t="shared" ca="1" si="274"/>
        <v>Quesadilla</v>
      </c>
      <c r="AI290" s="8">
        <f t="shared" ca="1" si="340"/>
        <v>0.90281250000000024</v>
      </c>
      <c r="AJ290" s="23">
        <f t="shared" ca="1" si="341"/>
        <v>0</v>
      </c>
      <c r="AK290" s="8">
        <f t="shared" ca="1" si="342"/>
        <v>0.90281250000000024</v>
      </c>
      <c r="AL290" s="7">
        <f t="shared" ca="1" si="275"/>
        <v>24</v>
      </c>
      <c r="AM290" s="8">
        <f t="shared" ca="1" si="343"/>
        <v>2.7777777777777778E-4</v>
      </c>
      <c r="AN290" s="8">
        <f t="shared" ca="1" si="344"/>
        <v>0.90309027777777806</v>
      </c>
      <c r="AO290" s="7" t="str">
        <f t="shared" ca="1" si="276"/>
        <v>Debit</v>
      </c>
      <c r="AP290" s="1">
        <f t="shared" ca="1" si="345"/>
        <v>6.3379629629629064E-2</v>
      </c>
      <c r="AQ290" s="1">
        <f t="shared" ca="1" si="346"/>
        <v>1.8171296296296297E-3</v>
      </c>
      <c r="AR290">
        <f t="shared" si="347"/>
        <v>1</v>
      </c>
      <c r="AS290" s="33">
        <f t="shared" ca="1" si="348"/>
        <v>6.3379629629629064E-2</v>
      </c>
      <c r="AT290" s="33">
        <f t="shared" ca="1" si="349"/>
        <v>1.8171296296296297E-3</v>
      </c>
      <c r="AX290">
        <f t="shared" si="282"/>
        <v>286</v>
      </c>
      <c r="AY290" s="34">
        <v>2.4238476880969414E-2</v>
      </c>
    </row>
    <row r="291" spans="1:51" ht="15" customHeight="1">
      <c r="A291" s="2">
        <v>35</v>
      </c>
      <c r="B291" s="1">
        <f t="shared" si="316"/>
        <v>4.0509259259259258E-4</v>
      </c>
      <c r="C291" s="5">
        <f t="shared" si="317"/>
        <v>0.83829861111111192</v>
      </c>
      <c r="D291" s="18">
        <f t="shared" si="318"/>
        <v>0.83829861111111192</v>
      </c>
      <c r="E291" s="21">
        <f t="shared" ca="1" si="319"/>
        <v>0</v>
      </c>
      <c r="F291" s="18">
        <f t="shared" ca="1" si="320"/>
        <v>0.83829861111111192</v>
      </c>
      <c r="G291" s="25">
        <f t="shared" ca="1" si="277"/>
        <v>29</v>
      </c>
      <c r="H291" s="18">
        <f t="shared" ca="1" si="321"/>
        <v>3.3564814814814812E-4</v>
      </c>
      <c r="I291" s="18">
        <f t="shared" ca="1" si="322"/>
        <v>0.83863425925926005</v>
      </c>
      <c r="J291" s="16">
        <f t="shared" ca="1" si="323"/>
        <v>0.83863425925926005</v>
      </c>
      <c r="K291" s="23">
        <f t="shared" ca="1" si="324"/>
        <v>6.4178240740740189E-2</v>
      </c>
      <c r="L291" s="16">
        <f t="shared" ca="1" si="325"/>
        <v>0.90281250000000024</v>
      </c>
      <c r="M291" s="15">
        <f t="shared" ca="1" si="278"/>
        <v>32</v>
      </c>
      <c r="N291" s="16">
        <f t="shared" ca="1" si="326"/>
        <v>3.7037037037037035E-4</v>
      </c>
      <c r="O291" s="16">
        <f t="shared" ca="1" si="327"/>
        <v>0.90318287037037059</v>
      </c>
      <c r="P291" s="14">
        <f t="shared" ca="1" si="328"/>
        <v>0.90318287037037059</v>
      </c>
      <c r="Q291" s="23">
        <f>0</f>
        <v>0</v>
      </c>
      <c r="R291" s="14">
        <f t="shared" ca="1" si="329"/>
        <v>0.90318287037037059</v>
      </c>
      <c r="S291" s="13">
        <f t="shared" ca="1" si="279"/>
        <v>21</v>
      </c>
      <c r="T291" s="14">
        <f t="shared" ca="1" si="330"/>
        <v>2.4305555555555555E-4</v>
      </c>
      <c r="U291" s="14">
        <f t="shared" ca="1" si="331"/>
        <v>0.90342592592592619</v>
      </c>
      <c r="V291" s="12">
        <f t="shared" ca="1" si="332"/>
        <v>0.90342592592592619</v>
      </c>
      <c r="W291" s="23">
        <f>0</f>
        <v>0</v>
      </c>
      <c r="X291" s="12">
        <f t="shared" ca="1" si="333"/>
        <v>0.90342592592592619</v>
      </c>
      <c r="Y291" s="11">
        <f t="shared" ca="1" si="280"/>
        <v>47</v>
      </c>
      <c r="Z291" s="12">
        <f t="shared" ca="1" si="334"/>
        <v>5.4398148148148144E-4</v>
      </c>
      <c r="AA291" s="12">
        <f t="shared" ca="1" si="335"/>
        <v>0.90396990740740768</v>
      </c>
      <c r="AB291" s="10">
        <f t="shared" ca="1" si="336"/>
        <v>0.90396990740740768</v>
      </c>
      <c r="AC291" s="23">
        <f>0</f>
        <v>0</v>
      </c>
      <c r="AD291" s="10">
        <f t="shared" ca="1" si="337"/>
        <v>0.90396990740740768</v>
      </c>
      <c r="AE291" s="9">
        <f t="shared" ca="1" si="273"/>
        <v>33</v>
      </c>
      <c r="AF291" s="10">
        <f t="shared" ca="1" si="338"/>
        <v>3.8194444444444446E-4</v>
      </c>
      <c r="AG291" s="10">
        <f t="shared" ca="1" si="339"/>
        <v>0.90435185185185207</v>
      </c>
      <c r="AH291" s="9" t="str">
        <f t="shared" ca="1" si="274"/>
        <v>Bowl</v>
      </c>
      <c r="AI291" s="8">
        <f t="shared" ca="1" si="340"/>
        <v>0.90435185185185207</v>
      </c>
      <c r="AJ291" s="23">
        <f t="shared" ca="1" si="341"/>
        <v>0</v>
      </c>
      <c r="AK291" s="8">
        <f t="shared" ca="1" si="342"/>
        <v>0.90435185185185207</v>
      </c>
      <c r="AL291" s="7">
        <f t="shared" ca="1" si="275"/>
        <v>60</v>
      </c>
      <c r="AM291" s="8">
        <f t="shared" ca="1" si="343"/>
        <v>6.9444444444444447E-4</v>
      </c>
      <c r="AN291" s="8">
        <f t="shared" ca="1" si="344"/>
        <v>0.90504629629629652</v>
      </c>
      <c r="AO291" s="7" t="str">
        <f t="shared" ca="1" si="276"/>
        <v>Cash</v>
      </c>
      <c r="AP291" s="1">
        <f t="shared" ca="1" si="345"/>
        <v>6.4178240740740189E-2</v>
      </c>
      <c r="AQ291" s="1">
        <f t="shared" ca="1" si="346"/>
        <v>2.5694444444444445E-3</v>
      </c>
      <c r="AR291">
        <f t="shared" si="347"/>
        <v>1</v>
      </c>
      <c r="AS291" s="33">
        <f t="shared" ca="1" si="348"/>
        <v>6.4178240740740189E-2</v>
      </c>
      <c r="AT291" s="33">
        <f t="shared" ca="1" si="349"/>
        <v>2.5694444444444445E-3</v>
      </c>
      <c r="AX291">
        <f t="shared" si="282"/>
        <v>287</v>
      </c>
      <c r="AY291" s="34">
        <v>2.4029561204286128E-2</v>
      </c>
    </row>
    <row r="292" spans="1:51" ht="15" customHeight="1">
      <c r="A292" s="2">
        <v>167</v>
      </c>
      <c r="B292" s="1">
        <f t="shared" si="316"/>
        <v>1.9328703703703704E-3</v>
      </c>
      <c r="C292" s="5">
        <f t="shared" si="317"/>
        <v>0.8402314814814823</v>
      </c>
      <c r="D292" s="18">
        <f t="shared" si="318"/>
        <v>0.8402314814814823</v>
      </c>
      <c r="E292" s="21">
        <f t="shared" ca="1" si="319"/>
        <v>0</v>
      </c>
      <c r="F292" s="18">
        <f t="shared" ca="1" si="320"/>
        <v>0.8402314814814823</v>
      </c>
      <c r="G292" s="25">
        <f t="shared" ca="1" si="277"/>
        <v>18</v>
      </c>
      <c r="H292" s="18">
        <f t="shared" ca="1" si="321"/>
        <v>2.0833333333333335E-4</v>
      </c>
      <c r="I292" s="18">
        <f t="shared" ca="1" si="322"/>
        <v>0.84043981481481567</v>
      </c>
      <c r="J292" s="16">
        <f t="shared" ca="1" si="323"/>
        <v>0.84043981481481567</v>
      </c>
      <c r="K292" s="23">
        <f t="shared" ca="1" si="324"/>
        <v>6.3912037037036407E-2</v>
      </c>
      <c r="L292" s="16">
        <f t="shared" ca="1" si="325"/>
        <v>0.90435185185185207</v>
      </c>
      <c r="M292" s="15">
        <f t="shared" ca="1" si="278"/>
        <v>25</v>
      </c>
      <c r="N292" s="16">
        <f t="shared" ca="1" si="326"/>
        <v>2.8935185185185184E-4</v>
      </c>
      <c r="O292" s="16">
        <f t="shared" ca="1" si="327"/>
        <v>0.90464120370370393</v>
      </c>
      <c r="P292" s="14">
        <f t="shared" ca="1" si="328"/>
        <v>0.90464120370370393</v>
      </c>
      <c r="Q292" s="23">
        <f>0</f>
        <v>0</v>
      </c>
      <c r="R292" s="14">
        <f t="shared" ca="1" si="329"/>
        <v>0.90464120370370393</v>
      </c>
      <c r="S292" s="13">
        <f t="shared" ca="1" si="279"/>
        <v>26</v>
      </c>
      <c r="T292" s="14">
        <f t="shared" ca="1" si="330"/>
        <v>3.0092592592592595E-4</v>
      </c>
      <c r="U292" s="14">
        <f t="shared" ca="1" si="331"/>
        <v>0.90494212962962983</v>
      </c>
      <c r="V292" s="12">
        <f t="shared" ca="1" si="332"/>
        <v>0.90494212962962983</v>
      </c>
      <c r="W292" s="23">
        <f>0</f>
        <v>0</v>
      </c>
      <c r="X292" s="12">
        <f t="shared" ca="1" si="333"/>
        <v>0.90494212962962983</v>
      </c>
      <c r="Y292" s="11">
        <f t="shared" ca="1" si="280"/>
        <v>27</v>
      </c>
      <c r="Z292" s="12">
        <f t="shared" ca="1" si="334"/>
        <v>3.1250000000000001E-4</v>
      </c>
      <c r="AA292" s="12">
        <f t="shared" ca="1" si="335"/>
        <v>0.90525462962962988</v>
      </c>
      <c r="AB292" s="10">
        <f t="shared" ca="1" si="336"/>
        <v>0.90525462962962988</v>
      </c>
      <c r="AC292" s="23">
        <f>0</f>
        <v>0</v>
      </c>
      <c r="AD292" s="10">
        <f t="shared" ca="1" si="337"/>
        <v>0.90525462962962988</v>
      </c>
      <c r="AE292" s="9">
        <f t="shared" ca="1" si="273"/>
        <v>53</v>
      </c>
      <c r="AF292" s="10">
        <f t="shared" ca="1" si="338"/>
        <v>6.134259259259259E-4</v>
      </c>
      <c r="AG292" s="10">
        <f t="shared" ca="1" si="339"/>
        <v>0.90586805555555583</v>
      </c>
      <c r="AH292" s="9" t="str">
        <f t="shared" ca="1" si="274"/>
        <v>Quesadilla</v>
      </c>
      <c r="AI292" s="8">
        <f t="shared" ca="1" si="340"/>
        <v>0.90586805555555583</v>
      </c>
      <c r="AJ292" s="23">
        <f t="shared" ca="1" si="341"/>
        <v>0</v>
      </c>
      <c r="AK292" s="8">
        <f t="shared" ca="1" si="342"/>
        <v>0.90586805555555583</v>
      </c>
      <c r="AL292" s="7">
        <f t="shared" ca="1" si="275"/>
        <v>25</v>
      </c>
      <c r="AM292" s="8">
        <f t="shared" ca="1" si="343"/>
        <v>2.8935185185185184E-4</v>
      </c>
      <c r="AN292" s="8">
        <f t="shared" ca="1" si="344"/>
        <v>0.90615740740740769</v>
      </c>
      <c r="AO292" s="7" t="str">
        <f t="shared" ca="1" si="276"/>
        <v>Debit</v>
      </c>
      <c r="AP292" s="1">
        <f t="shared" ca="1" si="345"/>
        <v>6.3912037037036407E-2</v>
      </c>
      <c r="AQ292" s="1">
        <f t="shared" ca="1" si="346"/>
        <v>2.0138888888888888E-3</v>
      </c>
      <c r="AR292">
        <f t="shared" si="347"/>
        <v>1</v>
      </c>
      <c r="AS292" s="33">
        <f t="shared" ca="1" si="348"/>
        <v>6.3912037037036407E-2</v>
      </c>
      <c r="AT292" s="33">
        <f t="shared" ca="1" si="349"/>
        <v>2.0138888888888888E-3</v>
      </c>
      <c r="AX292">
        <f t="shared" si="282"/>
        <v>288</v>
      </c>
      <c r="AY292" s="34">
        <v>2.3192078674586725E-2</v>
      </c>
    </row>
    <row r="293" spans="1:51" ht="15" customHeight="1">
      <c r="A293" s="2">
        <v>25</v>
      </c>
      <c r="B293" s="1">
        <f t="shared" si="316"/>
        <v>2.8935185185185184E-4</v>
      </c>
      <c r="C293" s="5">
        <f t="shared" si="317"/>
        <v>0.84052083333333416</v>
      </c>
      <c r="D293" s="18">
        <f t="shared" si="318"/>
        <v>0.84052083333333416</v>
      </c>
      <c r="E293" s="21">
        <f t="shared" ca="1" si="319"/>
        <v>0</v>
      </c>
      <c r="F293" s="18">
        <f t="shared" ca="1" si="320"/>
        <v>0.84052083333333416</v>
      </c>
      <c r="G293" s="25">
        <f t="shared" ca="1" si="277"/>
        <v>16</v>
      </c>
      <c r="H293" s="18">
        <f t="shared" ca="1" si="321"/>
        <v>1.8518518518518518E-4</v>
      </c>
      <c r="I293" s="18">
        <f t="shared" ca="1" si="322"/>
        <v>0.84070601851851934</v>
      </c>
      <c r="J293" s="16">
        <f t="shared" ca="1" si="323"/>
        <v>0.84070601851851934</v>
      </c>
      <c r="K293" s="23">
        <f t="shared" ca="1" si="324"/>
        <v>6.5162037037036491E-2</v>
      </c>
      <c r="L293" s="16">
        <f t="shared" ca="1" si="325"/>
        <v>0.90586805555555583</v>
      </c>
      <c r="M293" s="15">
        <f t="shared" ca="1" si="278"/>
        <v>19</v>
      </c>
      <c r="N293" s="16">
        <f t="shared" ca="1" si="326"/>
        <v>2.199074074074074E-4</v>
      </c>
      <c r="O293" s="16">
        <f t="shared" ca="1" si="327"/>
        <v>0.90608796296296323</v>
      </c>
      <c r="P293" s="14">
        <f t="shared" ca="1" si="328"/>
        <v>0.90608796296296323</v>
      </c>
      <c r="Q293" s="23">
        <f>0</f>
        <v>0</v>
      </c>
      <c r="R293" s="14">
        <f t="shared" ca="1" si="329"/>
        <v>0.90608796296296323</v>
      </c>
      <c r="S293" s="13">
        <f t="shared" ca="1" si="279"/>
        <v>15</v>
      </c>
      <c r="T293" s="14">
        <f t="shared" ca="1" si="330"/>
        <v>1.7361111111111112E-4</v>
      </c>
      <c r="U293" s="14">
        <f t="shared" ca="1" si="331"/>
        <v>0.90626157407407437</v>
      </c>
      <c r="V293" s="12">
        <f t="shared" ca="1" si="332"/>
        <v>0.90626157407407437</v>
      </c>
      <c r="W293" s="23">
        <f>0</f>
        <v>0</v>
      </c>
      <c r="X293" s="12">
        <f t="shared" ca="1" si="333"/>
        <v>0.90626157407407437</v>
      </c>
      <c r="Y293" s="11">
        <f t="shared" ca="1" si="280"/>
        <v>27</v>
      </c>
      <c r="Z293" s="12">
        <f t="shared" ca="1" si="334"/>
        <v>3.1250000000000001E-4</v>
      </c>
      <c r="AA293" s="12">
        <f t="shared" ca="1" si="335"/>
        <v>0.90657407407407442</v>
      </c>
      <c r="AB293" s="10">
        <f t="shared" ca="1" si="336"/>
        <v>0.90657407407407442</v>
      </c>
      <c r="AC293" s="23">
        <f>0</f>
        <v>0</v>
      </c>
      <c r="AD293" s="10">
        <f t="shared" ca="1" si="337"/>
        <v>0.90657407407407442</v>
      </c>
      <c r="AE293" s="9">
        <f t="shared" ca="1" si="273"/>
        <v>26</v>
      </c>
      <c r="AF293" s="10">
        <f t="shared" ca="1" si="338"/>
        <v>3.0092592592592595E-4</v>
      </c>
      <c r="AG293" s="10">
        <f t="shared" ca="1" si="339"/>
        <v>0.90687500000000032</v>
      </c>
      <c r="AH293" s="9" t="str">
        <f t="shared" ca="1" si="274"/>
        <v>Bowl</v>
      </c>
      <c r="AI293" s="8">
        <f t="shared" ca="1" si="340"/>
        <v>0.90687500000000032</v>
      </c>
      <c r="AJ293" s="23">
        <f t="shared" ca="1" si="341"/>
        <v>0</v>
      </c>
      <c r="AK293" s="8">
        <f t="shared" ca="1" si="342"/>
        <v>0.90687500000000032</v>
      </c>
      <c r="AL293" s="7">
        <f t="shared" ca="1" si="275"/>
        <v>16</v>
      </c>
      <c r="AM293" s="8">
        <f t="shared" ca="1" si="343"/>
        <v>1.8518518518518518E-4</v>
      </c>
      <c r="AN293" s="8">
        <f t="shared" ca="1" si="344"/>
        <v>0.9070601851851855</v>
      </c>
      <c r="AO293" s="7" t="str">
        <f t="shared" ca="1" si="276"/>
        <v>Debit</v>
      </c>
      <c r="AP293" s="1">
        <f t="shared" ca="1" si="345"/>
        <v>6.5162037037036491E-2</v>
      </c>
      <c r="AQ293" s="1">
        <f t="shared" ca="1" si="346"/>
        <v>1.3773148148148147E-3</v>
      </c>
      <c r="AR293">
        <f t="shared" si="347"/>
        <v>1</v>
      </c>
      <c r="AS293" s="33">
        <f t="shared" ca="1" si="348"/>
        <v>6.5162037037036491E-2</v>
      </c>
      <c r="AT293" s="33">
        <f t="shared" ca="1" si="349"/>
        <v>1.3773148148148147E-3</v>
      </c>
      <c r="AX293">
        <f t="shared" si="282"/>
        <v>289</v>
      </c>
      <c r="AY293" s="34">
        <v>2.3941408979734922E-2</v>
      </c>
    </row>
    <row r="294" spans="1:51" ht="15" customHeight="1">
      <c r="A294" s="2">
        <v>156</v>
      </c>
      <c r="B294" s="1">
        <f t="shared" si="316"/>
        <v>1.8055555555555555E-3</v>
      </c>
      <c r="C294" s="5">
        <f t="shared" si="317"/>
        <v>0.84232638888888967</v>
      </c>
      <c r="D294" s="18">
        <f t="shared" si="318"/>
        <v>0.84232638888888967</v>
      </c>
      <c r="E294" s="21">
        <f t="shared" ca="1" si="319"/>
        <v>0</v>
      </c>
      <c r="F294" s="18">
        <f t="shared" ca="1" si="320"/>
        <v>0.84232638888888967</v>
      </c>
      <c r="G294" s="25">
        <f t="shared" ca="1" si="277"/>
        <v>16</v>
      </c>
      <c r="H294" s="18">
        <f t="shared" ca="1" si="321"/>
        <v>1.8518518518518518E-4</v>
      </c>
      <c r="I294" s="18">
        <f t="shared" ca="1" si="322"/>
        <v>0.84251157407407484</v>
      </c>
      <c r="J294" s="16">
        <f t="shared" ca="1" si="323"/>
        <v>0.84251157407407484</v>
      </c>
      <c r="K294" s="23">
        <f t="shared" ca="1" si="324"/>
        <v>6.4363425925925477E-2</v>
      </c>
      <c r="L294" s="16">
        <f t="shared" ca="1" si="325"/>
        <v>0.90687500000000032</v>
      </c>
      <c r="M294" s="15">
        <f t="shared" ca="1" si="278"/>
        <v>30</v>
      </c>
      <c r="N294" s="16">
        <f t="shared" ca="1" si="326"/>
        <v>3.4722222222222224E-4</v>
      </c>
      <c r="O294" s="16">
        <f t="shared" ca="1" si="327"/>
        <v>0.9072222222222226</v>
      </c>
      <c r="P294" s="14">
        <f t="shared" ca="1" si="328"/>
        <v>0.9072222222222226</v>
      </c>
      <c r="Q294" s="23">
        <f>0</f>
        <v>0</v>
      </c>
      <c r="R294" s="14">
        <f t="shared" ca="1" si="329"/>
        <v>0.9072222222222226</v>
      </c>
      <c r="S294" s="13">
        <f t="shared" ca="1" si="279"/>
        <v>26</v>
      </c>
      <c r="T294" s="14">
        <f t="shared" ca="1" si="330"/>
        <v>3.0092592592592595E-4</v>
      </c>
      <c r="U294" s="14">
        <f t="shared" ca="1" si="331"/>
        <v>0.9075231481481485</v>
      </c>
      <c r="V294" s="12">
        <f t="shared" ca="1" si="332"/>
        <v>0.9075231481481485</v>
      </c>
      <c r="W294" s="23">
        <f>0</f>
        <v>0</v>
      </c>
      <c r="X294" s="12">
        <f t="shared" ca="1" si="333"/>
        <v>0.9075231481481485</v>
      </c>
      <c r="Y294" s="11">
        <f t="shared" ca="1" si="280"/>
        <v>44</v>
      </c>
      <c r="Z294" s="12">
        <f t="shared" ca="1" si="334"/>
        <v>5.0925925925925921E-4</v>
      </c>
      <c r="AA294" s="12">
        <f t="shared" ca="1" si="335"/>
        <v>0.90803240740740776</v>
      </c>
      <c r="AB294" s="10">
        <f t="shared" ca="1" si="336"/>
        <v>0.90803240740740776</v>
      </c>
      <c r="AC294" s="23">
        <f>0</f>
        <v>0</v>
      </c>
      <c r="AD294" s="10">
        <f t="shared" ca="1" si="337"/>
        <v>0.90803240740740776</v>
      </c>
      <c r="AE294" s="9">
        <f t="shared" ca="1" si="273"/>
        <v>40</v>
      </c>
      <c r="AF294" s="10">
        <f t="shared" ca="1" si="338"/>
        <v>4.6296296296296298E-4</v>
      </c>
      <c r="AG294" s="10">
        <f t="shared" ca="1" si="339"/>
        <v>0.90849537037037076</v>
      </c>
      <c r="AH294" s="9" t="str">
        <f t="shared" ca="1" si="274"/>
        <v>Bowl</v>
      </c>
      <c r="AI294" s="8">
        <f t="shared" ca="1" si="340"/>
        <v>0.90849537037037076</v>
      </c>
      <c r="AJ294" s="23">
        <f t="shared" ca="1" si="341"/>
        <v>0</v>
      </c>
      <c r="AK294" s="8">
        <f t="shared" ca="1" si="342"/>
        <v>0.90849537037037076</v>
      </c>
      <c r="AL294" s="7">
        <f t="shared" ca="1" si="275"/>
        <v>10</v>
      </c>
      <c r="AM294" s="8">
        <f t="shared" ca="1" si="343"/>
        <v>1.1574074074074075E-4</v>
      </c>
      <c r="AN294" s="8">
        <f t="shared" ca="1" si="344"/>
        <v>0.90861111111111148</v>
      </c>
      <c r="AO294" s="7" t="str">
        <f t="shared" ca="1" si="276"/>
        <v>Debit</v>
      </c>
      <c r="AP294" s="1">
        <f t="shared" ca="1" si="345"/>
        <v>6.4363425925925477E-2</v>
      </c>
      <c r="AQ294" s="1">
        <f t="shared" ca="1" si="346"/>
        <v>1.9212962962962962E-3</v>
      </c>
      <c r="AR294">
        <f t="shared" si="347"/>
        <v>1</v>
      </c>
      <c r="AS294" s="33">
        <f t="shared" ca="1" si="348"/>
        <v>6.4363425925925477E-2</v>
      </c>
      <c r="AT294" s="33">
        <f t="shared" ca="1" si="349"/>
        <v>1.9212962962962962E-3</v>
      </c>
      <c r="AX294">
        <f t="shared" si="282"/>
        <v>290</v>
      </c>
      <c r="AY294" s="34">
        <v>2.193261559515465E-2</v>
      </c>
    </row>
    <row r="295" spans="1:51" ht="15" customHeight="1">
      <c r="A295" s="2">
        <v>173</v>
      </c>
      <c r="B295" s="1">
        <f t="shared" si="316"/>
        <v>2.0023148148148148E-3</v>
      </c>
      <c r="C295" s="5">
        <f t="shared" si="317"/>
        <v>0.8443287037037045</v>
      </c>
      <c r="D295" s="18">
        <f t="shared" si="318"/>
        <v>0.8443287037037045</v>
      </c>
      <c r="E295" s="21">
        <f t="shared" ca="1" si="319"/>
        <v>0</v>
      </c>
      <c r="F295" s="18">
        <f t="shared" ca="1" si="320"/>
        <v>0.8443287037037045</v>
      </c>
      <c r="G295" s="25">
        <f t="shared" ca="1" si="277"/>
        <v>23</v>
      </c>
      <c r="H295" s="18">
        <f t="shared" ca="1" si="321"/>
        <v>2.6620370370370372E-4</v>
      </c>
      <c r="I295" s="18">
        <f t="shared" ca="1" si="322"/>
        <v>0.84459490740740817</v>
      </c>
      <c r="J295" s="16">
        <f t="shared" ca="1" si="323"/>
        <v>0.84459490740740817</v>
      </c>
      <c r="K295" s="23">
        <f t="shared" ca="1" si="324"/>
        <v>6.390046296296259E-2</v>
      </c>
      <c r="L295" s="16">
        <f t="shared" ca="1" si="325"/>
        <v>0.90849537037037076</v>
      </c>
      <c r="M295" s="15">
        <f t="shared" ca="1" si="278"/>
        <v>8</v>
      </c>
      <c r="N295" s="16">
        <f t="shared" ca="1" si="326"/>
        <v>9.2592592592592588E-5</v>
      </c>
      <c r="O295" s="16">
        <f t="shared" ca="1" si="327"/>
        <v>0.9085879629629634</v>
      </c>
      <c r="P295" s="14">
        <f t="shared" ca="1" si="328"/>
        <v>0.9085879629629634</v>
      </c>
      <c r="Q295" s="23">
        <f>0</f>
        <v>0</v>
      </c>
      <c r="R295" s="14">
        <f t="shared" ca="1" si="329"/>
        <v>0.9085879629629634</v>
      </c>
      <c r="S295" s="13">
        <f t="shared" ca="1" si="279"/>
        <v>31</v>
      </c>
      <c r="T295" s="14">
        <f t="shared" ca="1" si="330"/>
        <v>3.5879629629629629E-4</v>
      </c>
      <c r="U295" s="14">
        <f t="shared" ca="1" si="331"/>
        <v>0.90894675925925972</v>
      </c>
      <c r="V295" s="12">
        <f t="shared" ca="1" si="332"/>
        <v>0.90894675925925972</v>
      </c>
      <c r="W295" s="23">
        <f>0</f>
        <v>0</v>
      </c>
      <c r="X295" s="12">
        <f t="shared" ca="1" si="333"/>
        <v>0.90894675925925972</v>
      </c>
      <c r="Y295" s="11">
        <f t="shared" ca="1" si="280"/>
        <v>37</v>
      </c>
      <c r="Z295" s="12">
        <f t="shared" ca="1" si="334"/>
        <v>4.2824074074074075E-4</v>
      </c>
      <c r="AA295" s="12">
        <f t="shared" ca="1" si="335"/>
        <v>0.90937500000000049</v>
      </c>
      <c r="AB295" s="10">
        <f t="shared" ca="1" si="336"/>
        <v>0.90937500000000049</v>
      </c>
      <c r="AC295" s="23">
        <f>0</f>
        <v>0</v>
      </c>
      <c r="AD295" s="10">
        <f t="shared" ca="1" si="337"/>
        <v>0.90937500000000049</v>
      </c>
      <c r="AE295" s="9">
        <f t="shared" ca="1" si="273"/>
        <v>50</v>
      </c>
      <c r="AF295" s="10">
        <f t="shared" ca="1" si="338"/>
        <v>5.7870370370370367E-4</v>
      </c>
      <c r="AG295" s="10">
        <f t="shared" ca="1" si="339"/>
        <v>0.90995370370370421</v>
      </c>
      <c r="AH295" s="9" t="str">
        <f t="shared" ca="1" si="274"/>
        <v>Bowl</v>
      </c>
      <c r="AI295" s="8">
        <f t="shared" ca="1" si="340"/>
        <v>0.90995370370370421</v>
      </c>
      <c r="AJ295" s="23">
        <f t="shared" ca="1" si="341"/>
        <v>0</v>
      </c>
      <c r="AK295" s="8">
        <f t="shared" ca="1" si="342"/>
        <v>0.90995370370370421</v>
      </c>
      <c r="AL295" s="7">
        <f t="shared" ca="1" si="275"/>
        <v>15</v>
      </c>
      <c r="AM295" s="8">
        <f t="shared" ca="1" si="343"/>
        <v>1.7361111111111112E-4</v>
      </c>
      <c r="AN295" s="8">
        <f t="shared" ca="1" si="344"/>
        <v>0.91012731481481535</v>
      </c>
      <c r="AO295" s="7" t="str">
        <f t="shared" ca="1" si="276"/>
        <v>Debit</v>
      </c>
      <c r="AP295" s="1">
        <f t="shared" ca="1" si="345"/>
        <v>6.390046296296259E-2</v>
      </c>
      <c r="AQ295" s="1">
        <f t="shared" ca="1" si="346"/>
        <v>1.8981481481481484E-3</v>
      </c>
      <c r="AR295">
        <f t="shared" si="347"/>
        <v>1</v>
      </c>
      <c r="AS295" s="33">
        <f t="shared" ca="1" si="348"/>
        <v>6.390046296296259E-2</v>
      </c>
      <c r="AT295" s="33">
        <f t="shared" ca="1" si="349"/>
        <v>1.8981481481481484E-3</v>
      </c>
      <c r="AX295">
        <f t="shared" si="282"/>
        <v>291</v>
      </c>
      <c r="AY295" s="34">
        <v>2.4351378697880312E-2</v>
      </c>
    </row>
    <row r="296" spans="1:51" ht="15" customHeight="1">
      <c r="A296" s="2">
        <v>88</v>
      </c>
      <c r="B296" s="1">
        <f t="shared" si="316"/>
        <v>1.0185185185185184E-3</v>
      </c>
      <c r="C296" s="5">
        <f t="shared" si="317"/>
        <v>0.84534722222222303</v>
      </c>
      <c r="D296" s="18">
        <f t="shared" si="318"/>
        <v>0.84534722222222303</v>
      </c>
      <c r="E296" s="21">
        <f t="shared" ca="1" si="319"/>
        <v>0</v>
      </c>
      <c r="F296" s="18">
        <f t="shared" ca="1" si="320"/>
        <v>0.84534722222222303</v>
      </c>
      <c r="G296" s="25">
        <f t="shared" ca="1" si="277"/>
        <v>13</v>
      </c>
      <c r="H296" s="18">
        <f t="shared" ca="1" si="321"/>
        <v>1.5046296296296297E-4</v>
      </c>
      <c r="I296" s="18">
        <f t="shared" ca="1" si="322"/>
        <v>0.84549768518518598</v>
      </c>
      <c r="J296" s="16">
        <f t="shared" ca="1" si="323"/>
        <v>0.84549768518518598</v>
      </c>
      <c r="K296" s="23">
        <f t="shared" ca="1" si="324"/>
        <v>6.4456018518518232E-2</v>
      </c>
      <c r="L296" s="16">
        <f t="shared" ca="1" si="325"/>
        <v>0.90995370370370421</v>
      </c>
      <c r="M296" s="15">
        <f t="shared" ca="1" si="278"/>
        <v>35</v>
      </c>
      <c r="N296" s="16">
        <f t="shared" ca="1" si="326"/>
        <v>4.0509259259259258E-4</v>
      </c>
      <c r="O296" s="16">
        <f t="shared" ca="1" si="327"/>
        <v>0.91035879629629679</v>
      </c>
      <c r="P296" s="14">
        <f t="shared" ca="1" si="328"/>
        <v>0.91035879629629679</v>
      </c>
      <c r="Q296" s="23">
        <f>0</f>
        <v>0</v>
      </c>
      <c r="R296" s="14">
        <f t="shared" ca="1" si="329"/>
        <v>0.91035879629629679</v>
      </c>
      <c r="S296" s="13">
        <f t="shared" ca="1" si="279"/>
        <v>21</v>
      </c>
      <c r="T296" s="14">
        <f t="shared" ca="1" si="330"/>
        <v>2.4305555555555555E-4</v>
      </c>
      <c r="U296" s="14">
        <f t="shared" ca="1" si="331"/>
        <v>0.91060185185185238</v>
      </c>
      <c r="V296" s="12">
        <f t="shared" ca="1" si="332"/>
        <v>0.91060185185185238</v>
      </c>
      <c r="W296" s="23">
        <f>0</f>
        <v>0</v>
      </c>
      <c r="X296" s="12">
        <f t="shared" ca="1" si="333"/>
        <v>0.91060185185185238</v>
      </c>
      <c r="Y296" s="11">
        <f t="shared" ca="1" si="280"/>
        <v>34</v>
      </c>
      <c r="Z296" s="12">
        <f t="shared" ca="1" si="334"/>
        <v>3.9351851851851852E-4</v>
      </c>
      <c r="AA296" s="12">
        <f t="shared" ca="1" si="335"/>
        <v>0.91099537037037093</v>
      </c>
      <c r="AB296" s="10">
        <f t="shared" ca="1" si="336"/>
        <v>0.91099537037037093</v>
      </c>
      <c r="AC296" s="23">
        <f>0</f>
        <v>0</v>
      </c>
      <c r="AD296" s="10">
        <f t="shared" ca="1" si="337"/>
        <v>0.91099537037037093</v>
      </c>
      <c r="AE296" s="9">
        <f t="shared" ca="1" si="273"/>
        <v>45</v>
      </c>
      <c r="AF296" s="10">
        <f t="shared" ca="1" si="338"/>
        <v>5.2083333333333333E-4</v>
      </c>
      <c r="AG296" s="10">
        <f t="shared" ca="1" si="339"/>
        <v>0.91151620370370423</v>
      </c>
      <c r="AH296" s="9" t="str">
        <f t="shared" ca="1" si="274"/>
        <v>Quesadilla</v>
      </c>
      <c r="AI296" s="8">
        <f t="shared" ca="1" si="340"/>
        <v>0.91151620370370423</v>
      </c>
      <c r="AJ296" s="23">
        <f t="shared" ca="1" si="341"/>
        <v>0</v>
      </c>
      <c r="AK296" s="8">
        <f t="shared" ca="1" si="342"/>
        <v>0.91151620370370423</v>
      </c>
      <c r="AL296" s="7">
        <f t="shared" ca="1" si="275"/>
        <v>20</v>
      </c>
      <c r="AM296" s="8">
        <f t="shared" ca="1" si="343"/>
        <v>2.3148148148148149E-4</v>
      </c>
      <c r="AN296" s="8">
        <f t="shared" ca="1" si="344"/>
        <v>0.91174768518518567</v>
      </c>
      <c r="AO296" s="7" t="str">
        <f t="shared" ca="1" si="276"/>
        <v>Debit</v>
      </c>
      <c r="AP296" s="1">
        <f t="shared" ca="1" si="345"/>
        <v>6.4456018518518232E-2</v>
      </c>
      <c r="AQ296" s="1">
        <f t="shared" ca="1" si="346"/>
        <v>1.9444444444444444E-3</v>
      </c>
      <c r="AR296">
        <f t="shared" si="347"/>
        <v>1</v>
      </c>
      <c r="AS296" s="33">
        <f t="shared" ca="1" si="348"/>
        <v>6.4456018518518232E-2</v>
      </c>
      <c r="AT296" s="33">
        <f t="shared" ca="1" si="349"/>
        <v>1.9444444444444444E-3</v>
      </c>
      <c r="AX296">
        <f t="shared" si="282"/>
        <v>292</v>
      </c>
      <c r="AY296" s="34">
        <v>2.4931465467040011E-2</v>
      </c>
    </row>
    <row r="297" spans="1:51" ht="15" customHeight="1">
      <c r="A297" s="2">
        <v>24</v>
      </c>
      <c r="B297" s="1">
        <f t="shared" si="316"/>
        <v>2.7777777777777778E-4</v>
      </c>
      <c r="C297" s="5">
        <f t="shared" si="317"/>
        <v>0.84562500000000085</v>
      </c>
      <c r="D297" s="18">
        <f t="shared" si="318"/>
        <v>0.84562500000000085</v>
      </c>
      <c r="E297" s="21">
        <f t="shared" ca="1" si="319"/>
        <v>0</v>
      </c>
      <c r="F297" s="18">
        <f t="shared" ca="1" si="320"/>
        <v>0.84562500000000085</v>
      </c>
      <c r="G297" s="25">
        <f t="shared" ca="1" si="277"/>
        <v>26</v>
      </c>
      <c r="H297" s="18">
        <f t="shared" ca="1" si="321"/>
        <v>3.0092592592592595E-4</v>
      </c>
      <c r="I297" s="18">
        <f t="shared" ca="1" si="322"/>
        <v>0.84592592592592675</v>
      </c>
      <c r="J297" s="16">
        <f t="shared" ca="1" si="323"/>
        <v>0.84592592592592675</v>
      </c>
      <c r="K297" s="23">
        <f t="shared" ca="1" si="324"/>
        <v>6.5590277777777484E-2</v>
      </c>
      <c r="L297" s="16">
        <f t="shared" ca="1" si="325"/>
        <v>0.91151620370370423</v>
      </c>
      <c r="M297" s="15">
        <f t="shared" ca="1" si="278"/>
        <v>16</v>
      </c>
      <c r="N297" s="16">
        <f t="shared" ca="1" si="326"/>
        <v>1.8518518518518518E-4</v>
      </c>
      <c r="O297" s="16">
        <f t="shared" ca="1" si="327"/>
        <v>0.91170138888888941</v>
      </c>
      <c r="P297" s="14">
        <f t="shared" ca="1" si="328"/>
        <v>0.91170138888888941</v>
      </c>
      <c r="Q297" s="23">
        <f>0</f>
        <v>0</v>
      </c>
      <c r="R297" s="14">
        <f t="shared" ca="1" si="329"/>
        <v>0.91170138888888941</v>
      </c>
      <c r="S297" s="13">
        <f t="shared" ca="1" si="279"/>
        <v>25</v>
      </c>
      <c r="T297" s="14">
        <f t="shared" ca="1" si="330"/>
        <v>2.8935185185185184E-4</v>
      </c>
      <c r="U297" s="14">
        <f t="shared" ca="1" si="331"/>
        <v>0.91199074074074127</v>
      </c>
      <c r="V297" s="12">
        <f t="shared" ca="1" si="332"/>
        <v>0.91199074074074127</v>
      </c>
      <c r="W297" s="23">
        <f>0</f>
        <v>0</v>
      </c>
      <c r="X297" s="12">
        <f t="shared" ca="1" si="333"/>
        <v>0.91199074074074127</v>
      </c>
      <c r="Y297" s="11">
        <f t="shared" ca="1" si="280"/>
        <v>42</v>
      </c>
      <c r="Z297" s="12">
        <f t="shared" ca="1" si="334"/>
        <v>4.861111111111111E-4</v>
      </c>
      <c r="AA297" s="12">
        <f t="shared" ca="1" si="335"/>
        <v>0.91247685185185234</v>
      </c>
      <c r="AB297" s="10">
        <f t="shared" ca="1" si="336"/>
        <v>0.91247685185185234</v>
      </c>
      <c r="AC297" s="23">
        <f>0</f>
        <v>0</v>
      </c>
      <c r="AD297" s="10">
        <f t="shared" ca="1" si="337"/>
        <v>0.91247685185185234</v>
      </c>
      <c r="AE297" s="9">
        <f t="shared" ca="1" si="273"/>
        <v>60</v>
      </c>
      <c r="AF297" s="10">
        <f t="shared" ca="1" si="338"/>
        <v>6.9444444444444447E-4</v>
      </c>
      <c r="AG297" s="10">
        <f t="shared" ca="1" si="339"/>
        <v>0.91317129629629679</v>
      </c>
      <c r="AH297" s="9" t="str">
        <f t="shared" ca="1" si="274"/>
        <v>Burrito</v>
      </c>
      <c r="AI297" s="8">
        <f t="shared" ca="1" si="340"/>
        <v>0.91317129629629679</v>
      </c>
      <c r="AJ297" s="23">
        <f t="shared" ca="1" si="341"/>
        <v>0</v>
      </c>
      <c r="AK297" s="8">
        <f t="shared" ca="1" si="342"/>
        <v>0.91317129629629679</v>
      </c>
      <c r="AL297" s="7">
        <f t="shared" ca="1" si="275"/>
        <v>24</v>
      </c>
      <c r="AM297" s="8">
        <f t="shared" ca="1" si="343"/>
        <v>2.7777777777777778E-4</v>
      </c>
      <c r="AN297" s="8">
        <f t="shared" ca="1" si="344"/>
        <v>0.91344907407407461</v>
      </c>
      <c r="AO297" s="7" t="str">
        <f t="shared" ca="1" si="276"/>
        <v>Debit</v>
      </c>
      <c r="AP297" s="1">
        <f t="shared" ca="1" si="345"/>
        <v>6.5590277777777484E-2</v>
      </c>
      <c r="AQ297" s="1">
        <f t="shared" ca="1" si="346"/>
        <v>2.2337962962962962E-3</v>
      </c>
      <c r="AR297">
        <f t="shared" si="347"/>
        <v>1</v>
      </c>
      <c r="AS297" s="33">
        <f t="shared" ca="1" si="348"/>
        <v>6.5590277777777484E-2</v>
      </c>
      <c r="AT297" s="33">
        <f t="shared" ca="1" si="349"/>
        <v>2.2337962962962962E-3</v>
      </c>
      <c r="AX297">
        <f t="shared" si="282"/>
        <v>293</v>
      </c>
      <c r="AY297" s="34">
        <v>2.3172206207780526E-2</v>
      </c>
    </row>
    <row r="298" spans="1:51" ht="15" customHeight="1">
      <c r="A298" s="2">
        <v>56</v>
      </c>
      <c r="B298" s="1">
        <f t="shared" si="316"/>
        <v>6.4814814814814813E-4</v>
      </c>
      <c r="C298" s="5">
        <f t="shared" si="317"/>
        <v>0.84627314814814902</v>
      </c>
      <c r="D298" s="18">
        <f t="shared" si="318"/>
        <v>0.84627314814814902</v>
      </c>
      <c r="E298" s="21">
        <f t="shared" ca="1" si="319"/>
        <v>0</v>
      </c>
      <c r="F298" s="18">
        <f t="shared" ca="1" si="320"/>
        <v>0.84627314814814902</v>
      </c>
      <c r="G298" s="25">
        <f t="shared" ca="1" si="277"/>
        <v>28</v>
      </c>
      <c r="H298" s="18">
        <f t="shared" ca="1" si="321"/>
        <v>3.2407407407407406E-4</v>
      </c>
      <c r="I298" s="18">
        <f t="shared" ca="1" si="322"/>
        <v>0.84659722222222311</v>
      </c>
      <c r="J298" s="16">
        <f t="shared" ca="1" si="323"/>
        <v>0.84659722222222311</v>
      </c>
      <c r="K298" s="23">
        <f t="shared" ca="1" si="324"/>
        <v>6.6574074074073675E-2</v>
      </c>
      <c r="L298" s="16">
        <f t="shared" ca="1" si="325"/>
        <v>0.91317129629629679</v>
      </c>
      <c r="M298" s="15">
        <f t="shared" ca="1" si="278"/>
        <v>29</v>
      </c>
      <c r="N298" s="16">
        <f t="shared" ca="1" si="326"/>
        <v>3.3564814814814812E-4</v>
      </c>
      <c r="O298" s="16">
        <f t="shared" ca="1" si="327"/>
        <v>0.91350694444444491</v>
      </c>
      <c r="P298" s="14">
        <f t="shared" ca="1" si="328"/>
        <v>0.91350694444444491</v>
      </c>
      <c r="Q298" s="23">
        <f>0</f>
        <v>0</v>
      </c>
      <c r="R298" s="14">
        <f t="shared" ca="1" si="329"/>
        <v>0.91350694444444491</v>
      </c>
      <c r="S298" s="13">
        <f t="shared" ca="1" si="279"/>
        <v>27</v>
      </c>
      <c r="T298" s="14">
        <f t="shared" ca="1" si="330"/>
        <v>3.1250000000000001E-4</v>
      </c>
      <c r="U298" s="14">
        <f t="shared" ca="1" si="331"/>
        <v>0.91381944444444496</v>
      </c>
      <c r="V298" s="12">
        <f t="shared" ca="1" si="332"/>
        <v>0.91381944444444496</v>
      </c>
      <c r="W298" s="23">
        <f>0</f>
        <v>0</v>
      </c>
      <c r="X298" s="12">
        <f t="shared" ca="1" si="333"/>
        <v>0.91381944444444496</v>
      </c>
      <c r="Y298" s="11">
        <f t="shared" ca="1" si="280"/>
        <v>33</v>
      </c>
      <c r="Z298" s="12">
        <f t="shared" ca="1" si="334"/>
        <v>3.8194444444444446E-4</v>
      </c>
      <c r="AA298" s="12">
        <f t="shared" ca="1" si="335"/>
        <v>0.91420138888888935</v>
      </c>
      <c r="AB298" s="10">
        <f t="shared" ca="1" si="336"/>
        <v>0.91420138888888935</v>
      </c>
      <c r="AC298" s="23">
        <f>0</f>
        <v>0</v>
      </c>
      <c r="AD298" s="10">
        <f t="shared" ca="1" si="337"/>
        <v>0.91420138888888935</v>
      </c>
      <c r="AE298" s="9">
        <f t="shared" ca="1" si="273"/>
        <v>41</v>
      </c>
      <c r="AF298" s="10">
        <f t="shared" ca="1" si="338"/>
        <v>4.7453703703703704E-4</v>
      </c>
      <c r="AG298" s="10">
        <f t="shared" ca="1" si="339"/>
        <v>0.91467592592592639</v>
      </c>
      <c r="AH298" s="9" t="str">
        <f t="shared" ca="1" si="274"/>
        <v>Bowl</v>
      </c>
      <c r="AI298" s="8">
        <f t="shared" ca="1" si="340"/>
        <v>0.91467592592592639</v>
      </c>
      <c r="AJ298" s="23">
        <f t="shared" ca="1" si="341"/>
        <v>0</v>
      </c>
      <c r="AK298" s="8">
        <f t="shared" ca="1" si="342"/>
        <v>0.91467592592592639</v>
      </c>
      <c r="AL298" s="7">
        <f t="shared" ca="1" si="275"/>
        <v>33</v>
      </c>
      <c r="AM298" s="8">
        <f t="shared" ca="1" si="343"/>
        <v>3.8194444444444446E-4</v>
      </c>
      <c r="AN298" s="8">
        <f t="shared" ca="1" si="344"/>
        <v>0.91505787037037079</v>
      </c>
      <c r="AO298" s="7" t="str">
        <f t="shared" ca="1" si="276"/>
        <v>Cash</v>
      </c>
      <c r="AP298" s="1">
        <f t="shared" ca="1" si="345"/>
        <v>6.6574074074073675E-2</v>
      </c>
      <c r="AQ298" s="1">
        <f t="shared" ca="1" si="346"/>
        <v>2.2106481481481482E-3</v>
      </c>
      <c r="AR298">
        <f t="shared" si="347"/>
        <v>1</v>
      </c>
      <c r="AS298" s="33">
        <f t="shared" ca="1" si="348"/>
        <v>6.6574074074073675E-2</v>
      </c>
      <c r="AT298" s="33">
        <f t="shared" ca="1" si="349"/>
        <v>2.2106481481481482E-3</v>
      </c>
      <c r="AX298">
        <f t="shared" si="282"/>
        <v>294</v>
      </c>
      <c r="AY298" s="34">
        <v>2.3320994933613112E-2</v>
      </c>
    </row>
    <row r="299" spans="1:51" ht="15" customHeight="1">
      <c r="A299" s="2">
        <v>136</v>
      </c>
      <c r="B299" s="1">
        <f t="shared" si="316"/>
        <v>1.5740740740740741E-3</v>
      </c>
      <c r="C299" s="5">
        <f t="shared" si="317"/>
        <v>0.84784722222222308</v>
      </c>
      <c r="D299" s="18">
        <f t="shared" si="318"/>
        <v>0.84784722222222308</v>
      </c>
      <c r="E299" s="21">
        <f t="shared" ca="1" si="319"/>
        <v>0</v>
      </c>
      <c r="F299" s="18">
        <f t="shared" ca="1" si="320"/>
        <v>0.84784722222222308</v>
      </c>
      <c r="G299" s="25">
        <f t="shared" ca="1" si="277"/>
        <v>11</v>
      </c>
      <c r="H299" s="18">
        <f t="shared" ca="1" si="321"/>
        <v>1.273148148148148E-4</v>
      </c>
      <c r="I299" s="18">
        <f t="shared" ca="1" si="322"/>
        <v>0.84797453703703785</v>
      </c>
      <c r="J299" s="16">
        <f t="shared" ca="1" si="323"/>
        <v>0.84797453703703785</v>
      </c>
      <c r="K299" s="23">
        <f t="shared" ca="1" si="324"/>
        <v>6.6701388888888546E-2</v>
      </c>
      <c r="L299" s="16">
        <f t="shared" ca="1" si="325"/>
        <v>0.91467592592592639</v>
      </c>
      <c r="M299" s="15">
        <f t="shared" ca="1" si="278"/>
        <v>13</v>
      </c>
      <c r="N299" s="16">
        <f t="shared" ca="1" si="326"/>
        <v>1.5046296296296297E-4</v>
      </c>
      <c r="O299" s="16">
        <f t="shared" ca="1" si="327"/>
        <v>0.91482638888888934</v>
      </c>
      <c r="P299" s="14">
        <f t="shared" ca="1" si="328"/>
        <v>0.91482638888888934</v>
      </c>
      <c r="Q299" s="23">
        <f>0</f>
        <v>0</v>
      </c>
      <c r="R299" s="14">
        <f t="shared" ca="1" si="329"/>
        <v>0.91482638888888934</v>
      </c>
      <c r="S299" s="13">
        <f t="shared" ca="1" si="279"/>
        <v>35</v>
      </c>
      <c r="T299" s="14">
        <f t="shared" ca="1" si="330"/>
        <v>4.0509259259259258E-4</v>
      </c>
      <c r="U299" s="14">
        <f t="shared" ca="1" si="331"/>
        <v>0.91523148148148192</v>
      </c>
      <c r="V299" s="12">
        <f t="shared" ca="1" si="332"/>
        <v>0.91523148148148192</v>
      </c>
      <c r="W299" s="23">
        <f>0</f>
        <v>0</v>
      </c>
      <c r="X299" s="12">
        <f t="shared" ca="1" si="333"/>
        <v>0.91523148148148192</v>
      </c>
      <c r="Y299" s="11">
        <f t="shared" ca="1" si="280"/>
        <v>43</v>
      </c>
      <c r="Z299" s="12">
        <f t="shared" ca="1" si="334"/>
        <v>4.9768518518518521E-4</v>
      </c>
      <c r="AA299" s="12">
        <f t="shared" ca="1" si="335"/>
        <v>0.91572916666666715</v>
      </c>
      <c r="AB299" s="10">
        <f t="shared" ca="1" si="336"/>
        <v>0.91572916666666715</v>
      </c>
      <c r="AC299" s="23">
        <f>0</f>
        <v>0</v>
      </c>
      <c r="AD299" s="10">
        <f t="shared" ca="1" si="337"/>
        <v>0.91572916666666715</v>
      </c>
      <c r="AE299" s="9">
        <f t="shared" ca="1" si="273"/>
        <v>45</v>
      </c>
      <c r="AF299" s="10">
        <f t="shared" ca="1" si="338"/>
        <v>5.2083333333333333E-4</v>
      </c>
      <c r="AG299" s="10">
        <f t="shared" ca="1" si="339"/>
        <v>0.91625000000000045</v>
      </c>
      <c r="AH299" s="9" t="str">
        <f t="shared" ca="1" si="274"/>
        <v>Bowl</v>
      </c>
      <c r="AI299" s="8">
        <f t="shared" ca="1" si="340"/>
        <v>0.91625000000000045</v>
      </c>
      <c r="AJ299" s="23">
        <f t="shared" ca="1" si="341"/>
        <v>0</v>
      </c>
      <c r="AK299" s="8">
        <f t="shared" ca="1" si="342"/>
        <v>0.91625000000000045</v>
      </c>
      <c r="AL299" s="7">
        <f t="shared" ca="1" si="275"/>
        <v>34</v>
      </c>
      <c r="AM299" s="8">
        <f t="shared" ca="1" si="343"/>
        <v>3.9351851851851852E-4</v>
      </c>
      <c r="AN299" s="8">
        <f t="shared" ca="1" si="344"/>
        <v>0.916643518518519</v>
      </c>
      <c r="AO299" s="7" t="str">
        <f t="shared" ca="1" si="276"/>
        <v>Cash</v>
      </c>
      <c r="AP299" s="1">
        <f t="shared" ca="1" si="345"/>
        <v>6.6701388888888546E-2</v>
      </c>
      <c r="AQ299" s="1">
        <f t="shared" ca="1" si="346"/>
        <v>2.0949074074074077E-3</v>
      </c>
      <c r="AR299">
        <f t="shared" si="347"/>
        <v>1</v>
      </c>
      <c r="AS299" s="33">
        <f t="shared" ca="1" si="348"/>
        <v>6.6701388888888546E-2</v>
      </c>
      <c r="AT299" s="33">
        <f t="shared" ca="1" si="349"/>
        <v>2.0949074074074077E-3</v>
      </c>
      <c r="AX299">
        <f t="shared" si="282"/>
        <v>295</v>
      </c>
      <c r="AY299" s="34">
        <v>2.17537269974378E-2</v>
      </c>
    </row>
    <row r="300" spans="1:51" ht="15" customHeight="1">
      <c r="A300" s="2">
        <v>79</v>
      </c>
      <c r="B300" s="1">
        <f t="shared" si="316"/>
        <v>9.1435185185185185E-4</v>
      </c>
      <c r="C300" s="5">
        <f t="shared" si="317"/>
        <v>0.84876157407407493</v>
      </c>
      <c r="D300" s="18">
        <f t="shared" si="318"/>
        <v>0.84876157407407493</v>
      </c>
      <c r="E300" s="21">
        <f t="shared" ca="1" si="319"/>
        <v>0</v>
      </c>
      <c r="F300" s="18">
        <f t="shared" ca="1" si="320"/>
        <v>0.84876157407407493</v>
      </c>
      <c r="G300" s="25">
        <f t="shared" ca="1" si="277"/>
        <v>28</v>
      </c>
      <c r="H300" s="18">
        <f t="shared" ca="1" si="321"/>
        <v>3.2407407407407406E-4</v>
      </c>
      <c r="I300" s="18">
        <f t="shared" ca="1" si="322"/>
        <v>0.84908564814814902</v>
      </c>
      <c r="J300" s="16">
        <f t="shared" ca="1" si="323"/>
        <v>0.84908564814814902</v>
      </c>
      <c r="K300" s="23">
        <f t="shared" ca="1" si="324"/>
        <v>6.7164351851851434E-2</v>
      </c>
      <c r="L300" s="16">
        <f t="shared" ca="1" si="325"/>
        <v>0.91625000000000045</v>
      </c>
      <c r="M300" s="15">
        <f t="shared" ca="1" si="278"/>
        <v>10</v>
      </c>
      <c r="N300" s="16">
        <f t="shared" ca="1" si="326"/>
        <v>1.1574074074074075E-4</v>
      </c>
      <c r="O300" s="16">
        <f t="shared" ca="1" si="327"/>
        <v>0.91636574074074117</v>
      </c>
      <c r="P300" s="14">
        <f t="shared" ca="1" si="328"/>
        <v>0.91636574074074117</v>
      </c>
      <c r="Q300" s="23">
        <f>0</f>
        <v>0</v>
      </c>
      <c r="R300" s="14">
        <f t="shared" ca="1" si="329"/>
        <v>0.91636574074074117</v>
      </c>
      <c r="S300" s="13">
        <f t="shared" ca="1" si="279"/>
        <v>19</v>
      </c>
      <c r="T300" s="14">
        <f t="shared" ca="1" si="330"/>
        <v>2.199074074074074E-4</v>
      </c>
      <c r="U300" s="14">
        <f t="shared" ca="1" si="331"/>
        <v>0.91658564814814858</v>
      </c>
      <c r="V300" s="12">
        <f t="shared" ca="1" si="332"/>
        <v>0.91658564814814858</v>
      </c>
      <c r="W300" s="23">
        <f>0</f>
        <v>0</v>
      </c>
      <c r="X300" s="12">
        <f t="shared" ca="1" si="333"/>
        <v>0.91658564814814858</v>
      </c>
      <c r="Y300" s="11">
        <f t="shared" ca="1" si="280"/>
        <v>30</v>
      </c>
      <c r="Z300" s="12">
        <f t="shared" ca="1" si="334"/>
        <v>3.4722222222222224E-4</v>
      </c>
      <c r="AA300" s="12">
        <f t="shared" ca="1" si="335"/>
        <v>0.91693287037037086</v>
      </c>
      <c r="AB300" s="10">
        <f t="shared" ca="1" si="336"/>
        <v>0.91693287037037086</v>
      </c>
      <c r="AC300" s="23">
        <f>0</f>
        <v>0</v>
      </c>
      <c r="AD300" s="10">
        <f t="shared" ca="1" si="337"/>
        <v>0.91693287037037086</v>
      </c>
      <c r="AE300" s="9">
        <f t="shared" ca="1" si="273"/>
        <v>59</v>
      </c>
      <c r="AF300" s="10">
        <f t="shared" ca="1" si="338"/>
        <v>6.8287037037037036E-4</v>
      </c>
      <c r="AG300" s="10">
        <f t="shared" ca="1" si="339"/>
        <v>0.91761574074074126</v>
      </c>
      <c r="AH300" s="9" t="str">
        <f t="shared" ca="1" si="274"/>
        <v>Quesadilla</v>
      </c>
      <c r="AI300" s="8">
        <f t="shared" ca="1" si="340"/>
        <v>0.91761574074074126</v>
      </c>
      <c r="AJ300" s="23">
        <f t="shared" ca="1" si="341"/>
        <v>0</v>
      </c>
      <c r="AK300" s="8">
        <f t="shared" ca="1" si="342"/>
        <v>0.91761574074074126</v>
      </c>
      <c r="AL300" s="7">
        <f t="shared" ca="1" si="275"/>
        <v>28</v>
      </c>
      <c r="AM300" s="8">
        <f t="shared" ca="1" si="343"/>
        <v>3.2407407407407406E-4</v>
      </c>
      <c r="AN300" s="8">
        <f t="shared" ca="1" si="344"/>
        <v>0.91793981481481535</v>
      </c>
      <c r="AO300" s="7" t="str">
        <f t="shared" ca="1" si="276"/>
        <v>Debit</v>
      </c>
      <c r="AP300" s="1">
        <f t="shared" ca="1" si="345"/>
        <v>6.7164351851851434E-2</v>
      </c>
      <c r="AQ300" s="1">
        <f t="shared" ca="1" si="346"/>
        <v>2.0138888888888888E-3</v>
      </c>
      <c r="AR300">
        <f t="shared" si="347"/>
        <v>1</v>
      </c>
      <c r="AS300" s="33">
        <f t="shared" ca="1" si="348"/>
        <v>6.7164351851851434E-2</v>
      </c>
      <c r="AT300" s="33">
        <f t="shared" ca="1" si="349"/>
        <v>2.0138888888888888E-3</v>
      </c>
      <c r="AX300">
        <f t="shared" si="282"/>
        <v>296</v>
      </c>
      <c r="AY300" s="34">
        <v>2.2728278593058565E-2</v>
      </c>
    </row>
    <row r="301" spans="1:51" ht="15" customHeight="1">
      <c r="A301" s="2">
        <v>96</v>
      </c>
      <c r="B301" s="1">
        <f t="shared" si="316"/>
        <v>1.1111111111111111E-3</v>
      </c>
      <c r="C301" s="5">
        <f t="shared" si="317"/>
        <v>0.84987268518518599</v>
      </c>
      <c r="D301" s="18">
        <f t="shared" si="318"/>
        <v>0.84987268518518599</v>
      </c>
      <c r="E301" s="21">
        <f t="shared" ca="1" si="319"/>
        <v>0</v>
      </c>
      <c r="F301" s="18">
        <f t="shared" ca="1" si="320"/>
        <v>0.84987268518518599</v>
      </c>
      <c r="G301" s="25">
        <f t="shared" ca="1" si="277"/>
        <v>23</v>
      </c>
      <c r="H301" s="18">
        <f t="shared" ca="1" si="321"/>
        <v>2.6620370370370372E-4</v>
      </c>
      <c r="I301" s="18">
        <f t="shared" ca="1" si="322"/>
        <v>0.85013888888888967</v>
      </c>
      <c r="J301" s="16">
        <f t="shared" ca="1" si="323"/>
        <v>0.85013888888888967</v>
      </c>
      <c r="K301" s="23">
        <f t="shared" ca="1" si="324"/>
        <v>6.7476851851851594E-2</v>
      </c>
      <c r="L301" s="16">
        <f t="shared" ca="1" si="325"/>
        <v>0.91761574074074126</v>
      </c>
      <c r="M301" s="15">
        <f t="shared" ca="1" si="278"/>
        <v>31</v>
      </c>
      <c r="N301" s="16">
        <f t="shared" ca="1" si="326"/>
        <v>3.5879629629629629E-4</v>
      </c>
      <c r="O301" s="16">
        <f t="shared" ca="1" si="327"/>
        <v>0.91797453703703757</v>
      </c>
      <c r="P301" s="14">
        <f t="shared" ca="1" si="328"/>
        <v>0.91797453703703757</v>
      </c>
      <c r="Q301" s="23">
        <f>0</f>
        <v>0</v>
      </c>
      <c r="R301" s="14">
        <f t="shared" ca="1" si="329"/>
        <v>0.91797453703703757</v>
      </c>
      <c r="S301" s="13">
        <f t="shared" ca="1" si="279"/>
        <v>42</v>
      </c>
      <c r="T301" s="14">
        <f t="shared" ca="1" si="330"/>
        <v>4.861111111111111E-4</v>
      </c>
      <c r="U301" s="14">
        <f t="shared" ca="1" si="331"/>
        <v>0.91846064814814865</v>
      </c>
      <c r="V301" s="12">
        <f t="shared" ca="1" si="332"/>
        <v>0.91846064814814865</v>
      </c>
      <c r="W301" s="23">
        <f>0</f>
        <v>0</v>
      </c>
      <c r="X301" s="12">
        <f t="shared" ca="1" si="333"/>
        <v>0.91846064814814865</v>
      </c>
      <c r="Y301" s="11">
        <f t="shared" ca="1" si="280"/>
        <v>44</v>
      </c>
      <c r="Z301" s="12">
        <f t="shared" ca="1" si="334"/>
        <v>5.0925925925925921E-4</v>
      </c>
      <c r="AA301" s="12">
        <f t="shared" ca="1" si="335"/>
        <v>0.91896990740740792</v>
      </c>
      <c r="AB301" s="10">
        <f t="shared" ca="1" si="336"/>
        <v>0.91896990740740792</v>
      </c>
      <c r="AC301" s="23">
        <f>0</f>
        <v>0</v>
      </c>
      <c r="AD301" s="10">
        <f t="shared" ca="1" si="337"/>
        <v>0.91896990740740792</v>
      </c>
      <c r="AE301" s="9">
        <f t="shared" ca="1" si="273"/>
        <v>46</v>
      </c>
      <c r="AF301" s="10">
        <f t="shared" ca="1" si="338"/>
        <v>5.3240740740740744E-4</v>
      </c>
      <c r="AG301" s="10">
        <f t="shared" ca="1" si="339"/>
        <v>0.91950231481481537</v>
      </c>
      <c r="AH301" s="9" t="str">
        <f t="shared" ca="1" si="274"/>
        <v>Bowl</v>
      </c>
      <c r="AI301" s="8">
        <f t="shared" ca="1" si="340"/>
        <v>0.91950231481481537</v>
      </c>
      <c r="AJ301" s="23">
        <f t="shared" ca="1" si="341"/>
        <v>0</v>
      </c>
      <c r="AK301" s="8">
        <f t="shared" ca="1" si="342"/>
        <v>0.91950231481481537</v>
      </c>
      <c r="AL301" s="7">
        <f t="shared" ca="1" si="275"/>
        <v>16</v>
      </c>
      <c r="AM301" s="8">
        <f t="shared" ca="1" si="343"/>
        <v>1.8518518518518518E-4</v>
      </c>
      <c r="AN301" s="8">
        <f t="shared" ca="1" si="344"/>
        <v>0.91968750000000055</v>
      </c>
      <c r="AO301" s="7" t="str">
        <f t="shared" ca="1" si="276"/>
        <v>Debit</v>
      </c>
      <c r="AP301" s="1">
        <f t="shared" ca="1" si="345"/>
        <v>6.7476851851851594E-2</v>
      </c>
      <c r="AQ301" s="1">
        <f t="shared" ca="1" si="346"/>
        <v>2.3379629629629631E-3</v>
      </c>
      <c r="AR301">
        <f t="shared" si="347"/>
        <v>1</v>
      </c>
      <c r="AS301" s="33">
        <f t="shared" ca="1" si="348"/>
        <v>6.7476851851851594E-2</v>
      </c>
      <c r="AT301" s="33">
        <f t="shared" ca="1" si="349"/>
        <v>2.3379629629629631E-3</v>
      </c>
      <c r="AX301">
        <f t="shared" si="282"/>
        <v>297</v>
      </c>
      <c r="AY301" s="34">
        <v>2.2340001164687446E-2</v>
      </c>
    </row>
    <row r="302" spans="1:51" ht="15" customHeight="1">
      <c r="A302" s="2">
        <v>91</v>
      </c>
      <c r="B302" s="1">
        <f t="shared" si="316"/>
        <v>1.0532407407407407E-3</v>
      </c>
      <c r="C302" s="5">
        <f t="shared" si="317"/>
        <v>0.85092592592592675</v>
      </c>
      <c r="D302" s="18">
        <f t="shared" si="318"/>
        <v>0.85092592592592675</v>
      </c>
      <c r="E302" s="21">
        <f t="shared" ca="1" si="319"/>
        <v>0</v>
      </c>
      <c r="F302" s="18">
        <f t="shared" ca="1" si="320"/>
        <v>0.85092592592592675</v>
      </c>
      <c r="G302" s="25">
        <f t="shared" ca="1" si="277"/>
        <v>27</v>
      </c>
      <c r="H302" s="18">
        <f t="shared" ca="1" si="321"/>
        <v>3.1250000000000001E-4</v>
      </c>
      <c r="I302" s="18">
        <f t="shared" ca="1" si="322"/>
        <v>0.8512384259259268</v>
      </c>
      <c r="J302" s="16">
        <f t="shared" ca="1" si="323"/>
        <v>0.8512384259259268</v>
      </c>
      <c r="K302" s="23">
        <f t="shared" ca="1" si="324"/>
        <v>6.8263888888888569E-2</v>
      </c>
      <c r="L302" s="16">
        <f t="shared" ca="1" si="325"/>
        <v>0.91950231481481537</v>
      </c>
      <c r="M302" s="15">
        <f t="shared" ca="1" si="278"/>
        <v>35</v>
      </c>
      <c r="N302" s="16">
        <f t="shared" ca="1" si="326"/>
        <v>4.0509259259259258E-4</v>
      </c>
      <c r="O302" s="16">
        <f t="shared" ca="1" si="327"/>
        <v>0.91990740740740795</v>
      </c>
      <c r="P302" s="14">
        <f t="shared" ca="1" si="328"/>
        <v>0.91990740740740795</v>
      </c>
      <c r="Q302" s="23">
        <f>0</f>
        <v>0</v>
      </c>
      <c r="R302" s="14">
        <f t="shared" ca="1" si="329"/>
        <v>0.91990740740740795</v>
      </c>
      <c r="S302" s="13">
        <f t="shared" ca="1" si="279"/>
        <v>25</v>
      </c>
      <c r="T302" s="14">
        <f t="shared" ca="1" si="330"/>
        <v>2.8935185185185184E-4</v>
      </c>
      <c r="U302" s="14">
        <f t="shared" ca="1" si="331"/>
        <v>0.92019675925925981</v>
      </c>
      <c r="V302" s="12">
        <f t="shared" ca="1" si="332"/>
        <v>0.92019675925925981</v>
      </c>
      <c r="W302" s="23">
        <f>0</f>
        <v>0</v>
      </c>
      <c r="X302" s="12">
        <f t="shared" ca="1" si="333"/>
        <v>0.92019675925925981</v>
      </c>
      <c r="Y302" s="11">
        <f t="shared" ca="1" si="280"/>
        <v>46</v>
      </c>
      <c r="Z302" s="12">
        <f t="shared" ca="1" si="334"/>
        <v>5.3240740740740744E-4</v>
      </c>
      <c r="AA302" s="12">
        <f t="shared" ca="1" si="335"/>
        <v>0.92072916666666726</v>
      </c>
      <c r="AB302" s="10">
        <f t="shared" ca="1" si="336"/>
        <v>0.92072916666666726</v>
      </c>
      <c r="AC302" s="23">
        <f>0</f>
        <v>0</v>
      </c>
      <c r="AD302" s="10">
        <f t="shared" ca="1" si="337"/>
        <v>0.92072916666666726</v>
      </c>
      <c r="AE302" s="9">
        <f t="shared" ca="1" si="273"/>
        <v>20</v>
      </c>
      <c r="AF302" s="10">
        <f t="shared" ca="1" si="338"/>
        <v>2.3148148148148149E-4</v>
      </c>
      <c r="AG302" s="10">
        <f t="shared" ca="1" si="339"/>
        <v>0.92096064814814871</v>
      </c>
      <c r="AH302" s="9" t="str">
        <f t="shared" ca="1" si="274"/>
        <v>Bowl</v>
      </c>
      <c r="AI302" s="8">
        <f t="shared" ca="1" si="340"/>
        <v>0.92096064814814871</v>
      </c>
      <c r="AJ302" s="23">
        <f t="shared" ca="1" si="341"/>
        <v>0</v>
      </c>
      <c r="AK302" s="8">
        <f t="shared" ca="1" si="342"/>
        <v>0.92096064814814871</v>
      </c>
      <c r="AL302" s="7">
        <f t="shared" ca="1" si="275"/>
        <v>16</v>
      </c>
      <c r="AM302" s="8">
        <f t="shared" ca="1" si="343"/>
        <v>1.8518518518518518E-4</v>
      </c>
      <c r="AN302" s="8">
        <f t="shared" ca="1" si="344"/>
        <v>0.92114583333333389</v>
      </c>
      <c r="AO302" s="7" t="str">
        <f t="shared" ca="1" si="276"/>
        <v>Debit</v>
      </c>
      <c r="AP302" s="1">
        <f t="shared" ca="1" si="345"/>
        <v>6.8263888888888569E-2</v>
      </c>
      <c r="AQ302" s="1">
        <f t="shared" ca="1" si="346"/>
        <v>1.9560185185185184E-3</v>
      </c>
      <c r="AR302">
        <f t="shared" si="347"/>
        <v>1</v>
      </c>
      <c r="AS302" s="33">
        <f t="shared" ca="1" si="348"/>
        <v>6.8263888888888569E-2</v>
      </c>
      <c r="AT302" s="33">
        <f t="shared" ca="1" si="349"/>
        <v>1.9560185185185184E-3</v>
      </c>
      <c r="AX302">
        <f t="shared" si="282"/>
        <v>298</v>
      </c>
      <c r="AY302" s="34">
        <v>2.3065418996039838E-2</v>
      </c>
    </row>
    <row r="303" spans="1:51" ht="15" customHeight="1">
      <c r="A303" s="2">
        <v>116</v>
      </c>
      <c r="B303" s="1">
        <f t="shared" si="316"/>
        <v>1.3425925925925925E-3</v>
      </c>
      <c r="C303" s="5">
        <f t="shared" si="317"/>
        <v>0.85226851851851937</v>
      </c>
      <c r="D303" s="18">
        <f t="shared" si="318"/>
        <v>0.85226851851851937</v>
      </c>
      <c r="E303" s="21">
        <f t="shared" ca="1" si="319"/>
        <v>0</v>
      </c>
      <c r="F303" s="18">
        <f t="shared" ca="1" si="320"/>
        <v>0.85226851851851937</v>
      </c>
      <c r="G303" s="25">
        <f t="shared" ca="1" si="277"/>
        <v>14</v>
      </c>
      <c r="H303" s="18">
        <f t="shared" ca="1" si="321"/>
        <v>1.6203703703703703E-4</v>
      </c>
      <c r="I303" s="18">
        <f t="shared" ca="1" si="322"/>
        <v>0.85243055555555636</v>
      </c>
      <c r="J303" s="16">
        <f t="shared" ca="1" si="323"/>
        <v>0.85243055555555636</v>
      </c>
      <c r="K303" s="23">
        <f t="shared" ca="1" si="324"/>
        <v>6.8530092592592351E-2</v>
      </c>
      <c r="L303" s="16">
        <f t="shared" ca="1" si="325"/>
        <v>0.92096064814814871</v>
      </c>
      <c r="M303" s="15">
        <f t="shared" ca="1" si="278"/>
        <v>12</v>
      </c>
      <c r="N303" s="16">
        <f t="shared" ca="1" si="326"/>
        <v>1.3888888888888889E-4</v>
      </c>
      <c r="O303" s="16">
        <f t="shared" ca="1" si="327"/>
        <v>0.92109953703703762</v>
      </c>
      <c r="P303" s="14">
        <f t="shared" ca="1" si="328"/>
        <v>0.92109953703703762</v>
      </c>
      <c r="Q303" s="23">
        <f>0</f>
        <v>0</v>
      </c>
      <c r="R303" s="14">
        <f t="shared" ca="1" si="329"/>
        <v>0.92109953703703762</v>
      </c>
      <c r="S303" s="13">
        <f t="shared" ca="1" si="279"/>
        <v>41</v>
      </c>
      <c r="T303" s="14">
        <f t="shared" ca="1" si="330"/>
        <v>4.7453703703703704E-4</v>
      </c>
      <c r="U303" s="14">
        <f t="shared" ca="1" si="331"/>
        <v>0.92157407407407466</v>
      </c>
      <c r="V303" s="12">
        <f t="shared" ca="1" si="332"/>
        <v>0.92157407407407466</v>
      </c>
      <c r="W303" s="23">
        <f>0</f>
        <v>0</v>
      </c>
      <c r="X303" s="12">
        <f t="shared" ca="1" si="333"/>
        <v>0.92157407407407466</v>
      </c>
      <c r="Y303" s="11">
        <f t="shared" ca="1" si="280"/>
        <v>34</v>
      </c>
      <c r="Z303" s="12">
        <f t="shared" ca="1" si="334"/>
        <v>3.9351851851851852E-4</v>
      </c>
      <c r="AA303" s="12">
        <f t="shared" ca="1" si="335"/>
        <v>0.9219675925925932</v>
      </c>
      <c r="AB303" s="10">
        <f t="shared" ca="1" si="336"/>
        <v>0.9219675925925932</v>
      </c>
      <c r="AC303" s="23">
        <f>0</f>
        <v>0</v>
      </c>
      <c r="AD303" s="10">
        <f t="shared" ca="1" si="337"/>
        <v>0.9219675925925932</v>
      </c>
      <c r="AE303" s="9">
        <f t="shared" ca="1" si="273"/>
        <v>50</v>
      </c>
      <c r="AF303" s="10">
        <f t="shared" ca="1" si="338"/>
        <v>5.7870370370370367E-4</v>
      </c>
      <c r="AG303" s="10">
        <f t="shared" ca="1" si="339"/>
        <v>0.92254629629629692</v>
      </c>
      <c r="AH303" s="9" t="str">
        <f t="shared" ca="1" si="274"/>
        <v>Quesadilla</v>
      </c>
      <c r="AI303" s="8">
        <f t="shared" ca="1" si="340"/>
        <v>0.92254629629629692</v>
      </c>
      <c r="AJ303" s="23">
        <f t="shared" ca="1" si="341"/>
        <v>0</v>
      </c>
      <c r="AK303" s="8">
        <f t="shared" ca="1" si="342"/>
        <v>0.92254629629629692</v>
      </c>
      <c r="AL303" s="7">
        <f t="shared" ca="1" si="275"/>
        <v>23</v>
      </c>
      <c r="AM303" s="8">
        <f t="shared" ca="1" si="343"/>
        <v>2.6620370370370372E-4</v>
      </c>
      <c r="AN303" s="8">
        <f t="shared" ca="1" si="344"/>
        <v>0.92281250000000059</v>
      </c>
      <c r="AO303" s="7" t="str">
        <f t="shared" ca="1" si="276"/>
        <v>Debit</v>
      </c>
      <c r="AP303" s="1">
        <f t="shared" ca="1" si="345"/>
        <v>6.8530092592592351E-2</v>
      </c>
      <c r="AQ303" s="1">
        <f t="shared" ca="1" si="346"/>
        <v>2.0138888888888888E-3</v>
      </c>
      <c r="AR303">
        <f t="shared" si="347"/>
        <v>1</v>
      </c>
      <c r="AS303" s="33">
        <f t="shared" ca="1" si="348"/>
        <v>6.8530092592592351E-2</v>
      </c>
      <c r="AT303" s="33">
        <f t="shared" ca="1" si="349"/>
        <v>2.0138888888888888E-3</v>
      </c>
      <c r="AX303">
        <f t="shared" si="282"/>
        <v>299</v>
      </c>
      <c r="AY303" s="34">
        <v>2.2051049673887609E-2</v>
      </c>
    </row>
    <row r="304" spans="1:51" ht="15" customHeight="1">
      <c r="A304" s="2">
        <v>2</v>
      </c>
      <c r="B304" s="1">
        <f t="shared" si="316"/>
        <v>2.3148148148148147E-5</v>
      </c>
      <c r="C304" s="5">
        <f t="shared" si="317"/>
        <v>0.85229166666666756</v>
      </c>
      <c r="D304" s="18">
        <f t="shared" si="318"/>
        <v>0.85229166666666756</v>
      </c>
      <c r="E304" s="21">
        <f t="shared" ca="1" si="319"/>
        <v>1.3888888888879958E-4</v>
      </c>
      <c r="F304" s="18">
        <f t="shared" ca="1" si="320"/>
        <v>0.85243055555555636</v>
      </c>
      <c r="G304" s="25">
        <f t="shared" ca="1" si="277"/>
        <v>21</v>
      </c>
      <c r="H304" s="18">
        <f t="shared" ca="1" si="321"/>
        <v>2.4305555555555555E-4</v>
      </c>
      <c r="I304" s="18">
        <f t="shared" ca="1" si="322"/>
        <v>0.85267361111111195</v>
      </c>
      <c r="J304" s="16">
        <f t="shared" ca="1" si="323"/>
        <v>0.85267361111111195</v>
      </c>
      <c r="K304" s="23">
        <f t="shared" ca="1" si="324"/>
        <v>6.9872685185184968E-2</v>
      </c>
      <c r="L304" s="16">
        <f t="shared" ca="1" si="325"/>
        <v>0.92254629629629692</v>
      </c>
      <c r="M304" s="15">
        <f t="shared" ca="1" si="278"/>
        <v>22</v>
      </c>
      <c r="N304" s="16">
        <f t="shared" ca="1" si="326"/>
        <v>2.5462962962962961E-4</v>
      </c>
      <c r="O304" s="16">
        <f t="shared" ca="1" si="327"/>
        <v>0.92280092592592655</v>
      </c>
      <c r="P304" s="14">
        <f t="shared" ca="1" si="328"/>
        <v>0.92280092592592655</v>
      </c>
      <c r="Q304" s="23">
        <f>0</f>
        <v>0</v>
      </c>
      <c r="R304" s="14">
        <f t="shared" ca="1" si="329"/>
        <v>0.92280092592592655</v>
      </c>
      <c r="S304" s="13">
        <f t="shared" ca="1" si="279"/>
        <v>44</v>
      </c>
      <c r="T304" s="14">
        <f t="shared" ca="1" si="330"/>
        <v>5.0925925925925921E-4</v>
      </c>
      <c r="U304" s="14">
        <f t="shared" ca="1" si="331"/>
        <v>0.92331018518518582</v>
      </c>
      <c r="V304" s="12">
        <f t="shared" ca="1" si="332"/>
        <v>0.92331018518518582</v>
      </c>
      <c r="W304" s="23">
        <f>0</f>
        <v>0</v>
      </c>
      <c r="X304" s="12">
        <f t="shared" ca="1" si="333"/>
        <v>0.92331018518518582</v>
      </c>
      <c r="Y304" s="11">
        <f t="shared" ca="1" si="280"/>
        <v>44</v>
      </c>
      <c r="Z304" s="12">
        <f t="shared" ca="1" si="334"/>
        <v>5.0925925925925921E-4</v>
      </c>
      <c r="AA304" s="12">
        <f t="shared" ca="1" si="335"/>
        <v>0.92381944444444508</v>
      </c>
      <c r="AB304" s="10">
        <f t="shared" ca="1" si="336"/>
        <v>0.92381944444444508</v>
      </c>
      <c r="AC304" s="23">
        <f>0</f>
        <v>0</v>
      </c>
      <c r="AD304" s="10">
        <f t="shared" ca="1" si="337"/>
        <v>0.92381944444444508</v>
      </c>
      <c r="AE304" s="9">
        <f t="shared" ca="1" si="273"/>
        <v>37</v>
      </c>
      <c r="AF304" s="10">
        <f t="shared" ca="1" si="338"/>
        <v>4.2824074074074075E-4</v>
      </c>
      <c r="AG304" s="10">
        <f t="shared" ca="1" si="339"/>
        <v>0.92424768518518585</v>
      </c>
      <c r="AH304" s="9" t="str">
        <f t="shared" ca="1" si="274"/>
        <v>Bowl</v>
      </c>
      <c r="AI304" s="8">
        <f t="shared" ca="1" si="340"/>
        <v>0.92424768518518585</v>
      </c>
      <c r="AJ304" s="23">
        <f t="shared" ca="1" si="341"/>
        <v>0</v>
      </c>
      <c r="AK304" s="8">
        <f t="shared" ca="1" si="342"/>
        <v>0.92424768518518585</v>
      </c>
      <c r="AL304" s="7">
        <f t="shared" ca="1" si="275"/>
        <v>13</v>
      </c>
      <c r="AM304" s="8">
        <f t="shared" ca="1" si="343"/>
        <v>1.5046296296296297E-4</v>
      </c>
      <c r="AN304" s="8">
        <f t="shared" ca="1" si="344"/>
        <v>0.9243981481481488</v>
      </c>
      <c r="AO304" s="7" t="str">
        <f t="shared" ca="1" si="276"/>
        <v>Debit</v>
      </c>
      <c r="AP304" s="1">
        <f t="shared" ca="1" si="345"/>
        <v>7.0011574074073768E-2</v>
      </c>
      <c r="AQ304" s="1">
        <f t="shared" ca="1" si="346"/>
        <v>2.0949074074074073E-3</v>
      </c>
      <c r="AR304">
        <f t="shared" si="347"/>
        <v>1</v>
      </c>
      <c r="AS304" s="33">
        <f t="shared" ca="1" si="348"/>
        <v>7.0011574074073768E-2</v>
      </c>
      <c r="AT304" s="33">
        <f t="shared" ca="1" si="349"/>
        <v>2.0949074074074073E-3</v>
      </c>
      <c r="AX304">
        <f t="shared" si="282"/>
        <v>300</v>
      </c>
      <c r="AY304" s="34">
        <v>2.3162633938970594E-2</v>
      </c>
    </row>
    <row r="305" spans="1:51" ht="15" customHeight="1">
      <c r="A305" s="2">
        <v>95</v>
      </c>
      <c r="B305" s="1">
        <f t="shared" si="316"/>
        <v>1.0995370370370371E-3</v>
      </c>
      <c r="C305" s="5">
        <f t="shared" si="317"/>
        <v>0.85339120370370458</v>
      </c>
      <c r="D305" s="18">
        <f t="shared" si="318"/>
        <v>0.85339120370370458</v>
      </c>
      <c r="E305" s="21">
        <f t="shared" ca="1" si="319"/>
        <v>0</v>
      </c>
      <c r="F305" s="18">
        <f t="shared" ca="1" si="320"/>
        <v>0.85339120370370458</v>
      </c>
      <c r="G305" s="25">
        <f t="shared" ca="1" si="277"/>
        <v>27</v>
      </c>
      <c r="H305" s="18">
        <f t="shared" ca="1" si="321"/>
        <v>3.1250000000000001E-4</v>
      </c>
      <c r="I305" s="18">
        <f t="shared" ca="1" si="322"/>
        <v>0.85370370370370463</v>
      </c>
      <c r="J305" s="16">
        <f t="shared" ca="1" si="323"/>
        <v>0.85370370370370463</v>
      </c>
      <c r="K305" s="23">
        <f t="shared" ca="1" si="324"/>
        <v>7.0543981481481222E-2</v>
      </c>
      <c r="L305" s="16">
        <f t="shared" ca="1" si="325"/>
        <v>0.92424768518518585</v>
      </c>
      <c r="M305" s="15">
        <f t="shared" ca="1" si="278"/>
        <v>27</v>
      </c>
      <c r="N305" s="16">
        <f t="shared" ca="1" si="326"/>
        <v>3.1250000000000001E-4</v>
      </c>
      <c r="O305" s="16">
        <f t="shared" ca="1" si="327"/>
        <v>0.9245601851851859</v>
      </c>
      <c r="P305" s="14">
        <f t="shared" ca="1" si="328"/>
        <v>0.9245601851851859</v>
      </c>
      <c r="Q305" s="23">
        <f>0</f>
        <v>0</v>
      </c>
      <c r="R305" s="14">
        <f t="shared" ca="1" si="329"/>
        <v>0.9245601851851859</v>
      </c>
      <c r="S305" s="13">
        <f t="shared" ca="1" si="279"/>
        <v>45</v>
      </c>
      <c r="T305" s="14">
        <f t="shared" ca="1" si="330"/>
        <v>5.2083333333333333E-4</v>
      </c>
      <c r="U305" s="14">
        <f t="shared" ca="1" si="331"/>
        <v>0.9250810185185192</v>
      </c>
      <c r="V305" s="12">
        <f t="shared" ca="1" si="332"/>
        <v>0.9250810185185192</v>
      </c>
      <c r="W305" s="23">
        <f>0</f>
        <v>0</v>
      </c>
      <c r="X305" s="12">
        <f t="shared" ca="1" si="333"/>
        <v>0.9250810185185192</v>
      </c>
      <c r="Y305" s="11">
        <f t="shared" ca="1" si="280"/>
        <v>50</v>
      </c>
      <c r="Z305" s="12">
        <f t="shared" ca="1" si="334"/>
        <v>5.7870370370370367E-4</v>
      </c>
      <c r="AA305" s="12">
        <f t="shared" ca="1" si="335"/>
        <v>0.92565972222222292</v>
      </c>
      <c r="AB305" s="10">
        <f t="shared" ca="1" si="336"/>
        <v>0.92565972222222292</v>
      </c>
      <c r="AC305" s="23">
        <f>0</f>
        <v>0</v>
      </c>
      <c r="AD305" s="10">
        <f t="shared" ca="1" si="337"/>
        <v>0.92565972222222292</v>
      </c>
      <c r="AE305" s="9">
        <f t="shared" ca="1" si="273"/>
        <v>42</v>
      </c>
      <c r="AF305" s="10">
        <f t="shared" ca="1" si="338"/>
        <v>4.861111111111111E-4</v>
      </c>
      <c r="AG305" s="10">
        <f t="shared" ca="1" si="339"/>
        <v>0.926145833333334</v>
      </c>
      <c r="AH305" s="9" t="str">
        <f t="shared" ca="1" si="274"/>
        <v>Bowl</v>
      </c>
      <c r="AI305" s="8">
        <f t="shared" ca="1" si="340"/>
        <v>0.926145833333334</v>
      </c>
      <c r="AJ305" s="23">
        <f t="shared" ca="1" si="341"/>
        <v>0</v>
      </c>
      <c r="AK305" s="8">
        <f t="shared" ca="1" si="342"/>
        <v>0.926145833333334</v>
      </c>
      <c r="AL305" s="7">
        <f t="shared" ca="1" si="275"/>
        <v>11</v>
      </c>
      <c r="AM305" s="8">
        <f t="shared" ca="1" si="343"/>
        <v>1.273148148148148E-4</v>
      </c>
      <c r="AN305" s="8">
        <f t="shared" ca="1" si="344"/>
        <v>0.92627314814814876</v>
      </c>
      <c r="AO305" s="7" t="str">
        <f t="shared" ca="1" si="276"/>
        <v>Debit</v>
      </c>
      <c r="AP305" s="1">
        <f t="shared" ca="1" si="345"/>
        <v>7.0543981481481222E-2</v>
      </c>
      <c r="AQ305" s="1">
        <f t="shared" ca="1" si="346"/>
        <v>2.3379629629629627E-3</v>
      </c>
      <c r="AR305">
        <f t="shared" si="347"/>
        <v>1</v>
      </c>
      <c r="AS305" s="33">
        <f t="shared" ca="1" si="348"/>
        <v>7.0543981481481222E-2</v>
      </c>
      <c r="AT305" s="33">
        <f t="shared" ca="1" si="349"/>
        <v>2.3379629629629627E-3</v>
      </c>
      <c r="AX305">
        <f t="shared" si="282"/>
        <v>301</v>
      </c>
      <c r="AY305" s="34">
        <v>2.3403178138830662E-2</v>
      </c>
    </row>
    <row r="306" spans="1:51" ht="15" customHeight="1">
      <c r="A306" s="2">
        <v>34</v>
      </c>
      <c r="B306" s="1">
        <f t="shared" ref="B306:B310" si="350">A306/86400</f>
        <v>3.9351851851851852E-4</v>
      </c>
      <c r="C306" s="5">
        <f t="shared" ref="C306:C310" si="351">C305+B306</f>
        <v>0.85378472222222312</v>
      </c>
      <c r="D306" s="18">
        <f t="shared" ref="D306:D310" si="352">C306</f>
        <v>0.85378472222222312</v>
      </c>
      <c r="E306" s="21">
        <f t="shared" ref="E306:E310" ca="1" si="353">MAX(0,(I305-D306))</f>
        <v>0</v>
      </c>
      <c r="F306" s="18">
        <f t="shared" ref="F306:F310" ca="1" si="354">D306+E306</f>
        <v>0.85378472222222312</v>
      </c>
      <c r="G306" s="25">
        <f t="shared" ca="1" si="277"/>
        <v>27</v>
      </c>
      <c r="H306" s="18">
        <f t="shared" ref="H306:H310" ca="1" si="355">G306/86400</f>
        <v>3.1250000000000001E-4</v>
      </c>
      <c r="I306" s="18">
        <f t="shared" ref="I306:I310" ca="1" si="356">F306+H306</f>
        <v>0.85409722222222317</v>
      </c>
      <c r="J306" s="16">
        <f t="shared" ref="J306:J310" ca="1" si="357">I306</f>
        <v>0.85409722222222317</v>
      </c>
      <c r="K306" s="23">
        <f t="shared" ref="K306:K310" ca="1" si="358">MAX(0,(AG305-J306))</f>
        <v>7.2048611111110827E-2</v>
      </c>
      <c r="L306" s="16">
        <f t="shared" ref="L306:L310" ca="1" si="359">J306+K306</f>
        <v>0.926145833333334</v>
      </c>
      <c r="M306" s="15">
        <f t="shared" ca="1" si="278"/>
        <v>18</v>
      </c>
      <c r="N306" s="16">
        <f t="shared" ref="N306:N310" ca="1" si="360">M306/86400</f>
        <v>2.0833333333333335E-4</v>
      </c>
      <c r="O306" s="16">
        <f t="shared" ref="O306:O310" ca="1" si="361">L306+N306</f>
        <v>0.92635416666666737</v>
      </c>
      <c r="P306" s="14">
        <f t="shared" ref="P306:P310" ca="1" si="362">O306</f>
        <v>0.92635416666666737</v>
      </c>
      <c r="Q306" s="23">
        <f>0</f>
        <v>0</v>
      </c>
      <c r="R306" s="14">
        <f t="shared" ref="R306:R310" ca="1" si="363">P306+Q306</f>
        <v>0.92635416666666737</v>
      </c>
      <c r="S306" s="13">
        <f t="shared" ca="1" si="279"/>
        <v>25</v>
      </c>
      <c r="T306" s="14">
        <f t="shared" ref="T306:T310" ca="1" si="364">S306/86400</f>
        <v>2.8935185185185184E-4</v>
      </c>
      <c r="U306" s="14">
        <f t="shared" ref="U306:U310" ca="1" si="365">R306+T306</f>
        <v>0.92664351851851923</v>
      </c>
      <c r="V306" s="12">
        <f t="shared" ref="V306:V310" ca="1" si="366">U306</f>
        <v>0.92664351851851923</v>
      </c>
      <c r="W306" s="23">
        <f>0</f>
        <v>0</v>
      </c>
      <c r="X306" s="12">
        <f t="shared" ref="X306:X310" ca="1" si="367">V306+W306</f>
        <v>0.92664351851851923</v>
      </c>
      <c r="Y306" s="11">
        <f t="shared" ca="1" si="280"/>
        <v>39</v>
      </c>
      <c r="Z306" s="12">
        <f t="shared" ref="Z306:Z310" ca="1" si="368">Y306/86400</f>
        <v>4.5138888888888887E-4</v>
      </c>
      <c r="AA306" s="12">
        <f t="shared" ref="AA306:AA310" ca="1" si="369">X306+Z306</f>
        <v>0.92709490740740808</v>
      </c>
      <c r="AB306" s="10">
        <f t="shared" ref="AB306:AB310" ca="1" si="370">AA306</f>
        <v>0.92709490740740808</v>
      </c>
      <c r="AC306" s="23">
        <f>0</f>
        <v>0</v>
      </c>
      <c r="AD306" s="10">
        <f t="shared" ref="AD306:AD310" ca="1" si="371">AB306+AC306</f>
        <v>0.92709490740740808</v>
      </c>
      <c r="AE306" s="9">
        <f t="shared" ca="1" si="273"/>
        <v>59</v>
      </c>
      <c r="AF306" s="10">
        <f t="shared" ref="AF306:AF310" ca="1" si="372">AE306/86400</f>
        <v>6.8287037037037036E-4</v>
      </c>
      <c r="AG306" s="10">
        <f t="shared" ref="AG306:AG310" ca="1" si="373">AD306+AF306</f>
        <v>0.92777777777777848</v>
      </c>
      <c r="AH306" s="9" t="str">
        <f t="shared" ca="1" si="274"/>
        <v>Burrito</v>
      </c>
      <c r="AI306" s="8">
        <f t="shared" ref="AI306:AI310" ca="1" si="374">AG306</f>
        <v>0.92777777777777848</v>
      </c>
      <c r="AJ306" s="23">
        <f t="shared" ref="AJ306:AJ310" ca="1" si="375">MAX(0,(AN305-AI306))</f>
        <v>0</v>
      </c>
      <c r="AK306" s="8">
        <f t="shared" ref="AK306:AK310" ca="1" si="376">AI306+AJ306</f>
        <v>0.92777777777777848</v>
      </c>
      <c r="AL306" s="7">
        <f t="shared" ca="1" si="275"/>
        <v>20</v>
      </c>
      <c r="AM306" s="8">
        <f t="shared" ref="AM306:AM310" ca="1" si="377">AL306/86400</f>
        <v>2.3148148148148149E-4</v>
      </c>
      <c r="AN306" s="8">
        <f t="shared" ref="AN306:AN310" ca="1" si="378">AK306+AM306</f>
        <v>0.92800925925925992</v>
      </c>
      <c r="AO306" s="7" t="str">
        <f t="shared" ca="1" si="276"/>
        <v>Debit</v>
      </c>
      <c r="AP306" s="1">
        <f t="shared" ref="AP306:AP310" ca="1" si="379">E306+K306+Q306+W306+AC306+AJ306</f>
        <v>7.2048611111110827E-2</v>
      </c>
      <c r="AQ306" s="1">
        <f t="shared" ref="AQ306:AQ310" ca="1" si="380">AM306+AF306+Z306+T306+N306+H306</f>
        <v>2.1759259259259258E-3</v>
      </c>
      <c r="AR306">
        <f t="shared" ref="AR306:AR310" si="381">IF(C306&lt;$H$1, 1,0)</f>
        <v>1</v>
      </c>
      <c r="AS306" s="33">
        <f t="shared" ref="AS306:AS310" ca="1" si="382">AP306*AR306</f>
        <v>7.2048611111110827E-2</v>
      </c>
      <c r="AT306" s="33">
        <f t="shared" ref="AT306:AT310" ca="1" si="383">AQ306*AR306</f>
        <v>2.1759259259259258E-3</v>
      </c>
      <c r="AX306">
        <f t="shared" si="282"/>
        <v>302</v>
      </c>
      <c r="AY306" s="34">
        <v>2.3927068774750194E-2</v>
      </c>
    </row>
    <row r="307" spans="1:51" ht="15" customHeight="1">
      <c r="A307" s="2">
        <v>135</v>
      </c>
      <c r="B307" s="1">
        <f t="shared" si="350"/>
        <v>1.5625000000000001E-3</v>
      </c>
      <c r="C307" s="5">
        <f t="shared" si="351"/>
        <v>0.85534722222222315</v>
      </c>
      <c r="D307" s="18">
        <f t="shared" si="352"/>
        <v>0.85534722222222315</v>
      </c>
      <c r="E307" s="21">
        <f t="shared" ca="1" si="353"/>
        <v>0</v>
      </c>
      <c r="F307" s="18">
        <f t="shared" ca="1" si="354"/>
        <v>0.85534722222222315</v>
      </c>
      <c r="G307" s="25">
        <f t="shared" ca="1" si="277"/>
        <v>22</v>
      </c>
      <c r="H307" s="18">
        <f t="shared" ca="1" si="355"/>
        <v>2.5462962962962961E-4</v>
      </c>
      <c r="I307" s="18">
        <f t="shared" ca="1" si="356"/>
        <v>0.85560185185185278</v>
      </c>
      <c r="J307" s="16">
        <f t="shared" ca="1" si="357"/>
        <v>0.85560185185185278</v>
      </c>
      <c r="K307" s="23">
        <f t="shared" ca="1" si="358"/>
        <v>7.2175925925925699E-2</v>
      </c>
      <c r="L307" s="16">
        <f t="shared" ca="1" si="359"/>
        <v>0.92777777777777848</v>
      </c>
      <c r="M307" s="15">
        <f t="shared" ca="1" si="278"/>
        <v>29</v>
      </c>
      <c r="N307" s="16">
        <f t="shared" ca="1" si="360"/>
        <v>3.3564814814814812E-4</v>
      </c>
      <c r="O307" s="16">
        <f t="shared" ca="1" si="361"/>
        <v>0.92811342592592661</v>
      </c>
      <c r="P307" s="14">
        <f t="shared" ca="1" si="362"/>
        <v>0.92811342592592661</v>
      </c>
      <c r="Q307" s="23">
        <f>0</f>
        <v>0</v>
      </c>
      <c r="R307" s="14">
        <f t="shared" ca="1" si="363"/>
        <v>0.92811342592592661</v>
      </c>
      <c r="S307" s="13">
        <f t="shared" ca="1" si="279"/>
        <v>16</v>
      </c>
      <c r="T307" s="14">
        <f t="shared" ca="1" si="364"/>
        <v>1.8518518518518518E-4</v>
      </c>
      <c r="U307" s="14">
        <f t="shared" ca="1" si="365"/>
        <v>0.92829861111111178</v>
      </c>
      <c r="V307" s="12">
        <f t="shared" ca="1" si="366"/>
        <v>0.92829861111111178</v>
      </c>
      <c r="W307" s="23">
        <f>0</f>
        <v>0</v>
      </c>
      <c r="X307" s="12">
        <f t="shared" ca="1" si="367"/>
        <v>0.92829861111111178</v>
      </c>
      <c r="Y307" s="11">
        <f t="shared" ca="1" si="280"/>
        <v>24</v>
      </c>
      <c r="Z307" s="12">
        <f t="shared" ca="1" si="368"/>
        <v>2.7777777777777778E-4</v>
      </c>
      <c r="AA307" s="12">
        <f t="shared" ca="1" si="369"/>
        <v>0.9285763888888896</v>
      </c>
      <c r="AB307" s="10">
        <f t="shared" ca="1" si="370"/>
        <v>0.9285763888888896</v>
      </c>
      <c r="AC307" s="23">
        <f>0</f>
        <v>0</v>
      </c>
      <c r="AD307" s="10">
        <f t="shared" ca="1" si="371"/>
        <v>0.9285763888888896</v>
      </c>
      <c r="AE307" s="9">
        <f t="shared" ca="1" si="273"/>
        <v>34</v>
      </c>
      <c r="AF307" s="10">
        <f t="shared" ca="1" si="372"/>
        <v>3.9351851851851852E-4</v>
      </c>
      <c r="AG307" s="10">
        <f t="shared" ca="1" si="373"/>
        <v>0.92896990740740815</v>
      </c>
      <c r="AH307" s="9" t="str">
        <f t="shared" ca="1" si="274"/>
        <v>Bowl</v>
      </c>
      <c r="AI307" s="8">
        <f t="shared" ca="1" si="374"/>
        <v>0.92896990740740815</v>
      </c>
      <c r="AJ307" s="23">
        <f t="shared" ca="1" si="375"/>
        <v>0</v>
      </c>
      <c r="AK307" s="8">
        <f t="shared" ca="1" si="376"/>
        <v>0.92896990740740815</v>
      </c>
      <c r="AL307" s="7">
        <f t="shared" ca="1" si="275"/>
        <v>22</v>
      </c>
      <c r="AM307" s="8">
        <f t="shared" ca="1" si="377"/>
        <v>2.5462962962962961E-4</v>
      </c>
      <c r="AN307" s="8">
        <f t="shared" ca="1" si="378"/>
        <v>0.92922453703703778</v>
      </c>
      <c r="AO307" s="7" t="str">
        <f t="shared" ca="1" si="276"/>
        <v>Debit</v>
      </c>
      <c r="AP307" s="1">
        <f t="shared" ca="1" si="379"/>
        <v>7.2175925925925699E-2</v>
      </c>
      <c r="AQ307" s="1">
        <f t="shared" ca="1" si="380"/>
        <v>1.7013888888888888E-3</v>
      </c>
      <c r="AR307">
        <f t="shared" si="381"/>
        <v>1</v>
      </c>
      <c r="AS307" s="33">
        <f t="shared" ca="1" si="382"/>
        <v>7.2175925925925699E-2</v>
      </c>
      <c r="AT307" s="33">
        <f t="shared" ca="1" si="383"/>
        <v>1.7013888888888888E-3</v>
      </c>
      <c r="AX307">
        <f t="shared" si="282"/>
        <v>303</v>
      </c>
      <c r="AY307" s="34">
        <v>2.333034882366649E-2</v>
      </c>
    </row>
    <row r="308" spans="1:51" ht="15" customHeight="1">
      <c r="A308" s="2">
        <v>3</v>
      </c>
      <c r="B308" s="1">
        <f t="shared" si="350"/>
        <v>3.4722222222222222E-5</v>
      </c>
      <c r="C308" s="5">
        <f t="shared" si="351"/>
        <v>0.85538194444444537</v>
      </c>
      <c r="D308" s="18">
        <f t="shared" si="352"/>
        <v>0.85538194444444537</v>
      </c>
      <c r="E308" s="21">
        <f t="shared" ca="1" si="353"/>
        <v>2.1990740740740478E-4</v>
      </c>
      <c r="F308" s="18">
        <f t="shared" ca="1" si="354"/>
        <v>0.85560185185185278</v>
      </c>
      <c r="G308" s="25">
        <f t="shared" ca="1" si="277"/>
        <v>24</v>
      </c>
      <c r="H308" s="18">
        <f t="shared" ca="1" si="355"/>
        <v>2.7777777777777778E-4</v>
      </c>
      <c r="I308" s="18">
        <f t="shared" ca="1" si="356"/>
        <v>0.8558796296296306</v>
      </c>
      <c r="J308" s="16">
        <f t="shared" ca="1" si="357"/>
        <v>0.8558796296296306</v>
      </c>
      <c r="K308" s="23">
        <f t="shared" ca="1" si="358"/>
        <v>7.3090277777777546E-2</v>
      </c>
      <c r="L308" s="16">
        <f t="shared" ca="1" si="359"/>
        <v>0.92896990740740815</v>
      </c>
      <c r="M308" s="15">
        <f t="shared" ca="1" si="278"/>
        <v>24</v>
      </c>
      <c r="N308" s="16">
        <f t="shared" ca="1" si="360"/>
        <v>2.7777777777777778E-4</v>
      </c>
      <c r="O308" s="16">
        <f t="shared" ca="1" si="361"/>
        <v>0.92924768518518597</v>
      </c>
      <c r="P308" s="14">
        <f t="shared" ca="1" si="362"/>
        <v>0.92924768518518597</v>
      </c>
      <c r="Q308" s="23">
        <f>0</f>
        <v>0</v>
      </c>
      <c r="R308" s="14">
        <f t="shared" ca="1" si="363"/>
        <v>0.92924768518518597</v>
      </c>
      <c r="S308" s="13">
        <f t="shared" ca="1" si="279"/>
        <v>33</v>
      </c>
      <c r="T308" s="14">
        <f t="shared" ca="1" si="364"/>
        <v>3.8194444444444446E-4</v>
      </c>
      <c r="U308" s="14">
        <f t="shared" ca="1" si="365"/>
        <v>0.92962962962963036</v>
      </c>
      <c r="V308" s="12">
        <f t="shared" ca="1" si="366"/>
        <v>0.92962962962963036</v>
      </c>
      <c r="W308" s="23">
        <f>0</f>
        <v>0</v>
      </c>
      <c r="X308" s="12">
        <f t="shared" ca="1" si="367"/>
        <v>0.92962962962963036</v>
      </c>
      <c r="Y308" s="11">
        <f t="shared" ca="1" si="280"/>
        <v>20</v>
      </c>
      <c r="Z308" s="12">
        <f t="shared" ca="1" si="368"/>
        <v>2.3148148148148149E-4</v>
      </c>
      <c r="AA308" s="12">
        <f t="shared" ca="1" si="369"/>
        <v>0.9298611111111118</v>
      </c>
      <c r="AB308" s="10">
        <f t="shared" ca="1" si="370"/>
        <v>0.9298611111111118</v>
      </c>
      <c r="AC308" s="23">
        <f>0</f>
        <v>0</v>
      </c>
      <c r="AD308" s="10">
        <f t="shared" ca="1" si="371"/>
        <v>0.9298611111111118</v>
      </c>
      <c r="AE308" s="9">
        <f t="shared" ca="1" si="273"/>
        <v>24</v>
      </c>
      <c r="AF308" s="10">
        <f t="shared" ca="1" si="372"/>
        <v>2.7777777777777778E-4</v>
      </c>
      <c r="AG308" s="10">
        <f t="shared" ca="1" si="373"/>
        <v>0.93013888888888963</v>
      </c>
      <c r="AH308" s="9" t="str">
        <f t="shared" ca="1" si="274"/>
        <v>Bowl</v>
      </c>
      <c r="AI308" s="8">
        <f t="shared" ca="1" si="374"/>
        <v>0.93013888888888963</v>
      </c>
      <c r="AJ308" s="23">
        <f t="shared" ca="1" si="375"/>
        <v>0</v>
      </c>
      <c r="AK308" s="8">
        <f t="shared" ca="1" si="376"/>
        <v>0.93013888888888963</v>
      </c>
      <c r="AL308" s="7">
        <f t="shared" ca="1" si="275"/>
        <v>21</v>
      </c>
      <c r="AM308" s="8">
        <f t="shared" ca="1" si="377"/>
        <v>2.4305555555555555E-4</v>
      </c>
      <c r="AN308" s="8">
        <f t="shared" ca="1" si="378"/>
        <v>0.93038194444444522</v>
      </c>
      <c r="AO308" s="7" t="str">
        <f t="shared" ca="1" si="276"/>
        <v>Debit</v>
      </c>
      <c r="AP308" s="1">
        <f t="shared" ca="1" si="379"/>
        <v>7.3310185185184951E-2</v>
      </c>
      <c r="AQ308" s="1">
        <f t="shared" ca="1" si="380"/>
        <v>1.689814814814815E-3</v>
      </c>
      <c r="AR308">
        <f t="shared" si="381"/>
        <v>1</v>
      </c>
      <c r="AS308" s="33">
        <f t="shared" ca="1" si="382"/>
        <v>7.3310185185184951E-2</v>
      </c>
      <c r="AT308" s="33">
        <f t="shared" ca="1" si="383"/>
        <v>1.689814814814815E-3</v>
      </c>
      <c r="AX308">
        <f t="shared" si="282"/>
        <v>304</v>
      </c>
      <c r="AY308" s="34">
        <v>2.2969441532727907E-2</v>
      </c>
    </row>
    <row r="309" spans="1:51" ht="15" customHeight="1">
      <c r="A309" s="2">
        <v>97</v>
      </c>
      <c r="B309" s="1">
        <f t="shared" si="350"/>
        <v>1.1226851851851851E-3</v>
      </c>
      <c r="C309" s="5">
        <f t="shared" si="351"/>
        <v>0.85650462962963059</v>
      </c>
      <c r="D309" s="18">
        <f t="shared" si="352"/>
        <v>0.85650462962963059</v>
      </c>
      <c r="E309" s="21">
        <f t="shared" ca="1" si="353"/>
        <v>0</v>
      </c>
      <c r="F309" s="18">
        <f t="shared" ca="1" si="354"/>
        <v>0.85650462962963059</v>
      </c>
      <c r="G309" s="25">
        <f t="shared" ca="1" si="277"/>
        <v>15</v>
      </c>
      <c r="H309" s="18">
        <f t="shared" ca="1" si="355"/>
        <v>1.7361111111111112E-4</v>
      </c>
      <c r="I309" s="18">
        <f t="shared" ca="1" si="356"/>
        <v>0.85667824074074173</v>
      </c>
      <c r="J309" s="16">
        <f t="shared" ca="1" si="357"/>
        <v>0.85667824074074173</v>
      </c>
      <c r="K309" s="23">
        <f t="shared" ca="1" si="358"/>
        <v>7.34606481481479E-2</v>
      </c>
      <c r="L309" s="16">
        <f t="shared" ca="1" si="359"/>
        <v>0.93013888888888963</v>
      </c>
      <c r="M309" s="15">
        <f t="shared" ca="1" si="278"/>
        <v>30</v>
      </c>
      <c r="N309" s="16">
        <f t="shared" ca="1" si="360"/>
        <v>3.4722222222222224E-4</v>
      </c>
      <c r="O309" s="16">
        <f t="shared" ca="1" si="361"/>
        <v>0.9304861111111119</v>
      </c>
      <c r="P309" s="14">
        <f t="shared" ca="1" si="362"/>
        <v>0.9304861111111119</v>
      </c>
      <c r="Q309" s="23">
        <f>0</f>
        <v>0</v>
      </c>
      <c r="R309" s="14">
        <f t="shared" ca="1" si="363"/>
        <v>0.9304861111111119</v>
      </c>
      <c r="S309" s="13">
        <f t="shared" ca="1" si="279"/>
        <v>23</v>
      </c>
      <c r="T309" s="14">
        <f t="shared" ca="1" si="364"/>
        <v>2.6620370370370372E-4</v>
      </c>
      <c r="U309" s="14">
        <f t="shared" ca="1" si="365"/>
        <v>0.93075231481481557</v>
      </c>
      <c r="V309" s="12">
        <f t="shared" ca="1" si="366"/>
        <v>0.93075231481481557</v>
      </c>
      <c r="W309" s="23">
        <f>0</f>
        <v>0</v>
      </c>
      <c r="X309" s="12">
        <f t="shared" ca="1" si="367"/>
        <v>0.93075231481481557</v>
      </c>
      <c r="Y309" s="11">
        <f t="shared" ca="1" si="280"/>
        <v>47</v>
      </c>
      <c r="Z309" s="12">
        <f t="shared" ca="1" si="368"/>
        <v>5.4398148148148144E-4</v>
      </c>
      <c r="AA309" s="12">
        <f t="shared" ca="1" si="369"/>
        <v>0.93129629629629707</v>
      </c>
      <c r="AB309" s="10">
        <f t="shared" ca="1" si="370"/>
        <v>0.93129629629629707</v>
      </c>
      <c r="AC309" s="23">
        <f>0</f>
        <v>0</v>
      </c>
      <c r="AD309" s="10">
        <f t="shared" ca="1" si="371"/>
        <v>0.93129629629629707</v>
      </c>
      <c r="AE309" s="9">
        <f t="shared" ca="1" si="273"/>
        <v>41</v>
      </c>
      <c r="AF309" s="10">
        <f t="shared" ca="1" si="372"/>
        <v>4.7453703703703704E-4</v>
      </c>
      <c r="AG309" s="10">
        <f t="shared" ca="1" si="373"/>
        <v>0.9317708333333341</v>
      </c>
      <c r="AH309" s="9" t="str">
        <f t="shared" ca="1" si="274"/>
        <v>Bowl</v>
      </c>
      <c r="AI309" s="8">
        <f t="shared" ca="1" si="374"/>
        <v>0.9317708333333341</v>
      </c>
      <c r="AJ309" s="23">
        <f t="shared" ca="1" si="375"/>
        <v>0</v>
      </c>
      <c r="AK309" s="8">
        <f t="shared" ca="1" si="376"/>
        <v>0.9317708333333341</v>
      </c>
      <c r="AL309" s="7">
        <f t="shared" ca="1" si="275"/>
        <v>11</v>
      </c>
      <c r="AM309" s="8">
        <f t="shared" ca="1" si="377"/>
        <v>1.273148148148148E-4</v>
      </c>
      <c r="AN309" s="8">
        <f t="shared" ca="1" si="378"/>
        <v>0.93189814814814886</v>
      </c>
      <c r="AO309" s="7" t="str">
        <f t="shared" ca="1" si="276"/>
        <v>Debit</v>
      </c>
      <c r="AP309" s="1">
        <f t="shared" ca="1" si="379"/>
        <v>7.34606481481479E-2</v>
      </c>
      <c r="AQ309" s="1">
        <f t="shared" ca="1" si="380"/>
        <v>1.9328703703703706E-3</v>
      </c>
      <c r="AR309">
        <f t="shared" si="381"/>
        <v>1</v>
      </c>
      <c r="AS309" s="33">
        <f t="shared" ca="1" si="382"/>
        <v>7.34606481481479E-2</v>
      </c>
      <c r="AT309" s="33">
        <f t="shared" ca="1" si="383"/>
        <v>1.9328703703703706E-3</v>
      </c>
      <c r="AX309">
        <f t="shared" si="282"/>
        <v>305</v>
      </c>
      <c r="AY309" s="34">
        <v>2.3738971872816012E-2</v>
      </c>
    </row>
    <row r="310" spans="1:51" ht="15" customHeight="1">
      <c r="A310" s="2">
        <v>89</v>
      </c>
      <c r="B310" s="1">
        <f t="shared" si="350"/>
        <v>1.0300925925925926E-3</v>
      </c>
      <c r="C310" s="5">
        <f t="shared" si="351"/>
        <v>0.85753472222222316</v>
      </c>
      <c r="D310" s="18">
        <f t="shared" si="352"/>
        <v>0.85753472222222316</v>
      </c>
      <c r="E310" s="21">
        <f t="shared" ca="1" si="353"/>
        <v>0</v>
      </c>
      <c r="F310" s="18">
        <f t="shared" ca="1" si="354"/>
        <v>0.85753472222222316</v>
      </c>
      <c r="G310" s="25">
        <f t="shared" ca="1" si="277"/>
        <v>24</v>
      </c>
      <c r="H310" s="18">
        <f t="shared" ca="1" si="355"/>
        <v>2.7777777777777778E-4</v>
      </c>
      <c r="I310" s="18">
        <f t="shared" ca="1" si="356"/>
        <v>0.85781250000000098</v>
      </c>
      <c r="J310" s="16">
        <f t="shared" ca="1" si="357"/>
        <v>0.85781250000000098</v>
      </c>
      <c r="K310" s="23">
        <f t="shared" ca="1" si="358"/>
        <v>7.3958333333333126E-2</v>
      </c>
      <c r="L310" s="16">
        <f t="shared" ca="1" si="359"/>
        <v>0.9317708333333341</v>
      </c>
      <c r="M310" s="15">
        <f t="shared" ca="1" si="278"/>
        <v>33</v>
      </c>
      <c r="N310" s="16">
        <f t="shared" ca="1" si="360"/>
        <v>3.8194444444444446E-4</v>
      </c>
      <c r="O310" s="16">
        <f t="shared" ca="1" si="361"/>
        <v>0.9321527777777785</v>
      </c>
      <c r="P310" s="14">
        <f t="shared" ca="1" si="362"/>
        <v>0.9321527777777785</v>
      </c>
      <c r="Q310" s="23">
        <f>0</f>
        <v>0</v>
      </c>
      <c r="R310" s="14">
        <f t="shared" ca="1" si="363"/>
        <v>0.9321527777777785</v>
      </c>
      <c r="S310" s="13">
        <f t="shared" ca="1" si="279"/>
        <v>28</v>
      </c>
      <c r="T310" s="14">
        <f t="shared" ca="1" si="364"/>
        <v>3.2407407407407406E-4</v>
      </c>
      <c r="U310" s="14">
        <f t="shared" ca="1" si="365"/>
        <v>0.93247685185185258</v>
      </c>
      <c r="V310" s="12">
        <f t="shared" ca="1" si="366"/>
        <v>0.93247685185185258</v>
      </c>
      <c r="W310" s="23">
        <f>0</f>
        <v>0</v>
      </c>
      <c r="X310" s="12">
        <f t="shared" ca="1" si="367"/>
        <v>0.93247685185185258</v>
      </c>
      <c r="Y310" s="11">
        <f t="shared" ca="1" si="280"/>
        <v>44</v>
      </c>
      <c r="Z310" s="12">
        <f t="shared" ca="1" si="368"/>
        <v>5.0925925925925921E-4</v>
      </c>
      <c r="AA310" s="12">
        <f t="shared" ca="1" si="369"/>
        <v>0.93298611111111185</v>
      </c>
      <c r="AB310" s="10">
        <f t="shared" ca="1" si="370"/>
        <v>0.93298611111111185</v>
      </c>
      <c r="AC310" s="23">
        <f>0</f>
        <v>0</v>
      </c>
      <c r="AD310" s="10">
        <f t="shared" ca="1" si="371"/>
        <v>0.93298611111111185</v>
      </c>
      <c r="AE310" s="9">
        <f t="shared" ca="1" si="273"/>
        <v>29</v>
      </c>
      <c r="AF310" s="10">
        <f t="shared" ca="1" si="372"/>
        <v>3.3564814814814812E-4</v>
      </c>
      <c r="AG310" s="10">
        <f t="shared" ca="1" si="373"/>
        <v>0.93332175925925998</v>
      </c>
      <c r="AH310" s="9" t="str">
        <f t="shared" ca="1" si="274"/>
        <v>Bowl</v>
      </c>
      <c r="AI310" s="8">
        <f t="shared" ca="1" si="374"/>
        <v>0.93332175925925998</v>
      </c>
      <c r="AJ310" s="23">
        <f t="shared" ca="1" si="375"/>
        <v>0</v>
      </c>
      <c r="AK310" s="8">
        <f t="shared" ca="1" si="376"/>
        <v>0.93332175925925998</v>
      </c>
      <c r="AL310" s="7">
        <f t="shared" ca="1" si="275"/>
        <v>10</v>
      </c>
      <c r="AM310" s="8">
        <f t="shared" ca="1" si="377"/>
        <v>1.1574074074074075E-4</v>
      </c>
      <c r="AN310" s="8">
        <f t="shared" ca="1" si="378"/>
        <v>0.9334375000000007</v>
      </c>
      <c r="AO310" s="7" t="str">
        <f t="shared" ca="1" si="276"/>
        <v>Debit</v>
      </c>
      <c r="AP310" s="1">
        <f t="shared" ca="1" si="379"/>
        <v>7.3958333333333126E-2</v>
      </c>
      <c r="AQ310" s="1">
        <f t="shared" ca="1" si="380"/>
        <v>1.9444444444444446E-3</v>
      </c>
      <c r="AR310">
        <f t="shared" si="381"/>
        <v>1</v>
      </c>
      <c r="AS310" s="33">
        <f t="shared" ca="1" si="382"/>
        <v>7.3958333333333126E-2</v>
      </c>
      <c r="AT310" s="33">
        <f t="shared" ca="1" si="383"/>
        <v>1.9444444444444446E-3</v>
      </c>
      <c r="AX310">
        <f t="shared" si="282"/>
        <v>306</v>
      </c>
      <c r="AY310" s="34">
        <v>2.380062747495958E-2</v>
      </c>
    </row>
    <row r="311" spans="1:51">
      <c r="A311" s="2">
        <v>155</v>
      </c>
      <c r="B311" s="1">
        <f t="shared" ref="B311:B355" si="384">A311/86400</f>
        <v>1.7939814814814815E-3</v>
      </c>
      <c r="C311" s="5">
        <f t="shared" ref="C311:C355" si="385">C310+B311</f>
        <v>0.85932870370370462</v>
      </c>
      <c r="D311" s="18">
        <f t="shared" ref="D311:D355" si="386">C311</f>
        <v>0.85932870370370462</v>
      </c>
      <c r="E311" s="21">
        <f t="shared" ref="E311:E355" ca="1" si="387">MAX(0,(I310-D311))</f>
        <v>0</v>
      </c>
      <c r="F311" s="18">
        <f t="shared" ref="F311:F355" ca="1" si="388">D311+E311</f>
        <v>0.85932870370370462</v>
      </c>
      <c r="G311" s="25">
        <f t="shared" ca="1" si="277"/>
        <v>17</v>
      </c>
      <c r="H311" s="18">
        <f t="shared" ref="H311:H355" ca="1" si="389">G311/86400</f>
        <v>1.9675925925925926E-4</v>
      </c>
      <c r="I311" s="18">
        <f t="shared" ref="I311:I355" ca="1" si="390">F311+H311</f>
        <v>0.85952546296296384</v>
      </c>
      <c r="J311" s="16">
        <f t="shared" ref="J311:J355" ca="1" si="391">I311</f>
        <v>0.85952546296296384</v>
      </c>
      <c r="K311" s="23">
        <f t="shared" ref="K311:K355" ca="1" si="392">MAX(0,(AG310-J311))</f>
        <v>7.3796296296296138E-2</v>
      </c>
      <c r="L311" s="16">
        <f t="shared" ref="L311:L355" ca="1" si="393">J311+K311</f>
        <v>0.93332175925925998</v>
      </c>
      <c r="M311" s="15">
        <f t="shared" ca="1" si="278"/>
        <v>14</v>
      </c>
      <c r="N311" s="16">
        <f t="shared" ref="N311:N355" ca="1" si="394">M311/86400</f>
        <v>1.6203703703703703E-4</v>
      </c>
      <c r="O311" s="16">
        <f t="shared" ref="O311:O355" ca="1" si="395">L311+N311</f>
        <v>0.93348379629629696</v>
      </c>
      <c r="P311" s="14">
        <f t="shared" ref="P311:P355" ca="1" si="396">O311</f>
        <v>0.93348379629629696</v>
      </c>
      <c r="Q311" s="23">
        <f>0</f>
        <v>0</v>
      </c>
      <c r="R311" s="14">
        <f t="shared" ref="R311:R355" ca="1" si="397">P311+Q311</f>
        <v>0.93348379629629696</v>
      </c>
      <c r="S311" s="13">
        <f t="shared" ca="1" si="279"/>
        <v>45</v>
      </c>
      <c r="T311" s="14">
        <f t="shared" ref="T311:T355" ca="1" si="398">S311/86400</f>
        <v>5.2083333333333333E-4</v>
      </c>
      <c r="U311" s="14">
        <f t="shared" ref="U311:U355" ca="1" si="399">R311+T311</f>
        <v>0.93400462962963027</v>
      </c>
      <c r="V311" s="12">
        <f t="shared" ref="V311:V355" ca="1" si="400">U311</f>
        <v>0.93400462962963027</v>
      </c>
      <c r="W311" s="23">
        <f>0</f>
        <v>0</v>
      </c>
      <c r="X311" s="12">
        <f t="shared" ref="X311:X355" ca="1" si="401">V311+W311</f>
        <v>0.93400462962963027</v>
      </c>
      <c r="Y311" s="11">
        <f t="shared" ca="1" si="280"/>
        <v>35</v>
      </c>
      <c r="Z311" s="12">
        <f t="shared" ref="Z311:Z355" ca="1" si="402">Y311/86400</f>
        <v>4.0509259259259258E-4</v>
      </c>
      <c r="AA311" s="12">
        <f t="shared" ref="AA311:AA355" ca="1" si="403">X311+Z311</f>
        <v>0.93440972222222285</v>
      </c>
      <c r="AB311" s="10">
        <f t="shared" ref="AB311:AB355" ca="1" si="404">AA311</f>
        <v>0.93440972222222285</v>
      </c>
      <c r="AC311" s="23">
        <f>0</f>
        <v>0</v>
      </c>
      <c r="AD311" s="10">
        <f t="shared" ref="AD311:AD355" ca="1" si="405">AB311+AC311</f>
        <v>0.93440972222222285</v>
      </c>
      <c r="AE311" s="9">
        <f t="shared" ref="AE311:AE355" ca="1" si="406">IF(AH311=$AE$366,RANDBETWEEN($AF$366,$AG$366),IF(AH311=$AE$367,RANDBETWEEN($AF$367,$AG$367),RANDBETWEEN($AF$368,$AG$368)))</f>
        <v>40</v>
      </c>
      <c r="AF311" s="10">
        <f t="shared" ref="AF311:AF355" ca="1" si="407">AE311/86400</f>
        <v>4.6296296296296298E-4</v>
      </c>
      <c r="AG311" s="10">
        <f t="shared" ref="AG311:AG355" ca="1" si="408">AD311+AF311</f>
        <v>0.93487268518518585</v>
      </c>
      <c r="AH311" s="9" t="str">
        <f t="shared" ref="AH311:AH355" ca="1" si="409">IF(RAND()&lt;$AD$366,$AE$366,IF(RAND()&lt;$AD$367,$AE$367,$AE$368))</f>
        <v>Burrito</v>
      </c>
      <c r="AI311" s="8">
        <f t="shared" ref="AI311:AI355" ca="1" si="410">AG311</f>
        <v>0.93487268518518585</v>
      </c>
      <c r="AJ311" s="23">
        <f t="shared" ref="AJ311:AJ355" ca="1" si="411">MAX(0,(AN310-AI311))</f>
        <v>0</v>
      </c>
      <c r="AK311" s="8">
        <f t="shared" ref="AK311:AK355" ca="1" si="412">AI311+AJ311</f>
        <v>0.93487268518518585</v>
      </c>
      <c r="AL311" s="7">
        <f t="shared" ref="AL311:AL355" ca="1" si="413">IF(AO311=$AL$366,RANDBETWEEN($AM$366,$AN$366),RANDBETWEEN($AM$367,$AN$367))</f>
        <v>24</v>
      </c>
      <c r="AM311" s="8">
        <f t="shared" ref="AM311:AM355" ca="1" si="414">AL311/86400</f>
        <v>2.7777777777777778E-4</v>
      </c>
      <c r="AN311" s="8">
        <f t="shared" ref="AN311:AN355" ca="1" si="415">AK311+AM311</f>
        <v>0.93515046296296367</v>
      </c>
      <c r="AO311" s="7" t="str">
        <f t="shared" ref="AO311:AO355" ca="1" si="416">IF(RAND()&lt;$AK$366,$AL$366,$AL$367)</f>
        <v>Debit</v>
      </c>
      <c r="AP311" s="1">
        <f t="shared" ref="AP311:AP355" ca="1" si="417">E311+K311+Q311+W311+AC311+AJ311</f>
        <v>7.3796296296296138E-2</v>
      </c>
      <c r="AQ311" s="1">
        <f t="shared" ref="AQ311:AQ355" ca="1" si="418">AM311+AF311+Z311+T311+N311+H311</f>
        <v>2.0254629629629629E-3</v>
      </c>
      <c r="AR311">
        <f t="shared" ref="AR311:AR355" si="419">IF(C311&lt;$H$1, 1,0)</f>
        <v>1</v>
      </c>
      <c r="AS311" s="33">
        <f t="shared" ref="AS311:AS355" ca="1" si="420">AP311*AR311</f>
        <v>7.3796296296296138E-2</v>
      </c>
      <c r="AT311" s="33">
        <f t="shared" ref="AT311:AT355" ca="1" si="421">AQ311*AR311</f>
        <v>2.0254629629629629E-3</v>
      </c>
      <c r="AX311">
        <f t="shared" si="282"/>
        <v>307</v>
      </c>
      <c r="AY311" s="34">
        <v>2.415345475192204E-2</v>
      </c>
    </row>
    <row r="312" spans="1:51">
      <c r="A312" s="2">
        <v>113</v>
      </c>
      <c r="B312" s="1">
        <f t="shared" si="384"/>
        <v>1.3078703703703703E-3</v>
      </c>
      <c r="C312" s="5">
        <f t="shared" si="385"/>
        <v>0.86063657407407501</v>
      </c>
      <c r="D312" s="18">
        <f t="shared" si="386"/>
        <v>0.86063657407407501</v>
      </c>
      <c r="E312" s="21">
        <f t="shared" ca="1" si="387"/>
        <v>0</v>
      </c>
      <c r="F312" s="18">
        <f t="shared" ca="1" si="388"/>
        <v>0.86063657407407501</v>
      </c>
      <c r="G312" s="25">
        <f t="shared" ca="1" si="277"/>
        <v>30</v>
      </c>
      <c r="H312" s="18">
        <f t="shared" ca="1" si="389"/>
        <v>3.4722222222222224E-4</v>
      </c>
      <c r="I312" s="18">
        <f t="shared" ca="1" si="390"/>
        <v>0.86098379629629729</v>
      </c>
      <c r="J312" s="16">
        <f t="shared" ca="1" si="391"/>
        <v>0.86098379629629729</v>
      </c>
      <c r="K312" s="23">
        <f t="shared" ca="1" si="392"/>
        <v>7.388888888888856E-2</v>
      </c>
      <c r="L312" s="16">
        <f t="shared" ca="1" si="393"/>
        <v>0.93487268518518585</v>
      </c>
      <c r="M312" s="15">
        <f t="shared" ca="1" si="278"/>
        <v>15</v>
      </c>
      <c r="N312" s="16">
        <f t="shared" ca="1" si="394"/>
        <v>1.7361111111111112E-4</v>
      </c>
      <c r="O312" s="16">
        <f t="shared" ca="1" si="395"/>
        <v>0.93504629629629699</v>
      </c>
      <c r="P312" s="14">
        <f t="shared" ca="1" si="396"/>
        <v>0.93504629629629699</v>
      </c>
      <c r="Q312" s="23">
        <f>0</f>
        <v>0</v>
      </c>
      <c r="R312" s="14">
        <f t="shared" ca="1" si="397"/>
        <v>0.93504629629629699</v>
      </c>
      <c r="S312" s="13">
        <f t="shared" ca="1" si="279"/>
        <v>35</v>
      </c>
      <c r="T312" s="14">
        <f t="shared" ca="1" si="398"/>
        <v>4.0509259259259258E-4</v>
      </c>
      <c r="U312" s="14">
        <f t="shared" ca="1" si="399"/>
        <v>0.93545138888888957</v>
      </c>
      <c r="V312" s="12">
        <f t="shared" ca="1" si="400"/>
        <v>0.93545138888888957</v>
      </c>
      <c r="W312" s="23">
        <f>0</f>
        <v>0</v>
      </c>
      <c r="X312" s="12">
        <f t="shared" ca="1" si="401"/>
        <v>0.93545138888888957</v>
      </c>
      <c r="Y312" s="11">
        <f t="shared" ca="1" si="280"/>
        <v>21</v>
      </c>
      <c r="Z312" s="12">
        <f t="shared" ca="1" si="402"/>
        <v>2.4305555555555555E-4</v>
      </c>
      <c r="AA312" s="12">
        <f t="shared" ca="1" si="403"/>
        <v>0.93569444444444516</v>
      </c>
      <c r="AB312" s="10">
        <f t="shared" ca="1" si="404"/>
        <v>0.93569444444444516</v>
      </c>
      <c r="AC312" s="23">
        <f>0</f>
        <v>0</v>
      </c>
      <c r="AD312" s="10">
        <f t="shared" ca="1" si="405"/>
        <v>0.93569444444444516</v>
      </c>
      <c r="AE312" s="9">
        <f t="shared" ca="1" si="406"/>
        <v>35</v>
      </c>
      <c r="AF312" s="10">
        <f t="shared" ca="1" si="407"/>
        <v>4.0509259259259258E-4</v>
      </c>
      <c r="AG312" s="10">
        <f t="shared" ca="1" si="408"/>
        <v>0.93609953703703774</v>
      </c>
      <c r="AH312" s="9" t="str">
        <f t="shared" ca="1" si="409"/>
        <v>Burrito</v>
      </c>
      <c r="AI312" s="8">
        <f t="shared" ca="1" si="410"/>
        <v>0.93609953703703774</v>
      </c>
      <c r="AJ312" s="23">
        <f t="shared" ca="1" si="411"/>
        <v>0</v>
      </c>
      <c r="AK312" s="8">
        <f t="shared" ca="1" si="412"/>
        <v>0.93609953703703774</v>
      </c>
      <c r="AL312" s="7">
        <f t="shared" ca="1" si="413"/>
        <v>11</v>
      </c>
      <c r="AM312" s="8">
        <f t="shared" ca="1" si="414"/>
        <v>1.273148148148148E-4</v>
      </c>
      <c r="AN312" s="8">
        <f t="shared" ca="1" si="415"/>
        <v>0.9362268518518525</v>
      </c>
      <c r="AO312" s="7" t="str">
        <f t="shared" ca="1" si="416"/>
        <v>Debit</v>
      </c>
      <c r="AP312" s="1">
        <f t="shared" ca="1" si="417"/>
        <v>7.388888888888856E-2</v>
      </c>
      <c r="AQ312" s="1">
        <f t="shared" ca="1" si="418"/>
        <v>1.701388888888889E-3</v>
      </c>
      <c r="AR312">
        <f t="shared" si="419"/>
        <v>1</v>
      </c>
      <c r="AS312" s="33">
        <f t="shared" ca="1" si="420"/>
        <v>7.388888888888856E-2</v>
      </c>
      <c r="AT312" s="33">
        <f t="shared" ca="1" si="421"/>
        <v>1.701388888888889E-3</v>
      </c>
      <c r="AX312">
        <f t="shared" si="282"/>
        <v>308</v>
      </c>
      <c r="AY312" s="34">
        <v>2.2492975483345057E-2</v>
      </c>
    </row>
    <row r="313" spans="1:51">
      <c r="A313" s="2">
        <v>125</v>
      </c>
      <c r="B313" s="1">
        <f t="shared" si="384"/>
        <v>1.4467592592592592E-3</v>
      </c>
      <c r="C313" s="5">
        <f t="shared" si="385"/>
        <v>0.86208333333333431</v>
      </c>
      <c r="D313" s="18">
        <f t="shared" si="386"/>
        <v>0.86208333333333431</v>
      </c>
      <c r="E313" s="21">
        <f t="shared" ca="1" si="387"/>
        <v>0</v>
      </c>
      <c r="F313" s="18">
        <f t="shared" ca="1" si="388"/>
        <v>0.86208333333333431</v>
      </c>
      <c r="G313" s="25">
        <f t="shared" ca="1" si="277"/>
        <v>30</v>
      </c>
      <c r="H313" s="18">
        <f t="shared" ca="1" si="389"/>
        <v>3.4722222222222224E-4</v>
      </c>
      <c r="I313" s="18">
        <f t="shared" ca="1" si="390"/>
        <v>0.86243055555555659</v>
      </c>
      <c r="J313" s="16">
        <f t="shared" ca="1" si="391"/>
        <v>0.86243055555555659</v>
      </c>
      <c r="K313" s="23">
        <f t="shared" ca="1" si="392"/>
        <v>7.3668981481481155E-2</v>
      </c>
      <c r="L313" s="16">
        <f t="shared" ca="1" si="393"/>
        <v>0.93609953703703774</v>
      </c>
      <c r="M313" s="15">
        <f t="shared" ca="1" si="278"/>
        <v>25</v>
      </c>
      <c r="N313" s="16">
        <f t="shared" ca="1" si="394"/>
        <v>2.8935185185185184E-4</v>
      </c>
      <c r="O313" s="16">
        <f t="shared" ca="1" si="395"/>
        <v>0.9363888888888896</v>
      </c>
      <c r="P313" s="14">
        <f t="shared" ca="1" si="396"/>
        <v>0.9363888888888896</v>
      </c>
      <c r="Q313" s="23">
        <f>0</f>
        <v>0</v>
      </c>
      <c r="R313" s="14">
        <f t="shared" ca="1" si="397"/>
        <v>0.9363888888888896</v>
      </c>
      <c r="S313" s="13">
        <f t="shared" ca="1" si="279"/>
        <v>32</v>
      </c>
      <c r="T313" s="14">
        <f t="shared" ca="1" si="398"/>
        <v>3.7037037037037035E-4</v>
      </c>
      <c r="U313" s="14">
        <f t="shared" ca="1" si="399"/>
        <v>0.93675925925925996</v>
      </c>
      <c r="V313" s="12">
        <f t="shared" ca="1" si="400"/>
        <v>0.93675925925925996</v>
      </c>
      <c r="W313" s="23">
        <f>0</f>
        <v>0</v>
      </c>
      <c r="X313" s="12">
        <f t="shared" ca="1" si="401"/>
        <v>0.93675925925925996</v>
      </c>
      <c r="Y313" s="11">
        <f t="shared" ca="1" si="280"/>
        <v>34</v>
      </c>
      <c r="Z313" s="12">
        <f t="shared" ca="1" si="402"/>
        <v>3.9351851851851852E-4</v>
      </c>
      <c r="AA313" s="12">
        <f t="shared" ca="1" si="403"/>
        <v>0.9371527777777785</v>
      </c>
      <c r="AB313" s="10">
        <f t="shared" ca="1" si="404"/>
        <v>0.9371527777777785</v>
      </c>
      <c r="AC313" s="23">
        <f>0</f>
        <v>0</v>
      </c>
      <c r="AD313" s="10">
        <f t="shared" ca="1" si="405"/>
        <v>0.9371527777777785</v>
      </c>
      <c r="AE313" s="9">
        <f t="shared" ca="1" si="406"/>
        <v>57</v>
      </c>
      <c r="AF313" s="10">
        <f t="shared" ca="1" si="407"/>
        <v>6.5972222222222224E-4</v>
      </c>
      <c r="AG313" s="10">
        <f t="shared" ca="1" si="408"/>
        <v>0.93781250000000071</v>
      </c>
      <c r="AH313" s="9" t="str">
        <f t="shared" ca="1" si="409"/>
        <v>Burrito</v>
      </c>
      <c r="AI313" s="8">
        <f t="shared" ca="1" si="410"/>
        <v>0.93781250000000071</v>
      </c>
      <c r="AJ313" s="23">
        <f t="shared" ca="1" si="411"/>
        <v>0</v>
      </c>
      <c r="AK313" s="8">
        <f t="shared" ca="1" si="412"/>
        <v>0.93781250000000071</v>
      </c>
      <c r="AL313" s="7">
        <f t="shared" ca="1" si="413"/>
        <v>20</v>
      </c>
      <c r="AM313" s="8">
        <f t="shared" ca="1" si="414"/>
        <v>2.3148148148148149E-4</v>
      </c>
      <c r="AN313" s="8">
        <f t="shared" ca="1" si="415"/>
        <v>0.93804398148148216</v>
      </c>
      <c r="AO313" s="7" t="str">
        <f t="shared" ca="1" si="416"/>
        <v>Debit</v>
      </c>
      <c r="AP313" s="1">
        <f t="shared" ca="1" si="417"/>
        <v>7.3668981481481155E-2</v>
      </c>
      <c r="AQ313" s="1">
        <f t="shared" ca="1" si="418"/>
        <v>2.2916666666666667E-3</v>
      </c>
      <c r="AR313">
        <f t="shared" si="419"/>
        <v>1</v>
      </c>
      <c r="AS313" s="33">
        <f t="shared" ca="1" si="420"/>
        <v>7.3668981481481155E-2</v>
      </c>
      <c r="AT313" s="33">
        <f t="shared" ca="1" si="421"/>
        <v>2.2916666666666667E-3</v>
      </c>
      <c r="AX313">
        <f t="shared" si="282"/>
        <v>309</v>
      </c>
      <c r="AY313" s="34">
        <v>2.3471858257629274E-2</v>
      </c>
    </row>
    <row r="314" spans="1:51">
      <c r="A314" s="2">
        <v>162</v>
      </c>
      <c r="B314" s="1">
        <f t="shared" si="384"/>
        <v>1.8749999999999999E-3</v>
      </c>
      <c r="C314" s="5">
        <f t="shared" si="385"/>
        <v>0.86395833333333427</v>
      </c>
      <c r="D314" s="18">
        <f t="shared" si="386"/>
        <v>0.86395833333333427</v>
      </c>
      <c r="E314" s="21">
        <f t="shared" ca="1" si="387"/>
        <v>0</v>
      </c>
      <c r="F314" s="18">
        <f t="shared" ca="1" si="388"/>
        <v>0.86395833333333427</v>
      </c>
      <c r="G314" s="25">
        <f t="shared" ca="1" si="277"/>
        <v>13</v>
      </c>
      <c r="H314" s="18">
        <f t="shared" ca="1" si="389"/>
        <v>1.5046296296296297E-4</v>
      </c>
      <c r="I314" s="18">
        <f t="shared" ca="1" si="390"/>
        <v>0.86410879629629722</v>
      </c>
      <c r="J314" s="16">
        <f t="shared" ca="1" si="391"/>
        <v>0.86410879629629722</v>
      </c>
      <c r="K314" s="23">
        <f t="shared" ca="1" si="392"/>
        <v>7.3703703703703494E-2</v>
      </c>
      <c r="L314" s="16">
        <f t="shared" ca="1" si="393"/>
        <v>0.93781250000000071</v>
      </c>
      <c r="M314" s="15">
        <f t="shared" ca="1" si="278"/>
        <v>14</v>
      </c>
      <c r="N314" s="16">
        <f t="shared" ca="1" si="394"/>
        <v>1.6203703703703703E-4</v>
      </c>
      <c r="O314" s="16">
        <f t="shared" ca="1" si="395"/>
        <v>0.9379745370370377</v>
      </c>
      <c r="P314" s="14">
        <f t="shared" ca="1" si="396"/>
        <v>0.9379745370370377</v>
      </c>
      <c r="Q314" s="23">
        <f>0</f>
        <v>0</v>
      </c>
      <c r="R314" s="14">
        <f t="shared" ca="1" si="397"/>
        <v>0.9379745370370377</v>
      </c>
      <c r="S314" s="13">
        <f t="shared" ca="1" si="279"/>
        <v>45</v>
      </c>
      <c r="T314" s="14">
        <f t="shared" ca="1" si="398"/>
        <v>5.2083333333333333E-4</v>
      </c>
      <c r="U314" s="14">
        <f t="shared" ca="1" si="399"/>
        <v>0.93849537037037101</v>
      </c>
      <c r="V314" s="12">
        <f t="shared" ca="1" si="400"/>
        <v>0.93849537037037101</v>
      </c>
      <c r="W314" s="23">
        <f>0</f>
        <v>0</v>
      </c>
      <c r="X314" s="12">
        <f t="shared" ca="1" si="401"/>
        <v>0.93849537037037101</v>
      </c>
      <c r="Y314" s="11">
        <f t="shared" ca="1" si="280"/>
        <v>30</v>
      </c>
      <c r="Z314" s="12">
        <f t="shared" ca="1" si="402"/>
        <v>3.4722222222222224E-4</v>
      </c>
      <c r="AA314" s="12">
        <f t="shared" ca="1" si="403"/>
        <v>0.93884259259259328</v>
      </c>
      <c r="AB314" s="10">
        <f t="shared" ca="1" si="404"/>
        <v>0.93884259259259328</v>
      </c>
      <c r="AC314" s="23">
        <f>0</f>
        <v>0</v>
      </c>
      <c r="AD314" s="10">
        <f t="shared" ca="1" si="405"/>
        <v>0.93884259259259328</v>
      </c>
      <c r="AE314" s="9">
        <f t="shared" ca="1" si="406"/>
        <v>38</v>
      </c>
      <c r="AF314" s="10">
        <f t="shared" ca="1" si="407"/>
        <v>4.3981481481481481E-4</v>
      </c>
      <c r="AG314" s="10">
        <f t="shared" ca="1" si="408"/>
        <v>0.93928240740740809</v>
      </c>
      <c r="AH314" s="9" t="str">
        <f t="shared" ca="1" si="409"/>
        <v>Bowl</v>
      </c>
      <c r="AI314" s="8">
        <f t="shared" ca="1" si="410"/>
        <v>0.93928240740740809</v>
      </c>
      <c r="AJ314" s="23">
        <f t="shared" ca="1" si="411"/>
        <v>0</v>
      </c>
      <c r="AK314" s="8">
        <f t="shared" ca="1" si="412"/>
        <v>0.93928240740740809</v>
      </c>
      <c r="AL314" s="7">
        <f t="shared" ca="1" si="413"/>
        <v>25</v>
      </c>
      <c r="AM314" s="8">
        <f t="shared" ca="1" si="414"/>
        <v>2.8935185185185184E-4</v>
      </c>
      <c r="AN314" s="8">
        <f t="shared" ca="1" si="415"/>
        <v>0.93957175925925995</v>
      </c>
      <c r="AO314" s="7" t="str">
        <f t="shared" ca="1" si="416"/>
        <v>Debit</v>
      </c>
      <c r="AP314" s="1">
        <f t="shared" ca="1" si="417"/>
        <v>7.3703703703703494E-2</v>
      </c>
      <c r="AQ314" s="1">
        <f t="shared" ca="1" si="418"/>
        <v>1.9097222222222219E-3</v>
      </c>
      <c r="AR314">
        <f t="shared" si="419"/>
        <v>1</v>
      </c>
      <c r="AS314" s="33">
        <f t="shared" ca="1" si="420"/>
        <v>7.3703703703703494E-2</v>
      </c>
      <c r="AT314" s="33">
        <f t="shared" ca="1" si="421"/>
        <v>1.9097222222222219E-3</v>
      </c>
      <c r="AX314">
        <f t="shared" si="282"/>
        <v>310</v>
      </c>
      <c r="AY314" s="34">
        <v>2.4614488702539173E-2</v>
      </c>
    </row>
    <row r="315" spans="1:51">
      <c r="A315" s="2">
        <v>1</v>
      </c>
      <c r="B315" s="1">
        <f t="shared" si="384"/>
        <v>1.1574074074074073E-5</v>
      </c>
      <c r="C315" s="5">
        <f t="shared" si="385"/>
        <v>0.86396990740740831</v>
      </c>
      <c r="D315" s="18">
        <f t="shared" si="386"/>
        <v>0.86396990740740831</v>
      </c>
      <c r="E315" s="21">
        <f t="shared" ca="1" si="387"/>
        <v>1.388888888889106E-4</v>
      </c>
      <c r="F315" s="18">
        <f t="shared" ca="1" si="388"/>
        <v>0.86410879629629722</v>
      </c>
      <c r="G315" s="25">
        <f t="shared" ca="1" si="277"/>
        <v>10</v>
      </c>
      <c r="H315" s="18">
        <f t="shared" ca="1" si="389"/>
        <v>1.1574074074074075E-4</v>
      </c>
      <c r="I315" s="18">
        <f t="shared" ca="1" si="390"/>
        <v>0.86422453703703794</v>
      </c>
      <c r="J315" s="16">
        <f t="shared" ca="1" si="391"/>
        <v>0.86422453703703794</v>
      </c>
      <c r="K315" s="23">
        <f t="shared" ca="1" si="392"/>
        <v>7.505787037037015E-2</v>
      </c>
      <c r="L315" s="16">
        <f t="shared" ca="1" si="393"/>
        <v>0.93928240740740809</v>
      </c>
      <c r="M315" s="15">
        <f t="shared" ca="1" si="278"/>
        <v>31</v>
      </c>
      <c r="N315" s="16">
        <f t="shared" ca="1" si="394"/>
        <v>3.5879629629629629E-4</v>
      </c>
      <c r="O315" s="16">
        <f t="shared" ca="1" si="395"/>
        <v>0.93964120370370441</v>
      </c>
      <c r="P315" s="14">
        <f t="shared" ca="1" si="396"/>
        <v>0.93964120370370441</v>
      </c>
      <c r="Q315" s="23">
        <f>0</f>
        <v>0</v>
      </c>
      <c r="R315" s="14">
        <f t="shared" ca="1" si="397"/>
        <v>0.93964120370370441</v>
      </c>
      <c r="S315" s="13">
        <f t="shared" ca="1" si="279"/>
        <v>23</v>
      </c>
      <c r="T315" s="14">
        <f t="shared" ca="1" si="398"/>
        <v>2.6620370370370372E-4</v>
      </c>
      <c r="U315" s="14">
        <f t="shared" ca="1" si="399"/>
        <v>0.93990740740740808</v>
      </c>
      <c r="V315" s="12">
        <f t="shared" ca="1" si="400"/>
        <v>0.93990740740740808</v>
      </c>
      <c r="W315" s="23">
        <f>0</f>
        <v>0</v>
      </c>
      <c r="X315" s="12">
        <f t="shared" ca="1" si="401"/>
        <v>0.93990740740740808</v>
      </c>
      <c r="Y315" s="11">
        <f t="shared" ca="1" si="280"/>
        <v>22</v>
      </c>
      <c r="Z315" s="12">
        <f t="shared" ca="1" si="402"/>
        <v>2.5462962962962961E-4</v>
      </c>
      <c r="AA315" s="12">
        <f t="shared" ca="1" si="403"/>
        <v>0.94016203703703771</v>
      </c>
      <c r="AB315" s="10">
        <f t="shared" ca="1" si="404"/>
        <v>0.94016203703703771</v>
      </c>
      <c r="AC315" s="23">
        <f>0</f>
        <v>0</v>
      </c>
      <c r="AD315" s="10">
        <f t="shared" ca="1" si="405"/>
        <v>0.94016203703703771</v>
      </c>
      <c r="AE315" s="9">
        <f t="shared" ca="1" si="406"/>
        <v>37</v>
      </c>
      <c r="AF315" s="10">
        <f t="shared" ca="1" si="407"/>
        <v>4.2824074074074075E-4</v>
      </c>
      <c r="AG315" s="10">
        <f t="shared" ca="1" si="408"/>
        <v>0.94059027777777848</v>
      </c>
      <c r="AH315" s="9" t="str">
        <f t="shared" ca="1" si="409"/>
        <v>Bowl</v>
      </c>
      <c r="AI315" s="8">
        <f t="shared" ca="1" si="410"/>
        <v>0.94059027777777848</v>
      </c>
      <c r="AJ315" s="23">
        <f t="shared" ca="1" si="411"/>
        <v>0</v>
      </c>
      <c r="AK315" s="8">
        <f t="shared" ca="1" si="412"/>
        <v>0.94059027777777848</v>
      </c>
      <c r="AL315" s="7">
        <f t="shared" ca="1" si="413"/>
        <v>26</v>
      </c>
      <c r="AM315" s="8">
        <f t="shared" ca="1" si="414"/>
        <v>3.0092592592592595E-4</v>
      </c>
      <c r="AN315" s="8">
        <f t="shared" ca="1" si="415"/>
        <v>0.94089120370370438</v>
      </c>
      <c r="AO315" s="7" t="str">
        <f t="shared" ca="1" si="416"/>
        <v>Debit</v>
      </c>
      <c r="AP315" s="1">
        <f t="shared" ca="1" si="417"/>
        <v>7.5196759259259061E-2</v>
      </c>
      <c r="AQ315" s="1">
        <f t="shared" ca="1" si="418"/>
        <v>1.7245370370370372E-3</v>
      </c>
      <c r="AR315">
        <f t="shared" si="419"/>
        <v>1</v>
      </c>
      <c r="AS315" s="33">
        <f t="shared" ca="1" si="420"/>
        <v>7.5196759259259061E-2</v>
      </c>
      <c r="AT315" s="33">
        <f t="shared" ca="1" si="421"/>
        <v>1.7245370370370372E-3</v>
      </c>
      <c r="AX315">
        <f t="shared" si="282"/>
        <v>311</v>
      </c>
      <c r="AY315" s="34">
        <v>2.349042045189919E-2</v>
      </c>
    </row>
    <row r="316" spans="1:51">
      <c r="A316" s="2">
        <v>175</v>
      </c>
      <c r="B316" s="1">
        <f t="shared" si="384"/>
        <v>2.0254629629629629E-3</v>
      </c>
      <c r="C316" s="5">
        <f t="shared" si="385"/>
        <v>0.86599537037037122</v>
      </c>
      <c r="D316" s="18">
        <f t="shared" si="386"/>
        <v>0.86599537037037122</v>
      </c>
      <c r="E316" s="21">
        <f t="shared" ca="1" si="387"/>
        <v>0</v>
      </c>
      <c r="F316" s="18">
        <f t="shared" ca="1" si="388"/>
        <v>0.86599537037037122</v>
      </c>
      <c r="G316" s="25">
        <f t="shared" ca="1" si="277"/>
        <v>19</v>
      </c>
      <c r="H316" s="18">
        <f t="shared" ca="1" si="389"/>
        <v>2.199074074074074E-4</v>
      </c>
      <c r="I316" s="18">
        <f t="shared" ca="1" si="390"/>
        <v>0.86621527777777863</v>
      </c>
      <c r="J316" s="16">
        <f t="shared" ca="1" si="391"/>
        <v>0.86621527777777863</v>
      </c>
      <c r="K316" s="23">
        <f t="shared" ca="1" si="392"/>
        <v>7.4374999999999858E-2</v>
      </c>
      <c r="L316" s="16">
        <f t="shared" ca="1" si="393"/>
        <v>0.94059027777777848</v>
      </c>
      <c r="M316" s="15">
        <f t="shared" ca="1" si="278"/>
        <v>28</v>
      </c>
      <c r="N316" s="16">
        <f t="shared" ca="1" si="394"/>
        <v>3.2407407407407406E-4</v>
      </c>
      <c r="O316" s="16">
        <f t="shared" ca="1" si="395"/>
        <v>0.94091435185185257</v>
      </c>
      <c r="P316" s="14">
        <f t="shared" ca="1" si="396"/>
        <v>0.94091435185185257</v>
      </c>
      <c r="Q316" s="23">
        <f>0</f>
        <v>0</v>
      </c>
      <c r="R316" s="14">
        <f t="shared" ca="1" si="397"/>
        <v>0.94091435185185257</v>
      </c>
      <c r="S316" s="13">
        <f t="shared" ca="1" si="279"/>
        <v>19</v>
      </c>
      <c r="T316" s="14">
        <f t="shared" ca="1" si="398"/>
        <v>2.199074074074074E-4</v>
      </c>
      <c r="U316" s="14">
        <f t="shared" ca="1" si="399"/>
        <v>0.94113425925925998</v>
      </c>
      <c r="V316" s="12">
        <f t="shared" ca="1" si="400"/>
        <v>0.94113425925925998</v>
      </c>
      <c r="W316" s="23">
        <f>0</f>
        <v>0</v>
      </c>
      <c r="X316" s="12">
        <f t="shared" ca="1" si="401"/>
        <v>0.94113425925925998</v>
      </c>
      <c r="Y316" s="11">
        <f t="shared" ca="1" si="280"/>
        <v>37</v>
      </c>
      <c r="Z316" s="12">
        <f t="shared" ca="1" si="402"/>
        <v>4.2824074074074075E-4</v>
      </c>
      <c r="AA316" s="12">
        <f t="shared" ca="1" si="403"/>
        <v>0.94156250000000075</v>
      </c>
      <c r="AB316" s="10">
        <f t="shared" ca="1" si="404"/>
        <v>0.94156250000000075</v>
      </c>
      <c r="AC316" s="23">
        <f>0</f>
        <v>0</v>
      </c>
      <c r="AD316" s="10">
        <f t="shared" ca="1" si="405"/>
        <v>0.94156250000000075</v>
      </c>
      <c r="AE316" s="9">
        <f t="shared" ca="1" si="406"/>
        <v>30</v>
      </c>
      <c r="AF316" s="10">
        <f t="shared" ca="1" si="407"/>
        <v>3.4722222222222224E-4</v>
      </c>
      <c r="AG316" s="10">
        <f t="shared" ca="1" si="408"/>
        <v>0.94190972222222302</v>
      </c>
      <c r="AH316" s="9" t="str">
        <f t="shared" ca="1" si="409"/>
        <v>Burrito</v>
      </c>
      <c r="AI316" s="8">
        <f t="shared" ca="1" si="410"/>
        <v>0.94190972222222302</v>
      </c>
      <c r="AJ316" s="23">
        <f t="shared" ca="1" si="411"/>
        <v>0</v>
      </c>
      <c r="AK316" s="8">
        <f t="shared" ca="1" si="412"/>
        <v>0.94190972222222302</v>
      </c>
      <c r="AL316" s="7">
        <f t="shared" ca="1" si="413"/>
        <v>18</v>
      </c>
      <c r="AM316" s="8">
        <f t="shared" ca="1" si="414"/>
        <v>2.0833333333333335E-4</v>
      </c>
      <c r="AN316" s="8">
        <f t="shared" ca="1" si="415"/>
        <v>0.94211805555555639</v>
      </c>
      <c r="AO316" s="7" t="str">
        <f t="shared" ca="1" si="416"/>
        <v>Debit</v>
      </c>
      <c r="AP316" s="1">
        <f t="shared" ca="1" si="417"/>
        <v>7.4374999999999858E-2</v>
      </c>
      <c r="AQ316" s="1">
        <f t="shared" ca="1" si="418"/>
        <v>1.7476851851851852E-3</v>
      </c>
      <c r="AR316">
        <f t="shared" si="419"/>
        <v>1</v>
      </c>
      <c r="AS316" s="33">
        <f t="shared" ca="1" si="420"/>
        <v>7.4374999999999858E-2</v>
      </c>
      <c r="AT316" s="33">
        <f t="shared" ca="1" si="421"/>
        <v>1.7476851851851852E-3</v>
      </c>
      <c r="AX316">
        <f t="shared" si="282"/>
        <v>312</v>
      </c>
      <c r="AY316" s="34">
        <v>2.2530172664803429E-2</v>
      </c>
    </row>
    <row r="317" spans="1:51">
      <c r="A317" s="2">
        <v>30</v>
      </c>
      <c r="B317" s="1">
        <f t="shared" si="384"/>
        <v>3.4722222222222224E-4</v>
      </c>
      <c r="C317" s="5">
        <f t="shared" si="385"/>
        <v>0.8663425925925935</v>
      </c>
      <c r="D317" s="18">
        <f t="shared" si="386"/>
        <v>0.8663425925925935</v>
      </c>
      <c r="E317" s="21">
        <f t="shared" ca="1" si="387"/>
        <v>0</v>
      </c>
      <c r="F317" s="18">
        <f t="shared" ca="1" si="388"/>
        <v>0.8663425925925935</v>
      </c>
      <c r="G317" s="25">
        <f t="shared" ca="1" si="277"/>
        <v>24</v>
      </c>
      <c r="H317" s="18">
        <f t="shared" ca="1" si="389"/>
        <v>2.7777777777777778E-4</v>
      </c>
      <c r="I317" s="18">
        <f t="shared" ca="1" si="390"/>
        <v>0.86662037037037132</v>
      </c>
      <c r="J317" s="16">
        <f t="shared" ca="1" si="391"/>
        <v>0.86662037037037132</v>
      </c>
      <c r="K317" s="23">
        <f t="shared" ca="1" si="392"/>
        <v>7.5289351851851705E-2</v>
      </c>
      <c r="L317" s="16">
        <f t="shared" ca="1" si="393"/>
        <v>0.94190972222222302</v>
      </c>
      <c r="M317" s="15">
        <f t="shared" ca="1" si="278"/>
        <v>18</v>
      </c>
      <c r="N317" s="16">
        <f t="shared" ca="1" si="394"/>
        <v>2.0833333333333335E-4</v>
      </c>
      <c r="O317" s="16">
        <f t="shared" ca="1" si="395"/>
        <v>0.94211805555555639</v>
      </c>
      <c r="P317" s="14">
        <f t="shared" ca="1" si="396"/>
        <v>0.94211805555555639</v>
      </c>
      <c r="Q317" s="23">
        <f>0</f>
        <v>0</v>
      </c>
      <c r="R317" s="14">
        <f t="shared" ca="1" si="397"/>
        <v>0.94211805555555639</v>
      </c>
      <c r="S317" s="13">
        <f t="shared" ca="1" si="279"/>
        <v>30</v>
      </c>
      <c r="T317" s="14">
        <f t="shared" ca="1" si="398"/>
        <v>3.4722222222222224E-4</v>
      </c>
      <c r="U317" s="14">
        <f t="shared" ca="1" si="399"/>
        <v>0.94246527777777866</v>
      </c>
      <c r="V317" s="12">
        <f t="shared" ca="1" si="400"/>
        <v>0.94246527777777866</v>
      </c>
      <c r="W317" s="23">
        <f>0</f>
        <v>0</v>
      </c>
      <c r="X317" s="12">
        <f t="shared" ca="1" si="401"/>
        <v>0.94246527777777866</v>
      </c>
      <c r="Y317" s="11">
        <f t="shared" ca="1" si="280"/>
        <v>32</v>
      </c>
      <c r="Z317" s="12">
        <f t="shared" ca="1" si="402"/>
        <v>3.7037037037037035E-4</v>
      </c>
      <c r="AA317" s="12">
        <f t="shared" ca="1" si="403"/>
        <v>0.94283564814814902</v>
      </c>
      <c r="AB317" s="10">
        <f t="shared" ca="1" si="404"/>
        <v>0.94283564814814902</v>
      </c>
      <c r="AC317" s="23">
        <f>0</f>
        <v>0</v>
      </c>
      <c r="AD317" s="10">
        <f t="shared" ca="1" si="405"/>
        <v>0.94283564814814902</v>
      </c>
      <c r="AE317" s="9">
        <f t="shared" ca="1" si="406"/>
        <v>59</v>
      </c>
      <c r="AF317" s="10">
        <f t="shared" ca="1" si="407"/>
        <v>6.8287037037037036E-4</v>
      </c>
      <c r="AG317" s="10">
        <f t="shared" ca="1" si="408"/>
        <v>0.94351851851851942</v>
      </c>
      <c r="AH317" s="9" t="str">
        <f t="shared" ca="1" si="409"/>
        <v>Burrito</v>
      </c>
      <c r="AI317" s="8">
        <f t="shared" ca="1" si="410"/>
        <v>0.94351851851851942</v>
      </c>
      <c r="AJ317" s="23">
        <f t="shared" ca="1" si="411"/>
        <v>0</v>
      </c>
      <c r="AK317" s="8">
        <f t="shared" ca="1" si="412"/>
        <v>0.94351851851851942</v>
      </c>
      <c r="AL317" s="7">
        <f t="shared" ca="1" si="413"/>
        <v>23</v>
      </c>
      <c r="AM317" s="8">
        <f t="shared" ca="1" si="414"/>
        <v>2.6620370370370372E-4</v>
      </c>
      <c r="AN317" s="8">
        <f t="shared" ca="1" si="415"/>
        <v>0.94378472222222309</v>
      </c>
      <c r="AO317" s="7" t="str">
        <f t="shared" ca="1" si="416"/>
        <v>Debit</v>
      </c>
      <c r="AP317" s="1">
        <f t="shared" ca="1" si="417"/>
        <v>7.5289351851851705E-2</v>
      </c>
      <c r="AQ317" s="1">
        <f t="shared" ca="1" si="418"/>
        <v>2.1527777777777778E-3</v>
      </c>
      <c r="AR317">
        <f t="shared" si="419"/>
        <v>1</v>
      </c>
      <c r="AS317" s="33">
        <f t="shared" ca="1" si="420"/>
        <v>7.5289351851851705E-2</v>
      </c>
      <c r="AT317" s="33">
        <f t="shared" ca="1" si="421"/>
        <v>2.1527777777777778E-3</v>
      </c>
      <c r="AX317">
        <f t="shared" si="282"/>
        <v>313</v>
      </c>
      <c r="AY317" s="34">
        <v>2.249181079664616E-2</v>
      </c>
    </row>
    <row r="318" spans="1:51">
      <c r="A318" s="2">
        <v>127</v>
      </c>
      <c r="B318" s="1">
        <f t="shared" si="384"/>
        <v>1.4699074074074074E-3</v>
      </c>
      <c r="C318" s="5">
        <f t="shared" si="385"/>
        <v>0.86781250000000087</v>
      </c>
      <c r="D318" s="18">
        <f t="shared" si="386"/>
        <v>0.86781250000000087</v>
      </c>
      <c r="E318" s="21">
        <f t="shared" ca="1" si="387"/>
        <v>0</v>
      </c>
      <c r="F318" s="18">
        <f t="shared" ca="1" si="388"/>
        <v>0.86781250000000087</v>
      </c>
      <c r="G318" s="25">
        <f t="shared" ca="1" si="277"/>
        <v>15</v>
      </c>
      <c r="H318" s="18">
        <f t="shared" ca="1" si="389"/>
        <v>1.7361111111111112E-4</v>
      </c>
      <c r="I318" s="18">
        <f t="shared" ca="1" si="390"/>
        <v>0.86798611111111201</v>
      </c>
      <c r="J318" s="16">
        <f t="shared" ca="1" si="391"/>
        <v>0.86798611111111201</v>
      </c>
      <c r="K318" s="23">
        <f t="shared" ca="1" si="392"/>
        <v>7.5532407407407409E-2</v>
      </c>
      <c r="L318" s="16">
        <f t="shared" ca="1" si="393"/>
        <v>0.94351851851851942</v>
      </c>
      <c r="M318" s="15">
        <f t="shared" ca="1" si="278"/>
        <v>13</v>
      </c>
      <c r="N318" s="16">
        <f t="shared" ca="1" si="394"/>
        <v>1.5046296296296297E-4</v>
      </c>
      <c r="O318" s="16">
        <f t="shared" ca="1" si="395"/>
        <v>0.94366898148148237</v>
      </c>
      <c r="P318" s="14">
        <f t="shared" ca="1" si="396"/>
        <v>0.94366898148148237</v>
      </c>
      <c r="Q318" s="23">
        <f>0</f>
        <v>0</v>
      </c>
      <c r="R318" s="14">
        <f t="shared" ca="1" si="397"/>
        <v>0.94366898148148237</v>
      </c>
      <c r="S318" s="13">
        <f t="shared" ca="1" si="279"/>
        <v>31</v>
      </c>
      <c r="T318" s="14">
        <f t="shared" ca="1" si="398"/>
        <v>3.5879629629629629E-4</v>
      </c>
      <c r="U318" s="14">
        <f t="shared" ca="1" si="399"/>
        <v>0.94402777777777869</v>
      </c>
      <c r="V318" s="12">
        <f t="shared" ca="1" si="400"/>
        <v>0.94402777777777869</v>
      </c>
      <c r="W318" s="23">
        <f>0</f>
        <v>0</v>
      </c>
      <c r="X318" s="12">
        <f t="shared" ca="1" si="401"/>
        <v>0.94402777777777869</v>
      </c>
      <c r="Y318" s="11">
        <f t="shared" ca="1" si="280"/>
        <v>28</v>
      </c>
      <c r="Z318" s="12">
        <f t="shared" ca="1" si="402"/>
        <v>3.2407407407407406E-4</v>
      </c>
      <c r="AA318" s="12">
        <f t="shared" ca="1" si="403"/>
        <v>0.94435185185185277</v>
      </c>
      <c r="AB318" s="10">
        <f t="shared" ca="1" si="404"/>
        <v>0.94435185185185277</v>
      </c>
      <c r="AC318" s="23">
        <f>0</f>
        <v>0</v>
      </c>
      <c r="AD318" s="10">
        <f t="shared" ca="1" si="405"/>
        <v>0.94435185185185277</v>
      </c>
      <c r="AE318" s="9">
        <f t="shared" ca="1" si="406"/>
        <v>29</v>
      </c>
      <c r="AF318" s="10">
        <f t="shared" ca="1" si="407"/>
        <v>3.3564814814814812E-4</v>
      </c>
      <c r="AG318" s="10">
        <f t="shared" ca="1" si="408"/>
        <v>0.9446875000000009</v>
      </c>
      <c r="AH318" s="9" t="str">
        <f t="shared" ca="1" si="409"/>
        <v>Bowl</v>
      </c>
      <c r="AI318" s="8">
        <f t="shared" ca="1" si="410"/>
        <v>0.9446875000000009</v>
      </c>
      <c r="AJ318" s="23">
        <f t="shared" ca="1" si="411"/>
        <v>0</v>
      </c>
      <c r="AK318" s="8">
        <f t="shared" ca="1" si="412"/>
        <v>0.9446875000000009</v>
      </c>
      <c r="AL318" s="7">
        <f t="shared" ca="1" si="413"/>
        <v>16</v>
      </c>
      <c r="AM318" s="8">
        <f t="shared" ca="1" si="414"/>
        <v>1.8518518518518518E-4</v>
      </c>
      <c r="AN318" s="8">
        <f t="shared" ca="1" si="415"/>
        <v>0.94487268518518608</v>
      </c>
      <c r="AO318" s="7" t="str">
        <f t="shared" ca="1" si="416"/>
        <v>Debit</v>
      </c>
      <c r="AP318" s="1">
        <f t="shared" ca="1" si="417"/>
        <v>7.5532407407407409E-2</v>
      </c>
      <c r="AQ318" s="1">
        <f t="shared" ca="1" si="418"/>
        <v>1.5277777777777779E-3</v>
      </c>
      <c r="AR318">
        <f t="shared" si="419"/>
        <v>1</v>
      </c>
      <c r="AS318" s="33">
        <f t="shared" ca="1" si="420"/>
        <v>7.5532407407407409E-2</v>
      </c>
      <c r="AT318" s="33">
        <f t="shared" ca="1" si="421"/>
        <v>1.5277777777777779E-3</v>
      </c>
      <c r="AX318">
        <f t="shared" si="282"/>
        <v>314</v>
      </c>
      <c r="AY318" s="34">
        <v>2.1428124272070706E-2</v>
      </c>
    </row>
    <row r="319" spans="1:51">
      <c r="A319" s="2">
        <v>156</v>
      </c>
      <c r="B319" s="1">
        <f t="shared" si="384"/>
        <v>1.8055555555555555E-3</v>
      </c>
      <c r="C319" s="5">
        <f t="shared" si="385"/>
        <v>0.86961805555555638</v>
      </c>
      <c r="D319" s="18">
        <f t="shared" si="386"/>
        <v>0.86961805555555638</v>
      </c>
      <c r="E319" s="21">
        <f t="shared" ca="1" si="387"/>
        <v>0</v>
      </c>
      <c r="F319" s="18">
        <f t="shared" ca="1" si="388"/>
        <v>0.86961805555555638</v>
      </c>
      <c r="G319" s="25">
        <f t="shared" ca="1" si="277"/>
        <v>19</v>
      </c>
      <c r="H319" s="18">
        <f t="shared" ca="1" si="389"/>
        <v>2.199074074074074E-4</v>
      </c>
      <c r="I319" s="18">
        <f t="shared" ca="1" si="390"/>
        <v>0.86983796296296378</v>
      </c>
      <c r="J319" s="16">
        <f t="shared" ca="1" si="391"/>
        <v>0.86983796296296378</v>
      </c>
      <c r="K319" s="23">
        <f t="shared" ca="1" si="392"/>
        <v>7.4849537037037117E-2</v>
      </c>
      <c r="L319" s="16">
        <f t="shared" ca="1" si="393"/>
        <v>0.9446875000000009</v>
      </c>
      <c r="M319" s="15">
        <f t="shared" ca="1" si="278"/>
        <v>24</v>
      </c>
      <c r="N319" s="16">
        <f t="shared" ca="1" si="394"/>
        <v>2.7777777777777778E-4</v>
      </c>
      <c r="O319" s="16">
        <f t="shared" ca="1" si="395"/>
        <v>0.94496527777777872</v>
      </c>
      <c r="P319" s="14">
        <f t="shared" ca="1" si="396"/>
        <v>0.94496527777777872</v>
      </c>
      <c r="Q319" s="23">
        <f>0</f>
        <v>0</v>
      </c>
      <c r="R319" s="14">
        <f t="shared" ca="1" si="397"/>
        <v>0.94496527777777872</v>
      </c>
      <c r="S319" s="13">
        <f t="shared" ca="1" si="279"/>
        <v>39</v>
      </c>
      <c r="T319" s="14">
        <f t="shared" ca="1" si="398"/>
        <v>4.5138888888888887E-4</v>
      </c>
      <c r="U319" s="14">
        <f t="shared" ca="1" si="399"/>
        <v>0.94541666666666757</v>
      </c>
      <c r="V319" s="12">
        <f t="shared" ca="1" si="400"/>
        <v>0.94541666666666757</v>
      </c>
      <c r="W319" s="23">
        <f>0</f>
        <v>0</v>
      </c>
      <c r="X319" s="12">
        <f t="shared" ca="1" si="401"/>
        <v>0.94541666666666757</v>
      </c>
      <c r="Y319" s="11">
        <f t="shared" ca="1" si="280"/>
        <v>40</v>
      </c>
      <c r="Z319" s="12">
        <f t="shared" ca="1" si="402"/>
        <v>4.6296296296296298E-4</v>
      </c>
      <c r="AA319" s="12">
        <f t="shared" ca="1" si="403"/>
        <v>0.94587962962963057</v>
      </c>
      <c r="AB319" s="10">
        <f t="shared" ca="1" si="404"/>
        <v>0.94587962962963057</v>
      </c>
      <c r="AC319" s="23">
        <f>0</f>
        <v>0</v>
      </c>
      <c r="AD319" s="10">
        <f t="shared" ca="1" si="405"/>
        <v>0.94587962962963057</v>
      </c>
      <c r="AE319" s="9">
        <f t="shared" ca="1" si="406"/>
        <v>50</v>
      </c>
      <c r="AF319" s="10">
        <f t="shared" ca="1" si="407"/>
        <v>5.7870370370370367E-4</v>
      </c>
      <c r="AG319" s="10">
        <f t="shared" ca="1" si="408"/>
        <v>0.94645833333333429</v>
      </c>
      <c r="AH319" s="9" t="str">
        <f t="shared" ca="1" si="409"/>
        <v>Quesadilla</v>
      </c>
      <c r="AI319" s="8">
        <f t="shared" ca="1" si="410"/>
        <v>0.94645833333333429</v>
      </c>
      <c r="AJ319" s="23">
        <f t="shared" ca="1" si="411"/>
        <v>0</v>
      </c>
      <c r="AK319" s="8">
        <f t="shared" ca="1" si="412"/>
        <v>0.94645833333333429</v>
      </c>
      <c r="AL319" s="7">
        <f t="shared" ca="1" si="413"/>
        <v>21</v>
      </c>
      <c r="AM319" s="8">
        <f t="shared" ca="1" si="414"/>
        <v>2.4305555555555555E-4</v>
      </c>
      <c r="AN319" s="8">
        <f t="shared" ca="1" si="415"/>
        <v>0.94670138888888988</v>
      </c>
      <c r="AO319" s="7" t="str">
        <f t="shared" ca="1" si="416"/>
        <v>Debit</v>
      </c>
      <c r="AP319" s="1">
        <f t="shared" ca="1" si="417"/>
        <v>7.4849537037037117E-2</v>
      </c>
      <c r="AQ319" s="1">
        <f t="shared" ca="1" si="418"/>
        <v>2.2337962962962962E-3</v>
      </c>
      <c r="AR319">
        <f t="shared" si="419"/>
        <v>1</v>
      </c>
      <c r="AS319" s="33">
        <f t="shared" ca="1" si="420"/>
        <v>7.4849537037037117E-2</v>
      </c>
      <c r="AT319" s="33">
        <f t="shared" ca="1" si="421"/>
        <v>2.2337962962962962E-3</v>
      </c>
      <c r="AX319">
        <f t="shared" si="282"/>
        <v>315</v>
      </c>
      <c r="AY319" s="34">
        <v>2.2144916142557897E-2</v>
      </c>
    </row>
    <row r="320" spans="1:51">
      <c r="A320" s="2">
        <v>160</v>
      </c>
      <c r="B320" s="1">
        <f t="shared" si="384"/>
        <v>1.8518518518518519E-3</v>
      </c>
      <c r="C320" s="5">
        <f t="shared" si="385"/>
        <v>0.87146990740740826</v>
      </c>
      <c r="D320" s="18">
        <f t="shared" si="386"/>
        <v>0.87146990740740826</v>
      </c>
      <c r="E320" s="21">
        <f t="shared" ca="1" si="387"/>
        <v>0</v>
      </c>
      <c r="F320" s="18">
        <f t="shared" ca="1" si="388"/>
        <v>0.87146990740740826</v>
      </c>
      <c r="G320" s="25">
        <f t="shared" ca="1" si="277"/>
        <v>27</v>
      </c>
      <c r="H320" s="18">
        <f t="shared" ca="1" si="389"/>
        <v>3.1250000000000001E-4</v>
      </c>
      <c r="I320" s="18">
        <f t="shared" ca="1" si="390"/>
        <v>0.87178240740740831</v>
      </c>
      <c r="J320" s="16">
        <f t="shared" ca="1" si="391"/>
        <v>0.87178240740740831</v>
      </c>
      <c r="K320" s="23">
        <f t="shared" ca="1" si="392"/>
        <v>7.4675925925925979E-2</v>
      </c>
      <c r="L320" s="16">
        <f t="shared" ca="1" si="393"/>
        <v>0.94645833333333429</v>
      </c>
      <c r="M320" s="15">
        <f t="shared" ca="1" si="278"/>
        <v>13</v>
      </c>
      <c r="N320" s="16">
        <f t="shared" ca="1" si="394"/>
        <v>1.5046296296296297E-4</v>
      </c>
      <c r="O320" s="16">
        <f t="shared" ca="1" si="395"/>
        <v>0.94660879629629724</v>
      </c>
      <c r="P320" s="14">
        <f t="shared" ca="1" si="396"/>
        <v>0.94660879629629724</v>
      </c>
      <c r="Q320" s="23">
        <f>0</f>
        <v>0</v>
      </c>
      <c r="R320" s="14">
        <f t="shared" ca="1" si="397"/>
        <v>0.94660879629629724</v>
      </c>
      <c r="S320" s="13">
        <f t="shared" ca="1" si="279"/>
        <v>35</v>
      </c>
      <c r="T320" s="14">
        <f t="shared" ca="1" si="398"/>
        <v>4.0509259259259258E-4</v>
      </c>
      <c r="U320" s="14">
        <f t="shared" ca="1" si="399"/>
        <v>0.94701388888888982</v>
      </c>
      <c r="V320" s="12">
        <f t="shared" ca="1" si="400"/>
        <v>0.94701388888888982</v>
      </c>
      <c r="W320" s="23">
        <f>0</f>
        <v>0</v>
      </c>
      <c r="X320" s="12">
        <f t="shared" ca="1" si="401"/>
        <v>0.94701388888888982</v>
      </c>
      <c r="Y320" s="11">
        <f t="shared" ca="1" si="280"/>
        <v>38</v>
      </c>
      <c r="Z320" s="12">
        <f t="shared" ca="1" si="402"/>
        <v>4.3981481481481481E-4</v>
      </c>
      <c r="AA320" s="12">
        <f t="shared" ca="1" si="403"/>
        <v>0.94745370370370463</v>
      </c>
      <c r="AB320" s="10">
        <f t="shared" ca="1" si="404"/>
        <v>0.94745370370370463</v>
      </c>
      <c r="AC320" s="23">
        <f>0</f>
        <v>0</v>
      </c>
      <c r="AD320" s="10">
        <f t="shared" ca="1" si="405"/>
        <v>0.94745370370370463</v>
      </c>
      <c r="AE320" s="9">
        <f t="shared" ca="1" si="406"/>
        <v>25</v>
      </c>
      <c r="AF320" s="10">
        <f t="shared" ca="1" si="407"/>
        <v>2.8935185185185184E-4</v>
      </c>
      <c r="AG320" s="10">
        <f t="shared" ca="1" si="408"/>
        <v>0.94774305555555649</v>
      </c>
      <c r="AH320" s="9" t="str">
        <f t="shared" ca="1" si="409"/>
        <v>Bowl</v>
      </c>
      <c r="AI320" s="8">
        <f t="shared" ca="1" si="410"/>
        <v>0.94774305555555649</v>
      </c>
      <c r="AJ320" s="23">
        <f t="shared" ca="1" si="411"/>
        <v>0</v>
      </c>
      <c r="AK320" s="8">
        <f t="shared" ca="1" si="412"/>
        <v>0.94774305555555649</v>
      </c>
      <c r="AL320" s="7">
        <f t="shared" ca="1" si="413"/>
        <v>56</v>
      </c>
      <c r="AM320" s="8">
        <f t="shared" ca="1" si="414"/>
        <v>6.4814814814814813E-4</v>
      </c>
      <c r="AN320" s="8">
        <f t="shared" ca="1" si="415"/>
        <v>0.94839120370370467</v>
      </c>
      <c r="AO320" s="7" t="str">
        <f t="shared" ca="1" si="416"/>
        <v>Cash</v>
      </c>
      <c r="AP320" s="1">
        <f t="shared" ca="1" si="417"/>
        <v>7.4675925925925979E-2</v>
      </c>
      <c r="AQ320" s="1">
        <f t="shared" ca="1" si="418"/>
        <v>2.2453703703703702E-3</v>
      </c>
      <c r="AR320">
        <f t="shared" si="419"/>
        <v>1</v>
      </c>
      <c r="AS320" s="33">
        <f t="shared" ca="1" si="420"/>
        <v>7.4675925925925979E-2</v>
      </c>
      <c r="AT320" s="33">
        <f t="shared" ca="1" si="421"/>
        <v>2.2453703703703702E-3</v>
      </c>
      <c r="AX320">
        <f t="shared" si="282"/>
        <v>316</v>
      </c>
      <c r="AY320" s="34">
        <v>2.3884448520848374E-2</v>
      </c>
    </row>
    <row r="321" spans="1:51">
      <c r="A321" s="2">
        <v>142</v>
      </c>
      <c r="B321" s="1">
        <f t="shared" si="384"/>
        <v>1.6435185185185185E-3</v>
      </c>
      <c r="C321" s="5">
        <f t="shared" si="385"/>
        <v>0.87311342592592678</v>
      </c>
      <c r="D321" s="18">
        <f t="shared" si="386"/>
        <v>0.87311342592592678</v>
      </c>
      <c r="E321" s="21">
        <f t="shared" ca="1" si="387"/>
        <v>0</v>
      </c>
      <c r="F321" s="18">
        <f t="shared" ca="1" si="388"/>
        <v>0.87311342592592678</v>
      </c>
      <c r="G321" s="25">
        <f t="shared" ca="1" si="277"/>
        <v>24</v>
      </c>
      <c r="H321" s="18">
        <f t="shared" ca="1" si="389"/>
        <v>2.7777777777777778E-4</v>
      </c>
      <c r="I321" s="18">
        <f t="shared" ca="1" si="390"/>
        <v>0.8733912037037046</v>
      </c>
      <c r="J321" s="16">
        <f t="shared" ca="1" si="391"/>
        <v>0.8733912037037046</v>
      </c>
      <c r="K321" s="23">
        <f t="shared" ca="1" si="392"/>
        <v>7.4351851851851891E-2</v>
      </c>
      <c r="L321" s="16">
        <f t="shared" ca="1" si="393"/>
        <v>0.94774305555555649</v>
      </c>
      <c r="M321" s="15">
        <f t="shared" ca="1" si="278"/>
        <v>29</v>
      </c>
      <c r="N321" s="16">
        <f t="shared" ca="1" si="394"/>
        <v>3.3564814814814812E-4</v>
      </c>
      <c r="O321" s="16">
        <f t="shared" ca="1" si="395"/>
        <v>0.94807870370370462</v>
      </c>
      <c r="P321" s="14">
        <f t="shared" ca="1" si="396"/>
        <v>0.94807870370370462</v>
      </c>
      <c r="Q321" s="23">
        <f>0</f>
        <v>0</v>
      </c>
      <c r="R321" s="14">
        <f t="shared" ca="1" si="397"/>
        <v>0.94807870370370462</v>
      </c>
      <c r="S321" s="13">
        <f t="shared" ca="1" si="279"/>
        <v>42</v>
      </c>
      <c r="T321" s="14">
        <f t="shared" ca="1" si="398"/>
        <v>4.861111111111111E-4</v>
      </c>
      <c r="U321" s="14">
        <f t="shared" ca="1" si="399"/>
        <v>0.94856481481481569</v>
      </c>
      <c r="V321" s="12">
        <f t="shared" ca="1" si="400"/>
        <v>0.94856481481481569</v>
      </c>
      <c r="W321" s="23">
        <f>0</f>
        <v>0</v>
      </c>
      <c r="X321" s="12">
        <f t="shared" ca="1" si="401"/>
        <v>0.94856481481481569</v>
      </c>
      <c r="Y321" s="11">
        <f t="shared" ca="1" si="280"/>
        <v>49</v>
      </c>
      <c r="Z321" s="12">
        <f t="shared" ca="1" si="402"/>
        <v>5.6712962962962967E-4</v>
      </c>
      <c r="AA321" s="12">
        <f t="shared" ca="1" si="403"/>
        <v>0.94913194444444537</v>
      </c>
      <c r="AB321" s="10">
        <f t="shared" ca="1" si="404"/>
        <v>0.94913194444444537</v>
      </c>
      <c r="AC321" s="23">
        <f>0</f>
        <v>0</v>
      </c>
      <c r="AD321" s="10">
        <f t="shared" ca="1" si="405"/>
        <v>0.94913194444444537</v>
      </c>
      <c r="AE321" s="9">
        <f t="shared" ca="1" si="406"/>
        <v>43</v>
      </c>
      <c r="AF321" s="10">
        <f t="shared" ca="1" si="407"/>
        <v>4.9768518518518521E-4</v>
      </c>
      <c r="AG321" s="10">
        <f t="shared" ca="1" si="408"/>
        <v>0.9496296296296306</v>
      </c>
      <c r="AH321" s="9" t="str">
        <f t="shared" ca="1" si="409"/>
        <v>Bowl</v>
      </c>
      <c r="AI321" s="8">
        <f t="shared" ca="1" si="410"/>
        <v>0.9496296296296306</v>
      </c>
      <c r="AJ321" s="23">
        <f t="shared" ca="1" si="411"/>
        <v>0</v>
      </c>
      <c r="AK321" s="8">
        <f t="shared" ca="1" si="412"/>
        <v>0.9496296296296306</v>
      </c>
      <c r="AL321" s="7">
        <f t="shared" ca="1" si="413"/>
        <v>53</v>
      </c>
      <c r="AM321" s="8">
        <f t="shared" ca="1" si="414"/>
        <v>6.134259259259259E-4</v>
      </c>
      <c r="AN321" s="8">
        <f t="shared" ca="1" si="415"/>
        <v>0.95024305555555655</v>
      </c>
      <c r="AO321" s="7" t="str">
        <f t="shared" ca="1" si="416"/>
        <v>Cash</v>
      </c>
      <c r="AP321" s="1">
        <f t="shared" ca="1" si="417"/>
        <v>7.4351851851851891E-2</v>
      </c>
      <c r="AQ321" s="1">
        <f t="shared" ca="1" si="418"/>
        <v>2.7777777777777779E-3</v>
      </c>
      <c r="AR321">
        <f t="shared" si="419"/>
        <v>1</v>
      </c>
      <c r="AS321" s="33">
        <f t="shared" ca="1" si="420"/>
        <v>7.4351851851851891E-2</v>
      </c>
      <c r="AT321" s="33">
        <f t="shared" ca="1" si="421"/>
        <v>2.7777777777777779E-3</v>
      </c>
      <c r="AX321">
        <f t="shared" si="282"/>
        <v>317</v>
      </c>
      <c r="AY321" s="34">
        <v>2.2537743128349143E-2</v>
      </c>
    </row>
    <row r="322" spans="1:51">
      <c r="A322" s="2">
        <v>147</v>
      </c>
      <c r="B322" s="1">
        <f t="shared" si="384"/>
        <v>1.7013888888888888E-3</v>
      </c>
      <c r="C322" s="5">
        <f t="shared" si="385"/>
        <v>0.87481481481481571</v>
      </c>
      <c r="D322" s="18">
        <f t="shared" si="386"/>
        <v>0.87481481481481571</v>
      </c>
      <c r="E322" s="21">
        <f t="shared" ca="1" si="387"/>
        <v>0</v>
      </c>
      <c r="F322" s="18">
        <f t="shared" ca="1" si="388"/>
        <v>0.87481481481481571</v>
      </c>
      <c r="G322" s="25">
        <f t="shared" ca="1" si="277"/>
        <v>18</v>
      </c>
      <c r="H322" s="18">
        <f t="shared" ca="1" si="389"/>
        <v>2.0833333333333335E-4</v>
      </c>
      <c r="I322" s="18">
        <f t="shared" ca="1" si="390"/>
        <v>0.87502314814814908</v>
      </c>
      <c r="J322" s="16">
        <f t="shared" ca="1" si="391"/>
        <v>0.87502314814814908</v>
      </c>
      <c r="K322" s="23">
        <f t="shared" ca="1" si="392"/>
        <v>7.4606481481481524E-2</v>
      </c>
      <c r="L322" s="16">
        <f t="shared" ca="1" si="393"/>
        <v>0.9496296296296306</v>
      </c>
      <c r="M322" s="15">
        <f t="shared" ca="1" si="278"/>
        <v>8</v>
      </c>
      <c r="N322" s="16">
        <f t="shared" ca="1" si="394"/>
        <v>9.2592592592592588E-5</v>
      </c>
      <c r="O322" s="16">
        <f t="shared" ca="1" si="395"/>
        <v>0.94972222222222324</v>
      </c>
      <c r="P322" s="14">
        <f t="shared" ca="1" si="396"/>
        <v>0.94972222222222324</v>
      </c>
      <c r="Q322" s="23">
        <f>0</f>
        <v>0</v>
      </c>
      <c r="R322" s="14">
        <f t="shared" ca="1" si="397"/>
        <v>0.94972222222222324</v>
      </c>
      <c r="S322" s="13">
        <f t="shared" ca="1" si="279"/>
        <v>30</v>
      </c>
      <c r="T322" s="14">
        <f t="shared" ca="1" si="398"/>
        <v>3.4722222222222224E-4</v>
      </c>
      <c r="U322" s="14">
        <f t="shared" ca="1" si="399"/>
        <v>0.95006944444444552</v>
      </c>
      <c r="V322" s="12">
        <f t="shared" ca="1" si="400"/>
        <v>0.95006944444444552</v>
      </c>
      <c r="W322" s="23">
        <f>0</f>
        <v>0</v>
      </c>
      <c r="X322" s="12">
        <f t="shared" ca="1" si="401"/>
        <v>0.95006944444444552</v>
      </c>
      <c r="Y322" s="11">
        <f t="shared" ca="1" si="280"/>
        <v>41</v>
      </c>
      <c r="Z322" s="12">
        <f t="shared" ca="1" si="402"/>
        <v>4.7453703703703704E-4</v>
      </c>
      <c r="AA322" s="12">
        <f t="shared" ca="1" si="403"/>
        <v>0.95054398148148256</v>
      </c>
      <c r="AB322" s="10">
        <f t="shared" ca="1" si="404"/>
        <v>0.95054398148148256</v>
      </c>
      <c r="AC322" s="23">
        <f>0</f>
        <v>0</v>
      </c>
      <c r="AD322" s="10">
        <f t="shared" ca="1" si="405"/>
        <v>0.95054398148148256</v>
      </c>
      <c r="AE322" s="9">
        <f t="shared" ca="1" si="406"/>
        <v>59</v>
      </c>
      <c r="AF322" s="10">
        <f t="shared" ca="1" si="407"/>
        <v>6.8287037037037036E-4</v>
      </c>
      <c r="AG322" s="10">
        <f t="shared" ca="1" si="408"/>
        <v>0.95122685185185296</v>
      </c>
      <c r="AH322" s="9" t="str">
        <f t="shared" ca="1" si="409"/>
        <v>Burrito</v>
      </c>
      <c r="AI322" s="8">
        <f t="shared" ca="1" si="410"/>
        <v>0.95122685185185296</v>
      </c>
      <c r="AJ322" s="23">
        <f t="shared" ca="1" si="411"/>
        <v>0</v>
      </c>
      <c r="AK322" s="8">
        <f t="shared" ca="1" si="412"/>
        <v>0.95122685185185296</v>
      </c>
      <c r="AL322" s="7">
        <f t="shared" ca="1" si="413"/>
        <v>29</v>
      </c>
      <c r="AM322" s="8">
        <f t="shared" ca="1" si="414"/>
        <v>3.3564814814814812E-4</v>
      </c>
      <c r="AN322" s="8">
        <f t="shared" ca="1" si="415"/>
        <v>0.95156250000000109</v>
      </c>
      <c r="AO322" s="7" t="str">
        <f t="shared" ca="1" si="416"/>
        <v>Debit</v>
      </c>
      <c r="AP322" s="1">
        <f t="shared" ca="1" si="417"/>
        <v>7.4606481481481524E-2</v>
      </c>
      <c r="AQ322" s="1">
        <f t="shared" ca="1" si="418"/>
        <v>2.1412037037037038E-3</v>
      </c>
      <c r="AR322">
        <f t="shared" si="419"/>
        <v>1</v>
      </c>
      <c r="AS322" s="33">
        <f t="shared" ca="1" si="420"/>
        <v>7.4606481481481524E-2</v>
      </c>
      <c r="AT322" s="33">
        <f t="shared" ca="1" si="421"/>
        <v>2.1412037037037038E-3</v>
      </c>
      <c r="AX322">
        <f t="shared" si="282"/>
        <v>318</v>
      </c>
      <c r="AY322" s="34">
        <v>2.3487945492662497E-2</v>
      </c>
    </row>
    <row r="323" spans="1:51">
      <c r="A323" s="2">
        <v>126</v>
      </c>
      <c r="B323" s="1">
        <f t="shared" si="384"/>
        <v>1.4583333333333334E-3</v>
      </c>
      <c r="C323" s="5">
        <f t="shared" si="385"/>
        <v>0.87627314814814905</v>
      </c>
      <c r="D323" s="18">
        <f t="shared" si="386"/>
        <v>0.87627314814814905</v>
      </c>
      <c r="E323" s="21">
        <f t="shared" ca="1" si="387"/>
        <v>0</v>
      </c>
      <c r="F323" s="18">
        <f t="shared" ca="1" si="388"/>
        <v>0.87627314814814905</v>
      </c>
      <c r="G323" s="25">
        <f t="shared" ca="1" si="277"/>
        <v>16</v>
      </c>
      <c r="H323" s="18">
        <f t="shared" ca="1" si="389"/>
        <v>1.8518518518518518E-4</v>
      </c>
      <c r="I323" s="18">
        <f t="shared" ca="1" si="390"/>
        <v>0.87645833333333423</v>
      </c>
      <c r="J323" s="16">
        <f t="shared" ca="1" si="391"/>
        <v>0.87645833333333423</v>
      </c>
      <c r="K323" s="23">
        <f t="shared" ca="1" si="392"/>
        <v>7.4768518518518734E-2</v>
      </c>
      <c r="L323" s="16">
        <f t="shared" ca="1" si="393"/>
        <v>0.95122685185185296</v>
      </c>
      <c r="M323" s="15">
        <f t="shared" ca="1" si="278"/>
        <v>18</v>
      </c>
      <c r="N323" s="16">
        <f t="shared" ca="1" si="394"/>
        <v>2.0833333333333335E-4</v>
      </c>
      <c r="O323" s="16">
        <f t="shared" ca="1" si="395"/>
        <v>0.95143518518518633</v>
      </c>
      <c r="P323" s="14">
        <f t="shared" ca="1" si="396"/>
        <v>0.95143518518518633</v>
      </c>
      <c r="Q323" s="23">
        <f>0</f>
        <v>0</v>
      </c>
      <c r="R323" s="14">
        <f t="shared" ca="1" si="397"/>
        <v>0.95143518518518633</v>
      </c>
      <c r="S323" s="13">
        <f t="shared" ca="1" si="279"/>
        <v>31</v>
      </c>
      <c r="T323" s="14">
        <f t="shared" ca="1" si="398"/>
        <v>3.5879629629629629E-4</v>
      </c>
      <c r="U323" s="14">
        <f t="shared" ca="1" si="399"/>
        <v>0.95179398148148264</v>
      </c>
      <c r="V323" s="12">
        <f t="shared" ca="1" si="400"/>
        <v>0.95179398148148264</v>
      </c>
      <c r="W323" s="23">
        <f>0</f>
        <v>0</v>
      </c>
      <c r="X323" s="12">
        <f t="shared" ca="1" si="401"/>
        <v>0.95179398148148264</v>
      </c>
      <c r="Y323" s="11">
        <f t="shared" ca="1" si="280"/>
        <v>34</v>
      </c>
      <c r="Z323" s="12">
        <f t="shared" ca="1" si="402"/>
        <v>3.9351851851851852E-4</v>
      </c>
      <c r="AA323" s="12">
        <f t="shared" ca="1" si="403"/>
        <v>0.95218750000000119</v>
      </c>
      <c r="AB323" s="10">
        <f t="shared" ca="1" si="404"/>
        <v>0.95218750000000119</v>
      </c>
      <c r="AC323" s="23">
        <f>0</f>
        <v>0</v>
      </c>
      <c r="AD323" s="10">
        <f t="shared" ca="1" si="405"/>
        <v>0.95218750000000119</v>
      </c>
      <c r="AE323" s="9">
        <f t="shared" ca="1" si="406"/>
        <v>44</v>
      </c>
      <c r="AF323" s="10">
        <f t="shared" ca="1" si="407"/>
        <v>5.0925925925925921E-4</v>
      </c>
      <c r="AG323" s="10">
        <f t="shared" ca="1" si="408"/>
        <v>0.95269675925926045</v>
      </c>
      <c r="AH323" s="9" t="str">
        <f t="shared" ca="1" si="409"/>
        <v>Quesadilla</v>
      </c>
      <c r="AI323" s="8">
        <f t="shared" ca="1" si="410"/>
        <v>0.95269675925926045</v>
      </c>
      <c r="AJ323" s="23">
        <f t="shared" ca="1" si="411"/>
        <v>0</v>
      </c>
      <c r="AK323" s="8">
        <f t="shared" ca="1" si="412"/>
        <v>0.95269675925926045</v>
      </c>
      <c r="AL323" s="7">
        <f t="shared" ca="1" si="413"/>
        <v>20</v>
      </c>
      <c r="AM323" s="8">
        <f t="shared" ca="1" si="414"/>
        <v>2.3148148148148149E-4</v>
      </c>
      <c r="AN323" s="8">
        <f t="shared" ca="1" si="415"/>
        <v>0.95292824074074189</v>
      </c>
      <c r="AO323" s="7" t="str">
        <f t="shared" ca="1" si="416"/>
        <v>Debit</v>
      </c>
      <c r="AP323" s="1">
        <f t="shared" ca="1" si="417"/>
        <v>7.4768518518518734E-2</v>
      </c>
      <c r="AQ323" s="1">
        <f t="shared" ca="1" si="418"/>
        <v>1.8865740740740742E-3</v>
      </c>
      <c r="AR323">
        <f t="shared" si="419"/>
        <v>0</v>
      </c>
      <c r="AS323" s="33">
        <f t="shared" ca="1" si="420"/>
        <v>0</v>
      </c>
      <c r="AT323" s="33">
        <f t="shared" ca="1" si="421"/>
        <v>0</v>
      </c>
      <c r="AX323">
        <f t="shared" si="282"/>
        <v>319</v>
      </c>
      <c r="AY323" s="34">
        <v>2.4849136675984769E-2</v>
      </c>
    </row>
    <row r="324" spans="1:51">
      <c r="A324" s="2">
        <v>131</v>
      </c>
      <c r="B324" s="1">
        <f t="shared" si="384"/>
        <v>1.5162037037037036E-3</v>
      </c>
      <c r="C324" s="5">
        <f t="shared" si="385"/>
        <v>0.87778935185185281</v>
      </c>
      <c r="D324" s="18">
        <f t="shared" si="386"/>
        <v>0.87778935185185281</v>
      </c>
      <c r="E324" s="21">
        <f t="shared" ca="1" si="387"/>
        <v>0</v>
      </c>
      <c r="F324" s="18">
        <f t="shared" ca="1" si="388"/>
        <v>0.87778935185185281</v>
      </c>
      <c r="G324" s="25">
        <f t="shared" ca="1" si="277"/>
        <v>19</v>
      </c>
      <c r="H324" s="18">
        <f t="shared" ca="1" si="389"/>
        <v>2.199074074074074E-4</v>
      </c>
      <c r="I324" s="18">
        <f t="shared" ca="1" si="390"/>
        <v>0.87800925925926021</v>
      </c>
      <c r="J324" s="16">
        <f t="shared" ca="1" si="391"/>
        <v>0.87800925925926021</v>
      </c>
      <c r="K324" s="23">
        <f t="shared" ca="1" si="392"/>
        <v>7.468750000000024E-2</v>
      </c>
      <c r="L324" s="16">
        <f t="shared" ca="1" si="393"/>
        <v>0.95269675925926045</v>
      </c>
      <c r="M324" s="15">
        <f t="shared" ca="1" si="278"/>
        <v>34</v>
      </c>
      <c r="N324" s="16">
        <f t="shared" ca="1" si="394"/>
        <v>3.9351851851851852E-4</v>
      </c>
      <c r="O324" s="16">
        <f t="shared" ca="1" si="395"/>
        <v>0.95309027777777899</v>
      </c>
      <c r="P324" s="14">
        <f t="shared" ca="1" si="396"/>
        <v>0.95309027777777899</v>
      </c>
      <c r="Q324" s="23">
        <f>0</f>
        <v>0</v>
      </c>
      <c r="R324" s="14">
        <f t="shared" ca="1" si="397"/>
        <v>0.95309027777777899</v>
      </c>
      <c r="S324" s="13">
        <f t="shared" ca="1" si="279"/>
        <v>22</v>
      </c>
      <c r="T324" s="14">
        <f t="shared" ca="1" si="398"/>
        <v>2.5462962962962961E-4</v>
      </c>
      <c r="U324" s="14">
        <f t="shared" ca="1" si="399"/>
        <v>0.95334490740740863</v>
      </c>
      <c r="V324" s="12">
        <f t="shared" ca="1" si="400"/>
        <v>0.95334490740740863</v>
      </c>
      <c r="W324" s="23">
        <f>0</f>
        <v>0</v>
      </c>
      <c r="X324" s="12">
        <f t="shared" ca="1" si="401"/>
        <v>0.95334490740740863</v>
      </c>
      <c r="Y324" s="11">
        <f t="shared" ca="1" si="280"/>
        <v>24</v>
      </c>
      <c r="Z324" s="12">
        <f t="shared" ca="1" si="402"/>
        <v>2.7777777777777778E-4</v>
      </c>
      <c r="AA324" s="12">
        <f t="shared" ca="1" si="403"/>
        <v>0.95362268518518645</v>
      </c>
      <c r="AB324" s="10">
        <f t="shared" ca="1" si="404"/>
        <v>0.95362268518518645</v>
      </c>
      <c r="AC324" s="23">
        <f>0</f>
        <v>0</v>
      </c>
      <c r="AD324" s="10">
        <f t="shared" ca="1" si="405"/>
        <v>0.95362268518518645</v>
      </c>
      <c r="AE324" s="9">
        <f t="shared" ca="1" si="406"/>
        <v>39</v>
      </c>
      <c r="AF324" s="10">
        <f t="shared" ca="1" si="407"/>
        <v>4.5138888888888887E-4</v>
      </c>
      <c r="AG324" s="10">
        <f t="shared" ca="1" si="408"/>
        <v>0.9540740740740753</v>
      </c>
      <c r="AH324" s="9" t="str">
        <f t="shared" ca="1" si="409"/>
        <v>Bowl</v>
      </c>
      <c r="AI324" s="8">
        <f t="shared" ca="1" si="410"/>
        <v>0.9540740740740753</v>
      </c>
      <c r="AJ324" s="23">
        <f t="shared" ca="1" si="411"/>
        <v>0</v>
      </c>
      <c r="AK324" s="8">
        <f t="shared" ca="1" si="412"/>
        <v>0.9540740740740753</v>
      </c>
      <c r="AL324" s="7">
        <f t="shared" ca="1" si="413"/>
        <v>32</v>
      </c>
      <c r="AM324" s="8">
        <f t="shared" ca="1" si="414"/>
        <v>3.7037037037037035E-4</v>
      </c>
      <c r="AN324" s="8">
        <f t="shared" ca="1" si="415"/>
        <v>0.95444444444444565</v>
      </c>
      <c r="AO324" s="7" t="str">
        <f t="shared" ca="1" si="416"/>
        <v>Cash</v>
      </c>
      <c r="AP324" s="1">
        <f t="shared" ca="1" si="417"/>
        <v>7.468750000000024E-2</v>
      </c>
      <c r="AQ324" s="1">
        <f t="shared" ca="1" si="418"/>
        <v>1.9675925925925928E-3</v>
      </c>
      <c r="AR324">
        <f t="shared" si="419"/>
        <v>0</v>
      </c>
      <c r="AS324" s="33">
        <f t="shared" ca="1" si="420"/>
        <v>0</v>
      </c>
      <c r="AT324" s="33">
        <f t="shared" ca="1" si="421"/>
        <v>0</v>
      </c>
      <c r="AX324">
        <f t="shared" si="282"/>
        <v>320</v>
      </c>
      <c r="AY324" s="34">
        <v>2.4545517412066453E-2</v>
      </c>
    </row>
    <row r="325" spans="1:51">
      <c r="A325" s="2">
        <v>90</v>
      </c>
      <c r="B325" s="1">
        <f t="shared" si="384"/>
        <v>1.0416666666666667E-3</v>
      </c>
      <c r="C325" s="5">
        <f t="shared" si="385"/>
        <v>0.87883101851851952</v>
      </c>
      <c r="D325" s="18">
        <f t="shared" si="386"/>
        <v>0.87883101851851952</v>
      </c>
      <c r="E325" s="21">
        <f t="shared" ca="1" si="387"/>
        <v>0</v>
      </c>
      <c r="F325" s="18">
        <f t="shared" ca="1" si="388"/>
        <v>0.87883101851851952</v>
      </c>
      <c r="G325" s="25">
        <f t="shared" ca="1" si="277"/>
        <v>19</v>
      </c>
      <c r="H325" s="18">
        <f t="shared" ca="1" si="389"/>
        <v>2.199074074074074E-4</v>
      </c>
      <c r="I325" s="18">
        <f t="shared" ca="1" si="390"/>
        <v>0.87905092592592693</v>
      </c>
      <c r="J325" s="16">
        <f t="shared" ca="1" si="391"/>
        <v>0.87905092592592693</v>
      </c>
      <c r="K325" s="23">
        <f t="shared" ca="1" si="392"/>
        <v>7.5023148148148366E-2</v>
      </c>
      <c r="L325" s="16">
        <f t="shared" ca="1" si="393"/>
        <v>0.9540740740740753</v>
      </c>
      <c r="M325" s="15">
        <f t="shared" ca="1" si="278"/>
        <v>19</v>
      </c>
      <c r="N325" s="16">
        <f t="shared" ca="1" si="394"/>
        <v>2.199074074074074E-4</v>
      </c>
      <c r="O325" s="16">
        <f t="shared" ca="1" si="395"/>
        <v>0.9542939814814827</v>
      </c>
      <c r="P325" s="14">
        <f t="shared" ca="1" si="396"/>
        <v>0.9542939814814827</v>
      </c>
      <c r="Q325" s="23">
        <f>0</f>
        <v>0</v>
      </c>
      <c r="R325" s="14">
        <f t="shared" ca="1" si="397"/>
        <v>0.9542939814814827</v>
      </c>
      <c r="S325" s="13">
        <f t="shared" ca="1" si="279"/>
        <v>43</v>
      </c>
      <c r="T325" s="14">
        <f t="shared" ca="1" si="398"/>
        <v>4.9768518518518521E-4</v>
      </c>
      <c r="U325" s="14">
        <f t="shared" ca="1" si="399"/>
        <v>0.95479166666666793</v>
      </c>
      <c r="V325" s="12">
        <f t="shared" ca="1" si="400"/>
        <v>0.95479166666666793</v>
      </c>
      <c r="W325" s="23">
        <f>0</f>
        <v>0</v>
      </c>
      <c r="X325" s="12">
        <f t="shared" ca="1" si="401"/>
        <v>0.95479166666666793</v>
      </c>
      <c r="Y325" s="11">
        <f t="shared" ca="1" si="280"/>
        <v>34</v>
      </c>
      <c r="Z325" s="12">
        <f t="shared" ca="1" si="402"/>
        <v>3.9351851851851852E-4</v>
      </c>
      <c r="AA325" s="12">
        <f t="shared" ca="1" si="403"/>
        <v>0.95518518518518647</v>
      </c>
      <c r="AB325" s="10">
        <f t="shared" ca="1" si="404"/>
        <v>0.95518518518518647</v>
      </c>
      <c r="AC325" s="23">
        <f>0</f>
        <v>0</v>
      </c>
      <c r="AD325" s="10">
        <f t="shared" ca="1" si="405"/>
        <v>0.95518518518518647</v>
      </c>
      <c r="AE325" s="9">
        <f t="shared" ca="1" si="406"/>
        <v>35</v>
      </c>
      <c r="AF325" s="10">
        <f t="shared" ca="1" si="407"/>
        <v>4.0509259259259258E-4</v>
      </c>
      <c r="AG325" s="10">
        <f t="shared" ca="1" si="408"/>
        <v>0.95559027777777905</v>
      </c>
      <c r="AH325" s="9" t="str">
        <f t="shared" ca="1" si="409"/>
        <v>Bowl</v>
      </c>
      <c r="AI325" s="8">
        <f t="shared" ca="1" si="410"/>
        <v>0.95559027777777905</v>
      </c>
      <c r="AJ325" s="23">
        <f t="shared" ca="1" si="411"/>
        <v>0</v>
      </c>
      <c r="AK325" s="8">
        <f t="shared" ca="1" si="412"/>
        <v>0.95559027777777905</v>
      </c>
      <c r="AL325" s="7">
        <f t="shared" ca="1" si="413"/>
        <v>45</v>
      </c>
      <c r="AM325" s="8">
        <f t="shared" ca="1" si="414"/>
        <v>5.2083333333333333E-4</v>
      </c>
      <c r="AN325" s="8">
        <f t="shared" ca="1" si="415"/>
        <v>0.95611111111111236</v>
      </c>
      <c r="AO325" s="7" t="str">
        <f t="shared" ca="1" si="416"/>
        <v>Cash</v>
      </c>
      <c r="AP325" s="1">
        <f t="shared" ca="1" si="417"/>
        <v>7.5023148148148366E-2</v>
      </c>
      <c r="AQ325" s="1">
        <f t="shared" ca="1" si="418"/>
        <v>2.2569444444444447E-3</v>
      </c>
      <c r="AR325">
        <f t="shared" si="419"/>
        <v>0</v>
      </c>
      <c r="AS325" s="33">
        <f t="shared" ca="1" si="420"/>
        <v>0</v>
      </c>
      <c r="AT325" s="33">
        <f t="shared" ca="1" si="421"/>
        <v>0</v>
      </c>
      <c r="AX325">
        <f t="shared" si="282"/>
        <v>321</v>
      </c>
      <c r="AY325" s="34">
        <v>2.3699882075471895E-2</v>
      </c>
    </row>
    <row r="326" spans="1:51">
      <c r="A326" s="2">
        <v>86</v>
      </c>
      <c r="B326" s="1">
        <f t="shared" si="384"/>
        <v>9.9537037037037042E-4</v>
      </c>
      <c r="C326" s="5">
        <f t="shared" si="385"/>
        <v>0.87982638888888987</v>
      </c>
      <c r="D326" s="18">
        <f t="shared" si="386"/>
        <v>0.87982638888888987</v>
      </c>
      <c r="E326" s="21">
        <f t="shared" ca="1" si="387"/>
        <v>0</v>
      </c>
      <c r="F326" s="18">
        <f t="shared" ca="1" si="388"/>
        <v>0.87982638888888987</v>
      </c>
      <c r="G326" s="25">
        <f t="shared" ref="G326:G355" ca="1" si="422">RANDBETWEEN(10,30)</f>
        <v>17</v>
      </c>
      <c r="H326" s="18">
        <f t="shared" ca="1" si="389"/>
        <v>1.9675925925925926E-4</v>
      </c>
      <c r="I326" s="18">
        <f t="shared" ca="1" si="390"/>
        <v>0.88002314814814908</v>
      </c>
      <c r="J326" s="16">
        <f t="shared" ca="1" si="391"/>
        <v>0.88002314814814908</v>
      </c>
      <c r="K326" s="23">
        <f t="shared" ca="1" si="392"/>
        <v>7.556712962962997E-2</v>
      </c>
      <c r="L326" s="16">
        <f t="shared" ca="1" si="393"/>
        <v>0.95559027777777905</v>
      </c>
      <c r="M326" s="15">
        <f t="shared" ref="M326:M355" ca="1" si="423">RANDBETWEEN(8,35)</f>
        <v>19</v>
      </c>
      <c r="N326" s="16">
        <f t="shared" ca="1" si="394"/>
        <v>2.199074074074074E-4</v>
      </c>
      <c r="O326" s="16">
        <f t="shared" ca="1" si="395"/>
        <v>0.95581018518518646</v>
      </c>
      <c r="P326" s="14">
        <f t="shared" ca="1" si="396"/>
        <v>0.95581018518518646</v>
      </c>
      <c r="Q326" s="23">
        <f>0</f>
        <v>0</v>
      </c>
      <c r="R326" s="14">
        <f t="shared" ca="1" si="397"/>
        <v>0.95581018518518646</v>
      </c>
      <c r="S326" s="13">
        <f t="shared" ref="S326:S355" ca="1" si="424">RANDBETWEEN(15,45)</f>
        <v>18</v>
      </c>
      <c r="T326" s="14">
        <f t="shared" ca="1" si="398"/>
        <v>2.0833333333333335E-4</v>
      </c>
      <c r="U326" s="14">
        <f t="shared" ca="1" si="399"/>
        <v>0.95601851851851982</v>
      </c>
      <c r="V326" s="12">
        <f t="shared" ca="1" si="400"/>
        <v>0.95601851851851982</v>
      </c>
      <c r="W326" s="23">
        <f>0</f>
        <v>0</v>
      </c>
      <c r="X326" s="12">
        <f t="shared" ca="1" si="401"/>
        <v>0.95601851851851982</v>
      </c>
      <c r="Y326" s="11">
        <f t="shared" ref="Y326:Y355" ca="1" si="425">RANDBETWEEN(20,50)</f>
        <v>21</v>
      </c>
      <c r="Z326" s="12">
        <f t="shared" ca="1" si="402"/>
        <v>2.4305555555555555E-4</v>
      </c>
      <c r="AA326" s="12">
        <f t="shared" ca="1" si="403"/>
        <v>0.95626157407407542</v>
      </c>
      <c r="AB326" s="10">
        <f t="shared" ca="1" si="404"/>
        <v>0.95626157407407542</v>
      </c>
      <c r="AC326" s="23">
        <f>0</f>
        <v>0</v>
      </c>
      <c r="AD326" s="10">
        <f t="shared" ca="1" si="405"/>
        <v>0.95626157407407542</v>
      </c>
      <c r="AE326" s="9">
        <f t="shared" ca="1" si="406"/>
        <v>33</v>
      </c>
      <c r="AF326" s="10">
        <f t="shared" ca="1" si="407"/>
        <v>3.8194444444444446E-4</v>
      </c>
      <c r="AG326" s="10">
        <f t="shared" ca="1" si="408"/>
        <v>0.95664351851851981</v>
      </c>
      <c r="AH326" s="9" t="str">
        <f t="shared" ca="1" si="409"/>
        <v>Bowl</v>
      </c>
      <c r="AI326" s="8">
        <f t="shared" ca="1" si="410"/>
        <v>0.95664351851851981</v>
      </c>
      <c r="AJ326" s="23">
        <f t="shared" ca="1" si="411"/>
        <v>0</v>
      </c>
      <c r="AK326" s="8">
        <f t="shared" ca="1" si="412"/>
        <v>0.95664351851851981</v>
      </c>
      <c r="AL326" s="7">
        <f t="shared" ca="1" si="413"/>
        <v>14</v>
      </c>
      <c r="AM326" s="8">
        <f t="shared" ca="1" si="414"/>
        <v>1.6203703703703703E-4</v>
      </c>
      <c r="AN326" s="8">
        <f t="shared" ca="1" si="415"/>
        <v>0.9568055555555568</v>
      </c>
      <c r="AO326" s="7" t="str">
        <f t="shared" ca="1" si="416"/>
        <v>Debit</v>
      </c>
      <c r="AP326" s="1">
        <f t="shared" ca="1" si="417"/>
        <v>7.556712962962997E-2</v>
      </c>
      <c r="AQ326" s="1">
        <f t="shared" ca="1" si="418"/>
        <v>1.4120370370370372E-3</v>
      </c>
      <c r="AR326">
        <f t="shared" si="419"/>
        <v>0</v>
      </c>
      <c r="AS326" s="33">
        <f t="shared" ca="1" si="420"/>
        <v>0</v>
      </c>
      <c r="AT326" s="33">
        <f t="shared" ca="1" si="421"/>
        <v>0</v>
      </c>
      <c r="AX326">
        <f t="shared" si="282"/>
        <v>322</v>
      </c>
      <c r="AY326" s="34">
        <v>2.3962009375728673E-2</v>
      </c>
    </row>
    <row r="327" spans="1:51">
      <c r="A327" s="2">
        <v>154</v>
      </c>
      <c r="B327" s="1">
        <f t="shared" si="384"/>
        <v>1.7824074074074075E-3</v>
      </c>
      <c r="C327" s="5">
        <f t="shared" si="385"/>
        <v>0.88160879629629729</v>
      </c>
      <c r="D327" s="18">
        <f t="shared" si="386"/>
        <v>0.88160879629629729</v>
      </c>
      <c r="E327" s="21">
        <f t="shared" ca="1" si="387"/>
        <v>0</v>
      </c>
      <c r="F327" s="18">
        <f t="shared" ca="1" si="388"/>
        <v>0.88160879629629729</v>
      </c>
      <c r="G327" s="25">
        <f t="shared" ca="1" si="422"/>
        <v>26</v>
      </c>
      <c r="H327" s="18">
        <f t="shared" ca="1" si="389"/>
        <v>3.0092592592592595E-4</v>
      </c>
      <c r="I327" s="18">
        <f t="shared" ca="1" si="390"/>
        <v>0.88190972222222319</v>
      </c>
      <c r="J327" s="16">
        <f t="shared" ca="1" si="391"/>
        <v>0.88190972222222319</v>
      </c>
      <c r="K327" s="23">
        <f t="shared" ca="1" si="392"/>
        <v>7.4733796296296617E-2</v>
      </c>
      <c r="L327" s="16">
        <f t="shared" ca="1" si="393"/>
        <v>0.95664351851851981</v>
      </c>
      <c r="M327" s="15">
        <f t="shared" ca="1" si="423"/>
        <v>29</v>
      </c>
      <c r="N327" s="16">
        <f t="shared" ca="1" si="394"/>
        <v>3.3564814814814812E-4</v>
      </c>
      <c r="O327" s="16">
        <f t="shared" ca="1" si="395"/>
        <v>0.95697916666666794</v>
      </c>
      <c r="P327" s="14">
        <f t="shared" ca="1" si="396"/>
        <v>0.95697916666666794</v>
      </c>
      <c r="Q327" s="23">
        <f>0</f>
        <v>0</v>
      </c>
      <c r="R327" s="14">
        <f t="shared" ca="1" si="397"/>
        <v>0.95697916666666794</v>
      </c>
      <c r="S327" s="13">
        <f t="shared" ca="1" si="424"/>
        <v>45</v>
      </c>
      <c r="T327" s="14">
        <f t="shared" ca="1" si="398"/>
        <v>5.2083333333333333E-4</v>
      </c>
      <c r="U327" s="14">
        <f t="shared" ca="1" si="399"/>
        <v>0.95750000000000124</v>
      </c>
      <c r="V327" s="12">
        <f t="shared" ca="1" si="400"/>
        <v>0.95750000000000124</v>
      </c>
      <c r="W327" s="23">
        <f>0</f>
        <v>0</v>
      </c>
      <c r="X327" s="12">
        <f t="shared" ca="1" si="401"/>
        <v>0.95750000000000124</v>
      </c>
      <c r="Y327" s="11">
        <f t="shared" ca="1" si="425"/>
        <v>31</v>
      </c>
      <c r="Z327" s="12">
        <f t="shared" ca="1" si="402"/>
        <v>3.5879629629629629E-4</v>
      </c>
      <c r="AA327" s="12">
        <f t="shared" ca="1" si="403"/>
        <v>0.95785879629629755</v>
      </c>
      <c r="AB327" s="10">
        <f t="shared" ca="1" si="404"/>
        <v>0.95785879629629755</v>
      </c>
      <c r="AC327" s="23">
        <f>0</f>
        <v>0</v>
      </c>
      <c r="AD327" s="10">
        <f t="shared" ca="1" si="405"/>
        <v>0.95785879629629755</v>
      </c>
      <c r="AE327" s="9">
        <f t="shared" ca="1" si="406"/>
        <v>39</v>
      </c>
      <c r="AF327" s="10">
        <f t="shared" ca="1" si="407"/>
        <v>4.5138888888888887E-4</v>
      </c>
      <c r="AG327" s="10">
        <f t="shared" ca="1" si="408"/>
        <v>0.9583101851851864</v>
      </c>
      <c r="AH327" s="9" t="str">
        <f t="shared" ca="1" si="409"/>
        <v>Bowl</v>
      </c>
      <c r="AI327" s="8">
        <f t="shared" ca="1" si="410"/>
        <v>0.9583101851851864</v>
      </c>
      <c r="AJ327" s="23">
        <f t="shared" ca="1" si="411"/>
        <v>0</v>
      </c>
      <c r="AK327" s="8">
        <f t="shared" ca="1" si="412"/>
        <v>0.9583101851851864</v>
      </c>
      <c r="AL327" s="7">
        <f t="shared" ca="1" si="413"/>
        <v>42</v>
      </c>
      <c r="AM327" s="8">
        <f t="shared" ca="1" si="414"/>
        <v>4.861111111111111E-4</v>
      </c>
      <c r="AN327" s="8">
        <f t="shared" ca="1" si="415"/>
        <v>0.95879629629629748</v>
      </c>
      <c r="AO327" s="7" t="str">
        <f t="shared" ca="1" si="416"/>
        <v>Cash</v>
      </c>
      <c r="AP327" s="1">
        <f t="shared" ca="1" si="417"/>
        <v>7.4733796296296617E-2</v>
      </c>
      <c r="AQ327" s="1">
        <f t="shared" ca="1" si="418"/>
        <v>2.4537037037037036E-3</v>
      </c>
      <c r="AR327">
        <f t="shared" si="419"/>
        <v>0</v>
      </c>
      <c r="AS327" s="33">
        <f t="shared" ca="1" si="420"/>
        <v>0</v>
      </c>
      <c r="AT327" s="33">
        <f t="shared" ca="1" si="421"/>
        <v>0</v>
      </c>
      <c r="AX327">
        <f t="shared" ref="AX327:AX390" si="426">AX326+1</f>
        <v>323</v>
      </c>
      <c r="AY327" s="34">
        <v>2.4229377766131668E-2</v>
      </c>
    </row>
    <row r="328" spans="1:51">
      <c r="A328" s="2">
        <v>172</v>
      </c>
      <c r="B328" s="1">
        <f t="shared" si="384"/>
        <v>1.9907407407407408E-3</v>
      </c>
      <c r="C328" s="5">
        <f t="shared" si="385"/>
        <v>0.88359953703703809</v>
      </c>
      <c r="D328" s="18">
        <f t="shared" si="386"/>
        <v>0.88359953703703809</v>
      </c>
      <c r="E328" s="21">
        <f t="shared" ca="1" si="387"/>
        <v>0</v>
      </c>
      <c r="F328" s="18">
        <f t="shared" ca="1" si="388"/>
        <v>0.88359953703703809</v>
      </c>
      <c r="G328" s="25">
        <f t="shared" ca="1" si="422"/>
        <v>17</v>
      </c>
      <c r="H328" s="18">
        <f t="shared" ca="1" si="389"/>
        <v>1.9675925925925926E-4</v>
      </c>
      <c r="I328" s="18">
        <f t="shared" ca="1" si="390"/>
        <v>0.8837962962962973</v>
      </c>
      <c r="J328" s="16">
        <f t="shared" ca="1" si="391"/>
        <v>0.8837962962962973</v>
      </c>
      <c r="K328" s="23">
        <f t="shared" ca="1" si="392"/>
        <v>7.4513888888889102E-2</v>
      </c>
      <c r="L328" s="16">
        <f t="shared" ca="1" si="393"/>
        <v>0.9583101851851864</v>
      </c>
      <c r="M328" s="15">
        <f t="shared" ca="1" si="423"/>
        <v>27</v>
      </c>
      <c r="N328" s="16">
        <f t="shared" ca="1" si="394"/>
        <v>3.1250000000000001E-4</v>
      </c>
      <c r="O328" s="16">
        <f t="shared" ca="1" si="395"/>
        <v>0.95862268518518645</v>
      </c>
      <c r="P328" s="14">
        <f t="shared" ca="1" si="396"/>
        <v>0.95862268518518645</v>
      </c>
      <c r="Q328" s="23">
        <f>0</f>
        <v>0</v>
      </c>
      <c r="R328" s="14">
        <f t="shared" ca="1" si="397"/>
        <v>0.95862268518518645</v>
      </c>
      <c r="S328" s="13">
        <f t="shared" ca="1" si="424"/>
        <v>43</v>
      </c>
      <c r="T328" s="14">
        <f t="shared" ca="1" si="398"/>
        <v>4.9768518518518521E-4</v>
      </c>
      <c r="U328" s="14">
        <f t="shared" ca="1" si="399"/>
        <v>0.95912037037037168</v>
      </c>
      <c r="V328" s="12">
        <f t="shared" ca="1" si="400"/>
        <v>0.95912037037037168</v>
      </c>
      <c r="W328" s="23">
        <f>0</f>
        <v>0</v>
      </c>
      <c r="X328" s="12">
        <f t="shared" ca="1" si="401"/>
        <v>0.95912037037037168</v>
      </c>
      <c r="Y328" s="11">
        <f t="shared" ca="1" si="425"/>
        <v>20</v>
      </c>
      <c r="Z328" s="12">
        <f t="shared" ca="1" si="402"/>
        <v>2.3148148148148149E-4</v>
      </c>
      <c r="AA328" s="12">
        <f t="shared" ca="1" si="403"/>
        <v>0.95935185185185312</v>
      </c>
      <c r="AB328" s="10">
        <f t="shared" ca="1" si="404"/>
        <v>0.95935185185185312</v>
      </c>
      <c r="AC328" s="23">
        <f>0</f>
        <v>0</v>
      </c>
      <c r="AD328" s="10">
        <f t="shared" ca="1" si="405"/>
        <v>0.95935185185185312</v>
      </c>
      <c r="AE328" s="9">
        <f t="shared" ca="1" si="406"/>
        <v>46</v>
      </c>
      <c r="AF328" s="10">
        <f t="shared" ca="1" si="407"/>
        <v>5.3240740740740744E-4</v>
      </c>
      <c r="AG328" s="10">
        <f t="shared" ca="1" si="408"/>
        <v>0.95988425925926057</v>
      </c>
      <c r="AH328" s="9" t="str">
        <f t="shared" ca="1" si="409"/>
        <v>Burrito</v>
      </c>
      <c r="AI328" s="8">
        <f t="shared" ca="1" si="410"/>
        <v>0.95988425925926057</v>
      </c>
      <c r="AJ328" s="23">
        <f t="shared" ca="1" si="411"/>
        <v>0</v>
      </c>
      <c r="AK328" s="8">
        <f t="shared" ca="1" si="412"/>
        <v>0.95988425925926057</v>
      </c>
      <c r="AL328" s="7">
        <f t="shared" ca="1" si="413"/>
        <v>20</v>
      </c>
      <c r="AM328" s="8">
        <f t="shared" ca="1" si="414"/>
        <v>2.3148148148148149E-4</v>
      </c>
      <c r="AN328" s="8">
        <f t="shared" ca="1" si="415"/>
        <v>0.96011574074074202</v>
      </c>
      <c r="AO328" s="7" t="str">
        <f t="shared" ca="1" si="416"/>
        <v>Debit</v>
      </c>
      <c r="AP328" s="1">
        <f t="shared" ca="1" si="417"/>
        <v>7.4513888888889102E-2</v>
      </c>
      <c r="AQ328" s="1">
        <f t="shared" ca="1" si="418"/>
        <v>2.0023148148148148E-3</v>
      </c>
      <c r="AR328">
        <f t="shared" si="419"/>
        <v>0</v>
      </c>
      <c r="AS328" s="33">
        <f t="shared" ca="1" si="420"/>
        <v>0</v>
      </c>
      <c r="AT328" s="33">
        <f t="shared" ca="1" si="421"/>
        <v>0</v>
      </c>
      <c r="AX328">
        <f t="shared" si="426"/>
        <v>324</v>
      </c>
      <c r="AY328" s="34">
        <v>2.3765868856277649E-2</v>
      </c>
    </row>
    <row r="329" spans="1:51">
      <c r="A329" s="2">
        <v>64</v>
      </c>
      <c r="B329" s="1">
        <f t="shared" si="384"/>
        <v>7.407407407407407E-4</v>
      </c>
      <c r="C329" s="5">
        <f t="shared" si="385"/>
        <v>0.88434027777777879</v>
      </c>
      <c r="D329" s="18">
        <f t="shared" si="386"/>
        <v>0.88434027777777879</v>
      </c>
      <c r="E329" s="21">
        <f t="shared" ca="1" si="387"/>
        <v>0</v>
      </c>
      <c r="F329" s="18">
        <f t="shared" ca="1" si="388"/>
        <v>0.88434027777777879</v>
      </c>
      <c r="G329" s="25">
        <f t="shared" ca="1" si="422"/>
        <v>13</v>
      </c>
      <c r="H329" s="18">
        <f t="shared" ca="1" si="389"/>
        <v>1.5046296296296297E-4</v>
      </c>
      <c r="I329" s="18">
        <f t="shared" ca="1" si="390"/>
        <v>0.88449074074074174</v>
      </c>
      <c r="J329" s="16">
        <f t="shared" ca="1" si="391"/>
        <v>0.88449074074074174</v>
      </c>
      <c r="K329" s="23">
        <f t="shared" ca="1" si="392"/>
        <v>7.5393518518518832E-2</v>
      </c>
      <c r="L329" s="16">
        <f t="shared" ca="1" si="393"/>
        <v>0.95988425925926057</v>
      </c>
      <c r="M329" s="15">
        <f t="shared" ca="1" si="423"/>
        <v>23</v>
      </c>
      <c r="N329" s="16">
        <f t="shared" ca="1" si="394"/>
        <v>2.6620370370370372E-4</v>
      </c>
      <c r="O329" s="16">
        <f t="shared" ca="1" si="395"/>
        <v>0.96015046296296425</v>
      </c>
      <c r="P329" s="14">
        <f t="shared" ca="1" si="396"/>
        <v>0.96015046296296425</v>
      </c>
      <c r="Q329" s="23">
        <f>0</f>
        <v>0</v>
      </c>
      <c r="R329" s="14">
        <f t="shared" ca="1" si="397"/>
        <v>0.96015046296296425</v>
      </c>
      <c r="S329" s="13">
        <f t="shared" ca="1" si="424"/>
        <v>43</v>
      </c>
      <c r="T329" s="14">
        <f t="shared" ca="1" si="398"/>
        <v>4.9768518518518521E-4</v>
      </c>
      <c r="U329" s="14">
        <f t="shared" ca="1" si="399"/>
        <v>0.96064814814814947</v>
      </c>
      <c r="V329" s="12">
        <f t="shared" ca="1" si="400"/>
        <v>0.96064814814814947</v>
      </c>
      <c r="W329" s="23">
        <f>0</f>
        <v>0</v>
      </c>
      <c r="X329" s="12">
        <f t="shared" ca="1" si="401"/>
        <v>0.96064814814814947</v>
      </c>
      <c r="Y329" s="11">
        <f t="shared" ca="1" si="425"/>
        <v>40</v>
      </c>
      <c r="Z329" s="12">
        <f t="shared" ca="1" si="402"/>
        <v>4.6296296296296298E-4</v>
      </c>
      <c r="AA329" s="12">
        <f t="shared" ca="1" si="403"/>
        <v>0.96111111111111247</v>
      </c>
      <c r="AB329" s="10">
        <f t="shared" ca="1" si="404"/>
        <v>0.96111111111111247</v>
      </c>
      <c r="AC329" s="23">
        <f>0</f>
        <v>0</v>
      </c>
      <c r="AD329" s="10">
        <f t="shared" ca="1" si="405"/>
        <v>0.96111111111111247</v>
      </c>
      <c r="AE329" s="9">
        <f t="shared" ca="1" si="406"/>
        <v>46</v>
      </c>
      <c r="AF329" s="10">
        <f t="shared" ca="1" si="407"/>
        <v>5.3240740740740744E-4</v>
      </c>
      <c r="AG329" s="10">
        <f t="shared" ca="1" si="408"/>
        <v>0.96164351851851992</v>
      </c>
      <c r="AH329" s="9" t="str">
        <f t="shared" ca="1" si="409"/>
        <v>Burrito</v>
      </c>
      <c r="AI329" s="8">
        <f t="shared" ca="1" si="410"/>
        <v>0.96164351851851992</v>
      </c>
      <c r="AJ329" s="23">
        <f t="shared" ca="1" si="411"/>
        <v>0</v>
      </c>
      <c r="AK329" s="8">
        <f t="shared" ca="1" si="412"/>
        <v>0.96164351851851992</v>
      </c>
      <c r="AL329" s="7">
        <f t="shared" ca="1" si="413"/>
        <v>15</v>
      </c>
      <c r="AM329" s="8">
        <f t="shared" ca="1" si="414"/>
        <v>1.7361111111111112E-4</v>
      </c>
      <c r="AN329" s="8">
        <f t="shared" ca="1" si="415"/>
        <v>0.96181712962963106</v>
      </c>
      <c r="AO329" s="7" t="str">
        <f t="shared" ca="1" si="416"/>
        <v>Debit</v>
      </c>
      <c r="AP329" s="1">
        <f t="shared" ca="1" si="417"/>
        <v>7.5393518518518832E-2</v>
      </c>
      <c r="AQ329" s="1">
        <f t="shared" ca="1" si="418"/>
        <v>2.0833333333333333E-3</v>
      </c>
      <c r="AR329">
        <f t="shared" si="419"/>
        <v>0</v>
      </c>
      <c r="AS329" s="33">
        <f t="shared" ca="1" si="420"/>
        <v>0</v>
      </c>
      <c r="AT329" s="33">
        <f t="shared" ca="1" si="421"/>
        <v>0</v>
      </c>
      <c r="AX329">
        <f t="shared" si="426"/>
        <v>325</v>
      </c>
      <c r="AY329" s="34">
        <v>2.2784219951083293E-2</v>
      </c>
    </row>
    <row r="330" spans="1:51">
      <c r="A330" s="2">
        <v>73</v>
      </c>
      <c r="B330" s="1">
        <f t="shared" si="384"/>
        <v>8.4490740740740739E-4</v>
      </c>
      <c r="C330" s="5">
        <f t="shared" si="385"/>
        <v>0.88518518518518619</v>
      </c>
      <c r="D330" s="18">
        <f t="shared" si="386"/>
        <v>0.88518518518518619</v>
      </c>
      <c r="E330" s="21">
        <f t="shared" ca="1" si="387"/>
        <v>0</v>
      </c>
      <c r="F330" s="18">
        <f t="shared" ca="1" si="388"/>
        <v>0.88518518518518619</v>
      </c>
      <c r="G330" s="25">
        <f t="shared" ca="1" si="422"/>
        <v>24</v>
      </c>
      <c r="H330" s="18">
        <f t="shared" ca="1" si="389"/>
        <v>2.7777777777777778E-4</v>
      </c>
      <c r="I330" s="18">
        <f t="shared" ca="1" si="390"/>
        <v>0.88546296296296401</v>
      </c>
      <c r="J330" s="16">
        <f t="shared" ca="1" si="391"/>
        <v>0.88546296296296401</v>
      </c>
      <c r="K330" s="23">
        <f t="shared" ca="1" si="392"/>
        <v>7.6180555555555918E-2</v>
      </c>
      <c r="L330" s="16">
        <f t="shared" ca="1" si="393"/>
        <v>0.96164351851851992</v>
      </c>
      <c r="M330" s="15">
        <f t="shared" ca="1" si="423"/>
        <v>33</v>
      </c>
      <c r="N330" s="16">
        <f t="shared" ca="1" si="394"/>
        <v>3.8194444444444446E-4</v>
      </c>
      <c r="O330" s="16">
        <f t="shared" ca="1" si="395"/>
        <v>0.96202546296296432</v>
      </c>
      <c r="P330" s="14">
        <f t="shared" ca="1" si="396"/>
        <v>0.96202546296296432</v>
      </c>
      <c r="Q330" s="23">
        <f>0</f>
        <v>0</v>
      </c>
      <c r="R330" s="14">
        <f t="shared" ca="1" si="397"/>
        <v>0.96202546296296432</v>
      </c>
      <c r="S330" s="13">
        <f t="shared" ca="1" si="424"/>
        <v>17</v>
      </c>
      <c r="T330" s="14">
        <f t="shared" ca="1" si="398"/>
        <v>1.9675925925925926E-4</v>
      </c>
      <c r="U330" s="14">
        <f t="shared" ca="1" si="399"/>
        <v>0.96222222222222353</v>
      </c>
      <c r="V330" s="12">
        <f t="shared" ca="1" si="400"/>
        <v>0.96222222222222353</v>
      </c>
      <c r="W330" s="23">
        <f>0</f>
        <v>0</v>
      </c>
      <c r="X330" s="12">
        <f t="shared" ca="1" si="401"/>
        <v>0.96222222222222353</v>
      </c>
      <c r="Y330" s="11">
        <f t="shared" ca="1" si="425"/>
        <v>21</v>
      </c>
      <c r="Z330" s="12">
        <f t="shared" ca="1" si="402"/>
        <v>2.4305555555555555E-4</v>
      </c>
      <c r="AA330" s="12">
        <f t="shared" ca="1" si="403"/>
        <v>0.96246527777777913</v>
      </c>
      <c r="AB330" s="10">
        <f t="shared" ca="1" si="404"/>
        <v>0.96246527777777913</v>
      </c>
      <c r="AC330" s="23">
        <f>0</f>
        <v>0</v>
      </c>
      <c r="AD330" s="10">
        <f t="shared" ca="1" si="405"/>
        <v>0.96246527777777913</v>
      </c>
      <c r="AE330" s="9">
        <f t="shared" ca="1" si="406"/>
        <v>44</v>
      </c>
      <c r="AF330" s="10">
        <f t="shared" ca="1" si="407"/>
        <v>5.0925925925925921E-4</v>
      </c>
      <c r="AG330" s="10">
        <f t="shared" ca="1" si="408"/>
        <v>0.96297453703703839</v>
      </c>
      <c r="AH330" s="9" t="str">
        <f t="shared" ca="1" si="409"/>
        <v>Bowl</v>
      </c>
      <c r="AI330" s="8">
        <f t="shared" ca="1" si="410"/>
        <v>0.96297453703703839</v>
      </c>
      <c r="AJ330" s="23">
        <f t="shared" ca="1" si="411"/>
        <v>0</v>
      </c>
      <c r="AK330" s="8">
        <f t="shared" ca="1" si="412"/>
        <v>0.96297453703703839</v>
      </c>
      <c r="AL330" s="7">
        <f t="shared" ca="1" si="413"/>
        <v>11</v>
      </c>
      <c r="AM330" s="8">
        <f t="shared" ca="1" si="414"/>
        <v>1.273148148148148E-4</v>
      </c>
      <c r="AN330" s="8">
        <f t="shared" ca="1" si="415"/>
        <v>0.96310185185185315</v>
      </c>
      <c r="AO330" s="7" t="str">
        <f t="shared" ca="1" si="416"/>
        <v>Debit</v>
      </c>
      <c r="AP330" s="1">
        <f t="shared" ca="1" si="417"/>
        <v>7.6180555555555918E-2</v>
      </c>
      <c r="AQ330" s="1">
        <f t="shared" ca="1" si="418"/>
        <v>1.7361111111111112E-3</v>
      </c>
      <c r="AR330">
        <f t="shared" si="419"/>
        <v>0</v>
      </c>
      <c r="AS330" s="33">
        <f t="shared" ca="1" si="420"/>
        <v>0</v>
      </c>
      <c r="AT330" s="33">
        <f t="shared" ca="1" si="421"/>
        <v>0</v>
      </c>
      <c r="AX330">
        <f t="shared" si="426"/>
        <v>326</v>
      </c>
      <c r="AY330" s="34">
        <v>2.4915159853249918E-2</v>
      </c>
    </row>
    <row r="331" spans="1:51">
      <c r="A331" s="2">
        <v>52</v>
      </c>
      <c r="B331" s="1">
        <f t="shared" si="384"/>
        <v>6.018518518518519E-4</v>
      </c>
      <c r="C331" s="5">
        <f t="shared" si="385"/>
        <v>0.88578703703703798</v>
      </c>
      <c r="D331" s="18">
        <f t="shared" si="386"/>
        <v>0.88578703703703798</v>
      </c>
      <c r="E331" s="21">
        <f t="shared" ca="1" si="387"/>
        <v>0</v>
      </c>
      <c r="F331" s="18">
        <f t="shared" ca="1" si="388"/>
        <v>0.88578703703703798</v>
      </c>
      <c r="G331" s="25">
        <f t="shared" ca="1" si="422"/>
        <v>23</v>
      </c>
      <c r="H331" s="18">
        <f t="shared" ca="1" si="389"/>
        <v>2.6620370370370372E-4</v>
      </c>
      <c r="I331" s="18">
        <f t="shared" ca="1" si="390"/>
        <v>0.88605324074074165</v>
      </c>
      <c r="J331" s="16">
        <f t="shared" ca="1" si="391"/>
        <v>0.88605324074074165</v>
      </c>
      <c r="K331" s="23">
        <f t="shared" ca="1" si="392"/>
        <v>7.6921296296296737E-2</v>
      </c>
      <c r="L331" s="16">
        <f t="shared" ca="1" si="393"/>
        <v>0.96297453703703839</v>
      </c>
      <c r="M331" s="15">
        <f t="shared" ca="1" si="423"/>
        <v>19</v>
      </c>
      <c r="N331" s="16">
        <f t="shared" ca="1" si="394"/>
        <v>2.199074074074074E-4</v>
      </c>
      <c r="O331" s="16">
        <f t="shared" ca="1" si="395"/>
        <v>0.9631944444444458</v>
      </c>
      <c r="P331" s="14">
        <f t="shared" ca="1" si="396"/>
        <v>0.9631944444444458</v>
      </c>
      <c r="Q331" s="23">
        <f>0</f>
        <v>0</v>
      </c>
      <c r="R331" s="14">
        <f t="shared" ca="1" si="397"/>
        <v>0.9631944444444458</v>
      </c>
      <c r="S331" s="13">
        <f t="shared" ca="1" si="424"/>
        <v>37</v>
      </c>
      <c r="T331" s="14">
        <f t="shared" ca="1" si="398"/>
        <v>4.2824074074074075E-4</v>
      </c>
      <c r="U331" s="14">
        <f t="shared" ca="1" si="399"/>
        <v>0.96362268518518657</v>
      </c>
      <c r="V331" s="12">
        <f t="shared" ca="1" si="400"/>
        <v>0.96362268518518657</v>
      </c>
      <c r="W331" s="23">
        <f>0</f>
        <v>0</v>
      </c>
      <c r="X331" s="12">
        <f t="shared" ca="1" si="401"/>
        <v>0.96362268518518657</v>
      </c>
      <c r="Y331" s="11">
        <f t="shared" ca="1" si="425"/>
        <v>21</v>
      </c>
      <c r="Z331" s="12">
        <f t="shared" ca="1" si="402"/>
        <v>2.4305555555555555E-4</v>
      </c>
      <c r="AA331" s="12">
        <f t="shared" ca="1" si="403"/>
        <v>0.96386574074074216</v>
      </c>
      <c r="AB331" s="10">
        <f t="shared" ca="1" si="404"/>
        <v>0.96386574074074216</v>
      </c>
      <c r="AC331" s="23">
        <f>0</f>
        <v>0</v>
      </c>
      <c r="AD331" s="10">
        <f t="shared" ca="1" si="405"/>
        <v>0.96386574074074216</v>
      </c>
      <c r="AE331" s="9">
        <f t="shared" ca="1" si="406"/>
        <v>43</v>
      </c>
      <c r="AF331" s="10">
        <f t="shared" ca="1" si="407"/>
        <v>4.9768518518518521E-4</v>
      </c>
      <c r="AG331" s="10">
        <f t="shared" ca="1" si="408"/>
        <v>0.96436342592592739</v>
      </c>
      <c r="AH331" s="9" t="str">
        <f t="shared" ca="1" si="409"/>
        <v>Bowl</v>
      </c>
      <c r="AI331" s="8">
        <f t="shared" ca="1" si="410"/>
        <v>0.96436342592592739</v>
      </c>
      <c r="AJ331" s="23">
        <f t="shared" ca="1" si="411"/>
        <v>0</v>
      </c>
      <c r="AK331" s="8">
        <f t="shared" ca="1" si="412"/>
        <v>0.96436342592592739</v>
      </c>
      <c r="AL331" s="7">
        <f t="shared" ca="1" si="413"/>
        <v>14</v>
      </c>
      <c r="AM331" s="8">
        <f t="shared" ca="1" si="414"/>
        <v>1.6203703703703703E-4</v>
      </c>
      <c r="AN331" s="8">
        <f t="shared" ca="1" si="415"/>
        <v>0.96452546296296438</v>
      </c>
      <c r="AO331" s="7" t="str">
        <f t="shared" ca="1" si="416"/>
        <v>Debit</v>
      </c>
      <c r="AP331" s="1">
        <f t="shared" ca="1" si="417"/>
        <v>7.6921296296296737E-2</v>
      </c>
      <c r="AQ331" s="1">
        <f t="shared" ca="1" si="418"/>
        <v>1.8171296296296295E-3</v>
      </c>
      <c r="AR331">
        <f t="shared" si="419"/>
        <v>0</v>
      </c>
      <c r="AS331" s="33">
        <f t="shared" ca="1" si="420"/>
        <v>0</v>
      </c>
      <c r="AT331" s="33">
        <f t="shared" ca="1" si="421"/>
        <v>0</v>
      </c>
      <c r="AX331">
        <f t="shared" si="426"/>
        <v>327</v>
      </c>
      <c r="AY331" s="34">
        <v>2.2594921965991714E-2</v>
      </c>
    </row>
    <row r="332" spans="1:51">
      <c r="A332" s="2">
        <v>122</v>
      </c>
      <c r="B332" s="1">
        <f t="shared" si="384"/>
        <v>1.4120370370370369E-3</v>
      </c>
      <c r="C332" s="5">
        <f t="shared" si="385"/>
        <v>0.88719907407407506</v>
      </c>
      <c r="D332" s="18">
        <f t="shared" si="386"/>
        <v>0.88719907407407506</v>
      </c>
      <c r="E332" s="21">
        <f t="shared" ca="1" si="387"/>
        <v>0</v>
      </c>
      <c r="F332" s="18">
        <f t="shared" ca="1" si="388"/>
        <v>0.88719907407407506</v>
      </c>
      <c r="G332" s="25">
        <f t="shared" ca="1" si="422"/>
        <v>17</v>
      </c>
      <c r="H332" s="18">
        <f t="shared" ca="1" si="389"/>
        <v>1.9675925925925926E-4</v>
      </c>
      <c r="I332" s="18">
        <f t="shared" ca="1" si="390"/>
        <v>0.88739583333333427</v>
      </c>
      <c r="J332" s="16">
        <f t="shared" ca="1" si="391"/>
        <v>0.88739583333333427</v>
      </c>
      <c r="K332" s="23">
        <f t="shared" ca="1" si="392"/>
        <v>7.6967592592593115E-2</v>
      </c>
      <c r="L332" s="16">
        <f t="shared" ca="1" si="393"/>
        <v>0.96436342592592739</v>
      </c>
      <c r="M332" s="15">
        <f t="shared" ca="1" si="423"/>
        <v>19</v>
      </c>
      <c r="N332" s="16">
        <f t="shared" ca="1" si="394"/>
        <v>2.199074074074074E-4</v>
      </c>
      <c r="O332" s="16">
        <f t="shared" ca="1" si="395"/>
        <v>0.96458333333333479</v>
      </c>
      <c r="P332" s="14">
        <f t="shared" ca="1" si="396"/>
        <v>0.96458333333333479</v>
      </c>
      <c r="Q332" s="23">
        <f>0</f>
        <v>0</v>
      </c>
      <c r="R332" s="14">
        <f t="shared" ca="1" si="397"/>
        <v>0.96458333333333479</v>
      </c>
      <c r="S332" s="13">
        <f t="shared" ca="1" si="424"/>
        <v>25</v>
      </c>
      <c r="T332" s="14">
        <f t="shared" ca="1" si="398"/>
        <v>2.8935185185185184E-4</v>
      </c>
      <c r="U332" s="14">
        <f t="shared" ca="1" si="399"/>
        <v>0.96487268518518665</v>
      </c>
      <c r="V332" s="12">
        <f t="shared" ca="1" si="400"/>
        <v>0.96487268518518665</v>
      </c>
      <c r="W332" s="23">
        <f>0</f>
        <v>0</v>
      </c>
      <c r="X332" s="12">
        <f t="shared" ca="1" si="401"/>
        <v>0.96487268518518665</v>
      </c>
      <c r="Y332" s="11">
        <f t="shared" ca="1" si="425"/>
        <v>39</v>
      </c>
      <c r="Z332" s="12">
        <f t="shared" ca="1" si="402"/>
        <v>4.5138888888888887E-4</v>
      </c>
      <c r="AA332" s="12">
        <f t="shared" ca="1" si="403"/>
        <v>0.9653240740740755</v>
      </c>
      <c r="AB332" s="10">
        <f t="shared" ca="1" si="404"/>
        <v>0.9653240740740755</v>
      </c>
      <c r="AC332" s="23">
        <f>0</f>
        <v>0</v>
      </c>
      <c r="AD332" s="10">
        <f t="shared" ca="1" si="405"/>
        <v>0.9653240740740755</v>
      </c>
      <c r="AE332" s="9">
        <f t="shared" ca="1" si="406"/>
        <v>21</v>
      </c>
      <c r="AF332" s="10">
        <f t="shared" ca="1" si="407"/>
        <v>2.4305555555555555E-4</v>
      </c>
      <c r="AG332" s="10">
        <f t="shared" ca="1" si="408"/>
        <v>0.96556712962963109</v>
      </c>
      <c r="AH332" s="9" t="str">
        <f t="shared" ca="1" si="409"/>
        <v>Bowl</v>
      </c>
      <c r="AI332" s="8">
        <f t="shared" ca="1" si="410"/>
        <v>0.96556712962963109</v>
      </c>
      <c r="AJ332" s="23">
        <f t="shared" ca="1" si="411"/>
        <v>0</v>
      </c>
      <c r="AK332" s="8">
        <f t="shared" ca="1" si="412"/>
        <v>0.96556712962963109</v>
      </c>
      <c r="AL332" s="7">
        <f t="shared" ca="1" si="413"/>
        <v>13</v>
      </c>
      <c r="AM332" s="8">
        <f t="shared" ca="1" si="414"/>
        <v>1.5046296296296297E-4</v>
      </c>
      <c r="AN332" s="8">
        <f t="shared" ca="1" si="415"/>
        <v>0.96571759259259404</v>
      </c>
      <c r="AO332" s="7" t="str">
        <f t="shared" ca="1" si="416"/>
        <v>Debit</v>
      </c>
      <c r="AP332" s="1">
        <f t="shared" ca="1" si="417"/>
        <v>7.6967592592593115E-2</v>
      </c>
      <c r="AQ332" s="1">
        <f t="shared" ca="1" si="418"/>
        <v>1.5509259259259261E-3</v>
      </c>
      <c r="AR332">
        <f t="shared" si="419"/>
        <v>0</v>
      </c>
      <c r="AS332" s="33">
        <f t="shared" ca="1" si="420"/>
        <v>0</v>
      </c>
      <c r="AT332" s="33">
        <f t="shared" ca="1" si="421"/>
        <v>0</v>
      </c>
      <c r="AX332">
        <f t="shared" si="426"/>
        <v>328</v>
      </c>
      <c r="AY332" s="34">
        <v>2.2859960982995944E-2</v>
      </c>
    </row>
    <row r="333" spans="1:51">
      <c r="A333" s="2">
        <v>36</v>
      </c>
      <c r="B333" s="1">
        <f t="shared" si="384"/>
        <v>4.1666666666666669E-4</v>
      </c>
      <c r="C333" s="5">
        <f t="shared" si="385"/>
        <v>0.88761574074074168</v>
      </c>
      <c r="D333" s="18">
        <f t="shared" si="386"/>
        <v>0.88761574074074168</v>
      </c>
      <c r="E333" s="21">
        <f t="shared" ca="1" si="387"/>
        <v>0</v>
      </c>
      <c r="F333" s="18">
        <f t="shared" ca="1" si="388"/>
        <v>0.88761574074074168</v>
      </c>
      <c r="G333" s="25">
        <f t="shared" ca="1" si="422"/>
        <v>23</v>
      </c>
      <c r="H333" s="18">
        <f t="shared" ca="1" si="389"/>
        <v>2.6620370370370372E-4</v>
      </c>
      <c r="I333" s="18">
        <f t="shared" ca="1" si="390"/>
        <v>0.88788194444444535</v>
      </c>
      <c r="J333" s="16">
        <f t="shared" ca="1" si="391"/>
        <v>0.88788194444444535</v>
      </c>
      <c r="K333" s="23">
        <f t="shared" ca="1" si="392"/>
        <v>7.7685185185185746E-2</v>
      </c>
      <c r="L333" s="16">
        <f t="shared" ca="1" si="393"/>
        <v>0.96556712962963109</v>
      </c>
      <c r="M333" s="15">
        <f t="shared" ca="1" si="423"/>
        <v>21</v>
      </c>
      <c r="N333" s="16">
        <f t="shared" ca="1" si="394"/>
        <v>2.4305555555555555E-4</v>
      </c>
      <c r="O333" s="16">
        <f t="shared" ca="1" si="395"/>
        <v>0.96581018518518669</v>
      </c>
      <c r="P333" s="14">
        <f t="shared" ca="1" si="396"/>
        <v>0.96581018518518669</v>
      </c>
      <c r="Q333" s="23">
        <f>0</f>
        <v>0</v>
      </c>
      <c r="R333" s="14">
        <f t="shared" ca="1" si="397"/>
        <v>0.96581018518518669</v>
      </c>
      <c r="S333" s="13">
        <f t="shared" ca="1" si="424"/>
        <v>38</v>
      </c>
      <c r="T333" s="14">
        <f t="shared" ca="1" si="398"/>
        <v>4.3981481481481481E-4</v>
      </c>
      <c r="U333" s="14">
        <f t="shared" ca="1" si="399"/>
        <v>0.9662500000000015</v>
      </c>
      <c r="V333" s="12">
        <f t="shared" ca="1" si="400"/>
        <v>0.9662500000000015</v>
      </c>
      <c r="W333" s="23">
        <f>0</f>
        <v>0</v>
      </c>
      <c r="X333" s="12">
        <f t="shared" ca="1" si="401"/>
        <v>0.9662500000000015</v>
      </c>
      <c r="Y333" s="11">
        <f t="shared" ca="1" si="425"/>
        <v>20</v>
      </c>
      <c r="Z333" s="12">
        <f t="shared" ca="1" si="402"/>
        <v>2.3148148148148149E-4</v>
      </c>
      <c r="AA333" s="12">
        <f t="shared" ca="1" si="403"/>
        <v>0.96648148148148294</v>
      </c>
      <c r="AB333" s="10">
        <f t="shared" ca="1" si="404"/>
        <v>0.96648148148148294</v>
      </c>
      <c r="AC333" s="23">
        <f>0</f>
        <v>0</v>
      </c>
      <c r="AD333" s="10">
        <f t="shared" ca="1" si="405"/>
        <v>0.96648148148148294</v>
      </c>
      <c r="AE333" s="9">
        <f t="shared" ca="1" si="406"/>
        <v>40</v>
      </c>
      <c r="AF333" s="10">
        <f t="shared" ca="1" si="407"/>
        <v>4.6296296296296298E-4</v>
      </c>
      <c r="AG333" s="10">
        <f t="shared" ca="1" si="408"/>
        <v>0.96694444444444594</v>
      </c>
      <c r="AH333" s="9" t="str">
        <f t="shared" ca="1" si="409"/>
        <v>Quesadilla</v>
      </c>
      <c r="AI333" s="8">
        <f t="shared" ca="1" si="410"/>
        <v>0.96694444444444594</v>
      </c>
      <c r="AJ333" s="23">
        <f t="shared" ca="1" si="411"/>
        <v>0</v>
      </c>
      <c r="AK333" s="8">
        <f t="shared" ca="1" si="412"/>
        <v>0.96694444444444594</v>
      </c>
      <c r="AL333" s="7">
        <f t="shared" ca="1" si="413"/>
        <v>16</v>
      </c>
      <c r="AM333" s="8">
        <f t="shared" ca="1" si="414"/>
        <v>1.8518518518518518E-4</v>
      </c>
      <c r="AN333" s="8">
        <f t="shared" ca="1" si="415"/>
        <v>0.96712962962963112</v>
      </c>
      <c r="AO333" s="7" t="str">
        <f t="shared" ca="1" si="416"/>
        <v>Debit</v>
      </c>
      <c r="AP333" s="1">
        <f t="shared" ca="1" si="417"/>
        <v>7.7685185185185746E-2</v>
      </c>
      <c r="AQ333" s="1">
        <f t="shared" ca="1" si="418"/>
        <v>1.8287037037037039E-3</v>
      </c>
      <c r="AR333">
        <f t="shared" si="419"/>
        <v>0</v>
      </c>
      <c r="AS333" s="33">
        <f t="shared" ca="1" si="420"/>
        <v>0</v>
      </c>
      <c r="AT333" s="33">
        <f t="shared" ca="1" si="421"/>
        <v>0</v>
      </c>
      <c r="AX333">
        <f t="shared" si="426"/>
        <v>329</v>
      </c>
      <c r="AY333" s="34">
        <v>2.4122481365013188E-2</v>
      </c>
    </row>
    <row r="334" spans="1:51">
      <c r="A334" s="2">
        <v>44</v>
      </c>
      <c r="B334" s="1">
        <f t="shared" si="384"/>
        <v>5.0925925925925921E-4</v>
      </c>
      <c r="C334" s="5">
        <f t="shared" si="385"/>
        <v>0.88812500000000094</v>
      </c>
      <c r="D334" s="18">
        <f t="shared" si="386"/>
        <v>0.88812500000000094</v>
      </c>
      <c r="E334" s="21">
        <f t="shared" ca="1" si="387"/>
        <v>0</v>
      </c>
      <c r="F334" s="18">
        <f t="shared" ca="1" si="388"/>
        <v>0.88812500000000094</v>
      </c>
      <c r="G334" s="25">
        <f t="shared" ca="1" si="422"/>
        <v>21</v>
      </c>
      <c r="H334" s="18">
        <f t="shared" ca="1" si="389"/>
        <v>2.4305555555555555E-4</v>
      </c>
      <c r="I334" s="18">
        <f t="shared" ca="1" si="390"/>
        <v>0.88836805555555654</v>
      </c>
      <c r="J334" s="16">
        <f t="shared" ca="1" si="391"/>
        <v>0.88836805555555654</v>
      </c>
      <c r="K334" s="23">
        <f t="shared" ca="1" si="392"/>
        <v>7.8576388888889404E-2</v>
      </c>
      <c r="L334" s="16">
        <f t="shared" ca="1" si="393"/>
        <v>0.96694444444444594</v>
      </c>
      <c r="M334" s="15">
        <f t="shared" ca="1" si="423"/>
        <v>9</v>
      </c>
      <c r="N334" s="16">
        <f t="shared" ca="1" si="394"/>
        <v>1.0416666666666667E-4</v>
      </c>
      <c r="O334" s="16">
        <f t="shared" ca="1" si="395"/>
        <v>0.96704861111111262</v>
      </c>
      <c r="P334" s="14">
        <f t="shared" ca="1" si="396"/>
        <v>0.96704861111111262</v>
      </c>
      <c r="Q334" s="23">
        <f>0</f>
        <v>0</v>
      </c>
      <c r="R334" s="14">
        <f t="shared" ca="1" si="397"/>
        <v>0.96704861111111262</v>
      </c>
      <c r="S334" s="13">
        <f t="shared" ca="1" si="424"/>
        <v>21</v>
      </c>
      <c r="T334" s="14">
        <f t="shared" ca="1" si="398"/>
        <v>2.4305555555555555E-4</v>
      </c>
      <c r="U334" s="14">
        <f t="shared" ca="1" si="399"/>
        <v>0.96729166666666822</v>
      </c>
      <c r="V334" s="12">
        <f t="shared" ca="1" si="400"/>
        <v>0.96729166666666822</v>
      </c>
      <c r="W334" s="23">
        <f>0</f>
        <v>0</v>
      </c>
      <c r="X334" s="12">
        <f t="shared" ca="1" si="401"/>
        <v>0.96729166666666822</v>
      </c>
      <c r="Y334" s="11">
        <f t="shared" ca="1" si="425"/>
        <v>42</v>
      </c>
      <c r="Z334" s="12">
        <f t="shared" ca="1" si="402"/>
        <v>4.861111111111111E-4</v>
      </c>
      <c r="AA334" s="12">
        <f t="shared" ca="1" si="403"/>
        <v>0.96777777777777929</v>
      </c>
      <c r="AB334" s="10">
        <f t="shared" ca="1" si="404"/>
        <v>0.96777777777777929</v>
      </c>
      <c r="AC334" s="23">
        <f>0</f>
        <v>0</v>
      </c>
      <c r="AD334" s="10">
        <f t="shared" ca="1" si="405"/>
        <v>0.96777777777777929</v>
      </c>
      <c r="AE334" s="9">
        <f t="shared" ca="1" si="406"/>
        <v>47</v>
      </c>
      <c r="AF334" s="10">
        <f t="shared" ca="1" si="407"/>
        <v>5.4398148148148144E-4</v>
      </c>
      <c r="AG334" s="10">
        <f t="shared" ca="1" si="408"/>
        <v>0.96832175925926078</v>
      </c>
      <c r="AH334" s="9" t="str">
        <f t="shared" ca="1" si="409"/>
        <v>Bowl</v>
      </c>
      <c r="AI334" s="8">
        <f t="shared" ca="1" si="410"/>
        <v>0.96832175925926078</v>
      </c>
      <c r="AJ334" s="23">
        <f t="shared" ca="1" si="411"/>
        <v>0</v>
      </c>
      <c r="AK334" s="8">
        <f t="shared" ca="1" si="412"/>
        <v>0.96832175925926078</v>
      </c>
      <c r="AL334" s="7">
        <f t="shared" ca="1" si="413"/>
        <v>22</v>
      </c>
      <c r="AM334" s="8">
        <f t="shared" ca="1" si="414"/>
        <v>2.5462962962962961E-4</v>
      </c>
      <c r="AN334" s="8">
        <f t="shared" ca="1" si="415"/>
        <v>0.96857638888889042</v>
      </c>
      <c r="AO334" s="7" t="str">
        <f t="shared" ca="1" si="416"/>
        <v>Debit</v>
      </c>
      <c r="AP334" s="1">
        <f t="shared" ca="1" si="417"/>
        <v>7.8576388888889404E-2</v>
      </c>
      <c r="AQ334" s="1">
        <f t="shared" ca="1" si="418"/>
        <v>1.8750000000000001E-3</v>
      </c>
      <c r="AR334">
        <f t="shared" si="419"/>
        <v>0</v>
      </c>
      <c r="AS334" s="33">
        <f t="shared" ca="1" si="420"/>
        <v>0</v>
      </c>
      <c r="AT334" s="33">
        <f t="shared" ca="1" si="421"/>
        <v>0</v>
      </c>
      <c r="AX334">
        <f t="shared" si="426"/>
        <v>330</v>
      </c>
      <c r="AY334" s="34">
        <v>2.33343524341958E-2</v>
      </c>
    </row>
    <row r="335" spans="1:51">
      <c r="A335" s="2">
        <v>92</v>
      </c>
      <c r="B335" s="1">
        <f t="shared" si="384"/>
        <v>1.0648148148148149E-3</v>
      </c>
      <c r="C335" s="5">
        <f t="shared" si="385"/>
        <v>0.88918981481481574</v>
      </c>
      <c r="D335" s="18">
        <f t="shared" si="386"/>
        <v>0.88918981481481574</v>
      </c>
      <c r="E335" s="21">
        <f t="shared" ca="1" si="387"/>
        <v>0</v>
      </c>
      <c r="F335" s="18">
        <f t="shared" ca="1" si="388"/>
        <v>0.88918981481481574</v>
      </c>
      <c r="G335" s="25">
        <f t="shared" ca="1" si="422"/>
        <v>20</v>
      </c>
      <c r="H335" s="18">
        <f t="shared" ca="1" si="389"/>
        <v>2.3148148148148149E-4</v>
      </c>
      <c r="I335" s="18">
        <f t="shared" ca="1" si="390"/>
        <v>0.88942129629629718</v>
      </c>
      <c r="J335" s="16">
        <f t="shared" ca="1" si="391"/>
        <v>0.88942129629629718</v>
      </c>
      <c r="K335" s="23">
        <f t="shared" ca="1" si="392"/>
        <v>7.8900462962963602E-2</v>
      </c>
      <c r="L335" s="16">
        <f t="shared" ca="1" si="393"/>
        <v>0.96832175925926078</v>
      </c>
      <c r="M335" s="15">
        <f t="shared" ca="1" si="423"/>
        <v>9</v>
      </c>
      <c r="N335" s="16">
        <f t="shared" ca="1" si="394"/>
        <v>1.0416666666666667E-4</v>
      </c>
      <c r="O335" s="16">
        <f t="shared" ca="1" si="395"/>
        <v>0.96842592592592747</v>
      </c>
      <c r="P335" s="14">
        <f t="shared" ca="1" si="396"/>
        <v>0.96842592592592747</v>
      </c>
      <c r="Q335" s="23">
        <f>0</f>
        <v>0</v>
      </c>
      <c r="R335" s="14">
        <f t="shared" ca="1" si="397"/>
        <v>0.96842592592592747</v>
      </c>
      <c r="S335" s="13">
        <f t="shared" ca="1" si="424"/>
        <v>36</v>
      </c>
      <c r="T335" s="14">
        <f t="shared" ca="1" si="398"/>
        <v>4.1666666666666669E-4</v>
      </c>
      <c r="U335" s="14">
        <f t="shared" ca="1" si="399"/>
        <v>0.96884259259259409</v>
      </c>
      <c r="V335" s="12">
        <f t="shared" ca="1" si="400"/>
        <v>0.96884259259259409</v>
      </c>
      <c r="W335" s="23">
        <f>0</f>
        <v>0</v>
      </c>
      <c r="X335" s="12">
        <f t="shared" ca="1" si="401"/>
        <v>0.96884259259259409</v>
      </c>
      <c r="Y335" s="11">
        <f t="shared" ca="1" si="425"/>
        <v>41</v>
      </c>
      <c r="Z335" s="12">
        <f t="shared" ca="1" si="402"/>
        <v>4.7453703703703704E-4</v>
      </c>
      <c r="AA335" s="12">
        <f t="shared" ca="1" si="403"/>
        <v>0.96931712962963112</v>
      </c>
      <c r="AB335" s="10">
        <f t="shared" ca="1" si="404"/>
        <v>0.96931712962963112</v>
      </c>
      <c r="AC335" s="23">
        <f>0</f>
        <v>0</v>
      </c>
      <c r="AD335" s="10">
        <f t="shared" ca="1" si="405"/>
        <v>0.96931712962963112</v>
      </c>
      <c r="AE335" s="9">
        <f t="shared" ca="1" si="406"/>
        <v>48</v>
      </c>
      <c r="AF335" s="10">
        <f t="shared" ca="1" si="407"/>
        <v>5.5555555555555556E-4</v>
      </c>
      <c r="AG335" s="10">
        <f t="shared" ca="1" si="408"/>
        <v>0.96987268518518666</v>
      </c>
      <c r="AH335" s="9" t="str">
        <f t="shared" ca="1" si="409"/>
        <v>Bowl</v>
      </c>
      <c r="AI335" s="8">
        <f t="shared" ca="1" si="410"/>
        <v>0.96987268518518666</v>
      </c>
      <c r="AJ335" s="23">
        <f t="shared" ca="1" si="411"/>
        <v>0</v>
      </c>
      <c r="AK335" s="8">
        <f t="shared" ca="1" si="412"/>
        <v>0.96987268518518666</v>
      </c>
      <c r="AL335" s="7">
        <f t="shared" ca="1" si="413"/>
        <v>60</v>
      </c>
      <c r="AM335" s="8">
        <f t="shared" ca="1" si="414"/>
        <v>6.9444444444444447E-4</v>
      </c>
      <c r="AN335" s="8">
        <f t="shared" ca="1" si="415"/>
        <v>0.9705671296296311</v>
      </c>
      <c r="AO335" s="7" t="str">
        <f t="shared" ca="1" si="416"/>
        <v>Cash</v>
      </c>
      <c r="AP335" s="1">
        <f t="shared" ca="1" si="417"/>
        <v>7.8900462962963602E-2</v>
      </c>
      <c r="AQ335" s="1">
        <f t="shared" ca="1" si="418"/>
        <v>2.4768518518518516E-3</v>
      </c>
      <c r="AR335">
        <f t="shared" si="419"/>
        <v>0</v>
      </c>
      <c r="AS335" s="33">
        <f t="shared" ca="1" si="420"/>
        <v>0</v>
      </c>
      <c r="AT335" s="33">
        <f t="shared" ca="1" si="421"/>
        <v>0</v>
      </c>
      <c r="AX335">
        <f t="shared" si="426"/>
        <v>331</v>
      </c>
      <c r="AY335" s="34">
        <v>2.4606190309806708E-2</v>
      </c>
    </row>
    <row r="336" spans="1:51">
      <c r="A336" s="2">
        <v>7</v>
      </c>
      <c r="B336" s="1">
        <f t="shared" si="384"/>
        <v>8.1018518518518516E-5</v>
      </c>
      <c r="C336" s="5">
        <f t="shared" si="385"/>
        <v>0.88927083333333423</v>
      </c>
      <c r="D336" s="18">
        <f t="shared" si="386"/>
        <v>0.88927083333333423</v>
      </c>
      <c r="E336" s="21">
        <f t="shared" ca="1" si="387"/>
        <v>1.5046296296294948E-4</v>
      </c>
      <c r="F336" s="18">
        <f t="shared" ca="1" si="388"/>
        <v>0.88942129629629718</v>
      </c>
      <c r="G336" s="25">
        <f t="shared" ca="1" si="422"/>
        <v>30</v>
      </c>
      <c r="H336" s="18">
        <f t="shared" ca="1" si="389"/>
        <v>3.4722222222222224E-4</v>
      </c>
      <c r="I336" s="18">
        <f t="shared" ca="1" si="390"/>
        <v>0.88976851851851946</v>
      </c>
      <c r="J336" s="16">
        <f t="shared" ca="1" si="391"/>
        <v>0.88976851851851946</v>
      </c>
      <c r="K336" s="23">
        <f t="shared" ca="1" si="392"/>
        <v>8.0104166666667198E-2</v>
      </c>
      <c r="L336" s="16">
        <f t="shared" ca="1" si="393"/>
        <v>0.96987268518518666</v>
      </c>
      <c r="M336" s="15">
        <f t="shared" ca="1" si="423"/>
        <v>17</v>
      </c>
      <c r="N336" s="16">
        <f t="shared" ca="1" si="394"/>
        <v>1.9675925925925926E-4</v>
      </c>
      <c r="O336" s="16">
        <f t="shared" ca="1" si="395"/>
        <v>0.97006944444444587</v>
      </c>
      <c r="P336" s="14">
        <f t="shared" ca="1" si="396"/>
        <v>0.97006944444444587</v>
      </c>
      <c r="Q336" s="23">
        <f>0</f>
        <v>0</v>
      </c>
      <c r="R336" s="14">
        <f t="shared" ca="1" si="397"/>
        <v>0.97006944444444587</v>
      </c>
      <c r="S336" s="13">
        <f t="shared" ca="1" si="424"/>
        <v>42</v>
      </c>
      <c r="T336" s="14">
        <f t="shared" ca="1" si="398"/>
        <v>4.861111111111111E-4</v>
      </c>
      <c r="U336" s="14">
        <f t="shared" ca="1" si="399"/>
        <v>0.97055555555555695</v>
      </c>
      <c r="V336" s="12">
        <f t="shared" ca="1" si="400"/>
        <v>0.97055555555555695</v>
      </c>
      <c r="W336" s="23">
        <f>0</f>
        <v>0</v>
      </c>
      <c r="X336" s="12">
        <f t="shared" ca="1" si="401"/>
        <v>0.97055555555555695</v>
      </c>
      <c r="Y336" s="11">
        <f t="shared" ca="1" si="425"/>
        <v>36</v>
      </c>
      <c r="Z336" s="12">
        <f t="shared" ca="1" si="402"/>
        <v>4.1666666666666669E-4</v>
      </c>
      <c r="AA336" s="12">
        <f t="shared" ca="1" si="403"/>
        <v>0.97097222222222357</v>
      </c>
      <c r="AB336" s="10">
        <f t="shared" ca="1" si="404"/>
        <v>0.97097222222222357</v>
      </c>
      <c r="AC336" s="23">
        <f>0</f>
        <v>0</v>
      </c>
      <c r="AD336" s="10">
        <f t="shared" ca="1" si="405"/>
        <v>0.97097222222222357</v>
      </c>
      <c r="AE336" s="9">
        <f t="shared" ca="1" si="406"/>
        <v>43</v>
      </c>
      <c r="AF336" s="10">
        <f t="shared" ca="1" si="407"/>
        <v>4.9768518518518521E-4</v>
      </c>
      <c r="AG336" s="10">
        <f t="shared" ca="1" si="408"/>
        <v>0.97146990740740879</v>
      </c>
      <c r="AH336" s="9" t="str">
        <f t="shared" ca="1" si="409"/>
        <v>Bowl</v>
      </c>
      <c r="AI336" s="8">
        <f t="shared" ca="1" si="410"/>
        <v>0.97146990740740879</v>
      </c>
      <c r="AJ336" s="23">
        <f t="shared" ca="1" si="411"/>
        <v>0</v>
      </c>
      <c r="AK336" s="8">
        <f t="shared" ca="1" si="412"/>
        <v>0.97146990740740879</v>
      </c>
      <c r="AL336" s="7">
        <f t="shared" ca="1" si="413"/>
        <v>17</v>
      </c>
      <c r="AM336" s="8">
        <f t="shared" ca="1" si="414"/>
        <v>1.9675925925925926E-4</v>
      </c>
      <c r="AN336" s="8">
        <f t="shared" ca="1" si="415"/>
        <v>0.97166666666666801</v>
      </c>
      <c r="AO336" s="7" t="str">
        <f t="shared" ca="1" si="416"/>
        <v>Debit</v>
      </c>
      <c r="AP336" s="1">
        <f t="shared" ca="1" si="417"/>
        <v>8.0254629629630148E-2</v>
      </c>
      <c r="AQ336" s="1">
        <f t="shared" ca="1" si="418"/>
        <v>2.1412037037037038E-3</v>
      </c>
      <c r="AR336">
        <f t="shared" si="419"/>
        <v>0</v>
      </c>
      <c r="AS336" s="33">
        <f t="shared" ca="1" si="420"/>
        <v>0</v>
      </c>
      <c r="AT336" s="33">
        <f t="shared" ca="1" si="421"/>
        <v>0</v>
      </c>
      <c r="AX336">
        <f t="shared" si="426"/>
        <v>332</v>
      </c>
      <c r="AY336" s="34">
        <v>2.2627751572327295E-2</v>
      </c>
    </row>
    <row r="337" spans="1:51">
      <c r="A337" s="2">
        <v>138</v>
      </c>
      <c r="B337" s="1">
        <f t="shared" si="384"/>
        <v>1.5972222222222223E-3</v>
      </c>
      <c r="C337" s="5">
        <f t="shared" si="385"/>
        <v>0.89086805555555648</v>
      </c>
      <c r="D337" s="18">
        <f t="shared" si="386"/>
        <v>0.89086805555555648</v>
      </c>
      <c r="E337" s="21">
        <f t="shared" ca="1" si="387"/>
        <v>0</v>
      </c>
      <c r="F337" s="18">
        <f t="shared" ca="1" si="388"/>
        <v>0.89086805555555648</v>
      </c>
      <c r="G337" s="25">
        <f t="shared" ca="1" si="422"/>
        <v>11</v>
      </c>
      <c r="H337" s="18">
        <f t="shared" ca="1" si="389"/>
        <v>1.273148148148148E-4</v>
      </c>
      <c r="I337" s="18">
        <f t="shared" ca="1" si="390"/>
        <v>0.89099537037037124</v>
      </c>
      <c r="J337" s="16">
        <f t="shared" ca="1" si="391"/>
        <v>0.89099537037037124</v>
      </c>
      <c r="K337" s="23">
        <f t="shared" ca="1" si="392"/>
        <v>8.0474537037037552E-2</v>
      </c>
      <c r="L337" s="16">
        <f t="shared" ca="1" si="393"/>
        <v>0.97146990740740879</v>
      </c>
      <c r="M337" s="15">
        <f t="shared" ca="1" si="423"/>
        <v>22</v>
      </c>
      <c r="N337" s="16">
        <f t="shared" ca="1" si="394"/>
        <v>2.5462962962962961E-4</v>
      </c>
      <c r="O337" s="16">
        <f t="shared" ca="1" si="395"/>
        <v>0.97172453703703843</v>
      </c>
      <c r="P337" s="14">
        <f t="shared" ca="1" si="396"/>
        <v>0.97172453703703843</v>
      </c>
      <c r="Q337" s="23">
        <f>0</f>
        <v>0</v>
      </c>
      <c r="R337" s="14">
        <f t="shared" ca="1" si="397"/>
        <v>0.97172453703703843</v>
      </c>
      <c r="S337" s="13">
        <f t="shared" ca="1" si="424"/>
        <v>28</v>
      </c>
      <c r="T337" s="14">
        <f t="shared" ca="1" si="398"/>
        <v>3.2407407407407406E-4</v>
      </c>
      <c r="U337" s="14">
        <f t="shared" ca="1" si="399"/>
        <v>0.97204861111111251</v>
      </c>
      <c r="V337" s="12">
        <f t="shared" ca="1" si="400"/>
        <v>0.97204861111111251</v>
      </c>
      <c r="W337" s="23">
        <f>0</f>
        <v>0</v>
      </c>
      <c r="X337" s="12">
        <f t="shared" ca="1" si="401"/>
        <v>0.97204861111111251</v>
      </c>
      <c r="Y337" s="11">
        <f t="shared" ca="1" si="425"/>
        <v>43</v>
      </c>
      <c r="Z337" s="12">
        <f t="shared" ca="1" si="402"/>
        <v>4.9768518518518521E-4</v>
      </c>
      <c r="AA337" s="12">
        <f t="shared" ca="1" si="403"/>
        <v>0.97254629629629774</v>
      </c>
      <c r="AB337" s="10">
        <f t="shared" ca="1" si="404"/>
        <v>0.97254629629629774</v>
      </c>
      <c r="AC337" s="23">
        <f>0</f>
        <v>0</v>
      </c>
      <c r="AD337" s="10">
        <f t="shared" ca="1" si="405"/>
        <v>0.97254629629629774</v>
      </c>
      <c r="AE337" s="9">
        <f t="shared" ca="1" si="406"/>
        <v>45</v>
      </c>
      <c r="AF337" s="10">
        <f t="shared" ca="1" si="407"/>
        <v>5.2083333333333333E-4</v>
      </c>
      <c r="AG337" s="10">
        <f t="shared" ca="1" si="408"/>
        <v>0.97306712962963104</v>
      </c>
      <c r="AH337" s="9" t="str">
        <f t="shared" ca="1" si="409"/>
        <v>Bowl</v>
      </c>
      <c r="AI337" s="8">
        <f t="shared" ca="1" si="410"/>
        <v>0.97306712962963104</v>
      </c>
      <c r="AJ337" s="23">
        <f t="shared" ca="1" si="411"/>
        <v>0</v>
      </c>
      <c r="AK337" s="8">
        <f t="shared" ca="1" si="412"/>
        <v>0.97306712962963104</v>
      </c>
      <c r="AL337" s="7">
        <f t="shared" ca="1" si="413"/>
        <v>30</v>
      </c>
      <c r="AM337" s="8">
        <f t="shared" ca="1" si="414"/>
        <v>3.4722222222222224E-4</v>
      </c>
      <c r="AN337" s="8">
        <f t="shared" ca="1" si="415"/>
        <v>0.97341435185185332</v>
      </c>
      <c r="AO337" s="7" t="str">
        <f t="shared" ca="1" si="416"/>
        <v>Debit</v>
      </c>
      <c r="AP337" s="1">
        <f t="shared" ca="1" si="417"/>
        <v>8.0474537037037552E-2</v>
      </c>
      <c r="AQ337" s="1">
        <f t="shared" ca="1" si="418"/>
        <v>2.0717592592592593E-3</v>
      </c>
      <c r="AR337">
        <f t="shared" si="419"/>
        <v>0</v>
      </c>
      <c r="AS337" s="33">
        <f t="shared" ca="1" si="420"/>
        <v>0</v>
      </c>
      <c r="AT337" s="33">
        <f t="shared" ca="1" si="421"/>
        <v>0</v>
      </c>
      <c r="AX337">
        <f t="shared" si="426"/>
        <v>333</v>
      </c>
      <c r="AY337" s="34">
        <v>2.2072523584905645E-2</v>
      </c>
    </row>
    <row r="338" spans="1:51">
      <c r="A338" s="2">
        <v>28</v>
      </c>
      <c r="B338" s="1">
        <f t="shared" si="384"/>
        <v>3.2407407407407406E-4</v>
      </c>
      <c r="C338" s="5">
        <f t="shared" si="385"/>
        <v>0.89119212962963057</v>
      </c>
      <c r="D338" s="18">
        <f t="shared" si="386"/>
        <v>0.89119212962963057</v>
      </c>
      <c r="E338" s="21">
        <f t="shared" ca="1" si="387"/>
        <v>0</v>
      </c>
      <c r="F338" s="18">
        <f t="shared" ca="1" si="388"/>
        <v>0.89119212962963057</v>
      </c>
      <c r="G338" s="25">
        <f t="shared" ca="1" si="422"/>
        <v>18</v>
      </c>
      <c r="H338" s="18">
        <f t="shared" ca="1" si="389"/>
        <v>2.0833333333333335E-4</v>
      </c>
      <c r="I338" s="18">
        <f t="shared" ca="1" si="390"/>
        <v>0.89140046296296394</v>
      </c>
      <c r="J338" s="16">
        <f t="shared" ca="1" si="391"/>
        <v>0.89140046296296394</v>
      </c>
      <c r="K338" s="23">
        <f t="shared" ca="1" si="392"/>
        <v>8.1666666666667109E-2</v>
      </c>
      <c r="L338" s="16">
        <f t="shared" ca="1" si="393"/>
        <v>0.97306712962963104</v>
      </c>
      <c r="M338" s="15">
        <f t="shared" ca="1" si="423"/>
        <v>15</v>
      </c>
      <c r="N338" s="16">
        <f t="shared" ca="1" si="394"/>
        <v>1.7361111111111112E-4</v>
      </c>
      <c r="O338" s="16">
        <f t="shared" ca="1" si="395"/>
        <v>0.97324074074074218</v>
      </c>
      <c r="P338" s="14">
        <f t="shared" ca="1" si="396"/>
        <v>0.97324074074074218</v>
      </c>
      <c r="Q338" s="23">
        <f>0</f>
        <v>0</v>
      </c>
      <c r="R338" s="14">
        <f t="shared" ca="1" si="397"/>
        <v>0.97324074074074218</v>
      </c>
      <c r="S338" s="13">
        <f t="shared" ca="1" si="424"/>
        <v>37</v>
      </c>
      <c r="T338" s="14">
        <f t="shared" ca="1" si="398"/>
        <v>4.2824074074074075E-4</v>
      </c>
      <c r="U338" s="14">
        <f t="shared" ca="1" si="399"/>
        <v>0.97366898148148295</v>
      </c>
      <c r="V338" s="12">
        <f t="shared" ca="1" si="400"/>
        <v>0.97366898148148295</v>
      </c>
      <c r="W338" s="23">
        <f>0</f>
        <v>0</v>
      </c>
      <c r="X338" s="12">
        <f t="shared" ca="1" si="401"/>
        <v>0.97366898148148295</v>
      </c>
      <c r="Y338" s="11">
        <f t="shared" ca="1" si="425"/>
        <v>30</v>
      </c>
      <c r="Z338" s="12">
        <f t="shared" ca="1" si="402"/>
        <v>3.4722222222222224E-4</v>
      </c>
      <c r="AA338" s="12">
        <f t="shared" ca="1" si="403"/>
        <v>0.97401620370370523</v>
      </c>
      <c r="AB338" s="10">
        <f t="shared" ca="1" si="404"/>
        <v>0.97401620370370523</v>
      </c>
      <c r="AC338" s="23">
        <f>0</f>
        <v>0</v>
      </c>
      <c r="AD338" s="10">
        <f t="shared" ca="1" si="405"/>
        <v>0.97401620370370523</v>
      </c>
      <c r="AE338" s="9">
        <f t="shared" ca="1" si="406"/>
        <v>39</v>
      </c>
      <c r="AF338" s="10">
        <f t="shared" ca="1" si="407"/>
        <v>4.5138888888888887E-4</v>
      </c>
      <c r="AG338" s="10">
        <f t="shared" ca="1" si="408"/>
        <v>0.97446759259259408</v>
      </c>
      <c r="AH338" s="9" t="str">
        <f t="shared" ca="1" si="409"/>
        <v>Burrito</v>
      </c>
      <c r="AI338" s="8">
        <f t="shared" ca="1" si="410"/>
        <v>0.97446759259259408</v>
      </c>
      <c r="AJ338" s="23">
        <f t="shared" ca="1" si="411"/>
        <v>0</v>
      </c>
      <c r="AK338" s="8">
        <f t="shared" ca="1" si="412"/>
        <v>0.97446759259259408</v>
      </c>
      <c r="AL338" s="7">
        <f t="shared" ca="1" si="413"/>
        <v>23</v>
      </c>
      <c r="AM338" s="8">
        <f t="shared" ca="1" si="414"/>
        <v>2.6620370370370372E-4</v>
      </c>
      <c r="AN338" s="8">
        <f t="shared" ca="1" si="415"/>
        <v>0.97473379629629775</v>
      </c>
      <c r="AO338" s="7" t="str">
        <f t="shared" ca="1" si="416"/>
        <v>Debit</v>
      </c>
      <c r="AP338" s="1">
        <f t="shared" ca="1" si="417"/>
        <v>8.1666666666667109E-2</v>
      </c>
      <c r="AQ338" s="1">
        <f t="shared" ca="1" si="418"/>
        <v>1.8750000000000001E-3</v>
      </c>
      <c r="AR338">
        <f t="shared" si="419"/>
        <v>0</v>
      </c>
      <c r="AS338" s="33">
        <f t="shared" ca="1" si="420"/>
        <v>0</v>
      </c>
      <c r="AT338" s="33">
        <f t="shared" ca="1" si="421"/>
        <v>0</v>
      </c>
      <c r="AX338">
        <f t="shared" si="426"/>
        <v>334</v>
      </c>
      <c r="AY338" s="34">
        <v>2.3069713778243673E-2</v>
      </c>
    </row>
    <row r="339" spans="1:51">
      <c r="A339" s="2">
        <v>62</v>
      </c>
      <c r="B339" s="1">
        <f t="shared" si="384"/>
        <v>7.1759259259259259E-4</v>
      </c>
      <c r="C339" s="5">
        <f t="shared" si="385"/>
        <v>0.8919097222222232</v>
      </c>
      <c r="D339" s="18">
        <f t="shared" si="386"/>
        <v>0.8919097222222232</v>
      </c>
      <c r="E339" s="21">
        <f t="shared" ca="1" si="387"/>
        <v>0</v>
      </c>
      <c r="F339" s="18">
        <f t="shared" ca="1" si="388"/>
        <v>0.8919097222222232</v>
      </c>
      <c r="G339" s="25">
        <f t="shared" ca="1" si="422"/>
        <v>24</v>
      </c>
      <c r="H339" s="18">
        <f t="shared" ca="1" si="389"/>
        <v>2.7777777777777778E-4</v>
      </c>
      <c r="I339" s="18">
        <f t="shared" ca="1" si="390"/>
        <v>0.89218750000000102</v>
      </c>
      <c r="J339" s="16">
        <f t="shared" ca="1" si="391"/>
        <v>0.89218750000000102</v>
      </c>
      <c r="K339" s="23">
        <f t="shared" ca="1" si="392"/>
        <v>8.2280092592593057E-2</v>
      </c>
      <c r="L339" s="16">
        <f t="shared" ca="1" si="393"/>
        <v>0.97446759259259408</v>
      </c>
      <c r="M339" s="15">
        <f t="shared" ca="1" si="423"/>
        <v>11</v>
      </c>
      <c r="N339" s="16">
        <f t="shared" ca="1" si="394"/>
        <v>1.273148148148148E-4</v>
      </c>
      <c r="O339" s="16">
        <f t="shared" ca="1" si="395"/>
        <v>0.97459490740740884</v>
      </c>
      <c r="P339" s="14">
        <f t="shared" ca="1" si="396"/>
        <v>0.97459490740740884</v>
      </c>
      <c r="Q339" s="23">
        <f>0</f>
        <v>0</v>
      </c>
      <c r="R339" s="14">
        <f t="shared" ca="1" si="397"/>
        <v>0.97459490740740884</v>
      </c>
      <c r="S339" s="13">
        <f t="shared" ca="1" si="424"/>
        <v>29</v>
      </c>
      <c r="T339" s="14">
        <f t="shared" ca="1" si="398"/>
        <v>3.3564814814814812E-4</v>
      </c>
      <c r="U339" s="14">
        <f t="shared" ca="1" si="399"/>
        <v>0.97493055555555697</v>
      </c>
      <c r="V339" s="12">
        <f t="shared" ca="1" si="400"/>
        <v>0.97493055555555697</v>
      </c>
      <c r="W339" s="23">
        <f>0</f>
        <v>0</v>
      </c>
      <c r="X339" s="12">
        <f t="shared" ca="1" si="401"/>
        <v>0.97493055555555697</v>
      </c>
      <c r="Y339" s="11">
        <f t="shared" ca="1" si="425"/>
        <v>34</v>
      </c>
      <c r="Z339" s="12">
        <f t="shared" ca="1" si="402"/>
        <v>3.9351851851851852E-4</v>
      </c>
      <c r="AA339" s="12">
        <f t="shared" ca="1" si="403"/>
        <v>0.97532407407407551</v>
      </c>
      <c r="AB339" s="10">
        <f t="shared" ca="1" si="404"/>
        <v>0.97532407407407551</v>
      </c>
      <c r="AC339" s="23">
        <f>0</f>
        <v>0</v>
      </c>
      <c r="AD339" s="10">
        <f t="shared" ca="1" si="405"/>
        <v>0.97532407407407551</v>
      </c>
      <c r="AE339" s="9">
        <f t="shared" ca="1" si="406"/>
        <v>39</v>
      </c>
      <c r="AF339" s="10">
        <f t="shared" ca="1" si="407"/>
        <v>4.5138888888888887E-4</v>
      </c>
      <c r="AG339" s="10">
        <f t="shared" ca="1" si="408"/>
        <v>0.97577546296296436</v>
      </c>
      <c r="AH339" s="9" t="str">
        <f t="shared" ca="1" si="409"/>
        <v>Bowl</v>
      </c>
      <c r="AI339" s="8">
        <f t="shared" ca="1" si="410"/>
        <v>0.97577546296296436</v>
      </c>
      <c r="AJ339" s="23">
        <f t="shared" ca="1" si="411"/>
        <v>0</v>
      </c>
      <c r="AK339" s="8">
        <f t="shared" ca="1" si="412"/>
        <v>0.97577546296296436</v>
      </c>
      <c r="AL339" s="7">
        <f t="shared" ca="1" si="413"/>
        <v>26</v>
      </c>
      <c r="AM339" s="8">
        <f t="shared" ca="1" si="414"/>
        <v>3.0092592592592595E-4</v>
      </c>
      <c r="AN339" s="8">
        <f t="shared" ca="1" si="415"/>
        <v>0.97607638888889026</v>
      </c>
      <c r="AO339" s="7" t="str">
        <f t="shared" ca="1" si="416"/>
        <v>Debit</v>
      </c>
      <c r="AP339" s="1">
        <f t="shared" ca="1" si="417"/>
        <v>8.2280092592593057E-2</v>
      </c>
      <c r="AQ339" s="1">
        <f t="shared" ca="1" si="418"/>
        <v>1.8865740740740739E-3</v>
      </c>
      <c r="AR339">
        <f t="shared" si="419"/>
        <v>0</v>
      </c>
      <c r="AS339" s="33">
        <f t="shared" ca="1" si="420"/>
        <v>0</v>
      </c>
      <c r="AT339" s="33">
        <f t="shared" ca="1" si="421"/>
        <v>0</v>
      </c>
      <c r="AX339">
        <f t="shared" si="426"/>
        <v>335</v>
      </c>
      <c r="AY339" s="34">
        <v>2.4032218145818973E-2</v>
      </c>
    </row>
    <row r="340" spans="1:51">
      <c r="A340" s="2">
        <v>153</v>
      </c>
      <c r="B340" s="1">
        <f t="shared" si="384"/>
        <v>1.7708333333333332E-3</v>
      </c>
      <c r="C340" s="5">
        <f t="shared" si="385"/>
        <v>0.89368055555555659</v>
      </c>
      <c r="D340" s="18">
        <f t="shared" si="386"/>
        <v>0.89368055555555659</v>
      </c>
      <c r="E340" s="21">
        <f t="shared" ca="1" si="387"/>
        <v>0</v>
      </c>
      <c r="F340" s="18">
        <f t="shared" ca="1" si="388"/>
        <v>0.89368055555555659</v>
      </c>
      <c r="G340" s="25">
        <f t="shared" ca="1" si="422"/>
        <v>10</v>
      </c>
      <c r="H340" s="18">
        <f t="shared" ca="1" si="389"/>
        <v>1.1574074074074075E-4</v>
      </c>
      <c r="I340" s="18">
        <f t="shared" ca="1" si="390"/>
        <v>0.89379629629629731</v>
      </c>
      <c r="J340" s="16">
        <f t="shared" ca="1" si="391"/>
        <v>0.89379629629629731</v>
      </c>
      <c r="K340" s="23">
        <f t="shared" ca="1" si="392"/>
        <v>8.1979166666667047E-2</v>
      </c>
      <c r="L340" s="16">
        <f t="shared" ca="1" si="393"/>
        <v>0.97577546296296436</v>
      </c>
      <c r="M340" s="15">
        <f t="shared" ca="1" si="423"/>
        <v>16</v>
      </c>
      <c r="N340" s="16">
        <f t="shared" ca="1" si="394"/>
        <v>1.8518518518518518E-4</v>
      </c>
      <c r="O340" s="16">
        <f t="shared" ca="1" si="395"/>
        <v>0.97596064814814953</v>
      </c>
      <c r="P340" s="14">
        <f t="shared" ca="1" si="396"/>
        <v>0.97596064814814953</v>
      </c>
      <c r="Q340" s="23">
        <f>0</f>
        <v>0</v>
      </c>
      <c r="R340" s="14">
        <f t="shared" ca="1" si="397"/>
        <v>0.97596064814814953</v>
      </c>
      <c r="S340" s="13">
        <f t="shared" ca="1" si="424"/>
        <v>16</v>
      </c>
      <c r="T340" s="14">
        <f t="shared" ca="1" si="398"/>
        <v>1.8518518518518518E-4</v>
      </c>
      <c r="U340" s="14">
        <f t="shared" ca="1" si="399"/>
        <v>0.97614583333333471</v>
      </c>
      <c r="V340" s="12">
        <f t="shared" ca="1" si="400"/>
        <v>0.97614583333333471</v>
      </c>
      <c r="W340" s="23">
        <f>0</f>
        <v>0</v>
      </c>
      <c r="X340" s="12">
        <f t="shared" ca="1" si="401"/>
        <v>0.97614583333333471</v>
      </c>
      <c r="Y340" s="11">
        <f t="shared" ca="1" si="425"/>
        <v>43</v>
      </c>
      <c r="Z340" s="12">
        <f t="shared" ca="1" si="402"/>
        <v>4.9768518518518521E-4</v>
      </c>
      <c r="AA340" s="12">
        <f t="shared" ca="1" si="403"/>
        <v>0.97664351851851994</v>
      </c>
      <c r="AB340" s="10">
        <f t="shared" ca="1" si="404"/>
        <v>0.97664351851851994</v>
      </c>
      <c r="AC340" s="23">
        <f>0</f>
        <v>0</v>
      </c>
      <c r="AD340" s="10">
        <f t="shared" ca="1" si="405"/>
        <v>0.97664351851851994</v>
      </c>
      <c r="AE340" s="9">
        <f t="shared" ca="1" si="406"/>
        <v>42</v>
      </c>
      <c r="AF340" s="10">
        <f t="shared" ca="1" si="407"/>
        <v>4.861111111111111E-4</v>
      </c>
      <c r="AG340" s="10">
        <f t="shared" ca="1" si="408"/>
        <v>0.97712962962963101</v>
      </c>
      <c r="AH340" s="9" t="str">
        <f t="shared" ca="1" si="409"/>
        <v>Burrito</v>
      </c>
      <c r="AI340" s="8">
        <f t="shared" ca="1" si="410"/>
        <v>0.97712962962963101</v>
      </c>
      <c r="AJ340" s="23">
        <f t="shared" ca="1" si="411"/>
        <v>0</v>
      </c>
      <c r="AK340" s="8">
        <f t="shared" ca="1" si="412"/>
        <v>0.97712962962963101</v>
      </c>
      <c r="AL340" s="7">
        <f t="shared" ca="1" si="413"/>
        <v>47</v>
      </c>
      <c r="AM340" s="8">
        <f t="shared" ca="1" si="414"/>
        <v>5.4398148148148144E-4</v>
      </c>
      <c r="AN340" s="8">
        <f t="shared" ca="1" si="415"/>
        <v>0.97767361111111251</v>
      </c>
      <c r="AO340" s="7" t="str">
        <f t="shared" ca="1" si="416"/>
        <v>Cash</v>
      </c>
      <c r="AP340" s="1">
        <f t="shared" ca="1" si="417"/>
        <v>8.1979166666667047E-2</v>
      </c>
      <c r="AQ340" s="1">
        <f t="shared" ca="1" si="418"/>
        <v>2.0138888888888888E-3</v>
      </c>
      <c r="AR340">
        <f t="shared" si="419"/>
        <v>0</v>
      </c>
      <c r="AS340" s="33">
        <f t="shared" ca="1" si="420"/>
        <v>0</v>
      </c>
      <c r="AT340" s="33">
        <f t="shared" ca="1" si="421"/>
        <v>0</v>
      </c>
      <c r="AX340">
        <f t="shared" si="426"/>
        <v>336</v>
      </c>
      <c r="AY340" s="34">
        <v>2.4618965467039761E-2</v>
      </c>
    </row>
    <row r="341" spans="1:51">
      <c r="A341" s="2">
        <v>109</v>
      </c>
      <c r="B341" s="1">
        <f t="shared" si="384"/>
        <v>1.261574074074074E-3</v>
      </c>
      <c r="C341" s="5">
        <f t="shared" si="385"/>
        <v>0.89494212962963071</v>
      </c>
      <c r="D341" s="18">
        <f t="shared" si="386"/>
        <v>0.89494212962963071</v>
      </c>
      <c r="E341" s="21">
        <f t="shared" ca="1" si="387"/>
        <v>0</v>
      </c>
      <c r="F341" s="18">
        <f t="shared" ca="1" si="388"/>
        <v>0.89494212962963071</v>
      </c>
      <c r="G341" s="25">
        <f t="shared" ca="1" si="422"/>
        <v>22</v>
      </c>
      <c r="H341" s="18">
        <f t="shared" ca="1" si="389"/>
        <v>2.5462962962962961E-4</v>
      </c>
      <c r="I341" s="18">
        <f t="shared" ca="1" si="390"/>
        <v>0.89519675925926034</v>
      </c>
      <c r="J341" s="16">
        <f t="shared" ca="1" si="391"/>
        <v>0.89519675925926034</v>
      </c>
      <c r="K341" s="23">
        <f t="shared" ca="1" si="392"/>
        <v>8.193287037037067E-2</v>
      </c>
      <c r="L341" s="16">
        <f t="shared" ca="1" si="393"/>
        <v>0.97712962962963101</v>
      </c>
      <c r="M341" s="15">
        <f t="shared" ca="1" si="423"/>
        <v>15</v>
      </c>
      <c r="N341" s="16">
        <f t="shared" ca="1" si="394"/>
        <v>1.7361111111111112E-4</v>
      </c>
      <c r="O341" s="16">
        <f t="shared" ca="1" si="395"/>
        <v>0.97730324074074215</v>
      </c>
      <c r="P341" s="14">
        <f t="shared" ca="1" si="396"/>
        <v>0.97730324074074215</v>
      </c>
      <c r="Q341" s="23">
        <f>0</f>
        <v>0</v>
      </c>
      <c r="R341" s="14">
        <f t="shared" ca="1" si="397"/>
        <v>0.97730324074074215</v>
      </c>
      <c r="S341" s="13">
        <f t="shared" ca="1" si="424"/>
        <v>35</v>
      </c>
      <c r="T341" s="14">
        <f t="shared" ca="1" si="398"/>
        <v>4.0509259259259258E-4</v>
      </c>
      <c r="U341" s="14">
        <f t="shared" ca="1" si="399"/>
        <v>0.97770833333333473</v>
      </c>
      <c r="V341" s="12">
        <f t="shared" ca="1" si="400"/>
        <v>0.97770833333333473</v>
      </c>
      <c r="W341" s="23">
        <f>0</f>
        <v>0</v>
      </c>
      <c r="X341" s="12">
        <f t="shared" ca="1" si="401"/>
        <v>0.97770833333333473</v>
      </c>
      <c r="Y341" s="11">
        <f t="shared" ca="1" si="425"/>
        <v>31</v>
      </c>
      <c r="Z341" s="12">
        <f t="shared" ca="1" si="402"/>
        <v>3.5879629629629629E-4</v>
      </c>
      <c r="AA341" s="12">
        <f t="shared" ca="1" si="403"/>
        <v>0.97806712962963105</v>
      </c>
      <c r="AB341" s="10">
        <f t="shared" ca="1" si="404"/>
        <v>0.97806712962963105</v>
      </c>
      <c r="AC341" s="23">
        <f>0</f>
        <v>0</v>
      </c>
      <c r="AD341" s="10">
        <f t="shared" ca="1" si="405"/>
        <v>0.97806712962963105</v>
      </c>
      <c r="AE341" s="9">
        <f t="shared" ca="1" si="406"/>
        <v>54</v>
      </c>
      <c r="AF341" s="10">
        <f t="shared" ca="1" si="407"/>
        <v>6.2500000000000001E-4</v>
      </c>
      <c r="AG341" s="10">
        <f t="shared" ca="1" si="408"/>
        <v>0.97869212962963104</v>
      </c>
      <c r="AH341" s="9" t="str">
        <f t="shared" ca="1" si="409"/>
        <v>Burrito</v>
      </c>
      <c r="AI341" s="8">
        <f t="shared" ca="1" si="410"/>
        <v>0.97869212962963104</v>
      </c>
      <c r="AJ341" s="23">
        <f t="shared" ca="1" si="411"/>
        <v>0</v>
      </c>
      <c r="AK341" s="8">
        <f t="shared" ca="1" si="412"/>
        <v>0.97869212962963104</v>
      </c>
      <c r="AL341" s="7">
        <f t="shared" ca="1" si="413"/>
        <v>23</v>
      </c>
      <c r="AM341" s="8">
        <f t="shared" ca="1" si="414"/>
        <v>2.6620370370370372E-4</v>
      </c>
      <c r="AN341" s="8">
        <f t="shared" ca="1" si="415"/>
        <v>0.97895833333333471</v>
      </c>
      <c r="AO341" s="7" t="str">
        <f t="shared" ca="1" si="416"/>
        <v>Debit</v>
      </c>
      <c r="AP341" s="1">
        <f t="shared" ca="1" si="417"/>
        <v>8.193287037037067E-2</v>
      </c>
      <c r="AQ341" s="1">
        <f t="shared" ca="1" si="418"/>
        <v>2.0833333333333333E-3</v>
      </c>
      <c r="AR341">
        <f t="shared" si="419"/>
        <v>0</v>
      </c>
      <c r="AS341" s="33">
        <f t="shared" ca="1" si="420"/>
        <v>0</v>
      </c>
      <c r="AT341" s="33">
        <f t="shared" ca="1" si="421"/>
        <v>0</v>
      </c>
      <c r="AX341">
        <f t="shared" si="426"/>
        <v>337</v>
      </c>
      <c r="AY341" s="34">
        <v>2.3566379862567193E-2</v>
      </c>
    </row>
    <row r="342" spans="1:51">
      <c r="A342" s="2">
        <v>86</v>
      </c>
      <c r="B342" s="1">
        <f t="shared" si="384"/>
        <v>9.9537037037037042E-4</v>
      </c>
      <c r="C342" s="5">
        <f t="shared" si="385"/>
        <v>0.89593750000000105</v>
      </c>
      <c r="D342" s="18">
        <f t="shared" si="386"/>
        <v>0.89593750000000105</v>
      </c>
      <c r="E342" s="21">
        <f t="shared" ca="1" si="387"/>
        <v>0</v>
      </c>
      <c r="F342" s="18">
        <f t="shared" ca="1" si="388"/>
        <v>0.89593750000000105</v>
      </c>
      <c r="G342" s="25">
        <f t="shared" ca="1" si="422"/>
        <v>24</v>
      </c>
      <c r="H342" s="18">
        <f t="shared" ca="1" si="389"/>
        <v>2.7777777777777778E-4</v>
      </c>
      <c r="I342" s="18">
        <f t="shared" ca="1" si="390"/>
        <v>0.89621527777777887</v>
      </c>
      <c r="J342" s="16">
        <f t="shared" ca="1" si="391"/>
        <v>0.89621527777777887</v>
      </c>
      <c r="K342" s="23">
        <f t="shared" ca="1" si="392"/>
        <v>8.2476851851852162E-2</v>
      </c>
      <c r="L342" s="16">
        <f t="shared" ca="1" si="393"/>
        <v>0.97869212962963104</v>
      </c>
      <c r="M342" s="15">
        <f t="shared" ca="1" si="423"/>
        <v>13</v>
      </c>
      <c r="N342" s="16">
        <f t="shared" ca="1" si="394"/>
        <v>1.5046296296296297E-4</v>
      </c>
      <c r="O342" s="16">
        <f t="shared" ca="1" si="395"/>
        <v>0.97884259259259399</v>
      </c>
      <c r="P342" s="14">
        <f t="shared" ca="1" si="396"/>
        <v>0.97884259259259399</v>
      </c>
      <c r="Q342" s="23">
        <f>0</f>
        <v>0</v>
      </c>
      <c r="R342" s="14">
        <f t="shared" ca="1" si="397"/>
        <v>0.97884259259259399</v>
      </c>
      <c r="S342" s="13">
        <f t="shared" ca="1" si="424"/>
        <v>33</v>
      </c>
      <c r="T342" s="14">
        <f t="shared" ca="1" si="398"/>
        <v>3.8194444444444446E-4</v>
      </c>
      <c r="U342" s="14">
        <f t="shared" ca="1" si="399"/>
        <v>0.97922453703703838</v>
      </c>
      <c r="V342" s="12">
        <f t="shared" ca="1" si="400"/>
        <v>0.97922453703703838</v>
      </c>
      <c r="W342" s="23">
        <f>0</f>
        <v>0</v>
      </c>
      <c r="X342" s="12">
        <f t="shared" ca="1" si="401"/>
        <v>0.97922453703703838</v>
      </c>
      <c r="Y342" s="11">
        <f t="shared" ca="1" si="425"/>
        <v>37</v>
      </c>
      <c r="Z342" s="12">
        <f t="shared" ca="1" si="402"/>
        <v>4.2824074074074075E-4</v>
      </c>
      <c r="AA342" s="12">
        <f t="shared" ca="1" si="403"/>
        <v>0.97965277777777915</v>
      </c>
      <c r="AB342" s="10">
        <f t="shared" ca="1" si="404"/>
        <v>0.97965277777777915</v>
      </c>
      <c r="AC342" s="23">
        <f>0</f>
        <v>0</v>
      </c>
      <c r="AD342" s="10">
        <f t="shared" ca="1" si="405"/>
        <v>0.97965277777777915</v>
      </c>
      <c r="AE342" s="9">
        <f t="shared" ca="1" si="406"/>
        <v>51</v>
      </c>
      <c r="AF342" s="10">
        <f t="shared" ca="1" si="407"/>
        <v>5.9027777777777778E-4</v>
      </c>
      <c r="AG342" s="10">
        <f t="shared" ca="1" si="408"/>
        <v>0.98024305555555691</v>
      </c>
      <c r="AH342" s="9" t="str">
        <f t="shared" ca="1" si="409"/>
        <v>Burrito</v>
      </c>
      <c r="AI342" s="8">
        <f t="shared" ca="1" si="410"/>
        <v>0.98024305555555691</v>
      </c>
      <c r="AJ342" s="23">
        <f t="shared" ca="1" si="411"/>
        <v>0</v>
      </c>
      <c r="AK342" s="8">
        <f t="shared" ca="1" si="412"/>
        <v>0.98024305555555691</v>
      </c>
      <c r="AL342" s="7">
        <f t="shared" ca="1" si="413"/>
        <v>55</v>
      </c>
      <c r="AM342" s="8">
        <f t="shared" ca="1" si="414"/>
        <v>6.3657407407407413E-4</v>
      </c>
      <c r="AN342" s="8">
        <f t="shared" ca="1" si="415"/>
        <v>0.98087962962963093</v>
      </c>
      <c r="AO342" s="7" t="str">
        <f t="shared" ca="1" si="416"/>
        <v>Cash</v>
      </c>
      <c r="AP342" s="1">
        <f t="shared" ca="1" si="417"/>
        <v>8.2476851851852162E-2</v>
      </c>
      <c r="AQ342" s="1">
        <f t="shared" ca="1" si="418"/>
        <v>2.4652777777777776E-3</v>
      </c>
      <c r="AR342">
        <f t="shared" si="419"/>
        <v>0</v>
      </c>
      <c r="AS342" s="33">
        <f t="shared" ca="1" si="420"/>
        <v>0</v>
      </c>
      <c r="AT342" s="33">
        <f t="shared" ca="1" si="421"/>
        <v>0</v>
      </c>
      <c r="AX342">
        <f t="shared" si="426"/>
        <v>338</v>
      </c>
      <c r="AY342" s="34">
        <v>2.3506580479851411E-2</v>
      </c>
    </row>
    <row r="343" spans="1:51">
      <c r="A343" s="2">
        <v>16</v>
      </c>
      <c r="B343" s="1">
        <f t="shared" si="384"/>
        <v>1.8518518518518518E-4</v>
      </c>
      <c r="C343" s="5">
        <f t="shared" si="385"/>
        <v>0.89612268518518623</v>
      </c>
      <c r="D343" s="18">
        <f t="shared" si="386"/>
        <v>0.89612268518518623</v>
      </c>
      <c r="E343" s="21">
        <f t="shared" ca="1" si="387"/>
        <v>9.2592592592644074E-5</v>
      </c>
      <c r="F343" s="18">
        <f t="shared" ca="1" si="388"/>
        <v>0.89621527777777887</v>
      </c>
      <c r="G343" s="25">
        <f t="shared" ca="1" si="422"/>
        <v>17</v>
      </c>
      <c r="H343" s="18">
        <f t="shared" ca="1" si="389"/>
        <v>1.9675925925925926E-4</v>
      </c>
      <c r="I343" s="18">
        <f t="shared" ca="1" si="390"/>
        <v>0.89641203703703809</v>
      </c>
      <c r="J343" s="16">
        <f t="shared" ca="1" si="391"/>
        <v>0.89641203703703809</v>
      </c>
      <c r="K343" s="23">
        <f t="shared" ca="1" si="392"/>
        <v>8.3831018518518818E-2</v>
      </c>
      <c r="L343" s="16">
        <f t="shared" ca="1" si="393"/>
        <v>0.98024305555555691</v>
      </c>
      <c r="M343" s="15">
        <f t="shared" ca="1" si="423"/>
        <v>23</v>
      </c>
      <c r="N343" s="16">
        <f t="shared" ca="1" si="394"/>
        <v>2.6620370370370372E-4</v>
      </c>
      <c r="O343" s="16">
        <f t="shared" ca="1" si="395"/>
        <v>0.98050925925926058</v>
      </c>
      <c r="P343" s="14">
        <f t="shared" ca="1" si="396"/>
        <v>0.98050925925926058</v>
      </c>
      <c r="Q343" s="23">
        <f>0</f>
        <v>0</v>
      </c>
      <c r="R343" s="14">
        <f t="shared" ca="1" si="397"/>
        <v>0.98050925925926058</v>
      </c>
      <c r="S343" s="13">
        <f t="shared" ca="1" si="424"/>
        <v>16</v>
      </c>
      <c r="T343" s="14">
        <f t="shared" ca="1" si="398"/>
        <v>1.8518518518518518E-4</v>
      </c>
      <c r="U343" s="14">
        <f t="shared" ca="1" si="399"/>
        <v>0.98069444444444576</v>
      </c>
      <c r="V343" s="12">
        <f t="shared" ca="1" si="400"/>
        <v>0.98069444444444576</v>
      </c>
      <c r="W343" s="23">
        <f>0</f>
        <v>0</v>
      </c>
      <c r="X343" s="12">
        <f t="shared" ca="1" si="401"/>
        <v>0.98069444444444576</v>
      </c>
      <c r="Y343" s="11">
        <f t="shared" ca="1" si="425"/>
        <v>25</v>
      </c>
      <c r="Z343" s="12">
        <f t="shared" ca="1" si="402"/>
        <v>2.8935185185185184E-4</v>
      </c>
      <c r="AA343" s="12">
        <f t="shared" ca="1" si="403"/>
        <v>0.98098379629629762</v>
      </c>
      <c r="AB343" s="10">
        <f t="shared" ca="1" si="404"/>
        <v>0.98098379629629762</v>
      </c>
      <c r="AC343" s="23">
        <f>0</f>
        <v>0</v>
      </c>
      <c r="AD343" s="10">
        <f t="shared" ca="1" si="405"/>
        <v>0.98098379629629762</v>
      </c>
      <c r="AE343" s="9">
        <f t="shared" ca="1" si="406"/>
        <v>32</v>
      </c>
      <c r="AF343" s="10">
        <f t="shared" ca="1" si="407"/>
        <v>3.7037037037037035E-4</v>
      </c>
      <c r="AG343" s="10">
        <f t="shared" ca="1" si="408"/>
        <v>0.98135416666666797</v>
      </c>
      <c r="AH343" s="9" t="str">
        <f t="shared" ca="1" si="409"/>
        <v>Bowl</v>
      </c>
      <c r="AI343" s="8">
        <f t="shared" ca="1" si="410"/>
        <v>0.98135416666666797</v>
      </c>
      <c r="AJ343" s="23">
        <f t="shared" ca="1" si="411"/>
        <v>0</v>
      </c>
      <c r="AK343" s="8">
        <f t="shared" ca="1" si="412"/>
        <v>0.98135416666666797</v>
      </c>
      <c r="AL343" s="7">
        <f t="shared" ca="1" si="413"/>
        <v>51</v>
      </c>
      <c r="AM343" s="8">
        <f t="shared" ca="1" si="414"/>
        <v>5.9027777777777778E-4</v>
      </c>
      <c r="AN343" s="8">
        <f t="shared" ca="1" si="415"/>
        <v>0.98194444444444573</v>
      </c>
      <c r="AO343" s="7" t="str">
        <f t="shared" ca="1" si="416"/>
        <v>Cash</v>
      </c>
      <c r="AP343" s="1">
        <f t="shared" ca="1" si="417"/>
        <v>8.3923611111111462E-2</v>
      </c>
      <c r="AQ343" s="1">
        <f t="shared" ca="1" si="418"/>
        <v>1.8981481481481484E-3</v>
      </c>
      <c r="AR343">
        <f t="shared" si="419"/>
        <v>0</v>
      </c>
      <c r="AS343" s="33">
        <f t="shared" ca="1" si="420"/>
        <v>0</v>
      </c>
      <c r="AT343" s="33">
        <f t="shared" ca="1" si="421"/>
        <v>0</v>
      </c>
      <c r="AX343">
        <f t="shared" si="426"/>
        <v>339</v>
      </c>
      <c r="AY343" s="34">
        <v>2.4216165851385991E-2</v>
      </c>
    </row>
    <row r="344" spans="1:51">
      <c r="A344" s="2">
        <v>152</v>
      </c>
      <c r="B344" s="1">
        <f t="shared" si="384"/>
        <v>1.7592592592592592E-3</v>
      </c>
      <c r="C344" s="5">
        <f t="shared" si="385"/>
        <v>0.89788194444444547</v>
      </c>
      <c r="D344" s="18">
        <f t="shared" si="386"/>
        <v>0.89788194444444547</v>
      </c>
      <c r="E344" s="21">
        <f t="shared" ca="1" si="387"/>
        <v>0</v>
      </c>
      <c r="F344" s="18">
        <f t="shared" ca="1" si="388"/>
        <v>0.89788194444444547</v>
      </c>
      <c r="G344" s="25">
        <f t="shared" ca="1" si="422"/>
        <v>19</v>
      </c>
      <c r="H344" s="18">
        <f t="shared" ca="1" si="389"/>
        <v>2.199074074074074E-4</v>
      </c>
      <c r="I344" s="18">
        <f t="shared" ca="1" si="390"/>
        <v>0.89810185185185287</v>
      </c>
      <c r="J344" s="16">
        <f t="shared" ca="1" si="391"/>
        <v>0.89810185185185287</v>
      </c>
      <c r="K344" s="23">
        <f t="shared" ca="1" si="392"/>
        <v>8.3252314814815098E-2</v>
      </c>
      <c r="L344" s="16">
        <f t="shared" ca="1" si="393"/>
        <v>0.98135416666666797</v>
      </c>
      <c r="M344" s="15">
        <f t="shared" ca="1" si="423"/>
        <v>27</v>
      </c>
      <c r="N344" s="16">
        <f t="shared" ca="1" si="394"/>
        <v>3.1250000000000001E-4</v>
      </c>
      <c r="O344" s="16">
        <f t="shared" ca="1" si="395"/>
        <v>0.98166666666666802</v>
      </c>
      <c r="P344" s="14">
        <f t="shared" ca="1" si="396"/>
        <v>0.98166666666666802</v>
      </c>
      <c r="Q344" s="23">
        <f>0</f>
        <v>0</v>
      </c>
      <c r="R344" s="14">
        <f t="shared" ca="1" si="397"/>
        <v>0.98166666666666802</v>
      </c>
      <c r="S344" s="13">
        <f t="shared" ca="1" si="424"/>
        <v>28</v>
      </c>
      <c r="T344" s="14">
        <f t="shared" ca="1" si="398"/>
        <v>3.2407407407407406E-4</v>
      </c>
      <c r="U344" s="14">
        <f t="shared" ca="1" si="399"/>
        <v>0.98199074074074211</v>
      </c>
      <c r="V344" s="12">
        <f t="shared" ca="1" si="400"/>
        <v>0.98199074074074211</v>
      </c>
      <c r="W344" s="23">
        <f>0</f>
        <v>0</v>
      </c>
      <c r="X344" s="12">
        <f t="shared" ca="1" si="401"/>
        <v>0.98199074074074211</v>
      </c>
      <c r="Y344" s="11">
        <f t="shared" ca="1" si="425"/>
        <v>30</v>
      </c>
      <c r="Z344" s="12">
        <f t="shared" ca="1" si="402"/>
        <v>3.4722222222222224E-4</v>
      </c>
      <c r="AA344" s="12">
        <f t="shared" ca="1" si="403"/>
        <v>0.98233796296296438</v>
      </c>
      <c r="AB344" s="10">
        <f t="shared" ca="1" si="404"/>
        <v>0.98233796296296438</v>
      </c>
      <c r="AC344" s="23">
        <f>0</f>
        <v>0</v>
      </c>
      <c r="AD344" s="10">
        <f t="shared" ca="1" si="405"/>
        <v>0.98233796296296438</v>
      </c>
      <c r="AE344" s="9">
        <f t="shared" ca="1" si="406"/>
        <v>45</v>
      </c>
      <c r="AF344" s="10">
        <f t="shared" ca="1" si="407"/>
        <v>5.2083333333333333E-4</v>
      </c>
      <c r="AG344" s="10">
        <f t="shared" ca="1" si="408"/>
        <v>0.98285879629629769</v>
      </c>
      <c r="AH344" s="9" t="str">
        <f t="shared" ca="1" si="409"/>
        <v>Bowl</v>
      </c>
      <c r="AI344" s="8">
        <f t="shared" ca="1" si="410"/>
        <v>0.98285879629629769</v>
      </c>
      <c r="AJ344" s="23">
        <f t="shared" ca="1" si="411"/>
        <v>0</v>
      </c>
      <c r="AK344" s="8">
        <f t="shared" ca="1" si="412"/>
        <v>0.98285879629629769</v>
      </c>
      <c r="AL344" s="7">
        <f t="shared" ca="1" si="413"/>
        <v>26</v>
      </c>
      <c r="AM344" s="8">
        <f t="shared" ca="1" si="414"/>
        <v>3.0092592592592595E-4</v>
      </c>
      <c r="AN344" s="8">
        <f t="shared" ca="1" si="415"/>
        <v>0.98315972222222359</v>
      </c>
      <c r="AO344" s="7" t="str">
        <f t="shared" ca="1" si="416"/>
        <v>Debit</v>
      </c>
      <c r="AP344" s="1">
        <f t="shared" ca="1" si="417"/>
        <v>8.3252314814815098E-2</v>
      </c>
      <c r="AQ344" s="1">
        <f t="shared" ca="1" si="418"/>
        <v>2.0254629629629633E-3</v>
      </c>
      <c r="AR344">
        <f t="shared" si="419"/>
        <v>0</v>
      </c>
      <c r="AS344" s="33">
        <f t="shared" ca="1" si="420"/>
        <v>0</v>
      </c>
      <c r="AT344" s="33">
        <f t="shared" ca="1" si="421"/>
        <v>0</v>
      </c>
      <c r="AX344">
        <f t="shared" si="426"/>
        <v>340</v>
      </c>
      <c r="AY344" s="34">
        <v>2.3143089040298354E-2</v>
      </c>
    </row>
    <row r="345" spans="1:51">
      <c r="A345" s="2">
        <v>61</v>
      </c>
      <c r="B345" s="1">
        <f t="shared" si="384"/>
        <v>7.0601851851851847E-4</v>
      </c>
      <c r="C345" s="5">
        <f t="shared" si="385"/>
        <v>0.89858796296296395</v>
      </c>
      <c r="D345" s="18">
        <f t="shared" si="386"/>
        <v>0.89858796296296395</v>
      </c>
      <c r="E345" s="21">
        <f t="shared" ca="1" si="387"/>
        <v>0</v>
      </c>
      <c r="F345" s="18">
        <f t="shared" ca="1" si="388"/>
        <v>0.89858796296296395</v>
      </c>
      <c r="G345" s="25">
        <f t="shared" ca="1" si="422"/>
        <v>29</v>
      </c>
      <c r="H345" s="18">
        <f t="shared" ca="1" si="389"/>
        <v>3.3564814814814812E-4</v>
      </c>
      <c r="I345" s="18">
        <f t="shared" ca="1" si="390"/>
        <v>0.89892361111111208</v>
      </c>
      <c r="J345" s="16">
        <f t="shared" ca="1" si="391"/>
        <v>0.89892361111111208</v>
      </c>
      <c r="K345" s="23">
        <f t="shared" ca="1" si="392"/>
        <v>8.3935185185185612E-2</v>
      </c>
      <c r="L345" s="16">
        <f t="shared" ca="1" si="393"/>
        <v>0.98285879629629769</v>
      </c>
      <c r="M345" s="15">
        <f t="shared" ca="1" si="423"/>
        <v>12</v>
      </c>
      <c r="N345" s="16">
        <f t="shared" ca="1" si="394"/>
        <v>1.3888888888888889E-4</v>
      </c>
      <c r="O345" s="16">
        <f t="shared" ca="1" si="395"/>
        <v>0.9829976851851866</v>
      </c>
      <c r="P345" s="14">
        <f t="shared" ca="1" si="396"/>
        <v>0.9829976851851866</v>
      </c>
      <c r="Q345" s="23">
        <f>0</f>
        <v>0</v>
      </c>
      <c r="R345" s="14">
        <f t="shared" ca="1" si="397"/>
        <v>0.9829976851851866</v>
      </c>
      <c r="S345" s="13">
        <f t="shared" ca="1" si="424"/>
        <v>18</v>
      </c>
      <c r="T345" s="14">
        <f t="shared" ca="1" si="398"/>
        <v>2.0833333333333335E-4</v>
      </c>
      <c r="U345" s="14">
        <f t="shared" ca="1" si="399"/>
        <v>0.98320601851851996</v>
      </c>
      <c r="V345" s="12">
        <f t="shared" ca="1" si="400"/>
        <v>0.98320601851851996</v>
      </c>
      <c r="W345" s="23">
        <f>0</f>
        <v>0</v>
      </c>
      <c r="X345" s="12">
        <f t="shared" ca="1" si="401"/>
        <v>0.98320601851851996</v>
      </c>
      <c r="Y345" s="11">
        <f t="shared" ca="1" si="425"/>
        <v>42</v>
      </c>
      <c r="Z345" s="12">
        <f t="shared" ca="1" si="402"/>
        <v>4.861111111111111E-4</v>
      </c>
      <c r="AA345" s="12">
        <f t="shared" ca="1" si="403"/>
        <v>0.98369212962963104</v>
      </c>
      <c r="AB345" s="10">
        <f t="shared" ca="1" si="404"/>
        <v>0.98369212962963104</v>
      </c>
      <c r="AC345" s="23">
        <f>0</f>
        <v>0</v>
      </c>
      <c r="AD345" s="10">
        <f t="shared" ca="1" si="405"/>
        <v>0.98369212962963104</v>
      </c>
      <c r="AE345" s="9">
        <f t="shared" ca="1" si="406"/>
        <v>29</v>
      </c>
      <c r="AF345" s="10">
        <f t="shared" ca="1" si="407"/>
        <v>3.3564814814814812E-4</v>
      </c>
      <c r="AG345" s="10">
        <f t="shared" ca="1" si="408"/>
        <v>0.98402777777777917</v>
      </c>
      <c r="AH345" s="9" t="str">
        <f t="shared" ca="1" si="409"/>
        <v>Bowl</v>
      </c>
      <c r="AI345" s="8">
        <f t="shared" ca="1" si="410"/>
        <v>0.98402777777777917</v>
      </c>
      <c r="AJ345" s="23">
        <f t="shared" ca="1" si="411"/>
        <v>0</v>
      </c>
      <c r="AK345" s="8">
        <f t="shared" ca="1" si="412"/>
        <v>0.98402777777777917</v>
      </c>
      <c r="AL345" s="7">
        <f t="shared" ca="1" si="413"/>
        <v>21</v>
      </c>
      <c r="AM345" s="8">
        <f t="shared" ca="1" si="414"/>
        <v>2.4305555555555555E-4</v>
      </c>
      <c r="AN345" s="8">
        <f t="shared" ca="1" si="415"/>
        <v>0.98427083333333476</v>
      </c>
      <c r="AO345" s="7" t="str">
        <f t="shared" ca="1" si="416"/>
        <v>Debit</v>
      </c>
      <c r="AP345" s="1">
        <f t="shared" ca="1" si="417"/>
        <v>8.3935185185185612E-2</v>
      </c>
      <c r="AQ345" s="1">
        <f t="shared" ca="1" si="418"/>
        <v>1.7476851851851852E-3</v>
      </c>
      <c r="AR345">
        <f t="shared" si="419"/>
        <v>0</v>
      </c>
      <c r="AS345" s="33">
        <f t="shared" ca="1" si="420"/>
        <v>0</v>
      </c>
      <c r="AT345" s="33">
        <f t="shared" ca="1" si="421"/>
        <v>0</v>
      </c>
      <c r="AX345">
        <f t="shared" si="426"/>
        <v>341</v>
      </c>
      <c r="AY345" s="34">
        <v>2.2881616876310632E-2</v>
      </c>
    </row>
    <row r="346" spans="1:51">
      <c r="A346" s="2">
        <v>65</v>
      </c>
      <c r="B346" s="1">
        <f t="shared" si="384"/>
        <v>7.5231481481481482E-4</v>
      </c>
      <c r="C346" s="5">
        <f t="shared" si="385"/>
        <v>0.89934027777777881</v>
      </c>
      <c r="D346" s="18">
        <f t="shared" si="386"/>
        <v>0.89934027777777881</v>
      </c>
      <c r="E346" s="21">
        <f t="shared" ca="1" si="387"/>
        <v>0</v>
      </c>
      <c r="F346" s="18">
        <f t="shared" ca="1" si="388"/>
        <v>0.89934027777777881</v>
      </c>
      <c r="G346" s="25">
        <f t="shared" ca="1" si="422"/>
        <v>26</v>
      </c>
      <c r="H346" s="18">
        <f t="shared" ca="1" si="389"/>
        <v>3.0092592592592595E-4</v>
      </c>
      <c r="I346" s="18">
        <f t="shared" ca="1" si="390"/>
        <v>0.89964120370370471</v>
      </c>
      <c r="J346" s="16">
        <f t="shared" ca="1" si="391"/>
        <v>0.89964120370370471</v>
      </c>
      <c r="K346" s="23">
        <f t="shared" ca="1" si="392"/>
        <v>8.4386574074074461E-2</v>
      </c>
      <c r="L346" s="16">
        <f t="shared" ca="1" si="393"/>
        <v>0.98402777777777917</v>
      </c>
      <c r="M346" s="15">
        <f t="shared" ca="1" si="423"/>
        <v>18</v>
      </c>
      <c r="N346" s="16">
        <f t="shared" ca="1" si="394"/>
        <v>2.0833333333333335E-4</v>
      </c>
      <c r="O346" s="16">
        <f t="shared" ca="1" si="395"/>
        <v>0.98423611111111253</v>
      </c>
      <c r="P346" s="14">
        <f t="shared" ca="1" si="396"/>
        <v>0.98423611111111253</v>
      </c>
      <c r="Q346" s="23">
        <f>0</f>
        <v>0</v>
      </c>
      <c r="R346" s="14">
        <f t="shared" ca="1" si="397"/>
        <v>0.98423611111111253</v>
      </c>
      <c r="S346" s="13">
        <f t="shared" ca="1" si="424"/>
        <v>28</v>
      </c>
      <c r="T346" s="14">
        <f t="shared" ca="1" si="398"/>
        <v>3.2407407407407406E-4</v>
      </c>
      <c r="U346" s="14">
        <f t="shared" ca="1" si="399"/>
        <v>0.98456018518518662</v>
      </c>
      <c r="V346" s="12">
        <f t="shared" ca="1" si="400"/>
        <v>0.98456018518518662</v>
      </c>
      <c r="W346" s="23">
        <f>0</f>
        <v>0</v>
      </c>
      <c r="X346" s="12">
        <f t="shared" ca="1" si="401"/>
        <v>0.98456018518518662</v>
      </c>
      <c r="Y346" s="11">
        <f t="shared" ca="1" si="425"/>
        <v>38</v>
      </c>
      <c r="Z346" s="12">
        <f t="shared" ca="1" si="402"/>
        <v>4.3981481481481481E-4</v>
      </c>
      <c r="AA346" s="12">
        <f t="shared" ca="1" si="403"/>
        <v>0.98500000000000143</v>
      </c>
      <c r="AB346" s="10">
        <f t="shared" ca="1" si="404"/>
        <v>0.98500000000000143</v>
      </c>
      <c r="AC346" s="23">
        <f>0</f>
        <v>0</v>
      </c>
      <c r="AD346" s="10">
        <f t="shared" ca="1" si="405"/>
        <v>0.98500000000000143</v>
      </c>
      <c r="AE346" s="9">
        <f t="shared" ca="1" si="406"/>
        <v>46</v>
      </c>
      <c r="AF346" s="10">
        <f t="shared" ca="1" si="407"/>
        <v>5.3240740740740744E-4</v>
      </c>
      <c r="AG346" s="10">
        <f t="shared" ca="1" si="408"/>
        <v>0.98553240740740888</v>
      </c>
      <c r="AH346" s="9" t="str">
        <f t="shared" ca="1" si="409"/>
        <v>Bowl</v>
      </c>
      <c r="AI346" s="8">
        <f t="shared" ca="1" si="410"/>
        <v>0.98553240740740888</v>
      </c>
      <c r="AJ346" s="23">
        <f t="shared" ca="1" si="411"/>
        <v>0</v>
      </c>
      <c r="AK346" s="8">
        <f t="shared" ca="1" si="412"/>
        <v>0.98553240740740888</v>
      </c>
      <c r="AL346" s="7">
        <f t="shared" ca="1" si="413"/>
        <v>10</v>
      </c>
      <c r="AM346" s="8">
        <f t="shared" ca="1" si="414"/>
        <v>1.1574074074074075E-4</v>
      </c>
      <c r="AN346" s="8">
        <f t="shared" ca="1" si="415"/>
        <v>0.98564814814814961</v>
      </c>
      <c r="AO346" s="7" t="str">
        <f t="shared" ca="1" si="416"/>
        <v>Debit</v>
      </c>
      <c r="AP346" s="1">
        <f t="shared" ca="1" si="417"/>
        <v>8.4386574074074461E-2</v>
      </c>
      <c r="AQ346" s="1">
        <f t="shared" ca="1" si="418"/>
        <v>1.9212962962962964E-3</v>
      </c>
      <c r="AR346">
        <f t="shared" si="419"/>
        <v>0</v>
      </c>
      <c r="AS346" s="33">
        <f t="shared" ca="1" si="420"/>
        <v>0</v>
      </c>
      <c r="AT346" s="33">
        <f t="shared" ca="1" si="421"/>
        <v>0</v>
      </c>
      <c r="AX346">
        <f t="shared" si="426"/>
        <v>342</v>
      </c>
      <c r="AY346" s="34">
        <v>2.2151613091078739E-2</v>
      </c>
    </row>
    <row r="347" spans="1:51">
      <c r="A347" s="2">
        <v>157</v>
      </c>
      <c r="B347" s="1">
        <f t="shared" si="384"/>
        <v>1.8171296296296297E-3</v>
      </c>
      <c r="C347" s="5">
        <f t="shared" si="385"/>
        <v>0.90115740740740846</v>
      </c>
      <c r="D347" s="18">
        <f t="shared" si="386"/>
        <v>0.90115740740740846</v>
      </c>
      <c r="E347" s="21">
        <f t="shared" ca="1" si="387"/>
        <v>0</v>
      </c>
      <c r="F347" s="18">
        <f t="shared" ca="1" si="388"/>
        <v>0.90115740740740846</v>
      </c>
      <c r="G347" s="25">
        <f t="shared" ca="1" si="422"/>
        <v>28</v>
      </c>
      <c r="H347" s="18">
        <f t="shared" ca="1" si="389"/>
        <v>3.2407407407407406E-4</v>
      </c>
      <c r="I347" s="18">
        <f t="shared" ca="1" si="390"/>
        <v>0.90148148148148255</v>
      </c>
      <c r="J347" s="16">
        <f t="shared" ca="1" si="391"/>
        <v>0.90148148148148255</v>
      </c>
      <c r="K347" s="23">
        <f t="shared" ca="1" si="392"/>
        <v>8.4050925925926334E-2</v>
      </c>
      <c r="L347" s="16">
        <f t="shared" ca="1" si="393"/>
        <v>0.98553240740740888</v>
      </c>
      <c r="M347" s="15">
        <f t="shared" ca="1" si="423"/>
        <v>35</v>
      </c>
      <c r="N347" s="16">
        <f t="shared" ca="1" si="394"/>
        <v>4.0509259259259258E-4</v>
      </c>
      <c r="O347" s="16">
        <f t="shared" ca="1" si="395"/>
        <v>0.98593750000000147</v>
      </c>
      <c r="P347" s="14">
        <f t="shared" ca="1" si="396"/>
        <v>0.98593750000000147</v>
      </c>
      <c r="Q347" s="23">
        <f>0</f>
        <v>0</v>
      </c>
      <c r="R347" s="14">
        <f t="shared" ca="1" si="397"/>
        <v>0.98593750000000147</v>
      </c>
      <c r="S347" s="13">
        <f t="shared" ca="1" si="424"/>
        <v>36</v>
      </c>
      <c r="T347" s="14">
        <f t="shared" ca="1" si="398"/>
        <v>4.1666666666666669E-4</v>
      </c>
      <c r="U347" s="14">
        <f t="shared" ca="1" si="399"/>
        <v>0.98635416666666809</v>
      </c>
      <c r="V347" s="12">
        <f t="shared" ca="1" si="400"/>
        <v>0.98635416666666809</v>
      </c>
      <c r="W347" s="23">
        <f>0</f>
        <v>0</v>
      </c>
      <c r="X347" s="12">
        <f t="shared" ca="1" si="401"/>
        <v>0.98635416666666809</v>
      </c>
      <c r="Y347" s="11">
        <f t="shared" ca="1" si="425"/>
        <v>30</v>
      </c>
      <c r="Z347" s="12">
        <f t="shared" ca="1" si="402"/>
        <v>3.4722222222222224E-4</v>
      </c>
      <c r="AA347" s="12">
        <f t="shared" ca="1" si="403"/>
        <v>0.98670138888889036</v>
      </c>
      <c r="AB347" s="10">
        <f t="shared" ca="1" si="404"/>
        <v>0.98670138888889036</v>
      </c>
      <c r="AC347" s="23">
        <f>0</f>
        <v>0</v>
      </c>
      <c r="AD347" s="10">
        <f t="shared" ca="1" si="405"/>
        <v>0.98670138888889036</v>
      </c>
      <c r="AE347" s="9">
        <f t="shared" ca="1" si="406"/>
        <v>48</v>
      </c>
      <c r="AF347" s="10">
        <f t="shared" ca="1" si="407"/>
        <v>5.5555555555555556E-4</v>
      </c>
      <c r="AG347" s="10">
        <f t="shared" ca="1" si="408"/>
        <v>0.98725694444444589</v>
      </c>
      <c r="AH347" s="9" t="str">
        <f t="shared" ca="1" si="409"/>
        <v>Burrito</v>
      </c>
      <c r="AI347" s="8">
        <f t="shared" ca="1" si="410"/>
        <v>0.98725694444444589</v>
      </c>
      <c r="AJ347" s="23">
        <f t="shared" ca="1" si="411"/>
        <v>0</v>
      </c>
      <c r="AK347" s="8">
        <f t="shared" ca="1" si="412"/>
        <v>0.98725694444444589</v>
      </c>
      <c r="AL347" s="7">
        <f t="shared" ca="1" si="413"/>
        <v>24</v>
      </c>
      <c r="AM347" s="8">
        <f t="shared" ca="1" si="414"/>
        <v>2.7777777777777778E-4</v>
      </c>
      <c r="AN347" s="8">
        <f t="shared" ca="1" si="415"/>
        <v>0.98753472222222372</v>
      </c>
      <c r="AO347" s="7" t="str">
        <f t="shared" ca="1" si="416"/>
        <v>Debit</v>
      </c>
      <c r="AP347" s="1">
        <f t="shared" ca="1" si="417"/>
        <v>8.4050925925926334E-2</v>
      </c>
      <c r="AQ347" s="1">
        <f t="shared" ca="1" si="418"/>
        <v>2.3263888888888891E-3</v>
      </c>
      <c r="AR347">
        <f t="shared" si="419"/>
        <v>0</v>
      </c>
      <c r="AS347" s="33">
        <f t="shared" ca="1" si="420"/>
        <v>0</v>
      </c>
      <c r="AT347" s="33">
        <f t="shared" ca="1" si="421"/>
        <v>0</v>
      </c>
      <c r="AX347">
        <f t="shared" si="426"/>
        <v>343</v>
      </c>
      <c r="AY347" s="34">
        <v>2.1392928895877138E-2</v>
      </c>
    </row>
    <row r="348" spans="1:51">
      <c r="A348" s="2">
        <v>134</v>
      </c>
      <c r="B348" s="1">
        <f t="shared" si="384"/>
        <v>1.5509259259259259E-3</v>
      </c>
      <c r="C348" s="5">
        <f t="shared" si="385"/>
        <v>0.90270833333333433</v>
      </c>
      <c r="D348" s="18">
        <f t="shared" si="386"/>
        <v>0.90270833333333433</v>
      </c>
      <c r="E348" s="21">
        <f t="shared" ca="1" si="387"/>
        <v>0</v>
      </c>
      <c r="F348" s="18">
        <f t="shared" ca="1" si="388"/>
        <v>0.90270833333333433</v>
      </c>
      <c r="G348" s="25">
        <f t="shared" ca="1" si="422"/>
        <v>13</v>
      </c>
      <c r="H348" s="18">
        <f t="shared" ca="1" si="389"/>
        <v>1.5046296296296297E-4</v>
      </c>
      <c r="I348" s="18">
        <f t="shared" ca="1" si="390"/>
        <v>0.90285879629629728</v>
      </c>
      <c r="J348" s="16">
        <f t="shared" ca="1" si="391"/>
        <v>0.90285879629629728</v>
      </c>
      <c r="K348" s="23">
        <f t="shared" ca="1" si="392"/>
        <v>8.4398148148148611E-2</v>
      </c>
      <c r="L348" s="16">
        <f t="shared" ca="1" si="393"/>
        <v>0.98725694444444589</v>
      </c>
      <c r="M348" s="15">
        <f t="shared" ca="1" si="423"/>
        <v>16</v>
      </c>
      <c r="N348" s="16">
        <f t="shared" ca="1" si="394"/>
        <v>1.8518518518518518E-4</v>
      </c>
      <c r="O348" s="16">
        <f t="shared" ca="1" si="395"/>
        <v>0.98744212962963107</v>
      </c>
      <c r="P348" s="14">
        <f t="shared" ca="1" si="396"/>
        <v>0.98744212962963107</v>
      </c>
      <c r="Q348" s="23">
        <f>0</f>
        <v>0</v>
      </c>
      <c r="R348" s="14">
        <f t="shared" ca="1" si="397"/>
        <v>0.98744212962963107</v>
      </c>
      <c r="S348" s="13">
        <f t="shared" ca="1" si="424"/>
        <v>39</v>
      </c>
      <c r="T348" s="14">
        <f t="shared" ca="1" si="398"/>
        <v>4.5138888888888887E-4</v>
      </c>
      <c r="U348" s="14">
        <f t="shared" ca="1" si="399"/>
        <v>0.98789351851851992</v>
      </c>
      <c r="V348" s="12">
        <f t="shared" ca="1" si="400"/>
        <v>0.98789351851851992</v>
      </c>
      <c r="W348" s="23">
        <f>0</f>
        <v>0</v>
      </c>
      <c r="X348" s="12">
        <f t="shared" ca="1" si="401"/>
        <v>0.98789351851851992</v>
      </c>
      <c r="Y348" s="11">
        <f t="shared" ca="1" si="425"/>
        <v>32</v>
      </c>
      <c r="Z348" s="12">
        <f t="shared" ca="1" si="402"/>
        <v>3.7037037037037035E-4</v>
      </c>
      <c r="AA348" s="12">
        <f t="shared" ca="1" si="403"/>
        <v>0.98826388888889027</v>
      </c>
      <c r="AB348" s="10">
        <f t="shared" ca="1" si="404"/>
        <v>0.98826388888889027</v>
      </c>
      <c r="AC348" s="23">
        <f>0</f>
        <v>0</v>
      </c>
      <c r="AD348" s="10">
        <f t="shared" ca="1" si="405"/>
        <v>0.98826388888889027</v>
      </c>
      <c r="AE348" s="9">
        <f t="shared" ca="1" si="406"/>
        <v>53</v>
      </c>
      <c r="AF348" s="10">
        <f t="shared" ca="1" si="407"/>
        <v>6.134259259259259E-4</v>
      </c>
      <c r="AG348" s="10">
        <f t="shared" ca="1" si="408"/>
        <v>0.98887731481481622</v>
      </c>
      <c r="AH348" s="9" t="str">
        <f t="shared" ca="1" si="409"/>
        <v>Burrito</v>
      </c>
      <c r="AI348" s="8">
        <f t="shared" ca="1" si="410"/>
        <v>0.98887731481481622</v>
      </c>
      <c r="AJ348" s="23">
        <f t="shared" ca="1" si="411"/>
        <v>0</v>
      </c>
      <c r="AK348" s="8">
        <f t="shared" ca="1" si="412"/>
        <v>0.98887731481481622</v>
      </c>
      <c r="AL348" s="7">
        <f t="shared" ca="1" si="413"/>
        <v>48</v>
      </c>
      <c r="AM348" s="8">
        <f t="shared" ca="1" si="414"/>
        <v>5.5555555555555556E-4</v>
      </c>
      <c r="AN348" s="8">
        <f t="shared" ca="1" si="415"/>
        <v>0.98943287037037175</v>
      </c>
      <c r="AO348" s="7" t="str">
        <f t="shared" ca="1" si="416"/>
        <v>Cash</v>
      </c>
      <c r="AP348" s="1">
        <f t="shared" ca="1" si="417"/>
        <v>8.4398148148148611E-2</v>
      </c>
      <c r="AQ348" s="1">
        <f t="shared" ca="1" si="418"/>
        <v>2.3263888888888887E-3</v>
      </c>
      <c r="AR348">
        <f t="shared" si="419"/>
        <v>0</v>
      </c>
      <c r="AS348" s="33">
        <f t="shared" ca="1" si="420"/>
        <v>0</v>
      </c>
      <c r="AT348" s="33">
        <f t="shared" ca="1" si="421"/>
        <v>0</v>
      </c>
      <c r="AX348">
        <f t="shared" si="426"/>
        <v>344</v>
      </c>
      <c r="AY348" s="34">
        <v>2.2136290181691068E-2</v>
      </c>
    </row>
    <row r="349" spans="1:51">
      <c r="A349" s="2">
        <v>87</v>
      </c>
      <c r="B349" s="1">
        <f t="shared" si="384"/>
        <v>1.0069444444444444E-3</v>
      </c>
      <c r="C349" s="5">
        <f t="shared" si="385"/>
        <v>0.90371527777777882</v>
      </c>
      <c r="D349" s="18">
        <f t="shared" si="386"/>
        <v>0.90371527777777882</v>
      </c>
      <c r="E349" s="21">
        <f t="shared" ca="1" si="387"/>
        <v>0</v>
      </c>
      <c r="F349" s="18">
        <f t="shared" ca="1" si="388"/>
        <v>0.90371527777777882</v>
      </c>
      <c r="G349" s="25">
        <f t="shared" ca="1" si="422"/>
        <v>13</v>
      </c>
      <c r="H349" s="18">
        <f t="shared" ca="1" si="389"/>
        <v>1.5046296296296297E-4</v>
      </c>
      <c r="I349" s="18">
        <f t="shared" ca="1" si="390"/>
        <v>0.90386574074074177</v>
      </c>
      <c r="J349" s="16">
        <f t="shared" ca="1" si="391"/>
        <v>0.90386574074074177</v>
      </c>
      <c r="K349" s="23">
        <f t="shared" ca="1" si="392"/>
        <v>8.5011574074074447E-2</v>
      </c>
      <c r="L349" s="16">
        <f t="shared" ca="1" si="393"/>
        <v>0.98887731481481622</v>
      </c>
      <c r="M349" s="15">
        <f t="shared" ca="1" si="423"/>
        <v>25</v>
      </c>
      <c r="N349" s="16">
        <f t="shared" ca="1" si="394"/>
        <v>2.8935185185185184E-4</v>
      </c>
      <c r="O349" s="16">
        <f t="shared" ca="1" si="395"/>
        <v>0.98916666666666808</v>
      </c>
      <c r="P349" s="14">
        <f t="shared" ca="1" si="396"/>
        <v>0.98916666666666808</v>
      </c>
      <c r="Q349" s="23">
        <f>0</f>
        <v>0</v>
      </c>
      <c r="R349" s="14">
        <f t="shared" ca="1" si="397"/>
        <v>0.98916666666666808</v>
      </c>
      <c r="S349" s="13">
        <f t="shared" ca="1" si="424"/>
        <v>36</v>
      </c>
      <c r="T349" s="14">
        <f t="shared" ca="1" si="398"/>
        <v>4.1666666666666669E-4</v>
      </c>
      <c r="U349" s="14">
        <f t="shared" ca="1" si="399"/>
        <v>0.9895833333333347</v>
      </c>
      <c r="V349" s="12">
        <f t="shared" ca="1" si="400"/>
        <v>0.9895833333333347</v>
      </c>
      <c r="W349" s="23">
        <f>0</f>
        <v>0</v>
      </c>
      <c r="X349" s="12">
        <f t="shared" ca="1" si="401"/>
        <v>0.9895833333333347</v>
      </c>
      <c r="Y349" s="11">
        <f t="shared" ca="1" si="425"/>
        <v>46</v>
      </c>
      <c r="Z349" s="12">
        <f t="shared" ca="1" si="402"/>
        <v>5.3240740740740744E-4</v>
      </c>
      <c r="AA349" s="12">
        <f t="shared" ca="1" si="403"/>
        <v>0.99011574074074216</v>
      </c>
      <c r="AB349" s="10">
        <f t="shared" ca="1" si="404"/>
        <v>0.99011574074074216</v>
      </c>
      <c r="AC349" s="23">
        <f>0</f>
        <v>0</v>
      </c>
      <c r="AD349" s="10">
        <f t="shared" ca="1" si="405"/>
        <v>0.99011574074074216</v>
      </c>
      <c r="AE349" s="9">
        <f t="shared" ca="1" si="406"/>
        <v>27</v>
      </c>
      <c r="AF349" s="10">
        <f t="shared" ca="1" si="407"/>
        <v>3.1250000000000001E-4</v>
      </c>
      <c r="AG349" s="10">
        <f t="shared" ca="1" si="408"/>
        <v>0.99042824074074221</v>
      </c>
      <c r="AH349" s="9" t="str">
        <f t="shared" ca="1" si="409"/>
        <v>Bowl</v>
      </c>
      <c r="AI349" s="8">
        <f t="shared" ca="1" si="410"/>
        <v>0.99042824074074221</v>
      </c>
      <c r="AJ349" s="23">
        <f t="shared" ca="1" si="411"/>
        <v>0</v>
      </c>
      <c r="AK349" s="8">
        <f t="shared" ca="1" si="412"/>
        <v>0.99042824074074221</v>
      </c>
      <c r="AL349" s="7">
        <f t="shared" ca="1" si="413"/>
        <v>23</v>
      </c>
      <c r="AM349" s="8">
        <f t="shared" ca="1" si="414"/>
        <v>2.6620370370370372E-4</v>
      </c>
      <c r="AN349" s="8">
        <f t="shared" ca="1" si="415"/>
        <v>0.99069444444444588</v>
      </c>
      <c r="AO349" s="7" t="str">
        <f t="shared" ca="1" si="416"/>
        <v>Debit</v>
      </c>
      <c r="AP349" s="1">
        <f t="shared" ca="1" si="417"/>
        <v>8.5011574074074447E-2</v>
      </c>
      <c r="AQ349" s="1">
        <f t="shared" ca="1" si="418"/>
        <v>1.9675925925925928E-3</v>
      </c>
      <c r="AR349">
        <f t="shared" si="419"/>
        <v>0</v>
      </c>
      <c r="AS349" s="33">
        <f t="shared" ca="1" si="420"/>
        <v>0</v>
      </c>
      <c r="AT349" s="33">
        <f t="shared" ca="1" si="421"/>
        <v>0</v>
      </c>
      <c r="AX349">
        <f t="shared" si="426"/>
        <v>345</v>
      </c>
      <c r="AY349" s="34">
        <v>2.1183394479385467E-2</v>
      </c>
    </row>
    <row r="350" spans="1:51">
      <c r="A350" s="2">
        <v>32</v>
      </c>
      <c r="B350" s="1">
        <f t="shared" si="384"/>
        <v>3.7037037037037035E-4</v>
      </c>
      <c r="C350" s="5">
        <f t="shared" si="385"/>
        <v>0.90408564814814918</v>
      </c>
      <c r="D350" s="18">
        <f t="shared" si="386"/>
        <v>0.90408564814814918</v>
      </c>
      <c r="E350" s="21">
        <f t="shared" ca="1" si="387"/>
        <v>0</v>
      </c>
      <c r="F350" s="18">
        <f t="shared" ca="1" si="388"/>
        <v>0.90408564814814918</v>
      </c>
      <c r="G350" s="25">
        <f t="shared" ca="1" si="422"/>
        <v>19</v>
      </c>
      <c r="H350" s="18">
        <f t="shared" ca="1" si="389"/>
        <v>2.199074074074074E-4</v>
      </c>
      <c r="I350" s="18">
        <f t="shared" ca="1" si="390"/>
        <v>0.90430555555555658</v>
      </c>
      <c r="J350" s="16">
        <f t="shared" ca="1" si="391"/>
        <v>0.90430555555555658</v>
      </c>
      <c r="K350" s="23">
        <f t="shared" ca="1" si="392"/>
        <v>8.6122685185185621E-2</v>
      </c>
      <c r="L350" s="16">
        <f t="shared" ca="1" si="393"/>
        <v>0.99042824074074221</v>
      </c>
      <c r="M350" s="15">
        <f t="shared" ca="1" si="423"/>
        <v>16</v>
      </c>
      <c r="N350" s="16">
        <f t="shared" ca="1" si="394"/>
        <v>1.8518518518518518E-4</v>
      </c>
      <c r="O350" s="16">
        <f t="shared" ca="1" si="395"/>
        <v>0.99061342592592738</v>
      </c>
      <c r="P350" s="14">
        <f t="shared" ca="1" si="396"/>
        <v>0.99061342592592738</v>
      </c>
      <c r="Q350" s="23">
        <f>0</f>
        <v>0</v>
      </c>
      <c r="R350" s="14">
        <f t="shared" ca="1" si="397"/>
        <v>0.99061342592592738</v>
      </c>
      <c r="S350" s="13">
        <f t="shared" ca="1" si="424"/>
        <v>38</v>
      </c>
      <c r="T350" s="14">
        <f t="shared" ca="1" si="398"/>
        <v>4.3981481481481481E-4</v>
      </c>
      <c r="U350" s="14">
        <f t="shared" ca="1" si="399"/>
        <v>0.99105324074074219</v>
      </c>
      <c r="V350" s="12">
        <f t="shared" ca="1" si="400"/>
        <v>0.99105324074074219</v>
      </c>
      <c r="W350" s="23">
        <f>0</f>
        <v>0</v>
      </c>
      <c r="X350" s="12">
        <f t="shared" ca="1" si="401"/>
        <v>0.99105324074074219</v>
      </c>
      <c r="Y350" s="11">
        <f t="shared" ca="1" si="425"/>
        <v>42</v>
      </c>
      <c r="Z350" s="12">
        <f t="shared" ca="1" si="402"/>
        <v>4.861111111111111E-4</v>
      </c>
      <c r="AA350" s="12">
        <f t="shared" ca="1" si="403"/>
        <v>0.99153935185185327</v>
      </c>
      <c r="AB350" s="10">
        <f t="shared" ca="1" si="404"/>
        <v>0.99153935185185327</v>
      </c>
      <c r="AC350" s="23">
        <f>0</f>
        <v>0</v>
      </c>
      <c r="AD350" s="10">
        <f t="shared" ca="1" si="405"/>
        <v>0.99153935185185327</v>
      </c>
      <c r="AE350" s="9">
        <f t="shared" ca="1" si="406"/>
        <v>32</v>
      </c>
      <c r="AF350" s="10">
        <f t="shared" ca="1" si="407"/>
        <v>3.7037037037037035E-4</v>
      </c>
      <c r="AG350" s="10">
        <f t="shared" ca="1" si="408"/>
        <v>0.99190972222222362</v>
      </c>
      <c r="AH350" s="9" t="str">
        <f t="shared" ca="1" si="409"/>
        <v>Bowl</v>
      </c>
      <c r="AI350" s="8">
        <f t="shared" ca="1" si="410"/>
        <v>0.99190972222222362</v>
      </c>
      <c r="AJ350" s="23">
        <f t="shared" ca="1" si="411"/>
        <v>0</v>
      </c>
      <c r="AK350" s="8">
        <f t="shared" ca="1" si="412"/>
        <v>0.99190972222222362</v>
      </c>
      <c r="AL350" s="7">
        <f t="shared" ca="1" si="413"/>
        <v>13</v>
      </c>
      <c r="AM350" s="8">
        <f t="shared" ca="1" si="414"/>
        <v>1.5046296296296297E-4</v>
      </c>
      <c r="AN350" s="8">
        <f t="shared" ca="1" si="415"/>
        <v>0.99206018518518657</v>
      </c>
      <c r="AO350" s="7" t="str">
        <f t="shared" ca="1" si="416"/>
        <v>Debit</v>
      </c>
      <c r="AP350" s="1">
        <f t="shared" ca="1" si="417"/>
        <v>8.6122685185185621E-2</v>
      </c>
      <c r="AQ350" s="1">
        <f t="shared" ca="1" si="418"/>
        <v>1.8518518518518517E-3</v>
      </c>
      <c r="AR350">
        <f t="shared" si="419"/>
        <v>0</v>
      </c>
      <c r="AS350" s="33">
        <f t="shared" ca="1" si="420"/>
        <v>0</v>
      </c>
      <c r="AT350" s="33">
        <f t="shared" ca="1" si="421"/>
        <v>0</v>
      </c>
      <c r="AX350">
        <f t="shared" si="426"/>
        <v>346</v>
      </c>
      <c r="AY350" s="34">
        <v>2.2669716689960449E-2</v>
      </c>
    </row>
    <row r="351" spans="1:51">
      <c r="A351" s="2">
        <v>164</v>
      </c>
      <c r="B351" s="1">
        <f t="shared" si="384"/>
        <v>1.8981481481481482E-3</v>
      </c>
      <c r="C351" s="5">
        <f t="shared" si="385"/>
        <v>0.90598379629629733</v>
      </c>
      <c r="D351" s="18">
        <f t="shared" si="386"/>
        <v>0.90598379629629733</v>
      </c>
      <c r="E351" s="21">
        <f t="shared" ca="1" si="387"/>
        <v>0</v>
      </c>
      <c r="F351" s="18">
        <f t="shared" ca="1" si="388"/>
        <v>0.90598379629629733</v>
      </c>
      <c r="G351" s="25">
        <f t="shared" ca="1" si="422"/>
        <v>15</v>
      </c>
      <c r="H351" s="18">
        <f t="shared" ca="1" si="389"/>
        <v>1.7361111111111112E-4</v>
      </c>
      <c r="I351" s="18">
        <f t="shared" ca="1" si="390"/>
        <v>0.90615740740740847</v>
      </c>
      <c r="J351" s="16">
        <f t="shared" ca="1" si="391"/>
        <v>0.90615740740740847</v>
      </c>
      <c r="K351" s="23">
        <f t="shared" ca="1" si="392"/>
        <v>8.5752314814815156E-2</v>
      </c>
      <c r="L351" s="16">
        <f t="shared" ca="1" si="393"/>
        <v>0.99190972222222362</v>
      </c>
      <c r="M351" s="15">
        <f t="shared" ca="1" si="423"/>
        <v>29</v>
      </c>
      <c r="N351" s="16">
        <f t="shared" ca="1" si="394"/>
        <v>3.3564814814814812E-4</v>
      </c>
      <c r="O351" s="16">
        <f t="shared" ca="1" si="395"/>
        <v>0.99224537037037175</v>
      </c>
      <c r="P351" s="14">
        <f t="shared" ca="1" si="396"/>
        <v>0.99224537037037175</v>
      </c>
      <c r="Q351" s="23">
        <f>0</f>
        <v>0</v>
      </c>
      <c r="R351" s="14">
        <f t="shared" ca="1" si="397"/>
        <v>0.99224537037037175</v>
      </c>
      <c r="S351" s="13">
        <f t="shared" ca="1" si="424"/>
        <v>31</v>
      </c>
      <c r="T351" s="14">
        <f t="shared" ca="1" si="398"/>
        <v>3.5879629629629629E-4</v>
      </c>
      <c r="U351" s="14">
        <f t="shared" ca="1" si="399"/>
        <v>0.99260416666666806</v>
      </c>
      <c r="V351" s="12">
        <f t="shared" ca="1" si="400"/>
        <v>0.99260416666666806</v>
      </c>
      <c r="W351" s="23">
        <f>0</f>
        <v>0</v>
      </c>
      <c r="X351" s="12">
        <f t="shared" ca="1" si="401"/>
        <v>0.99260416666666806</v>
      </c>
      <c r="Y351" s="11">
        <f t="shared" ca="1" si="425"/>
        <v>24</v>
      </c>
      <c r="Z351" s="12">
        <f t="shared" ca="1" si="402"/>
        <v>2.7777777777777778E-4</v>
      </c>
      <c r="AA351" s="12">
        <f t="shared" ca="1" si="403"/>
        <v>0.99288194444444589</v>
      </c>
      <c r="AB351" s="10">
        <f t="shared" ca="1" si="404"/>
        <v>0.99288194444444589</v>
      </c>
      <c r="AC351" s="23">
        <f>0</f>
        <v>0</v>
      </c>
      <c r="AD351" s="10">
        <f t="shared" ca="1" si="405"/>
        <v>0.99288194444444589</v>
      </c>
      <c r="AE351" s="9">
        <f t="shared" ca="1" si="406"/>
        <v>40</v>
      </c>
      <c r="AF351" s="10">
        <f t="shared" ca="1" si="407"/>
        <v>4.6296296296296298E-4</v>
      </c>
      <c r="AG351" s="10">
        <f t="shared" ca="1" si="408"/>
        <v>0.99334490740740888</v>
      </c>
      <c r="AH351" s="9" t="str">
        <f t="shared" ca="1" si="409"/>
        <v>Quesadilla</v>
      </c>
      <c r="AI351" s="8">
        <f t="shared" ca="1" si="410"/>
        <v>0.99334490740740888</v>
      </c>
      <c r="AJ351" s="23">
        <f t="shared" ca="1" si="411"/>
        <v>0</v>
      </c>
      <c r="AK351" s="8">
        <f t="shared" ca="1" si="412"/>
        <v>0.99334490740740888</v>
      </c>
      <c r="AL351" s="7">
        <f t="shared" ca="1" si="413"/>
        <v>21</v>
      </c>
      <c r="AM351" s="8">
        <f t="shared" ca="1" si="414"/>
        <v>2.4305555555555555E-4</v>
      </c>
      <c r="AN351" s="8">
        <f t="shared" ca="1" si="415"/>
        <v>0.99358796296296448</v>
      </c>
      <c r="AO351" s="7" t="str">
        <f t="shared" ca="1" si="416"/>
        <v>Debit</v>
      </c>
      <c r="AP351" s="1">
        <f t="shared" ca="1" si="417"/>
        <v>8.5752314814815156E-2</v>
      </c>
      <c r="AQ351" s="1">
        <f t="shared" ca="1" si="418"/>
        <v>1.8518518518518519E-3</v>
      </c>
      <c r="AR351">
        <f t="shared" si="419"/>
        <v>0</v>
      </c>
      <c r="AS351" s="33">
        <f t="shared" ca="1" si="420"/>
        <v>0</v>
      </c>
      <c r="AT351" s="33">
        <f t="shared" ca="1" si="421"/>
        <v>0</v>
      </c>
      <c r="AX351">
        <f t="shared" si="426"/>
        <v>347</v>
      </c>
      <c r="AY351" s="34">
        <v>2.369387665967871E-2</v>
      </c>
    </row>
    <row r="352" spans="1:51">
      <c r="A352" s="2">
        <v>46</v>
      </c>
      <c r="B352" s="1">
        <f t="shared" si="384"/>
        <v>5.3240740740740744E-4</v>
      </c>
      <c r="C352" s="5">
        <f t="shared" si="385"/>
        <v>0.90651620370370478</v>
      </c>
      <c r="D352" s="18">
        <f t="shared" si="386"/>
        <v>0.90651620370370478</v>
      </c>
      <c r="E352" s="21">
        <f t="shared" ca="1" si="387"/>
        <v>0</v>
      </c>
      <c r="F352" s="18">
        <f t="shared" ca="1" si="388"/>
        <v>0.90651620370370478</v>
      </c>
      <c r="G352" s="25">
        <f t="shared" ca="1" si="422"/>
        <v>16</v>
      </c>
      <c r="H352" s="18">
        <f t="shared" ca="1" si="389"/>
        <v>1.8518518518518518E-4</v>
      </c>
      <c r="I352" s="18">
        <f t="shared" ca="1" si="390"/>
        <v>0.90670138888888996</v>
      </c>
      <c r="J352" s="16">
        <f t="shared" ca="1" si="391"/>
        <v>0.90670138888888996</v>
      </c>
      <c r="K352" s="23">
        <f t="shared" ca="1" si="392"/>
        <v>8.6643518518518925E-2</v>
      </c>
      <c r="L352" s="16">
        <f t="shared" ca="1" si="393"/>
        <v>0.99334490740740888</v>
      </c>
      <c r="M352" s="15">
        <f t="shared" ca="1" si="423"/>
        <v>29</v>
      </c>
      <c r="N352" s="16">
        <f t="shared" ca="1" si="394"/>
        <v>3.3564814814814812E-4</v>
      </c>
      <c r="O352" s="16">
        <f t="shared" ca="1" si="395"/>
        <v>0.99368055555555701</v>
      </c>
      <c r="P352" s="14">
        <f t="shared" ca="1" si="396"/>
        <v>0.99368055555555701</v>
      </c>
      <c r="Q352" s="23">
        <f>0</f>
        <v>0</v>
      </c>
      <c r="R352" s="14">
        <f t="shared" ca="1" si="397"/>
        <v>0.99368055555555701</v>
      </c>
      <c r="S352" s="13">
        <f t="shared" ca="1" si="424"/>
        <v>36</v>
      </c>
      <c r="T352" s="14">
        <f t="shared" ca="1" si="398"/>
        <v>4.1666666666666669E-4</v>
      </c>
      <c r="U352" s="14">
        <f t="shared" ca="1" si="399"/>
        <v>0.99409722222222363</v>
      </c>
      <c r="V352" s="12">
        <f t="shared" ca="1" si="400"/>
        <v>0.99409722222222363</v>
      </c>
      <c r="W352" s="23">
        <f>0</f>
        <v>0</v>
      </c>
      <c r="X352" s="12">
        <f t="shared" ca="1" si="401"/>
        <v>0.99409722222222363</v>
      </c>
      <c r="Y352" s="11">
        <f t="shared" ca="1" si="425"/>
        <v>26</v>
      </c>
      <c r="Z352" s="12">
        <f t="shared" ca="1" si="402"/>
        <v>3.0092592592592595E-4</v>
      </c>
      <c r="AA352" s="12">
        <f t="shared" ca="1" si="403"/>
        <v>0.99439814814814953</v>
      </c>
      <c r="AB352" s="10">
        <f t="shared" ca="1" si="404"/>
        <v>0.99439814814814953</v>
      </c>
      <c r="AC352" s="23">
        <f>0</f>
        <v>0</v>
      </c>
      <c r="AD352" s="10">
        <f t="shared" ca="1" si="405"/>
        <v>0.99439814814814953</v>
      </c>
      <c r="AE352" s="9">
        <f t="shared" ca="1" si="406"/>
        <v>46</v>
      </c>
      <c r="AF352" s="10">
        <f t="shared" ca="1" si="407"/>
        <v>5.3240740740740744E-4</v>
      </c>
      <c r="AG352" s="10">
        <f t="shared" ca="1" si="408"/>
        <v>0.99493055555555698</v>
      </c>
      <c r="AH352" s="9" t="str">
        <f t="shared" ca="1" si="409"/>
        <v>Quesadilla</v>
      </c>
      <c r="AI352" s="8">
        <f t="shared" ca="1" si="410"/>
        <v>0.99493055555555698</v>
      </c>
      <c r="AJ352" s="23">
        <f t="shared" ca="1" si="411"/>
        <v>0</v>
      </c>
      <c r="AK352" s="8">
        <f t="shared" ca="1" si="412"/>
        <v>0.99493055555555698</v>
      </c>
      <c r="AL352" s="7">
        <f t="shared" ca="1" si="413"/>
        <v>31</v>
      </c>
      <c r="AM352" s="8">
        <f t="shared" ca="1" si="414"/>
        <v>3.5879629629629629E-4</v>
      </c>
      <c r="AN352" s="8">
        <f t="shared" ca="1" si="415"/>
        <v>0.9952893518518533</v>
      </c>
      <c r="AO352" s="7" t="str">
        <f t="shared" ca="1" si="416"/>
        <v>Cash</v>
      </c>
      <c r="AP352" s="1">
        <f t="shared" ca="1" si="417"/>
        <v>8.6643518518518925E-2</v>
      </c>
      <c r="AQ352" s="1">
        <f t="shared" ca="1" si="418"/>
        <v>2.1296296296296298E-3</v>
      </c>
      <c r="AR352">
        <f t="shared" si="419"/>
        <v>0</v>
      </c>
      <c r="AS352" s="33">
        <f t="shared" ca="1" si="420"/>
        <v>0</v>
      </c>
      <c r="AT352" s="33">
        <f t="shared" ca="1" si="421"/>
        <v>0</v>
      </c>
      <c r="AX352">
        <f t="shared" si="426"/>
        <v>348</v>
      </c>
      <c r="AY352" s="34">
        <v>2.3515060854880712E-2</v>
      </c>
    </row>
    <row r="353" spans="1:51">
      <c r="A353" s="2">
        <v>68</v>
      </c>
      <c r="B353" s="1">
        <f t="shared" si="384"/>
        <v>7.8703703703703705E-4</v>
      </c>
      <c r="C353" s="5">
        <f t="shared" si="385"/>
        <v>0.90730324074074187</v>
      </c>
      <c r="D353" s="18">
        <f t="shared" si="386"/>
        <v>0.90730324074074187</v>
      </c>
      <c r="E353" s="21">
        <f t="shared" ca="1" si="387"/>
        <v>0</v>
      </c>
      <c r="F353" s="18">
        <f t="shared" ca="1" si="388"/>
        <v>0.90730324074074187</v>
      </c>
      <c r="G353" s="25">
        <f t="shared" ca="1" si="422"/>
        <v>29</v>
      </c>
      <c r="H353" s="18">
        <f t="shared" ca="1" si="389"/>
        <v>3.3564814814814812E-4</v>
      </c>
      <c r="I353" s="18">
        <f t="shared" ca="1" si="390"/>
        <v>0.90763888888888999</v>
      </c>
      <c r="J353" s="16">
        <f t="shared" ca="1" si="391"/>
        <v>0.90763888888888999</v>
      </c>
      <c r="K353" s="23">
        <f t="shared" ca="1" si="392"/>
        <v>8.7291666666666989E-2</v>
      </c>
      <c r="L353" s="16">
        <f t="shared" ca="1" si="393"/>
        <v>0.99493055555555698</v>
      </c>
      <c r="M353" s="15">
        <f t="shared" ca="1" si="423"/>
        <v>9</v>
      </c>
      <c r="N353" s="16">
        <f t="shared" ca="1" si="394"/>
        <v>1.0416666666666667E-4</v>
      </c>
      <c r="O353" s="16">
        <f t="shared" ca="1" si="395"/>
        <v>0.99503472222222367</v>
      </c>
      <c r="P353" s="14">
        <f t="shared" ca="1" si="396"/>
        <v>0.99503472222222367</v>
      </c>
      <c r="Q353" s="23">
        <f>0</f>
        <v>0</v>
      </c>
      <c r="R353" s="14">
        <f t="shared" ca="1" si="397"/>
        <v>0.99503472222222367</v>
      </c>
      <c r="S353" s="13">
        <f t="shared" ca="1" si="424"/>
        <v>33</v>
      </c>
      <c r="T353" s="14">
        <f t="shared" ca="1" si="398"/>
        <v>3.8194444444444446E-4</v>
      </c>
      <c r="U353" s="14">
        <f t="shared" ca="1" si="399"/>
        <v>0.99541666666666806</v>
      </c>
      <c r="V353" s="12">
        <f t="shared" ca="1" si="400"/>
        <v>0.99541666666666806</v>
      </c>
      <c r="W353" s="23">
        <f>0</f>
        <v>0</v>
      </c>
      <c r="X353" s="12">
        <f t="shared" ca="1" si="401"/>
        <v>0.99541666666666806</v>
      </c>
      <c r="Y353" s="11">
        <f t="shared" ca="1" si="425"/>
        <v>35</v>
      </c>
      <c r="Z353" s="12">
        <f t="shared" ca="1" si="402"/>
        <v>4.0509259259259258E-4</v>
      </c>
      <c r="AA353" s="12">
        <f t="shared" ca="1" si="403"/>
        <v>0.99582175925926064</v>
      </c>
      <c r="AB353" s="10">
        <f t="shared" ca="1" si="404"/>
        <v>0.99582175925926064</v>
      </c>
      <c r="AC353" s="23">
        <f>0</f>
        <v>0</v>
      </c>
      <c r="AD353" s="10">
        <f t="shared" ca="1" si="405"/>
        <v>0.99582175925926064</v>
      </c>
      <c r="AE353" s="9">
        <f t="shared" ca="1" si="406"/>
        <v>43</v>
      </c>
      <c r="AF353" s="10">
        <f t="shared" ca="1" si="407"/>
        <v>4.9768518518518521E-4</v>
      </c>
      <c r="AG353" s="10">
        <f t="shared" ca="1" si="408"/>
        <v>0.99631944444444587</v>
      </c>
      <c r="AH353" s="9" t="str">
        <f t="shared" ca="1" si="409"/>
        <v>Bowl</v>
      </c>
      <c r="AI353" s="8">
        <f t="shared" ca="1" si="410"/>
        <v>0.99631944444444587</v>
      </c>
      <c r="AJ353" s="23">
        <f t="shared" ca="1" si="411"/>
        <v>0</v>
      </c>
      <c r="AK353" s="8">
        <f t="shared" ca="1" si="412"/>
        <v>0.99631944444444587</v>
      </c>
      <c r="AL353" s="7">
        <f t="shared" ca="1" si="413"/>
        <v>28</v>
      </c>
      <c r="AM353" s="8">
        <f t="shared" ca="1" si="414"/>
        <v>3.2407407407407406E-4</v>
      </c>
      <c r="AN353" s="8">
        <f t="shared" ca="1" si="415"/>
        <v>0.99664351851851996</v>
      </c>
      <c r="AO353" s="7" t="str">
        <f t="shared" ca="1" si="416"/>
        <v>Debit</v>
      </c>
      <c r="AP353" s="1">
        <f t="shared" ca="1" si="417"/>
        <v>8.7291666666666989E-2</v>
      </c>
      <c r="AQ353" s="1">
        <f t="shared" ca="1" si="418"/>
        <v>2.0486111111111113E-3</v>
      </c>
      <c r="AR353">
        <f t="shared" si="419"/>
        <v>0</v>
      </c>
      <c r="AS353" s="33">
        <f t="shared" ca="1" si="420"/>
        <v>0</v>
      </c>
      <c r="AT353" s="33">
        <f t="shared" ca="1" si="421"/>
        <v>0</v>
      </c>
      <c r="AX353">
        <f t="shared" si="426"/>
        <v>349</v>
      </c>
      <c r="AY353" s="34">
        <v>2.3572785639413344E-2</v>
      </c>
    </row>
    <row r="354" spans="1:51">
      <c r="A354" s="2">
        <v>29</v>
      </c>
      <c r="B354" s="1">
        <f t="shared" si="384"/>
        <v>3.3564814814814812E-4</v>
      </c>
      <c r="C354" s="5">
        <f t="shared" si="385"/>
        <v>0.90763888888888999</v>
      </c>
      <c r="D354" s="18">
        <f t="shared" si="386"/>
        <v>0.90763888888888999</v>
      </c>
      <c r="E354" s="21">
        <f t="shared" ca="1" si="387"/>
        <v>0</v>
      </c>
      <c r="F354" s="18">
        <f t="shared" ca="1" si="388"/>
        <v>0.90763888888888999</v>
      </c>
      <c r="G354" s="25">
        <f t="shared" ca="1" si="422"/>
        <v>24</v>
      </c>
      <c r="H354" s="18">
        <f t="shared" ca="1" si="389"/>
        <v>2.7777777777777778E-4</v>
      </c>
      <c r="I354" s="18">
        <f t="shared" ca="1" si="390"/>
        <v>0.90791666666666782</v>
      </c>
      <c r="J354" s="16">
        <f t="shared" ca="1" si="391"/>
        <v>0.90791666666666782</v>
      </c>
      <c r="K354" s="23">
        <f t="shared" ca="1" si="392"/>
        <v>8.8402777777778052E-2</v>
      </c>
      <c r="L354" s="16">
        <f t="shared" ca="1" si="393"/>
        <v>0.99631944444444587</v>
      </c>
      <c r="M354" s="15">
        <f t="shared" ca="1" si="423"/>
        <v>30</v>
      </c>
      <c r="N354" s="16">
        <f t="shared" ca="1" si="394"/>
        <v>3.4722222222222224E-4</v>
      </c>
      <c r="O354" s="16">
        <f t="shared" ca="1" si="395"/>
        <v>0.99666666666666814</v>
      </c>
      <c r="P354" s="14">
        <f t="shared" ca="1" si="396"/>
        <v>0.99666666666666814</v>
      </c>
      <c r="Q354" s="23">
        <f>0</f>
        <v>0</v>
      </c>
      <c r="R354" s="14">
        <f t="shared" ca="1" si="397"/>
        <v>0.99666666666666814</v>
      </c>
      <c r="S354" s="13">
        <f t="shared" ca="1" si="424"/>
        <v>40</v>
      </c>
      <c r="T354" s="14">
        <f t="shared" ca="1" si="398"/>
        <v>4.6296296296296298E-4</v>
      </c>
      <c r="U354" s="14">
        <f t="shared" ca="1" si="399"/>
        <v>0.99712962962963114</v>
      </c>
      <c r="V354" s="12">
        <f t="shared" ca="1" si="400"/>
        <v>0.99712962962963114</v>
      </c>
      <c r="W354" s="23">
        <f>0</f>
        <v>0</v>
      </c>
      <c r="X354" s="12">
        <f t="shared" ca="1" si="401"/>
        <v>0.99712962962963114</v>
      </c>
      <c r="Y354" s="11">
        <f t="shared" ca="1" si="425"/>
        <v>29</v>
      </c>
      <c r="Z354" s="12">
        <f t="shared" ca="1" si="402"/>
        <v>3.3564814814814812E-4</v>
      </c>
      <c r="AA354" s="12">
        <f t="shared" ca="1" si="403"/>
        <v>0.99746527777777927</v>
      </c>
      <c r="AB354" s="10">
        <f t="shared" ca="1" si="404"/>
        <v>0.99746527777777927</v>
      </c>
      <c r="AC354" s="23">
        <f>0</f>
        <v>0</v>
      </c>
      <c r="AD354" s="10">
        <f t="shared" ca="1" si="405"/>
        <v>0.99746527777777927</v>
      </c>
      <c r="AE354" s="9">
        <f t="shared" ca="1" si="406"/>
        <v>40</v>
      </c>
      <c r="AF354" s="10">
        <f t="shared" ca="1" si="407"/>
        <v>4.6296296296296298E-4</v>
      </c>
      <c r="AG354" s="10">
        <f t="shared" ca="1" si="408"/>
        <v>0.99792824074074227</v>
      </c>
      <c r="AH354" s="9" t="str">
        <f t="shared" ca="1" si="409"/>
        <v>Quesadilla</v>
      </c>
      <c r="AI354" s="8">
        <f t="shared" ca="1" si="410"/>
        <v>0.99792824074074227</v>
      </c>
      <c r="AJ354" s="23">
        <f t="shared" ca="1" si="411"/>
        <v>0</v>
      </c>
      <c r="AK354" s="8">
        <f t="shared" ca="1" si="412"/>
        <v>0.99792824074074227</v>
      </c>
      <c r="AL354" s="7">
        <f t="shared" ca="1" si="413"/>
        <v>13</v>
      </c>
      <c r="AM354" s="8">
        <f t="shared" ca="1" si="414"/>
        <v>1.5046296296296297E-4</v>
      </c>
      <c r="AN354" s="8">
        <f t="shared" ca="1" si="415"/>
        <v>0.99807870370370522</v>
      </c>
      <c r="AO354" s="7" t="str">
        <f t="shared" ca="1" si="416"/>
        <v>Debit</v>
      </c>
      <c r="AP354" s="1">
        <f t="shared" ca="1" si="417"/>
        <v>8.8402777777778052E-2</v>
      </c>
      <c r="AQ354" s="1">
        <f t="shared" ca="1" si="418"/>
        <v>2.0370370370370369E-3</v>
      </c>
      <c r="AR354">
        <f t="shared" si="419"/>
        <v>0</v>
      </c>
      <c r="AS354" s="33">
        <f t="shared" ca="1" si="420"/>
        <v>0</v>
      </c>
      <c r="AT354" s="33">
        <f t="shared" ca="1" si="421"/>
        <v>0</v>
      </c>
      <c r="AX354">
        <f t="shared" si="426"/>
        <v>350</v>
      </c>
      <c r="AY354" s="34">
        <v>2.2933773002562646E-2</v>
      </c>
    </row>
    <row r="355" spans="1:51">
      <c r="A355" s="2">
        <v>66</v>
      </c>
      <c r="B355" s="1">
        <f t="shared" si="384"/>
        <v>7.6388888888888893E-4</v>
      </c>
      <c r="C355" s="5">
        <f t="shared" si="385"/>
        <v>0.90840277777777889</v>
      </c>
      <c r="D355" s="18">
        <f t="shared" si="386"/>
        <v>0.90840277777777889</v>
      </c>
      <c r="E355" s="21">
        <f t="shared" ca="1" si="387"/>
        <v>0</v>
      </c>
      <c r="F355" s="18">
        <f t="shared" ca="1" si="388"/>
        <v>0.90840277777777889</v>
      </c>
      <c r="G355" s="25">
        <f t="shared" ca="1" si="422"/>
        <v>19</v>
      </c>
      <c r="H355" s="18">
        <f t="shared" ca="1" si="389"/>
        <v>2.199074074074074E-4</v>
      </c>
      <c r="I355" s="18">
        <f t="shared" ca="1" si="390"/>
        <v>0.9086226851851863</v>
      </c>
      <c r="J355" s="16">
        <f t="shared" ca="1" si="391"/>
        <v>0.9086226851851863</v>
      </c>
      <c r="K355" s="23">
        <f t="shared" ca="1" si="392"/>
        <v>8.9305555555555971E-2</v>
      </c>
      <c r="L355" s="16">
        <f t="shared" ca="1" si="393"/>
        <v>0.99792824074074227</v>
      </c>
      <c r="M355" s="15">
        <f t="shared" ca="1" si="423"/>
        <v>27</v>
      </c>
      <c r="N355" s="16">
        <f t="shared" ca="1" si="394"/>
        <v>3.1250000000000001E-4</v>
      </c>
      <c r="O355" s="16">
        <f t="shared" ca="1" si="395"/>
        <v>0.99824074074074232</v>
      </c>
      <c r="P355" s="14">
        <f t="shared" ca="1" si="396"/>
        <v>0.99824074074074232</v>
      </c>
      <c r="Q355" s="23">
        <f>0</f>
        <v>0</v>
      </c>
      <c r="R355" s="14">
        <f t="shared" ca="1" si="397"/>
        <v>0.99824074074074232</v>
      </c>
      <c r="S355" s="13">
        <f t="shared" ca="1" si="424"/>
        <v>21</v>
      </c>
      <c r="T355" s="14">
        <f t="shared" ca="1" si="398"/>
        <v>2.4305555555555555E-4</v>
      </c>
      <c r="U355" s="14">
        <f t="shared" ca="1" si="399"/>
        <v>0.99848379629629791</v>
      </c>
      <c r="V355" s="12">
        <f t="shared" ca="1" si="400"/>
        <v>0.99848379629629791</v>
      </c>
      <c r="W355" s="23">
        <f>0</f>
        <v>0</v>
      </c>
      <c r="X355" s="12">
        <f t="shared" ca="1" si="401"/>
        <v>0.99848379629629791</v>
      </c>
      <c r="Y355" s="11">
        <f t="shared" ca="1" si="425"/>
        <v>24</v>
      </c>
      <c r="Z355" s="12">
        <f t="shared" ca="1" si="402"/>
        <v>2.7777777777777778E-4</v>
      </c>
      <c r="AA355" s="12">
        <f t="shared" ca="1" si="403"/>
        <v>0.99876157407407573</v>
      </c>
      <c r="AB355" s="10">
        <f t="shared" ca="1" si="404"/>
        <v>0.99876157407407573</v>
      </c>
      <c r="AC355" s="23">
        <f>0</f>
        <v>0</v>
      </c>
      <c r="AD355" s="10">
        <f t="shared" ca="1" si="405"/>
        <v>0.99876157407407573</v>
      </c>
      <c r="AE355" s="9">
        <f t="shared" ca="1" si="406"/>
        <v>30</v>
      </c>
      <c r="AF355" s="10">
        <f t="shared" ca="1" si="407"/>
        <v>3.4722222222222224E-4</v>
      </c>
      <c r="AG355" s="10">
        <f t="shared" ca="1" si="408"/>
        <v>0.99910879629629801</v>
      </c>
      <c r="AH355" s="9" t="str">
        <f t="shared" ca="1" si="409"/>
        <v>Burrito</v>
      </c>
      <c r="AI355" s="8">
        <f t="shared" ca="1" si="410"/>
        <v>0.99910879629629801</v>
      </c>
      <c r="AJ355" s="23">
        <f t="shared" ca="1" si="411"/>
        <v>0</v>
      </c>
      <c r="AK355" s="8">
        <f t="shared" ca="1" si="412"/>
        <v>0.99910879629629801</v>
      </c>
      <c r="AL355" s="7">
        <f t="shared" ca="1" si="413"/>
        <v>18</v>
      </c>
      <c r="AM355" s="8">
        <f t="shared" ca="1" si="414"/>
        <v>2.0833333333333335E-4</v>
      </c>
      <c r="AN355" s="8">
        <f t="shared" ca="1" si="415"/>
        <v>0.99931712962963137</v>
      </c>
      <c r="AO355" s="7" t="str">
        <f t="shared" ca="1" si="416"/>
        <v>Debit</v>
      </c>
      <c r="AP355" s="1">
        <f t="shared" ca="1" si="417"/>
        <v>8.9305555555555971E-2</v>
      </c>
      <c r="AQ355" s="1">
        <f t="shared" ca="1" si="418"/>
        <v>1.6087962962962963E-3</v>
      </c>
      <c r="AR355">
        <f t="shared" si="419"/>
        <v>0</v>
      </c>
      <c r="AS355" s="33">
        <f t="shared" ca="1" si="420"/>
        <v>0</v>
      </c>
      <c r="AT355" s="33">
        <f t="shared" ca="1" si="421"/>
        <v>0</v>
      </c>
      <c r="AX355">
        <f t="shared" si="426"/>
        <v>351</v>
      </c>
      <c r="AY355" s="34">
        <v>2.3454606335896154E-2</v>
      </c>
    </row>
    <row r="356" spans="1:51">
      <c r="A356" s="2"/>
      <c r="B356" s="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1"/>
      <c r="AQ356" s="1"/>
      <c r="AS356" s="33"/>
      <c r="AT356" s="33"/>
      <c r="AX356">
        <f t="shared" si="426"/>
        <v>352</v>
      </c>
      <c r="AY356" s="34">
        <v>2.3424652049849216E-2</v>
      </c>
    </row>
    <row r="357" spans="1:51">
      <c r="A357" s="2"/>
      <c r="B357" s="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1"/>
      <c r="AQ357" s="1"/>
      <c r="AS357" s="33"/>
      <c r="AT357" s="33"/>
      <c r="AX357">
        <f t="shared" si="426"/>
        <v>353</v>
      </c>
      <c r="AY357" s="34">
        <v>2.4175838574423781E-2</v>
      </c>
    </row>
    <row r="358" spans="1:51">
      <c r="A358" s="2"/>
      <c r="B358" s="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1"/>
      <c r="AQ358" s="1"/>
      <c r="AS358" s="33"/>
      <c r="AT358" s="33"/>
      <c r="AX358">
        <f t="shared" si="426"/>
        <v>354</v>
      </c>
      <c r="AY358" s="34">
        <v>2.3057884928954383E-2</v>
      </c>
    </row>
    <row r="359" spans="1:51">
      <c r="A359" s="2"/>
      <c r="B359" s="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1"/>
      <c r="AQ359" s="1"/>
      <c r="AS359" s="33"/>
      <c r="AT359" s="33"/>
      <c r="AX359">
        <f t="shared" si="426"/>
        <v>355</v>
      </c>
      <c r="AY359" s="34">
        <v>2.4553087875611664E-2</v>
      </c>
    </row>
    <row r="360" spans="1:51">
      <c r="A360" s="2"/>
      <c r="B360" s="1"/>
      <c r="C360" s="5"/>
      <c r="D360" s="5"/>
      <c r="E360" s="29"/>
      <c r="F360" s="5"/>
      <c r="G360" s="5" t="s">
        <v>14</v>
      </c>
      <c r="H360" s="28"/>
      <c r="K360" s="28"/>
      <c r="M360" t="s">
        <v>19</v>
      </c>
      <c r="S360" t="s">
        <v>24</v>
      </c>
      <c r="Y360" t="s">
        <v>29</v>
      </c>
      <c r="AE360" t="s">
        <v>34</v>
      </c>
      <c r="AL360" t="s">
        <v>40</v>
      </c>
      <c r="AM360" s="5"/>
      <c r="AN360" s="4"/>
      <c r="AO360" s="4"/>
      <c r="AP360" s="4"/>
      <c r="AQ360" s="5"/>
      <c r="AR360" s="4"/>
      <c r="AS360" s="4" t="s">
        <v>56</v>
      </c>
      <c r="AT360" s="5" t="s">
        <v>57</v>
      </c>
      <c r="AX360">
        <f t="shared" si="426"/>
        <v>356</v>
      </c>
      <c r="AY360" s="34">
        <v>2.3494132890752296E-2</v>
      </c>
    </row>
    <row r="361" spans="1:51">
      <c r="A361" s="2"/>
      <c r="B361" s="1"/>
      <c r="C361" s="5"/>
      <c r="E361" s="27"/>
      <c r="F361" s="5" t="s">
        <v>58</v>
      </c>
      <c r="G361" s="43">
        <f ca="1">AVERAGE(G5:G355)</f>
        <v>20.367521367521366</v>
      </c>
      <c r="L361" s="4" t="s">
        <v>58</v>
      </c>
      <c r="M361" s="43">
        <f ca="1">AVERAGE(M5:M355)</f>
        <v>21.982905982905983</v>
      </c>
      <c r="R361" s="4" t="s">
        <v>58</v>
      </c>
      <c r="S361" s="43">
        <f ca="1">AVERAGE(S5:S355)</f>
        <v>29.994301994301996</v>
      </c>
      <c r="X361" s="4" t="s">
        <v>58</v>
      </c>
      <c r="Y361" s="43">
        <f ca="1">AVERAGE(Y5:Y355)</f>
        <v>35.356125356125354</v>
      </c>
      <c r="AD361" s="4" t="s">
        <v>58</v>
      </c>
      <c r="AE361" s="43">
        <f ca="1">AVERAGE(AE5:AE355)</f>
        <v>40.643874643874646</v>
      </c>
      <c r="AK361" s="4" t="s">
        <v>58</v>
      </c>
      <c r="AL361" s="43">
        <f ca="1">AVERAGE(AL5:AL355)</f>
        <v>25.270655270655272</v>
      </c>
      <c r="AM361" s="5"/>
      <c r="AN361" s="4"/>
      <c r="AO361" s="30"/>
      <c r="AP361" s="5"/>
      <c r="AQ361" s="5"/>
      <c r="AR361" s="30" t="s">
        <v>59</v>
      </c>
      <c r="AS361" s="5">
        <f ca="1">SUM(AS6:AS355)</f>
        <v>7.6316550925925553</v>
      </c>
      <c r="AT361" s="5">
        <f ca="1">SUM(AT5:AT355)</f>
        <v>0.63968749999999996</v>
      </c>
      <c r="AX361">
        <f t="shared" si="426"/>
        <v>357</v>
      </c>
      <c r="AY361" s="34">
        <v>2.379196511763431E-2</v>
      </c>
    </row>
    <row r="362" spans="1:51">
      <c r="A362" s="2"/>
      <c r="B362" s="1"/>
      <c r="C362" s="5"/>
      <c r="E362" s="31"/>
      <c r="F362" s="5" t="s">
        <v>54</v>
      </c>
      <c r="G362" s="4">
        <f ca="1">MIN(G5:G355)</f>
        <v>10</v>
      </c>
      <c r="L362" s="4" t="s">
        <v>54</v>
      </c>
      <c r="M362" s="4">
        <f ca="1">MIN(M5:M355)</f>
        <v>8</v>
      </c>
      <c r="R362" s="4" t="s">
        <v>54</v>
      </c>
      <c r="S362" s="4">
        <f ca="1">MIN(S5:S355)</f>
        <v>15</v>
      </c>
      <c r="X362" s="4" t="s">
        <v>54</v>
      </c>
      <c r="Y362" s="4">
        <f ca="1">MIN(Y5:Y355)</f>
        <v>20</v>
      </c>
      <c r="AD362" s="4" t="s">
        <v>54</v>
      </c>
      <c r="AE362" s="4">
        <f ca="1">MIN(AE5:AE355)</f>
        <v>20</v>
      </c>
      <c r="AK362" s="4" t="s">
        <v>54</v>
      </c>
      <c r="AL362" s="4">
        <f ca="1">MIN(AL5:AL355)</f>
        <v>10</v>
      </c>
      <c r="AM362" s="4"/>
      <c r="AN362" s="4"/>
      <c r="AO362" s="30"/>
      <c r="AP362" s="5"/>
      <c r="AQ362" s="5"/>
      <c r="AR362" s="30" t="s">
        <v>58</v>
      </c>
      <c r="AS362" s="5">
        <f ca="1">AS361/COUNTIF(AR5:AR355, 1)</f>
        <v>2.3998915385511181E-2</v>
      </c>
      <c r="AT362" s="5">
        <f ca="1">AT361/COUNTIF(AR5:AR355, 1)</f>
        <v>2.0115959119496856E-3</v>
      </c>
      <c r="AX362">
        <f t="shared" si="426"/>
        <v>358</v>
      </c>
      <c r="AY362" s="34">
        <v>2.3014573142325245E-2</v>
      </c>
    </row>
    <row r="363" spans="1:51">
      <c r="F363" s="5" t="s">
        <v>53</v>
      </c>
      <c r="G363" s="4">
        <f ca="1">MAX(G5:G355)</f>
        <v>30</v>
      </c>
      <c r="L363" s="4" t="s">
        <v>53</v>
      </c>
      <c r="M363" s="4">
        <f ca="1">MAX(M5:M355)</f>
        <v>35</v>
      </c>
      <c r="R363" s="4" t="s">
        <v>53</v>
      </c>
      <c r="S363" s="4">
        <f ca="1">MAX(S5:S355)</f>
        <v>45</v>
      </c>
      <c r="X363" s="4" t="s">
        <v>53</v>
      </c>
      <c r="Y363" s="4">
        <f ca="1">MAX(Y5:Y355)</f>
        <v>50</v>
      </c>
      <c r="AD363" s="4" t="s">
        <v>53</v>
      </c>
      <c r="AE363" s="4">
        <f ca="1">MAX(AE5:AE355)</f>
        <v>70</v>
      </c>
      <c r="AK363" s="4" t="s">
        <v>53</v>
      </c>
      <c r="AL363" s="4">
        <f ca="1">MAX(AL5:AL355)</f>
        <v>60</v>
      </c>
      <c r="AX363">
        <f t="shared" si="426"/>
        <v>359</v>
      </c>
      <c r="AY363" s="34">
        <v>2.3539701257862103E-2</v>
      </c>
    </row>
    <row r="364" spans="1:51">
      <c r="A364" s="3"/>
      <c r="B364" s="41" t="s">
        <v>60</v>
      </c>
      <c r="C364" s="42" t="s">
        <v>61</v>
      </c>
      <c r="H364" s="28"/>
      <c r="K364" s="28"/>
      <c r="AX364">
        <f t="shared" si="426"/>
        <v>360</v>
      </c>
      <c r="AY364" s="34">
        <v>2.3756514966224222E-2</v>
      </c>
    </row>
    <row r="365" spans="1:51">
      <c r="A365" s="32" t="s">
        <v>62</v>
      </c>
      <c r="B365" s="3">
        <v>1</v>
      </c>
      <c r="C365">
        <v>240</v>
      </c>
      <c r="D365" s="40" t="s">
        <v>63</v>
      </c>
      <c r="E365" s="39" t="s">
        <v>64</v>
      </c>
      <c r="AD365" t="s">
        <v>65</v>
      </c>
      <c r="AE365" t="s">
        <v>66</v>
      </c>
      <c r="AK365" t="s">
        <v>65</v>
      </c>
      <c r="AL365" t="s">
        <v>66</v>
      </c>
      <c r="AS365" s="24"/>
      <c r="AX365">
        <f t="shared" si="426"/>
        <v>361</v>
      </c>
      <c r="AY365" s="34">
        <v>2.3453186873981371E-2</v>
      </c>
    </row>
    <row r="366" spans="1:51">
      <c r="A366" s="19" t="s">
        <v>67</v>
      </c>
      <c r="B366">
        <v>60</v>
      </c>
      <c r="C366">
        <v>300</v>
      </c>
      <c r="D366" s="40" t="s">
        <v>63</v>
      </c>
      <c r="E366" s="39" t="s">
        <v>68</v>
      </c>
      <c r="AD366">
        <v>0.2</v>
      </c>
      <c r="AE366" t="s">
        <v>69</v>
      </c>
      <c r="AF366">
        <v>30</v>
      </c>
      <c r="AG366">
        <v>60</v>
      </c>
      <c r="AK366">
        <v>0.2</v>
      </c>
      <c r="AL366" t="s">
        <v>70</v>
      </c>
      <c r="AM366">
        <v>30</v>
      </c>
      <c r="AN366">
        <v>60</v>
      </c>
      <c r="AS366" s="33"/>
      <c r="AX366">
        <f t="shared" si="426"/>
        <v>362</v>
      </c>
      <c r="AY366" s="34">
        <v>2.3913747670627004E-2</v>
      </c>
    </row>
    <row r="367" spans="1:51">
      <c r="A367" t="s">
        <v>71</v>
      </c>
      <c r="B367">
        <v>1</v>
      </c>
      <c r="C367">
        <v>180</v>
      </c>
      <c r="D367" s="40" t="s">
        <v>63</v>
      </c>
      <c r="E367" s="39" t="s">
        <v>72</v>
      </c>
      <c r="AD367">
        <v>0.8</v>
      </c>
      <c r="AE367" t="s">
        <v>73</v>
      </c>
      <c r="AF367">
        <v>20</v>
      </c>
      <c r="AG367">
        <v>50</v>
      </c>
      <c r="AK367">
        <v>1</v>
      </c>
      <c r="AL367" t="s">
        <v>74</v>
      </c>
      <c r="AM367">
        <v>10</v>
      </c>
      <c r="AN367">
        <v>30</v>
      </c>
      <c r="AX367">
        <f t="shared" si="426"/>
        <v>363</v>
      </c>
      <c r="AY367" s="34">
        <v>2.3365980957372502E-2</v>
      </c>
    </row>
    <row r="368" spans="1:51">
      <c r="A368" s="24"/>
      <c r="D368" s="4"/>
      <c r="AD368">
        <v>1</v>
      </c>
      <c r="AE368" t="s">
        <v>75</v>
      </c>
      <c r="AF368">
        <v>40</v>
      </c>
      <c r="AG368">
        <v>70</v>
      </c>
      <c r="AX368">
        <f t="shared" si="426"/>
        <v>364</v>
      </c>
      <c r="AY368" s="34">
        <v>2.3183707488936146E-2</v>
      </c>
    </row>
    <row r="369" spans="1:51">
      <c r="AX369">
        <f t="shared" si="426"/>
        <v>365</v>
      </c>
      <c r="AY369" s="34">
        <v>2.251077335196881E-2</v>
      </c>
    </row>
    <row r="370" spans="1:51">
      <c r="A370" s="2"/>
      <c r="B370" s="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1"/>
      <c r="AQ370" s="1"/>
      <c r="AS370" s="33"/>
      <c r="AT370" s="33"/>
      <c r="AX370">
        <f t="shared" si="426"/>
        <v>366</v>
      </c>
      <c r="AY370" s="34">
        <v>2.3216027544840222E-2</v>
      </c>
    </row>
    <row r="371" spans="1:51">
      <c r="A371" s="2"/>
      <c r="B371" s="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1"/>
      <c r="AQ371" s="1"/>
      <c r="AS371" s="33"/>
      <c r="AT371" s="33"/>
      <c r="AX371">
        <f t="shared" si="426"/>
        <v>367</v>
      </c>
      <c r="AY371" s="34">
        <v>2.4217767295597509E-2</v>
      </c>
    </row>
    <row r="372" spans="1:51">
      <c r="A372" s="2"/>
      <c r="B372" s="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1"/>
      <c r="AQ372" s="1"/>
      <c r="AS372" s="33"/>
      <c r="AT372" s="33"/>
      <c r="AX372">
        <f t="shared" si="426"/>
        <v>368</v>
      </c>
      <c r="AY372" s="34">
        <v>2.4069633706033228E-2</v>
      </c>
    </row>
    <row r="373" spans="1:51">
      <c r="A373" s="2"/>
      <c r="B373" s="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1"/>
      <c r="AQ373" s="1"/>
      <c r="AS373" s="33"/>
      <c r="AT373" s="33"/>
      <c r="AX373">
        <f t="shared" si="426"/>
        <v>369</v>
      </c>
      <c r="AY373" s="34">
        <v>2.3032516596785704E-2</v>
      </c>
    </row>
    <row r="374" spans="1:51">
      <c r="A374" s="2"/>
      <c r="B374" s="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1"/>
      <c r="AQ374" s="1"/>
      <c r="AS374" s="33"/>
      <c r="AT374" s="33"/>
      <c r="AX374">
        <f t="shared" si="426"/>
        <v>370</v>
      </c>
      <c r="AY374" s="34">
        <v>2.2586405194502539E-2</v>
      </c>
    </row>
    <row r="375" spans="1:51">
      <c r="A375" s="2"/>
      <c r="B375" s="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1"/>
      <c r="AQ375" s="1"/>
      <c r="AS375" s="33"/>
      <c r="AT375" s="33"/>
      <c r="AX375">
        <f t="shared" si="426"/>
        <v>371</v>
      </c>
      <c r="AY375" s="34">
        <v>2.4195055904961616E-2</v>
      </c>
    </row>
    <row r="376" spans="1:51">
      <c r="A376" s="2"/>
      <c r="B376" s="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1"/>
      <c r="AQ376" s="1"/>
      <c r="AS376" s="33"/>
      <c r="AT376" s="33"/>
      <c r="AX376">
        <f t="shared" si="426"/>
        <v>372</v>
      </c>
      <c r="AY376" s="34">
        <v>2.2275361052876148E-2</v>
      </c>
    </row>
    <row r="377" spans="1:51">
      <c r="A377" s="2"/>
      <c r="B377" s="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1"/>
      <c r="AQ377" s="1"/>
      <c r="AS377" s="33"/>
      <c r="AT377" s="33"/>
      <c r="AX377">
        <f t="shared" si="426"/>
        <v>373</v>
      </c>
      <c r="AY377" s="34">
        <v>2.4396146342884326E-2</v>
      </c>
    </row>
    <row r="378" spans="1:51">
      <c r="A378" s="2"/>
      <c r="B378" s="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1"/>
      <c r="AQ378" s="1"/>
      <c r="AS378" s="33"/>
      <c r="AT378" s="33"/>
      <c r="AX378">
        <f t="shared" si="426"/>
        <v>374</v>
      </c>
      <c r="AY378" s="34">
        <v>2.5390279233636244E-2</v>
      </c>
    </row>
    <row r="379" spans="1:51">
      <c r="A379" s="2"/>
      <c r="B379" s="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1"/>
      <c r="AQ379" s="1"/>
      <c r="AS379" s="33"/>
      <c r="AT379" s="33"/>
      <c r="AX379">
        <f t="shared" si="426"/>
        <v>375</v>
      </c>
      <c r="AY379" s="34">
        <v>2.4509011763336176E-2</v>
      </c>
    </row>
    <row r="380" spans="1:51">
      <c r="A380" s="2"/>
      <c r="B380" s="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1"/>
      <c r="AQ380" s="1"/>
      <c r="AS380" s="33"/>
      <c r="AT380" s="33"/>
      <c r="AX380">
        <f t="shared" si="426"/>
        <v>376</v>
      </c>
      <c r="AY380" s="34">
        <v>2.2524058059632597E-2</v>
      </c>
    </row>
    <row r="381" spans="1:51">
      <c r="A381" s="2"/>
      <c r="B381" s="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1"/>
      <c r="AQ381" s="1"/>
      <c r="AS381" s="33"/>
      <c r="AT381" s="33"/>
      <c r="AX381">
        <f t="shared" si="426"/>
        <v>377</v>
      </c>
      <c r="AY381" s="34">
        <v>2.271590379687911E-2</v>
      </c>
    </row>
    <row r="382" spans="1:51">
      <c r="A382" s="2"/>
      <c r="B382" s="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1"/>
      <c r="AQ382" s="1"/>
      <c r="AS382" s="33"/>
      <c r="AT382" s="33"/>
      <c r="AX382">
        <f t="shared" si="426"/>
        <v>378</v>
      </c>
      <c r="AY382" s="34">
        <v>2.2576104996506582E-2</v>
      </c>
    </row>
    <row r="383" spans="1:51">
      <c r="A383" s="2"/>
      <c r="B383" s="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1"/>
      <c r="AQ383" s="1"/>
      <c r="AS383" s="33"/>
      <c r="AT383" s="33"/>
      <c r="AX383">
        <f t="shared" si="426"/>
        <v>379</v>
      </c>
      <c r="AY383" s="34">
        <v>2.3711528942464814E-2</v>
      </c>
    </row>
    <row r="384" spans="1:51">
      <c r="A384" s="2"/>
      <c r="B384" s="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1"/>
      <c r="AQ384" s="1"/>
      <c r="AS384" s="33"/>
      <c r="AT384" s="33"/>
      <c r="AX384">
        <f t="shared" si="426"/>
        <v>380</v>
      </c>
      <c r="AY384" s="34">
        <v>2.3843975658048279E-2</v>
      </c>
    </row>
    <row r="385" spans="1:51">
      <c r="A385" s="2"/>
      <c r="B385" s="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1"/>
      <c r="AQ385" s="1"/>
      <c r="AS385" s="33"/>
      <c r="AT385" s="33"/>
      <c r="AX385">
        <f t="shared" si="426"/>
        <v>381</v>
      </c>
      <c r="AY385" s="34">
        <v>2.2814283426508125E-2</v>
      </c>
    </row>
    <row r="386" spans="1:51">
      <c r="A386" s="2"/>
      <c r="B386" s="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1"/>
      <c r="AQ386" s="1"/>
      <c r="AS386" s="33"/>
      <c r="AT386" s="33"/>
      <c r="AX386">
        <f t="shared" si="426"/>
        <v>382</v>
      </c>
      <c r="AY386" s="34">
        <v>2.2677214360587394E-2</v>
      </c>
    </row>
    <row r="387" spans="1:51">
      <c r="A387" s="2"/>
      <c r="B387" s="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1"/>
      <c r="AQ387" s="1"/>
      <c r="AS387" s="33"/>
      <c r="AT387" s="33"/>
      <c r="AX387">
        <f t="shared" si="426"/>
        <v>383</v>
      </c>
      <c r="AY387" s="34">
        <v>2.4054128814349558E-2</v>
      </c>
    </row>
    <row r="388" spans="1:51">
      <c r="A388" s="2"/>
      <c r="B388" s="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1"/>
      <c r="AQ388" s="1"/>
      <c r="AS388" s="33"/>
      <c r="AT388" s="33"/>
      <c r="AX388">
        <f t="shared" si="426"/>
        <v>384</v>
      </c>
      <c r="AY388" s="34">
        <v>2.4582423421850297E-2</v>
      </c>
    </row>
    <row r="389" spans="1:51">
      <c r="A389" s="2"/>
      <c r="B389" s="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1"/>
      <c r="AQ389" s="1"/>
      <c r="AS389" s="33"/>
      <c r="AT389" s="33"/>
      <c r="AX389">
        <f t="shared" si="426"/>
        <v>385</v>
      </c>
      <c r="AY389" s="34">
        <v>2.222142150011723E-2</v>
      </c>
    </row>
    <row r="390" spans="1:51">
      <c r="A390" s="2"/>
      <c r="B390" s="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1"/>
      <c r="AQ390" s="1"/>
      <c r="AS390" s="33"/>
      <c r="AT390" s="33"/>
      <c r="AX390">
        <f t="shared" si="426"/>
        <v>386</v>
      </c>
      <c r="AY390" s="34">
        <v>2.5627620545073823E-2</v>
      </c>
    </row>
    <row r="391" spans="1:51">
      <c r="A391" s="2"/>
      <c r="B391" s="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1"/>
      <c r="AQ391" s="1"/>
      <c r="AS391" s="33"/>
      <c r="AT391" s="33"/>
      <c r="AX391">
        <f t="shared" ref="AX391:AX454" si="427">AX390+1</f>
        <v>387</v>
      </c>
      <c r="AY391" s="34">
        <v>2.2694866643372429E-2</v>
      </c>
    </row>
    <row r="392" spans="1:51">
      <c r="A392" s="2"/>
      <c r="B392" s="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1"/>
      <c r="AQ392" s="1"/>
      <c r="AS392" s="33"/>
      <c r="AT392" s="33"/>
      <c r="AX392">
        <f t="shared" si="427"/>
        <v>388</v>
      </c>
      <c r="AY392" s="34">
        <v>2.4788718553459894E-2</v>
      </c>
    </row>
    <row r="393" spans="1:51">
      <c r="A393" s="2"/>
      <c r="B393" s="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1"/>
      <c r="AQ393" s="1"/>
      <c r="AS393" s="33"/>
      <c r="AT393" s="33"/>
      <c r="AX393">
        <f t="shared" si="427"/>
        <v>389</v>
      </c>
      <c r="AY393" s="34">
        <v>2.4141880677847758E-2</v>
      </c>
    </row>
    <row r="394" spans="1:51">
      <c r="A394" s="2"/>
      <c r="B394" s="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1"/>
      <c r="AQ394" s="1"/>
      <c r="AS394" s="33"/>
      <c r="AT394" s="33"/>
      <c r="AX394">
        <f t="shared" si="427"/>
        <v>390</v>
      </c>
      <c r="AY394" s="34">
        <v>2.237275797810441E-2</v>
      </c>
    </row>
    <row r="395" spans="1:51">
      <c r="A395" s="2"/>
      <c r="B395" s="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1"/>
      <c r="AQ395" s="1"/>
      <c r="AS395" s="33"/>
      <c r="AT395" s="33"/>
      <c r="AX395">
        <f t="shared" si="427"/>
        <v>391</v>
      </c>
      <c r="AY395" s="34">
        <v>2.2542037910552301E-2</v>
      </c>
    </row>
    <row r="396" spans="1:51">
      <c r="A396" s="2"/>
      <c r="B396" s="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1"/>
      <c r="AQ396" s="1"/>
      <c r="AS396" s="33"/>
      <c r="AT396" s="33"/>
      <c r="AX396">
        <f t="shared" si="427"/>
        <v>392</v>
      </c>
      <c r="AY396" s="34">
        <v>2.2189756580479836E-2</v>
      </c>
    </row>
    <row r="397" spans="1:51">
      <c r="A397" s="2"/>
      <c r="B397" s="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1"/>
      <c r="AQ397" s="1"/>
      <c r="AS397" s="33"/>
      <c r="AT397" s="33"/>
      <c r="AX397">
        <f t="shared" si="427"/>
        <v>393</v>
      </c>
      <c r="AY397" s="34">
        <v>2.2342294141625856E-2</v>
      </c>
    </row>
    <row r="398" spans="1:51">
      <c r="A398" s="2"/>
      <c r="B398" s="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1"/>
      <c r="AQ398" s="1"/>
      <c r="AS398" s="33"/>
      <c r="AT398" s="33"/>
      <c r="AX398">
        <f t="shared" si="427"/>
        <v>394</v>
      </c>
      <c r="AY398" s="34">
        <v>2.5154903331004331E-2</v>
      </c>
    </row>
    <row r="399" spans="1:51">
      <c r="A399" s="2"/>
      <c r="B399" s="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1"/>
      <c r="AQ399" s="1"/>
      <c r="AS399" s="33"/>
      <c r="AT399" s="33"/>
      <c r="AX399">
        <f t="shared" si="427"/>
        <v>395</v>
      </c>
      <c r="AY399" s="34">
        <v>2.4776962497088655E-2</v>
      </c>
    </row>
    <row r="400" spans="1:51">
      <c r="A400" s="2"/>
      <c r="B400" s="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1"/>
      <c r="AQ400" s="1"/>
      <c r="AS400" s="33"/>
      <c r="AT400" s="33"/>
      <c r="AX400">
        <f t="shared" si="427"/>
        <v>396</v>
      </c>
      <c r="AY400" s="34">
        <v>2.3648635860703763E-2</v>
      </c>
    </row>
    <row r="401" spans="1:51">
      <c r="A401" s="2"/>
      <c r="B401" s="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1"/>
      <c r="AQ401" s="1"/>
      <c r="AS401" s="33"/>
      <c r="AT401" s="33"/>
      <c r="AX401">
        <f t="shared" si="427"/>
        <v>397</v>
      </c>
      <c r="AY401" s="34">
        <v>2.2718233170276946E-2</v>
      </c>
    </row>
    <row r="402" spans="1:51">
      <c r="A402" s="2"/>
      <c r="B402" s="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1"/>
      <c r="AQ402" s="1"/>
      <c r="AS402" s="33"/>
      <c r="AT402" s="33"/>
      <c r="AX402">
        <f t="shared" si="427"/>
        <v>398</v>
      </c>
      <c r="AY402" s="34">
        <v>2.3760154612159488E-2</v>
      </c>
    </row>
    <row r="403" spans="1:51">
      <c r="A403" s="2"/>
      <c r="B403" s="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1"/>
      <c r="AQ403" s="1"/>
      <c r="AS403" s="33"/>
      <c r="AT403" s="33"/>
      <c r="AX403">
        <f t="shared" si="427"/>
        <v>399</v>
      </c>
      <c r="AY403" s="34">
        <v>2.3713785522944789E-2</v>
      </c>
    </row>
    <row r="404" spans="1:51">
      <c r="A404" s="2"/>
      <c r="B404" s="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1"/>
      <c r="AQ404" s="1"/>
      <c r="AS404" s="33"/>
      <c r="AT404" s="33"/>
      <c r="AX404">
        <f t="shared" si="427"/>
        <v>400</v>
      </c>
      <c r="AY404" s="34">
        <v>2.1490507803401639E-2</v>
      </c>
    </row>
    <row r="405" spans="1:51">
      <c r="A405" s="2"/>
      <c r="B405" s="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1"/>
      <c r="AQ405" s="1"/>
      <c r="AS405" s="33"/>
      <c r="AT405" s="33"/>
      <c r="AX405">
        <f t="shared" si="427"/>
        <v>401</v>
      </c>
      <c r="AY405" s="34">
        <v>2.3641502154670879E-2</v>
      </c>
    </row>
    <row r="406" spans="1:51">
      <c r="A406" s="2"/>
      <c r="B406" s="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1"/>
      <c r="AQ406" s="1"/>
      <c r="AS406" s="33"/>
      <c r="AT406" s="33"/>
      <c r="AX406">
        <f t="shared" si="427"/>
        <v>402</v>
      </c>
      <c r="AY406" s="34">
        <v>2.2870188388073916E-2</v>
      </c>
    </row>
    <row r="407" spans="1:51">
      <c r="A407" s="2"/>
      <c r="B407" s="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1"/>
      <c r="AQ407" s="1"/>
      <c r="AS407" s="33"/>
      <c r="AT407" s="33"/>
      <c r="AX407">
        <f t="shared" si="427"/>
        <v>403</v>
      </c>
      <c r="AY407" s="34">
        <v>2.3884266538551739E-2</v>
      </c>
    </row>
    <row r="408" spans="1:51">
      <c r="A408" s="2"/>
      <c r="B408" s="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1"/>
      <c r="AQ408" s="1"/>
      <c r="AS408" s="33"/>
      <c r="AT408" s="33"/>
      <c r="AX408">
        <f t="shared" si="427"/>
        <v>404</v>
      </c>
      <c r="AY408" s="34">
        <v>2.3476917365478848E-2</v>
      </c>
    </row>
    <row r="409" spans="1:51">
      <c r="A409" s="2"/>
      <c r="B409" s="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1"/>
      <c r="AQ409" s="1"/>
      <c r="AS409" s="33"/>
      <c r="AT409" s="33"/>
      <c r="AX409">
        <f t="shared" si="427"/>
        <v>405</v>
      </c>
      <c r="AY409" s="34">
        <v>2.3967286862334302E-2</v>
      </c>
    </row>
    <row r="410" spans="1:51">
      <c r="A410" s="2"/>
      <c r="B410" s="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1"/>
      <c r="AQ410" s="1"/>
      <c r="AS410" s="33"/>
      <c r="AT410" s="33"/>
      <c r="AX410">
        <f t="shared" si="427"/>
        <v>406</v>
      </c>
      <c r="AY410" s="34">
        <v>2.4687427207081853E-2</v>
      </c>
    </row>
    <row r="411" spans="1:51">
      <c r="A411" s="2"/>
      <c r="B411" s="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1"/>
      <c r="AQ411" s="1"/>
      <c r="AS411" s="33"/>
      <c r="AT411" s="33"/>
      <c r="AX411">
        <f t="shared" si="427"/>
        <v>407</v>
      </c>
      <c r="AY411" s="34">
        <v>2.3353751747030319E-2</v>
      </c>
    </row>
    <row r="412" spans="1:51">
      <c r="A412" s="2"/>
      <c r="B412" s="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1"/>
      <c r="AQ412" s="1"/>
      <c r="AS412" s="33"/>
      <c r="AT412" s="33"/>
      <c r="AX412">
        <f t="shared" si="427"/>
        <v>408</v>
      </c>
      <c r="AY412" s="34">
        <v>2.4318367109247941E-2</v>
      </c>
    </row>
    <row r="413" spans="1:51">
      <c r="A413" s="2"/>
      <c r="B413" s="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1"/>
      <c r="AQ413" s="1"/>
      <c r="AS413" s="33"/>
      <c r="AT413" s="33"/>
      <c r="AX413">
        <f t="shared" si="427"/>
        <v>409</v>
      </c>
      <c r="AY413" s="34">
        <v>2.1929012345678848E-2</v>
      </c>
    </row>
    <row r="414" spans="1:51">
      <c r="A414" s="2"/>
      <c r="B414" s="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1"/>
      <c r="AQ414" s="1"/>
      <c r="AS414" s="33"/>
      <c r="AT414" s="33"/>
      <c r="AX414">
        <f t="shared" si="427"/>
        <v>410</v>
      </c>
      <c r="AY414" s="34">
        <v>2.2866876310272261E-2</v>
      </c>
    </row>
    <row r="415" spans="1:51">
      <c r="A415" s="2"/>
      <c r="B415" s="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1"/>
      <c r="AQ415" s="1"/>
      <c r="AS415" s="33"/>
      <c r="AT415" s="33"/>
      <c r="AX415">
        <f t="shared" si="427"/>
        <v>411</v>
      </c>
      <c r="AY415" s="34">
        <v>2.1772398381085519E-2</v>
      </c>
    </row>
    <row r="416" spans="1:51">
      <c r="A416" s="2"/>
      <c r="B416" s="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1"/>
      <c r="AQ416" s="1"/>
      <c r="AS416" s="33"/>
      <c r="AT416" s="33"/>
      <c r="AX416">
        <f t="shared" si="427"/>
        <v>412</v>
      </c>
      <c r="AY416" s="34">
        <v>2.2931771197298629E-2</v>
      </c>
    </row>
    <row r="417" spans="1:51">
      <c r="A417" s="2"/>
      <c r="B417" s="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1"/>
      <c r="AQ417" s="1"/>
      <c r="AS417" s="33"/>
      <c r="AT417" s="33"/>
      <c r="AX417">
        <f t="shared" si="427"/>
        <v>413</v>
      </c>
      <c r="AY417" s="34">
        <v>2.2354341369671692E-2</v>
      </c>
    </row>
    <row r="418" spans="1:51">
      <c r="A418" s="2"/>
      <c r="B418" s="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1"/>
      <c r="AQ418" s="1"/>
      <c r="AS418" s="33"/>
      <c r="AT418" s="33"/>
      <c r="AX418">
        <f t="shared" si="427"/>
        <v>414</v>
      </c>
      <c r="AY418" s="34">
        <v>2.2908040705800395E-2</v>
      </c>
    </row>
    <row r="419" spans="1:51">
      <c r="A419" s="2"/>
      <c r="B419" s="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1"/>
      <c r="AQ419" s="1"/>
      <c r="AS419" s="33"/>
      <c r="AT419" s="33"/>
      <c r="AX419">
        <f t="shared" si="427"/>
        <v>415</v>
      </c>
      <c r="AY419" s="34">
        <v>2.3831418879571617E-2</v>
      </c>
    </row>
    <row r="420" spans="1:51">
      <c r="A420" s="2"/>
      <c r="B420" s="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1"/>
      <c r="AQ420" s="1"/>
      <c r="AS420" s="33"/>
      <c r="AT420" s="33"/>
      <c r="AX420">
        <f t="shared" si="427"/>
        <v>416</v>
      </c>
      <c r="AY420" s="34">
        <v>2.3106437805730795E-2</v>
      </c>
    </row>
    <row r="421" spans="1:51">
      <c r="A421" s="2"/>
      <c r="B421" s="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1"/>
      <c r="AQ421" s="1"/>
      <c r="AS421" s="33"/>
      <c r="AT421" s="33"/>
      <c r="AX421">
        <f t="shared" si="427"/>
        <v>417</v>
      </c>
      <c r="AY421" s="34">
        <v>2.3377227463312802E-2</v>
      </c>
    </row>
    <row r="422" spans="1:51">
      <c r="A422" s="2"/>
      <c r="B422" s="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1"/>
      <c r="AQ422" s="1"/>
      <c r="AS422" s="33"/>
      <c r="AT422" s="33"/>
      <c r="AX422">
        <f t="shared" si="427"/>
        <v>418</v>
      </c>
      <c r="AY422" s="34">
        <v>2.4302898614023079E-2</v>
      </c>
    </row>
    <row r="423" spans="1:51">
      <c r="A423" s="2"/>
      <c r="B423" s="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1"/>
      <c r="AQ423" s="1"/>
      <c r="AS423" s="33"/>
      <c r="AT423" s="33"/>
      <c r="AX423">
        <f t="shared" si="427"/>
        <v>419</v>
      </c>
      <c r="AY423" s="34">
        <v>2.4145775098998599E-2</v>
      </c>
    </row>
    <row r="424" spans="1:51">
      <c r="A424" s="2"/>
      <c r="B424" s="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1"/>
      <c r="AQ424" s="1"/>
      <c r="AS424" s="33"/>
      <c r="AT424" s="33"/>
      <c r="AX424">
        <f t="shared" si="427"/>
        <v>420</v>
      </c>
      <c r="AY424" s="34">
        <v>2.4177221639879735E-2</v>
      </c>
    </row>
    <row r="425" spans="1:51">
      <c r="A425" s="2"/>
      <c r="B425" s="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1"/>
      <c r="AQ425" s="1"/>
      <c r="AS425" s="33"/>
      <c r="AT425" s="33"/>
      <c r="AX425">
        <f t="shared" si="427"/>
        <v>421</v>
      </c>
      <c r="AY425" s="34">
        <v>2.5212773701374522E-2</v>
      </c>
    </row>
    <row r="426" spans="1:51">
      <c r="A426" s="2"/>
      <c r="B426" s="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1"/>
      <c r="AQ426" s="1"/>
      <c r="AS426" s="33"/>
      <c r="AT426" s="33"/>
      <c r="AX426">
        <f t="shared" si="427"/>
        <v>422</v>
      </c>
      <c r="AY426" s="34">
        <v>2.3247983636152221E-2</v>
      </c>
    </row>
    <row r="427" spans="1:51">
      <c r="A427" s="2"/>
      <c r="B427" s="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1"/>
      <c r="AQ427" s="1"/>
      <c r="AS427" s="33"/>
      <c r="AT427" s="33"/>
      <c r="AX427">
        <f t="shared" si="427"/>
        <v>423</v>
      </c>
      <c r="AY427" s="34">
        <v>2.327524458420718E-2</v>
      </c>
    </row>
    <row r="428" spans="1:51">
      <c r="A428" s="2"/>
      <c r="B428" s="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1"/>
      <c r="AQ428" s="1"/>
      <c r="AS428" s="33"/>
      <c r="AT428" s="33"/>
      <c r="AX428">
        <f t="shared" si="427"/>
        <v>424</v>
      </c>
      <c r="AY428" s="34">
        <v>2.305450005823452E-2</v>
      </c>
    </row>
    <row r="429" spans="1:51">
      <c r="A429" s="2"/>
      <c r="B429" s="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1"/>
      <c r="AQ429" s="1"/>
      <c r="AS429" s="33"/>
      <c r="AT429" s="33"/>
      <c r="AX429">
        <f t="shared" si="427"/>
        <v>425</v>
      </c>
      <c r="AY429" s="34">
        <v>2.1941896692289822E-2</v>
      </c>
    </row>
    <row r="430" spans="1:51">
      <c r="A430" s="2"/>
      <c r="B430" s="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1"/>
      <c r="AQ430" s="1"/>
      <c r="AS430" s="33"/>
      <c r="AT430" s="33"/>
      <c r="AX430">
        <f t="shared" si="427"/>
        <v>426</v>
      </c>
      <c r="AY430" s="34">
        <v>2.4212271430235143E-2</v>
      </c>
    </row>
    <row r="431" spans="1:51">
      <c r="A431" s="2"/>
      <c r="B431" s="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1"/>
      <c r="AQ431" s="1"/>
      <c r="AS431" s="33"/>
      <c r="AT431" s="33"/>
      <c r="AX431">
        <f t="shared" si="427"/>
        <v>427</v>
      </c>
      <c r="AY431" s="34">
        <v>2.2552592883764488E-2</v>
      </c>
    </row>
    <row r="432" spans="1:51">
      <c r="A432" s="2"/>
      <c r="B432" s="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1"/>
      <c r="AQ432" s="1"/>
      <c r="AS432" s="33"/>
      <c r="AT432" s="33"/>
      <c r="AX432">
        <f t="shared" si="427"/>
        <v>428</v>
      </c>
      <c r="AY432" s="34">
        <v>2.355979210342463E-2</v>
      </c>
    </row>
    <row r="433" spans="1:51">
      <c r="A433" s="2"/>
      <c r="B433" s="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1"/>
      <c r="AQ433" s="1"/>
      <c r="AS433" s="33"/>
      <c r="AT433" s="33"/>
      <c r="AX433">
        <f t="shared" si="427"/>
        <v>429</v>
      </c>
      <c r="AY433" s="34">
        <v>2.3543377300256338E-2</v>
      </c>
    </row>
    <row r="434" spans="1:51">
      <c r="A434" s="2"/>
      <c r="B434" s="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1"/>
      <c r="AQ434" s="1"/>
      <c r="AS434" s="33"/>
      <c r="AT434" s="33"/>
      <c r="AX434">
        <f t="shared" si="427"/>
        <v>430</v>
      </c>
      <c r="AY434" s="34">
        <v>2.3791710342418702E-2</v>
      </c>
    </row>
    <row r="435" spans="1:51">
      <c r="A435" s="2"/>
      <c r="B435" s="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1"/>
      <c r="AQ435" s="1"/>
      <c r="AS435" s="33"/>
      <c r="AT435" s="33"/>
      <c r="AX435">
        <f t="shared" si="427"/>
        <v>431</v>
      </c>
      <c r="AY435" s="34">
        <v>2.2483439610995269E-2</v>
      </c>
    </row>
    <row r="436" spans="1:51">
      <c r="A436" s="2"/>
      <c r="B436" s="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1"/>
      <c r="AQ436" s="1"/>
      <c r="AS436" s="33"/>
      <c r="AT436" s="33"/>
      <c r="AX436">
        <f t="shared" si="427"/>
        <v>432</v>
      </c>
      <c r="AY436" s="34">
        <v>2.4564516363848436E-2</v>
      </c>
    </row>
    <row r="437" spans="1:51">
      <c r="A437" s="2"/>
      <c r="B437" s="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1"/>
      <c r="AQ437" s="1"/>
      <c r="AS437" s="33"/>
      <c r="AT437" s="33"/>
      <c r="AX437">
        <f t="shared" si="427"/>
        <v>433</v>
      </c>
      <c r="AY437" s="34">
        <v>2.3868652457489287E-2</v>
      </c>
    </row>
    <row r="438" spans="1:51">
      <c r="A438" s="2"/>
      <c r="B438" s="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1"/>
      <c r="AQ438" s="1"/>
      <c r="AS438" s="33"/>
      <c r="AT438" s="33"/>
      <c r="AX438">
        <f t="shared" si="427"/>
        <v>434</v>
      </c>
      <c r="AY438" s="34">
        <v>2.3964811903097832E-2</v>
      </c>
    </row>
    <row r="439" spans="1:51">
      <c r="A439" s="2"/>
      <c r="B439" s="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1"/>
      <c r="AQ439" s="1"/>
      <c r="AS439" s="33"/>
      <c r="AT439" s="33"/>
      <c r="AX439">
        <f t="shared" si="427"/>
        <v>435</v>
      </c>
      <c r="AY439" s="34">
        <v>2.2241184777545026E-2</v>
      </c>
    </row>
    <row r="440" spans="1:51">
      <c r="A440" s="2"/>
      <c r="B440" s="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1"/>
      <c r="AQ440" s="1"/>
      <c r="AS440" s="33"/>
      <c r="AT440" s="33"/>
      <c r="AX440">
        <f t="shared" si="427"/>
        <v>436</v>
      </c>
      <c r="AY440" s="34">
        <v>2.4364481423247864E-2</v>
      </c>
    </row>
    <row r="441" spans="1:51">
      <c r="A441" s="2"/>
      <c r="B441" s="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1"/>
      <c r="AQ441" s="1"/>
      <c r="AS441" s="33"/>
      <c r="AT441" s="33"/>
      <c r="AX441">
        <f t="shared" si="427"/>
        <v>437</v>
      </c>
      <c r="AY441" s="34">
        <v>2.3656169927789582E-2</v>
      </c>
    </row>
    <row r="442" spans="1:51">
      <c r="A442" s="2"/>
      <c r="B442" s="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1"/>
      <c r="AQ442" s="1"/>
      <c r="AS442" s="33"/>
      <c r="AT442" s="33"/>
      <c r="AX442">
        <f t="shared" si="427"/>
        <v>438</v>
      </c>
      <c r="AY442" s="34">
        <v>2.3385089098532614E-2</v>
      </c>
    </row>
    <row r="443" spans="1:51">
      <c r="A443" s="2"/>
      <c r="B443" s="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1"/>
      <c r="AQ443" s="1"/>
      <c r="AS443" s="33"/>
      <c r="AT443" s="33"/>
      <c r="AX443">
        <f t="shared" si="427"/>
        <v>439</v>
      </c>
      <c r="AY443" s="34">
        <v>2.4703769217330324E-2</v>
      </c>
    </row>
    <row r="444" spans="1:51">
      <c r="A444" s="2"/>
      <c r="B444" s="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1"/>
      <c r="AQ444" s="1"/>
      <c r="AS444" s="33"/>
      <c r="AT444" s="33"/>
      <c r="AX444">
        <f t="shared" si="427"/>
        <v>440</v>
      </c>
      <c r="AY444" s="34">
        <v>2.1984225774516822E-2</v>
      </c>
    </row>
    <row r="445" spans="1:51">
      <c r="A445" s="2"/>
      <c r="B445" s="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1"/>
      <c r="AQ445" s="1"/>
      <c r="AS445" s="33"/>
      <c r="AT445" s="33"/>
      <c r="AX445">
        <f t="shared" si="427"/>
        <v>441</v>
      </c>
      <c r="AY445" s="34">
        <v>2.465390606801833E-2</v>
      </c>
    </row>
    <row r="446" spans="1:51">
      <c r="A446" s="2"/>
      <c r="B446" s="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1"/>
      <c r="AQ446" s="1"/>
      <c r="AS446" s="33"/>
      <c r="AT446" s="33"/>
      <c r="AX446">
        <f t="shared" si="427"/>
        <v>442</v>
      </c>
      <c r="AY446" s="34">
        <v>2.2837176799441566E-2</v>
      </c>
    </row>
    <row r="447" spans="1:51">
      <c r="A447" s="2"/>
      <c r="B447" s="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1"/>
      <c r="AQ447" s="1"/>
      <c r="AS447" s="33"/>
      <c r="AT447" s="33"/>
      <c r="AX447">
        <f t="shared" si="427"/>
        <v>443</v>
      </c>
      <c r="AY447" s="34">
        <v>2.2405987945492974E-2</v>
      </c>
    </row>
    <row r="448" spans="1:51">
      <c r="A448" s="2"/>
      <c r="B448" s="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1"/>
      <c r="AQ448" s="1"/>
      <c r="AS448" s="33"/>
      <c r="AT448" s="33"/>
      <c r="AX448">
        <f t="shared" si="427"/>
        <v>444</v>
      </c>
      <c r="AY448" s="34">
        <v>2.3407472921034015E-2</v>
      </c>
    </row>
    <row r="449" spans="1:51">
      <c r="A449" s="2"/>
      <c r="B449" s="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1"/>
      <c r="AQ449" s="1"/>
      <c r="AS449" s="33"/>
      <c r="AT449" s="33"/>
      <c r="AX449">
        <f t="shared" si="427"/>
        <v>445</v>
      </c>
      <c r="AY449" s="34">
        <v>2.1973743594223646E-2</v>
      </c>
    </row>
    <row r="450" spans="1:51">
      <c r="A450" s="2"/>
      <c r="B450" s="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1"/>
      <c r="AQ450" s="1"/>
      <c r="AS450" s="33"/>
      <c r="AT450" s="33"/>
      <c r="AX450">
        <f t="shared" si="427"/>
        <v>446</v>
      </c>
      <c r="AY450" s="34">
        <v>2.452418908688607E-2</v>
      </c>
    </row>
    <row r="451" spans="1:51">
      <c r="A451" s="2"/>
      <c r="B451" s="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1"/>
      <c r="AQ451" s="1"/>
      <c r="AS451" s="33"/>
      <c r="AT451" s="33"/>
      <c r="AX451">
        <f t="shared" si="427"/>
        <v>447</v>
      </c>
      <c r="AY451" s="34">
        <v>2.44364372233873E-2</v>
      </c>
    </row>
    <row r="452" spans="1:51">
      <c r="A452" s="2"/>
      <c r="B452" s="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1"/>
      <c r="AQ452" s="1"/>
      <c r="AS452" s="33"/>
      <c r="AT452" s="33"/>
      <c r="AX452">
        <f t="shared" si="427"/>
        <v>448</v>
      </c>
      <c r="AY452" s="34">
        <v>2.2436924935941901E-2</v>
      </c>
    </row>
    <row r="453" spans="1:51">
      <c r="A453" s="2"/>
      <c r="B453" s="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1"/>
      <c r="AQ453" s="1"/>
      <c r="AS453" s="33"/>
      <c r="AT453" s="33"/>
      <c r="AX453">
        <f t="shared" si="427"/>
        <v>449</v>
      </c>
      <c r="AY453" s="34">
        <v>2.3279830538085529E-2</v>
      </c>
    </row>
    <row r="454" spans="1:51">
      <c r="A454" s="2"/>
      <c r="B454" s="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1"/>
      <c r="AQ454" s="1"/>
      <c r="AS454" s="33"/>
      <c r="AT454" s="33"/>
      <c r="AX454">
        <f t="shared" si="427"/>
        <v>450</v>
      </c>
      <c r="AY454" s="34">
        <v>2.344379658746833E-2</v>
      </c>
    </row>
    <row r="455" spans="1:51">
      <c r="A455" s="2"/>
      <c r="B455" s="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1"/>
      <c r="AQ455" s="1"/>
      <c r="AS455" s="33"/>
      <c r="AT455" s="33"/>
      <c r="AX455">
        <f t="shared" ref="AX455:AX518" si="428">AX454+1</f>
        <v>451</v>
      </c>
      <c r="AY455" s="34">
        <v>2.2973299557419526E-2</v>
      </c>
    </row>
    <row r="456" spans="1:51">
      <c r="AX456">
        <f t="shared" si="428"/>
        <v>452</v>
      </c>
      <c r="AY456" s="34">
        <v>2.4211288725832544E-2</v>
      </c>
    </row>
    <row r="457" spans="1:51">
      <c r="AX457">
        <f t="shared" si="428"/>
        <v>453</v>
      </c>
      <c r="AY457" s="34">
        <v>2.5121891742370964E-2</v>
      </c>
    </row>
    <row r="458" spans="1:51">
      <c r="AX458">
        <f t="shared" si="428"/>
        <v>454</v>
      </c>
      <c r="AY458" s="34">
        <v>2.4985950966689867E-2</v>
      </c>
    </row>
    <row r="459" spans="1:51">
      <c r="AX459">
        <f t="shared" si="428"/>
        <v>455</v>
      </c>
      <c r="AY459" s="34">
        <v>2.3429711157698933E-2</v>
      </c>
    </row>
    <row r="460" spans="1:51">
      <c r="AX460">
        <f t="shared" si="428"/>
        <v>456</v>
      </c>
      <c r="AY460" s="34">
        <v>2.2251084614488947E-2</v>
      </c>
    </row>
    <row r="461" spans="1:51">
      <c r="AX461">
        <f t="shared" si="428"/>
        <v>457</v>
      </c>
      <c r="AY461" s="34">
        <v>2.4095839156767704E-2</v>
      </c>
    </row>
    <row r="462" spans="1:51">
      <c r="AX462">
        <f t="shared" si="428"/>
        <v>458</v>
      </c>
      <c r="AY462" s="34">
        <v>2.2917103424179075E-2</v>
      </c>
    </row>
    <row r="463" spans="1:51">
      <c r="AX463">
        <f t="shared" si="428"/>
        <v>459</v>
      </c>
      <c r="AY463" s="34">
        <v>2.2610172082459926E-2</v>
      </c>
    </row>
    <row r="464" spans="1:51">
      <c r="AX464">
        <f t="shared" si="428"/>
        <v>460</v>
      </c>
      <c r="AY464" s="34">
        <v>2.4778418355462687E-2</v>
      </c>
    </row>
    <row r="465" spans="50:51">
      <c r="AX465">
        <f t="shared" si="428"/>
        <v>461</v>
      </c>
      <c r="AY465" s="34">
        <v>2.3991090146750695E-2</v>
      </c>
    </row>
    <row r="466" spans="50:51">
      <c r="AX466">
        <f t="shared" si="428"/>
        <v>462</v>
      </c>
      <c r="AY466" s="34">
        <v>2.2713901991614813E-2</v>
      </c>
    </row>
    <row r="467" spans="50:51">
      <c r="AX467">
        <f t="shared" si="428"/>
        <v>463</v>
      </c>
      <c r="AY467" s="34">
        <v>2.4932702946657774E-2</v>
      </c>
    </row>
    <row r="468" spans="50:51">
      <c r="AX468">
        <f t="shared" si="428"/>
        <v>464</v>
      </c>
      <c r="AY468" s="34">
        <v>2.381580479850913E-2</v>
      </c>
    </row>
    <row r="469" spans="50:51">
      <c r="AX469">
        <f t="shared" si="428"/>
        <v>465</v>
      </c>
      <c r="AY469" s="34">
        <v>2.3184690193338374E-2</v>
      </c>
    </row>
    <row r="470" spans="50:51">
      <c r="AX470">
        <f t="shared" si="428"/>
        <v>466</v>
      </c>
      <c r="AY470" s="34">
        <v>2.2796813126019281E-2</v>
      </c>
    </row>
    <row r="471" spans="50:51">
      <c r="AX471">
        <f t="shared" si="428"/>
        <v>467</v>
      </c>
      <c r="AY471" s="34">
        <v>2.4520913405544274E-2</v>
      </c>
    </row>
    <row r="472" spans="50:51">
      <c r="AX472">
        <f t="shared" si="428"/>
        <v>468</v>
      </c>
      <c r="AY472" s="34">
        <v>2.4029342825529695E-2</v>
      </c>
    </row>
    <row r="473" spans="50:51">
      <c r="AX473">
        <f t="shared" si="428"/>
        <v>469</v>
      </c>
      <c r="AY473" s="34">
        <v>2.3374352143024031E-2</v>
      </c>
    </row>
    <row r="474" spans="50:51">
      <c r="AX474">
        <f t="shared" si="428"/>
        <v>470</v>
      </c>
      <c r="AY474" s="34">
        <v>2.2842709061262761E-2</v>
      </c>
    </row>
    <row r="475" spans="50:51">
      <c r="AX475">
        <f t="shared" si="428"/>
        <v>471</v>
      </c>
      <c r="AY475" s="34">
        <v>2.3448746505939894E-2</v>
      </c>
    </row>
    <row r="476" spans="50:51">
      <c r="AX476">
        <f t="shared" si="428"/>
        <v>472</v>
      </c>
      <c r="AY476" s="34">
        <v>2.3995312136035431E-2</v>
      </c>
    </row>
    <row r="477" spans="50:51">
      <c r="AX477">
        <f t="shared" si="428"/>
        <v>473</v>
      </c>
      <c r="AY477" s="34">
        <v>2.3016574947589095E-2</v>
      </c>
    </row>
    <row r="478" spans="50:51">
      <c r="AX478">
        <f t="shared" si="428"/>
        <v>474</v>
      </c>
      <c r="AY478" s="34">
        <v>2.3983264907989698E-2</v>
      </c>
    </row>
    <row r="479" spans="50:51">
      <c r="AX479">
        <f t="shared" si="428"/>
        <v>475</v>
      </c>
      <c r="AY479" s="34">
        <v>2.3842847367808714E-2</v>
      </c>
    </row>
    <row r="480" spans="50:51">
      <c r="AX480">
        <f t="shared" si="428"/>
        <v>476</v>
      </c>
      <c r="AY480" s="34">
        <v>2.2716304157931851E-2</v>
      </c>
    </row>
    <row r="481" spans="50:51">
      <c r="AX481">
        <f t="shared" si="428"/>
        <v>477</v>
      </c>
      <c r="AY481" s="34">
        <v>2.415097979268617E-2</v>
      </c>
    </row>
    <row r="482" spans="50:51">
      <c r="AX482">
        <f t="shared" si="428"/>
        <v>478</v>
      </c>
      <c r="AY482" s="34">
        <v>2.334785552061476E-2</v>
      </c>
    </row>
    <row r="483" spans="50:51">
      <c r="AX483">
        <f t="shared" si="428"/>
        <v>479</v>
      </c>
      <c r="AY483" s="34">
        <v>2.5661068891218615E-2</v>
      </c>
    </row>
    <row r="484" spans="50:51">
      <c r="AX484">
        <f t="shared" si="428"/>
        <v>480</v>
      </c>
      <c r="AY484" s="34">
        <v>2.2653738644305407E-2</v>
      </c>
    </row>
    <row r="485" spans="50:51">
      <c r="AX485">
        <f t="shared" si="428"/>
        <v>481</v>
      </c>
      <c r="AY485" s="34">
        <v>2.2630481306779207E-2</v>
      </c>
    </row>
    <row r="486" spans="50:51">
      <c r="AX486">
        <f t="shared" si="428"/>
        <v>482</v>
      </c>
      <c r="AY486" s="34">
        <v>2.2886712380619977E-2</v>
      </c>
    </row>
    <row r="487" spans="50:51">
      <c r="AX487">
        <f t="shared" si="428"/>
        <v>483</v>
      </c>
      <c r="AY487" s="34">
        <v>2.2783637607734018E-2</v>
      </c>
    </row>
    <row r="488" spans="50:51">
      <c r="AX488">
        <f t="shared" si="428"/>
        <v>484</v>
      </c>
      <c r="AY488" s="34">
        <v>2.1380517703237768E-2</v>
      </c>
    </row>
    <row r="489" spans="50:51">
      <c r="AX489">
        <f t="shared" si="428"/>
        <v>485</v>
      </c>
      <c r="AY489" s="34">
        <v>2.357933700209696E-2</v>
      </c>
    </row>
    <row r="490" spans="50:51">
      <c r="AX490">
        <f t="shared" si="428"/>
        <v>486</v>
      </c>
      <c r="AY490" s="34">
        <v>2.124181079664593E-2</v>
      </c>
    </row>
    <row r="491" spans="50:51">
      <c r="AX491">
        <f t="shared" si="428"/>
        <v>487</v>
      </c>
      <c r="AY491" s="34">
        <v>2.1755401234568428E-2</v>
      </c>
    </row>
    <row r="492" spans="50:51">
      <c r="AX492">
        <f t="shared" si="428"/>
        <v>488</v>
      </c>
      <c r="AY492" s="34">
        <v>2.5355520614954778E-2</v>
      </c>
    </row>
    <row r="493" spans="50:51">
      <c r="AX493">
        <f t="shared" si="428"/>
        <v>489</v>
      </c>
      <c r="AY493" s="34">
        <v>2.2908404670394213E-2</v>
      </c>
    </row>
    <row r="494" spans="50:51">
      <c r="AX494">
        <f t="shared" si="428"/>
        <v>490</v>
      </c>
      <c r="AY494" s="34">
        <v>2.3140759666899626E-2</v>
      </c>
    </row>
    <row r="495" spans="50:51">
      <c r="AX495">
        <f t="shared" si="428"/>
        <v>491</v>
      </c>
      <c r="AY495" s="34">
        <v>2.4713705450733439E-2</v>
      </c>
    </row>
    <row r="496" spans="50:51">
      <c r="AX496">
        <f t="shared" si="428"/>
        <v>492</v>
      </c>
      <c r="AY496" s="34">
        <v>2.4523388364780258E-2</v>
      </c>
    </row>
    <row r="497" spans="50:51">
      <c r="AX497">
        <f t="shared" si="428"/>
        <v>493</v>
      </c>
      <c r="AY497" s="34">
        <v>2.1464629920801778E-2</v>
      </c>
    </row>
    <row r="498" spans="50:51">
      <c r="AX498">
        <f t="shared" si="428"/>
        <v>494</v>
      </c>
      <c r="AY498" s="34">
        <v>2.3491694327975998E-2</v>
      </c>
    </row>
    <row r="499" spans="50:51">
      <c r="AX499">
        <f t="shared" si="428"/>
        <v>495</v>
      </c>
      <c r="AY499" s="34">
        <v>2.4410886908921924E-2</v>
      </c>
    </row>
    <row r="500" spans="50:51">
      <c r="AX500">
        <f t="shared" si="428"/>
        <v>496</v>
      </c>
      <c r="AY500" s="34">
        <v>2.4745734334964652E-2</v>
      </c>
    </row>
    <row r="501" spans="50:51">
      <c r="AX501">
        <f t="shared" si="428"/>
        <v>497</v>
      </c>
      <c r="AY501" s="34">
        <v>2.2072632774284284E-2</v>
      </c>
    </row>
    <row r="502" spans="50:51">
      <c r="AX502">
        <f t="shared" si="428"/>
        <v>498</v>
      </c>
      <c r="AY502" s="34">
        <v>2.2931152457488932E-2</v>
      </c>
    </row>
    <row r="503" spans="50:51">
      <c r="AX503">
        <f t="shared" si="428"/>
        <v>499</v>
      </c>
      <c r="AY503" s="34">
        <v>2.3264835196832378E-2</v>
      </c>
    </row>
    <row r="504" spans="50:51">
      <c r="AX504">
        <f t="shared" si="428"/>
        <v>500</v>
      </c>
      <c r="AY504" s="34">
        <v>2.4020389296529304E-2</v>
      </c>
    </row>
    <row r="505" spans="50:51">
      <c r="AX505">
        <f t="shared" si="428"/>
        <v>501</v>
      </c>
      <c r="AY505" s="34">
        <v>2.2864474143955354E-2</v>
      </c>
    </row>
    <row r="506" spans="50:51">
      <c r="AX506">
        <f t="shared" si="428"/>
        <v>502</v>
      </c>
      <c r="AY506" s="34">
        <v>2.4947334323318106E-2</v>
      </c>
    </row>
    <row r="507" spans="50:51">
      <c r="AX507">
        <f t="shared" si="428"/>
        <v>503</v>
      </c>
      <c r="AY507" s="34">
        <v>2.378537735849072E-2</v>
      </c>
    </row>
    <row r="508" spans="50:51">
      <c r="AX508">
        <f t="shared" si="428"/>
        <v>504</v>
      </c>
      <c r="AY508" s="34">
        <v>2.4270942522711645E-2</v>
      </c>
    </row>
    <row r="509" spans="50:51">
      <c r="AX509">
        <f t="shared" si="428"/>
        <v>505</v>
      </c>
      <c r="AY509" s="34">
        <v>2.3009295655718954E-2</v>
      </c>
    </row>
    <row r="510" spans="50:51">
      <c r="AX510">
        <f t="shared" si="428"/>
        <v>506</v>
      </c>
      <c r="AY510" s="34">
        <v>2.2773337409737051E-2</v>
      </c>
    </row>
    <row r="511" spans="50:51">
      <c r="AX511">
        <f t="shared" si="428"/>
        <v>507</v>
      </c>
      <c r="AY511" s="34">
        <v>2.2732500582343738E-2</v>
      </c>
    </row>
    <row r="512" spans="50:51">
      <c r="AX512">
        <f t="shared" si="428"/>
        <v>508</v>
      </c>
      <c r="AY512" s="34">
        <v>2.2184624679711527E-2</v>
      </c>
    </row>
    <row r="513" spans="50:51">
      <c r="AX513">
        <f t="shared" si="428"/>
        <v>509</v>
      </c>
      <c r="AY513" s="34">
        <v>2.4009834323317315E-2</v>
      </c>
    </row>
    <row r="514" spans="50:51">
      <c r="AX514">
        <f t="shared" si="428"/>
        <v>510</v>
      </c>
      <c r="AY514" s="34">
        <v>2.3403323724668083E-2</v>
      </c>
    </row>
    <row r="515" spans="50:51">
      <c r="AX515">
        <f t="shared" si="428"/>
        <v>511</v>
      </c>
      <c r="AY515" s="34">
        <v>2.1696184195201761E-2</v>
      </c>
    </row>
    <row r="516" spans="50:51">
      <c r="AX516">
        <f t="shared" si="428"/>
        <v>512</v>
      </c>
      <c r="AY516" s="34">
        <v>2.4210560796645401E-2</v>
      </c>
    </row>
    <row r="517" spans="50:51">
      <c r="AX517">
        <f t="shared" si="428"/>
        <v>513</v>
      </c>
      <c r="AY517" s="34">
        <v>2.4703259666899825E-2</v>
      </c>
    </row>
    <row r="518" spans="50:51">
      <c r="AX518">
        <f t="shared" si="428"/>
        <v>514</v>
      </c>
      <c r="AY518" s="34">
        <v>2.5520760540415303E-2</v>
      </c>
    </row>
    <row r="519" spans="50:51">
      <c r="AX519">
        <f t="shared" ref="AX519:AX582" si="429">AX518+1</f>
        <v>515</v>
      </c>
      <c r="AY519" s="34">
        <v>2.3111897274633232E-2</v>
      </c>
    </row>
    <row r="520" spans="50:51">
      <c r="AX520">
        <f t="shared" si="429"/>
        <v>516</v>
      </c>
      <c r="AY520" s="34">
        <v>2.2978103890053721E-2</v>
      </c>
    </row>
    <row r="521" spans="50:51">
      <c r="AX521">
        <f t="shared" si="429"/>
        <v>517</v>
      </c>
      <c r="AY521" s="34">
        <v>2.5829839273235927E-2</v>
      </c>
    </row>
    <row r="522" spans="50:51">
      <c r="AX522">
        <f t="shared" si="429"/>
        <v>518</v>
      </c>
      <c r="AY522" s="34">
        <v>2.3973073899370836E-2</v>
      </c>
    </row>
    <row r="523" spans="50:51">
      <c r="AX523">
        <f t="shared" si="429"/>
        <v>519</v>
      </c>
      <c r="AY523" s="34">
        <v>2.4134965350570987E-2</v>
      </c>
    </row>
    <row r="524" spans="50:51">
      <c r="AX524">
        <f t="shared" si="429"/>
        <v>520</v>
      </c>
      <c r="AY524" s="34">
        <v>2.3811182448171798E-2</v>
      </c>
    </row>
    <row r="525" spans="50:51">
      <c r="AX525">
        <f t="shared" si="429"/>
        <v>521</v>
      </c>
      <c r="AY525" s="34">
        <v>2.3109713487072178E-2</v>
      </c>
    </row>
    <row r="526" spans="50:51">
      <c r="AX526">
        <f t="shared" si="429"/>
        <v>522</v>
      </c>
      <c r="AY526" s="34">
        <v>2.2409773177265346E-2</v>
      </c>
    </row>
    <row r="527" spans="50:51">
      <c r="AX527">
        <f t="shared" si="429"/>
        <v>523</v>
      </c>
      <c r="AY527" s="34">
        <v>2.4072618215699833E-2</v>
      </c>
    </row>
    <row r="528" spans="50:51">
      <c r="AX528">
        <f t="shared" si="429"/>
        <v>524</v>
      </c>
      <c r="AY528" s="34">
        <v>2.5363855404146492E-2</v>
      </c>
    </row>
    <row r="529" spans="50:51">
      <c r="AX529">
        <f t="shared" si="429"/>
        <v>525</v>
      </c>
      <c r="AY529" s="34">
        <v>2.2942071395294437E-2</v>
      </c>
    </row>
    <row r="530" spans="50:51">
      <c r="AX530">
        <f t="shared" si="429"/>
        <v>526</v>
      </c>
      <c r="AY530" s="34">
        <v>2.2573448054973671E-2</v>
      </c>
    </row>
    <row r="531" spans="50:51">
      <c r="AX531">
        <f t="shared" si="429"/>
        <v>527</v>
      </c>
      <c r="AY531" s="34">
        <v>2.3228875494991908E-2</v>
      </c>
    </row>
    <row r="532" spans="50:51">
      <c r="AX532">
        <f t="shared" si="429"/>
        <v>528</v>
      </c>
      <c r="AY532" s="34">
        <v>2.4213654495690979E-2</v>
      </c>
    </row>
    <row r="533" spans="50:51">
      <c r="AX533">
        <f t="shared" si="429"/>
        <v>529</v>
      </c>
      <c r="AY533" s="34">
        <v>2.4832321511763466E-2</v>
      </c>
    </row>
    <row r="534" spans="50:51">
      <c r="AX534">
        <f t="shared" si="429"/>
        <v>530</v>
      </c>
      <c r="AY534" s="34">
        <v>2.2439363498719056E-2</v>
      </c>
    </row>
    <row r="535" spans="50:51">
      <c r="AX535">
        <f t="shared" si="429"/>
        <v>531</v>
      </c>
      <c r="AY535" s="34">
        <v>2.2505532261821861E-2</v>
      </c>
    </row>
    <row r="536" spans="50:51">
      <c r="AX536">
        <f t="shared" si="429"/>
        <v>532</v>
      </c>
      <c r="AY536" s="34">
        <v>2.3497918122525108E-2</v>
      </c>
    </row>
    <row r="537" spans="50:51">
      <c r="AX537">
        <f t="shared" si="429"/>
        <v>533</v>
      </c>
      <c r="AY537" s="34">
        <v>2.1090947472630125E-2</v>
      </c>
    </row>
    <row r="538" spans="50:51">
      <c r="AX538">
        <f t="shared" si="429"/>
        <v>534</v>
      </c>
      <c r="AY538" s="34">
        <v>2.4982420510133132E-2</v>
      </c>
    </row>
    <row r="539" spans="50:51">
      <c r="AX539">
        <f t="shared" si="429"/>
        <v>535</v>
      </c>
      <c r="AY539" s="34">
        <v>2.4491395877009239E-2</v>
      </c>
    </row>
    <row r="540" spans="50:51">
      <c r="AX540">
        <f t="shared" si="429"/>
        <v>536</v>
      </c>
      <c r="AY540" s="34">
        <v>2.4764332925693494E-2</v>
      </c>
    </row>
    <row r="541" spans="50:51">
      <c r="AX541">
        <f t="shared" si="429"/>
        <v>537</v>
      </c>
      <c r="AY541" s="34">
        <v>2.3197720125786633E-2</v>
      </c>
    </row>
    <row r="542" spans="50:51">
      <c r="AX542">
        <f t="shared" si="429"/>
        <v>538</v>
      </c>
      <c r="AY542" s="34">
        <v>2.333224143955295E-2</v>
      </c>
    </row>
    <row r="543" spans="50:51">
      <c r="AX543">
        <f t="shared" si="429"/>
        <v>539</v>
      </c>
      <c r="AY543" s="34">
        <v>2.1840314174237391E-2</v>
      </c>
    </row>
    <row r="544" spans="50:51">
      <c r="AX544">
        <f t="shared" si="429"/>
        <v>540</v>
      </c>
      <c r="AY544" s="34">
        <v>2.3557681108781908E-2</v>
      </c>
    </row>
    <row r="545" spans="50:51">
      <c r="AX545">
        <f t="shared" si="429"/>
        <v>541</v>
      </c>
      <c r="AY545" s="34">
        <v>2.3136028127183968E-2</v>
      </c>
    </row>
    <row r="546" spans="50:51">
      <c r="AX546">
        <f t="shared" si="429"/>
        <v>542</v>
      </c>
      <c r="AY546" s="34">
        <v>2.4769792394596327E-2</v>
      </c>
    </row>
    <row r="547" spans="50:51">
      <c r="AX547">
        <f t="shared" si="429"/>
        <v>543</v>
      </c>
      <c r="AY547" s="34">
        <v>2.371531417423739E-2</v>
      </c>
    </row>
    <row r="548" spans="50:51">
      <c r="AX548">
        <f t="shared" si="429"/>
        <v>544</v>
      </c>
      <c r="AY548" s="34">
        <v>2.3177338108548551E-2</v>
      </c>
    </row>
    <row r="549" spans="50:51">
      <c r="AX549">
        <f t="shared" si="429"/>
        <v>545</v>
      </c>
      <c r="AY549" s="34">
        <v>2.2846567085953912E-2</v>
      </c>
    </row>
    <row r="550" spans="50:51">
      <c r="AX550">
        <f t="shared" si="429"/>
        <v>546</v>
      </c>
      <c r="AY550" s="34">
        <v>2.3269857908223127E-2</v>
      </c>
    </row>
    <row r="551" spans="50:51">
      <c r="AX551">
        <f t="shared" si="429"/>
        <v>547</v>
      </c>
      <c r="AY551" s="34">
        <v>2.2377525914279404E-2</v>
      </c>
    </row>
    <row r="552" spans="50:51">
      <c r="AX552">
        <f t="shared" si="429"/>
        <v>548</v>
      </c>
      <c r="AY552" s="34">
        <v>2.3695660086187141E-2</v>
      </c>
    </row>
    <row r="553" spans="50:51">
      <c r="AX553">
        <f t="shared" si="429"/>
        <v>549</v>
      </c>
      <c r="AY553" s="34">
        <v>2.4389085429769215E-2</v>
      </c>
    </row>
    <row r="554" spans="50:51">
      <c r="AX554">
        <f t="shared" si="429"/>
        <v>550</v>
      </c>
      <c r="AY554" s="34">
        <v>2.5844834614488877E-2</v>
      </c>
    </row>
    <row r="555" spans="50:51">
      <c r="AX555">
        <f t="shared" si="429"/>
        <v>551</v>
      </c>
      <c r="AY555" s="34">
        <v>2.1731561553692269E-2</v>
      </c>
    </row>
    <row r="556" spans="50:51">
      <c r="AX556">
        <f t="shared" si="429"/>
        <v>552</v>
      </c>
      <c r="AY556" s="34">
        <v>2.389988061961356E-2</v>
      </c>
    </row>
    <row r="557" spans="50:51">
      <c r="AX557">
        <f t="shared" si="429"/>
        <v>553</v>
      </c>
      <c r="AY557" s="34">
        <v>2.3881209235965546E-2</v>
      </c>
    </row>
    <row r="558" spans="50:51">
      <c r="AX558">
        <f t="shared" si="429"/>
        <v>554</v>
      </c>
      <c r="AY558" s="34">
        <v>2.4105629804333315E-2</v>
      </c>
    </row>
    <row r="559" spans="50:51">
      <c r="AX559">
        <f t="shared" si="429"/>
        <v>555</v>
      </c>
      <c r="AY559" s="34">
        <v>2.5021546703937244E-2</v>
      </c>
    </row>
    <row r="560" spans="50:51">
      <c r="AX560">
        <f t="shared" si="429"/>
        <v>556</v>
      </c>
      <c r="AY560" s="34">
        <v>2.330294228977451E-2</v>
      </c>
    </row>
    <row r="561" spans="50:51">
      <c r="AX561">
        <f t="shared" si="429"/>
        <v>557</v>
      </c>
      <c r="AY561" s="34">
        <v>2.2531155369205795E-2</v>
      </c>
    </row>
    <row r="562" spans="50:51">
      <c r="AX562">
        <f t="shared" si="429"/>
        <v>558</v>
      </c>
      <c r="AY562" s="34">
        <v>2.3441758385744024E-2</v>
      </c>
    </row>
    <row r="563" spans="50:51">
      <c r="AX563">
        <f t="shared" si="429"/>
        <v>559</v>
      </c>
      <c r="AY563" s="34">
        <v>2.3284889645935218E-2</v>
      </c>
    </row>
    <row r="564" spans="50:51">
      <c r="AX564">
        <f t="shared" si="429"/>
        <v>560</v>
      </c>
      <c r="AY564" s="34">
        <v>2.4361715292336619E-2</v>
      </c>
    </row>
    <row r="565" spans="50:51">
      <c r="AX565">
        <f t="shared" si="429"/>
        <v>561</v>
      </c>
      <c r="AY565" s="34">
        <v>2.4408047985092562E-2</v>
      </c>
    </row>
    <row r="566" spans="50:51">
      <c r="AX566">
        <f t="shared" si="429"/>
        <v>562</v>
      </c>
      <c r="AY566" s="34">
        <v>2.3410275448404849E-2</v>
      </c>
    </row>
    <row r="567" spans="50:51">
      <c r="AX567">
        <f t="shared" si="429"/>
        <v>563</v>
      </c>
      <c r="AY567" s="34">
        <v>2.3647325588167269E-2</v>
      </c>
    </row>
    <row r="568" spans="50:51">
      <c r="AX568">
        <f t="shared" si="429"/>
        <v>564</v>
      </c>
      <c r="AY568" s="34">
        <v>2.4550503726997422E-2</v>
      </c>
    </row>
    <row r="569" spans="50:51">
      <c r="AX569">
        <f t="shared" si="429"/>
        <v>565</v>
      </c>
      <c r="AY569" s="34">
        <v>2.1914380969020247E-2</v>
      </c>
    </row>
    <row r="570" spans="50:51">
      <c r="AX570">
        <f t="shared" si="429"/>
        <v>566</v>
      </c>
      <c r="AY570" s="34">
        <v>2.4764369322152643E-2</v>
      </c>
    </row>
    <row r="571" spans="50:51">
      <c r="AX571">
        <f t="shared" si="429"/>
        <v>567</v>
      </c>
      <c r="AY571" s="34">
        <v>2.3496171092476391E-2</v>
      </c>
    </row>
    <row r="572" spans="50:51">
      <c r="AX572">
        <f t="shared" si="429"/>
        <v>568</v>
      </c>
      <c r="AY572" s="34">
        <v>2.4182790298159902E-2</v>
      </c>
    </row>
    <row r="573" spans="50:51">
      <c r="AX573">
        <f t="shared" si="429"/>
        <v>569</v>
      </c>
      <c r="AY573" s="34">
        <v>2.2553248020032845E-2</v>
      </c>
    </row>
    <row r="574" spans="50:51">
      <c r="AX574">
        <f t="shared" si="429"/>
        <v>570</v>
      </c>
      <c r="AY574" s="34">
        <v>2.3108585196832478E-2</v>
      </c>
    </row>
    <row r="575" spans="50:51">
      <c r="AX575">
        <f t="shared" si="429"/>
        <v>571</v>
      </c>
      <c r="AY575" s="34">
        <v>2.2976684428138893E-2</v>
      </c>
    </row>
    <row r="576" spans="50:51">
      <c r="AX576">
        <f t="shared" si="429"/>
        <v>572</v>
      </c>
      <c r="AY576" s="34">
        <v>2.3253697880270534E-2</v>
      </c>
    </row>
    <row r="577" spans="50:51">
      <c r="AX577">
        <f t="shared" si="429"/>
        <v>573</v>
      </c>
      <c r="AY577" s="34">
        <v>2.3750327568134409E-2</v>
      </c>
    </row>
    <row r="578" spans="50:51">
      <c r="AX578">
        <f t="shared" si="429"/>
        <v>574</v>
      </c>
      <c r="AY578" s="34">
        <v>2.3782647624039668E-2</v>
      </c>
    </row>
    <row r="579" spans="50:51">
      <c r="AX579">
        <f t="shared" si="429"/>
        <v>575</v>
      </c>
      <c r="AY579" s="34">
        <v>2.2466114896343068E-2</v>
      </c>
    </row>
    <row r="580" spans="50:51">
      <c r="AX580">
        <f t="shared" si="429"/>
        <v>576</v>
      </c>
      <c r="AY580" s="34">
        <v>2.4104137549499648E-2</v>
      </c>
    </row>
    <row r="581" spans="50:51">
      <c r="AX581">
        <f t="shared" si="429"/>
        <v>577</v>
      </c>
      <c r="AY581" s="34">
        <v>2.4102390519450366E-2</v>
      </c>
    </row>
    <row r="582" spans="50:51">
      <c r="AX582">
        <f t="shared" si="429"/>
        <v>578</v>
      </c>
      <c r="AY582" s="34">
        <v>2.3798989634288902E-2</v>
      </c>
    </row>
    <row r="583" spans="50:51">
      <c r="AX583">
        <f t="shared" ref="AX583:AX646" si="430">AX582+1</f>
        <v>579</v>
      </c>
      <c r="AY583" s="34">
        <v>2.249592359655252E-2</v>
      </c>
    </row>
    <row r="584" spans="50:51">
      <c r="AX584">
        <f t="shared" si="430"/>
        <v>580</v>
      </c>
      <c r="AY584" s="34">
        <v>2.4103919170743303E-2</v>
      </c>
    </row>
    <row r="585" spans="50:51">
      <c r="AX585">
        <f t="shared" si="430"/>
        <v>581</v>
      </c>
      <c r="AY585" s="34">
        <v>2.3985121127416957E-2</v>
      </c>
    </row>
    <row r="586" spans="50:51">
      <c r="AX586">
        <f t="shared" si="430"/>
        <v>582</v>
      </c>
      <c r="AY586" s="34">
        <v>2.2635940775681877E-2</v>
      </c>
    </row>
    <row r="587" spans="50:51">
      <c r="AX587">
        <f t="shared" si="430"/>
        <v>583</v>
      </c>
      <c r="AY587" s="34">
        <v>2.4312871243885505E-2</v>
      </c>
    </row>
    <row r="588" spans="50:51">
      <c r="AX588">
        <f t="shared" si="430"/>
        <v>584</v>
      </c>
      <c r="AY588" s="34">
        <v>2.2418435534591576E-2</v>
      </c>
    </row>
    <row r="589" spans="50:51">
      <c r="AX589">
        <f t="shared" si="430"/>
        <v>585</v>
      </c>
      <c r="AY589" s="34">
        <v>2.2274487537852744E-2</v>
      </c>
    </row>
    <row r="590" spans="50:51">
      <c r="AX590">
        <f t="shared" si="430"/>
        <v>586</v>
      </c>
      <c r="AY590" s="34">
        <v>2.3662102550664622E-2</v>
      </c>
    </row>
    <row r="591" spans="50:51">
      <c r="AX591">
        <f t="shared" si="430"/>
        <v>587</v>
      </c>
      <c r="AY591" s="34">
        <v>2.4122554157931637E-2</v>
      </c>
    </row>
    <row r="592" spans="50:51">
      <c r="AX592">
        <f t="shared" si="430"/>
        <v>588</v>
      </c>
      <c r="AY592" s="34">
        <v>2.0964506172840024E-2</v>
      </c>
    </row>
    <row r="593" spans="50:51">
      <c r="AX593">
        <f t="shared" si="430"/>
        <v>589</v>
      </c>
      <c r="AY593" s="34">
        <v>2.3394843349638997E-2</v>
      </c>
    </row>
    <row r="594" spans="50:51">
      <c r="AX594">
        <f t="shared" si="430"/>
        <v>590</v>
      </c>
      <c r="AY594" s="34">
        <v>2.3239212089448728E-2</v>
      </c>
    </row>
    <row r="595" spans="50:51">
      <c r="AX595">
        <f t="shared" si="430"/>
        <v>591</v>
      </c>
      <c r="AY595" s="34">
        <v>2.3259666899603928E-2</v>
      </c>
    </row>
    <row r="596" spans="50:51">
      <c r="AX596">
        <f t="shared" si="430"/>
        <v>592</v>
      </c>
      <c r="AY596" s="34">
        <v>2.4349376892615869E-2</v>
      </c>
    </row>
    <row r="597" spans="50:51">
      <c r="AX597">
        <f t="shared" si="430"/>
        <v>593</v>
      </c>
      <c r="AY597" s="34">
        <v>2.0777282785931064E-2</v>
      </c>
    </row>
    <row r="598" spans="50:51">
      <c r="AX598">
        <f t="shared" si="430"/>
        <v>594</v>
      </c>
      <c r="AY598" s="34">
        <v>2.4421478278593624E-2</v>
      </c>
    </row>
    <row r="599" spans="50:51">
      <c r="AX599">
        <f t="shared" si="430"/>
        <v>595</v>
      </c>
      <c r="AY599" s="34">
        <v>2.4573433496389442E-2</v>
      </c>
    </row>
    <row r="600" spans="50:51">
      <c r="AX600">
        <f t="shared" si="430"/>
        <v>596</v>
      </c>
      <c r="AY600" s="34">
        <v>2.2146080829256891E-2</v>
      </c>
    </row>
    <row r="601" spans="50:51">
      <c r="AX601">
        <f t="shared" si="430"/>
        <v>597</v>
      </c>
      <c r="AY601" s="34">
        <v>2.3152297344514561E-2</v>
      </c>
    </row>
    <row r="602" spans="50:51">
      <c r="AX602">
        <f t="shared" si="430"/>
        <v>598</v>
      </c>
      <c r="AY602" s="34">
        <v>2.4463516189145187E-2</v>
      </c>
    </row>
    <row r="603" spans="50:51">
      <c r="AX603">
        <f t="shared" si="430"/>
        <v>599</v>
      </c>
      <c r="AY603" s="34">
        <v>2.4147813300722586E-2</v>
      </c>
    </row>
    <row r="604" spans="50:51">
      <c r="AX604">
        <f t="shared" si="430"/>
        <v>600</v>
      </c>
      <c r="AY604" s="34">
        <v>2.4528629454926634E-2</v>
      </c>
    </row>
    <row r="605" spans="50:51">
      <c r="AX605">
        <f t="shared" si="430"/>
        <v>601</v>
      </c>
      <c r="AY605" s="34">
        <v>2.407250902632305E-2</v>
      </c>
    </row>
    <row r="606" spans="50:51">
      <c r="AX606">
        <f t="shared" si="430"/>
        <v>602</v>
      </c>
      <c r="AY606" s="34">
        <v>2.2999868972746373E-2</v>
      </c>
    </row>
    <row r="607" spans="50:51">
      <c r="AX607">
        <f t="shared" si="430"/>
        <v>603</v>
      </c>
      <c r="AY607" s="34">
        <v>2.397998922664803E-2</v>
      </c>
    </row>
    <row r="608" spans="50:51">
      <c r="AX608">
        <f t="shared" si="430"/>
        <v>604</v>
      </c>
      <c r="AY608" s="34">
        <v>2.6007381201957024E-2</v>
      </c>
    </row>
    <row r="609" spans="50:51">
      <c r="AX609">
        <f t="shared" si="430"/>
        <v>605</v>
      </c>
      <c r="AY609" s="34">
        <v>2.2805766655020425E-2</v>
      </c>
    </row>
    <row r="610" spans="50:51">
      <c r="AX610">
        <f t="shared" si="430"/>
        <v>606</v>
      </c>
      <c r="AY610" s="34">
        <v>2.3782866002795396E-2</v>
      </c>
    </row>
    <row r="611" spans="50:51">
      <c r="AX611">
        <f t="shared" si="430"/>
        <v>607</v>
      </c>
      <c r="AY611" s="34">
        <v>2.4848590729094115E-2</v>
      </c>
    </row>
    <row r="612" spans="50:51">
      <c r="AX612">
        <f t="shared" si="430"/>
        <v>608</v>
      </c>
      <c r="AY612" s="34">
        <v>2.2133524050780628E-2</v>
      </c>
    </row>
    <row r="613" spans="50:51">
      <c r="AX613">
        <f t="shared" si="430"/>
        <v>609</v>
      </c>
      <c r="AY613" s="34">
        <v>2.288416462846533E-2</v>
      </c>
    </row>
    <row r="614" spans="50:51">
      <c r="AX614">
        <f t="shared" si="430"/>
        <v>610</v>
      </c>
      <c r="AY614" s="34">
        <v>2.2548152515723802E-2</v>
      </c>
    </row>
    <row r="615" spans="50:51">
      <c r="AX615">
        <f t="shared" si="430"/>
        <v>611</v>
      </c>
      <c r="AY615" s="34">
        <v>2.4368448637317082E-2</v>
      </c>
    </row>
    <row r="616" spans="50:51">
      <c r="AX616">
        <f t="shared" si="430"/>
        <v>612</v>
      </c>
      <c r="AY616" s="34">
        <v>2.3547599289541331E-2</v>
      </c>
    </row>
    <row r="617" spans="50:51">
      <c r="AX617">
        <f t="shared" si="430"/>
        <v>613</v>
      </c>
      <c r="AY617" s="34">
        <v>2.2890861576985871E-2</v>
      </c>
    </row>
    <row r="618" spans="50:51">
      <c r="AX618">
        <f t="shared" si="430"/>
        <v>614</v>
      </c>
      <c r="AY618" s="34">
        <v>2.4223772711390694E-2</v>
      </c>
    </row>
    <row r="619" spans="50:51">
      <c r="AX619">
        <f t="shared" si="430"/>
        <v>615</v>
      </c>
      <c r="AY619" s="34">
        <v>2.4253508618681658E-2</v>
      </c>
    </row>
    <row r="620" spans="50:51">
      <c r="AX620">
        <f t="shared" si="430"/>
        <v>616</v>
      </c>
      <c r="AY620" s="34">
        <v>2.2610681632891361E-2</v>
      </c>
    </row>
    <row r="621" spans="50:51">
      <c r="AX621">
        <f t="shared" si="430"/>
        <v>617</v>
      </c>
      <c r="AY621" s="34">
        <v>2.2553757570463552E-2</v>
      </c>
    </row>
    <row r="622" spans="50:51">
      <c r="AX622">
        <f t="shared" si="430"/>
        <v>618</v>
      </c>
      <c r="AY622" s="34">
        <v>2.3677134288376669E-2</v>
      </c>
    </row>
    <row r="623" spans="50:51">
      <c r="AX623">
        <f t="shared" si="430"/>
        <v>619</v>
      </c>
      <c r="AY623" s="34">
        <v>2.5298523759608622E-2</v>
      </c>
    </row>
    <row r="624" spans="50:51">
      <c r="AX624">
        <f t="shared" si="430"/>
        <v>620</v>
      </c>
      <c r="AY624" s="34">
        <v>2.2664402806894877E-2</v>
      </c>
    </row>
    <row r="625" spans="50:51">
      <c r="AX625">
        <f t="shared" si="430"/>
        <v>621</v>
      </c>
      <c r="AY625" s="34">
        <v>2.3408382832518611E-2</v>
      </c>
    </row>
    <row r="626" spans="50:51">
      <c r="AX626">
        <f t="shared" si="430"/>
        <v>622</v>
      </c>
      <c r="AY626" s="34">
        <v>2.2346152166317086E-2</v>
      </c>
    </row>
    <row r="627" spans="50:51">
      <c r="AX627">
        <f t="shared" si="430"/>
        <v>623</v>
      </c>
      <c r="AY627" s="34">
        <v>2.4308030514791988E-2</v>
      </c>
    </row>
    <row r="628" spans="50:51">
      <c r="AX628">
        <f t="shared" si="430"/>
        <v>624</v>
      </c>
      <c r="AY628" s="34">
        <v>2.2581964826462089E-2</v>
      </c>
    </row>
    <row r="629" spans="50:51">
      <c r="AX629">
        <f t="shared" si="430"/>
        <v>625</v>
      </c>
      <c r="AY629" s="34">
        <v>2.3527253668763445E-2</v>
      </c>
    </row>
    <row r="630" spans="50:51">
      <c r="AX630">
        <f t="shared" si="430"/>
        <v>626</v>
      </c>
      <c r="AY630" s="34">
        <v>2.3311240682506874E-2</v>
      </c>
    </row>
    <row r="631" spans="50:51">
      <c r="AX631">
        <f t="shared" si="430"/>
        <v>627</v>
      </c>
      <c r="AY631" s="34">
        <v>2.5525455683671809E-2</v>
      </c>
    </row>
    <row r="632" spans="50:51">
      <c r="AX632">
        <f t="shared" si="430"/>
        <v>628</v>
      </c>
      <c r="AY632" s="34">
        <v>2.3289148031679602E-2</v>
      </c>
    </row>
    <row r="633" spans="50:51">
      <c r="AX633">
        <f t="shared" si="430"/>
        <v>629</v>
      </c>
      <c r="AY633" s="34">
        <v>2.1634019042627187E-2</v>
      </c>
    </row>
    <row r="634" spans="50:51">
      <c r="AX634">
        <f t="shared" si="430"/>
        <v>630</v>
      </c>
      <c r="AY634" s="34">
        <v>2.2759761530398576E-2</v>
      </c>
    </row>
    <row r="635" spans="50:51">
      <c r="AX635">
        <f t="shared" si="430"/>
        <v>631</v>
      </c>
      <c r="AY635" s="34">
        <v>2.4018751455858314E-2</v>
      </c>
    </row>
    <row r="636" spans="50:51">
      <c r="AX636">
        <f t="shared" si="430"/>
        <v>632</v>
      </c>
      <c r="AY636" s="34">
        <v>2.3619336710925306E-2</v>
      </c>
    </row>
    <row r="637" spans="50:51">
      <c r="AX637">
        <f t="shared" si="430"/>
        <v>633</v>
      </c>
      <c r="AY637" s="34">
        <v>2.3248274807827211E-2</v>
      </c>
    </row>
    <row r="638" spans="50:51">
      <c r="AX638">
        <f t="shared" si="430"/>
        <v>634</v>
      </c>
      <c r="AY638" s="34">
        <v>2.5049608374097466E-2</v>
      </c>
    </row>
    <row r="639" spans="50:51">
      <c r="AX639">
        <f t="shared" si="430"/>
        <v>635</v>
      </c>
      <c r="AY639" s="34">
        <v>2.5381471290473554E-2</v>
      </c>
    </row>
    <row r="640" spans="50:51">
      <c r="AX640">
        <f t="shared" si="430"/>
        <v>636</v>
      </c>
      <c r="AY640" s="34">
        <v>2.5124403098066586E-2</v>
      </c>
    </row>
    <row r="641" spans="50:51">
      <c r="AX641">
        <f t="shared" si="430"/>
        <v>637</v>
      </c>
      <c r="AY641" s="34">
        <v>2.3231641625903226E-2</v>
      </c>
    </row>
    <row r="642" spans="50:51">
      <c r="AX642">
        <f t="shared" si="430"/>
        <v>638</v>
      </c>
      <c r="AY642" s="34">
        <v>2.4840292336361515E-2</v>
      </c>
    </row>
    <row r="643" spans="50:51">
      <c r="AX643">
        <f t="shared" si="430"/>
        <v>639</v>
      </c>
      <c r="AY643" s="34">
        <v>2.1256806137899206E-2</v>
      </c>
    </row>
    <row r="644" spans="50:51">
      <c r="AX644">
        <f t="shared" si="430"/>
        <v>640</v>
      </c>
      <c r="AY644" s="34">
        <v>2.2343786396459168E-2</v>
      </c>
    </row>
    <row r="645" spans="50:51">
      <c r="AX645">
        <f t="shared" si="430"/>
        <v>641</v>
      </c>
      <c r="AY645" s="34">
        <v>2.2687259783368011E-2</v>
      </c>
    </row>
    <row r="646" spans="50:51">
      <c r="AX646">
        <f t="shared" si="430"/>
        <v>642</v>
      </c>
      <c r="AY646" s="34">
        <v>2.3845103948288333E-2</v>
      </c>
    </row>
    <row r="647" spans="50:51">
      <c r="AX647">
        <f t="shared" ref="AX647:AX710" si="431">AX646+1</f>
        <v>643</v>
      </c>
      <c r="AY647" s="34">
        <v>2.4574088632657982E-2</v>
      </c>
    </row>
    <row r="648" spans="50:51">
      <c r="AX648">
        <f t="shared" si="431"/>
        <v>644</v>
      </c>
      <c r="AY648" s="34">
        <v>2.3002307535523243E-2</v>
      </c>
    </row>
    <row r="649" spans="50:51">
      <c r="AX649">
        <f t="shared" si="431"/>
        <v>645</v>
      </c>
      <c r="AY649" s="34">
        <v>2.2570572734684893E-2</v>
      </c>
    </row>
    <row r="650" spans="50:51">
      <c r="AX650">
        <f t="shared" si="431"/>
        <v>646</v>
      </c>
      <c r="AY650" s="34">
        <v>2.6035370079199521E-2</v>
      </c>
    </row>
    <row r="651" spans="50:51">
      <c r="AX651">
        <f t="shared" si="431"/>
        <v>647</v>
      </c>
      <c r="AY651" s="34">
        <v>2.3877351211274756E-2</v>
      </c>
    </row>
    <row r="652" spans="50:51">
      <c r="AX652">
        <f t="shared" si="431"/>
        <v>648</v>
      </c>
      <c r="AY652" s="34">
        <v>2.3983556079664677E-2</v>
      </c>
    </row>
    <row r="653" spans="50:51">
      <c r="AX653">
        <f t="shared" si="431"/>
        <v>649</v>
      </c>
      <c r="AY653" s="34">
        <v>2.3719645352899995E-2</v>
      </c>
    </row>
    <row r="654" spans="50:51">
      <c r="AX654">
        <f t="shared" si="431"/>
        <v>650</v>
      </c>
      <c r="AY654" s="34">
        <v>2.3400157232704697E-2</v>
      </c>
    </row>
    <row r="655" spans="50:51">
      <c r="AX655">
        <f t="shared" si="431"/>
        <v>651</v>
      </c>
      <c r="AY655" s="34">
        <v>2.3143198229676414E-2</v>
      </c>
    </row>
    <row r="656" spans="50:51">
      <c r="AX656">
        <f t="shared" si="431"/>
        <v>652</v>
      </c>
      <c r="AY656" s="34">
        <v>2.3317573666434072E-2</v>
      </c>
    </row>
    <row r="657" spans="50:51">
      <c r="AX657">
        <f t="shared" si="431"/>
        <v>653</v>
      </c>
      <c r="AY657" s="34">
        <v>2.2628188329839389E-2</v>
      </c>
    </row>
    <row r="658" spans="50:51">
      <c r="AX658">
        <f t="shared" si="431"/>
        <v>654</v>
      </c>
      <c r="AY658" s="34">
        <v>2.3532130794316364E-2</v>
      </c>
    </row>
    <row r="659" spans="50:51">
      <c r="AX659">
        <f t="shared" si="431"/>
        <v>655</v>
      </c>
      <c r="AY659" s="34">
        <v>2.4721093931982886E-2</v>
      </c>
    </row>
    <row r="660" spans="50:51">
      <c r="AX660">
        <f t="shared" si="431"/>
        <v>656</v>
      </c>
      <c r="AY660" s="34">
        <v>2.3929762112742108E-2</v>
      </c>
    </row>
    <row r="661" spans="50:51">
      <c r="AX661">
        <f t="shared" si="431"/>
        <v>657</v>
      </c>
      <c r="AY661" s="34">
        <v>2.3614677964127983E-2</v>
      </c>
    </row>
    <row r="662" spans="50:51">
      <c r="AX662">
        <f t="shared" si="431"/>
        <v>658</v>
      </c>
      <c r="AY662" s="34">
        <v>2.396652253668783E-2</v>
      </c>
    </row>
    <row r="663" spans="50:51">
      <c r="AX663">
        <f t="shared" si="431"/>
        <v>659</v>
      </c>
      <c r="AY663" s="34">
        <v>2.3960844689028656E-2</v>
      </c>
    </row>
    <row r="664" spans="50:51">
      <c r="AX664">
        <f t="shared" si="431"/>
        <v>660</v>
      </c>
      <c r="AY664" s="34">
        <v>2.334123136501234E-2</v>
      </c>
    </row>
    <row r="665" spans="50:51">
      <c r="AX665">
        <f t="shared" si="431"/>
        <v>661</v>
      </c>
      <c r="AY665" s="34">
        <v>2.3200122292103591E-2</v>
      </c>
    </row>
    <row r="666" spans="50:51">
      <c r="AX666">
        <f t="shared" si="431"/>
        <v>662</v>
      </c>
      <c r="AY666" s="34">
        <v>2.1944408047985118E-2</v>
      </c>
    </row>
    <row r="667" spans="50:51">
      <c r="AX667">
        <f t="shared" si="431"/>
        <v>663</v>
      </c>
      <c r="AY667" s="34">
        <v>2.1724646226415702E-2</v>
      </c>
    </row>
    <row r="668" spans="50:51">
      <c r="AX668">
        <f t="shared" si="431"/>
        <v>664</v>
      </c>
      <c r="AY668" s="34">
        <v>2.2565950384346792E-2</v>
      </c>
    </row>
    <row r="669" spans="50:51">
      <c r="AX669">
        <f t="shared" si="431"/>
        <v>665</v>
      </c>
      <c r="AY669" s="34">
        <v>2.193217883764248E-2</v>
      </c>
    </row>
    <row r="670" spans="50:51">
      <c r="AX670">
        <f t="shared" si="431"/>
        <v>666</v>
      </c>
      <c r="AY670" s="34">
        <v>2.4547701199627667E-2</v>
      </c>
    </row>
    <row r="671" spans="50:51">
      <c r="AX671">
        <f t="shared" si="431"/>
        <v>667</v>
      </c>
      <c r="AY671" s="34">
        <v>2.428400885161882E-2</v>
      </c>
    </row>
    <row r="672" spans="50:51">
      <c r="AX672">
        <f t="shared" si="431"/>
        <v>668</v>
      </c>
      <c r="AY672" s="34">
        <v>2.279346465175881E-2</v>
      </c>
    </row>
    <row r="673" spans="50:51">
      <c r="AX673">
        <f t="shared" si="431"/>
        <v>669</v>
      </c>
      <c r="AY673" s="34">
        <v>2.2683838516189977E-2</v>
      </c>
    </row>
    <row r="674" spans="50:51">
      <c r="AX674">
        <f t="shared" si="431"/>
        <v>670</v>
      </c>
      <c r="AY674" s="34">
        <v>2.2946147798741687E-2</v>
      </c>
    </row>
    <row r="675" spans="50:51">
      <c r="AX675">
        <f t="shared" si="431"/>
        <v>671</v>
      </c>
      <c r="AY675" s="34">
        <v>2.3647471174004352E-2</v>
      </c>
    </row>
    <row r="676" spans="50:51">
      <c r="AX676">
        <f t="shared" si="431"/>
        <v>672</v>
      </c>
      <c r="AY676" s="34">
        <v>2.302268955275991E-2</v>
      </c>
    </row>
    <row r="677" spans="50:51">
      <c r="AX677">
        <f t="shared" si="431"/>
        <v>673</v>
      </c>
      <c r="AY677" s="34">
        <v>2.3565178779408499E-2</v>
      </c>
    </row>
    <row r="678" spans="50:51">
      <c r="AX678">
        <f t="shared" si="431"/>
        <v>674</v>
      </c>
      <c r="AY678" s="34">
        <v>2.2446460808292445E-2</v>
      </c>
    </row>
    <row r="679" spans="50:51">
      <c r="AX679">
        <f t="shared" si="431"/>
        <v>675</v>
      </c>
      <c r="AY679" s="34">
        <v>2.4103846377824343E-2</v>
      </c>
    </row>
    <row r="680" spans="50:51">
      <c r="AX680">
        <f t="shared" si="431"/>
        <v>676</v>
      </c>
      <c r="AY680" s="34">
        <v>2.4272361984626473E-2</v>
      </c>
    </row>
    <row r="681" spans="50:51">
      <c r="AX681">
        <f t="shared" si="431"/>
        <v>677</v>
      </c>
      <c r="AY681" s="34">
        <v>2.4299331761006366E-2</v>
      </c>
    </row>
    <row r="682" spans="50:51">
      <c r="AX682">
        <f t="shared" si="431"/>
        <v>678</v>
      </c>
      <c r="AY682" s="34">
        <v>2.3497736140228889E-2</v>
      </c>
    </row>
    <row r="683" spans="50:51">
      <c r="AX683">
        <f t="shared" si="431"/>
        <v>679</v>
      </c>
      <c r="AY683" s="34">
        <v>2.4635598648964013E-2</v>
      </c>
    </row>
    <row r="684" spans="50:51">
      <c r="AX684">
        <f t="shared" si="431"/>
        <v>680</v>
      </c>
      <c r="AY684" s="34">
        <v>2.2846603482414202E-2</v>
      </c>
    </row>
    <row r="685" spans="50:51">
      <c r="AX685">
        <f t="shared" si="431"/>
        <v>681</v>
      </c>
      <c r="AY685" s="34">
        <v>2.4249577801071859E-2</v>
      </c>
    </row>
    <row r="686" spans="50:51">
      <c r="AX686">
        <f t="shared" si="431"/>
        <v>682</v>
      </c>
      <c r="AY686" s="34">
        <v>2.2912663056137761E-2</v>
      </c>
    </row>
    <row r="687" spans="50:51">
      <c r="AX687">
        <f t="shared" si="431"/>
        <v>683</v>
      </c>
      <c r="AY687" s="34">
        <v>2.4084556254367995E-2</v>
      </c>
    </row>
    <row r="688" spans="50:51">
      <c r="AX688">
        <f t="shared" si="431"/>
        <v>684</v>
      </c>
      <c r="AY688" s="34">
        <v>2.5690368040997447E-2</v>
      </c>
    </row>
    <row r="689" spans="50:51">
      <c r="AX689">
        <f t="shared" si="431"/>
        <v>685</v>
      </c>
      <c r="AY689" s="34">
        <v>2.2980578849289484E-2</v>
      </c>
    </row>
    <row r="690" spans="50:51">
      <c r="AX690">
        <f t="shared" si="431"/>
        <v>686</v>
      </c>
      <c r="AY690" s="34">
        <v>2.4671849522478733E-2</v>
      </c>
    </row>
    <row r="691" spans="50:51">
      <c r="AX691">
        <f t="shared" si="431"/>
        <v>687</v>
      </c>
      <c r="AY691" s="34">
        <v>2.3029604880037378E-2</v>
      </c>
    </row>
    <row r="692" spans="50:51">
      <c r="AX692">
        <f t="shared" si="431"/>
        <v>688</v>
      </c>
      <c r="AY692" s="34">
        <v>2.3633858898206607E-2</v>
      </c>
    </row>
    <row r="693" spans="50:51">
      <c r="AX693">
        <f t="shared" si="431"/>
        <v>689</v>
      </c>
      <c r="AY693" s="34">
        <v>2.505510423945943E-2</v>
      </c>
    </row>
    <row r="694" spans="50:51">
      <c r="AX694">
        <f t="shared" si="431"/>
        <v>690</v>
      </c>
      <c r="AY694" s="34">
        <v>2.2464477055671953E-2</v>
      </c>
    </row>
    <row r="695" spans="50:51">
      <c r="AX695">
        <f t="shared" si="431"/>
        <v>691</v>
      </c>
      <c r="AY695" s="34">
        <v>2.30853278593059E-2</v>
      </c>
    </row>
    <row r="696" spans="50:51">
      <c r="AX696">
        <f t="shared" si="431"/>
        <v>692</v>
      </c>
      <c r="AY696" s="34">
        <v>2.2932280747729374E-2</v>
      </c>
    </row>
    <row r="697" spans="50:51">
      <c r="AX697">
        <f t="shared" si="431"/>
        <v>693</v>
      </c>
      <c r="AY697" s="34">
        <v>2.2561400826927758E-2</v>
      </c>
    </row>
    <row r="698" spans="50:51">
      <c r="AX698">
        <f t="shared" si="431"/>
        <v>694</v>
      </c>
      <c r="AY698" s="34">
        <v>2.3846086652690807E-2</v>
      </c>
    </row>
    <row r="699" spans="50:51">
      <c r="AX699">
        <f t="shared" si="431"/>
        <v>695</v>
      </c>
      <c r="AY699" s="34">
        <v>2.6517550372700163E-2</v>
      </c>
    </row>
    <row r="700" spans="50:51">
      <c r="AX700">
        <f t="shared" si="431"/>
        <v>696</v>
      </c>
      <c r="AY700" s="34">
        <v>2.3174863149313097E-2</v>
      </c>
    </row>
    <row r="701" spans="50:51">
      <c r="AX701">
        <f t="shared" si="431"/>
        <v>697</v>
      </c>
      <c r="AY701" s="34">
        <v>2.185509113673452E-2</v>
      </c>
    </row>
    <row r="702" spans="50:51">
      <c r="AX702">
        <f t="shared" si="431"/>
        <v>698</v>
      </c>
      <c r="AY702" s="34">
        <v>2.2069029524808177E-2</v>
      </c>
    </row>
    <row r="703" spans="50:51">
      <c r="AX703">
        <f t="shared" si="431"/>
        <v>699</v>
      </c>
      <c r="AY703" s="34">
        <v>2.2528607617051149E-2</v>
      </c>
    </row>
    <row r="704" spans="50:51">
      <c r="AX704">
        <f t="shared" si="431"/>
        <v>700</v>
      </c>
      <c r="AY704" s="34">
        <v>2.4315455392499304E-2</v>
      </c>
    </row>
    <row r="705" spans="50:51">
      <c r="AX705">
        <f t="shared" si="431"/>
        <v>701</v>
      </c>
      <c r="AY705" s="34">
        <v>2.3502030922432401E-2</v>
      </c>
    </row>
    <row r="706" spans="50:51">
      <c r="AX706">
        <f t="shared" si="431"/>
        <v>702</v>
      </c>
      <c r="AY706" s="34">
        <v>2.4066285231773035E-2</v>
      </c>
    </row>
    <row r="707" spans="50:51">
      <c r="AX707">
        <f t="shared" si="431"/>
        <v>703</v>
      </c>
      <c r="AY707" s="34">
        <v>2.1229363207547286E-2</v>
      </c>
    </row>
    <row r="708" spans="50:51">
      <c r="AX708">
        <f t="shared" si="431"/>
        <v>704</v>
      </c>
      <c r="AY708" s="34">
        <v>2.4939472688097538E-2</v>
      </c>
    </row>
    <row r="709" spans="50:51">
      <c r="AX709">
        <f t="shared" si="431"/>
        <v>705</v>
      </c>
      <c r="AY709" s="34">
        <v>2.3596952888423287E-2</v>
      </c>
    </row>
    <row r="710" spans="50:51">
      <c r="AX710">
        <f t="shared" si="431"/>
        <v>706</v>
      </c>
      <c r="AY710" s="34">
        <v>2.2483257628698319E-2</v>
      </c>
    </row>
    <row r="711" spans="50:51">
      <c r="AX711">
        <f t="shared" ref="AX711:AX774" si="432">AX710+1</f>
        <v>707</v>
      </c>
      <c r="AY711" s="34">
        <v>2.420004221989288E-2</v>
      </c>
    </row>
    <row r="712" spans="50:51">
      <c r="AX712">
        <f t="shared" si="432"/>
        <v>708</v>
      </c>
      <c r="AY712" s="34">
        <v>2.154604880037319E-2</v>
      </c>
    </row>
    <row r="713" spans="50:51">
      <c r="AX713">
        <f t="shared" si="432"/>
        <v>709</v>
      </c>
      <c r="AY713" s="34">
        <v>2.2265788784067455E-2</v>
      </c>
    </row>
    <row r="714" spans="50:51">
      <c r="AX714">
        <f t="shared" si="432"/>
        <v>710</v>
      </c>
      <c r="AY714" s="34">
        <v>2.2379709701840826E-2</v>
      </c>
    </row>
    <row r="715" spans="50:51">
      <c r="AX715">
        <f t="shared" si="432"/>
        <v>711</v>
      </c>
      <c r="AY715" s="34">
        <v>2.3613476880969247E-2</v>
      </c>
    </row>
    <row r="716" spans="50:51">
      <c r="AX716">
        <f t="shared" si="432"/>
        <v>712</v>
      </c>
      <c r="AY716" s="34">
        <v>2.3505051828558235E-2</v>
      </c>
    </row>
    <row r="717" spans="50:51">
      <c r="AX717">
        <f t="shared" si="432"/>
        <v>713</v>
      </c>
      <c r="AY717" s="34">
        <v>2.3144108141160261E-2</v>
      </c>
    </row>
    <row r="718" spans="50:51">
      <c r="AX718">
        <f t="shared" si="432"/>
        <v>714</v>
      </c>
      <c r="AY718" s="34">
        <v>2.5049244409504207E-2</v>
      </c>
    </row>
    <row r="719" spans="50:51">
      <c r="AX719">
        <f t="shared" si="432"/>
        <v>715</v>
      </c>
      <c r="AY719" s="34">
        <v>2.310090554390927E-2</v>
      </c>
    </row>
    <row r="720" spans="50:51">
      <c r="AX720">
        <f t="shared" si="432"/>
        <v>716</v>
      </c>
      <c r="AY720" s="34">
        <v>2.2681145178197509E-2</v>
      </c>
    </row>
    <row r="721" spans="50:51">
      <c r="AX721">
        <f t="shared" si="432"/>
        <v>717</v>
      </c>
      <c r="AY721" s="34">
        <v>2.1734728045655679E-2</v>
      </c>
    </row>
    <row r="722" spans="50:51">
      <c r="AX722">
        <f t="shared" si="432"/>
        <v>718</v>
      </c>
      <c r="AY722" s="34">
        <v>2.3051952306080304E-2</v>
      </c>
    </row>
    <row r="723" spans="50:51">
      <c r="AX723">
        <f t="shared" si="432"/>
        <v>719</v>
      </c>
      <c r="AY723" s="34">
        <v>2.1984662532029058E-2</v>
      </c>
    </row>
    <row r="724" spans="50:51">
      <c r="AX724">
        <f t="shared" si="432"/>
        <v>720</v>
      </c>
      <c r="AY724" s="34">
        <v>2.5214811903098683E-2</v>
      </c>
    </row>
    <row r="725" spans="50:51">
      <c r="AX725">
        <f t="shared" si="432"/>
        <v>721</v>
      </c>
      <c r="AY725" s="34">
        <v>2.2537342767296395E-2</v>
      </c>
    </row>
    <row r="726" spans="50:51">
      <c r="AX726">
        <f t="shared" si="432"/>
        <v>722</v>
      </c>
      <c r="AY726" s="34">
        <v>2.5848219485209243E-2</v>
      </c>
    </row>
    <row r="727" spans="50:51">
      <c r="AX727">
        <f t="shared" si="432"/>
        <v>723</v>
      </c>
      <c r="AY727" s="34">
        <v>2.4636654146285086E-2</v>
      </c>
    </row>
    <row r="728" spans="50:51">
      <c r="AX728">
        <f t="shared" si="432"/>
        <v>724</v>
      </c>
      <c r="AY728" s="34">
        <v>2.1877875320288644E-2</v>
      </c>
    </row>
    <row r="729" spans="50:51">
      <c r="AX729">
        <f t="shared" si="432"/>
        <v>725</v>
      </c>
      <c r="AY729" s="34">
        <v>2.4291724901002256E-2</v>
      </c>
    </row>
    <row r="730" spans="50:51">
      <c r="AX730">
        <f t="shared" si="432"/>
        <v>726</v>
      </c>
      <c r="AY730" s="34">
        <v>2.329333362450536E-2</v>
      </c>
    </row>
    <row r="731" spans="50:51">
      <c r="AX731">
        <f t="shared" si="432"/>
        <v>727</v>
      </c>
      <c r="AY731" s="34">
        <v>2.6420262636851231E-2</v>
      </c>
    </row>
    <row r="732" spans="50:51">
      <c r="AX732">
        <f t="shared" si="432"/>
        <v>728</v>
      </c>
      <c r="AY732" s="34">
        <v>2.3095992021896206E-2</v>
      </c>
    </row>
    <row r="733" spans="50:51">
      <c r="AX733">
        <f t="shared" si="432"/>
        <v>729</v>
      </c>
      <c r="AY733" s="34">
        <v>2.3711856510598383E-2</v>
      </c>
    </row>
    <row r="734" spans="50:51">
      <c r="AX734">
        <f t="shared" si="432"/>
        <v>730</v>
      </c>
      <c r="AY734" s="34">
        <v>2.492298509201054E-2</v>
      </c>
    </row>
    <row r="735" spans="50:51">
      <c r="AX735">
        <f t="shared" si="432"/>
        <v>731</v>
      </c>
      <c r="AY735" s="34">
        <v>2.2110048334498242E-2</v>
      </c>
    </row>
    <row r="736" spans="50:51">
      <c r="AX736">
        <f t="shared" si="432"/>
        <v>732</v>
      </c>
      <c r="AY736" s="34">
        <v>2.4358839972048088E-2</v>
      </c>
    </row>
    <row r="737" spans="50:51">
      <c r="AX737">
        <f t="shared" si="432"/>
        <v>733</v>
      </c>
      <c r="AY737" s="34">
        <v>2.3985230316795163E-2</v>
      </c>
    </row>
    <row r="738" spans="50:51">
      <c r="AX738">
        <f t="shared" si="432"/>
        <v>734</v>
      </c>
      <c r="AY738" s="34">
        <v>2.3502249301187817E-2</v>
      </c>
    </row>
    <row r="739" spans="50:51">
      <c r="AX739">
        <f t="shared" si="432"/>
        <v>735</v>
      </c>
      <c r="AY739" s="34">
        <v>2.2232449627300029E-2</v>
      </c>
    </row>
    <row r="740" spans="50:51">
      <c r="AX740">
        <f t="shared" si="432"/>
        <v>736</v>
      </c>
      <c r="AY740" s="34">
        <v>2.3311095096669222E-2</v>
      </c>
    </row>
    <row r="741" spans="50:51">
      <c r="AX741">
        <f t="shared" si="432"/>
        <v>737</v>
      </c>
      <c r="AY741" s="34">
        <v>2.3598081178663195E-2</v>
      </c>
    </row>
    <row r="742" spans="50:51">
      <c r="AX742">
        <f t="shared" si="432"/>
        <v>738</v>
      </c>
      <c r="AY742" s="34">
        <v>2.3532858723503681E-2</v>
      </c>
    </row>
    <row r="743" spans="50:51">
      <c r="AX743">
        <f t="shared" si="432"/>
        <v>739</v>
      </c>
      <c r="AY743" s="34">
        <v>2.201363411367362E-2</v>
      </c>
    </row>
    <row r="744" spans="50:51">
      <c r="AX744">
        <f t="shared" si="432"/>
        <v>740</v>
      </c>
      <c r="AY744" s="34">
        <v>2.2249082809224292E-2</v>
      </c>
    </row>
    <row r="745" spans="50:51">
      <c r="AX745">
        <f t="shared" si="432"/>
        <v>741</v>
      </c>
      <c r="AY745" s="34">
        <v>2.2721909212671466E-2</v>
      </c>
    </row>
    <row r="746" spans="50:51">
      <c r="AX746">
        <f t="shared" si="432"/>
        <v>742</v>
      </c>
      <c r="AY746" s="34">
        <v>2.344190397158186E-2</v>
      </c>
    </row>
    <row r="747" spans="50:51">
      <c r="AX747">
        <f t="shared" si="432"/>
        <v>743</v>
      </c>
      <c r="AY747" s="34">
        <v>2.1545430060563319E-2</v>
      </c>
    </row>
    <row r="748" spans="50:51">
      <c r="AX748">
        <f t="shared" si="432"/>
        <v>744</v>
      </c>
      <c r="AY748" s="34">
        <v>2.3482304041463002E-2</v>
      </c>
    </row>
    <row r="749" spans="50:51">
      <c r="AX749">
        <f t="shared" si="432"/>
        <v>745</v>
      </c>
      <c r="AY749" s="34">
        <v>2.3202415269042972E-2</v>
      </c>
    </row>
    <row r="750" spans="50:51">
      <c r="AX750">
        <f t="shared" si="432"/>
        <v>746</v>
      </c>
      <c r="AY750" s="34">
        <v>2.2092286862334179E-2</v>
      </c>
    </row>
    <row r="751" spans="50:51">
      <c r="AX751">
        <f t="shared" si="432"/>
        <v>747</v>
      </c>
      <c r="AY751" s="34">
        <v>2.4006922606568972E-2</v>
      </c>
    </row>
    <row r="752" spans="50:51">
      <c r="AX752">
        <f t="shared" si="432"/>
        <v>748</v>
      </c>
      <c r="AY752" s="34">
        <v>2.3604632541346881E-2</v>
      </c>
    </row>
    <row r="753" spans="50:51">
      <c r="AX753">
        <f t="shared" si="432"/>
        <v>749</v>
      </c>
      <c r="AY753" s="34">
        <v>2.3178175227113684E-2</v>
      </c>
    </row>
    <row r="754" spans="50:51">
      <c r="AX754">
        <f t="shared" si="432"/>
        <v>750</v>
      </c>
      <c r="AY754" s="34">
        <v>2.195980375029136E-2</v>
      </c>
    </row>
    <row r="755" spans="50:51">
      <c r="AX755">
        <f t="shared" si="432"/>
        <v>751</v>
      </c>
      <c r="AY755" s="34">
        <v>2.3545706673655076E-2</v>
      </c>
    </row>
    <row r="756" spans="50:51">
      <c r="AX756">
        <f t="shared" si="432"/>
        <v>752</v>
      </c>
      <c r="AY756" s="34">
        <v>2.3178866759841901E-2</v>
      </c>
    </row>
    <row r="757" spans="50:51">
      <c r="AX757">
        <f t="shared" si="432"/>
        <v>753</v>
      </c>
      <c r="AY757" s="34">
        <v>2.2986657058001972E-2</v>
      </c>
    </row>
    <row r="758" spans="50:51">
      <c r="AX758">
        <f t="shared" si="432"/>
        <v>754</v>
      </c>
      <c r="AY758" s="34">
        <v>2.3737770789658146E-2</v>
      </c>
    </row>
    <row r="759" spans="50:51">
      <c r="AX759">
        <f t="shared" si="432"/>
        <v>755</v>
      </c>
      <c r="AY759" s="34">
        <v>2.2524749592359984E-2</v>
      </c>
    </row>
    <row r="760" spans="50:51">
      <c r="AX760">
        <f t="shared" si="432"/>
        <v>756</v>
      </c>
      <c r="AY760" s="34">
        <v>2.3711383356627778E-2</v>
      </c>
    </row>
    <row r="761" spans="50:51">
      <c r="AX761">
        <f t="shared" si="432"/>
        <v>757</v>
      </c>
      <c r="AY761" s="34">
        <v>2.335524400186394E-2</v>
      </c>
    </row>
    <row r="762" spans="50:51">
      <c r="AX762">
        <f t="shared" si="432"/>
        <v>758</v>
      </c>
      <c r="AY762" s="34">
        <v>2.1660224493361625E-2</v>
      </c>
    </row>
    <row r="763" spans="50:51">
      <c r="AX763">
        <f t="shared" si="432"/>
        <v>759</v>
      </c>
      <c r="AY763" s="34">
        <v>2.3402559399021389E-2</v>
      </c>
    </row>
    <row r="764" spans="50:51">
      <c r="AX764">
        <f t="shared" si="432"/>
        <v>760</v>
      </c>
      <c r="AY764" s="34">
        <v>2.3017266480317159E-2</v>
      </c>
    </row>
    <row r="765" spans="50:51">
      <c r="AX765">
        <f t="shared" si="432"/>
        <v>761</v>
      </c>
      <c r="AY765" s="34">
        <v>2.2907749534125475E-2</v>
      </c>
    </row>
    <row r="766" spans="50:51">
      <c r="AX766">
        <f t="shared" si="432"/>
        <v>762</v>
      </c>
      <c r="AY766" s="34">
        <v>2.5256049091544639E-2</v>
      </c>
    </row>
    <row r="767" spans="50:51">
      <c r="AX767">
        <f t="shared" si="432"/>
        <v>763</v>
      </c>
      <c r="AY767" s="34">
        <v>2.3136319298859349E-2</v>
      </c>
    </row>
    <row r="768" spans="50:51">
      <c r="AX768">
        <f t="shared" si="432"/>
        <v>764</v>
      </c>
      <c r="AY768" s="34">
        <v>2.2849151234567721E-2</v>
      </c>
    </row>
    <row r="769" spans="50:51">
      <c r="AX769">
        <f t="shared" si="432"/>
        <v>765</v>
      </c>
      <c r="AY769" s="34">
        <v>2.3914948753785425E-2</v>
      </c>
    </row>
    <row r="770" spans="50:51">
      <c r="AX770">
        <f t="shared" si="432"/>
        <v>766</v>
      </c>
      <c r="AY770" s="34">
        <v>2.4733978278593569E-2</v>
      </c>
    </row>
    <row r="771" spans="50:51">
      <c r="AX771">
        <f t="shared" si="432"/>
        <v>767</v>
      </c>
      <c r="AY771" s="34">
        <v>2.4492596960168235E-2</v>
      </c>
    </row>
    <row r="772" spans="50:51">
      <c r="AX772">
        <f t="shared" si="432"/>
        <v>768</v>
      </c>
      <c r="AY772" s="34">
        <v>2.3754658746797608E-2</v>
      </c>
    </row>
    <row r="773" spans="50:51">
      <c r="AX773">
        <f t="shared" si="432"/>
        <v>769</v>
      </c>
      <c r="AY773" s="34">
        <v>2.3072407116235844E-2</v>
      </c>
    </row>
    <row r="774" spans="50:51">
      <c r="AX774">
        <f t="shared" si="432"/>
        <v>770</v>
      </c>
      <c r="AY774" s="34">
        <v>2.3067238819008077E-2</v>
      </c>
    </row>
    <row r="775" spans="50:51">
      <c r="AX775">
        <f t="shared" ref="AX775:AX838" si="433">AX774+1</f>
        <v>771</v>
      </c>
      <c r="AY775" s="34">
        <v>2.4402406533893077E-2</v>
      </c>
    </row>
    <row r="776" spans="50:51">
      <c r="AX776">
        <f t="shared" si="433"/>
        <v>772</v>
      </c>
      <c r="AY776" s="34">
        <v>2.0873296645702928E-2</v>
      </c>
    </row>
    <row r="777" spans="50:51">
      <c r="AX777">
        <f t="shared" si="433"/>
        <v>773</v>
      </c>
      <c r="AY777" s="34">
        <v>2.3739008269276177E-2</v>
      </c>
    </row>
    <row r="778" spans="50:51">
      <c r="AX778">
        <f t="shared" si="433"/>
        <v>774</v>
      </c>
      <c r="AY778" s="34">
        <v>2.4723641684137047E-2</v>
      </c>
    </row>
    <row r="779" spans="50:51">
      <c r="AX779">
        <f t="shared" si="433"/>
        <v>775</v>
      </c>
      <c r="AY779" s="34">
        <v>2.5807855811786948E-2</v>
      </c>
    </row>
    <row r="780" spans="50:51">
      <c r="AX780">
        <f t="shared" si="433"/>
        <v>776</v>
      </c>
      <c r="AY780" s="34">
        <v>2.2258764267412533E-2</v>
      </c>
    </row>
    <row r="781" spans="50:51">
      <c r="AX781">
        <f t="shared" si="433"/>
        <v>777</v>
      </c>
      <c r="AY781" s="34">
        <v>2.3329693687398109E-2</v>
      </c>
    </row>
    <row r="782" spans="50:51">
      <c r="AX782">
        <f t="shared" si="433"/>
        <v>778</v>
      </c>
      <c r="AY782" s="34">
        <v>2.3573841136734518E-2</v>
      </c>
    </row>
    <row r="783" spans="50:51">
      <c r="AX783">
        <f t="shared" si="433"/>
        <v>779</v>
      </c>
      <c r="AY783" s="34">
        <v>2.2966384230142363E-2</v>
      </c>
    </row>
    <row r="784" spans="50:51">
      <c r="AX784">
        <f t="shared" si="433"/>
        <v>780</v>
      </c>
      <c r="AY784" s="34">
        <v>2.2355360470533717E-2</v>
      </c>
    </row>
    <row r="785" spans="50:51">
      <c r="AX785">
        <f t="shared" si="433"/>
        <v>781</v>
      </c>
      <c r="AY785" s="34">
        <v>2.3697152341020111E-2</v>
      </c>
    </row>
    <row r="786" spans="50:51">
      <c r="AX786">
        <f t="shared" si="433"/>
        <v>782</v>
      </c>
      <c r="AY786" s="34">
        <v>2.2894137258327826E-2</v>
      </c>
    </row>
    <row r="787" spans="50:51">
      <c r="AX787">
        <f t="shared" si="433"/>
        <v>783</v>
      </c>
      <c r="AY787" s="34">
        <v>2.2570463545306774E-2</v>
      </c>
    </row>
    <row r="788" spans="50:51">
      <c r="AX788">
        <f t="shared" si="433"/>
        <v>784</v>
      </c>
      <c r="AY788" s="34">
        <v>2.2810898555788883E-2</v>
      </c>
    </row>
    <row r="789" spans="50:51">
      <c r="AX789">
        <f t="shared" si="433"/>
        <v>785</v>
      </c>
      <c r="AY789" s="34">
        <v>2.1876674237130384E-2</v>
      </c>
    </row>
    <row r="790" spans="50:51">
      <c r="AX790">
        <f t="shared" si="433"/>
        <v>786</v>
      </c>
      <c r="AY790" s="34">
        <v>2.3393278301887047E-2</v>
      </c>
    </row>
    <row r="791" spans="50:51">
      <c r="AX791">
        <f t="shared" si="433"/>
        <v>787</v>
      </c>
      <c r="AY791" s="34">
        <v>2.3172169811320781E-2</v>
      </c>
    </row>
    <row r="792" spans="50:51">
      <c r="AX792">
        <f t="shared" si="433"/>
        <v>788</v>
      </c>
      <c r="AY792" s="34">
        <v>2.4043027894246637E-2</v>
      </c>
    </row>
    <row r="793" spans="50:51">
      <c r="AX793">
        <f t="shared" si="433"/>
        <v>789</v>
      </c>
      <c r="AY793" s="34">
        <v>2.404601240391338E-2</v>
      </c>
    </row>
    <row r="794" spans="50:51">
      <c r="AX794">
        <f t="shared" si="433"/>
        <v>790</v>
      </c>
      <c r="AY794" s="34">
        <v>2.5366803517353806E-2</v>
      </c>
    </row>
    <row r="795" spans="50:51">
      <c r="AX795">
        <f t="shared" si="433"/>
        <v>791</v>
      </c>
      <c r="AY795" s="34">
        <v>2.3844448812019806E-2</v>
      </c>
    </row>
    <row r="796" spans="50:51">
      <c r="AX796">
        <f t="shared" si="433"/>
        <v>792</v>
      </c>
      <c r="AY796" s="34">
        <v>2.4201570871186115E-2</v>
      </c>
    </row>
    <row r="797" spans="50:51">
      <c r="AX797">
        <f t="shared" si="433"/>
        <v>793</v>
      </c>
      <c r="AY797" s="34">
        <v>2.450548130677874E-2</v>
      </c>
    </row>
    <row r="798" spans="50:51">
      <c r="AX798">
        <f t="shared" si="433"/>
        <v>794</v>
      </c>
      <c r="AY798" s="34">
        <v>2.2470664453762307E-2</v>
      </c>
    </row>
    <row r="799" spans="50:51">
      <c r="AX799">
        <f t="shared" si="433"/>
        <v>795</v>
      </c>
      <c r="AY799" s="34">
        <v>2.325741031912466E-2</v>
      </c>
    </row>
    <row r="800" spans="50:51">
      <c r="AX800">
        <f t="shared" si="433"/>
        <v>796</v>
      </c>
      <c r="AY800" s="34">
        <v>2.2856284940601584E-2</v>
      </c>
    </row>
    <row r="801" spans="50:51">
      <c r="AX801">
        <f t="shared" si="433"/>
        <v>797</v>
      </c>
      <c r="AY801" s="34">
        <v>2.3868579664570264E-2</v>
      </c>
    </row>
    <row r="802" spans="50:51">
      <c r="AX802">
        <f t="shared" si="433"/>
        <v>798</v>
      </c>
      <c r="AY802" s="34">
        <v>2.5145585837410139E-2</v>
      </c>
    </row>
    <row r="803" spans="50:51">
      <c r="AX803">
        <f t="shared" si="433"/>
        <v>799</v>
      </c>
      <c r="AY803" s="34">
        <v>2.4176202539017436E-2</v>
      </c>
    </row>
    <row r="804" spans="50:51">
      <c r="AX804">
        <f t="shared" si="433"/>
        <v>800</v>
      </c>
      <c r="AY804" s="34">
        <v>2.3066729268577377E-2</v>
      </c>
    </row>
    <row r="805" spans="50:51">
      <c r="AX805">
        <f t="shared" si="433"/>
        <v>801</v>
      </c>
      <c r="AY805" s="34">
        <v>2.436371709760108E-2</v>
      </c>
    </row>
    <row r="806" spans="50:51">
      <c r="AX806">
        <f t="shared" si="433"/>
        <v>802</v>
      </c>
      <c r="AY806" s="34">
        <v>2.2685767528534621E-2</v>
      </c>
    </row>
    <row r="807" spans="50:51">
      <c r="AX807">
        <f t="shared" si="433"/>
        <v>803</v>
      </c>
      <c r="AY807" s="34">
        <v>2.1991978220358924E-2</v>
      </c>
    </row>
    <row r="808" spans="50:51">
      <c r="AX808">
        <f t="shared" si="433"/>
        <v>804</v>
      </c>
      <c r="AY808" s="34">
        <v>2.1205232354996838E-2</v>
      </c>
    </row>
    <row r="809" spans="50:51">
      <c r="AX809">
        <f t="shared" si="433"/>
        <v>805</v>
      </c>
      <c r="AY809" s="34">
        <v>2.2983854530631984E-2</v>
      </c>
    </row>
    <row r="810" spans="50:51">
      <c r="AX810">
        <f t="shared" si="433"/>
        <v>806</v>
      </c>
      <c r="AY810" s="34">
        <v>2.2890388423014135E-2</v>
      </c>
    </row>
    <row r="811" spans="50:51">
      <c r="AX811">
        <f t="shared" si="433"/>
        <v>807</v>
      </c>
      <c r="AY811" s="34">
        <v>2.2776030747728496E-2</v>
      </c>
    </row>
    <row r="812" spans="50:51">
      <c r="AX812">
        <f t="shared" si="433"/>
        <v>808</v>
      </c>
      <c r="AY812" s="34">
        <v>2.3488964593525029E-2</v>
      </c>
    </row>
    <row r="813" spans="50:51">
      <c r="AX813">
        <f t="shared" si="433"/>
        <v>809</v>
      </c>
      <c r="AY813" s="34">
        <v>2.2982653447472624E-2</v>
      </c>
    </row>
    <row r="814" spans="50:51">
      <c r="AX814">
        <f t="shared" si="433"/>
        <v>810</v>
      </c>
      <c r="AY814" s="34">
        <v>2.2072559981365512E-2</v>
      </c>
    </row>
    <row r="815" spans="50:51">
      <c r="AX815">
        <f t="shared" si="433"/>
        <v>811</v>
      </c>
      <c r="AY815" s="34">
        <v>2.2949423480083938E-2</v>
      </c>
    </row>
    <row r="816" spans="50:51">
      <c r="AX816">
        <f t="shared" si="433"/>
        <v>812</v>
      </c>
      <c r="AY816" s="34">
        <v>2.3323215117633661E-2</v>
      </c>
    </row>
    <row r="817" spans="50:51">
      <c r="AX817">
        <f t="shared" si="433"/>
        <v>813</v>
      </c>
      <c r="AY817" s="34">
        <v>2.4803786687631599E-2</v>
      </c>
    </row>
    <row r="818" spans="50:51">
      <c r="AX818">
        <f t="shared" si="433"/>
        <v>814</v>
      </c>
      <c r="AY818" s="34">
        <v>2.4054601968320689E-2</v>
      </c>
    </row>
    <row r="819" spans="50:51">
      <c r="AX819">
        <f t="shared" si="433"/>
        <v>815</v>
      </c>
      <c r="AY819" s="34">
        <v>2.4140461215933776E-2</v>
      </c>
    </row>
    <row r="820" spans="50:51">
      <c r="AX820">
        <f t="shared" si="433"/>
        <v>816</v>
      </c>
      <c r="AY820" s="34">
        <v>2.3462067610062958E-2</v>
      </c>
    </row>
    <row r="821" spans="50:51">
      <c r="AX821">
        <f t="shared" si="433"/>
        <v>817</v>
      </c>
      <c r="AY821" s="34">
        <v>2.2308045073375388E-2</v>
      </c>
    </row>
    <row r="822" spans="50:51">
      <c r="AX822">
        <f t="shared" si="433"/>
        <v>818</v>
      </c>
      <c r="AY822" s="34">
        <v>2.525015286512958E-2</v>
      </c>
    </row>
    <row r="823" spans="50:51">
      <c r="AX823">
        <f t="shared" si="433"/>
        <v>819</v>
      </c>
      <c r="AY823" s="34">
        <v>2.3683576461682135E-2</v>
      </c>
    </row>
    <row r="824" spans="50:51">
      <c r="AX824">
        <f t="shared" si="433"/>
        <v>820</v>
      </c>
      <c r="AY824" s="34">
        <v>2.4815870312136508E-2</v>
      </c>
    </row>
    <row r="825" spans="50:51">
      <c r="AX825">
        <f t="shared" si="433"/>
        <v>821</v>
      </c>
      <c r="AY825" s="34">
        <v>2.1619205683671556E-2</v>
      </c>
    </row>
    <row r="826" spans="50:51">
      <c r="AX826">
        <f t="shared" si="433"/>
        <v>822</v>
      </c>
      <c r="AY826" s="34">
        <v>2.4376019100862244E-2</v>
      </c>
    </row>
    <row r="827" spans="50:51">
      <c r="AX827">
        <f t="shared" si="433"/>
        <v>823</v>
      </c>
      <c r="AY827" s="34">
        <v>2.2438963137666506E-2</v>
      </c>
    </row>
    <row r="828" spans="50:51">
      <c r="AX828">
        <f t="shared" si="433"/>
        <v>824</v>
      </c>
      <c r="AY828" s="34">
        <v>2.3068476298625833E-2</v>
      </c>
    </row>
    <row r="829" spans="50:51">
      <c r="AX829">
        <f t="shared" si="433"/>
        <v>825</v>
      </c>
      <c r="AY829" s="34">
        <v>2.3929070580014488E-2</v>
      </c>
    </row>
    <row r="830" spans="50:51">
      <c r="AX830">
        <f t="shared" si="433"/>
        <v>826</v>
      </c>
      <c r="AY830" s="34">
        <v>2.2498980899138168E-2</v>
      </c>
    </row>
    <row r="831" spans="50:51">
      <c r="AX831">
        <f t="shared" si="433"/>
        <v>827</v>
      </c>
      <c r="AY831" s="34">
        <v>2.3454679128814708E-2</v>
      </c>
    </row>
    <row r="832" spans="50:51">
      <c r="AX832">
        <f t="shared" si="433"/>
        <v>828</v>
      </c>
      <c r="AY832" s="34">
        <v>2.3045874097368489E-2</v>
      </c>
    </row>
    <row r="833" spans="50:51">
      <c r="AX833">
        <f t="shared" si="433"/>
        <v>829</v>
      </c>
      <c r="AY833" s="34">
        <v>2.3886122757978114E-2</v>
      </c>
    </row>
    <row r="834" spans="50:51">
      <c r="AX834">
        <f t="shared" si="433"/>
        <v>830</v>
      </c>
      <c r="AY834" s="34">
        <v>2.3132279291870356E-2</v>
      </c>
    </row>
    <row r="835" spans="50:51">
      <c r="AX835">
        <f t="shared" si="433"/>
        <v>831</v>
      </c>
      <c r="AY835" s="34">
        <v>2.431414511996307E-2</v>
      </c>
    </row>
    <row r="836" spans="50:51">
      <c r="AX836">
        <f t="shared" si="433"/>
        <v>832</v>
      </c>
      <c r="AY836" s="34">
        <v>2.4277166317260655E-2</v>
      </c>
    </row>
    <row r="837" spans="50:51">
      <c r="AX837">
        <f t="shared" si="433"/>
        <v>833</v>
      </c>
      <c r="AY837" s="34">
        <v>2.2088210458886925E-2</v>
      </c>
    </row>
    <row r="838" spans="50:51">
      <c r="AX838">
        <f t="shared" si="433"/>
        <v>834</v>
      </c>
      <c r="AY838" s="34">
        <v>2.3933074190542723E-2</v>
      </c>
    </row>
    <row r="839" spans="50:51">
      <c r="AX839">
        <f t="shared" ref="AX839:AX902" si="434">AX838+1</f>
        <v>835</v>
      </c>
      <c r="AY839" s="34">
        <v>2.382049994176557E-2</v>
      </c>
    </row>
    <row r="840" spans="50:51">
      <c r="AX840">
        <f t="shared" si="434"/>
        <v>836</v>
      </c>
      <c r="AY840" s="34">
        <v>2.2973954693687775E-2</v>
      </c>
    </row>
    <row r="841" spans="50:51">
      <c r="AX841">
        <f t="shared" si="434"/>
        <v>837</v>
      </c>
      <c r="AY841" s="34">
        <v>2.3371258443978572E-2</v>
      </c>
    </row>
    <row r="842" spans="50:51">
      <c r="AX842">
        <f t="shared" si="434"/>
        <v>838</v>
      </c>
      <c r="AY842" s="34">
        <v>2.3766378406708581E-2</v>
      </c>
    </row>
    <row r="843" spans="50:51">
      <c r="AX843">
        <f t="shared" si="434"/>
        <v>839</v>
      </c>
      <c r="AY843" s="34">
        <v>2.4123464069415342E-2</v>
      </c>
    </row>
    <row r="844" spans="50:51">
      <c r="AX844">
        <f t="shared" si="434"/>
        <v>840</v>
      </c>
      <c r="AY844" s="34">
        <v>2.3389675052410984E-2</v>
      </c>
    </row>
    <row r="845" spans="50:51">
      <c r="AX845">
        <f t="shared" si="434"/>
        <v>841</v>
      </c>
      <c r="AY845" s="34">
        <v>2.3155827801071869E-2</v>
      </c>
    </row>
    <row r="846" spans="50:51">
      <c r="AX846">
        <f t="shared" si="434"/>
        <v>842</v>
      </c>
      <c r="AY846" s="34">
        <v>2.2967439727464015E-2</v>
      </c>
    </row>
    <row r="847" spans="50:51">
      <c r="AX847">
        <f t="shared" si="434"/>
        <v>843</v>
      </c>
      <c r="AY847" s="34">
        <v>2.235386821570089E-2</v>
      </c>
    </row>
    <row r="848" spans="50:51">
      <c r="AX848">
        <f t="shared" si="434"/>
        <v>844</v>
      </c>
      <c r="AY848" s="34">
        <v>2.3020651351036595E-2</v>
      </c>
    </row>
    <row r="849" spans="50:51">
      <c r="AX849">
        <f t="shared" si="434"/>
        <v>845</v>
      </c>
      <c r="AY849" s="34">
        <v>2.2570135977172633E-2</v>
      </c>
    </row>
    <row r="850" spans="50:51">
      <c r="AX850">
        <f t="shared" si="434"/>
        <v>846</v>
      </c>
      <c r="AY850" s="34">
        <v>2.3401722280457182E-2</v>
      </c>
    </row>
    <row r="851" spans="50:51">
      <c r="AX851">
        <f t="shared" si="434"/>
        <v>847</v>
      </c>
      <c r="AY851" s="34">
        <v>2.3332932972280809E-2</v>
      </c>
    </row>
    <row r="852" spans="50:51">
      <c r="AX852">
        <f t="shared" si="434"/>
        <v>848</v>
      </c>
      <c r="AY852" s="34">
        <v>2.3063708362450554E-2</v>
      </c>
    </row>
    <row r="853" spans="50:51">
      <c r="AX853">
        <f t="shared" si="434"/>
        <v>849</v>
      </c>
      <c r="AY853" s="34">
        <v>2.4518001688796375E-2</v>
      </c>
    </row>
    <row r="854" spans="50:51">
      <c r="AX854">
        <f t="shared" si="434"/>
        <v>850</v>
      </c>
      <c r="AY854" s="34">
        <v>2.2213778243652286E-2</v>
      </c>
    </row>
    <row r="855" spans="50:51">
      <c r="AX855">
        <f t="shared" si="434"/>
        <v>851</v>
      </c>
      <c r="AY855" s="34">
        <v>2.4467046645702178E-2</v>
      </c>
    </row>
    <row r="856" spans="50:51">
      <c r="AX856">
        <f t="shared" si="434"/>
        <v>852</v>
      </c>
      <c r="AY856" s="34">
        <v>2.3318556370836279E-2</v>
      </c>
    </row>
    <row r="857" spans="50:51">
      <c r="AX857">
        <f t="shared" si="434"/>
        <v>853</v>
      </c>
      <c r="AY857" s="34">
        <v>2.4620530514791971E-2</v>
      </c>
    </row>
    <row r="858" spans="50:51">
      <c r="AX858">
        <f t="shared" si="434"/>
        <v>854</v>
      </c>
      <c r="AY858" s="34">
        <v>2.2287663056138277E-2</v>
      </c>
    </row>
    <row r="859" spans="50:51">
      <c r="AX859">
        <f t="shared" si="434"/>
        <v>855</v>
      </c>
      <c r="AY859" s="34">
        <v>2.3161687631027123E-2</v>
      </c>
    </row>
    <row r="860" spans="50:51">
      <c r="AX860">
        <f t="shared" si="434"/>
        <v>856</v>
      </c>
      <c r="AY860" s="34">
        <v>2.4994322152342013E-2</v>
      </c>
    </row>
    <row r="861" spans="50:51">
      <c r="AX861">
        <f t="shared" si="434"/>
        <v>857</v>
      </c>
      <c r="AY861" s="34">
        <v>2.2910734043792697E-2</v>
      </c>
    </row>
    <row r="862" spans="50:51">
      <c r="AX862">
        <f t="shared" si="434"/>
        <v>858</v>
      </c>
      <c r="AY862" s="34">
        <v>2.3987887258327806E-2</v>
      </c>
    </row>
    <row r="863" spans="50:51">
      <c r="AX863">
        <f t="shared" si="434"/>
        <v>859</v>
      </c>
      <c r="AY863" s="34">
        <v>2.4423152515723495E-2</v>
      </c>
    </row>
    <row r="864" spans="50:51">
      <c r="AX864">
        <f t="shared" si="434"/>
        <v>860</v>
      </c>
      <c r="AY864" s="34">
        <v>2.3978751747030447E-2</v>
      </c>
    </row>
    <row r="865" spans="50:51">
      <c r="AX865">
        <f t="shared" si="434"/>
        <v>861</v>
      </c>
      <c r="AY865" s="34">
        <v>2.4805278942464985E-2</v>
      </c>
    </row>
    <row r="866" spans="50:51">
      <c r="AX866">
        <f t="shared" si="434"/>
        <v>862</v>
      </c>
      <c r="AY866" s="34">
        <v>2.3377518634987798E-2</v>
      </c>
    </row>
    <row r="867" spans="50:51">
      <c r="AX867">
        <f t="shared" si="434"/>
        <v>863</v>
      </c>
      <c r="AY867" s="34">
        <v>2.1850505182856066E-2</v>
      </c>
    </row>
    <row r="868" spans="50:51">
      <c r="AX868">
        <f t="shared" si="434"/>
        <v>864</v>
      </c>
      <c r="AY868" s="34">
        <v>2.5067406242720976E-2</v>
      </c>
    </row>
    <row r="869" spans="50:51">
      <c r="AX869">
        <f t="shared" si="434"/>
        <v>865</v>
      </c>
      <c r="AY869" s="34">
        <v>2.2816649196365918E-2</v>
      </c>
    </row>
    <row r="870" spans="50:51">
      <c r="AX870">
        <f t="shared" si="434"/>
        <v>866</v>
      </c>
      <c r="AY870" s="34">
        <v>2.303004163754915E-2</v>
      </c>
    </row>
    <row r="871" spans="50:51">
      <c r="AX871">
        <f t="shared" si="434"/>
        <v>867</v>
      </c>
      <c r="AY871" s="34">
        <v>2.3117829897508192E-2</v>
      </c>
    </row>
    <row r="872" spans="50:51">
      <c r="AX872">
        <f t="shared" si="434"/>
        <v>868</v>
      </c>
      <c r="AY872" s="34">
        <v>2.2407989750757328E-2</v>
      </c>
    </row>
    <row r="873" spans="50:51">
      <c r="AX873">
        <f t="shared" si="434"/>
        <v>869</v>
      </c>
      <c r="AY873" s="34">
        <v>2.2202968495224771E-2</v>
      </c>
    </row>
    <row r="874" spans="50:51">
      <c r="AX874">
        <f t="shared" si="434"/>
        <v>870</v>
      </c>
      <c r="AY874" s="34">
        <v>2.3917860470533639E-2</v>
      </c>
    </row>
    <row r="875" spans="50:51">
      <c r="AX875">
        <f t="shared" si="434"/>
        <v>871</v>
      </c>
      <c r="AY875" s="34">
        <v>2.453700064057824E-2</v>
      </c>
    </row>
    <row r="876" spans="50:51">
      <c r="AX876">
        <f t="shared" si="434"/>
        <v>872</v>
      </c>
      <c r="AY876" s="34">
        <v>2.3039177148846429E-2</v>
      </c>
    </row>
    <row r="877" spans="50:51">
      <c r="AX877">
        <f t="shared" si="434"/>
        <v>873</v>
      </c>
      <c r="AY877" s="34">
        <v>2.418868652457503E-2</v>
      </c>
    </row>
    <row r="878" spans="50:51">
      <c r="AX878">
        <f t="shared" si="434"/>
        <v>874</v>
      </c>
      <c r="AY878" s="34">
        <v>2.3681829431633227E-2</v>
      </c>
    </row>
    <row r="879" spans="50:51">
      <c r="AX879">
        <f t="shared" si="434"/>
        <v>875</v>
      </c>
      <c r="AY879" s="34">
        <v>2.3266909795015667E-2</v>
      </c>
    </row>
    <row r="880" spans="50:51">
      <c r="AX880">
        <f t="shared" si="434"/>
        <v>876</v>
      </c>
      <c r="AY880" s="34">
        <v>2.4322188737480037E-2</v>
      </c>
    </row>
    <row r="881" spans="50:51">
      <c r="AX881">
        <f t="shared" si="434"/>
        <v>877</v>
      </c>
      <c r="AY881" s="34">
        <v>2.2636705101327734E-2</v>
      </c>
    </row>
    <row r="882" spans="50:51">
      <c r="AX882">
        <f t="shared" si="434"/>
        <v>878</v>
      </c>
      <c r="AY882" s="34">
        <v>2.2840015723270879E-2</v>
      </c>
    </row>
    <row r="883" spans="50:51">
      <c r="AX883">
        <f t="shared" si="434"/>
        <v>879</v>
      </c>
      <c r="AY883" s="34">
        <v>2.3163871418588229E-2</v>
      </c>
    </row>
    <row r="884" spans="50:51">
      <c r="AX884">
        <f t="shared" si="434"/>
        <v>880</v>
      </c>
      <c r="AY884" s="34">
        <v>2.5071701024924207E-2</v>
      </c>
    </row>
    <row r="885" spans="50:51">
      <c r="AX885">
        <f t="shared" si="434"/>
        <v>881</v>
      </c>
      <c r="AY885" s="34">
        <v>2.2714047577452001E-2</v>
      </c>
    </row>
    <row r="886" spans="50:51">
      <c r="AX886">
        <f t="shared" si="434"/>
        <v>882</v>
      </c>
      <c r="AY886" s="34">
        <v>2.5468786396459584E-2</v>
      </c>
    </row>
    <row r="887" spans="50:51">
      <c r="AX887">
        <f t="shared" si="434"/>
        <v>883</v>
      </c>
      <c r="AY887" s="34">
        <v>2.4875815280689679E-2</v>
      </c>
    </row>
    <row r="888" spans="50:51">
      <c r="AX888">
        <f t="shared" si="434"/>
        <v>884</v>
      </c>
      <c r="AY888" s="34">
        <v>2.3130277486605962E-2</v>
      </c>
    </row>
    <row r="889" spans="50:51">
      <c r="AX889">
        <f t="shared" si="434"/>
        <v>885</v>
      </c>
      <c r="AY889" s="34">
        <v>2.3936058700209973E-2</v>
      </c>
    </row>
    <row r="890" spans="50:51">
      <c r="AX890">
        <f t="shared" si="434"/>
        <v>886</v>
      </c>
      <c r="AY890" s="34">
        <v>2.6042976939203766E-2</v>
      </c>
    </row>
    <row r="891" spans="50:51">
      <c r="AX891">
        <f t="shared" si="434"/>
        <v>887</v>
      </c>
      <c r="AY891" s="34">
        <v>2.1750050955043326E-2</v>
      </c>
    </row>
    <row r="892" spans="50:51">
      <c r="AX892">
        <f t="shared" si="434"/>
        <v>888</v>
      </c>
      <c r="AY892" s="34">
        <v>2.2099238586070456E-2</v>
      </c>
    </row>
    <row r="893" spans="50:51">
      <c r="AX893">
        <f t="shared" si="434"/>
        <v>889</v>
      </c>
      <c r="AY893" s="34">
        <v>2.401172693920425E-2</v>
      </c>
    </row>
    <row r="894" spans="50:51">
      <c r="AX894">
        <f t="shared" si="434"/>
        <v>890</v>
      </c>
      <c r="AY894" s="34">
        <v>2.3645578558118448E-2</v>
      </c>
    </row>
    <row r="895" spans="50:51">
      <c r="AX895">
        <f t="shared" si="434"/>
        <v>891</v>
      </c>
      <c r="AY895" s="34">
        <v>2.3725359597018943E-2</v>
      </c>
    </row>
    <row r="896" spans="50:51">
      <c r="AX896">
        <f t="shared" si="434"/>
        <v>892</v>
      </c>
      <c r="AY896" s="34">
        <v>2.4573542685767863E-2</v>
      </c>
    </row>
    <row r="897" spans="50:51">
      <c r="AX897">
        <f t="shared" si="434"/>
        <v>893</v>
      </c>
      <c r="AY897" s="34">
        <v>2.3896823317027888E-2</v>
      </c>
    </row>
    <row r="898" spans="50:51">
      <c r="AX898">
        <f t="shared" si="434"/>
        <v>894</v>
      </c>
      <c r="AY898" s="34">
        <v>2.2365915443745752E-2</v>
      </c>
    </row>
    <row r="899" spans="50:51">
      <c r="AX899">
        <f t="shared" si="434"/>
        <v>895</v>
      </c>
      <c r="AY899" s="34">
        <v>2.2415305439086982E-2</v>
      </c>
    </row>
    <row r="900" spans="50:51">
      <c r="AX900">
        <f t="shared" si="434"/>
        <v>896</v>
      </c>
      <c r="AY900" s="34">
        <v>2.1359298567435736E-2</v>
      </c>
    </row>
    <row r="901" spans="50:51">
      <c r="AX901">
        <f t="shared" si="434"/>
        <v>897</v>
      </c>
      <c r="AY901" s="34">
        <v>2.4329213254134969E-2</v>
      </c>
    </row>
    <row r="902" spans="50:51">
      <c r="AX902">
        <f t="shared" si="434"/>
        <v>898</v>
      </c>
      <c r="AY902" s="34">
        <v>2.4048778534824643E-2</v>
      </c>
    </row>
    <row r="903" spans="50:51">
      <c r="AX903">
        <f t="shared" ref="AX903:AX966" si="435">AX902+1</f>
        <v>899</v>
      </c>
      <c r="AY903" s="34">
        <v>2.3942318891218142E-2</v>
      </c>
    </row>
    <row r="904" spans="50:51">
      <c r="AX904">
        <f t="shared" si="435"/>
        <v>900</v>
      </c>
      <c r="AY904" s="34">
        <v>2.3353860936408163E-2</v>
      </c>
    </row>
    <row r="905" spans="50:51">
      <c r="AX905">
        <f t="shared" si="435"/>
        <v>901</v>
      </c>
      <c r="AY905" s="34">
        <v>2.3509128232005815E-2</v>
      </c>
    </row>
    <row r="906" spans="50:51">
      <c r="AX906">
        <f t="shared" si="435"/>
        <v>902</v>
      </c>
      <c r="AY906" s="34">
        <v>2.3030878756115408E-2</v>
      </c>
    </row>
    <row r="907" spans="50:51">
      <c r="AX907">
        <f t="shared" si="435"/>
        <v>903</v>
      </c>
      <c r="AY907" s="34">
        <v>2.4923312660144532E-2</v>
      </c>
    </row>
    <row r="908" spans="50:51">
      <c r="AX908">
        <f t="shared" si="435"/>
        <v>904</v>
      </c>
      <c r="AY908" s="34">
        <v>2.5051864954577278E-2</v>
      </c>
    </row>
    <row r="909" spans="50:51">
      <c r="AX909">
        <f t="shared" si="435"/>
        <v>905</v>
      </c>
      <c r="AY909" s="34">
        <v>2.2880015432098631E-2</v>
      </c>
    </row>
    <row r="910" spans="50:51">
      <c r="AX910">
        <f t="shared" si="435"/>
        <v>906</v>
      </c>
      <c r="AY910" s="34">
        <v>2.4281897856976858E-2</v>
      </c>
    </row>
    <row r="911" spans="50:51">
      <c r="AX911">
        <f t="shared" si="435"/>
        <v>907</v>
      </c>
      <c r="AY911" s="34">
        <v>2.3371586012113463E-2</v>
      </c>
    </row>
    <row r="912" spans="50:51">
      <c r="AX912">
        <f t="shared" si="435"/>
        <v>908</v>
      </c>
      <c r="AY912" s="34">
        <v>2.3469456091311573E-2</v>
      </c>
    </row>
    <row r="913" spans="50:51">
      <c r="AX913">
        <f t="shared" si="435"/>
        <v>909</v>
      </c>
      <c r="AY913" s="34">
        <v>2.3145236431399853E-2</v>
      </c>
    </row>
    <row r="914" spans="50:51">
      <c r="AX914">
        <f t="shared" si="435"/>
        <v>910</v>
      </c>
      <c r="AY914" s="34">
        <v>2.2943236081993782E-2</v>
      </c>
    </row>
    <row r="915" spans="50:51">
      <c r="AX915">
        <f t="shared" si="435"/>
        <v>911</v>
      </c>
      <c r="AY915" s="34">
        <v>2.2566277952480798E-2</v>
      </c>
    </row>
    <row r="916" spans="50:51">
      <c r="AX916">
        <f t="shared" si="435"/>
        <v>912</v>
      </c>
      <c r="AY916" s="34">
        <v>2.2797577451665628E-2</v>
      </c>
    </row>
    <row r="917" spans="50:51">
      <c r="AX917">
        <f t="shared" si="435"/>
        <v>913</v>
      </c>
      <c r="AY917" s="34">
        <v>2.3359138423014729E-2</v>
      </c>
    </row>
    <row r="918" spans="50:51">
      <c r="AX918">
        <f t="shared" si="435"/>
        <v>914</v>
      </c>
      <c r="AY918" s="34">
        <v>2.1640752387608084E-2</v>
      </c>
    </row>
    <row r="919" spans="50:51">
      <c r="AX919">
        <f t="shared" si="435"/>
        <v>915</v>
      </c>
      <c r="AY919" s="34">
        <v>2.4232580654554067E-2</v>
      </c>
    </row>
    <row r="920" spans="50:51">
      <c r="AX920">
        <f t="shared" si="435"/>
        <v>916</v>
      </c>
      <c r="AY920" s="34">
        <v>2.4011144595854326E-2</v>
      </c>
    </row>
    <row r="921" spans="50:51">
      <c r="AX921">
        <f t="shared" si="435"/>
        <v>917</v>
      </c>
      <c r="AY921" s="34">
        <v>2.3808561903098525E-2</v>
      </c>
    </row>
    <row r="922" spans="50:51">
      <c r="AX922">
        <f t="shared" si="435"/>
        <v>918</v>
      </c>
      <c r="AY922" s="34">
        <v>2.4293544723969759E-2</v>
      </c>
    </row>
    <row r="923" spans="50:51">
      <c r="AX923">
        <f t="shared" si="435"/>
        <v>919</v>
      </c>
      <c r="AY923" s="34">
        <v>2.3999898089913776E-2</v>
      </c>
    </row>
    <row r="924" spans="50:51">
      <c r="AX924">
        <f t="shared" si="435"/>
        <v>920</v>
      </c>
      <c r="AY924" s="34">
        <v>2.266069036804113E-2</v>
      </c>
    </row>
    <row r="925" spans="50:51">
      <c r="AX925">
        <f t="shared" si="435"/>
        <v>921</v>
      </c>
      <c r="AY925" s="34">
        <v>2.4833922955975342E-2</v>
      </c>
    </row>
    <row r="926" spans="50:51">
      <c r="AX926">
        <f t="shared" si="435"/>
        <v>922</v>
      </c>
      <c r="AY926" s="34">
        <v>2.313315280689594E-2</v>
      </c>
    </row>
    <row r="927" spans="50:51">
      <c r="AX927">
        <f t="shared" si="435"/>
        <v>923</v>
      </c>
      <c r="AY927" s="34">
        <v>2.5346821861169679E-2</v>
      </c>
    </row>
    <row r="928" spans="50:51">
      <c r="AX928">
        <f t="shared" si="435"/>
        <v>924</v>
      </c>
      <c r="AY928" s="34">
        <v>2.2108628872583743E-2</v>
      </c>
    </row>
    <row r="929" spans="50:51">
      <c r="AX929">
        <f t="shared" si="435"/>
        <v>925</v>
      </c>
      <c r="AY929" s="34">
        <v>2.3659372816213494E-2</v>
      </c>
    </row>
    <row r="930" spans="50:51">
      <c r="AX930">
        <f t="shared" si="435"/>
        <v>926</v>
      </c>
      <c r="AY930" s="34">
        <v>2.3893292860471229E-2</v>
      </c>
    </row>
    <row r="931" spans="50:51">
      <c r="AX931">
        <f t="shared" si="435"/>
        <v>927</v>
      </c>
      <c r="AY931" s="34">
        <v>2.3251441299790614E-2</v>
      </c>
    </row>
    <row r="932" spans="50:51">
      <c r="AX932">
        <f t="shared" si="435"/>
        <v>928</v>
      </c>
      <c r="AY932" s="34">
        <v>2.2863382250175677E-2</v>
      </c>
    </row>
    <row r="933" spans="50:51">
      <c r="AX933">
        <f t="shared" si="435"/>
        <v>929</v>
      </c>
      <c r="AY933" s="34">
        <v>2.4527064407174937E-2</v>
      </c>
    </row>
    <row r="934" spans="50:51">
      <c r="AX934">
        <f t="shared" si="435"/>
        <v>930</v>
      </c>
      <c r="AY934" s="34">
        <v>2.267415705800158E-2</v>
      </c>
    </row>
    <row r="935" spans="50:51">
      <c r="AX935">
        <f t="shared" si="435"/>
        <v>931</v>
      </c>
      <c r="AY935" s="34">
        <v>2.2423603831819891E-2</v>
      </c>
    </row>
    <row r="936" spans="50:51">
      <c r="AX936">
        <f t="shared" si="435"/>
        <v>932</v>
      </c>
      <c r="AY936" s="34">
        <v>2.1632453994875313E-2</v>
      </c>
    </row>
    <row r="937" spans="50:51">
      <c r="AX937">
        <f t="shared" si="435"/>
        <v>933</v>
      </c>
      <c r="AY937" s="34">
        <v>2.2123842592592296E-2</v>
      </c>
    </row>
    <row r="938" spans="50:51">
      <c r="AX938">
        <f t="shared" si="435"/>
        <v>934</v>
      </c>
      <c r="AY938" s="34">
        <v>2.4152945201491288E-2</v>
      </c>
    </row>
    <row r="939" spans="50:51">
      <c r="AX939">
        <f t="shared" si="435"/>
        <v>935</v>
      </c>
      <c r="AY939" s="34">
        <v>2.3842556196134158E-2</v>
      </c>
    </row>
    <row r="940" spans="50:51">
      <c r="AX940">
        <f t="shared" si="435"/>
        <v>936</v>
      </c>
      <c r="AY940" s="34">
        <v>2.2066700151409158E-2</v>
      </c>
    </row>
    <row r="941" spans="50:51">
      <c r="AX941">
        <f t="shared" si="435"/>
        <v>937</v>
      </c>
      <c r="AY941" s="34">
        <v>2.3099995632425176E-2</v>
      </c>
    </row>
    <row r="942" spans="50:51">
      <c r="AX942">
        <f t="shared" si="435"/>
        <v>938</v>
      </c>
      <c r="AY942" s="34">
        <v>2.2380364838108353E-2</v>
      </c>
    </row>
    <row r="943" spans="50:51">
      <c r="AX943">
        <f t="shared" si="435"/>
        <v>939</v>
      </c>
      <c r="AY943" s="34">
        <v>2.2157654903331311E-2</v>
      </c>
    </row>
    <row r="944" spans="50:51">
      <c r="AX944">
        <f t="shared" si="435"/>
        <v>940</v>
      </c>
      <c r="AY944" s="34">
        <v>2.3529255474027448E-2</v>
      </c>
    </row>
    <row r="945" spans="50:51">
      <c r="AX945">
        <f t="shared" si="435"/>
        <v>941</v>
      </c>
      <c r="AY945" s="34">
        <v>2.4439421733054297E-2</v>
      </c>
    </row>
    <row r="946" spans="50:51">
      <c r="AX946">
        <f t="shared" si="435"/>
        <v>942</v>
      </c>
      <c r="AY946" s="34">
        <v>2.2029794141626008E-2</v>
      </c>
    </row>
    <row r="947" spans="50:51">
      <c r="AX947">
        <f t="shared" si="435"/>
        <v>943</v>
      </c>
      <c r="AY947" s="34">
        <v>2.2834993011879676E-2</v>
      </c>
    </row>
    <row r="948" spans="50:51">
      <c r="AX948">
        <f t="shared" si="435"/>
        <v>944</v>
      </c>
      <c r="AY948" s="34">
        <v>2.1079045830421649E-2</v>
      </c>
    </row>
    <row r="949" spans="50:51">
      <c r="AX949">
        <f t="shared" si="435"/>
        <v>945</v>
      </c>
      <c r="AY949" s="34">
        <v>2.2285224493361733E-2</v>
      </c>
    </row>
    <row r="950" spans="50:51">
      <c r="AX950">
        <f t="shared" si="435"/>
        <v>946</v>
      </c>
      <c r="AY950" s="34">
        <v>2.1584956615420741E-2</v>
      </c>
    </row>
    <row r="951" spans="50:51">
      <c r="AX951">
        <f t="shared" si="435"/>
        <v>947</v>
      </c>
      <c r="AY951" s="34">
        <v>2.4197494467738494E-2</v>
      </c>
    </row>
    <row r="952" spans="50:51">
      <c r="AX952">
        <f t="shared" si="435"/>
        <v>948</v>
      </c>
      <c r="AY952" s="34">
        <v>2.391338370603276E-2</v>
      </c>
    </row>
    <row r="953" spans="50:51">
      <c r="AX953">
        <f t="shared" si="435"/>
        <v>949</v>
      </c>
      <c r="AY953" s="34">
        <v>2.3619227521547041E-2</v>
      </c>
    </row>
    <row r="954" spans="50:51">
      <c r="AX954">
        <f t="shared" si="435"/>
        <v>950</v>
      </c>
      <c r="AY954" s="34">
        <v>2.336598095737288E-2</v>
      </c>
    </row>
    <row r="955" spans="50:51">
      <c r="AX955">
        <f t="shared" si="435"/>
        <v>951</v>
      </c>
      <c r="AY955" s="34">
        <v>2.4903076228745241E-2</v>
      </c>
    </row>
    <row r="956" spans="50:51">
      <c r="AX956">
        <f t="shared" si="435"/>
        <v>952</v>
      </c>
      <c r="AY956" s="34">
        <v>2.3815222455159494E-2</v>
      </c>
    </row>
    <row r="957" spans="50:51">
      <c r="AX957">
        <f t="shared" si="435"/>
        <v>953</v>
      </c>
      <c r="AY957" s="34">
        <v>2.4089724551595495E-2</v>
      </c>
    </row>
    <row r="958" spans="50:51">
      <c r="AX958">
        <f t="shared" si="435"/>
        <v>954</v>
      </c>
      <c r="AY958" s="34">
        <v>2.1503464942930678E-2</v>
      </c>
    </row>
    <row r="959" spans="50:51">
      <c r="AX959">
        <f t="shared" si="435"/>
        <v>955</v>
      </c>
      <c r="AY959" s="34">
        <v>2.379029088050319E-2</v>
      </c>
    </row>
    <row r="960" spans="50:51">
      <c r="AX960">
        <f t="shared" si="435"/>
        <v>956</v>
      </c>
      <c r="AY960" s="34">
        <v>2.465033921500201E-2</v>
      </c>
    </row>
    <row r="961" spans="50:51">
      <c r="AX961">
        <f t="shared" si="435"/>
        <v>957</v>
      </c>
      <c r="AY961" s="34">
        <v>2.3202306079665329E-2</v>
      </c>
    </row>
    <row r="962" spans="50:51">
      <c r="AX962">
        <f t="shared" si="435"/>
        <v>958</v>
      </c>
      <c r="AY962" s="34">
        <v>2.2468844630794606E-2</v>
      </c>
    </row>
    <row r="963" spans="50:51">
      <c r="AX963">
        <f t="shared" si="435"/>
        <v>959</v>
      </c>
      <c r="AY963" s="34">
        <v>2.3150768693221739E-2</v>
      </c>
    </row>
    <row r="964" spans="50:51">
      <c r="AX964">
        <f t="shared" si="435"/>
        <v>960</v>
      </c>
      <c r="AY964" s="34">
        <v>2.4521095387840808E-2</v>
      </c>
    </row>
    <row r="965" spans="50:51">
      <c r="AX965">
        <f t="shared" si="435"/>
        <v>961</v>
      </c>
      <c r="AY965" s="34">
        <v>2.2788041579315917E-2</v>
      </c>
    </row>
    <row r="966" spans="50:51">
      <c r="AX966">
        <f t="shared" si="435"/>
        <v>962</v>
      </c>
      <c r="AY966" s="34">
        <v>2.2656068017703302E-2</v>
      </c>
    </row>
    <row r="967" spans="50:51">
      <c r="AX967">
        <f t="shared" ref="AX967:AX1030" si="436">AX966+1</f>
        <v>963</v>
      </c>
      <c r="AY967" s="34">
        <v>2.2888896168181048E-2</v>
      </c>
    </row>
    <row r="968" spans="50:51">
      <c r="AX968">
        <f t="shared" si="436"/>
        <v>964</v>
      </c>
      <c r="AY968" s="34">
        <v>2.4055475483345939E-2</v>
      </c>
    </row>
    <row r="969" spans="50:51">
      <c r="AX969">
        <f t="shared" si="436"/>
        <v>965</v>
      </c>
      <c r="AY969" s="34">
        <v>2.2304478220358918E-2</v>
      </c>
    </row>
    <row r="970" spans="50:51">
      <c r="AX970">
        <f t="shared" si="436"/>
        <v>966</v>
      </c>
      <c r="AY970" s="34">
        <v>2.3835495283019294E-2</v>
      </c>
    </row>
    <row r="971" spans="50:51">
      <c r="AX971">
        <f t="shared" si="436"/>
        <v>967</v>
      </c>
      <c r="AY971" s="34">
        <v>2.3988979152107803E-2</v>
      </c>
    </row>
    <row r="972" spans="50:51">
      <c r="AX972">
        <f t="shared" si="436"/>
        <v>968</v>
      </c>
      <c r="AY972" s="34">
        <v>2.3407582110412384E-2</v>
      </c>
    </row>
    <row r="973" spans="50:51">
      <c r="AX973">
        <f t="shared" si="436"/>
        <v>969</v>
      </c>
      <c r="AY973" s="34">
        <v>2.4532378290240565E-2</v>
      </c>
    </row>
    <row r="974" spans="50:51">
      <c r="AX974">
        <f t="shared" si="436"/>
        <v>970</v>
      </c>
      <c r="AY974" s="34">
        <v>2.4079023992546095E-2</v>
      </c>
    </row>
    <row r="975" spans="50:51">
      <c r="AX975">
        <f t="shared" si="436"/>
        <v>971</v>
      </c>
      <c r="AY975" s="34">
        <v>2.5182855811786725E-2</v>
      </c>
    </row>
    <row r="976" spans="50:51">
      <c r="AX976">
        <f t="shared" si="436"/>
        <v>972</v>
      </c>
      <c r="AY976" s="34">
        <v>2.2639907989750626E-2</v>
      </c>
    </row>
    <row r="977" spans="50:51">
      <c r="AX977">
        <f t="shared" si="436"/>
        <v>973</v>
      </c>
      <c r="AY977" s="34">
        <v>2.237115653389269E-2</v>
      </c>
    </row>
    <row r="978" spans="50:51">
      <c r="AX978">
        <f t="shared" si="436"/>
        <v>974</v>
      </c>
      <c r="AY978" s="34">
        <v>2.4522405660378385E-2</v>
      </c>
    </row>
    <row r="979" spans="50:51">
      <c r="AX979">
        <f t="shared" si="436"/>
        <v>975</v>
      </c>
      <c r="AY979" s="34">
        <v>2.4930701141393192E-2</v>
      </c>
    </row>
    <row r="980" spans="50:51">
      <c r="AX980">
        <f t="shared" si="436"/>
        <v>976</v>
      </c>
      <c r="AY980" s="34">
        <v>2.4338203179595144E-2</v>
      </c>
    </row>
    <row r="981" spans="50:51">
      <c r="AX981">
        <f t="shared" si="436"/>
        <v>977</v>
      </c>
      <c r="AY981" s="34">
        <v>2.3068257919869523E-2</v>
      </c>
    </row>
    <row r="982" spans="50:51">
      <c r="AX982">
        <f t="shared" si="436"/>
        <v>978</v>
      </c>
      <c r="AY982" s="34">
        <v>2.2897958886559579E-2</v>
      </c>
    </row>
    <row r="983" spans="50:51">
      <c r="AX983">
        <f t="shared" si="436"/>
        <v>979</v>
      </c>
      <c r="AY983" s="34">
        <v>2.1144159096203652E-2</v>
      </c>
    </row>
    <row r="984" spans="50:51">
      <c r="AX984">
        <f t="shared" si="436"/>
        <v>980</v>
      </c>
      <c r="AY984" s="34">
        <v>2.2679725716282757E-2</v>
      </c>
    </row>
    <row r="985" spans="50:51">
      <c r="AX985">
        <f t="shared" si="436"/>
        <v>981</v>
      </c>
      <c r="AY985" s="34">
        <v>2.1173349056604125E-2</v>
      </c>
    </row>
    <row r="986" spans="50:51">
      <c r="AX986">
        <f t="shared" si="436"/>
        <v>982</v>
      </c>
      <c r="AY986" s="34">
        <v>2.3011297460983342E-2</v>
      </c>
    </row>
    <row r="987" spans="50:51">
      <c r="AX987">
        <f t="shared" si="436"/>
        <v>983</v>
      </c>
      <c r="AY987" s="34">
        <v>2.3652275506639165E-2</v>
      </c>
    </row>
    <row r="988" spans="50:51">
      <c r="AX988">
        <f t="shared" si="436"/>
        <v>984</v>
      </c>
      <c r="AY988" s="34">
        <v>2.3415807710226208E-2</v>
      </c>
    </row>
    <row r="989" spans="50:51">
      <c r="AX989">
        <f t="shared" si="436"/>
        <v>985</v>
      </c>
      <c r="AY989" s="34">
        <v>2.366017353831824E-2</v>
      </c>
    </row>
    <row r="990" spans="50:51">
      <c r="AX990">
        <f t="shared" si="436"/>
        <v>986</v>
      </c>
      <c r="AY990" s="34">
        <v>2.4897180002329822E-2</v>
      </c>
    </row>
    <row r="991" spans="50:51">
      <c r="AX991">
        <f t="shared" si="436"/>
        <v>987</v>
      </c>
      <c r="AY991" s="34">
        <v>2.4590321453529386E-2</v>
      </c>
    </row>
    <row r="992" spans="50:51">
      <c r="AX992">
        <f t="shared" si="436"/>
        <v>988</v>
      </c>
      <c r="AY992" s="34">
        <v>2.2362930934078772E-2</v>
      </c>
    </row>
    <row r="993" spans="50:51">
      <c r="AX993">
        <f t="shared" si="436"/>
        <v>989</v>
      </c>
      <c r="AY993" s="34">
        <v>2.1635511297461524E-2</v>
      </c>
    </row>
    <row r="994" spans="50:51">
      <c r="AX994">
        <f t="shared" si="436"/>
        <v>990</v>
      </c>
      <c r="AY994" s="34">
        <v>2.2147354705334334E-2</v>
      </c>
    </row>
    <row r="995" spans="50:51">
      <c r="AX995">
        <f t="shared" si="436"/>
        <v>991</v>
      </c>
      <c r="AY995" s="34">
        <v>2.4191561844863766E-2</v>
      </c>
    </row>
    <row r="996" spans="50:51">
      <c r="AX996">
        <f t="shared" si="436"/>
        <v>992</v>
      </c>
      <c r="AY996" s="34">
        <v>2.3142361111111131E-2</v>
      </c>
    </row>
    <row r="997" spans="50:51">
      <c r="AX997">
        <f t="shared" si="436"/>
        <v>993</v>
      </c>
      <c r="AY997" s="34">
        <v>2.3687252504076436E-2</v>
      </c>
    </row>
    <row r="998" spans="50:51">
      <c r="AX998">
        <f t="shared" si="436"/>
        <v>994</v>
      </c>
      <c r="AY998" s="34">
        <v>2.3674295364546922E-2</v>
      </c>
    </row>
    <row r="999" spans="50:51">
      <c r="AX999">
        <f t="shared" si="436"/>
        <v>995</v>
      </c>
      <c r="AY999" s="34">
        <v>2.1671143431167734E-2</v>
      </c>
    </row>
    <row r="1000" spans="50:51">
      <c r="AX1000">
        <f t="shared" si="436"/>
        <v>996</v>
      </c>
      <c r="AY1000" s="34">
        <v>2.2009266538551984E-2</v>
      </c>
    </row>
    <row r="1001" spans="50:51">
      <c r="AX1001">
        <f t="shared" si="436"/>
        <v>997</v>
      </c>
      <c r="AY1001" s="34">
        <v>2.4503807069648251E-2</v>
      </c>
    </row>
    <row r="1002" spans="50:51">
      <c r="AX1002">
        <f t="shared" si="436"/>
        <v>998</v>
      </c>
      <c r="AY1002" s="34">
        <v>2.403698608199405E-2</v>
      </c>
    </row>
    <row r="1003" spans="50:51">
      <c r="AX1003">
        <f t="shared" si="436"/>
        <v>999</v>
      </c>
      <c r="AY1003" s="34">
        <v>2.4795852259493215E-2</v>
      </c>
    </row>
    <row r="1004" spans="50:51">
      <c r="AX1004">
        <f t="shared" si="436"/>
        <v>1000</v>
      </c>
      <c r="AY1004" s="34">
        <v>2.3442631900768583E-2</v>
      </c>
    </row>
    <row r="1005" spans="50:51">
      <c r="AX1005">
        <f t="shared" si="436"/>
        <v>1001</v>
      </c>
      <c r="AY1005" s="34">
        <v>2.3772565804798574E-2</v>
      </c>
    </row>
    <row r="1006" spans="50:51">
      <c r="AX1006">
        <f t="shared" si="436"/>
        <v>1002</v>
      </c>
      <c r="AY1006" s="34">
        <v>2.2908805031446867E-2</v>
      </c>
    </row>
    <row r="1007" spans="50:51">
      <c r="AX1007">
        <f t="shared" si="436"/>
        <v>1003</v>
      </c>
      <c r="AY1007" s="34">
        <v>2.2216762753319682E-2</v>
      </c>
    </row>
    <row r="1008" spans="50:51">
      <c r="AX1008">
        <f t="shared" si="436"/>
        <v>1004</v>
      </c>
      <c r="AY1008" s="34">
        <v>2.2661891451200775E-2</v>
      </c>
    </row>
    <row r="1009" spans="50:51">
      <c r="AX1009">
        <f t="shared" si="436"/>
        <v>1005</v>
      </c>
      <c r="AY1009" s="34">
        <v>2.3904903331004691E-2</v>
      </c>
    </row>
    <row r="1010" spans="50:51">
      <c r="AX1010">
        <f t="shared" si="436"/>
        <v>1006</v>
      </c>
      <c r="AY1010" s="34">
        <v>2.1848940135103842E-2</v>
      </c>
    </row>
    <row r="1011" spans="50:51">
      <c r="AX1011">
        <f t="shared" si="436"/>
        <v>1007</v>
      </c>
      <c r="AY1011" s="34">
        <v>2.4244409503843763E-2</v>
      </c>
    </row>
    <row r="1012" spans="50:51">
      <c r="AX1012">
        <f t="shared" si="436"/>
        <v>1008</v>
      </c>
      <c r="AY1012" s="34">
        <v>2.4105738993711223E-2</v>
      </c>
    </row>
    <row r="1013" spans="50:51">
      <c r="AX1013">
        <f t="shared" si="436"/>
        <v>1009</v>
      </c>
      <c r="AY1013" s="34">
        <v>2.271099027486664E-2</v>
      </c>
    </row>
    <row r="1014" spans="50:51">
      <c r="AX1014">
        <f t="shared" si="436"/>
        <v>1010</v>
      </c>
      <c r="AY1014" s="34">
        <v>2.3136901642208475E-2</v>
      </c>
    </row>
    <row r="1015" spans="50:51">
      <c r="AX1015">
        <f t="shared" si="436"/>
        <v>1011</v>
      </c>
      <c r="AY1015" s="34">
        <v>2.259401205450735E-2</v>
      </c>
    </row>
    <row r="1016" spans="50:51">
      <c r="AX1016">
        <f t="shared" si="436"/>
        <v>1012</v>
      </c>
      <c r="AY1016" s="34">
        <v>2.2085699103191574E-2</v>
      </c>
    </row>
    <row r="1017" spans="50:51">
      <c r="AX1017">
        <f t="shared" si="436"/>
        <v>1013</v>
      </c>
      <c r="AY1017" s="34">
        <v>2.4250888073608312E-2</v>
      </c>
    </row>
    <row r="1018" spans="50:51">
      <c r="AX1018">
        <f t="shared" si="436"/>
        <v>1014</v>
      </c>
      <c r="AY1018" s="34">
        <v>2.4080989401351092E-2</v>
      </c>
    </row>
    <row r="1019" spans="50:51">
      <c r="AX1019">
        <f t="shared" si="436"/>
        <v>1015</v>
      </c>
      <c r="AY1019" s="34">
        <v>2.2756231073841386E-2</v>
      </c>
    </row>
    <row r="1020" spans="50:51">
      <c r="AX1020">
        <f t="shared" si="436"/>
        <v>1016</v>
      </c>
      <c r="AY1020" s="34">
        <v>2.3871091020266164E-2</v>
      </c>
    </row>
    <row r="1021" spans="50:51">
      <c r="AX1021">
        <f t="shared" si="436"/>
        <v>1017</v>
      </c>
      <c r="AY1021" s="34">
        <v>2.4474507919869472E-2</v>
      </c>
    </row>
    <row r="1022" spans="50:51">
      <c r="AX1022">
        <f t="shared" si="436"/>
        <v>1018</v>
      </c>
      <c r="AY1022" s="34">
        <v>2.2843109422315391E-2</v>
      </c>
    </row>
    <row r="1023" spans="50:51">
      <c r="AX1023">
        <f t="shared" si="436"/>
        <v>1019</v>
      </c>
      <c r="AY1023" s="34">
        <v>2.3294716689960474E-2</v>
      </c>
    </row>
    <row r="1024" spans="50:51">
      <c r="AX1024">
        <f t="shared" si="436"/>
        <v>1020</v>
      </c>
      <c r="AY1024" s="34">
        <v>2.3450202364314058E-2</v>
      </c>
    </row>
    <row r="1025" spans="50:51">
      <c r="AX1025">
        <f t="shared" si="436"/>
        <v>1021</v>
      </c>
      <c r="AY1025" s="34">
        <v>2.3275899720476112E-2</v>
      </c>
    </row>
    <row r="1026" spans="50:51">
      <c r="AX1026">
        <f t="shared" si="436"/>
        <v>1022</v>
      </c>
      <c r="AY1026" s="34">
        <v>2.3699809282552973E-2</v>
      </c>
    </row>
    <row r="1027" spans="50:51">
      <c r="AX1027">
        <f t="shared" si="436"/>
        <v>1023</v>
      </c>
      <c r="AY1027" s="34">
        <v>2.2802636559515529E-2</v>
      </c>
    </row>
    <row r="1028" spans="50:51">
      <c r="AX1028">
        <f t="shared" si="436"/>
        <v>1024</v>
      </c>
      <c r="AY1028" s="34">
        <v>2.3287582983926955E-2</v>
      </c>
    </row>
    <row r="1029" spans="50:51">
      <c r="AX1029">
        <f t="shared" si="436"/>
        <v>1025</v>
      </c>
      <c r="AY1029" s="34">
        <v>2.2306953179595298E-2</v>
      </c>
    </row>
    <row r="1030" spans="50:51">
      <c r="AX1030">
        <f t="shared" si="436"/>
        <v>1026</v>
      </c>
      <c r="AY1030" s="34">
        <v>2.2317326170510177E-2</v>
      </c>
    </row>
    <row r="1031" spans="50:51">
      <c r="AX1031">
        <f t="shared" ref="AX1031:AX1094" si="437">AX1030+1</f>
        <v>1027</v>
      </c>
      <c r="AY1031" s="34">
        <v>2.3676297169811199E-2</v>
      </c>
    </row>
    <row r="1032" spans="50:51">
      <c r="AX1032">
        <f t="shared" si="437"/>
        <v>1028</v>
      </c>
      <c r="AY1032" s="34">
        <v>2.2834083100396075E-2</v>
      </c>
    </row>
    <row r="1033" spans="50:51">
      <c r="AX1033">
        <f t="shared" si="437"/>
        <v>1029</v>
      </c>
      <c r="AY1033" s="34">
        <v>2.2463348765432451E-2</v>
      </c>
    </row>
    <row r="1034" spans="50:51">
      <c r="AX1034">
        <f t="shared" si="437"/>
        <v>1030</v>
      </c>
      <c r="AY1034" s="34">
        <v>2.5508130969019441E-2</v>
      </c>
    </row>
    <row r="1035" spans="50:51">
      <c r="AX1035">
        <f t="shared" si="437"/>
        <v>1031</v>
      </c>
      <c r="AY1035" s="34">
        <v>2.0761450326112391E-2</v>
      </c>
    </row>
    <row r="1036" spans="50:51">
      <c r="AX1036">
        <f t="shared" si="437"/>
        <v>1032</v>
      </c>
      <c r="AY1036" s="34">
        <v>2.474533397391189E-2</v>
      </c>
    </row>
    <row r="1037" spans="50:51">
      <c r="AX1037">
        <f t="shared" si="437"/>
        <v>1033</v>
      </c>
      <c r="AY1037" s="34">
        <v>2.466271401118152E-2</v>
      </c>
    </row>
    <row r="1038" spans="50:51">
      <c r="AX1038">
        <f t="shared" si="437"/>
        <v>1034</v>
      </c>
      <c r="AY1038" s="34">
        <v>2.2505204693688104E-2</v>
      </c>
    </row>
    <row r="1039" spans="50:51">
      <c r="AX1039">
        <f t="shared" si="437"/>
        <v>1035</v>
      </c>
      <c r="AY1039" s="34">
        <v>2.3715314174237088E-2</v>
      </c>
    </row>
    <row r="1040" spans="50:51">
      <c r="AX1040">
        <f t="shared" si="437"/>
        <v>1036</v>
      </c>
      <c r="AY1040" s="34">
        <v>2.4088450675518049E-2</v>
      </c>
    </row>
    <row r="1041" spans="50:51">
      <c r="AX1041">
        <f t="shared" si="437"/>
        <v>1037</v>
      </c>
      <c r="AY1041" s="34">
        <v>2.3260431225250754E-2</v>
      </c>
    </row>
    <row r="1042" spans="50:51">
      <c r="AX1042">
        <f t="shared" si="437"/>
        <v>1038</v>
      </c>
      <c r="AY1042" s="34">
        <v>2.2835247787095291E-2</v>
      </c>
    </row>
    <row r="1043" spans="50:51">
      <c r="AX1043">
        <f t="shared" si="437"/>
        <v>1039</v>
      </c>
      <c r="AY1043" s="34">
        <v>2.3797970533427151E-2</v>
      </c>
    </row>
    <row r="1044" spans="50:51">
      <c r="AX1044">
        <f t="shared" si="437"/>
        <v>1040</v>
      </c>
      <c r="AY1044" s="34">
        <v>2.3600628930818289E-2</v>
      </c>
    </row>
    <row r="1045" spans="50:51">
      <c r="AX1045">
        <f t="shared" si="437"/>
        <v>1041</v>
      </c>
      <c r="AY1045" s="34">
        <v>2.1098408746797144E-2</v>
      </c>
    </row>
    <row r="1046" spans="50:51">
      <c r="AX1046">
        <f t="shared" si="437"/>
        <v>1042</v>
      </c>
      <c r="AY1046" s="34">
        <v>2.2135489459585673E-2</v>
      </c>
    </row>
    <row r="1047" spans="50:51">
      <c r="AX1047">
        <f t="shared" si="437"/>
        <v>1043</v>
      </c>
      <c r="AY1047" s="34">
        <v>2.1933125145585802E-2</v>
      </c>
    </row>
    <row r="1048" spans="50:51">
      <c r="AX1048">
        <f t="shared" si="437"/>
        <v>1044</v>
      </c>
      <c r="AY1048" s="34">
        <v>2.3055409969718523E-2</v>
      </c>
    </row>
    <row r="1049" spans="50:51">
      <c r="AX1049">
        <f t="shared" si="437"/>
        <v>1045</v>
      </c>
      <c r="AY1049" s="34">
        <v>2.2919723969252671E-2</v>
      </c>
    </row>
    <row r="1050" spans="50:51">
      <c r="AX1050">
        <f t="shared" si="437"/>
        <v>1046</v>
      </c>
      <c r="AY1050" s="34">
        <v>2.4314654670393662E-2</v>
      </c>
    </row>
    <row r="1051" spans="50:51">
      <c r="AX1051">
        <f t="shared" si="437"/>
        <v>1047</v>
      </c>
      <c r="AY1051" s="34">
        <v>2.3771109946424396E-2</v>
      </c>
    </row>
    <row r="1052" spans="50:51">
      <c r="AX1052">
        <f t="shared" si="437"/>
        <v>1048</v>
      </c>
      <c r="AY1052" s="34">
        <v>2.3662211740041902E-2</v>
      </c>
    </row>
    <row r="1053" spans="50:51">
      <c r="AX1053">
        <f t="shared" si="437"/>
        <v>1049</v>
      </c>
      <c r="AY1053" s="34">
        <v>2.2216981132075982E-2</v>
      </c>
    </row>
    <row r="1054" spans="50:51">
      <c r="AX1054">
        <f t="shared" si="437"/>
        <v>1050</v>
      </c>
      <c r="AY1054" s="34">
        <v>2.2493812601910308E-2</v>
      </c>
    </row>
    <row r="1055" spans="50:51">
      <c r="AX1055">
        <f t="shared" si="437"/>
        <v>1051</v>
      </c>
      <c r="AY1055" s="34">
        <v>2.2142623165619161E-2</v>
      </c>
    </row>
    <row r="1056" spans="50:51">
      <c r="AX1056">
        <f t="shared" si="437"/>
        <v>1052</v>
      </c>
      <c r="AY1056" s="34">
        <v>2.385573171441905E-2</v>
      </c>
    </row>
    <row r="1057" spans="50:51">
      <c r="AX1057">
        <f t="shared" si="437"/>
        <v>1053</v>
      </c>
      <c r="AY1057" s="34">
        <v>2.4911119846262257E-2</v>
      </c>
    </row>
    <row r="1058" spans="50:51">
      <c r="AX1058">
        <f t="shared" si="437"/>
        <v>1054</v>
      </c>
      <c r="AY1058" s="34">
        <v>2.4465154029816288E-2</v>
      </c>
    </row>
    <row r="1059" spans="50:51">
      <c r="AX1059">
        <f t="shared" si="437"/>
        <v>1055</v>
      </c>
      <c r="AY1059" s="34">
        <v>2.3315681050547661E-2</v>
      </c>
    </row>
    <row r="1060" spans="50:51">
      <c r="AX1060">
        <f t="shared" si="437"/>
        <v>1056</v>
      </c>
      <c r="AY1060" s="34">
        <v>2.3209658164453775E-2</v>
      </c>
    </row>
    <row r="1061" spans="50:51">
      <c r="AX1061">
        <f t="shared" si="437"/>
        <v>1057</v>
      </c>
      <c r="AY1061" s="34">
        <v>2.397183641975293E-2</v>
      </c>
    </row>
    <row r="1062" spans="50:51">
      <c r="AX1062">
        <f t="shared" si="437"/>
        <v>1058</v>
      </c>
      <c r="AY1062" s="34">
        <v>2.1954307884929011E-2</v>
      </c>
    </row>
    <row r="1063" spans="50:51">
      <c r="AX1063">
        <f t="shared" si="437"/>
        <v>1059</v>
      </c>
      <c r="AY1063" s="34">
        <v>2.3056210691824442E-2</v>
      </c>
    </row>
    <row r="1064" spans="50:51">
      <c r="AX1064">
        <f t="shared" si="437"/>
        <v>1060</v>
      </c>
      <c r="AY1064" s="34">
        <v>2.2795248078267202E-2</v>
      </c>
    </row>
    <row r="1065" spans="50:51">
      <c r="AX1065">
        <f t="shared" si="437"/>
        <v>1061</v>
      </c>
      <c r="AY1065" s="34">
        <v>2.5178633822502332E-2</v>
      </c>
    </row>
    <row r="1066" spans="50:51">
      <c r="AX1066">
        <f t="shared" si="437"/>
        <v>1062</v>
      </c>
      <c r="AY1066" s="34">
        <v>2.3677753028185609E-2</v>
      </c>
    </row>
    <row r="1067" spans="50:51">
      <c r="AX1067">
        <f t="shared" si="437"/>
        <v>1063</v>
      </c>
      <c r="AY1067" s="34">
        <v>2.3847688096902291E-2</v>
      </c>
    </row>
    <row r="1068" spans="50:51">
      <c r="AX1068">
        <f t="shared" si="437"/>
        <v>1064</v>
      </c>
      <c r="AY1068" s="34">
        <v>2.3278993419520437E-2</v>
      </c>
    </row>
    <row r="1069" spans="50:51">
      <c r="AX1069">
        <f t="shared" si="437"/>
        <v>1065</v>
      </c>
      <c r="AY1069" s="34">
        <v>2.3225818192406138E-2</v>
      </c>
    </row>
    <row r="1070" spans="50:51">
      <c r="AX1070">
        <f t="shared" si="437"/>
        <v>1066</v>
      </c>
      <c r="AY1070" s="34">
        <v>2.3367109247612552E-2</v>
      </c>
    </row>
    <row r="1071" spans="50:51">
      <c r="AX1071">
        <f t="shared" si="437"/>
        <v>1067</v>
      </c>
      <c r="AY1071" s="34">
        <v>2.2068774749592981E-2</v>
      </c>
    </row>
    <row r="1072" spans="50:51">
      <c r="AX1072">
        <f t="shared" si="437"/>
        <v>1068</v>
      </c>
      <c r="AY1072" s="34">
        <v>2.3281541171674552E-2</v>
      </c>
    </row>
    <row r="1073" spans="50:51">
      <c r="AX1073">
        <f t="shared" si="437"/>
        <v>1069</v>
      </c>
      <c r="AY1073" s="34">
        <v>2.3133371185651022E-2</v>
      </c>
    </row>
    <row r="1074" spans="50:51">
      <c r="AX1074">
        <f t="shared" si="437"/>
        <v>1070</v>
      </c>
      <c r="AY1074" s="34">
        <v>2.3492749825297067E-2</v>
      </c>
    </row>
    <row r="1075" spans="50:51">
      <c r="AX1075">
        <f t="shared" si="437"/>
        <v>1071</v>
      </c>
      <c r="AY1075" s="34">
        <v>2.459669083391627E-2</v>
      </c>
    </row>
    <row r="1076" spans="50:51">
      <c r="AX1076">
        <f t="shared" si="437"/>
        <v>1072</v>
      </c>
      <c r="AY1076" s="34">
        <v>2.3649909736781334E-2</v>
      </c>
    </row>
    <row r="1077" spans="50:51">
      <c r="AX1077">
        <f t="shared" si="437"/>
        <v>1073</v>
      </c>
      <c r="AY1077" s="34">
        <v>2.1359880910785538E-2</v>
      </c>
    </row>
    <row r="1078" spans="50:51">
      <c r="AX1078">
        <f t="shared" si="437"/>
        <v>1074</v>
      </c>
      <c r="AY1078" s="34">
        <v>2.3940535464710189E-2</v>
      </c>
    </row>
    <row r="1079" spans="50:51">
      <c r="AX1079">
        <f t="shared" si="437"/>
        <v>1075</v>
      </c>
      <c r="AY1079" s="34">
        <v>2.4810046878639788E-2</v>
      </c>
    </row>
    <row r="1080" spans="50:51">
      <c r="AX1080">
        <f t="shared" si="437"/>
        <v>1076</v>
      </c>
      <c r="AY1080" s="34">
        <v>2.2937740216631468E-2</v>
      </c>
    </row>
    <row r="1081" spans="50:51">
      <c r="AX1081">
        <f t="shared" si="437"/>
        <v>1077</v>
      </c>
      <c r="AY1081" s="34">
        <v>2.3102798159795376E-2</v>
      </c>
    </row>
    <row r="1082" spans="50:51">
      <c r="AX1082">
        <f t="shared" si="437"/>
        <v>1078</v>
      </c>
      <c r="AY1082" s="34">
        <v>2.5750458595388156E-2</v>
      </c>
    </row>
    <row r="1083" spans="50:51">
      <c r="AX1083">
        <f t="shared" si="437"/>
        <v>1079</v>
      </c>
      <c r="AY1083" s="34">
        <v>2.3556880386676228E-2</v>
      </c>
    </row>
    <row r="1084" spans="50:51">
      <c r="AX1084">
        <f t="shared" si="437"/>
        <v>1080</v>
      </c>
      <c r="AY1084" s="34">
        <v>2.4887607733519532E-2</v>
      </c>
    </row>
    <row r="1085" spans="50:51">
      <c r="AX1085">
        <f t="shared" si="437"/>
        <v>1081</v>
      </c>
      <c r="AY1085" s="34">
        <v>2.3457044898672348E-2</v>
      </c>
    </row>
    <row r="1086" spans="50:51">
      <c r="AX1086">
        <f t="shared" si="437"/>
        <v>1082</v>
      </c>
      <c r="AY1086" s="34">
        <v>2.4084301479152748E-2</v>
      </c>
    </row>
    <row r="1087" spans="50:51">
      <c r="AX1087">
        <f t="shared" si="437"/>
        <v>1083</v>
      </c>
      <c r="AY1087" s="34">
        <v>2.5330734626135727E-2</v>
      </c>
    </row>
    <row r="1088" spans="50:51">
      <c r="AX1088">
        <f t="shared" si="437"/>
        <v>1084</v>
      </c>
      <c r="AY1088" s="34">
        <v>2.4744096494293412E-2</v>
      </c>
    </row>
    <row r="1089" spans="50:51">
      <c r="AX1089">
        <f t="shared" si="437"/>
        <v>1085</v>
      </c>
      <c r="AY1089" s="34">
        <v>2.2612792627533542E-2</v>
      </c>
    </row>
    <row r="1090" spans="50:51">
      <c r="AX1090">
        <f t="shared" si="437"/>
        <v>1086</v>
      </c>
      <c r="AY1090" s="34">
        <v>2.2454831993943877E-2</v>
      </c>
    </row>
    <row r="1091" spans="50:51">
      <c r="AX1091">
        <f t="shared" si="437"/>
        <v>1087</v>
      </c>
      <c r="AY1091" s="34">
        <v>2.438318920335451E-2</v>
      </c>
    </row>
    <row r="1092" spans="50:51">
      <c r="AX1092">
        <f t="shared" si="437"/>
        <v>1088</v>
      </c>
      <c r="AY1092" s="34">
        <v>2.2307935883997911E-2</v>
      </c>
    </row>
    <row r="1093" spans="50:51">
      <c r="AX1093">
        <f t="shared" si="437"/>
        <v>1089</v>
      </c>
      <c r="AY1093" s="34">
        <v>2.5233046529233614E-2</v>
      </c>
    </row>
    <row r="1094" spans="50:51">
      <c r="AX1094">
        <f t="shared" si="437"/>
        <v>1090</v>
      </c>
      <c r="AY1094" s="34">
        <v>2.3563795713953468E-2</v>
      </c>
    </row>
    <row r="1095" spans="50:51">
      <c r="AX1095">
        <f t="shared" ref="AX1095:AX1158" si="438">AX1094+1</f>
        <v>1091</v>
      </c>
      <c r="AY1095" s="34">
        <v>2.4706280573026363E-2</v>
      </c>
    </row>
    <row r="1096" spans="50:51">
      <c r="AX1096">
        <f t="shared" si="438"/>
        <v>1092</v>
      </c>
      <c r="AY1096" s="34">
        <v>2.3321795655718746E-2</v>
      </c>
    </row>
    <row r="1097" spans="50:51">
      <c r="AX1097">
        <f t="shared" si="438"/>
        <v>1093</v>
      </c>
      <c r="AY1097" s="34">
        <v>2.1694910319124284E-2</v>
      </c>
    </row>
    <row r="1098" spans="50:51">
      <c r="AX1098">
        <f t="shared" si="438"/>
        <v>1094</v>
      </c>
      <c r="AY1098" s="34">
        <v>2.2722855520615572E-2</v>
      </c>
    </row>
    <row r="1099" spans="50:51">
      <c r="AX1099">
        <f t="shared" si="438"/>
        <v>1095</v>
      </c>
      <c r="AY1099" s="34">
        <v>2.5730658921500775E-2</v>
      </c>
    </row>
    <row r="1100" spans="50:51">
      <c r="AX1100">
        <f t="shared" si="438"/>
        <v>1096</v>
      </c>
      <c r="AY1100" s="34">
        <v>2.4574525390170462E-2</v>
      </c>
    </row>
    <row r="1101" spans="50:51">
      <c r="AX1101">
        <f t="shared" si="438"/>
        <v>1097</v>
      </c>
      <c r="AY1101" s="34">
        <v>2.3106146634054889E-2</v>
      </c>
    </row>
    <row r="1102" spans="50:51">
      <c r="AX1102">
        <f t="shared" si="438"/>
        <v>1098</v>
      </c>
      <c r="AY1102" s="34">
        <v>2.1374730666200735E-2</v>
      </c>
    </row>
    <row r="1103" spans="50:51">
      <c r="AX1103">
        <f t="shared" si="438"/>
        <v>1099</v>
      </c>
      <c r="AY1103" s="34">
        <v>2.4630539541113508E-2</v>
      </c>
    </row>
    <row r="1104" spans="50:51">
      <c r="AX1104">
        <f t="shared" si="438"/>
        <v>1100</v>
      </c>
      <c r="AY1104" s="34">
        <v>2.283029786862353E-2</v>
      </c>
    </row>
    <row r="1105" spans="50:51">
      <c r="AX1105">
        <f t="shared" si="438"/>
        <v>1101</v>
      </c>
      <c r="AY1105" s="34">
        <v>2.015057215234178E-2</v>
      </c>
    </row>
    <row r="1106" spans="50:51">
      <c r="AX1106">
        <f t="shared" si="438"/>
        <v>1102</v>
      </c>
      <c r="AY1106" s="34">
        <v>2.2456324248777408E-2</v>
      </c>
    </row>
    <row r="1107" spans="50:51">
      <c r="AX1107">
        <f t="shared" si="438"/>
        <v>1103</v>
      </c>
      <c r="AY1107" s="34">
        <v>2.5201745574191005E-2</v>
      </c>
    </row>
    <row r="1108" spans="50:51">
      <c r="AX1108">
        <f t="shared" si="438"/>
        <v>1104</v>
      </c>
      <c r="AY1108" s="34">
        <v>2.3945958537153596E-2</v>
      </c>
    </row>
    <row r="1109" spans="50:51">
      <c r="AX1109">
        <f t="shared" si="438"/>
        <v>1105</v>
      </c>
      <c r="AY1109" s="34">
        <v>2.3085473445143674E-2</v>
      </c>
    </row>
    <row r="1110" spans="50:51">
      <c r="AX1110">
        <f t="shared" si="438"/>
        <v>1106</v>
      </c>
      <c r="AY1110" s="34">
        <v>2.2669061553692423E-2</v>
      </c>
    </row>
    <row r="1111" spans="50:51">
      <c r="AX1111">
        <f t="shared" si="438"/>
        <v>1107</v>
      </c>
      <c r="AY1111" s="34">
        <v>2.5092810971349397E-2</v>
      </c>
    </row>
    <row r="1112" spans="50:51">
      <c r="AX1112">
        <f t="shared" si="438"/>
        <v>1108</v>
      </c>
      <c r="AY1112" s="34">
        <v>2.4433780281854525E-2</v>
      </c>
    </row>
    <row r="1113" spans="50:51">
      <c r="AX1113">
        <f t="shared" si="438"/>
        <v>1109</v>
      </c>
      <c r="AY1113" s="34">
        <v>2.4287320929420233E-2</v>
      </c>
    </row>
    <row r="1114" spans="50:51">
      <c r="AX1114">
        <f t="shared" si="438"/>
        <v>1110</v>
      </c>
      <c r="AY1114" s="34">
        <v>2.2126244758910389E-2</v>
      </c>
    </row>
    <row r="1115" spans="50:51">
      <c r="AX1115">
        <f t="shared" si="438"/>
        <v>1111</v>
      </c>
      <c r="AY1115" s="34">
        <v>2.2891771488469565E-2</v>
      </c>
    </row>
    <row r="1116" spans="50:51">
      <c r="AX1116">
        <f t="shared" si="438"/>
        <v>1112</v>
      </c>
      <c r="AY1116" s="34">
        <v>2.40648293733993E-2</v>
      </c>
    </row>
    <row r="1117" spans="50:51">
      <c r="AX1117">
        <f t="shared" si="438"/>
        <v>1113</v>
      </c>
      <c r="AY1117" s="34">
        <v>2.1929412706732182E-2</v>
      </c>
    </row>
    <row r="1118" spans="50:51">
      <c r="AX1118">
        <f t="shared" si="438"/>
        <v>1114</v>
      </c>
      <c r="AY1118" s="34">
        <v>2.279058933147016E-2</v>
      </c>
    </row>
    <row r="1119" spans="50:51">
      <c r="AX1119">
        <f t="shared" si="438"/>
        <v>1115</v>
      </c>
      <c r="AY1119" s="34">
        <v>2.3004782494759693E-2</v>
      </c>
    </row>
    <row r="1120" spans="50:51">
      <c r="AX1120">
        <f t="shared" si="438"/>
        <v>1116</v>
      </c>
      <c r="AY1120" s="34">
        <v>2.3998733403214668E-2</v>
      </c>
    </row>
    <row r="1121" spans="50:51">
      <c r="AX1121">
        <f t="shared" si="438"/>
        <v>1117</v>
      </c>
      <c r="AY1121" s="34">
        <v>2.3120086477988133E-2</v>
      </c>
    </row>
    <row r="1122" spans="50:51">
      <c r="AX1122">
        <f t="shared" si="438"/>
        <v>1118</v>
      </c>
      <c r="AY1122" s="34">
        <v>2.2583275098998826E-2</v>
      </c>
    </row>
    <row r="1123" spans="50:51">
      <c r="AX1123">
        <f t="shared" si="438"/>
        <v>1119</v>
      </c>
      <c r="AY1123" s="34">
        <v>2.401292802236191E-2</v>
      </c>
    </row>
    <row r="1124" spans="50:51">
      <c r="AX1124">
        <f t="shared" si="438"/>
        <v>1120</v>
      </c>
      <c r="AY1124" s="34">
        <v>2.4519603133007391E-2</v>
      </c>
    </row>
    <row r="1125" spans="50:51">
      <c r="AX1125">
        <f t="shared" si="438"/>
        <v>1121</v>
      </c>
      <c r="AY1125" s="34">
        <v>2.4274909736780818E-2</v>
      </c>
    </row>
    <row r="1126" spans="50:51">
      <c r="AX1126">
        <f t="shared" si="438"/>
        <v>1122</v>
      </c>
      <c r="AY1126" s="34">
        <v>2.3227710808292806E-2</v>
      </c>
    </row>
    <row r="1127" spans="50:51">
      <c r="AX1127">
        <f t="shared" si="438"/>
        <v>1123</v>
      </c>
      <c r="AY1127" s="34">
        <v>2.3771146342884349E-2</v>
      </c>
    </row>
    <row r="1128" spans="50:51">
      <c r="AX1128">
        <f t="shared" si="438"/>
        <v>1124</v>
      </c>
      <c r="AY1128" s="34">
        <v>2.3696497204752032E-2</v>
      </c>
    </row>
    <row r="1129" spans="50:51">
      <c r="AX1129">
        <f t="shared" si="438"/>
        <v>1125</v>
      </c>
      <c r="AY1129" s="34">
        <v>2.2015126368507266E-2</v>
      </c>
    </row>
    <row r="1130" spans="50:51">
      <c r="AX1130">
        <f t="shared" si="438"/>
        <v>1126</v>
      </c>
      <c r="AY1130" s="34">
        <v>2.4391633181924631E-2</v>
      </c>
    </row>
    <row r="1131" spans="50:51">
      <c r="AX1131">
        <f t="shared" si="438"/>
        <v>1127</v>
      </c>
      <c r="AY1131" s="34">
        <v>2.4397893372932949E-2</v>
      </c>
    </row>
    <row r="1132" spans="50:51">
      <c r="AX1132">
        <f t="shared" si="438"/>
        <v>1128</v>
      </c>
      <c r="AY1132" s="34">
        <v>2.4328194153273149E-2</v>
      </c>
    </row>
    <row r="1133" spans="50:51">
      <c r="AX1133">
        <f t="shared" si="438"/>
        <v>1129</v>
      </c>
      <c r="AY1133" s="34">
        <v>2.3475898264617476E-2</v>
      </c>
    </row>
    <row r="1134" spans="50:51">
      <c r="AX1134">
        <f t="shared" si="438"/>
        <v>1130</v>
      </c>
      <c r="AY1134" s="34">
        <v>2.3721974726298851E-2</v>
      </c>
    </row>
    <row r="1135" spans="50:51">
      <c r="AX1135">
        <f t="shared" si="438"/>
        <v>1131</v>
      </c>
      <c r="AY1135" s="34">
        <v>2.326629105520622E-2</v>
      </c>
    </row>
    <row r="1136" spans="50:51">
      <c r="AX1136">
        <f t="shared" si="438"/>
        <v>1132</v>
      </c>
      <c r="AY1136" s="34">
        <v>2.2443330712788152E-2</v>
      </c>
    </row>
    <row r="1137" spans="50:51">
      <c r="AX1137">
        <f t="shared" si="438"/>
        <v>1133</v>
      </c>
      <c r="AY1137" s="34">
        <v>2.3357063824831163E-2</v>
      </c>
    </row>
    <row r="1138" spans="50:51">
      <c r="AX1138">
        <f t="shared" si="438"/>
        <v>1134</v>
      </c>
      <c r="AY1138" s="34">
        <v>2.1992232995574193E-2</v>
      </c>
    </row>
    <row r="1139" spans="50:51">
      <c r="AX1139">
        <f t="shared" si="438"/>
        <v>1135</v>
      </c>
      <c r="AY1139" s="34">
        <v>2.3589236839040691E-2</v>
      </c>
    </row>
    <row r="1140" spans="50:51">
      <c r="AX1140">
        <f t="shared" si="438"/>
        <v>1136</v>
      </c>
      <c r="AY1140" s="34">
        <v>2.2381857092942256E-2</v>
      </c>
    </row>
    <row r="1141" spans="50:51">
      <c r="AX1141">
        <f t="shared" si="438"/>
        <v>1137</v>
      </c>
      <c r="AY1141" s="34">
        <v>2.2688169694852371E-2</v>
      </c>
    </row>
    <row r="1142" spans="50:51">
      <c r="AX1142">
        <f t="shared" si="438"/>
        <v>1138</v>
      </c>
      <c r="AY1142" s="34">
        <v>2.1471144887025805E-2</v>
      </c>
    </row>
    <row r="1143" spans="50:51">
      <c r="AX1143">
        <f t="shared" si="438"/>
        <v>1139</v>
      </c>
      <c r="AY1143" s="34">
        <v>2.1139136384812754E-2</v>
      </c>
    </row>
    <row r="1144" spans="50:51">
      <c r="AX1144">
        <f t="shared" si="438"/>
        <v>1140</v>
      </c>
      <c r="AY1144" s="34">
        <v>2.2670226240391538E-2</v>
      </c>
    </row>
    <row r="1145" spans="50:51">
      <c r="AX1145">
        <f t="shared" si="438"/>
        <v>1141</v>
      </c>
      <c r="AY1145" s="34">
        <v>2.3273861518752059E-2</v>
      </c>
    </row>
    <row r="1146" spans="50:51">
      <c r="AX1146">
        <f t="shared" si="438"/>
        <v>1142</v>
      </c>
      <c r="AY1146" s="34">
        <v>2.0611533310039672E-2</v>
      </c>
    </row>
    <row r="1147" spans="50:51">
      <c r="AX1147">
        <f t="shared" si="438"/>
        <v>1143</v>
      </c>
      <c r="AY1147" s="34">
        <v>2.2051668413696313E-2</v>
      </c>
    </row>
    <row r="1148" spans="50:51">
      <c r="AX1148">
        <f t="shared" si="438"/>
        <v>1144</v>
      </c>
      <c r="AY1148" s="34">
        <v>2.4949154146284697E-2</v>
      </c>
    </row>
    <row r="1149" spans="50:51">
      <c r="AX1149">
        <f t="shared" si="438"/>
        <v>1145</v>
      </c>
      <c r="AY1149" s="34">
        <v>2.4140170044258492E-2</v>
      </c>
    </row>
    <row r="1150" spans="50:51">
      <c r="AX1150">
        <f t="shared" si="438"/>
        <v>1146</v>
      </c>
      <c r="AY1150" s="34">
        <v>2.2136581353365999E-2</v>
      </c>
    </row>
    <row r="1151" spans="50:51">
      <c r="AX1151">
        <f t="shared" si="438"/>
        <v>1147</v>
      </c>
      <c r="AY1151" s="34">
        <v>2.1412255415793419E-2</v>
      </c>
    </row>
    <row r="1152" spans="50:51">
      <c r="AX1152">
        <f t="shared" si="438"/>
        <v>1148</v>
      </c>
      <c r="AY1152" s="34">
        <v>2.2476123922665119E-2</v>
      </c>
    </row>
    <row r="1153" spans="50:51">
      <c r="AX1153">
        <f t="shared" si="438"/>
        <v>1149</v>
      </c>
      <c r="AY1153" s="34">
        <v>2.3084345154903541E-2</v>
      </c>
    </row>
    <row r="1154" spans="50:51">
      <c r="AX1154">
        <f t="shared" si="438"/>
        <v>1150</v>
      </c>
      <c r="AY1154" s="34">
        <v>2.2082714593524948E-2</v>
      </c>
    </row>
    <row r="1155" spans="50:51">
      <c r="AX1155">
        <f t="shared" si="438"/>
        <v>1151</v>
      </c>
      <c r="AY1155" s="34">
        <v>2.3423523759609089E-2</v>
      </c>
    </row>
    <row r="1156" spans="50:51">
      <c r="AX1156">
        <f t="shared" si="438"/>
        <v>1152</v>
      </c>
      <c r="AY1156" s="34">
        <v>2.5571024050780277E-2</v>
      </c>
    </row>
    <row r="1157" spans="50:51">
      <c r="AX1157">
        <f t="shared" si="438"/>
        <v>1153</v>
      </c>
      <c r="AY1157" s="34">
        <v>2.3915603890053573E-2</v>
      </c>
    </row>
    <row r="1158" spans="50:51">
      <c r="AX1158">
        <f t="shared" si="438"/>
        <v>1154</v>
      </c>
      <c r="AY1158" s="34">
        <v>2.4523461157698361E-2</v>
      </c>
    </row>
    <row r="1159" spans="50:51">
      <c r="AX1159">
        <f t="shared" ref="AX1159:AX1222" si="439">AX1158+1</f>
        <v>1155</v>
      </c>
      <c r="AY1159" s="34">
        <v>2.4490959119497099E-2</v>
      </c>
    </row>
    <row r="1160" spans="50:51">
      <c r="AX1160">
        <f t="shared" si="439"/>
        <v>1156</v>
      </c>
      <c r="AY1160" s="34">
        <v>2.3209403389239061E-2</v>
      </c>
    </row>
    <row r="1161" spans="50:51">
      <c r="AX1161">
        <f t="shared" si="439"/>
        <v>1157</v>
      </c>
      <c r="AY1161" s="34">
        <v>2.1765847018402357E-2</v>
      </c>
    </row>
    <row r="1162" spans="50:51">
      <c r="AX1162">
        <f t="shared" si="439"/>
        <v>1158</v>
      </c>
      <c r="AY1162" s="34">
        <v>2.3211805555555475E-2</v>
      </c>
    </row>
    <row r="1163" spans="50:51">
      <c r="AX1163">
        <f t="shared" si="439"/>
        <v>1159</v>
      </c>
      <c r="AY1163" s="34">
        <v>2.2298763976240928E-2</v>
      </c>
    </row>
    <row r="1164" spans="50:51">
      <c r="AX1164">
        <f t="shared" si="439"/>
        <v>1160</v>
      </c>
      <c r="AY1164" s="34">
        <v>2.2329555380852458E-2</v>
      </c>
    </row>
    <row r="1165" spans="50:51">
      <c r="AX1165">
        <f t="shared" si="439"/>
        <v>1161</v>
      </c>
      <c r="AY1165" s="34">
        <v>2.2501856219427265E-2</v>
      </c>
    </row>
    <row r="1166" spans="50:51">
      <c r="AX1166">
        <f t="shared" si="439"/>
        <v>1162</v>
      </c>
      <c r="AY1166" s="34">
        <v>2.4323608199395046E-2</v>
      </c>
    </row>
    <row r="1167" spans="50:51">
      <c r="AX1167">
        <f t="shared" si="439"/>
        <v>1163</v>
      </c>
      <c r="AY1167" s="34">
        <v>2.2886712380620226E-2</v>
      </c>
    </row>
    <row r="1168" spans="50:51">
      <c r="AX1168">
        <f t="shared" si="439"/>
        <v>1164</v>
      </c>
      <c r="AY1168" s="34">
        <v>2.2608315863032861E-2</v>
      </c>
    </row>
    <row r="1169" spans="50:51">
      <c r="AX1169">
        <f t="shared" si="439"/>
        <v>1165</v>
      </c>
      <c r="AY1169" s="34">
        <v>2.126000902632192E-2</v>
      </c>
    </row>
    <row r="1170" spans="50:51">
      <c r="AX1170">
        <f t="shared" si="439"/>
        <v>1166</v>
      </c>
      <c r="AY1170" s="34">
        <v>2.2196344339622108E-2</v>
      </c>
    </row>
    <row r="1171" spans="50:51">
      <c r="AX1171">
        <f t="shared" si="439"/>
        <v>1167</v>
      </c>
      <c r="AY1171" s="34">
        <v>2.339262316561929E-2</v>
      </c>
    </row>
    <row r="1172" spans="50:51">
      <c r="AX1172">
        <f t="shared" si="439"/>
        <v>1168</v>
      </c>
      <c r="AY1172" s="34">
        <v>2.4675598357792601E-2</v>
      </c>
    </row>
    <row r="1173" spans="50:51">
      <c r="AX1173">
        <f t="shared" si="439"/>
        <v>1169</v>
      </c>
      <c r="AY1173" s="34">
        <v>2.4339295073375872E-2</v>
      </c>
    </row>
    <row r="1174" spans="50:51">
      <c r="AX1174">
        <f t="shared" si="439"/>
        <v>1170</v>
      </c>
      <c r="AY1174" s="34">
        <v>2.6218844630794724E-2</v>
      </c>
    </row>
    <row r="1175" spans="50:51">
      <c r="AX1175">
        <f t="shared" si="439"/>
        <v>1171</v>
      </c>
      <c r="AY1175" s="34">
        <v>2.4527428371767926E-2</v>
      </c>
    </row>
    <row r="1176" spans="50:51">
      <c r="AX1176">
        <f t="shared" si="439"/>
        <v>1172</v>
      </c>
      <c r="AY1176" s="34">
        <v>2.5265330188679269E-2</v>
      </c>
    </row>
    <row r="1177" spans="50:51">
      <c r="AX1177">
        <f t="shared" si="439"/>
        <v>1173</v>
      </c>
      <c r="AY1177" s="34">
        <v>2.0987435942231014E-2</v>
      </c>
    </row>
    <row r="1178" spans="50:51">
      <c r="AX1178">
        <f t="shared" si="439"/>
        <v>1174</v>
      </c>
      <c r="AY1178" s="34">
        <v>2.3037066154204908E-2</v>
      </c>
    </row>
    <row r="1179" spans="50:51">
      <c r="AX1179">
        <f t="shared" si="439"/>
        <v>1175</v>
      </c>
      <c r="AY1179" s="34">
        <v>2.1922824947589355E-2</v>
      </c>
    </row>
    <row r="1180" spans="50:51">
      <c r="AX1180">
        <f t="shared" si="439"/>
        <v>1176</v>
      </c>
      <c r="AY1180" s="34">
        <v>2.543126164686739E-2</v>
      </c>
    </row>
    <row r="1181" spans="50:51">
      <c r="AX1181">
        <f t="shared" si="439"/>
        <v>1177</v>
      </c>
      <c r="AY1181" s="34">
        <v>2.2104698054973622E-2</v>
      </c>
    </row>
    <row r="1182" spans="50:51">
      <c r="AX1182">
        <f t="shared" si="439"/>
        <v>1178</v>
      </c>
      <c r="AY1182" s="34">
        <v>2.3869380386675895E-2</v>
      </c>
    </row>
    <row r="1183" spans="50:51">
      <c r="AX1183">
        <f t="shared" si="439"/>
        <v>1179</v>
      </c>
      <c r="AY1183" s="34">
        <v>2.4926406359190256E-2</v>
      </c>
    </row>
    <row r="1184" spans="50:51">
      <c r="AX1184">
        <f t="shared" si="439"/>
        <v>1180</v>
      </c>
      <c r="AY1184" s="34">
        <v>2.2997102841835714E-2</v>
      </c>
    </row>
    <row r="1185" spans="50:51">
      <c r="AX1185">
        <f t="shared" si="439"/>
        <v>1181</v>
      </c>
      <c r="AY1185" s="34">
        <v>2.2040203529000889E-2</v>
      </c>
    </row>
    <row r="1186" spans="50:51">
      <c r="AX1186">
        <f t="shared" si="439"/>
        <v>1182</v>
      </c>
      <c r="AY1186" s="34">
        <v>2.3867815338923563E-2</v>
      </c>
    </row>
    <row r="1187" spans="50:51">
      <c r="AX1187">
        <f t="shared" si="439"/>
        <v>1183</v>
      </c>
      <c r="AY1187" s="34">
        <v>2.2723328674586988E-2</v>
      </c>
    </row>
    <row r="1188" spans="50:51">
      <c r="AX1188">
        <f t="shared" si="439"/>
        <v>1184</v>
      </c>
      <c r="AY1188" s="34">
        <v>2.1006798858607362E-2</v>
      </c>
    </row>
    <row r="1189" spans="50:51">
      <c r="AX1189">
        <f t="shared" si="439"/>
        <v>1185</v>
      </c>
      <c r="AY1189" s="34">
        <v>2.3299448229676986E-2</v>
      </c>
    </row>
    <row r="1190" spans="50:51">
      <c r="AX1190">
        <f t="shared" si="439"/>
        <v>1186</v>
      </c>
      <c r="AY1190" s="34">
        <v>2.3823484451432921E-2</v>
      </c>
    </row>
    <row r="1191" spans="50:51">
      <c r="AX1191">
        <f t="shared" si="439"/>
        <v>1187</v>
      </c>
      <c r="AY1191" s="34">
        <v>2.2969150361053521E-2</v>
      </c>
    </row>
    <row r="1192" spans="50:51">
      <c r="AX1192">
        <f t="shared" si="439"/>
        <v>1188</v>
      </c>
      <c r="AY1192" s="34">
        <v>2.4456964826461619E-2</v>
      </c>
    </row>
    <row r="1193" spans="50:51">
      <c r="AX1193">
        <f t="shared" si="439"/>
        <v>1189</v>
      </c>
      <c r="AY1193" s="34">
        <v>2.378781592126759E-2</v>
      </c>
    </row>
    <row r="1194" spans="50:51">
      <c r="AX1194">
        <f t="shared" si="439"/>
        <v>1190</v>
      </c>
      <c r="AY1194" s="34">
        <v>2.3500611460516845E-2</v>
      </c>
    </row>
    <row r="1195" spans="50:51">
      <c r="AX1195">
        <f t="shared" si="439"/>
        <v>1191</v>
      </c>
      <c r="AY1195" s="34">
        <v>2.1683372641509505E-2</v>
      </c>
    </row>
    <row r="1196" spans="50:51">
      <c r="AX1196">
        <f t="shared" si="439"/>
        <v>1192</v>
      </c>
      <c r="AY1196" s="34">
        <v>2.600443308874946E-2</v>
      </c>
    </row>
    <row r="1197" spans="50:51">
      <c r="AX1197">
        <f t="shared" si="439"/>
        <v>1193</v>
      </c>
      <c r="AY1197" s="34">
        <v>2.1419534707663598E-2</v>
      </c>
    </row>
    <row r="1198" spans="50:51">
      <c r="AX1198">
        <f t="shared" si="439"/>
        <v>1194</v>
      </c>
      <c r="AY1198" s="34">
        <v>2.2289919636618086E-2</v>
      </c>
    </row>
    <row r="1199" spans="50:51">
      <c r="AX1199">
        <f t="shared" si="439"/>
        <v>1195</v>
      </c>
      <c r="AY1199" s="34">
        <v>2.5034795015141342E-2</v>
      </c>
    </row>
    <row r="1200" spans="50:51">
      <c r="AX1200">
        <f t="shared" si="439"/>
        <v>1196</v>
      </c>
      <c r="AY1200" s="34">
        <v>2.3183671092475884E-2</v>
      </c>
    </row>
    <row r="1201" spans="50:51">
      <c r="AX1201">
        <f t="shared" si="439"/>
        <v>1197</v>
      </c>
      <c r="AY1201" s="34">
        <v>2.2069029524807601E-2</v>
      </c>
    </row>
    <row r="1202" spans="50:51">
      <c r="AX1202">
        <f t="shared" si="439"/>
        <v>1198</v>
      </c>
      <c r="AY1202" s="34">
        <v>2.4652886967155719E-2</v>
      </c>
    </row>
    <row r="1203" spans="50:51">
      <c r="AX1203">
        <f t="shared" si="439"/>
        <v>1199</v>
      </c>
      <c r="AY1203" s="34">
        <v>2.3576534474726376E-2</v>
      </c>
    </row>
    <row r="1204" spans="50:51">
      <c r="AX1204">
        <f t="shared" si="439"/>
        <v>1200</v>
      </c>
      <c r="AY1204" s="34">
        <v>2.5200944852085228E-2</v>
      </c>
    </row>
    <row r="1205" spans="50:51">
      <c r="AX1205">
        <f t="shared" si="439"/>
        <v>1201</v>
      </c>
      <c r="AY1205" s="34">
        <v>2.098616206615431E-2</v>
      </c>
    </row>
    <row r="1206" spans="50:51">
      <c r="AX1206">
        <f t="shared" si="439"/>
        <v>1202</v>
      </c>
      <c r="AY1206" s="34">
        <v>2.3006857092942003E-2</v>
      </c>
    </row>
    <row r="1207" spans="50:51">
      <c r="AX1207">
        <f t="shared" si="439"/>
        <v>1203</v>
      </c>
      <c r="AY1207" s="34">
        <v>2.4669592941998872E-2</v>
      </c>
    </row>
    <row r="1208" spans="50:51">
      <c r="AX1208">
        <f t="shared" si="439"/>
        <v>1204</v>
      </c>
      <c r="AY1208" s="34">
        <v>2.6729304973212513E-2</v>
      </c>
    </row>
    <row r="1209" spans="50:51">
      <c r="AX1209">
        <f t="shared" si="439"/>
        <v>1205</v>
      </c>
      <c r="AY1209" s="34">
        <v>2.4197094106685545E-2</v>
      </c>
    </row>
    <row r="1210" spans="50:51">
      <c r="AX1210">
        <f t="shared" si="439"/>
        <v>1206</v>
      </c>
      <c r="AY1210" s="34">
        <v>2.2436888539482645E-2</v>
      </c>
    </row>
    <row r="1211" spans="50:51">
      <c r="AX1211">
        <f t="shared" si="439"/>
        <v>1207</v>
      </c>
      <c r="AY1211" s="34">
        <v>2.2600818192406454E-2</v>
      </c>
    </row>
    <row r="1212" spans="50:51">
      <c r="AX1212">
        <f t="shared" si="439"/>
        <v>1208</v>
      </c>
      <c r="AY1212" s="34">
        <v>2.3518300139762447E-2</v>
      </c>
    </row>
    <row r="1213" spans="50:51">
      <c r="AX1213">
        <f t="shared" si="439"/>
        <v>1209</v>
      </c>
      <c r="AY1213" s="34">
        <v>2.4982092941998813E-2</v>
      </c>
    </row>
    <row r="1214" spans="50:51">
      <c r="AX1214">
        <f t="shared" si="439"/>
        <v>1210</v>
      </c>
      <c r="AY1214" s="34">
        <v>2.4904095329606302E-2</v>
      </c>
    </row>
    <row r="1215" spans="50:51">
      <c r="AX1215">
        <f t="shared" si="439"/>
        <v>1211</v>
      </c>
      <c r="AY1215" s="34">
        <v>2.1429616526905185E-2</v>
      </c>
    </row>
    <row r="1216" spans="50:51">
      <c r="AX1216">
        <f t="shared" si="439"/>
        <v>1212</v>
      </c>
      <c r="AY1216" s="34">
        <v>2.1496040065222728E-2</v>
      </c>
    </row>
    <row r="1217" spans="50:51">
      <c r="AX1217">
        <f t="shared" si="439"/>
        <v>1213</v>
      </c>
      <c r="AY1217" s="34">
        <v>2.3405179944095272E-2</v>
      </c>
    </row>
    <row r="1218" spans="50:51">
      <c r="AX1218">
        <f t="shared" si="439"/>
        <v>1214</v>
      </c>
      <c r="AY1218" s="34">
        <v>2.3326090437922591E-2</v>
      </c>
    </row>
    <row r="1219" spans="50:51">
      <c r="AX1219">
        <f t="shared" si="439"/>
        <v>1215</v>
      </c>
      <c r="AY1219" s="34">
        <v>2.4593487945493063E-2</v>
      </c>
    </row>
    <row r="1220" spans="50:51">
      <c r="AX1220">
        <f t="shared" si="439"/>
        <v>1216</v>
      </c>
      <c r="AY1220" s="34">
        <v>2.4126994525973239E-2</v>
      </c>
    </row>
    <row r="1221" spans="50:51">
      <c r="AX1221">
        <f t="shared" si="439"/>
        <v>1217</v>
      </c>
      <c r="AY1221" s="34">
        <v>2.2598416026089162E-2</v>
      </c>
    </row>
    <row r="1222" spans="50:51">
      <c r="AX1222">
        <f t="shared" si="439"/>
        <v>1218</v>
      </c>
      <c r="AY1222" s="34">
        <v>2.3699663696715376E-2</v>
      </c>
    </row>
    <row r="1223" spans="50:51">
      <c r="AX1223">
        <f t="shared" ref="AX1223:AX1286" si="440">AX1222+1</f>
        <v>1219</v>
      </c>
      <c r="AY1223" s="34">
        <v>2.4207940251572871E-2</v>
      </c>
    </row>
    <row r="1224" spans="50:51">
      <c r="AX1224">
        <f t="shared" si="440"/>
        <v>1220</v>
      </c>
      <c r="AY1224" s="34">
        <v>2.2469135802469783E-2</v>
      </c>
    </row>
    <row r="1225" spans="50:51">
      <c r="AX1225">
        <f t="shared" si="440"/>
        <v>1221</v>
      </c>
      <c r="AY1225" s="34">
        <v>2.1321955800140388E-2</v>
      </c>
    </row>
    <row r="1226" spans="50:51">
      <c r="AX1226">
        <f t="shared" si="440"/>
        <v>1222</v>
      </c>
      <c r="AY1226" s="34">
        <v>2.0793042452830542E-2</v>
      </c>
    </row>
    <row r="1227" spans="50:51">
      <c r="AX1227">
        <f t="shared" si="440"/>
        <v>1223</v>
      </c>
      <c r="AY1227" s="34">
        <v>2.2527552119730371E-2</v>
      </c>
    </row>
    <row r="1228" spans="50:51">
      <c r="AX1228">
        <f t="shared" si="440"/>
        <v>1224</v>
      </c>
      <c r="AY1228" s="34">
        <v>2.1903644013510165E-2</v>
      </c>
    </row>
    <row r="1229" spans="50:51">
      <c r="AX1229">
        <f t="shared" si="440"/>
        <v>1225</v>
      </c>
      <c r="AY1229" s="34">
        <v>2.3272041695783532E-2</v>
      </c>
    </row>
    <row r="1230" spans="50:51">
      <c r="AX1230">
        <f t="shared" si="440"/>
        <v>1226</v>
      </c>
      <c r="AY1230" s="34">
        <v>2.4341515257396328E-2</v>
      </c>
    </row>
    <row r="1231" spans="50:51">
      <c r="AX1231">
        <f t="shared" si="440"/>
        <v>1227</v>
      </c>
      <c r="AY1231" s="34">
        <v>2.4564698346144855E-2</v>
      </c>
    </row>
    <row r="1232" spans="50:51">
      <c r="AX1232">
        <f t="shared" si="440"/>
        <v>1228</v>
      </c>
      <c r="AY1232" s="34">
        <v>2.4583624505008776E-2</v>
      </c>
    </row>
    <row r="1233" spans="50:51">
      <c r="AX1233">
        <f t="shared" si="440"/>
        <v>1229</v>
      </c>
      <c r="AY1233" s="34">
        <v>2.1173749417657553E-2</v>
      </c>
    </row>
    <row r="1234" spans="50:51">
      <c r="AX1234">
        <f t="shared" si="440"/>
        <v>1230</v>
      </c>
      <c r="AY1234" s="34">
        <v>2.3947341602609414E-2</v>
      </c>
    </row>
    <row r="1235" spans="50:51">
      <c r="AX1235">
        <f t="shared" si="440"/>
        <v>1231</v>
      </c>
      <c r="AY1235" s="34">
        <v>2.3008130969019727E-2</v>
      </c>
    </row>
    <row r="1236" spans="50:51">
      <c r="AX1236">
        <f t="shared" si="440"/>
        <v>1232</v>
      </c>
      <c r="AY1236" s="34">
        <v>2.335407931516497E-2</v>
      </c>
    </row>
    <row r="1237" spans="50:51">
      <c r="AX1237">
        <f t="shared" si="440"/>
        <v>1233</v>
      </c>
      <c r="AY1237" s="34">
        <v>2.3622248427673336E-2</v>
      </c>
    </row>
    <row r="1238" spans="50:51">
      <c r="AX1238">
        <f t="shared" si="440"/>
        <v>1234</v>
      </c>
      <c r="AY1238" s="34">
        <v>2.5556319881201817E-2</v>
      </c>
    </row>
    <row r="1239" spans="50:51">
      <c r="AX1239">
        <f t="shared" si="440"/>
        <v>1235</v>
      </c>
      <c r="AY1239" s="34">
        <v>2.4040589331470571E-2</v>
      </c>
    </row>
    <row r="1240" spans="50:51">
      <c r="AX1240">
        <f t="shared" si="440"/>
        <v>1236</v>
      </c>
      <c r="AY1240" s="34">
        <v>2.4145884288376534E-2</v>
      </c>
    </row>
    <row r="1241" spans="50:51">
      <c r="AX1241">
        <f t="shared" si="440"/>
        <v>1237</v>
      </c>
      <c r="AY1241" s="34">
        <v>2.507752445842118E-2</v>
      </c>
    </row>
    <row r="1242" spans="50:51">
      <c r="AX1242">
        <f t="shared" si="440"/>
        <v>1238</v>
      </c>
      <c r="AY1242" s="34">
        <v>2.3652894246448567E-2</v>
      </c>
    </row>
    <row r="1243" spans="50:51">
      <c r="AX1243">
        <f t="shared" si="440"/>
        <v>1239</v>
      </c>
      <c r="AY1243" s="34">
        <v>2.5587111285814264E-2</v>
      </c>
    </row>
    <row r="1244" spans="50:51">
      <c r="AX1244">
        <f t="shared" si="440"/>
        <v>1240</v>
      </c>
      <c r="AY1244" s="34">
        <v>2.4726262229210538E-2</v>
      </c>
    </row>
    <row r="1245" spans="50:51">
      <c r="AX1245">
        <f t="shared" si="440"/>
        <v>1241</v>
      </c>
      <c r="AY1245" s="34">
        <v>2.3750072792918984E-2</v>
      </c>
    </row>
    <row r="1246" spans="50:51">
      <c r="AX1246">
        <f t="shared" si="440"/>
        <v>1242</v>
      </c>
      <c r="AY1246" s="34">
        <v>2.3309784824132783E-2</v>
      </c>
    </row>
    <row r="1247" spans="50:51">
      <c r="AX1247">
        <f t="shared" si="440"/>
        <v>1243</v>
      </c>
      <c r="AY1247" s="34">
        <v>2.3471931050547994E-2</v>
      </c>
    </row>
    <row r="1248" spans="50:51">
      <c r="AX1248">
        <f t="shared" si="440"/>
        <v>1244</v>
      </c>
      <c r="AY1248" s="34">
        <v>2.4643860645236638E-2</v>
      </c>
    </row>
    <row r="1249" spans="50:51">
      <c r="AX1249">
        <f t="shared" si="440"/>
        <v>1245</v>
      </c>
      <c r="AY1249" s="34">
        <v>2.6508487654320956E-2</v>
      </c>
    </row>
    <row r="1250" spans="50:51">
      <c r="AX1250">
        <f t="shared" si="440"/>
        <v>1246</v>
      </c>
      <c r="AY1250" s="34">
        <v>2.4334891101793557E-2</v>
      </c>
    </row>
    <row r="1251" spans="50:51">
      <c r="AX1251">
        <f t="shared" si="440"/>
        <v>1247</v>
      </c>
      <c r="AY1251" s="34">
        <v>2.4790319997670517E-2</v>
      </c>
    </row>
    <row r="1252" spans="50:51">
      <c r="AX1252">
        <f t="shared" si="440"/>
        <v>1248</v>
      </c>
      <c r="AY1252" s="34">
        <v>2.3474515199161754E-2</v>
      </c>
    </row>
    <row r="1253" spans="50:51">
      <c r="AX1253">
        <f t="shared" si="440"/>
        <v>1249</v>
      </c>
      <c r="AY1253" s="34">
        <v>2.241286687631084E-2</v>
      </c>
    </row>
    <row r="1254" spans="50:51">
      <c r="AX1254">
        <f t="shared" si="440"/>
        <v>1250</v>
      </c>
      <c r="AY1254" s="34">
        <v>2.3350949219660102E-2</v>
      </c>
    </row>
    <row r="1255" spans="50:51">
      <c r="AX1255">
        <f t="shared" si="440"/>
        <v>1251</v>
      </c>
      <c r="AY1255" s="34">
        <v>2.415727638015449E-2</v>
      </c>
    </row>
    <row r="1256" spans="50:51">
      <c r="AX1256">
        <f t="shared" si="440"/>
        <v>1252</v>
      </c>
      <c r="AY1256" s="34">
        <v>2.4719237712555703E-2</v>
      </c>
    </row>
    <row r="1257" spans="50:51">
      <c r="AX1257">
        <f t="shared" si="440"/>
        <v>1253</v>
      </c>
      <c r="AY1257" s="34">
        <v>2.355411425576483E-2</v>
      </c>
    </row>
    <row r="1258" spans="50:51">
      <c r="AX1258">
        <f t="shared" si="440"/>
        <v>1254</v>
      </c>
      <c r="AY1258" s="34">
        <v>2.2050503726997538E-2</v>
      </c>
    </row>
    <row r="1259" spans="50:51">
      <c r="AX1259">
        <f t="shared" si="440"/>
        <v>1255</v>
      </c>
      <c r="AY1259" s="34">
        <v>2.3998005474027886E-2</v>
      </c>
    </row>
    <row r="1260" spans="50:51">
      <c r="AX1260">
        <f t="shared" si="440"/>
        <v>1256</v>
      </c>
      <c r="AY1260" s="34">
        <v>2.1634819764733491E-2</v>
      </c>
    </row>
    <row r="1261" spans="50:51">
      <c r="AX1261">
        <f t="shared" si="440"/>
        <v>1257</v>
      </c>
      <c r="AY1261" s="34">
        <v>2.4426610179361718E-2</v>
      </c>
    </row>
    <row r="1262" spans="50:51">
      <c r="AX1262">
        <f t="shared" si="440"/>
        <v>1258</v>
      </c>
      <c r="AY1262" s="34">
        <v>2.2816976764500597E-2</v>
      </c>
    </row>
    <row r="1263" spans="50:51">
      <c r="AX1263">
        <f t="shared" si="440"/>
        <v>1259</v>
      </c>
      <c r="AY1263" s="34">
        <v>2.2998340321453849E-2</v>
      </c>
    </row>
    <row r="1264" spans="50:51">
      <c r="AX1264">
        <f t="shared" si="440"/>
        <v>1260</v>
      </c>
      <c r="AY1264" s="34">
        <v>2.2977485150244777E-2</v>
      </c>
    </row>
    <row r="1265" spans="50:51">
      <c r="AX1265">
        <f t="shared" si="440"/>
        <v>1261</v>
      </c>
      <c r="AY1265" s="34">
        <v>2.1304922257163388E-2</v>
      </c>
    </row>
    <row r="1266" spans="50:51">
      <c r="AX1266">
        <f t="shared" si="440"/>
        <v>1262</v>
      </c>
      <c r="AY1266" s="34">
        <v>2.1821933962264298E-2</v>
      </c>
    </row>
    <row r="1267" spans="50:51">
      <c r="AX1267">
        <f t="shared" si="440"/>
        <v>1263</v>
      </c>
      <c r="AY1267" s="34">
        <v>2.2756267470301475E-2</v>
      </c>
    </row>
    <row r="1268" spans="50:51">
      <c r="AX1268">
        <f t="shared" si="440"/>
        <v>1264</v>
      </c>
      <c r="AY1268" s="34">
        <v>2.4148541229909993E-2</v>
      </c>
    </row>
    <row r="1269" spans="50:51">
      <c r="AX1269">
        <f t="shared" si="440"/>
        <v>1265</v>
      </c>
      <c r="AY1269" s="34">
        <v>2.1207452539017492E-2</v>
      </c>
    </row>
    <row r="1270" spans="50:51">
      <c r="AX1270">
        <f t="shared" si="440"/>
        <v>1266</v>
      </c>
      <c r="AY1270" s="34">
        <v>2.2875320288842513E-2</v>
      </c>
    </row>
    <row r="1271" spans="50:51">
      <c r="AX1271">
        <f t="shared" si="440"/>
        <v>1267</v>
      </c>
      <c r="AY1271" s="34">
        <v>2.3860790822268801E-2</v>
      </c>
    </row>
    <row r="1272" spans="50:51">
      <c r="AX1272">
        <f t="shared" si="440"/>
        <v>1268</v>
      </c>
      <c r="AY1272" s="34">
        <v>2.3239102900070491E-2</v>
      </c>
    </row>
    <row r="1273" spans="50:51">
      <c r="AX1273">
        <f t="shared" si="440"/>
        <v>1269</v>
      </c>
      <c r="AY1273" s="34">
        <v>2.4029088050314371E-2</v>
      </c>
    </row>
    <row r="1274" spans="50:51">
      <c r="AX1274">
        <f t="shared" si="440"/>
        <v>1270</v>
      </c>
      <c r="AY1274" s="34">
        <v>2.367247554157936E-2</v>
      </c>
    </row>
    <row r="1275" spans="50:51">
      <c r="AX1275">
        <f t="shared" si="440"/>
        <v>1271</v>
      </c>
      <c r="AY1275" s="34">
        <v>2.3893911600280267E-2</v>
      </c>
    </row>
    <row r="1276" spans="50:51">
      <c r="AX1276">
        <f t="shared" si="440"/>
        <v>1272</v>
      </c>
      <c r="AY1276" s="34">
        <v>2.4953376135570145E-2</v>
      </c>
    </row>
    <row r="1277" spans="50:51">
      <c r="AX1277">
        <f t="shared" si="440"/>
        <v>1273</v>
      </c>
      <c r="AY1277" s="34">
        <v>2.091125815280714E-2</v>
      </c>
    </row>
    <row r="1278" spans="50:51">
      <c r="AX1278">
        <f t="shared" si="440"/>
        <v>1274</v>
      </c>
      <c r="AY1278" s="34">
        <v>2.3459337875611976E-2</v>
      </c>
    </row>
    <row r="1279" spans="50:51">
      <c r="AX1279">
        <f t="shared" si="440"/>
        <v>1275</v>
      </c>
      <c r="AY1279" s="34">
        <v>2.4123172897740082E-2</v>
      </c>
    </row>
    <row r="1280" spans="50:51">
      <c r="AX1280">
        <f t="shared" si="440"/>
        <v>1276</v>
      </c>
      <c r="AY1280" s="34">
        <v>2.3535151700442857E-2</v>
      </c>
    </row>
    <row r="1281" spans="50:51">
      <c r="AX1281">
        <f t="shared" si="440"/>
        <v>1277</v>
      </c>
      <c r="AY1281" s="34">
        <v>2.6000174703005256E-2</v>
      </c>
    </row>
    <row r="1282" spans="50:51">
      <c r="AX1282">
        <f t="shared" si="440"/>
        <v>1278</v>
      </c>
      <c r="AY1282" s="34">
        <v>2.2569371651526813E-2</v>
      </c>
    </row>
    <row r="1283" spans="50:51">
      <c r="AX1283">
        <f t="shared" si="440"/>
        <v>1279</v>
      </c>
      <c r="AY1283" s="34">
        <v>2.3271168180759871E-2</v>
      </c>
    </row>
    <row r="1284" spans="50:51">
      <c r="AX1284">
        <f t="shared" si="440"/>
        <v>1280</v>
      </c>
      <c r="AY1284" s="34">
        <v>2.1866774400186448E-2</v>
      </c>
    </row>
    <row r="1285" spans="50:51">
      <c r="AX1285">
        <f t="shared" si="440"/>
        <v>1281</v>
      </c>
      <c r="AY1285" s="34">
        <v>2.2763692348008447E-2</v>
      </c>
    </row>
    <row r="1286" spans="50:51">
      <c r="AX1286">
        <f t="shared" si="440"/>
        <v>1282</v>
      </c>
      <c r="AY1286" s="34">
        <v>2.4230032902399615E-2</v>
      </c>
    </row>
    <row r="1287" spans="50:51">
      <c r="AX1287">
        <f t="shared" ref="AX1287:AX1350" si="441">AX1286+1</f>
        <v>1283</v>
      </c>
      <c r="AY1287" s="34">
        <v>2.299215292336362E-2</v>
      </c>
    </row>
    <row r="1288" spans="50:51">
      <c r="AX1288">
        <f t="shared" si="441"/>
        <v>1284</v>
      </c>
      <c r="AY1288" s="34">
        <v>2.2413485616119826E-2</v>
      </c>
    </row>
    <row r="1289" spans="50:51">
      <c r="AX1289">
        <f t="shared" si="441"/>
        <v>1285</v>
      </c>
      <c r="AY1289" s="34">
        <v>2.2454176857675399E-2</v>
      </c>
    </row>
    <row r="1290" spans="50:51">
      <c r="AX1290">
        <f t="shared" si="441"/>
        <v>1286</v>
      </c>
      <c r="AY1290" s="34">
        <v>2.196457168646683E-2</v>
      </c>
    </row>
    <row r="1291" spans="50:51">
      <c r="AX1291">
        <f t="shared" si="441"/>
        <v>1287</v>
      </c>
      <c r="AY1291" s="34">
        <v>2.4934522769624809E-2</v>
      </c>
    </row>
    <row r="1292" spans="50:51">
      <c r="AX1292">
        <f t="shared" si="441"/>
        <v>1288</v>
      </c>
      <c r="AY1292" s="34">
        <v>2.3051297169811767E-2</v>
      </c>
    </row>
    <row r="1293" spans="50:51">
      <c r="AX1293">
        <f t="shared" si="441"/>
        <v>1289</v>
      </c>
      <c r="AY1293" s="34">
        <v>2.1980950093174911E-2</v>
      </c>
    </row>
    <row r="1294" spans="50:51">
      <c r="AX1294">
        <f t="shared" si="441"/>
        <v>1290</v>
      </c>
      <c r="AY1294" s="34">
        <v>2.4226247670626325E-2</v>
      </c>
    </row>
    <row r="1295" spans="50:51">
      <c r="AX1295">
        <f t="shared" si="441"/>
        <v>1291</v>
      </c>
      <c r="AY1295" s="34">
        <v>2.3656060738411418E-2</v>
      </c>
    </row>
    <row r="1296" spans="50:51">
      <c r="AX1296">
        <f t="shared" si="441"/>
        <v>1292</v>
      </c>
      <c r="AY1296" s="34">
        <v>2.3741956382483328E-2</v>
      </c>
    </row>
    <row r="1297" spans="50:51">
      <c r="AX1297">
        <f t="shared" si="441"/>
        <v>1293</v>
      </c>
      <c r="AY1297" s="34">
        <v>2.3751310272536793E-2</v>
      </c>
    </row>
    <row r="1298" spans="50:51">
      <c r="AX1298">
        <f t="shared" si="441"/>
        <v>1294</v>
      </c>
      <c r="AY1298" s="34">
        <v>2.2443621884463322E-2</v>
      </c>
    </row>
    <row r="1299" spans="50:51">
      <c r="AX1299">
        <f t="shared" si="441"/>
        <v>1295</v>
      </c>
      <c r="AY1299" s="34">
        <v>2.3443177847658741E-2</v>
      </c>
    </row>
    <row r="1300" spans="50:51">
      <c r="AX1300">
        <f t="shared" si="441"/>
        <v>1296</v>
      </c>
      <c r="AY1300" s="34">
        <v>2.4568265199161915E-2</v>
      </c>
    </row>
    <row r="1301" spans="50:51">
      <c r="AX1301">
        <f t="shared" si="441"/>
        <v>1297</v>
      </c>
      <c r="AY1301" s="34">
        <v>2.4265119089215494E-2</v>
      </c>
    </row>
    <row r="1302" spans="50:51">
      <c r="AX1302">
        <f t="shared" si="441"/>
        <v>1298</v>
      </c>
      <c r="AY1302" s="34">
        <v>2.1273548509201354E-2</v>
      </c>
    </row>
    <row r="1303" spans="50:51">
      <c r="AX1303">
        <f t="shared" si="441"/>
        <v>1299</v>
      </c>
      <c r="AY1303" s="34">
        <v>2.3083253261122878E-2</v>
      </c>
    </row>
    <row r="1304" spans="50:51">
      <c r="AX1304">
        <f t="shared" si="441"/>
        <v>1300</v>
      </c>
      <c r="AY1304" s="34">
        <v>2.2184515490333252E-2</v>
      </c>
    </row>
    <row r="1305" spans="50:51">
      <c r="AX1305">
        <f t="shared" si="441"/>
        <v>1301</v>
      </c>
      <c r="AY1305" s="34">
        <v>2.3144544898672705E-2</v>
      </c>
    </row>
    <row r="1306" spans="50:51">
      <c r="AX1306">
        <f t="shared" si="441"/>
        <v>1302</v>
      </c>
      <c r="AY1306" s="34">
        <v>2.1894108141160173E-2</v>
      </c>
    </row>
    <row r="1307" spans="50:51">
      <c r="AX1307">
        <f t="shared" si="441"/>
        <v>1303</v>
      </c>
      <c r="AY1307" s="34">
        <v>2.3727980142091629E-2</v>
      </c>
    </row>
    <row r="1308" spans="50:51">
      <c r="AX1308">
        <f t="shared" si="441"/>
        <v>1304</v>
      </c>
      <c r="AY1308" s="34">
        <v>2.2835393372933027E-2</v>
      </c>
    </row>
    <row r="1309" spans="50:51">
      <c r="AX1309">
        <f t="shared" si="441"/>
        <v>1305</v>
      </c>
      <c r="AY1309" s="34">
        <v>2.2650244584207092E-2</v>
      </c>
    </row>
    <row r="1310" spans="50:51">
      <c r="AX1310">
        <f t="shared" si="441"/>
        <v>1306</v>
      </c>
      <c r="AY1310" s="34">
        <v>2.3147092650826713E-2</v>
      </c>
    </row>
    <row r="1311" spans="50:51">
      <c r="AX1311">
        <f t="shared" si="441"/>
        <v>1307</v>
      </c>
      <c r="AY1311" s="34">
        <v>2.3686488178430429E-2</v>
      </c>
    </row>
    <row r="1312" spans="50:51">
      <c r="AX1312">
        <f t="shared" si="441"/>
        <v>1308</v>
      </c>
      <c r="AY1312" s="34">
        <v>2.1478569764733162E-2</v>
      </c>
    </row>
    <row r="1313" spans="50:51">
      <c r="AX1313">
        <f t="shared" si="441"/>
        <v>1309</v>
      </c>
      <c r="AY1313" s="34">
        <v>2.4961419753086817E-2</v>
      </c>
    </row>
    <row r="1314" spans="50:51">
      <c r="AX1314">
        <f t="shared" si="441"/>
        <v>1310</v>
      </c>
      <c r="AY1314" s="34">
        <v>2.5438031388306248E-2</v>
      </c>
    </row>
    <row r="1315" spans="50:51">
      <c r="AX1315">
        <f t="shared" si="441"/>
        <v>1311</v>
      </c>
      <c r="AY1315" s="34">
        <v>2.3173916841370389E-2</v>
      </c>
    </row>
    <row r="1316" spans="50:51">
      <c r="AX1316">
        <f t="shared" si="441"/>
        <v>1312</v>
      </c>
      <c r="AY1316" s="34">
        <v>2.328219630794344E-2</v>
      </c>
    </row>
    <row r="1317" spans="50:51">
      <c r="AX1317">
        <f t="shared" si="441"/>
        <v>1313</v>
      </c>
      <c r="AY1317" s="34">
        <v>2.473106656184515E-2</v>
      </c>
    </row>
    <row r="1318" spans="50:51">
      <c r="AX1318">
        <f t="shared" si="441"/>
        <v>1314</v>
      </c>
      <c r="AY1318" s="34">
        <v>2.5048298101560659E-2</v>
      </c>
    </row>
    <row r="1319" spans="50:51">
      <c r="AX1319">
        <f t="shared" si="441"/>
        <v>1315</v>
      </c>
      <c r="AY1319" s="34">
        <v>2.4808409037968757E-2</v>
      </c>
    </row>
    <row r="1320" spans="50:51">
      <c r="AX1320">
        <f t="shared" si="441"/>
        <v>1316</v>
      </c>
      <c r="AY1320" s="34">
        <v>2.389183700209695E-2</v>
      </c>
    </row>
    <row r="1321" spans="50:51">
      <c r="AX1321">
        <f t="shared" si="441"/>
        <v>1317</v>
      </c>
      <c r="AY1321" s="34">
        <v>2.4935869438621406E-2</v>
      </c>
    </row>
    <row r="1322" spans="50:51">
      <c r="AX1322">
        <f t="shared" si="441"/>
        <v>1318</v>
      </c>
      <c r="AY1322" s="34">
        <v>2.4817289774051302E-2</v>
      </c>
    </row>
    <row r="1323" spans="50:51">
      <c r="AX1323">
        <f t="shared" si="441"/>
        <v>1319</v>
      </c>
      <c r="AY1323" s="34">
        <v>2.392186408106281E-2</v>
      </c>
    </row>
    <row r="1324" spans="50:51">
      <c r="AX1324">
        <f t="shared" si="441"/>
        <v>1320</v>
      </c>
      <c r="AY1324" s="34">
        <v>2.4016203703703588E-2</v>
      </c>
    </row>
    <row r="1325" spans="50:51">
      <c r="AX1325">
        <f t="shared" si="441"/>
        <v>1321</v>
      </c>
      <c r="AY1325" s="34">
        <v>2.2105316794782597E-2</v>
      </c>
    </row>
    <row r="1326" spans="50:51">
      <c r="AX1326">
        <f t="shared" si="441"/>
        <v>1322</v>
      </c>
      <c r="AY1326" s="34">
        <v>2.4597236780806216E-2</v>
      </c>
    </row>
    <row r="1327" spans="50:51">
      <c r="AX1327">
        <f t="shared" si="441"/>
        <v>1323</v>
      </c>
      <c r="AY1327" s="34">
        <v>2.3696242429536621E-2</v>
      </c>
    </row>
    <row r="1328" spans="50:51">
      <c r="AX1328">
        <f t="shared" si="441"/>
        <v>1324</v>
      </c>
      <c r="AY1328" s="34">
        <v>2.2859779000699101E-2</v>
      </c>
    </row>
    <row r="1329" spans="50:51">
      <c r="AX1329">
        <f t="shared" si="441"/>
        <v>1325</v>
      </c>
      <c r="AY1329" s="34">
        <v>2.3074772886094299E-2</v>
      </c>
    </row>
    <row r="1330" spans="50:51">
      <c r="AX1330">
        <f t="shared" si="441"/>
        <v>1326</v>
      </c>
      <c r="AY1330" s="34">
        <v>2.4970045713952969E-2</v>
      </c>
    </row>
    <row r="1331" spans="50:51">
      <c r="AX1331">
        <f t="shared" si="441"/>
        <v>1327</v>
      </c>
      <c r="AY1331" s="34">
        <v>2.2328572676450716E-2</v>
      </c>
    </row>
    <row r="1332" spans="50:51">
      <c r="AX1332">
        <f t="shared" si="441"/>
        <v>1328</v>
      </c>
      <c r="AY1332" s="34">
        <v>2.3694459003028016E-2</v>
      </c>
    </row>
    <row r="1333" spans="50:51">
      <c r="AX1333">
        <f t="shared" si="441"/>
        <v>1329</v>
      </c>
      <c r="AY1333" s="34">
        <v>2.3177920451898825E-2</v>
      </c>
    </row>
    <row r="1334" spans="50:51">
      <c r="AX1334">
        <f t="shared" si="441"/>
        <v>1330</v>
      </c>
      <c r="AY1334" s="34">
        <v>2.4298785814116652E-2</v>
      </c>
    </row>
    <row r="1335" spans="50:51">
      <c r="AX1335">
        <f t="shared" si="441"/>
        <v>1331</v>
      </c>
      <c r="AY1335" s="34">
        <v>2.1429507337526309E-2</v>
      </c>
    </row>
    <row r="1336" spans="50:51">
      <c r="AX1336">
        <f t="shared" si="441"/>
        <v>1332</v>
      </c>
      <c r="AY1336" s="34">
        <v>2.3252897158164684E-2</v>
      </c>
    </row>
    <row r="1337" spans="50:51">
      <c r="AX1337">
        <f t="shared" si="441"/>
        <v>1333</v>
      </c>
      <c r="AY1337" s="34">
        <v>2.432448171441963E-2</v>
      </c>
    </row>
    <row r="1338" spans="50:51">
      <c r="AX1338">
        <f t="shared" si="441"/>
        <v>1334</v>
      </c>
      <c r="AY1338" s="34">
        <v>2.4092235907291103E-2</v>
      </c>
    </row>
    <row r="1339" spans="50:51">
      <c r="AX1339">
        <f t="shared" si="441"/>
        <v>1335</v>
      </c>
      <c r="AY1339" s="34">
        <v>2.177996884463123E-2</v>
      </c>
    </row>
    <row r="1340" spans="50:51">
      <c r="AX1340">
        <f t="shared" si="441"/>
        <v>1336</v>
      </c>
      <c r="AY1340" s="34">
        <v>2.3854530631260244E-2</v>
      </c>
    </row>
    <row r="1341" spans="50:51">
      <c r="AX1341">
        <f t="shared" si="441"/>
        <v>1337</v>
      </c>
      <c r="AY1341" s="34">
        <v>2.2682346261356085E-2</v>
      </c>
    </row>
    <row r="1342" spans="50:51">
      <c r="AX1342">
        <f t="shared" si="441"/>
        <v>1338</v>
      </c>
      <c r="AY1342" s="34">
        <v>2.2301493710691931E-2</v>
      </c>
    </row>
    <row r="1343" spans="50:51">
      <c r="AX1343">
        <f t="shared" si="441"/>
        <v>1339</v>
      </c>
      <c r="AY1343" s="34">
        <v>2.1846865536920931E-2</v>
      </c>
    </row>
    <row r="1344" spans="50:51">
      <c r="AX1344">
        <f t="shared" si="441"/>
        <v>1340</v>
      </c>
      <c r="AY1344" s="34">
        <v>2.4449539948753631E-2</v>
      </c>
    </row>
    <row r="1345" spans="50:51">
      <c r="AX1345">
        <f t="shared" si="441"/>
        <v>1341</v>
      </c>
      <c r="AY1345" s="34">
        <v>2.1429871302120106E-2</v>
      </c>
    </row>
    <row r="1346" spans="50:51">
      <c r="AX1346">
        <f t="shared" si="441"/>
        <v>1342</v>
      </c>
      <c r="AY1346" s="34">
        <v>2.3537299091544398E-2</v>
      </c>
    </row>
    <row r="1347" spans="50:51">
      <c r="AX1347">
        <f t="shared" si="441"/>
        <v>1343</v>
      </c>
      <c r="AY1347" s="34">
        <v>2.4000808001397828E-2</v>
      </c>
    </row>
    <row r="1348" spans="50:51">
      <c r="AX1348">
        <f t="shared" si="441"/>
        <v>1344</v>
      </c>
      <c r="AY1348" s="34">
        <v>2.4123536862334347E-2</v>
      </c>
    </row>
    <row r="1349" spans="50:51">
      <c r="AX1349">
        <f t="shared" si="441"/>
        <v>1345</v>
      </c>
      <c r="AY1349" s="34">
        <v>2.4867480491498246E-2</v>
      </c>
    </row>
    <row r="1350" spans="50:51">
      <c r="AX1350">
        <f t="shared" si="441"/>
        <v>1346</v>
      </c>
      <c r="AY1350" s="34">
        <v>2.2375269333799509E-2</v>
      </c>
    </row>
    <row r="1351" spans="50:51">
      <c r="AX1351">
        <f t="shared" ref="AX1351:AX1414" si="442">AX1350+1</f>
        <v>1347</v>
      </c>
      <c r="AY1351" s="34">
        <v>2.3175227113906446E-2</v>
      </c>
    </row>
    <row r="1352" spans="50:51">
      <c r="AX1352">
        <f t="shared" si="442"/>
        <v>1348</v>
      </c>
      <c r="AY1352" s="34">
        <v>2.314359859072963E-2</v>
      </c>
    </row>
    <row r="1353" spans="50:51">
      <c r="AX1353">
        <f t="shared" si="442"/>
        <v>1349</v>
      </c>
      <c r="AY1353" s="34">
        <v>2.2865092883764579E-2</v>
      </c>
    </row>
    <row r="1354" spans="50:51">
      <c r="AX1354">
        <f t="shared" si="442"/>
        <v>1350</v>
      </c>
      <c r="AY1354" s="34">
        <v>2.2674157058001534E-2</v>
      </c>
    </row>
    <row r="1355" spans="50:51">
      <c r="AX1355">
        <f t="shared" si="442"/>
        <v>1351</v>
      </c>
      <c r="AY1355" s="34">
        <v>2.242837176799484E-2</v>
      </c>
    </row>
    <row r="1356" spans="50:51">
      <c r="AX1356">
        <f t="shared" si="442"/>
        <v>1352</v>
      </c>
      <c r="AY1356" s="34">
        <v>2.3574277894246903E-2</v>
      </c>
    </row>
    <row r="1357" spans="50:51">
      <c r="AX1357">
        <f t="shared" si="442"/>
        <v>1353</v>
      </c>
      <c r="AY1357" s="34">
        <v>2.4259259259259945E-2</v>
      </c>
    </row>
    <row r="1358" spans="50:51">
      <c r="AX1358">
        <f t="shared" si="442"/>
        <v>1354</v>
      </c>
      <c r="AY1358" s="34">
        <v>2.3441831178662848E-2</v>
      </c>
    </row>
    <row r="1359" spans="50:51">
      <c r="AX1359">
        <f t="shared" si="442"/>
        <v>1355</v>
      </c>
      <c r="AY1359" s="34">
        <v>2.3630510423946208E-2</v>
      </c>
    </row>
    <row r="1360" spans="50:51">
      <c r="AX1360">
        <f t="shared" si="442"/>
        <v>1356</v>
      </c>
      <c r="AY1360" s="34">
        <v>2.3954511705102037E-2</v>
      </c>
    </row>
    <row r="1361" spans="50:51">
      <c r="AX1361">
        <f t="shared" si="442"/>
        <v>1357</v>
      </c>
      <c r="AY1361" s="34">
        <v>2.3338901991614425E-2</v>
      </c>
    </row>
    <row r="1362" spans="50:51">
      <c r="AX1362">
        <f t="shared" si="442"/>
        <v>1358</v>
      </c>
      <c r="AY1362" s="34">
        <v>2.1412582983927547E-2</v>
      </c>
    </row>
    <row r="1363" spans="50:51">
      <c r="AX1363">
        <f t="shared" si="442"/>
        <v>1359</v>
      </c>
      <c r="AY1363" s="34">
        <v>2.4096093931982782E-2</v>
      </c>
    </row>
    <row r="1364" spans="50:51">
      <c r="AX1364">
        <f t="shared" si="442"/>
        <v>1360</v>
      </c>
      <c r="AY1364" s="34">
        <v>2.4390978045656438E-2</v>
      </c>
    </row>
    <row r="1365" spans="50:51">
      <c r="AX1365">
        <f t="shared" si="442"/>
        <v>1361</v>
      </c>
      <c r="AY1365" s="34">
        <v>2.4802148846960359E-2</v>
      </c>
    </row>
    <row r="1366" spans="50:51">
      <c r="AX1366">
        <f t="shared" si="442"/>
        <v>1362</v>
      </c>
      <c r="AY1366" s="34">
        <v>2.3105819065921494E-2</v>
      </c>
    </row>
    <row r="1367" spans="50:51">
      <c r="AX1367">
        <f t="shared" si="442"/>
        <v>1363</v>
      </c>
      <c r="AY1367" s="34">
        <v>2.4169214418821677E-2</v>
      </c>
    </row>
    <row r="1368" spans="50:51">
      <c r="AX1368">
        <f t="shared" si="442"/>
        <v>1364</v>
      </c>
      <c r="AY1368" s="34">
        <v>2.2119547810389415E-2</v>
      </c>
    </row>
    <row r="1369" spans="50:51">
      <c r="AX1369">
        <f t="shared" si="442"/>
        <v>1365</v>
      </c>
      <c r="AY1369" s="34">
        <v>2.3028767761472245E-2</v>
      </c>
    </row>
    <row r="1370" spans="50:51">
      <c r="AX1370">
        <f t="shared" si="442"/>
        <v>1366</v>
      </c>
      <c r="AY1370" s="34">
        <v>2.2959068541812379E-2</v>
      </c>
    </row>
    <row r="1371" spans="50:51">
      <c r="AX1371">
        <f t="shared" si="442"/>
        <v>1367</v>
      </c>
      <c r="AY1371" s="34">
        <v>2.3199321569997901E-2</v>
      </c>
    </row>
    <row r="1372" spans="50:51">
      <c r="AX1372">
        <f t="shared" si="442"/>
        <v>1368</v>
      </c>
      <c r="AY1372" s="34">
        <v>2.3764813358956114E-2</v>
      </c>
    </row>
    <row r="1373" spans="50:51">
      <c r="AX1373">
        <f t="shared" si="442"/>
        <v>1369</v>
      </c>
      <c r="AY1373" s="34">
        <v>2.3641283775914537E-2</v>
      </c>
    </row>
    <row r="1374" spans="50:51">
      <c r="AX1374">
        <f t="shared" si="442"/>
        <v>1370</v>
      </c>
      <c r="AY1374" s="34">
        <v>2.2324860237596375E-2</v>
      </c>
    </row>
    <row r="1375" spans="50:51">
      <c r="AX1375">
        <f t="shared" si="442"/>
        <v>1371</v>
      </c>
      <c r="AY1375" s="34">
        <v>2.2990842650826952E-2</v>
      </c>
    </row>
    <row r="1376" spans="50:51">
      <c r="AX1376">
        <f t="shared" si="442"/>
        <v>1372</v>
      </c>
      <c r="AY1376" s="34">
        <v>2.2387207372466841E-2</v>
      </c>
    </row>
    <row r="1377" spans="50:51">
      <c r="AX1377">
        <f t="shared" si="442"/>
        <v>1373</v>
      </c>
      <c r="AY1377" s="34">
        <v>2.3998078266946547E-2</v>
      </c>
    </row>
    <row r="1378" spans="50:51">
      <c r="AX1378">
        <f t="shared" si="442"/>
        <v>1374</v>
      </c>
      <c r="AY1378" s="34">
        <v>2.4446482646168739E-2</v>
      </c>
    </row>
    <row r="1379" spans="50:51">
      <c r="AX1379">
        <f t="shared" si="442"/>
        <v>1375</v>
      </c>
      <c r="AY1379" s="34">
        <v>2.2945711041230145E-2</v>
      </c>
    </row>
    <row r="1380" spans="50:51">
      <c r="AX1380">
        <f t="shared" si="442"/>
        <v>1376</v>
      </c>
      <c r="AY1380" s="34">
        <v>2.3402486606102745E-2</v>
      </c>
    </row>
    <row r="1381" spans="50:51">
      <c r="AX1381">
        <f t="shared" si="442"/>
        <v>1377</v>
      </c>
      <c r="AY1381" s="34">
        <v>2.3959643605870228E-2</v>
      </c>
    </row>
    <row r="1382" spans="50:51">
      <c r="AX1382">
        <f t="shared" si="442"/>
        <v>1378</v>
      </c>
      <c r="AY1382" s="34">
        <v>2.205982122059226E-2</v>
      </c>
    </row>
    <row r="1383" spans="50:51">
      <c r="AX1383">
        <f t="shared" si="442"/>
        <v>1379</v>
      </c>
      <c r="AY1383" s="34">
        <v>2.3724486081994421E-2</v>
      </c>
    </row>
    <row r="1384" spans="50:51">
      <c r="AX1384">
        <f t="shared" si="442"/>
        <v>1380</v>
      </c>
      <c r="AY1384" s="34">
        <v>2.1774946133239929E-2</v>
      </c>
    </row>
    <row r="1385" spans="50:51">
      <c r="AX1385">
        <f t="shared" si="442"/>
        <v>1381</v>
      </c>
      <c r="AY1385" s="34">
        <v>2.3744030980666828E-2</v>
      </c>
    </row>
    <row r="1386" spans="50:51">
      <c r="AX1386">
        <f t="shared" si="442"/>
        <v>1382</v>
      </c>
      <c r="AY1386" s="34">
        <v>2.4961856510599109E-2</v>
      </c>
    </row>
    <row r="1387" spans="50:51">
      <c r="AX1387">
        <f t="shared" si="442"/>
        <v>1383</v>
      </c>
      <c r="AY1387" s="34">
        <v>2.430668384579587E-2</v>
      </c>
    </row>
    <row r="1388" spans="50:51">
      <c r="AX1388">
        <f t="shared" si="442"/>
        <v>1384</v>
      </c>
      <c r="AY1388" s="34">
        <v>2.3653076228744328E-2</v>
      </c>
    </row>
    <row r="1389" spans="50:51">
      <c r="AX1389">
        <f t="shared" si="442"/>
        <v>1385</v>
      </c>
      <c r="AY1389" s="34">
        <v>2.243605142091816E-2</v>
      </c>
    </row>
    <row r="1390" spans="50:51">
      <c r="AX1390">
        <f t="shared" si="442"/>
        <v>1386</v>
      </c>
      <c r="AY1390" s="34">
        <v>2.3551348124854619E-2</v>
      </c>
    </row>
    <row r="1391" spans="50:51">
      <c r="AX1391">
        <f t="shared" si="442"/>
        <v>1387</v>
      </c>
      <c r="AY1391" s="34">
        <v>2.4246302119730136E-2</v>
      </c>
    </row>
    <row r="1392" spans="50:51">
      <c r="AX1392">
        <f t="shared" si="442"/>
        <v>1388</v>
      </c>
      <c r="AY1392" s="34">
        <v>2.3315753843466375E-2</v>
      </c>
    </row>
    <row r="1393" spans="50:51">
      <c r="AX1393">
        <f t="shared" si="442"/>
        <v>1389</v>
      </c>
      <c r="AY1393" s="34">
        <v>2.2175416375495211E-2</v>
      </c>
    </row>
    <row r="1394" spans="50:51">
      <c r="AX1394">
        <f t="shared" si="442"/>
        <v>1390</v>
      </c>
      <c r="AY1394" s="34">
        <v>2.3494788027021023E-2</v>
      </c>
    </row>
    <row r="1395" spans="50:51">
      <c r="AX1395">
        <f t="shared" si="442"/>
        <v>1391</v>
      </c>
      <c r="AY1395" s="34">
        <v>2.3721647158164539E-2</v>
      </c>
    </row>
    <row r="1396" spans="50:51">
      <c r="AX1396">
        <f t="shared" si="442"/>
        <v>1392</v>
      </c>
      <c r="AY1396" s="34">
        <v>2.3346800023294131E-2</v>
      </c>
    </row>
    <row r="1397" spans="50:51">
      <c r="AX1397">
        <f t="shared" si="442"/>
        <v>1393</v>
      </c>
      <c r="AY1397" s="34">
        <v>2.2939924004193927E-2</v>
      </c>
    </row>
    <row r="1398" spans="50:51">
      <c r="AX1398">
        <f t="shared" si="442"/>
        <v>1394</v>
      </c>
      <c r="AY1398" s="34">
        <v>2.4928116992779376E-2</v>
      </c>
    </row>
    <row r="1399" spans="50:51">
      <c r="AX1399">
        <f t="shared" si="442"/>
        <v>1395</v>
      </c>
      <c r="AY1399" s="34">
        <v>2.2075580887491855E-2</v>
      </c>
    </row>
    <row r="1400" spans="50:51">
      <c r="AX1400">
        <f t="shared" si="442"/>
        <v>1396</v>
      </c>
      <c r="AY1400" s="34">
        <v>2.3943265199161148E-2</v>
      </c>
    </row>
    <row r="1401" spans="50:51">
      <c r="AX1401">
        <f t="shared" si="442"/>
        <v>1397</v>
      </c>
      <c r="AY1401" s="34">
        <v>2.3987341311437704E-2</v>
      </c>
    </row>
    <row r="1402" spans="50:51">
      <c r="AX1402">
        <f t="shared" si="442"/>
        <v>1398</v>
      </c>
      <c r="AY1402" s="34">
        <v>2.3769180934079339E-2</v>
      </c>
    </row>
    <row r="1403" spans="50:51">
      <c r="AX1403">
        <f t="shared" si="442"/>
        <v>1399</v>
      </c>
      <c r="AY1403" s="34">
        <v>2.3392441183322531E-2</v>
      </c>
    </row>
    <row r="1404" spans="50:51">
      <c r="AX1404">
        <f t="shared" si="442"/>
        <v>1400</v>
      </c>
      <c r="AY1404" s="34">
        <v>2.4477929187049198E-2</v>
      </c>
    </row>
    <row r="1405" spans="50:51">
      <c r="AX1405">
        <f t="shared" si="442"/>
        <v>1401</v>
      </c>
      <c r="AY1405" s="34">
        <v>2.5286804099697524E-2</v>
      </c>
    </row>
    <row r="1406" spans="50:51">
      <c r="AX1406">
        <f t="shared" si="442"/>
        <v>1402</v>
      </c>
      <c r="AY1406" s="34">
        <v>2.3212715467039603E-2</v>
      </c>
    </row>
    <row r="1407" spans="50:51">
      <c r="AX1407">
        <f t="shared" si="442"/>
        <v>1403</v>
      </c>
      <c r="AY1407" s="34">
        <v>2.1857820871186019E-2</v>
      </c>
    </row>
    <row r="1408" spans="50:51">
      <c r="AX1408">
        <f t="shared" si="442"/>
        <v>1404</v>
      </c>
      <c r="AY1408" s="34">
        <v>2.4686153331004292E-2</v>
      </c>
    </row>
    <row r="1409" spans="50:51">
      <c r="AX1409">
        <f t="shared" si="442"/>
        <v>1405</v>
      </c>
      <c r="AY1409" s="34">
        <v>2.4547410027952965E-2</v>
      </c>
    </row>
    <row r="1410" spans="50:51">
      <c r="AX1410">
        <f t="shared" si="442"/>
        <v>1406</v>
      </c>
      <c r="AY1410" s="34">
        <v>2.3289220824598694E-2</v>
      </c>
    </row>
    <row r="1411" spans="50:51">
      <c r="AX1411">
        <f t="shared" si="442"/>
        <v>1407</v>
      </c>
      <c r="AY1411" s="34">
        <v>2.5188024109014613E-2</v>
      </c>
    </row>
    <row r="1412" spans="50:51">
      <c r="AX1412">
        <f t="shared" si="442"/>
        <v>1408</v>
      </c>
      <c r="AY1412" s="34">
        <v>2.299506464011208E-2</v>
      </c>
    </row>
    <row r="1413" spans="50:51">
      <c r="AX1413">
        <f t="shared" si="442"/>
        <v>1409</v>
      </c>
      <c r="AY1413" s="34">
        <v>2.4270105404146609E-2</v>
      </c>
    </row>
    <row r="1414" spans="50:51">
      <c r="AX1414">
        <f t="shared" si="442"/>
        <v>1410</v>
      </c>
      <c r="AY1414" s="34">
        <v>2.4303298975076281E-2</v>
      </c>
    </row>
    <row r="1415" spans="50:51">
      <c r="AX1415">
        <f t="shared" ref="AX1415:AX1478" si="443">AX1414+1</f>
        <v>1411</v>
      </c>
      <c r="AY1415" s="34">
        <v>2.3559610121128036E-2</v>
      </c>
    </row>
    <row r="1416" spans="50:51">
      <c r="AX1416">
        <f t="shared" si="443"/>
        <v>1412</v>
      </c>
      <c r="AY1416" s="34">
        <v>2.5074394362916672E-2</v>
      </c>
    </row>
    <row r="1417" spans="50:51">
      <c r="AX1417">
        <f t="shared" si="443"/>
        <v>1413</v>
      </c>
      <c r="AY1417" s="34">
        <v>2.2111576985790912E-2</v>
      </c>
    </row>
    <row r="1418" spans="50:51">
      <c r="AX1418">
        <f t="shared" si="443"/>
        <v>1414</v>
      </c>
      <c r="AY1418" s="34">
        <v>2.3343051187980853E-2</v>
      </c>
    </row>
    <row r="1419" spans="50:51">
      <c r="AX1419">
        <f t="shared" si="443"/>
        <v>1415</v>
      </c>
      <c r="AY1419" s="34">
        <v>2.2285224493362087E-2</v>
      </c>
    </row>
    <row r="1420" spans="50:51">
      <c r="AX1420">
        <f t="shared" si="443"/>
        <v>1416</v>
      </c>
      <c r="AY1420" s="34">
        <v>2.5531788667599083E-2</v>
      </c>
    </row>
    <row r="1421" spans="50:51">
      <c r="AX1421">
        <f t="shared" si="443"/>
        <v>1417</v>
      </c>
      <c r="AY1421" s="34">
        <v>2.3340940193338138E-2</v>
      </c>
    </row>
    <row r="1422" spans="50:51">
      <c r="AX1422">
        <f t="shared" si="443"/>
        <v>1418</v>
      </c>
      <c r="AY1422" s="34">
        <v>2.3787015199161463E-2</v>
      </c>
    </row>
    <row r="1423" spans="50:51">
      <c r="AX1423">
        <f t="shared" si="443"/>
        <v>1419</v>
      </c>
      <c r="AY1423" s="34">
        <v>2.4749082809224481E-2</v>
      </c>
    </row>
    <row r="1424" spans="50:51">
      <c r="AX1424">
        <f t="shared" si="443"/>
        <v>1420</v>
      </c>
      <c r="AY1424" s="34">
        <v>2.2725221290472965E-2</v>
      </c>
    </row>
    <row r="1425" spans="50:51">
      <c r="AX1425">
        <f t="shared" si="443"/>
        <v>1421</v>
      </c>
      <c r="AY1425" s="34">
        <v>2.423964156766802E-2</v>
      </c>
    </row>
    <row r="1426" spans="50:51">
      <c r="AX1426">
        <f t="shared" si="443"/>
        <v>1422</v>
      </c>
      <c r="AY1426" s="34">
        <v>2.2520782378290843E-2</v>
      </c>
    </row>
    <row r="1427" spans="50:51">
      <c r="AX1427">
        <f t="shared" si="443"/>
        <v>1423</v>
      </c>
      <c r="AY1427" s="34">
        <v>2.5531825064057923E-2</v>
      </c>
    </row>
    <row r="1428" spans="50:51">
      <c r="AX1428">
        <f t="shared" si="443"/>
        <v>1424</v>
      </c>
      <c r="AY1428" s="34">
        <v>2.1520025331935685E-2</v>
      </c>
    </row>
    <row r="1429" spans="50:51">
      <c r="AX1429">
        <f t="shared" si="443"/>
        <v>1425</v>
      </c>
      <c r="AY1429" s="34">
        <v>2.3113680701141961E-2</v>
      </c>
    </row>
    <row r="1430" spans="50:51">
      <c r="AX1430">
        <f t="shared" si="443"/>
        <v>1426</v>
      </c>
      <c r="AY1430" s="34">
        <v>2.3075646401117641E-2</v>
      </c>
    </row>
    <row r="1431" spans="50:51">
      <c r="AX1431">
        <f t="shared" si="443"/>
        <v>1427</v>
      </c>
      <c r="AY1431" s="34">
        <v>2.2223532494759109E-2</v>
      </c>
    </row>
    <row r="1432" spans="50:51">
      <c r="AX1432">
        <f t="shared" si="443"/>
        <v>1428</v>
      </c>
      <c r="AY1432" s="34">
        <v>2.2430628348474514E-2</v>
      </c>
    </row>
    <row r="1433" spans="50:51">
      <c r="AX1433">
        <f t="shared" si="443"/>
        <v>1429</v>
      </c>
      <c r="AY1433" s="34">
        <v>2.5221035697647616E-2</v>
      </c>
    </row>
    <row r="1434" spans="50:51">
      <c r="AX1434">
        <f t="shared" si="443"/>
        <v>1430</v>
      </c>
      <c r="AY1434" s="34">
        <v>2.4250888073608177E-2</v>
      </c>
    </row>
    <row r="1435" spans="50:51">
      <c r="AX1435">
        <f t="shared" si="443"/>
        <v>1431</v>
      </c>
      <c r="AY1435" s="34">
        <v>2.1779422897740867E-2</v>
      </c>
    </row>
    <row r="1436" spans="50:51">
      <c r="AX1436">
        <f t="shared" si="443"/>
        <v>1432</v>
      </c>
      <c r="AY1436" s="34">
        <v>2.1821897565805409E-2</v>
      </c>
    </row>
    <row r="1437" spans="50:51">
      <c r="AX1437">
        <f t="shared" si="443"/>
        <v>1433</v>
      </c>
      <c r="AY1437" s="34">
        <v>2.3136028127183735E-2</v>
      </c>
    </row>
    <row r="1438" spans="50:51">
      <c r="AX1438">
        <f t="shared" si="443"/>
        <v>1434</v>
      </c>
      <c r="AY1438" s="34">
        <v>2.298578354297692E-2</v>
      </c>
    </row>
    <row r="1439" spans="50:51">
      <c r="AX1439">
        <f t="shared" si="443"/>
        <v>1435</v>
      </c>
      <c r="AY1439" s="34">
        <v>2.41537095271371E-2</v>
      </c>
    </row>
    <row r="1440" spans="50:51">
      <c r="AX1440">
        <f t="shared" si="443"/>
        <v>1436</v>
      </c>
      <c r="AY1440" s="34">
        <v>2.2493703412532769E-2</v>
      </c>
    </row>
    <row r="1441" spans="50:51">
      <c r="AX1441">
        <f t="shared" si="443"/>
        <v>1437</v>
      </c>
      <c r="AY1441" s="34">
        <v>2.3789854122991162E-2</v>
      </c>
    </row>
    <row r="1442" spans="50:51">
      <c r="AX1442">
        <f t="shared" si="443"/>
        <v>1438</v>
      </c>
      <c r="AY1442" s="34">
        <v>2.3379374854414908E-2</v>
      </c>
    </row>
    <row r="1443" spans="50:51">
      <c r="AX1443">
        <f t="shared" si="443"/>
        <v>1439</v>
      </c>
      <c r="AY1443" s="34">
        <v>2.2787350046588037E-2</v>
      </c>
    </row>
    <row r="1444" spans="50:51">
      <c r="AX1444">
        <f t="shared" si="443"/>
        <v>1440</v>
      </c>
      <c r="AY1444" s="34">
        <v>2.4391269217331049E-2</v>
      </c>
    </row>
    <row r="1445" spans="50:51">
      <c r="AX1445">
        <f t="shared" si="443"/>
        <v>1441</v>
      </c>
      <c r="AY1445" s="34">
        <v>2.458213225017488E-2</v>
      </c>
    </row>
    <row r="1446" spans="50:51">
      <c r="AX1446">
        <f t="shared" si="443"/>
        <v>1442</v>
      </c>
      <c r="AY1446" s="34">
        <v>2.3034773177265225E-2</v>
      </c>
    </row>
    <row r="1447" spans="50:51">
      <c r="AX1447">
        <f t="shared" si="443"/>
        <v>1443</v>
      </c>
      <c r="AY1447" s="34">
        <v>2.4285064348940288E-2</v>
      </c>
    </row>
    <row r="1448" spans="50:51">
      <c r="AX1448">
        <f t="shared" si="443"/>
        <v>1444</v>
      </c>
      <c r="AY1448" s="34">
        <v>2.149316474493396E-2</v>
      </c>
    </row>
    <row r="1449" spans="50:51">
      <c r="AX1449">
        <f t="shared" si="443"/>
        <v>1445</v>
      </c>
      <c r="AY1449" s="34">
        <v>2.3229530631260233E-2</v>
      </c>
    </row>
    <row r="1450" spans="50:51">
      <c r="AX1450">
        <f t="shared" si="443"/>
        <v>1446</v>
      </c>
      <c r="AY1450" s="34">
        <v>2.2688570055904786E-2</v>
      </c>
    </row>
    <row r="1451" spans="50:51">
      <c r="AX1451">
        <f t="shared" si="443"/>
        <v>1447</v>
      </c>
      <c r="AY1451" s="34">
        <v>2.4014711448870421E-2</v>
      </c>
    </row>
    <row r="1452" spans="50:51">
      <c r="AX1452">
        <f t="shared" si="443"/>
        <v>1448</v>
      </c>
      <c r="AY1452" s="34">
        <v>2.3133807943163762E-2</v>
      </c>
    </row>
    <row r="1453" spans="50:51">
      <c r="AX1453">
        <f t="shared" si="443"/>
        <v>1449</v>
      </c>
      <c r="AY1453" s="34">
        <v>2.6801697530864674E-2</v>
      </c>
    </row>
    <row r="1454" spans="50:51">
      <c r="AX1454">
        <f t="shared" si="443"/>
        <v>1450</v>
      </c>
      <c r="AY1454" s="34">
        <v>2.311400826927636E-2</v>
      </c>
    </row>
    <row r="1455" spans="50:51">
      <c r="AX1455">
        <f t="shared" si="443"/>
        <v>1451</v>
      </c>
      <c r="AY1455" s="34">
        <v>2.5110972804565423E-2</v>
      </c>
    </row>
    <row r="1456" spans="50:51">
      <c r="AX1456">
        <f t="shared" si="443"/>
        <v>1452</v>
      </c>
      <c r="AY1456" s="34">
        <v>2.3435279815979849E-2</v>
      </c>
    </row>
    <row r="1457" spans="50:51">
      <c r="AX1457">
        <f t="shared" si="443"/>
        <v>1453</v>
      </c>
      <c r="AY1457" s="34">
        <v>2.2559872175635275E-2</v>
      </c>
    </row>
    <row r="1458" spans="50:51">
      <c r="AX1458">
        <f t="shared" si="443"/>
        <v>1454</v>
      </c>
      <c r="AY1458" s="34">
        <v>2.4098568891218163E-2</v>
      </c>
    </row>
    <row r="1459" spans="50:51">
      <c r="AX1459">
        <f t="shared" si="443"/>
        <v>1455</v>
      </c>
      <c r="AY1459" s="34">
        <v>2.1307360819939367E-2</v>
      </c>
    </row>
    <row r="1460" spans="50:51">
      <c r="AX1460">
        <f t="shared" si="443"/>
        <v>1456</v>
      </c>
      <c r="AY1460" s="34">
        <v>2.4320332518053232E-2</v>
      </c>
    </row>
    <row r="1461" spans="50:51">
      <c r="AX1461">
        <f t="shared" si="443"/>
        <v>1457</v>
      </c>
      <c r="AY1461" s="34">
        <v>2.2456433438155156E-2</v>
      </c>
    </row>
    <row r="1462" spans="50:51">
      <c r="AX1462">
        <f t="shared" si="443"/>
        <v>1458</v>
      </c>
      <c r="AY1462" s="34">
        <v>2.2452211448870045E-2</v>
      </c>
    </row>
    <row r="1463" spans="50:51">
      <c r="AX1463">
        <f t="shared" si="443"/>
        <v>1459</v>
      </c>
      <c r="AY1463" s="34">
        <v>2.303109713487126E-2</v>
      </c>
    </row>
    <row r="1464" spans="50:51">
      <c r="AX1464">
        <f t="shared" si="443"/>
        <v>1460</v>
      </c>
      <c r="AY1464" s="34">
        <v>2.262352958304243E-2</v>
      </c>
    </row>
    <row r="1465" spans="50:51">
      <c r="AX1465">
        <f t="shared" si="443"/>
        <v>1461</v>
      </c>
      <c r="AY1465" s="34">
        <v>2.3556843990216795E-2</v>
      </c>
    </row>
    <row r="1466" spans="50:51">
      <c r="AX1466">
        <f t="shared" si="443"/>
        <v>1462</v>
      </c>
      <c r="AY1466" s="34">
        <v>2.3896641334731562E-2</v>
      </c>
    </row>
    <row r="1467" spans="50:51">
      <c r="AX1467">
        <f t="shared" si="443"/>
        <v>1463</v>
      </c>
      <c r="AY1467" s="34">
        <v>2.3311386268344038E-2</v>
      </c>
    </row>
    <row r="1468" spans="50:51">
      <c r="AX1468">
        <f t="shared" si="443"/>
        <v>1464</v>
      </c>
      <c r="AY1468" s="34">
        <v>2.2680599231306275E-2</v>
      </c>
    </row>
    <row r="1469" spans="50:51">
      <c r="AX1469">
        <f t="shared" si="443"/>
        <v>1465</v>
      </c>
      <c r="AY1469" s="34">
        <v>2.2076236023759351E-2</v>
      </c>
    </row>
    <row r="1470" spans="50:51">
      <c r="AX1470">
        <f t="shared" si="443"/>
        <v>1466</v>
      </c>
      <c r="AY1470" s="34">
        <v>2.2754120079198747E-2</v>
      </c>
    </row>
    <row r="1471" spans="50:51">
      <c r="AX1471">
        <f t="shared" si="443"/>
        <v>1467</v>
      </c>
      <c r="AY1471" s="34">
        <v>2.1485849056604212E-2</v>
      </c>
    </row>
    <row r="1472" spans="50:51">
      <c r="AX1472">
        <f t="shared" si="443"/>
        <v>1468</v>
      </c>
      <c r="AY1472" s="34">
        <v>2.2775193629164091E-2</v>
      </c>
    </row>
    <row r="1473" spans="50:51">
      <c r="AX1473">
        <f t="shared" si="443"/>
        <v>1469</v>
      </c>
      <c r="AY1473" s="34">
        <v>2.3050751222921158E-2</v>
      </c>
    </row>
    <row r="1474" spans="50:51">
      <c r="AX1474">
        <f t="shared" si="443"/>
        <v>1470</v>
      </c>
      <c r="AY1474" s="34">
        <v>2.2019785115304426E-2</v>
      </c>
    </row>
    <row r="1475" spans="50:51">
      <c r="AX1475">
        <f t="shared" si="443"/>
        <v>1471</v>
      </c>
      <c r="AY1475" s="34">
        <v>2.2607951898439473E-2</v>
      </c>
    </row>
    <row r="1476" spans="50:51">
      <c r="AX1476">
        <f t="shared" si="443"/>
        <v>1472</v>
      </c>
      <c r="AY1476" s="34">
        <v>2.1829140461216211E-2</v>
      </c>
    </row>
    <row r="1477" spans="50:51">
      <c r="AX1477">
        <f t="shared" si="443"/>
        <v>1473</v>
      </c>
      <c r="AY1477" s="34">
        <v>2.2340183146983637E-2</v>
      </c>
    </row>
    <row r="1478" spans="50:51">
      <c r="AX1478">
        <f t="shared" si="443"/>
        <v>1474</v>
      </c>
      <c r="AY1478" s="34">
        <v>2.183754804332665E-2</v>
      </c>
    </row>
    <row r="1479" spans="50:51">
      <c r="AX1479">
        <f t="shared" ref="AX1479:AX1542" si="444">AX1478+1</f>
        <v>1475</v>
      </c>
      <c r="AY1479" s="34">
        <v>2.3068367109248332E-2</v>
      </c>
    </row>
    <row r="1480" spans="50:51">
      <c r="AX1480">
        <f t="shared" si="444"/>
        <v>1476</v>
      </c>
      <c r="AY1480" s="34">
        <v>2.3125218378756328E-2</v>
      </c>
    </row>
    <row r="1481" spans="50:51">
      <c r="AX1481">
        <f t="shared" si="444"/>
        <v>1477</v>
      </c>
      <c r="AY1481" s="34">
        <v>2.3238702539017411E-2</v>
      </c>
    </row>
    <row r="1482" spans="50:51">
      <c r="AX1482">
        <f t="shared" si="444"/>
        <v>1478</v>
      </c>
      <c r="AY1482" s="34">
        <v>2.2256908047985174E-2</v>
      </c>
    </row>
    <row r="1483" spans="50:51">
      <c r="AX1483">
        <f t="shared" si="444"/>
        <v>1479</v>
      </c>
      <c r="AY1483" s="34">
        <v>2.1489088341486488E-2</v>
      </c>
    </row>
    <row r="1484" spans="50:51">
      <c r="AX1484">
        <f t="shared" si="444"/>
        <v>1480</v>
      </c>
      <c r="AY1484" s="34">
        <v>2.3455370661542189E-2</v>
      </c>
    </row>
    <row r="1485" spans="50:51">
      <c r="AX1485">
        <f t="shared" si="444"/>
        <v>1481</v>
      </c>
      <c r="AY1485" s="34">
        <v>2.2734211215933085E-2</v>
      </c>
    </row>
    <row r="1486" spans="50:51">
      <c r="AX1486">
        <f t="shared" si="444"/>
        <v>1482</v>
      </c>
      <c r="AY1486" s="34">
        <v>2.329773759608747E-2</v>
      </c>
    </row>
    <row r="1487" spans="50:51">
      <c r="AX1487">
        <f t="shared" si="444"/>
        <v>1483</v>
      </c>
      <c r="AY1487" s="34">
        <v>2.4387483985557665E-2</v>
      </c>
    </row>
    <row r="1488" spans="50:51">
      <c r="AX1488">
        <f t="shared" si="444"/>
        <v>1484</v>
      </c>
      <c r="AY1488" s="34">
        <v>2.3810490915444082E-2</v>
      </c>
    </row>
    <row r="1489" spans="50:51">
      <c r="AX1489">
        <f t="shared" si="444"/>
        <v>1485</v>
      </c>
      <c r="AY1489" s="34">
        <v>2.4647209119497231E-2</v>
      </c>
    </row>
    <row r="1490" spans="50:51">
      <c r="AX1490">
        <f t="shared" si="444"/>
        <v>1486</v>
      </c>
      <c r="AY1490" s="34">
        <v>2.141174586536234E-2</v>
      </c>
    </row>
    <row r="1491" spans="50:51">
      <c r="AX1491">
        <f t="shared" si="444"/>
        <v>1487</v>
      </c>
      <c r="AY1491" s="34">
        <v>2.5374410377358946E-2</v>
      </c>
    </row>
    <row r="1492" spans="50:51">
      <c r="AX1492">
        <f t="shared" si="444"/>
        <v>1488</v>
      </c>
      <c r="AY1492" s="34">
        <v>2.3959825588166721E-2</v>
      </c>
    </row>
    <row r="1493" spans="50:51">
      <c r="AX1493">
        <f t="shared" si="444"/>
        <v>1489</v>
      </c>
      <c r="AY1493" s="34">
        <v>2.5542998777079318E-2</v>
      </c>
    </row>
    <row r="1494" spans="50:51">
      <c r="AX1494">
        <f t="shared" si="444"/>
        <v>1490</v>
      </c>
      <c r="AY1494" s="34">
        <v>2.2950042219893461E-2</v>
      </c>
    </row>
    <row r="1495" spans="50:51">
      <c r="AX1495">
        <f t="shared" si="444"/>
        <v>1491</v>
      </c>
      <c r="AY1495" s="34">
        <v>2.4915341835546584E-2</v>
      </c>
    </row>
    <row r="1496" spans="50:51">
      <c r="AX1496">
        <f t="shared" si="444"/>
        <v>1492</v>
      </c>
      <c r="AY1496" s="34">
        <v>2.2689443570929863E-2</v>
      </c>
    </row>
    <row r="1497" spans="50:51">
      <c r="AX1497">
        <f t="shared" si="444"/>
        <v>1493</v>
      </c>
      <c r="AY1497" s="34">
        <v>2.3862283077102624E-2</v>
      </c>
    </row>
    <row r="1498" spans="50:51">
      <c r="AX1498">
        <f t="shared" si="444"/>
        <v>1494</v>
      </c>
      <c r="AY1498" s="34">
        <v>2.3226509725133959E-2</v>
      </c>
    </row>
    <row r="1499" spans="50:51">
      <c r="AX1499">
        <f t="shared" si="444"/>
        <v>1495</v>
      </c>
      <c r="AY1499" s="34">
        <v>2.2470555264384181E-2</v>
      </c>
    </row>
    <row r="1500" spans="50:51">
      <c r="AX1500">
        <f t="shared" si="444"/>
        <v>1496</v>
      </c>
      <c r="AY1500" s="34">
        <v>2.282349173072418E-2</v>
      </c>
    </row>
    <row r="1501" spans="50:51">
      <c r="AX1501">
        <f t="shared" si="444"/>
        <v>1497</v>
      </c>
      <c r="AY1501" s="34">
        <v>2.3009696016771858E-2</v>
      </c>
    </row>
    <row r="1502" spans="50:51">
      <c r="AX1502">
        <f t="shared" si="444"/>
        <v>1498</v>
      </c>
      <c r="AY1502" s="34">
        <v>2.3680155194503092E-2</v>
      </c>
    </row>
    <row r="1503" spans="50:51">
      <c r="AX1503">
        <f t="shared" si="444"/>
        <v>1499</v>
      </c>
      <c r="AY1503" s="34">
        <v>2.5545036978802501E-2</v>
      </c>
    </row>
    <row r="1504" spans="50:51">
      <c r="AX1504">
        <f t="shared" si="444"/>
        <v>1500</v>
      </c>
      <c r="AY1504" s="34">
        <v>2.3266837002096759E-2</v>
      </c>
    </row>
    <row r="1505" spans="50:51">
      <c r="AX1505">
        <f t="shared" si="444"/>
        <v>1501</v>
      </c>
      <c r="AY1505" s="34">
        <v>2.6077589972047507E-2</v>
      </c>
    </row>
    <row r="1506" spans="50:51">
      <c r="AX1506">
        <f t="shared" si="444"/>
        <v>1502</v>
      </c>
      <c r="AY1506" s="34">
        <v>2.3453368856277374E-2</v>
      </c>
    </row>
    <row r="1507" spans="50:51">
      <c r="AX1507">
        <f t="shared" si="444"/>
        <v>1503</v>
      </c>
      <c r="AY1507" s="34">
        <v>2.3802083333333623E-2</v>
      </c>
    </row>
    <row r="1508" spans="50:51">
      <c r="AX1508">
        <f t="shared" si="444"/>
        <v>1504</v>
      </c>
      <c r="AY1508" s="34">
        <v>2.1810760249243329E-2</v>
      </c>
    </row>
    <row r="1509" spans="50:51">
      <c r="AX1509">
        <f t="shared" si="444"/>
        <v>1505</v>
      </c>
      <c r="AY1509" s="34">
        <v>2.3722520673189387E-2</v>
      </c>
    </row>
    <row r="1510" spans="50:51">
      <c r="AX1510">
        <f t="shared" si="444"/>
        <v>1506</v>
      </c>
      <c r="AY1510" s="34">
        <v>2.4176275331936021E-2</v>
      </c>
    </row>
    <row r="1511" spans="50:51">
      <c r="AX1511">
        <f t="shared" si="444"/>
        <v>1507</v>
      </c>
      <c r="AY1511" s="34">
        <v>2.4446628232005597E-2</v>
      </c>
    </row>
    <row r="1512" spans="50:51">
      <c r="AX1512">
        <f t="shared" si="444"/>
        <v>1508</v>
      </c>
      <c r="AY1512" s="34">
        <v>2.3307237071977807E-2</v>
      </c>
    </row>
    <row r="1513" spans="50:51">
      <c r="AX1513">
        <f t="shared" si="444"/>
        <v>1509</v>
      </c>
      <c r="AY1513" s="34">
        <v>2.1963989343116563E-2</v>
      </c>
    </row>
    <row r="1514" spans="50:51">
      <c r="AX1514">
        <f t="shared" si="444"/>
        <v>1510</v>
      </c>
      <c r="AY1514" s="34">
        <v>2.2639252853482988E-2</v>
      </c>
    </row>
    <row r="1515" spans="50:51">
      <c r="AX1515">
        <f t="shared" si="444"/>
        <v>1511</v>
      </c>
      <c r="AY1515" s="34">
        <v>2.3202196890286842E-2</v>
      </c>
    </row>
    <row r="1516" spans="50:51">
      <c r="AX1516">
        <f t="shared" si="444"/>
        <v>1512</v>
      </c>
      <c r="AY1516" s="34">
        <v>2.3976276787794289E-2</v>
      </c>
    </row>
    <row r="1517" spans="50:51">
      <c r="AX1517">
        <f t="shared" si="444"/>
        <v>1513</v>
      </c>
      <c r="AY1517" s="34">
        <v>2.2109174819473727E-2</v>
      </c>
    </row>
    <row r="1518" spans="50:51">
      <c r="AX1518">
        <f t="shared" si="444"/>
        <v>1514</v>
      </c>
      <c r="AY1518" s="34">
        <v>2.3488163871418617E-2</v>
      </c>
    </row>
    <row r="1519" spans="50:51">
      <c r="AX1519">
        <f t="shared" si="444"/>
        <v>1515</v>
      </c>
      <c r="AY1519" s="34">
        <v>2.2594849173072865E-2</v>
      </c>
    </row>
    <row r="1520" spans="50:51">
      <c r="AX1520">
        <f t="shared" si="444"/>
        <v>1516</v>
      </c>
      <c r="AY1520" s="34">
        <v>2.2647951607267864E-2</v>
      </c>
    </row>
    <row r="1521" spans="50:51">
      <c r="AX1521">
        <f t="shared" si="444"/>
        <v>1517</v>
      </c>
      <c r="AY1521" s="34">
        <v>2.1735237596087177E-2</v>
      </c>
    </row>
    <row r="1522" spans="50:51">
      <c r="AX1522">
        <f t="shared" si="444"/>
        <v>1518</v>
      </c>
      <c r="AY1522" s="34">
        <v>2.210437048683897E-2</v>
      </c>
    </row>
    <row r="1523" spans="50:51">
      <c r="AX1523">
        <f t="shared" si="444"/>
        <v>1519</v>
      </c>
      <c r="AY1523" s="34">
        <v>2.4216930177032268E-2</v>
      </c>
    </row>
    <row r="1524" spans="50:51">
      <c r="AX1524">
        <f t="shared" si="444"/>
        <v>1520</v>
      </c>
      <c r="AY1524" s="34">
        <v>2.4561349871885223E-2</v>
      </c>
    </row>
    <row r="1525" spans="50:51">
      <c r="AX1525">
        <f t="shared" si="444"/>
        <v>1521</v>
      </c>
      <c r="AY1525" s="34">
        <v>2.4168996040065831E-2</v>
      </c>
    </row>
    <row r="1526" spans="50:51">
      <c r="AX1526">
        <f t="shared" si="444"/>
        <v>1522</v>
      </c>
      <c r="AY1526" s="34">
        <v>2.3294025157233052E-2</v>
      </c>
    </row>
    <row r="1527" spans="50:51">
      <c r="AX1527">
        <f t="shared" si="444"/>
        <v>1523</v>
      </c>
      <c r="AY1527" s="34">
        <v>2.3630110062893228E-2</v>
      </c>
    </row>
    <row r="1528" spans="50:51">
      <c r="AX1528">
        <f t="shared" si="444"/>
        <v>1524</v>
      </c>
      <c r="AY1528" s="34">
        <v>2.4890592243187126E-2</v>
      </c>
    </row>
    <row r="1529" spans="50:51">
      <c r="AX1529">
        <f t="shared" si="444"/>
        <v>1525</v>
      </c>
      <c r="AY1529" s="34">
        <v>2.4730120253901929E-2</v>
      </c>
    </row>
    <row r="1530" spans="50:51">
      <c r="AX1530">
        <f t="shared" si="444"/>
        <v>1526</v>
      </c>
      <c r="AY1530" s="34">
        <v>2.270520323782934E-2</v>
      </c>
    </row>
    <row r="1531" spans="50:51">
      <c r="AX1531">
        <f t="shared" si="444"/>
        <v>1527</v>
      </c>
      <c r="AY1531" s="34">
        <v>2.2582292394596117E-2</v>
      </c>
    </row>
    <row r="1532" spans="50:51">
      <c r="AX1532">
        <f t="shared" si="444"/>
        <v>1528</v>
      </c>
      <c r="AY1532" s="34">
        <v>2.3134681458188273E-2</v>
      </c>
    </row>
    <row r="1533" spans="50:51">
      <c r="AX1533">
        <f t="shared" si="444"/>
        <v>1529</v>
      </c>
      <c r="AY1533" s="34">
        <v>2.3015483053809162E-2</v>
      </c>
    </row>
    <row r="1534" spans="50:51">
      <c r="AX1534">
        <f t="shared" si="444"/>
        <v>1530</v>
      </c>
      <c r="AY1534" s="34">
        <v>2.4273854239459897E-2</v>
      </c>
    </row>
    <row r="1535" spans="50:51">
      <c r="AX1535">
        <f t="shared" si="444"/>
        <v>1531</v>
      </c>
      <c r="AY1535" s="34">
        <v>2.386621389471201E-2</v>
      </c>
    </row>
    <row r="1536" spans="50:51">
      <c r="AX1536">
        <f t="shared" si="444"/>
        <v>1532</v>
      </c>
      <c r="AY1536" s="34">
        <v>2.3739772594922263E-2</v>
      </c>
    </row>
    <row r="1537" spans="50:51">
      <c r="AX1537">
        <f t="shared" si="444"/>
        <v>1533</v>
      </c>
      <c r="AY1537" s="34">
        <v>2.3627780689494622E-2</v>
      </c>
    </row>
    <row r="1538" spans="50:51">
      <c r="AX1538">
        <f t="shared" si="444"/>
        <v>1534</v>
      </c>
      <c r="AY1538" s="34">
        <v>2.5436684719310938E-2</v>
      </c>
    </row>
    <row r="1539" spans="50:51">
      <c r="AX1539">
        <f t="shared" si="444"/>
        <v>1535</v>
      </c>
      <c r="AY1539" s="34">
        <v>2.303553750291145E-2</v>
      </c>
    </row>
    <row r="1540" spans="50:51">
      <c r="AX1540">
        <f t="shared" si="444"/>
        <v>1536</v>
      </c>
      <c r="AY1540" s="34">
        <v>2.2587278709527231E-2</v>
      </c>
    </row>
    <row r="1541" spans="50:51">
      <c r="AX1541">
        <f t="shared" si="444"/>
        <v>1537</v>
      </c>
      <c r="AY1541" s="34">
        <v>2.2772209119496817E-2</v>
      </c>
    </row>
    <row r="1542" spans="50:51">
      <c r="AX1542">
        <f t="shared" si="444"/>
        <v>1538</v>
      </c>
      <c r="AY1542" s="34">
        <v>2.4824532669462145E-2</v>
      </c>
    </row>
    <row r="1543" spans="50:51">
      <c r="AX1543">
        <f t="shared" ref="AX1543:AX1606" si="445">AX1542+1</f>
        <v>1539</v>
      </c>
      <c r="AY1543" s="34">
        <v>2.3255990857210109E-2</v>
      </c>
    </row>
    <row r="1544" spans="50:51">
      <c r="AX1544">
        <f t="shared" si="445"/>
        <v>1540</v>
      </c>
      <c r="AY1544" s="34">
        <v>2.1732981015607278E-2</v>
      </c>
    </row>
    <row r="1545" spans="50:51">
      <c r="AX1545">
        <f t="shared" si="445"/>
        <v>1541</v>
      </c>
      <c r="AY1545" s="34">
        <v>2.3931072385278612E-2</v>
      </c>
    </row>
    <row r="1546" spans="50:51">
      <c r="AX1546">
        <f t="shared" si="445"/>
        <v>1542</v>
      </c>
      <c r="AY1546" s="34">
        <v>2.3920626601444617E-2</v>
      </c>
    </row>
    <row r="1547" spans="50:51">
      <c r="AX1547">
        <f t="shared" si="445"/>
        <v>1543</v>
      </c>
      <c r="AY1547" s="34">
        <v>2.3707488935476428E-2</v>
      </c>
    </row>
    <row r="1548" spans="50:51">
      <c r="AX1548">
        <f t="shared" si="445"/>
        <v>1544</v>
      </c>
      <c r="AY1548" s="34">
        <v>2.5008152806895164E-2</v>
      </c>
    </row>
    <row r="1549" spans="50:51">
      <c r="AX1549">
        <f t="shared" si="445"/>
        <v>1545</v>
      </c>
      <c r="AY1549" s="34">
        <v>2.3223343233170424E-2</v>
      </c>
    </row>
    <row r="1550" spans="50:51">
      <c r="AX1550">
        <f t="shared" si="445"/>
        <v>1546</v>
      </c>
      <c r="AY1550" s="34">
        <v>2.3008494933612848E-2</v>
      </c>
    </row>
    <row r="1551" spans="50:51">
      <c r="AX1551">
        <f t="shared" si="445"/>
        <v>1547</v>
      </c>
      <c r="AY1551" s="34">
        <v>2.3458719135802553E-2</v>
      </c>
    </row>
    <row r="1552" spans="50:51">
      <c r="AX1552">
        <f t="shared" si="445"/>
        <v>1548</v>
      </c>
      <c r="AY1552" s="34">
        <v>2.3873638772420661E-2</v>
      </c>
    </row>
    <row r="1553" spans="50:51">
      <c r="AX1553">
        <f t="shared" si="445"/>
        <v>1549</v>
      </c>
      <c r="AY1553" s="34">
        <v>2.3089622641509693E-2</v>
      </c>
    </row>
    <row r="1554" spans="50:51">
      <c r="AX1554">
        <f t="shared" si="445"/>
        <v>1550</v>
      </c>
      <c r="AY1554" s="34">
        <v>2.5448513568600197E-2</v>
      </c>
    </row>
    <row r="1555" spans="50:51">
      <c r="AX1555">
        <f t="shared" si="445"/>
        <v>1551</v>
      </c>
      <c r="AY1555" s="34">
        <v>2.2340619904495734E-2</v>
      </c>
    </row>
    <row r="1556" spans="50:51">
      <c r="AX1556">
        <f t="shared" si="445"/>
        <v>1552</v>
      </c>
      <c r="AY1556" s="34">
        <v>2.168945085022134E-2</v>
      </c>
    </row>
    <row r="1557" spans="50:51">
      <c r="AX1557">
        <f t="shared" si="445"/>
        <v>1553</v>
      </c>
      <c r="AY1557" s="34">
        <v>2.225497903563985E-2</v>
      </c>
    </row>
    <row r="1558" spans="50:51">
      <c r="AX1558">
        <f t="shared" si="445"/>
        <v>1554</v>
      </c>
      <c r="AY1558" s="34">
        <v>2.3684377183787571E-2</v>
      </c>
    </row>
    <row r="1559" spans="50:51">
      <c r="AX1559">
        <f t="shared" si="445"/>
        <v>1555</v>
      </c>
      <c r="AY1559" s="34">
        <v>2.4451359771721796E-2</v>
      </c>
    </row>
    <row r="1560" spans="50:51">
      <c r="AX1560">
        <f t="shared" si="445"/>
        <v>1556</v>
      </c>
      <c r="AY1560" s="34">
        <v>2.5139980782669959E-2</v>
      </c>
    </row>
    <row r="1561" spans="50:51">
      <c r="AX1561">
        <f t="shared" si="445"/>
        <v>1557</v>
      </c>
      <c r="AY1561" s="34">
        <v>2.3020869729792628E-2</v>
      </c>
    </row>
    <row r="1562" spans="50:51">
      <c r="AX1562">
        <f t="shared" si="445"/>
        <v>1558</v>
      </c>
      <c r="AY1562" s="34">
        <v>2.3947050430934869E-2</v>
      </c>
    </row>
    <row r="1563" spans="50:51">
      <c r="AX1563">
        <f t="shared" si="445"/>
        <v>1559</v>
      </c>
      <c r="AY1563" s="34">
        <v>2.4151816911251248E-2</v>
      </c>
    </row>
    <row r="1564" spans="50:51">
      <c r="AX1564">
        <f t="shared" si="445"/>
        <v>1560</v>
      </c>
      <c r="AY1564" s="34">
        <v>2.4664133473096345E-2</v>
      </c>
    </row>
    <row r="1565" spans="50:51">
      <c r="AX1565">
        <f t="shared" si="445"/>
        <v>1561</v>
      </c>
      <c r="AY1565" s="34">
        <v>2.2765730549731876E-2</v>
      </c>
    </row>
    <row r="1566" spans="50:51">
      <c r="AX1566">
        <f t="shared" si="445"/>
        <v>1562</v>
      </c>
      <c r="AY1566" s="34">
        <v>2.2223095737247008E-2</v>
      </c>
    </row>
    <row r="1567" spans="50:51">
      <c r="AX1567">
        <f t="shared" si="445"/>
        <v>1563</v>
      </c>
      <c r="AY1567" s="34">
        <v>2.3988287619380832E-2</v>
      </c>
    </row>
    <row r="1568" spans="50:51">
      <c r="AX1568">
        <f t="shared" si="445"/>
        <v>1564</v>
      </c>
      <c r="AY1568" s="34">
        <v>2.4223517936175165E-2</v>
      </c>
    </row>
    <row r="1569" spans="50:51">
      <c r="AX1569">
        <f t="shared" si="445"/>
        <v>1565</v>
      </c>
      <c r="AY1569" s="34">
        <v>2.3814858490566523E-2</v>
      </c>
    </row>
    <row r="1570" spans="50:51">
      <c r="AX1570">
        <f t="shared" si="445"/>
        <v>1566</v>
      </c>
      <c r="AY1570" s="34">
        <v>2.4031854181225564E-2</v>
      </c>
    </row>
    <row r="1571" spans="50:51">
      <c r="AX1571">
        <f t="shared" si="445"/>
        <v>1567</v>
      </c>
      <c r="AY1571" s="34">
        <v>2.3386763335662714E-2</v>
      </c>
    </row>
    <row r="1572" spans="50:51">
      <c r="AX1572">
        <f t="shared" si="445"/>
        <v>1568</v>
      </c>
      <c r="AY1572" s="34">
        <v>2.2942944910319427E-2</v>
      </c>
    </row>
    <row r="1573" spans="50:51">
      <c r="AX1573">
        <f t="shared" si="445"/>
        <v>1569</v>
      </c>
      <c r="AY1573" s="34">
        <v>2.3817515432098799E-2</v>
      </c>
    </row>
    <row r="1574" spans="50:51">
      <c r="AX1574">
        <f t="shared" si="445"/>
        <v>1570</v>
      </c>
      <c r="AY1574" s="34">
        <v>2.3544505590496829E-2</v>
      </c>
    </row>
    <row r="1575" spans="50:51">
      <c r="AX1575">
        <f t="shared" si="445"/>
        <v>1571</v>
      </c>
      <c r="AY1575" s="34">
        <v>2.2368717971116517E-2</v>
      </c>
    </row>
    <row r="1576" spans="50:51">
      <c r="AX1576">
        <f t="shared" si="445"/>
        <v>1572</v>
      </c>
      <c r="AY1576" s="34">
        <v>2.3024145411135045E-2</v>
      </c>
    </row>
    <row r="1577" spans="50:51">
      <c r="AX1577">
        <f t="shared" si="445"/>
        <v>1573</v>
      </c>
      <c r="AY1577" s="34">
        <v>2.3785886908922315E-2</v>
      </c>
    </row>
    <row r="1578" spans="50:51">
      <c r="AX1578">
        <f t="shared" si="445"/>
        <v>1574</v>
      </c>
      <c r="AY1578" s="34">
        <v>2.3000669694852312E-2</v>
      </c>
    </row>
    <row r="1579" spans="50:51">
      <c r="AX1579">
        <f t="shared" si="445"/>
        <v>1575</v>
      </c>
      <c r="AY1579" s="34">
        <v>2.239969135802497E-2</v>
      </c>
    </row>
    <row r="1580" spans="50:51">
      <c r="AX1580">
        <f t="shared" si="445"/>
        <v>1576</v>
      </c>
      <c r="AY1580" s="34">
        <v>2.30096596203129E-2</v>
      </c>
    </row>
    <row r="1581" spans="50:51">
      <c r="AX1581">
        <f t="shared" si="445"/>
        <v>1577</v>
      </c>
      <c r="AY1581" s="34">
        <v>2.3596770906126587E-2</v>
      </c>
    </row>
    <row r="1582" spans="50:51">
      <c r="AX1582">
        <f t="shared" si="445"/>
        <v>1578</v>
      </c>
      <c r="AY1582" s="34">
        <v>2.4264354763568721E-2</v>
      </c>
    </row>
    <row r="1583" spans="50:51">
      <c r="AX1583">
        <f t="shared" si="445"/>
        <v>1579</v>
      </c>
      <c r="AY1583" s="34">
        <v>2.3630474027486751E-2</v>
      </c>
    </row>
    <row r="1584" spans="50:51">
      <c r="AX1584">
        <f t="shared" si="445"/>
        <v>1580</v>
      </c>
      <c r="AY1584" s="34">
        <v>2.1671907756813602E-2</v>
      </c>
    </row>
    <row r="1585" spans="50:51">
      <c r="AX1585">
        <f t="shared" si="445"/>
        <v>1581</v>
      </c>
      <c r="AY1585" s="34">
        <v>2.3406781388307374E-2</v>
      </c>
    </row>
    <row r="1586" spans="50:51">
      <c r="AX1586">
        <f t="shared" si="445"/>
        <v>1582</v>
      </c>
      <c r="AY1586" s="34">
        <v>2.3027930642907351E-2</v>
      </c>
    </row>
    <row r="1587" spans="50:51">
      <c r="AX1587">
        <f t="shared" si="445"/>
        <v>1583</v>
      </c>
      <c r="AY1587" s="34">
        <v>2.362010103657091E-2</v>
      </c>
    </row>
    <row r="1588" spans="50:51">
      <c r="AX1588">
        <f t="shared" si="445"/>
        <v>1584</v>
      </c>
      <c r="AY1588" s="34">
        <v>2.5670168006056746E-2</v>
      </c>
    </row>
    <row r="1589" spans="50:51">
      <c r="AX1589">
        <f t="shared" si="445"/>
        <v>1585</v>
      </c>
      <c r="AY1589" s="34">
        <v>2.3160559340787763E-2</v>
      </c>
    </row>
    <row r="1590" spans="50:51">
      <c r="AX1590">
        <f t="shared" si="445"/>
        <v>1586</v>
      </c>
      <c r="AY1590" s="34">
        <v>2.2279037095271851E-2</v>
      </c>
    </row>
    <row r="1591" spans="50:51">
      <c r="AX1591">
        <f t="shared" si="445"/>
        <v>1587</v>
      </c>
      <c r="AY1591" s="34">
        <v>2.4240078325181026E-2</v>
      </c>
    </row>
    <row r="1592" spans="50:51">
      <c r="AX1592">
        <f t="shared" si="445"/>
        <v>1588</v>
      </c>
      <c r="AY1592" s="34">
        <v>2.285603016538618E-2</v>
      </c>
    </row>
    <row r="1593" spans="50:51">
      <c r="AX1593">
        <f t="shared" si="445"/>
        <v>1589</v>
      </c>
      <c r="AY1593" s="34">
        <v>2.5564363498719173E-2</v>
      </c>
    </row>
    <row r="1594" spans="50:51">
      <c r="AX1594">
        <f t="shared" si="445"/>
        <v>1590</v>
      </c>
      <c r="AY1594" s="34">
        <v>2.0966908339157063E-2</v>
      </c>
    </row>
    <row r="1595" spans="50:51">
      <c r="AX1595">
        <f t="shared" si="445"/>
        <v>1591</v>
      </c>
      <c r="AY1595" s="34">
        <v>2.1785355520614995E-2</v>
      </c>
    </row>
    <row r="1596" spans="50:51">
      <c r="AX1596">
        <f t="shared" si="445"/>
        <v>1592</v>
      </c>
      <c r="AY1596" s="34">
        <v>2.4221006580480153E-2</v>
      </c>
    </row>
    <row r="1597" spans="50:51">
      <c r="AX1597">
        <f t="shared" si="445"/>
        <v>1593</v>
      </c>
      <c r="AY1597" s="34">
        <v>2.3868397682273706E-2</v>
      </c>
    </row>
    <row r="1598" spans="50:51">
      <c r="AX1598">
        <f t="shared" si="445"/>
        <v>1594</v>
      </c>
      <c r="AY1598" s="34">
        <v>2.253796150710469E-2</v>
      </c>
    </row>
    <row r="1599" spans="50:51">
      <c r="AX1599">
        <f t="shared" si="445"/>
        <v>1595</v>
      </c>
      <c r="AY1599" s="34">
        <v>2.3933183379920966E-2</v>
      </c>
    </row>
    <row r="1600" spans="50:51">
      <c r="AX1600">
        <f t="shared" si="445"/>
        <v>1596</v>
      </c>
      <c r="AY1600" s="34">
        <v>2.2188773876077213E-2</v>
      </c>
    </row>
    <row r="1601" spans="50:51">
      <c r="AX1601">
        <f t="shared" si="445"/>
        <v>1597</v>
      </c>
      <c r="AY1601" s="34">
        <v>2.1875181982297161E-2</v>
      </c>
    </row>
    <row r="1602" spans="50:51">
      <c r="AX1602">
        <f t="shared" si="445"/>
        <v>1598</v>
      </c>
      <c r="AY1602" s="34">
        <v>2.2998267528534601E-2</v>
      </c>
    </row>
    <row r="1603" spans="50:51">
      <c r="AX1603">
        <f t="shared" si="445"/>
        <v>1599</v>
      </c>
      <c r="AY1603" s="34">
        <v>2.442657378290251E-2</v>
      </c>
    </row>
    <row r="1604" spans="50:51">
      <c r="AX1604">
        <f t="shared" si="445"/>
        <v>1600</v>
      </c>
      <c r="AY1604" s="34">
        <v>2.5638867051013731E-2</v>
      </c>
    </row>
    <row r="1605" spans="50:51">
      <c r="AX1605">
        <f t="shared" si="445"/>
        <v>1601</v>
      </c>
      <c r="AY1605" s="34">
        <v>2.3475861868158053E-2</v>
      </c>
    </row>
    <row r="1606" spans="50:51">
      <c r="AX1606">
        <f t="shared" si="445"/>
        <v>1602</v>
      </c>
      <c r="AY1606" s="34">
        <v>2.5938227929187267E-2</v>
      </c>
    </row>
    <row r="1607" spans="50:51">
      <c r="AX1607">
        <f t="shared" ref="AX1607:AX1670" si="446">AX1606+1</f>
        <v>1603</v>
      </c>
      <c r="AY1607" s="34">
        <v>2.5044330887491625E-2</v>
      </c>
    </row>
    <row r="1608" spans="50:51">
      <c r="AX1608">
        <f t="shared" si="446"/>
        <v>1604</v>
      </c>
      <c r="AY1608" s="34">
        <v>2.3080341544374477E-2</v>
      </c>
    </row>
    <row r="1609" spans="50:51">
      <c r="AX1609">
        <f t="shared" si="446"/>
        <v>1605</v>
      </c>
      <c r="AY1609" s="34">
        <v>2.3707707314232499E-2</v>
      </c>
    </row>
    <row r="1610" spans="50:51">
      <c r="AX1610">
        <f t="shared" si="446"/>
        <v>1606</v>
      </c>
      <c r="AY1610" s="34">
        <v>2.6112130211973759E-2</v>
      </c>
    </row>
    <row r="1611" spans="50:51">
      <c r="AX1611">
        <f t="shared" si="446"/>
        <v>1607</v>
      </c>
      <c r="AY1611" s="34">
        <v>2.0959956615420605E-2</v>
      </c>
    </row>
    <row r="1612" spans="50:51">
      <c r="AX1612">
        <f t="shared" si="446"/>
        <v>1608</v>
      </c>
      <c r="AY1612" s="34">
        <v>2.3104363207546882E-2</v>
      </c>
    </row>
    <row r="1613" spans="50:51">
      <c r="AX1613">
        <f t="shared" si="446"/>
        <v>1609</v>
      </c>
      <c r="AY1613" s="34">
        <v>2.3123434952247942E-2</v>
      </c>
    </row>
    <row r="1614" spans="50:51">
      <c r="AX1614">
        <f t="shared" si="446"/>
        <v>1610</v>
      </c>
      <c r="AY1614" s="34">
        <v>2.2110157523876066E-2</v>
      </c>
    </row>
    <row r="1615" spans="50:51">
      <c r="AX1615">
        <f t="shared" si="446"/>
        <v>1611</v>
      </c>
      <c r="AY1615" s="34">
        <v>2.3953565397158517E-2</v>
      </c>
    </row>
    <row r="1616" spans="50:51">
      <c r="AX1616">
        <f t="shared" si="446"/>
        <v>1612</v>
      </c>
      <c r="AY1616" s="34">
        <v>2.4675561961333019E-2</v>
      </c>
    </row>
    <row r="1617" spans="50:51">
      <c r="AX1617">
        <f t="shared" si="446"/>
        <v>1613</v>
      </c>
      <c r="AY1617" s="34">
        <v>2.3140250116468464E-2</v>
      </c>
    </row>
    <row r="1618" spans="50:51">
      <c r="AX1618">
        <f t="shared" si="446"/>
        <v>1614</v>
      </c>
      <c r="AY1618" s="34">
        <v>2.0978591602608801E-2</v>
      </c>
    </row>
    <row r="1619" spans="50:51">
      <c r="AX1619">
        <f t="shared" si="446"/>
        <v>1615</v>
      </c>
      <c r="AY1619" s="34">
        <v>2.3524123573259701E-2</v>
      </c>
    </row>
    <row r="1620" spans="50:51">
      <c r="AX1620">
        <f t="shared" si="446"/>
        <v>1616</v>
      </c>
      <c r="AY1620" s="34">
        <v>2.3945558176100817E-2</v>
      </c>
    </row>
    <row r="1621" spans="50:51">
      <c r="AX1621">
        <f t="shared" si="446"/>
        <v>1617</v>
      </c>
      <c r="AY1621" s="34">
        <v>2.1153331003960354E-2</v>
      </c>
    </row>
    <row r="1622" spans="50:51">
      <c r="AX1622">
        <f t="shared" si="446"/>
        <v>1618</v>
      </c>
      <c r="AY1622" s="34">
        <v>2.4254564116003102E-2</v>
      </c>
    </row>
    <row r="1623" spans="50:51">
      <c r="AX1623">
        <f t="shared" si="446"/>
        <v>1619</v>
      </c>
      <c r="AY1623" s="34">
        <v>2.3053226182157702E-2</v>
      </c>
    </row>
    <row r="1624" spans="50:51">
      <c r="AX1624">
        <f t="shared" si="446"/>
        <v>1620</v>
      </c>
      <c r="AY1624" s="34">
        <v>2.2758123689727735E-2</v>
      </c>
    </row>
    <row r="1625" spans="50:51">
      <c r="AX1625">
        <f t="shared" si="446"/>
        <v>1621</v>
      </c>
      <c r="AY1625" s="34">
        <v>2.3278702247844802E-2</v>
      </c>
    </row>
    <row r="1626" spans="50:51">
      <c r="AX1626">
        <f t="shared" si="446"/>
        <v>1622</v>
      </c>
      <c r="AY1626" s="34">
        <v>2.285766800605666E-2</v>
      </c>
    </row>
    <row r="1627" spans="50:51">
      <c r="AX1627">
        <f t="shared" si="446"/>
        <v>1623</v>
      </c>
      <c r="AY1627" s="34">
        <v>2.5800540123457071E-2</v>
      </c>
    </row>
    <row r="1628" spans="50:51">
      <c r="AX1628">
        <f t="shared" si="446"/>
        <v>1624</v>
      </c>
      <c r="AY1628" s="34">
        <v>2.3951126834381178E-2</v>
      </c>
    </row>
    <row r="1629" spans="50:51">
      <c r="AX1629">
        <f t="shared" si="446"/>
        <v>1625</v>
      </c>
      <c r="AY1629" s="34">
        <v>2.2130393955276169E-2</v>
      </c>
    </row>
    <row r="1630" spans="50:51">
      <c r="AX1630">
        <f t="shared" si="446"/>
        <v>1626</v>
      </c>
      <c r="AY1630" s="34">
        <v>2.2285697647332705E-2</v>
      </c>
    </row>
    <row r="1631" spans="50:51">
      <c r="AX1631">
        <f t="shared" si="446"/>
        <v>1627</v>
      </c>
      <c r="AY1631" s="34">
        <v>2.5109553342651057E-2</v>
      </c>
    </row>
    <row r="1632" spans="50:51">
      <c r="AX1632">
        <f t="shared" si="446"/>
        <v>1628</v>
      </c>
      <c r="AY1632" s="34">
        <v>2.262771517586782E-2</v>
      </c>
    </row>
    <row r="1633" spans="50:51">
      <c r="AX1633">
        <f t="shared" si="446"/>
        <v>1629</v>
      </c>
      <c r="AY1633" s="34">
        <v>2.2779706790124084E-2</v>
      </c>
    </row>
    <row r="1634" spans="50:51">
      <c r="AX1634">
        <f t="shared" si="446"/>
        <v>1630</v>
      </c>
      <c r="AY1634" s="34">
        <v>2.2382839797344775E-2</v>
      </c>
    </row>
    <row r="1635" spans="50:51">
      <c r="AX1635">
        <f t="shared" si="446"/>
        <v>1631</v>
      </c>
      <c r="AY1635" s="34">
        <v>2.2220293209877329E-2</v>
      </c>
    </row>
    <row r="1636" spans="50:51">
      <c r="AX1636">
        <f t="shared" si="446"/>
        <v>1632</v>
      </c>
      <c r="AY1636" s="34">
        <v>2.2107828150477651E-2</v>
      </c>
    </row>
    <row r="1637" spans="50:51">
      <c r="AX1637">
        <f t="shared" si="446"/>
        <v>1633</v>
      </c>
      <c r="AY1637" s="34">
        <v>2.3932528243652978E-2</v>
      </c>
    </row>
    <row r="1638" spans="50:51">
      <c r="AX1638">
        <f t="shared" si="446"/>
        <v>1634</v>
      </c>
      <c r="AY1638" s="34">
        <v>2.3761828849289946E-2</v>
      </c>
    </row>
    <row r="1639" spans="50:51">
      <c r="AX1639">
        <f t="shared" si="446"/>
        <v>1635</v>
      </c>
      <c r="AY1639" s="34">
        <v>2.4451177789425099E-2</v>
      </c>
    </row>
    <row r="1640" spans="50:51">
      <c r="AX1640">
        <f t="shared" si="446"/>
        <v>1636</v>
      </c>
      <c r="AY1640" s="34">
        <v>2.1752598707198544E-2</v>
      </c>
    </row>
    <row r="1641" spans="50:51">
      <c r="AX1641">
        <f t="shared" si="446"/>
        <v>1637</v>
      </c>
      <c r="AY1641" s="34">
        <v>2.3010751514093507E-2</v>
      </c>
    </row>
    <row r="1642" spans="50:51">
      <c r="AX1642">
        <f t="shared" si="446"/>
        <v>1638</v>
      </c>
      <c r="AY1642" s="34">
        <v>2.3673021488469587E-2</v>
      </c>
    </row>
    <row r="1643" spans="50:51">
      <c r="AX1643">
        <f t="shared" si="446"/>
        <v>1639</v>
      </c>
      <c r="AY1643" s="34">
        <v>2.4001062776613333E-2</v>
      </c>
    </row>
    <row r="1644" spans="50:51">
      <c r="AX1644">
        <f t="shared" si="446"/>
        <v>1640</v>
      </c>
      <c r="AY1644" s="34">
        <v>2.119660639413052E-2</v>
      </c>
    </row>
    <row r="1645" spans="50:51">
      <c r="AX1645">
        <f t="shared" si="446"/>
        <v>1641</v>
      </c>
      <c r="AY1645" s="34">
        <v>2.286279990682524E-2</v>
      </c>
    </row>
    <row r="1646" spans="50:51">
      <c r="AX1646">
        <f t="shared" si="446"/>
        <v>1642</v>
      </c>
      <c r="AY1646" s="34">
        <v>2.3331295131609982E-2</v>
      </c>
    </row>
    <row r="1647" spans="50:51">
      <c r="AX1647">
        <f t="shared" si="446"/>
        <v>1643</v>
      </c>
      <c r="AY1647" s="34">
        <v>2.5018889762404413E-2</v>
      </c>
    </row>
    <row r="1648" spans="50:51">
      <c r="AX1648">
        <f t="shared" si="446"/>
        <v>1644</v>
      </c>
      <c r="AY1648" s="34">
        <v>2.1371964535290104E-2</v>
      </c>
    </row>
    <row r="1649" spans="50:51">
      <c r="AX1649">
        <f t="shared" si="446"/>
        <v>1645</v>
      </c>
      <c r="AY1649" s="34">
        <v>2.2182768460284389E-2</v>
      </c>
    </row>
    <row r="1650" spans="50:51">
      <c r="AX1650">
        <f t="shared" si="446"/>
        <v>1646</v>
      </c>
      <c r="AY1650" s="34">
        <v>2.3778462031213938E-2</v>
      </c>
    </row>
    <row r="1651" spans="50:51">
      <c r="AX1651">
        <f t="shared" si="446"/>
        <v>1647</v>
      </c>
      <c r="AY1651" s="34">
        <v>2.4798763976240871E-2</v>
      </c>
    </row>
    <row r="1652" spans="50:51">
      <c r="AX1652">
        <f t="shared" si="446"/>
        <v>1648</v>
      </c>
      <c r="AY1652" s="34">
        <v>2.1593910144421073E-2</v>
      </c>
    </row>
    <row r="1653" spans="50:51">
      <c r="AX1653">
        <f t="shared" si="446"/>
        <v>1649</v>
      </c>
      <c r="AY1653" s="34">
        <v>2.4821766538551473E-2</v>
      </c>
    </row>
    <row r="1654" spans="50:51">
      <c r="AX1654">
        <f t="shared" si="446"/>
        <v>1650</v>
      </c>
      <c r="AY1654" s="34">
        <v>2.3846960167715796E-2</v>
      </c>
    </row>
    <row r="1655" spans="50:51">
      <c r="AX1655">
        <f t="shared" si="446"/>
        <v>1651</v>
      </c>
      <c r="AY1655" s="34">
        <v>2.1615347658979708E-2</v>
      </c>
    </row>
    <row r="1656" spans="50:51">
      <c r="AX1656">
        <f t="shared" si="446"/>
        <v>1652</v>
      </c>
      <c r="AY1656" s="34">
        <v>2.3860426857675945E-2</v>
      </c>
    </row>
    <row r="1657" spans="50:51">
      <c r="AX1657">
        <f t="shared" si="446"/>
        <v>1653</v>
      </c>
      <c r="AY1657" s="34">
        <v>2.4948680992313586E-2</v>
      </c>
    </row>
    <row r="1658" spans="50:51">
      <c r="AX1658">
        <f t="shared" si="446"/>
        <v>1654</v>
      </c>
      <c r="AY1658" s="34">
        <v>2.3876732471465524E-2</v>
      </c>
    </row>
    <row r="1659" spans="50:51">
      <c r="AX1659">
        <f t="shared" si="446"/>
        <v>1655</v>
      </c>
      <c r="AY1659" s="34">
        <v>2.3365471406941608E-2</v>
      </c>
    </row>
    <row r="1660" spans="50:51">
      <c r="AX1660">
        <f t="shared" si="446"/>
        <v>1656</v>
      </c>
      <c r="AY1660" s="34">
        <v>2.2951789249942643E-2</v>
      </c>
    </row>
    <row r="1661" spans="50:51">
      <c r="AX1661">
        <f t="shared" si="446"/>
        <v>1657</v>
      </c>
      <c r="AY1661" s="34">
        <v>2.371076461681838E-2</v>
      </c>
    </row>
    <row r="1662" spans="50:51">
      <c r="AX1662">
        <f t="shared" si="446"/>
        <v>1658</v>
      </c>
      <c r="AY1662" s="34">
        <v>2.3011879804332842E-2</v>
      </c>
    </row>
    <row r="1663" spans="50:51">
      <c r="AX1663">
        <f t="shared" si="446"/>
        <v>1659</v>
      </c>
      <c r="AY1663" s="34">
        <v>2.4991628814349503E-2</v>
      </c>
    </row>
    <row r="1664" spans="50:51">
      <c r="AX1664">
        <f t="shared" si="446"/>
        <v>1660</v>
      </c>
      <c r="AY1664" s="34">
        <v>2.2231394129979341E-2</v>
      </c>
    </row>
    <row r="1665" spans="50:51">
      <c r="AX1665">
        <f t="shared" si="446"/>
        <v>1661</v>
      </c>
      <c r="AY1665" s="34">
        <v>2.2805038725833053E-2</v>
      </c>
    </row>
    <row r="1666" spans="50:51">
      <c r="AX1666">
        <f t="shared" si="446"/>
        <v>1662</v>
      </c>
      <c r="AY1666" s="34">
        <v>2.2663128930817629E-2</v>
      </c>
    </row>
    <row r="1667" spans="50:51">
      <c r="AX1667">
        <f t="shared" si="446"/>
        <v>1663</v>
      </c>
      <c r="AY1667" s="34">
        <v>2.31425794898669E-2</v>
      </c>
    </row>
    <row r="1668" spans="50:51">
      <c r="AX1668">
        <f t="shared" si="446"/>
        <v>1664</v>
      </c>
      <c r="AY1668" s="34">
        <v>2.3104617982763555E-2</v>
      </c>
    </row>
    <row r="1669" spans="50:51">
      <c r="AX1669">
        <f t="shared" si="446"/>
        <v>1665</v>
      </c>
      <c r="AY1669" s="34">
        <v>2.3765068134172156E-2</v>
      </c>
    </row>
    <row r="1670" spans="50:51">
      <c r="AX1670">
        <f t="shared" si="446"/>
        <v>1666</v>
      </c>
      <c r="AY1670" s="34">
        <v>2.28661483810861E-2</v>
      </c>
    </row>
    <row r="1671" spans="50:51">
      <c r="AX1671">
        <f t="shared" ref="AX1671:AX1734" si="447">AX1670+1</f>
        <v>1667</v>
      </c>
      <c r="AY1671" s="34">
        <v>2.2043988760773379E-2</v>
      </c>
    </row>
    <row r="1672" spans="50:51">
      <c r="AX1672">
        <f t="shared" si="447"/>
        <v>1668</v>
      </c>
      <c r="AY1672" s="34">
        <v>2.2540800430934427E-2</v>
      </c>
    </row>
    <row r="1673" spans="50:51">
      <c r="AX1673">
        <f t="shared" si="447"/>
        <v>1669</v>
      </c>
      <c r="AY1673" s="34">
        <v>2.3468182215234362E-2</v>
      </c>
    </row>
    <row r="1674" spans="50:51">
      <c r="AX1674">
        <f t="shared" si="447"/>
        <v>1670</v>
      </c>
      <c r="AY1674" s="34">
        <v>2.4108614313999858E-2</v>
      </c>
    </row>
    <row r="1675" spans="50:51">
      <c r="AX1675">
        <f t="shared" si="447"/>
        <v>1671</v>
      </c>
      <c r="AY1675" s="34">
        <v>2.1130146459353061E-2</v>
      </c>
    </row>
    <row r="1676" spans="50:51">
      <c r="AX1676">
        <f t="shared" si="447"/>
        <v>1672</v>
      </c>
      <c r="AY1676" s="34">
        <v>2.3320740158397166E-2</v>
      </c>
    </row>
    <row r="1677" spans="50:51">
      <c r="AX1677">
        <f t="shared" si="447"/>
        <v>1673</v>
      </c>
      <c r="AY1677" s="34">
        <v>2.3935039599347962E-2</v>
      </c>
    </row>
    <row r="1678" spans="50:51">
      <c r="AX1678">
        <f t="shared" si="447"/>
        <v>1674</v>
      </c>
      <c r="AY1678" s="34">
        <v>2.261140956207822E-2</v>
      </c>
    </row>
    <row r="1679" spans="50:51">
      <c r="AX1679">
        <f t="shared" si="447"/>
        <v>1675</v>
      </c>
      <c r="AY1679" s="34">
        <v>2.1804827626368754E-2</v>
      </c>
    </row>
    <row r="1680" spans="50:51">
      <c r="AX1680">
        <f t="shared" si="447"/>
        <v>1676</v>
      </c>
      <c r="AY1680" s="34">
        <v>2.4198404379222219E-2</v>
      </c>
    </row>
    <row r="1681" spans="50:51">
      <c r="AX1681">
        <f t="shared" si="447"/>
        <v>1677</v>
      </c>
      <c r="AY1681" s="34">
        <v>2.2278527544840956E-2</v>
      </c>
    </row>
    <row r="1682" spans="50:51">
      <c r="AX1682">
        <f t="shared" si="447"/>
        <v>1678</v>
      </c>
      <c r="AY1682" s="34">
        <v>2.3657698579082686E-2</v>
      </c>
    </row>
    <row r="1683" spans="50:51">
      <c r="AX1683">
        <f t="shared" si="447"/>
        <v>1679</v>
      </c>
      <c r="AY1683" s="34">
        <v>2.418617516887973E-2</v>
      </c>
    </row>
    <row r="1684" spans="50:51">
      <c r="AX1684">
        <f t="shared" si="447"/>
        <v>1680</v>
      </c>
      <c r="AY1684" s="34">
        <v>2.5283855986490064E-2</v>
      </c>
    </row>
    <row r="1685" spans="50:51">
      <c r="AX1685">
        <f t="shared" si="447"/>
        <v>1681</v>
      </c>
      <c r="AY1685" s="34">
        <v>2.331458915676755E-2</v>
      </c>
    </row>
    <row r="1686" spans="50:51">
      <c r="AX1686">
        <f t="shared" si="447"/>
        <v>1682</v>
      </c>
      <c r="AY1686" s="34">
        <v>2.3931873107384569E-2</v>
      </c>
    </row>
    <row r="1687" spans="50:51">
      <c r="AX1687">
        <f t="shared" si="447"/>
        <v>1683</v>
      </c>
      <c r="AY1687" s="34">
        <v>2.6159336419753227E-2</v>
      </c>
    </row>
    <row r="1688" spans="50:51">
      <c r="AX1688">
        <f t="shared" si="447"/>
        <v>1684</v>
      </c>
      <c r="AY1688" s="34">
        <v>2.5012192813883123E-2</v>
      </c>
    </row>
    <row r="1689" spans="50:51">
      <c r="AX1689">
        <f t="shared" si="447"/>
        <v>1685</v>
      </c>
      <c r="AY1689" s="34">
        <v>2.1676966864663808E-2</v>
      </c>
    </row>
    <row r="1690" spans="50:51">
      <c r="AX1690">
        <f t="shared" si="447"/>
        <v>1686</v>
      </c>
      <c r="AY1690" s="34">
        <v>2.1965117633356675E-2</v>
      </c>
    </row>
    <row r="1691" spans="50:51">
      <c r="AX1691">
        <f t="shared" si="447"/>
        <v>1687</v>
      </c>
      <c r="AY1691" s="34">
        <v>2.5252300256231108E-2</v>
      </c>
    </row>
    <row r="1692" spans="50:51">
      <c r="AX1692">
        <f t="shared" si="447"/>
        <v>1688</v>
      </c>
      <c r="AY1692" s="34">
        <v>2.3550474609829737E-2</v>
      </c>
    </row>
    <row r="1693" spans="50:51">
      <c r="AX1693">
        <f t="shared" si="447"/>
        <v>1689</v>
      </c>
      <c r="AY1693" s="34">
        <v>2.3197501747030717E-2</v>
      </c>
    </row>
    <row r="1694" spans="50:51">
      <c r="AX1694">
        <f t="shared" si="447"/>
        <v>1690</v>
      </c>
      <c r="AY1694" s="34">
        <v>2.4227885511297634E-2</v>
      </c>
    </row>
    <row r="1695" spans="50:51">
      <c r="AX1695">
        <f t="shared" si="447"/>
        <v>1691</v>
      </c>
      <c r="AY1695" s="34">
        <v>2.2937521837876149E-2</v>
      </c>
    </row>
    <row r="1696" spans="50:51">
      <c r="AX1696">
        <f t="shared" si="447"/>
        <v>1692</v>
      </c>
      <c r="AY1696" s="34">
        <v>2.3429747554158161E-2</v>
      </c>
    </row>
    <row r="1697" spans="50:51">
      <c r="AX1697">
        <f t="shared" si="447"/>
        <v>1693</v>
      </c>
      <c r="AY1697" s="34">
        <v>2.5346312310738559E-2</v>
      </c>
    </row>
    <row r="1698" spans="50:51">
      <c r="AX1698">
        <f t="shared" si="447"/>
        <v>1694</v>
      </c>
      <c r="AY1698" s="34">
        <v>2.4318112334032426E-2</v>
      </c>
    </row>
    <row r="1699" spans="50:51">
      <c r="AX1699">
        <f t="shared" si="447"/>
        <v>1695</v>
      </c>
      <c r="AY1699" s="34">
        <v>2.2963800081528735E-2</v>
      </c>
    </row>
    <row r="1700" spans="50:51">
      <c r="AX1700">
        <f t="shared" si="447"/>
        <v>1696</v>
      </c>
      <c r="AY1700" s="34">
        <v>2.2079912066154006E-2</v>
      </c>
    </row>
    <row r="1701" spans="50:51">
      <c r="AX1701">
        <f t="shared" si="447"/>
        <v>1697</v>
      </c>
      <c r="AY1701" s="34">
        <v>2.3942573666434187E-2</v>
      </c>
    </row>
    <row r="1702" spans="50:51">
      <c r="AX1702">
        <f t="shared" si="447"/>
        <v>1698</v>
      </c>
      <c r="AY1702" s="34">
        <v>2.3607289482879202E-2</v>
      </c>
    </row>
    <row r="1703" spans="50:51">
      <c r="AX1703">
        <f t="shared" si="447"/>
        <v>1699</v>
      </c>
      <c r="AY1703" s="34">
        <v>2.3952983053809069E-2</v>
      </c>
    </row>
    <row r="1704" spans="50:51">
      <c r="AX1704">
        <f t="shared" si="447"/>
        <v>1700</v>
      </c>
      <c r="AY1704" s="34">
        <v>2.376390344747311E-2</v>
      </c>
    </row>
    <row r="1705" spans="50:51">
      <c r="AX1705">
        <f t="shared" si="447"/>
        <v>1701</v>
      </c>
      <c r="AY1705" s="34">
        <v>2.340354210342447E-2</v>
      </c>
    </row>
    <row r="1706" spans="50:51">
      <c r="AX1706">
        <f t="shared" si="447"/>
        <v>1702</v>
      </c>
      <c r="AY1706" s="34">
        <v>2.4160661250873988E-2</v>
      </c>
    </row>
    <row r="1707" spans="50:51">
      <c r="AX1707">
        <f t="shared" si="447"/>
        <v>1703</v>
      </c>
      <c r="AY1707" s="34">
        <v>2.2265097251339426E-2</v>
      </c>
    </row>
    <row r="1708" spans="50:51">
      <c r="AX1708">
        <f t="shared" si="447"/>
        <v>1704</v>
      </c>
      <c r="AY1708" s="34">
        <v>2.1106415967855376E-2</v>
      </c>
    </row>
    <row r="1709" spans="50:51">
      <c r="AX1709">
        <f t="shared" si="447"/>
        <v>1705</v>
      </c>
      <c r="AY1709" s="34">
        <v>2.3577044025157569E-2</v>
      </c>
    </row>
    <row r="1710" spans="50:51">
      <c r="AX1710">
        <f t="shared" si="447"/>
        <v>1706</v>
      </c>
      <c r="AY1710" s="34">
        <v>2.6188671965991481E-2</v>
      </c>
    </row>
    <row r="1711" spans="50:51">
      <c r="AX1711">
        <f t="shared" si="447"/>
        <v>1707</v>
      </c>
      <c r="AY1711" s="34">
        <v>2.3963283251805571E-2</v>
      </c>
    </row>
    <row r="1712" spans="50:51">
      <c r="AX1712">
        <f t="shared" si="447"/>
        <v>1708</v>
      </c>
      <c r="AY1712" s="34">
        <v>2.2353977405078249E-2</v>
      </c>
    </row>
    <row r="1713" spans="50:51">
      <c r="AX1713">
        <f t="shared" si="447"/>
        <v>1709</v>
      </c>
      <c r="AY1713" s="34">
        <v>2.4498493186582971E-2</v>
      </c>
    </row>
    <row r="1714" spans="50:51">
      <c r="AX1714">
        <f t="shared" si="447"/>
        <v>1710</v>
      </c>
      <c r="AY1714" s="34">
        <v>2.1018372932681585E-2</v>
      </c>
    </row>
    <row r="1715" spans="50:51">
      <c r="AX1715">
        <f t="shared" si="447"/>
        <v>1711</v>
      </c>
      <c r="AY1715" s="34">
        <v>2.3491730724435611E-2</v>
      </c>
    </row>
    <row r="1716" spans="50:51">
      <c r="AX1716">
        <f t="shared" si="447"/>
        <v>1712</v>
      </c>
      <c r="AY1716" s="34">
        <v>2.2143387491264658E-2</v>
      </c>
    </row>
    <row r="1717" spans="50:51">
      <c r="AX1717">
        <f t="shared" si="447"/>
        <v>1713</v>
      </c>
      <c r="AY1717" s="34">
        <v>2.3858934602842271E-2</v>
      </c>
    </row>
    <row r="1718" spans="50:51">
      <c r="AX1718">
        <f t="shared" si="447"/>
        <v>1714</v>
      </c>
      <c r="AY1718" s="34">
        <v>2.5798283542977116E-2</v>
      </c>
    </row>
    <row r="1719" spans="50:51">
      <c r="AX1719">
        <f t="shared" si="447"/>
        <v>1715</v>
      </c>
      <c r="AY1719" s="34">
        <v>2.3696169636618039E-2</v>
      </c>
    </row>
    <row r="1720" spans="50:51">
      <c r="AX1720">
        <f t="shared" si="447"/>
        <v>1716</v>
      </c>
      <c r="AY1720" s="34">
        <v>2.5115012811554351E-2</v>
      </c>
    </row>
    <row r="1721" spans="50:51">
      <c r="AX1721">
        <f t="shared" si="447"/>
        <v>1717</v>
      </c>
      <c r="AY1721" s="34">
        <v>2.2460982995574599E-2</v>
      </c>
    </row>
    <row r="1722" spans="50:51">
      <c r="AX1722">
        <f t="shared" si="447"/>
        <v>1718</v>
      </c>
      <c r="AY1722" s="34">
        <v>2.5914788609364123E-2</v>
      </c>
    </row>
    <row r="1723" spans="50:51">
      <c r="AX1723">
        <f t="shared" si="447"/>
        <v>1719</v>
      </c>
      <c r="AY1723" s="34">
        <v>2.3313934020498403E-2</v>
      </c>
    </row>
    <row r="1724" spans="50:51">
      <c r="AX1724">
        <f t="shared" si="447"/>
        <v>1720</v>
      </c>
      <c r="AY1724" s="34">
        <v>2.523148148148183E-2</v>
      </c>
    </row>
    <row r="1725" spans="50:51">
      <c r="AX1725">
        <f t="shared" si="447"/>
        <v>1721</v>
      </c>
      <c r="AY1725" s="34">
        <v>2.2899159969718471E-2</v>
      </c>
    </row>
    <row r="1726" spans="50:51">
      <c r="AX1726">
        <f t="shared" si="447"/>
        <v>1722</v>
      </c>
      <c r="AY1726" s="34">
        <v>2.5190644654088792E-2</v>
      </c>
    </row>
    <row r="1727" spans="50:51">
      <c r="AX1727">
        <f t="shared" si="447"/>
        <v>1723</v>
      </c>
      <c r="AY1727" s="34">
        <v>2.4974122117400854E-2</v>
      </c>
    </row>
    <row r="1728" spans="50:51">
      <c r="AX1728">
        <f t="shared" si="447"/>
        <v>1724</v>
      </c>
      <c r="AY1728" s="34">
        <v>2.1281956091312112E-2</v>
      </c>
    </row>
    <row r="1729" spans="50:51">
      <c r="AX1729">
        <f t="shared" si="447"/>
        <v>1725</v>
      </c>
      <c r="AY1729" s="34">
        <v>2.3921245341253408E-2</v>
      </c>
    </row>
    <row r="1730" spans="50:51">
      <c r="AX1730">
        <f t="shared" si="447"/>
        <v>1726</v>
      </c>
      <c r="AY1730" s="34">
        <v>2.2806822152341151E-2</v>
      </c>
    </row>
    <row r="1731" spans="50:51">
      <c r="AX1731">
        <f t="shared" si="447"/>
        <v>1727</v>
      </c>
      <c r="AY1731" s="34">
        <v>2.3588072152341263E-2</v>
      </c>
    </row>
    <row r="1732" spans="50:51">
      <c r="AX1732">
        <f t="shared" si="447"/>
        <v>1728</v>
      </c>
      <c r="AY1732" s="34">
        <v>2.0535391917074541E-2</v>
      </c>
    </row>
    <row r="1733" spans="50:51">
      <c r="AX1733">
        <f t="shared" si="447"/>
        <v>1729</v>
      </c>
      <c r="AY1733" s="34">
        <v>2.3902355578849722E-2</v>
      </c>
    </row>
    <row r="1734" spans="50:51">
      <c r="AX1734">
        <f t="shared" si="447"/>
        <v>1730</v>
      </c>
      <c r="AY1734" s="34">
        <v>2.2411301828558151E-2</v>
      </c>
    </row>
    <row r="1735" spans="50:51">
      <c r="AX1735">
        <f t="shared" ref="AX1735:AX1798" si="448">AX1734+1</f>
        <v>1731</v>
      </c>
      <c r="AY1735" s="34">
        <v>2.299062427207102E-2</v>
      </c>
    </row>
    <row r="1736" spans="50:51">
      <c r="AX1736">
        <f t="shared" si="448"/>
        <v>1732</v>
      </c>
      <c r="AY1736" s="34">
        <v>2.4839309631958902E-2</v>
      </c>
    </row>
    <row r="1737" spans="50:51">
      <c r="AX1737">
        <f t="shared" si="448"/>
        <v>1733</v>
      </c>
      <c r="AY1737" s="34">
        <v>2.3595715408805291E-2</v>
      </c>
    </row>
    <row r="1738" spans="50:51">
      <c r="AX1738">
        <f t="shared" si="448"/>
        <v>1734</v>
      </c>
      <c r="AY1738" s="34">
        <v>2.2202568134172072E-2</v>
      </c>
    </row>
    <row r="1739" spans="50:51">
      <c r="AX1739">
        <f t="shared" si="448"/>
        <v>1735</v>
      </c>
      <c r="AY1739" s="34">
        <v>2.3135591369672144E-2</v>
      </c>
    </row>
    <row r="1740" spans="50:51">
      <c r="AX1740">
        <f t="shared" si="448"/>
        <v>1736</v>
      </c>
      <c r="AY1740" s="34">
        <v>2.4570630969019652E-2</v>
      </c>
    </row>
    <row r="1741" spans="50:51">
      <c r="AX1741">
        <f t="shared" si="448"/>
        <v>1737</v>
      </c>
      <c r="AY1741" s="34">
        <v>2.4026103540648047E-2</v>
      </c>
    </row>
    <row r="1742" spans="50:51">
      <c r="AX1742">
        <f t="shared" si="448"/>
        <v>1738</v>
      </c>
      <c r="AY1742" s="34">
        <v>2.6265322909387691E-2</v>
      </c>
    </row>
    <row r="1743" spans="50:51">
      <c r="AX1743">
        <f t="shared" si="448"/>
        <v>1739</v>
      </c>
      <c r="AY1743" s="34">
        <v>2.2811626484975762E-2</v>
      </c>
    </row>
    <row r="1744" spans="50:51">
      <c r="AX1744">
        <f t="shared" si="448"/>
        <v>1740</v>
      </c>
      <c r="AY1744" s="34">
        <v>2.201519916142557E-2</v>
      </c>
    </row>
    <row r="1745" spans="50:51">
      <c r="AX1745">
        <f t="shared" si="448"/>
        <v>1741</v>
      </c>
      <c r="AY1745" s="34">
        <v>2.2392448462614074E-2</v>
      </c>
    </row>
    <row r="1746" spans="50:51">
      <c r="AX1746">
        <f t="shared" si="448"/>
        <v>1742</v>
      </c>
      <c r="AY1746" s="34">
        <v>2.3681028709527974E-2</v>
      </c>
    </row>
    <row r="1747" spans="50:51">
      <c r="AX1747">
        <f t="shared" si="448"/>
        <v>1743</v>
      </c>
      <c r="AY1747" s="34">
        <v>2.4488156592126432E-2</v>
      </c>
    </row>
    <row r="1748" spans="50:51">
      <c r="AX1748">
        <f t="shared" si="448"/>
        <v>1744</v>
      </c>
      <c r="AY1748" s="34">
        <v>2.2538471057536168E-2</v>
      </c>
    </row>
    <row r="1749" spans="50:51">
      <c r="AX1749">
        <f t="shared" si="448"/>
        <v>1745</v>
      </c>
      <c r="AY1749" s="34">
        <v>2.2897230957372647E-2</v>
      </c>
    </row>
    <row r="1750" spans="50:51">
      <c r="AX1750">
        <f t="shared" si="448"/>
        <v>1746</v>
      </c>
      <c r="AY1750" s="34">
        <v>2.3538427381784369E-2</v>
      </c>
    </row>
    <row r="1751" spans="50:51">
      <c r="AX1751">
        <f t="shared" si="448"/>
        <v>1747</v>
      </c>
      <c r="AY1751" s="34">
        <v>2.224169432797635E-2</v>
      </c>
    </row>
    <row r="1752" spans="50:51">
      <c r="AX1752">
        <f t="shared" si="448"/>
        <v>1748</v>
      </c>
      <c r="AY1752" s="34">
        <v>2.4541404612159229E-2</v>
      </c>
    </row>
    <row r="1753" spans="50:51">
      <c r="AX1753">
        <f t="shared" si="448"/>
        <v>1749</v>
      </c>
      <c r="AY1753" s="34">
        <v>2.299968699044953E-2</v>
      </c>
    </row>
    <row r="1754" spans="50:51">
      <c r="AX1754">
        <f t="shared" si="448"/>
        <v>1750</v>
      </c>
      <c r="AY1754" s="34">
        <v>2.4156111693454874E-2</v>
      </c>
    </row>
    <row r="1755" spans="50:51">
      <c r="AX1755">
        <f t="shared" si="448"/>
        <v>1751</v>
      </c>
      <c r="AY1755" s="34">
        <v>2.4026831469834541E-2</v>
      </c>
    </row>
    <row r="1756" spans="50:51">
      <c r="AX1756">
        <f t="shared" si="448"/>
        <v>1752</v>
      </c>
      <c r="AY1756" s="34">
        <v>2.2599216748195376E-2</v>
      </c>
    </row>
    <row r="1757" spans="50:51">
      <c r="AX1757">
        <f t="shared" si="448"/>
        <v>1753</v>
      </c>
      <c r="AY1757" s="34">
        <v>2.3874184719311152E-2</v>
      </c>
    </row>
    <row r="1758" spans="50:51">
      <c r="AX1758">
        <f t="shared" si="448"/>
        <v>1754</v>
      </c>
      <c r="AY1758" s="34">
        <v>2.3169112508735285E-2</v>
      </c>
    </row>
    <row r="1759" spans="50:51">
      <c r="AX1759">
        <f t="shared" si="448"/>
        <v>1755</v>
      </c>
      <c r="AY1759" s="34">
        <v>2.3277792336361465E-2</v>
      </c>
    </row>
    <row r="1760" spans="50:51">
      <c r="AX1760">
        <f t="shared" si="448"/>
        <v>1756</v>
      </c>
      <c r="AY1760" s="34">
        <v>2.1996491381319136E-2</v>
      </c>
    </row>
    <row r="1761" spans="50:51">
      <c r="AX1761">
        <f t="shared" si="448"/>
        <v>1757</v>
      </c>
      <c r="AY1761" s="34">
        <v>2.5135904379222227E-2</v>
      </c>
    </row>
    <row r="1762" spans="50:51">
      <c r="AX1762">
        <f t="shared" si="448"/>
        <v>1758</v>
      </c>
      <c r="AY1762" s="34">
        <v>2.3851072967622136E-2</v>
      </c>
    </row>
    <row r="1763" spans="50:51">
      <c r="AX1763">
        <f t="shared" si="448"/>
        <v>1759</v>
      </c>
      <c r="AY1763" s="34">
        <v>2.6112093815513229E-2</v>
      </c>
    </row>
    <row r="1764" spans="50:51">
      <c r="AX1764">
        <f t="shared" si="448"/>
        <v>1760</v>
      </c>
      <c r="AY1764" s="34">
        <v>2.4666390053576369E-2</v>
      </c>
    </row>
    <row r="1765" spans="50:51">
      <c r="AX1765">
        <f t="shared" si="448"/>
        <v>1761</v>
      </c>
      <c r="AY1765" s="34">
        <v>2.425096086652723E-2</v>
      </c>
    </row>
    <row r="1766" spans="50:51">
      <c r="AX1766">
        <f t="shared" si="448"/>
        <v>1762</v>
      </c>
      <c r="AY1766" s="34">
        <v>2.4564116002795754E-2</v>
      </c>
    </row>
    <row r="1767" spans="50:51">
      <c r="AX1767">
        <f t="shared" si="448"/>
        <v>1763</v>
      </c>
      <c r="AY1767" s="34">
        <v>2.1163740391335065E-2</v>
      </c>
    </row>
    <row r="1768" spans="50:51">
      <c r="AX1768">
        <f t="shared" si="448"/>
        <v>1764</v>
      </c>
      <c r="AY1768" s="34">
        <v>2.5787328208712084E-2</v>
      </c>
    </row>
    <row r="1769" spans="50:51">
      <c r="AX1769">
        <f t="shared" si="448"/>
        <v>1765</v>
      </c>
      <c r="AY1769" s="34">
        <v>2.2781089855579306E-2</v>
      </c>
    </row>
    <row r="1770" spans="50:51">
      <c r="AX1770">
        <f t="shared" si="448"/>
        <v>1766</v>
      </c>
      <c r="AY1770" s="34">
        <v>2.3694640985325855E-2</v>
      </c>
    </row>
    <row r="1771" spans="50:51">
      <c r="AX1771">
        <f t="shared" si="448"/>
        <v>1767</v>
      </c>
      <c r="AY1771" s="34">
        <v>2.3673167074307239E-2</v>
      </c>
    </row>
    <row r="1772" spans="50:51">
      <c r="AX1772">
        <f t="shared" si="448"/>
        <v>1768</v>
      </c>
      <c r="AY1772" s="34">
        <v>2.4823331586303746E-2</v>
      </c>
    </row>
    <row r="1773" spans="50:51">
      <c r="AX1773">
        <f t="shared" si="448"/>
        <v>1769</v>
      </c>
      <c r="AY1773" s="34">
        <v>2.3571693745632383E-2</v>
      </c>
    </row>
    <row r="1774" spans="50:51">
      <c r="AX1774">
        <f t="shared" si="448"/>
        <v>1770</v>
      </c>
      <c r="AY1774" s="34">
        <v>2.5041965117633246E-2</v>
      </c>
    </row>
    <row r="1775" spans="50:51">
      <c r="AX1775">
        <f t="shared" si="448"/>
        <v>1771</v>
      </c>
      <c r="AY1775" s="34">
        <v>2.3030623980899678E-2</v>
      </c>
    </row>
    <row r="1776" spans="50:51">
      <c r="AX1776">
        <f t="shared" si="448"/>
        <v>1772</v>
      </c>
      <c r="AY1776" s="34">
        <v>2.2271976182157194E-2</v>
      </c>
    </row>
    <row r="1777" spans="50:51">
      <c r="AX1777">
        <f t="shared" si="448"/>
        <v>1773</v>
      </c>
      <c r="AY1777" s="34">
        <v>2.3403687689262188E-2</v>
      </c>
    </row>
    <row r="1778" spans="50:51">
      <c r="AX1778">
        <f t="shared" si="448"/>
        <v>1774</v>
      </c>
      <c r="AY1778" s="34">
        <v>2.2005117342185462E-2</v>
      </c>
    </row>
    <row r="1779" spans="50:51">
      <c r="AX1779">
        <f t="shared" si="448"/>
        <v>1775</v>
      </c>
      <c r="AY1779" s="34">
        <v>2.3516116352201088E-2</v>
      </c>
    </row>
    <row r="1780" spans="50:51">
      <c r="AX1780">
        <f t="shared" si="448"/>
        <v>1776</v>
      </c>
      <c r="AY1780" s="34">
        <v>2.4522769624970825E-2</v>
      </c>
    </row>
    <row r="1781" spans="50:51">
      <c r="AX1781">
        <f t="shared" si="448"/>
        <v>1777</v>
      </c>
      <c r="AY1781" s="34">
        <v>2.4747008211041793E-2</v>
      </c>
    </row>
    <row r="1782" spans="50:51">
      <c r="AX1782">
        <f t="shared" si="448"/>
        <v>1778</v>
      </c>
      <c r="AY1782" s="34">
        <v>2.4122554157931349E-2</v>
      </c>
    </row>
    <row r="1783" spans="50:51">
      <c r="AX1783">
        <f t="shared" si="448"/>
        <v>1779</v>
      </c>
      <c r="AY1783" s="34">
        <v>2.394213690892185E-2</v>
      </c>
    </row>
    <row r="1784" spans="50:51">
      <c r="AX1784">
        <f t="shared" si="448"/>
        <v>1780</v>
      </c>
      <c r="AY1784" s="34">
        <v>2.4648264616818072E-2</v>
      </c>
    </row>
    <row r="1785" spans="50:51">
      <c r="AX1785">
        <f t="shared" si="448"/>
        <v>1781</v>
      </c>
      <c r="AY1785" s="34">
        <v>2.3968087584440363E-2</v>
      </c>
    </row>
    <row r="1786" spans="50:51">
      <c r="AX1786">
        <f t="shared" si="448"/>
        <v>1782</v>
      </c>
      <c r="AY1786" s="34">
        <v>2.3653440193338138E-2</v>
      </c>
    </row>
    <row r="1787" spans="50:51">
      <c r="AX1787">
        <f t="shared" si="448"/>
        <v>1783</v>
      </c>
      <c r="AY1787" s="34">
        <v>2.3326927556487707E-2</v>
      </c>
    </row>
    <row r="1788" spans="50:51">
      <c r="AX1788">
        <f t="shared" si="448"/>
        <v>1784</v>
      </c>
      <c r="AY1788" s="34">
        <v>2.3845941066853428E-2</v>
      </c>
    </row>
    <row r="1789" spans="50:51">
      <c r="AX1789">
        <f t="shared" si="448"/>
        <v>1785</v>
      </c>
      <c r="AY1789" s="34">
        <v>2.3109385918937849E-2</v>
      </c>
    </row>
    <row r="1790" spans="50:51">
      <c r="AX1790">
        <f t="shared" si="448"/>
        <v>1786</v>
      </c>
      <c r="AY1790" s="34">
        <v>2.3674076985791364E-2</v>
      </c>
    </row>
    <row r="1791" spans="50:51">
      <c r="AX1791">
        <f t="shared" si="448"/>
        <v>1787</v>
      </c>
      <c r="AY1791" s="34">
        <v>2.6845518867924356E-2</v>
      </c>
    </row>
    <row r="1792" spans="50:51">
      <c r="AX1792">
        <f t="shared" si="448"/>
        <v>1788</v>
      </c>
      <c r="AY1792" s="34">
        <v>2.4116475949219809E-2</v>
      </c>
    </row>
    <row r="1793" spans="50:51">
      <c r="AX1793">
        <f t="shared" si="448"/>
        <v>1789</v>
      </c>
      <c r="AY1793" s="34">
        <v>2.2935483636152238E-2</v>
      </c>
    </row>
    <row r="1794" spans="50:51">
      <c r="AX1794">
        <f t="shared" si="448"/>
        <v>1790</v>
      </c>
      <c r="AY1794" s="34">
        <v>2.3006747903564575E-2</v>
      </c>
    </row>
    <row r="1795" spans="50:51">
      <c r="AX1795">
        <f t="shared" si="448"/>
        <v>1791</v>
      </c>
      <c r="AY1795" s="34">
        <v>2.181421791288168E-2</v>
      </c>
    </row>
    <row r="1796" spans="50:51">
      <c r="AX1796">
        <f t="shared" si="448"/>
        <v>1792</v>
      </c>
      <c r="AY1796" s="34">
        <v>2.2621673363615299E-2</v>
      </c>
    </row>
    <row r="1797" spans="50:51">
      <c r="AX1797">
        <f t="shared" si="448"/>
        <v>1793</v>
      </c>
      <c r="AY1797" s="34">
        <v>2.3113571511763537E-2</v>
      </c>
    </row>
    <row r="1798" spans="50:51">
      <c r="AX1798">
        <f t="shared" si="448"/>
        <v>1794</v>
      </c>
      <c r="AY1798" s="34">
        <v>2.2178437281621357E-2</v>
      </c>
    </row>
    <row r="1799" spans="50:51">
      <c r="AX1799">
        <f t="shared" ref="AX1799:AX1862" si="449">AX1798+1</f>
        <v>1795</v>
      </c>
      <c r="AY1799" s="34">
        <v>2.3048603831819298E-2</v>
      </c>
    </row>
    <row r="1800" spans="50:51">
      <c r="AX1800">
        <f t="shared" si="449"/>
        <v>1796</v>
      </c>
      <c r="AY1800" s="34">
        <v>2.2519581295131978E-2</v>
      </c>
    </row>
    <row r="1801" spans="50:51">
      <c r="AX1801">
        <f t="shared" si="449"/>
        <v>1797</v>
      </c>
      <c r="AY1801" s="34">
        <v>2.4344063009551404E-2</v>
      </c>
    </row>
    <row r="1802" spans="50:51">
      <c r="AX1802">
        <f t="shared" si="449"/>
        <v>1798</v>
      </c>
      <c r="AY1802" s="34">
        <v>2.3250895352900824E-2</v>
      </c>
    </row>
    <row r="1803" spans="50:51">
      <c r="AX1803">
        <f t="shared" si="449"/>
        <v>1799</v>
      </c>
      <c r="AY1803" s="34">
        <v>2.3806159736780887E-2</v>
      </c>
    </row>
    <row r="1804" spans="50:51">
      <c r="AX1804">
        <f t="shared" si="449"/>
        <v>1800</v>
      </c>
      <c r="AY1804" s="34">
        <v>2.4317129629629917E-2</v>
      </c>
    </row>
    <row r="1805" spans="50:51">
      <c r="AX1805">
        <f t="shared" si="449"/>
        <v>1801</v>
      </c>
      <c r="AY1805" s="34">
        <v>2.3480302236198659E-2</v>
      </c>
    </row>
    <row r="1806" spans="50:51">
      <c r="AX1806">
        <f t="shared" si="449"/>
        <v>1802</v>
      </c>
      <c r="AY1806" s="34">
        <v>2.2391938912182802E-2</v>
      </c>
    </row>
    <row r="1807" spans="50:51">
      <c r="AX1807">
        <f t="shared" si="449"/>
        <v>1803</v>
      </c>
      <c r="AY1807" s="34">
        <v>2.3635969892849114E-2</v>
      </c>
    </row>
    <row r="1808" spans="50:51">
      <c r="AX1808">
        <f t="shared" si="449"/>
        <v>1804</v>
      </c>
      <c r="AY1808" s="34">
        <v>2.3192260656883599E-2</v>
      </c>
    </row>
    <row r="1809" spans="50:51">
      <c r="AX1809">
        <f t="shared" si="449"/>
        <v>1805</v>
      </c>
      <c r="AY1809" s="34">
        <v>2.3846596203121701E-2</v>
      </c>
    </row>
    <row r="1810" spans="50:51">
      <c r="AX1810">
        <f t="shared" si="449"/>
        <v>1806</v>
      </c>
      <c r="AY1810" s="34">
        <v>2.4286447414395857E-2</v>
      </c>
    </row>
    <row r="1811" spans="50:51">
      <c r="AX1811">
        <f t="shared" si="449"/>
        <v>1807</v>
      </c>
      <c r="AY1811" s="34">
        <v>2.4563824831121253E-2</v>
      </c>
    </row>
    <row r="1812" spans="50:51">
      <c r="AX1812">
        <f t="shared" si="449"/>
        <v>1808</v>
      </c>
      <c r="AY1812" s="34">
        <v>2.423956877475008E-2</v>
      </c>
    </row>
    <row r="1813" spans="50:51">
      <c r="AX1813">
        <f t="shared" si="449"/>
        <v>1809</v>
      </c>
      <c r="AY1813" s="34">
        <v>2.2037000640577876E-2</v>
      </c>
    </row>
    <row r="1814" spans="50:51">
      <c r="AX1814">
        <f t="shared" si="449"/>
        <v>1810</v>
      </c>
      <c r="AY1814" s="34">
        <v>2.2229064756581058E-2</v>
      </c>
    </row>
    <row r="1815" spans="50:51">
      <c r="AX1815">
        <f t="shared" si="449"/>
        <v>1811</v>
      </c>
      <c r="AY1815" s="34">
        <v>2.2939487246680688E-2</v>
      </c>
    </row>
    <row r="1816" spans="50:51">
      <c r="AX1816">
        <f t="shared" si="449"/>
        <v>1812</v>
      </c>
      <c r="AY1816" s="34">
        <v>2.5095904670393795E-2</v>
      </c>
    </row>
    <row r="1817" spans="50:51">
      <c r="AX1817">
        <f t="shared" si="449"/>
        <v>1813</v>
      </c>
      <c r="AY1817" s="34">
        <v>2.2917467388772924E-2</v>
      </c>
    </row>
    <row r="1818" spans="50:51">
      <c r="AX1818">
        <f t="shared" si="449"/>
        <v>1814</v>
      </c>
      <c r="AY1818" s="34">
        <v>2.2043733985558454E-2</v>
      </c>
    </row>
    <row r="1819" spans="50:51">
      <c r="AX1819">
        <f t="shared" si="449"/>
        <v>1815</v>
      </c>
      <c r="AY1819" s="34">
        <v>2.4151962497088692E-2</v>
      </c>
    </row>
    <row r="1820" spans="50:51">
      <c r="AX1820">
        <f t="shared" si="449"/>
        <v>1816</v>
      </c>
      <c r="AY1820" s="34">
        <v>2.3417227172141179E-2</v>
      </c>
    </row>
    <row r="1821" spans="50:51">
      <c r="AX1821">
        <f t="shared" si="449"/>
        <v>1817</v>
      </c>
      <c r="AY1821" s="34">
        <v>2.3071315222456115E-2</v>
      </c>
    </row>
    <row r="1822" spans="50:51">
      <c r="AX1822">
        <f t="shared" si="449"/>
        <v>1818</v>
      </c>
      <c r="AY1822" s="34">
        <v>2.4676035115304119E-2</v>
      </c>
    </row>
    <row r="1823" spans="50:51">
      <c r="AX1823">
        <f t="shared" si="449"/>
        <v>1819</v>
      </c>
      <c r="AY1823" s="34">
        <v>2.2117327626368637E-2</v>
      </c>
    </row>
    <row r="1824" spans="50:51">
      <c r="AX1824">
        <f t="shared" si="449"/>
        <v>1820</v>
      </c>
      <c r="AY1824" s="34">
        <v>2.33365362217565E-2</v>
      </c>
    </row>
    <row r="1825" spans="50:51">
      <c r="AX1825">
        <f t="shared" si="449"/>
        <v>1821</v>
      </c>
      <c r="AY1825" s="34">
        <v>2.4701003086420099E-2</v>
      </c>
    </row>
    <row r="1826" spans="50:51">
      <c r="AX1826">
        <f t="shared" si="449"/>
        <v>1822</v>
      </c>
      <c r="AY1826" s="34">
        <v>2.3313242487771158E-2</v>
      </c>
    </row>
    <row r="1827" spans="50:51">
      <c r="AX1827">
        <f t="shared" si="449"/>
        <v>1823</v>
      </c>
      <c r="AY1827" s="34">
        <v>2.4614197530863507E-2</v>
      </c>
    </row>
    <row r="1828" spans="50:51">
      <c r="AX1828">
        <f t="shared" si="449"/>
        <v>1824</v>
      </c>
      <c r="AY1828" s="34">
        <v>2.2054143372933044E-2</v>
      </c>
    </row>
    <row r="1829" spans="50:51">
      <c r="AX1829">
        <f t="shared" si="449"/>
        <v>1825</v>
      </c>
      <c r="AY1829" s="34">
        <v>2.4694342534358819E-2</v>
      </c>
    </row>
    <row r="1830" spans="50:51">
      <c r="AX1830">
        <f t="shared" si="449"/>
        <v>1826</v>
      </c>
      <c r="AY1830" s="34">
        <v>2.191561844863715E-2</v>
      </c>
    </row>
    <row r="1831" spans="50:51">
      <c r="AX1831">
        <f t="shared" si="449"/>
        <v>1827</v>
      </c>
      <c r="AY1831" s="34">
        <v>2.2614102900070376E-2</v>
      </c>
    </row>
    <row r="1832" spans="50:51">
      <c r="AX1832">
        <f t="shared" si="449"/>
        <v>1828</v>
      </c>
      <c r="AY1832" s="34">
        <v>2.5049608374097254E-2</v>
      </c>
    </row>
    <row r="1833" spans="50:51">
      <c r="AX1833">
        <f t="shared" si="449"/>
        <v>1829</v>
      </c>
      <c r="AY1833" s="34">
        <v>2.1415895061728585E-2</v>
      </c>
    </row>
    <row r="1834" spans="50:51">
      <c r="AX1834">
        <f t="shared" si="449"/>
        <v>1830</v>
      </c>
      <c r="AY1834" s="34">
        <v>2.6076898439320359E-2</v>
      </c>
    </row>
    <row r="1835" spans="50:51">
      <c r="AX1835">
        <f t="shared" si="449"/>
        <v>1831</v>
      </c>
      <c r="AY1835" s="34">
        <v>2.3350330479851269E-2</v>
      </c>
    </row>
    <row r="1836" spans="50:51">
      <c r="AX1836">
        <f t="shared" si="449"/>
        <v>1832</v>
      </c>
      <c r="AY1836" s="34">
        <v>2.3827706440718265E-2</v>
      </c>
    </row>
    <row r="1837" spans="50:51">
      <c r="AX1837">
        <f t="shared" si="449"/>
        <v>1833</v>
      </c>
      <c r="AY1837" s="34">
        <v>2.5215357849988906E-2</v>
      </c>
    </row>
    <row r="1838" spans="50:51">
      <c r="AX1838">
        <f t="shared" si="449"/>
        <v>1834</v>
      </c>
      <c r="AY1838" s="34">
        <v>2.4007541346378291E-2</v>
      </c>
    </row>
    <row r="1839" spans="50:51">
      <c r="AX1839">
        <f t="shared" si="449"/>
        <v>1835</v>
      </c>
      <c r="AY1839" s="34">
        <v>2.1917365478686453E-2</v>
      </c>
    </row>
    <row r="1840" spans="50:51">
      <c r="AX1840">
        <f t="shared" si="449"/>
        <v>1836</v>
      </c>
      <c r="AY1840" s="34">
        <v>2.3539664861402979E-2</v>
      </c>
    </row>
    <row r="1841" spans="50:51">
      <c r="AX1841">
        <f t="shared" si="449"/>
        <v>1837</v>
      </c>
      <c r="AY1841" s="34">
        <v>2.3828325180526813E-2</v>
      </c>
    </row>
    <row r="1842" spans="50:51">
      <c r="AX1842">
        <f t="shared" si="449"/>
        <v>1838</v>
      </c>
      <c r="AY1842" s="34">
        <v>2.2791681225250514E-2</v>
      </c>
    </row>
    <row r="1843" spans="50:51">
      <c r="AX1843">
        <f t="shared" si="449"/>
        <v>1839</v>
      </c>
      <c r="AY1843" s="34">
        <v>2.4265119089215331E-2</v>
      </c>
    </row>
    <row r="1844" spans="50:51">
      <c r="AX1844">
        <f t="shared" si="449"/>
        <v>1840</v>
      </c>
      <c r="AY1844" s="34">
        <v>2.2448207838341651E-2</v>
      </c>
    </row>
    <row r="1845" spans="50:51">
      <c r="AX1845">
        <f t="shared" si="449"/>
        <v>1841</v>
      </c>
      <c r="AY1845" s="34">
        <v>2.3371112858142196E-2</v>
      </c>
    </row>
    <row r="1846" spans="50:51">
      <c r="AX1846">
        <f t="shared" si="449"/>
        <v>1842</v>
      </c>
      <c r="AY1846" s="34">
        <v>2.4610412299092325E-2</v>
      </c>
    </row>
    <row r="1847" spans="50:51">
      <c r="AX1847">
        <f t="shared" si="449"/>
        <v>1843</v>
      </c>
      <c r="AY1847" s="34">
        <v>2.1967774574889642E-2</v>
      </c>
    </row>
    <row r="1848" spans="50:51">
      <c r="AX1848">
        <f t="shared" si="449"/>
        <v>1844</v>
      </c>
      <c r="AY1848" s="34">
        <v>2.4433052352667503E-2</v>
      </c>
    </row>
    <row r="1849" spans="50:51">
      <c r="AX1849">
        <f t="shared" si="449"/>
        <v>1845</v>
      </c>
      <c r="AY1849" s="34">
        <v>2.5094594397857523E-2</v>
      </c>
    </row>
    <row r="1850" spans="50:51">
      <c r="AX1850">
        <f t="shared" si="449"/>
        <v>1846</v>
      </c>
      <c r="AY1850" s="34">
        <v>2.386155514791528E-2</v>
      </c>
    </row>
    <row r="1851" spans="50:51">
      <c r="AX1851">
        <f t="shared" si="449"/>
        <v>1847</v>
      </c>
      <c r="AY1851" s="34">
        <v>2.3927651118099569E-2</v>
      </c>
    </row>
    <row r="1852" spans="50:51">
      <c r="AX1852">
        <f t="shared" si="449"/>
        <v>1848</v>
      </c>
      <c r="AY1852" s="34">
        <v>2.3009295655719558E-2</v>
      </c>
    </row>
    <row r="1853" spans="50:51">
      <c r="AX1853">
        <f t="shared" si="449"/>
        <v>1849</v>
      </c>
      <c r="AY1853" s="34">
        <v>2.1184850337759558E-2</v>
      </c>
    </row>
    <row r="1854" spans="50:51">
      <c r="AX1854">
        <f t="shared" si="449"/>
        <v>1850</v>
      </c>
      <c r="AY1854" s="34">
        <v>2.2652755939902458E-2</v>
      </c>
    </row>
    <row r="1855" spans="50:51">
      <c r="AX1855">
        <f t="shared" si="449"/>
        <v>1851</v>
      </c>
      <c r="AY1855" s="34">
        <v>2.2067282494759269E-2</v>
      </c>
    </row>
    <row r="1856" spans="50:51">
      <c r="AX1856">
        <f t="shared" si="449"/>
        <v>1852</v>
      </c>
      <c r="AY1856" s="34">
        <v>2.3706033077102791E-2</v>
      </c>
    </row>
    <row r="1857" spans="50:51">
      <c r="AX1857">
        <f t="shared" si="449"/>
        <v>1853</v>
      </c>
      <c r="AY1857" s="34">
        <v>2.4344863731656643E-2</v>
      </c>
    </row>
    <row r="1858" spans="50:51">
      <c r="AX1858">
        <f t="shared" si="449"/>
        <v>1854</v>
      </c>
      <c r="AY1858" s="34">
        <v>2.4147922490100011E-2</v>
      </c>
    </row>
    <row r="1859" spans="50:51">
      <c r="AX1859">
        <f t="shared" si="449"/>
        <v>1855</v>
      </c>
      <c r="AY1859" s="34">
        <v>2.5289970591660965E-2</v>
      </c>
    </row>
    <row r="1860" spans="50:51">
      <c r="AX1860">
        <f t="shared" si="449"/>
        <v>1856</v>
      </c>
      <c r="AY1860" s="34">
        <v>2.2981525157233514E-2</v>
      </c>
    </row>
    <row r="1861" spans="50:51">
      <c r="AX1861">
        <f t="shared" si="449"/>
        <v>1857</v>
      </c>
      <c r="AY1861" s="34">
        <v>2.2853446016771577E-2</v>
      </c>
    </row>
    <row r="1862" spans="50:51">
      <c r="AX1862">
        <f t="shared" si="449"/>
        <v>1858</v>
      </c>
      <c r="AY1862" s="34">
        <v>2.1740333100396449E-2</v>
      </c>
    </row>
    <row r="1863" spans="50:51">
      <c r="AX1863">
        <f t="shared" ref="AX1863:AX1926" si="450">AX1862+1</f>
        <v>1859</v>
      </c>
      <c r="AY1863" s="34">
        <v>2.1723117575122564E-2</v>
      </c>
    </row>
    <row r="1864" spans="50:51">
      <c r="AX1864">
        <f t="shared" si="450"/>
        <v>1860</v>
      </c>
      <c r="AY1864" s="34">
        <v>2.3061269799674131E-2</v>
      </c>
    </row>
    <row r="1865" spans="50:51">
      <c r="AX1865">
        <f t="shared" si="450"/>
        <v>1861</v>
      </c>
      <c r="AY1865" s="34">
        <v>2.336266887957171E-2</v>
      </c>
    </row>
    <row r="1866" spans="50:51">
      <c r="AX1866">
        <f t="shared" si="450"/>
        <v>1862</v>
      </c>
      <c r="AY1866" s="34">
        <v>2.2497779815979866E-2</v>
      </c>
    </row>
    <row r="1867" spans="50:51">
      <c r="AX1867">
        <f t="shared" si="450"/>
        <v>1863</v>
      </c>
      <c r="AY1867" s="34">
        <v>2.3023963428838102E-2</v>
      </c>
    </row>
    <row r="1868" spans="50:51">
      <c r="AX1868">
        <f t="shared" si="450"/>
        <v>1864</v>
      </c>
      <c r="AY1868" s="34">
        <v>2.2386443046820401E-2</v>
      </c>
    </row>
    <row r="1869" spans="50:51">
      <c r="AX1869">
        <f t="shared" si="450"/>
        <v>1865</v>
      </c>
      <c r="AY1869" s="34">
        <v>2.4774924295365281E-2</v>
      </c>
    </row>
    <row r="1870" spans="50:51">
      <c r="AX1870">
        <f t="shared" si="450"/>
        <v>1866</v>
      </c>
      <c r="AY1870" s="34">
        <v>2.2294541986956323E-2</v>
      </c>
    </row>
    <row r="1871" spans="50:51">
      <c r="AX1871">
        <f t="shared" si="450"/>
        <v>1867</v>
      </c>
      <c r="AY1871" s="34">
        <v>2.2638488527836325E-2</v>
      </c>
    </row>
    <row r="1872" spans="50:51">
      <c r="AX1872">
        <f t="shared" si="450"/>
        <v>1868</v>
      </c>
      <c r="AY1872" s="34">
        <v>2.3183998660610848E-2</v>
      </c>
    </row>
    <row r="1873" spans="50:51">
      <c r="AX1873">
        <f t="shared" si="450"/>
        <v>1869</v>
      </c>
      <c r="AY1873" s="34">
        <v>2.2887185534591604E-2</v>
      </c>
    </row>
    <row r="1874" spans="50:51">
      <c r="AX1874">
        <f t="shared" si="450"/>
        <v>1870</v>
      </c>
      <c r="AY1874" s="34">
        <v>2.3404670393664471E-2</v>
      </c>
    </row>
    <row r="1875" spans="50:51">
      <c r="AX1875">
        <f t="shared" si="450"/>
        <v>1871</v>
      </c>
      <c r="AY1875" s="34">
        <v>2.493295772187273E-2</v>
      </c>
    </row>
    <row r="1876" spans="50:51">
      <c r="AX1876">
        <f t="shared" si="450"/>
        <v>1872</v>
      </c>
      <c r="AY1876" s="34">
        <v>2.3857296762170539E-2</v>
      </c>
    </row>
    <row r="1877" spans="50:51">
      <c r="AX1877">
        <f t="shared" si="450"/>
        <v>1873</v>
      </c>
      <c r="AY1877" s="34">
        <v>2.3807142441183027E-2</v>
      </c>
    </row>
    <row r="1878" spans="50:51">
      <c r="AX1878">
        <f t="shared" si="450"/>
        <v>1874</v>
      </c>
      <c r="AY1878" s="34">
        <v>2.315226094805516E-2</v>
      </c>
    </row>
    <row r="1879" spans="50:51">
      <c r="AX1879">
        <f t="shared" si="450"/>
        <v>1875</v>
      </c>
      <c r="AY1879" s="34">
        <v>2.2849806370836993E-2</v>
      </c>
    </row>
    <row r="1880" spans="50:51">
      <c r="AX1880">
        <f t="shared" si="450"/>
        <v>1876</v>
      </c>
      <c r="AY1880" s="34">
        <v>2.4645098124854894E-2</v>
      </c>
    </row>
    <row r="1881" spans="50:51">
      <c r="AX1881">
        <f t="shared" si="450"/>
        <v>1877</v>
      </c>
      <c r="AY1881" s="34">
        <v>2.3727543384579865E-2</v>
      </c>
    </row>
    <row r="1882" spans="50:51">
      <c r="AX1882">
        <f t="shared" si="450"/>
        <v>1878</v>
      </c>
      <c r="AY1882" s="34">
        <v>2.3340721814582247E-2</v>
      </c>
    </row>
    <row r="1883" spans="50:51">
      <c r="AX1883">
        <f t="shared" si="450"/>
        <v>1879</v>
      </c>
      <c r="AY1883" s="34">
        <v>2.3631056370836463E-2</v>
      </c>
    </row>
    <row r="1884" spans="50:51">
      <c r="AX1884">
        <f t="shared" si="450"/>
        <v>1880</v>
      </c>
      <c r="AY1884" s="34">
        <v>2.1660370079198823E-2</v>
      </c>
    </row>
    <row r="1885" spans="50:51">
      <c r="AX1885">
        <f t="shared" si="450"/>
        <v>1881</v>
      </c>
      <c r="AY1885" s="34">
        <v>2.3758735150244951E-2</v>
      </c>
    </row>
    <row r="1886" spans="50:51">
      <c r="AX1886">
        <f t="shared" si="450"/>
        <v>1882</v>
      </c>
      <c r="AY1886" s="34">
        <v>2.5486256696949313E-2</v>
      </c>
    </row>
    <row r="1887" spans="50:51">
      <c r="AX1887">
        <f t="shared" si="450"/>
        <v>1883</v>
      </c>
      <c r="AY1887" s="34">
        <v>2.1616621535057078E-2</v>
      </c>
    </row>
    <row r="1888" spans="50:51">
      <c r="AX1888">
        <f t="shared" si="450"/>
        <v>1884</v>
      </c>
      <c r="AY1888" s="34">
        <v>2.3058976822735326E-2</v>
      </c>
    </row>
    <row r="1889" spans="50:51">
      <c r="AX1889">
        <f t="shared" si="450"/>
        <v>1885</v>
      </c>
      <c r="AY1889" s="34">
        <v>2.3626288434661216E-2</v>
      </c>
    </row>
    <row r="1890" spans="50:51">
      <c r="AX1890">
        <f t="shared" si="450"/>
        <v>1886</v>
      </c>
      <c r="AY1890" s="34">
        <v>2.3806851269508638E-2</v>
      </c>
    </row>
    <row r="1891" spans="50:51">
      <c r="AX1891">
        <f t="shared" si="450"/>
        <v>1887</v>
      </c>
      <c r="AY1891" s="34">
        <v>2.4162371884463095E-2</v>
      </c>
    </row>
    <row r="1892" spans="50:51">
      <c r="AX1892">
        <f t="shared" si="450"/>
        <v>1888</v>
      </c>
      <c r="AY1892" s="34">
        <v>2.1756711507105314E-2</v>
      </c>
    </row>
    <row r="1893" spans="50:51">
      <c r="AX1893">
        <f t="shared" si="450"/>
        <v>1889</v>
      </c>
      <c r="AY1893" s="34">
        <v>2.2994737071977543E-2</v>
      </c>
    </row>
    <row r="1894" spans="50:51">
      <c r="AX1894">
        <f t="shared" si="450"/>
        <v>1890</v>
      </c>
      <c r="AY1894" s="34">
        <v>2.3635642324715492E-2</v>
      </c>
    </row>
    <row r="1895" spans="50:51">
      <c r="AX1895">
        <f t="shared" si="450"/>
        <v>1891</v>
      </c>
      <c r="AY1895" s="34">
        <v>2.2868404961565926E-2</v>
      </c>
    </row>
    <row r="1896" spans="50:51">
      <c r="AX1896">
        <f t="shared" si="450"/>
        <v>1892</v>
      </c>
      <c r="AY1896" s="34">
        <v>2.5385729676217071E-2</v>
      </c>
    </row>
    <row r="1897" spans="50:51">
      <c r="AX1897">
        <f t="shared" si="450"/>
        <v>1893</v>
      </c>
      <c r="AY1897" s="34">
        <v>2.4482442348008837E-2</v>
      </c>
    </row>
    <row r="1898" spans="50:51">
      <c r="AX1898">
        <f t="shared" si="450"/>
        <v>1894</v>
      </c>
      <c r="AY1898" s="34">
        <v>2.2889951665502183E-2</v>
      </c>
    </row>
    <row r="1899" spans="50:51">
      <c r="AX1899">
        <f t="shared" si="450"/>
        <v>1895</v>
      </c>
      <c r="AY1899" s="34">
        <v>2.3468073025856406E-2</v>
      </c>
    </row>
    <row r="1900" spans="50:51">
      <c r="AX1900">
        <f t="shared" si="450"/>
        <v>1896</v>
      </c>
      <c r="AY1900" s="34">
        <v>2.3948979443279818E-2</v>
      </c>
    </row>
    <row r="1901" spans="50:51">
      <c r="AX1901">
        <f t="shared" si="450"/>
        <v>1897</v>
      </c>
      <c r="AY1901" s="34">
        <v>2.3916295422781553E-2</v>
      </c>
    </row>
    <row r="1902" spans="50:51">
      <c r="AX1902">
        <f t="shared" si="450"/>
        <v>1898</v>
      </c>
      <c r="AY1902" s="34">
        <v>2.3130131900768937E-2</v>
      </c>
    </row>
    <row r="1903" spans="50:51">
      <c r="AX1903">
        <f t="shared" si="450"/>
        <v>1899</v>
      </c>
      <c r="AY1903" s="34">
        <v>2.4007504949918091E-2</v>
      </c>
    </row>
    <row r="1904" spans="50:51">
      <c r="AX1904">
        <f t="shared" si="450"/>
        <v>1900</v>
      </c>
      <c r="AY1904" s="34">
        <v>2.2336579897508001E-2</v>
      </c>
    </row>
    <row r="1905" spans="50:51">
      <c r="AX1905">
        <f t="shared" si="450"/>
        <v>1901</v>
      </c>
      <c r="AY1905" s="34">
        <v>2.5219033892382801E-2</v>
      </c>
    </row>
    <row r="1906" spans="50:51">
      <c r="AX1906">
        <f t="shared" si="450"/>
        <v>1902</v>
      </c>
      <c r="AY1906" s="34">
        <v>2.3322050430935121E-2</v>
      </c>
    </row>
    <row r="1907" spans="50:51">
      <c r="AX1907">
        <f t="shared" si="450"/>
        <v>1903</v>
      </c>
      <c r="AY1907" s="34">
        <v>2.2991206615420645E-2</v>
      </c>
    </row>
    <row r="1908" spans="50:51">
      <c r="AX1908">
        <f t="shared" si="450"/>
        <v>1904</v>
      </c>
      <c r="AY1908" s="34">
        <v>2.2521910668530737E-2</v>
      </c>
    </row>
    <row r="1909" spans="50:51">
      <c r="AX1909">
        <f t="shared" si="450"/>
        <v>1905</v>
      </c>
      <c r="AY1909" s="34">
        <v>2.3732711681807687E-2</v>
      </c>
    </row>
    <row r="1910" spans="50:51">
      <c r="AX1910">
        <f t="shared" si="450"/>
        <v>1906</v>
      </c>
      <c r="AY1910" s="34">
        <v>2.3505306603774128E-2</v>
      </c>
    </row>
    <row r="1911" spans="50:51">
      <c r="AX1911">
        <f t="shared" si="450"/>
        <v>1907</v>
      </c>
      <c r="AY1911" s="34">
        <v>2.1910996098299662E-2</v>
      </c>
    </row>
    <row r="1912" spans="50:51">
      <c r="AX1912">
        <f t="shared" si="450"/>
        <v>1908</v>
      </c>
      <c r="AY1912" s="34">
        <v>2.4672431865828643E-2</v>
      </c>
    </row>
    <row r="1913" spans="50:51">
      <c r="AX1913">
        <f t="shared" si="450"/>
        <v>1909</v>
      </c>
      <c r="AY1913" s="34">
        <v>2.1489452306079862E-2</v>
      </c>
    </row>
    <row r="1914" spans="50:51">
      <c r="AX1914">
        <f t="shared" si="450"/>
        <v>1910</v>
      </c>
      <c r="AY1914" s="34">
        <v>2.3626106452364588E-2</v>
      </c>
    </row>
    <row r="1915" spans="50:51">
      <c r="AX1915">
        <f t="shared" si="450"/>
        <v>1911</v>
      </c>
      <c r="AY1915" s="34">
        <v>2.5084039424645242E-2</v>
      </c>
    </row>
    <row r="1916" spans="50:51">
      <c r="AX1916">
        <f t="shared" si="450"/>
        <v>1912</v>
      </c>
      <c r="AY1916" s="34">
        <v>2.3628654204518769E-2</v>
      </c>
    </row>
    <row r="1917" spans="50:51">
      <c r="AX1917">
        <f t="shared" si="450"/>
        <v>1913</v>
      </c>
      <c r="AY1917" s="34">
        <v>2.3559682914046448E-2</v>
      </c>
    </row>
    <row r="1918" spans="50:51">
      <c r="AX1918">
        <f t="shared" si="450"/>
        <v>1914</v>
      </c>
      <c r="AY1918" s="34">
        <v>2.2847040239925766E-2</v>
      </c>
    </row>
    <row r="1919" spans="50:51">
      <c r="AX1919">
        <f t="shared" si="450"/>
        <v>1915</v>
      </c>
      <c r="AY1919" s="34">
        <v>2.1462810097833844E-2</v>
      </c>
    </row>
    <row r="1920" spans="50:51">
      <c r="AX1920">
        <f t="shared" si="450"/>
        <v>1916</v>
      </c>
      <c r="AY1920" s="34">
        <v>2.303841282320062E-2</v>
      </c>
    </row>
    <row r="1921" spans="50:51">
      <c r="AX1921">
        <f t="shared" si="450"/>
        <v>1917</v>
      </c>
      <c r="AY1921" s="34">
        <v>2.4728627999068338E-2</v>
      </c>
    </row>
    <row r="1922" spans="50:51">
      <c r="AX1922">
        <f t="shared" si="450"/>
        <v>1918</v>
      </c>
      <c r="AY1922" s="34">
        <v>2.3068439902166796E-2</v>
      </c>
    </row>
    <row r="1923" spans="50:51">
      <c r="AX1923">
        <f t="shared" si="450"/>
        <v>1919</v>
      </c>
      <c r="AY1923" s="34">
        <v>2.4661804099697527E-2</v>
      </c>
    </row>
    <row r="1924" spans="50:51">
      <c r="AX1924">
        <f t="shared" si="450"/>
        <v>1920</v>
      </c>
      <c r="AY1924" s="34">
        <v>2.3162087992079666E-2</v>
      </c>
    </row>
    <row r="1925" spans="50:51">
      <c r="AX1925">
        <f t="shared" si="450"/>
        <v>1921</v>
      </c>
      <c r="AY1925" s="34">
        <v>2.121094659911495E-2</v>
      </c>
    </row>
    <row r="1926" spans="50:51">
      <c r="AX1926">
        <f t="shared" si="450"/>
        <v>1922</v>
      </c>
      <c r="AY1926" s="34">
        <v>2.2822763801536975E-2</v>
      </c>
    </row>
    <row r="1927" spans="50:51">
      <c r="AX1927">
        <f t="shared" ref="AX1927:AX1990" si="451">AX1926+1</f>
        <v>1923</v>
      </c>
      <c r="AY1927" s="34">
        <v>2.3063089622641721E-2</v>
      </c>
    </row>
    <row r="1928" spans="50:51">
      <c r="AX1928">
        <f t="shared" si="451"/>
        <v>1924</v>
      </c>
      <c r="AY1928" s="34">
        <v>2.4735361344048565E-2</v>
      </c>
    </row>
    <row r="1929" spans="50:51">
      <c r="AX1929">
        <f t="shared" si="451"/>
        <v>1925</v>
      </c>
      <c r="AY1929" s="34">
        <v>2.4018314698346296E-2</v>
      </c>
    </row>
    <row r="1930" spans="50:51">
      <c r="AX1930">
        <f t="shared" si="451"/>
        <v>1926</v>
      </c>
      <c r="AY1930" s="34">
        <v>2.2584003028185969E-2</v>
      </c>
    </row>
    <row r="1931" spans="50:51">
      <c r="AX1931">
        <f t="shared" si="451"/>
        <v>1927</v>
      </c>
      <c r="AY1931" s="34">
        <v>2.3316772944328344E-2</v>
      </c>
    </row>
    <row r="1932" spans="50:51">
      <c r="AX1932">
        <f t="shared" si="451"/>
        <v>1928</v>
      </c>
      <c r="AY1932" s="34">
        <v>2.4190397158164734E-2</v>
      </c>
    </row>
    <row r="1933" spans="50:51">
      <c r="AX1933">
        <f t="shared" si="451"/>
        <v>1929</v>
      </c>
      <c r="AY1933" s="34">
        <v>2.3453077684603436E-2</v>
      </c>
    </row>
    <row r="1934" spans="50:51">
      <c r="AX1934">
        <f t="shared" si="451"/>
        <v>1930</v>
      </c>
      <c r="AY1934" s="34">
        <v>2.3166673945958647E-2</v>
      </c>
    </row>
    <row r="1935" spans="50:51">
      <c r="AX1935">
        <f t="shared" si="451"/>
        <v>1931</v>
      </c>
      <c r="AY1935" s="34">
        <v>2.3843866468670063E-2</v>
      </c>
    </row>
    <row r="1936" spans="50:51">
      <c r="AX1936">
        <f t="shared" si="451"/>
        <v>1932</v>
      </c>
      <c r="AY1936" s="34">
        <v>2.2042278127183814E-2</v>
      </c>
    </row>
    <row r="1937" spans="50:51">
      <c r="AX1937">
        <f t="shared" si="451"/>
        <v>1933</v>
      </c>
      <c r="AY1937" s="34">
        <v>2.4453725541579537E-2</v>
      </c>
    </row>
    <row r="1938" spans="50:51">
      <c r="AX1938">
        <f t="shared" si="451"/>
        <v>1934</v>
      </c>
      <c r="AY1938" s="34">
        <v>2.2980214884696707E-2</v>
      </c>
    </row>
    <row r="1939" spans="50:51">
      <c r="AX1939">
        <f t="shared" si="451"/>
        <v>1935</v>
      </c>
      <c r="AY1939" s="34">
        <v>2.4628246564174321E-2</v>
      </c>
    </row>
    <row r="1940" spans="50:51">
      <c r="AX1940">
        <f t="shared" si="451"/>
        <v>1936</v>
      </c>
      <c r="AY1940" s="34">
        <v>2.4919345446074943E-2</v>
      </c>
    </row>
    <row r="1941" spans="50:51">
      <c r="AX1941">
        <f t="shared" si="451"/>
        <v>1937</v>
      </c>
      <c r="AY1941" s="34">
        <v>2.5472680817610855E-2</v>
      </c>
    </row>
    <row r="1942" spans="50:51">
      <c r="AX1942">
        <f t="shared" si="451"/>
        <v>1938</v>
      </c>
      <c r="AY1942" s="34">
        <v>2.2798814931283509E-2</v>
      </c>
    </row>
    <row r="1943" spans="50:51">
      <c r="AX1943">
        <f t="shared" si="451"/>
        <v>1939</v>
      </c>
      <c r="AY1943" s="34">
        <v>2.2717687223387007E-2</v>
      </c>
    </row>
    <row r="1944" spans="50:51">
      <c r="AX1944">
        <f t="shared" si="451"/>
        <v>1940</v>
      </c>
      <c r="AY1944" s="34">
        <v>2.2852099347776132E-2</v>
      </c>
    </row>
    <row r="1945" spans="50:51">
      <c r="AX1945">
        <f t="shared" si="451"/>
        <v>1941</v>
      </c>
      <c r="AY1945" s="34">
        <v>2.4195929419985978E-2</v>
      </c>
    </row>
    <row r="1946" spans="50:51">
      <c r="AX1946">
        <f t="shared" si="451"/>
        <v>1942</v>
      </c>
      <c r="AY1946" s="34">
        <v>2.6051930468204264E-2</v>
      </c>
    </row>
    <row r="1947" spans="50:51">
      <c r="AX1947">
        <f t="shared" si="451"/>
        <v>1943</v>
      </c>
      <c r="AY1947" s="34">
        <v>2.4533215408804536E-2</v>
      </c>
    </row>
    <row r="1948" spans="50:51">
      <c r="AX1948">
        <f t="shared" si="451"/>
        <v>1944</v>
      </c>
      <c r="AY1948" s="34">
        <v>2.2152341020265896E-2</v>
      </c>
    </row>
    <row r="1949" spans="50:51">
      <c r="AX1949">
        <f t="shared" si="451"/>
        <v>1945</v>
      </c>
      <c r="AY1949" s="34">
        <v>2.4596254076403659E-2</v>
      </c>
    </row>
    <row r="1950" spans="50:51">
      <c r="AX1950">
        <f t="shared" si="451"/>
        <v>1946</v>
      </c>
      <c r="AY1950" s="34">
        <v>2.2480746273002387E-2</v>
      </c>
    </row>
    <row r="1951" spans="50:51">
      <c r="AX1951">
        <f t="shared" si="451"/>
        <v>1947</v>
      </c>
      <c r="AY1951" s="34">
        <v>2.258069095038423E-2</v>
      </c>
    </row>
    <row r="1952" spans="50:51">
      <c r="AX1952">
        <f t="shared" si="451"/>
        <v>1948</v>
      </c>
      <c r="AY1952" s="34">
        <v>2.317792045189845E-2</v>
      </c>
    </row>
    <row r="1953" spans="50:51">
      <c r="AX1953">
        <f t="shared" si="451"/>
        <v>1949</v>
      </c>
      <c r="AY1953" s="34">
        <v>2.1906410144420803E-2</v>
      </c>
    </row>
    <row r="1954" spans="50:51">
      <c r="AX1954">
        <f t="shared" si="451"/>
        <v>1950</v>
      </c>
      <c r="AY1954" s="34">
        <v>2.2159147158164631E-2</v>
      </c>
    </row>
    <row r="1955" spans="50:51">
      <c r="AX1955">
        <f t="shared" si="451"/>
        <v>1951</v>
      </c>
      <c r="AY1955" s="34">
        <v>2.2767659562078189E-2</v>
      </c>
    </row>
    <row r="1956" spans="50:51">
      <c r="AX1956">
        <f t="shared" si="451"/>
        <v>1952</v>
      </c>
      <c r="AY1956" s="34">
        <v>2.4725097542511114E-2</v>
      </c>
    </row>
    <row r="1957" spans="50:51">
      <c r="AX1957">
        <f t="shared" si="451"/>
        <v>1953</v>
      </c>
      <c r="AY1957" s="34">
        <v>2.3860062893081724E-2</v>
      </c>
    </row>
    <row r="1958" spans="50:51">
      <c r="AX1958">
        <f t="shared" si="451"/>
        <v>1954</v>
      </c>
      <c r="AY1958" s="34">
        <v>2.3124781621244438E-2</v>
      </c>
    </row>
    <row r="1959" spans="50:51">
      <c r="AX1959">
        <f t="shared" si="451"/>
        <v>1955</v>
      </c>
      <c r="AY1959" s="34">
        <v>2.2585167714885487E-2</v>
      </c>
    </row>
    <row r="1960" spans="50:51">
      <c r="AX1960">
        <f t="shared" si="451"/>
        <v>1956</v>
      </c>
      <c r="AY1960" s="34">
        <v>2.3191751106452725E-2</v>
      </c>
    </row>
    <row r="1961" spans="50:51">
      <c r="AX1961">
        <f t="shared" si="451"/>
        <v>1957</v>
      </c>
      <c r="AY1961" s="34">
        <v>2.4645534882366607E-2</v>
      </c>
    </row>
    <row r="1962" spans="50:51">
      <c r="AX1962">
        <f t="shared" si="451"/>
        <v>1958</v>
      </c>
      <c r="AY1962" s="34">
        <v>2.3230986489634346E-2</v>
      </c>
    </row>
    <row r="1963" spans="50:51">
      <c r="AX1963">
        <f t="shared" si="451"/>
        <v>1959</v>
      </c>
      <c r="AY1963" s="34">
        <v>2.2859415036105592E-2</v>
      </c>
    </row>
    <row r="1964" spans="50:51">
      <c r="AX1964">
        <f t="shared" si="451"/>
        <v>1960</v>
      </c>
      <c r="AY1964" s="34">
        <v>2.2243004600512897E-2</v>
      </c>
    </row>
    <row r="1965" spans="50:51">
      <c r="AX1965">
        <f t="shared" si="451"/>
        <v>1961</v>
      </c>
      <c r="AY1965" s="34">
        <v>2.4163318192406164E-2</v>
      </c>
    </row>
    <row r="1966" spans="50:51">
      <c r="AX1966">
        <f t="shared" si="451"/>
        <v>1962</v>
      </c>
      <c r="AY1966" s="34">
        <v>2.3569291579315543E-2</v>
      </c>
    </row>
    <row r="1967" spans="50:51">
      <c r="AX1967">
        <f t="shared" si="451"/>
        <v>1963</v>
      </c>
      <c r="AY1967" s="34">
        <v>2.2193359829956138E-2</v>
      </c>
    </row>
    <row r="1968" spans="50:51">
      <c r="AX1968">
        <f t="shared" si="451"/>
        <v>1964</v>
      </c>
      <c r="AY1968" s="34">
        <v>2.5120435883997545E-2</v>
      </c>
    </row>
    <row r="1969" spans="50:51">
      <c r="AX1969">
        <f t="shared" si="451"/>
        <v>1965</v>
      </c>
      <c r="AY1969" s="34">
        <v>2.3907305497320955E-2</v>
      </c>
    </row>
    <row r="1970" spans="50:51">
      <c r="AX1970">
        <f t="shared" si="451"/>
        <v>1966</v>
      </c>
      <c r="AY1970" s="34">
        <v>2.2254833449802731E-2</v>
      </c>
    </row>
    <row r="1971" spans="50:51">
      <c r="AX1971">
        <f t="shared" si="451"/>
        <v>1967</v>
      </c>
      <c r="AY1971" s="34">
        <v>2.1964098532495032E-2</v>
      </c>
    </row>
    <row r="1972" spans="50:51">
      <c r="AX1972">
        <f t="shared" si="451"/>
        <v>1968</v>
      </c>
      <c r="AY1972" s="34">
        <v>2.3488491439552953E-2</v>
      </c>
    </row>
    <row r="1973" spans="50:51">
      <c r="AX1973">
        <f t="shared" si="451"/>
        <v>1969</v>
      </c>
      <c r="AY1973" s="34">
        <v>2.3725796354530971E-2</v>
      </c>
    </row>
    <row r="1974" spans="50:51">
      <c r="AX1974">
        <f t="shared" si="451"/>
        <v>1970</v>
      </c>
      <c r="AY1974" s="34">
        <v>2.4249468611693414E-2</v>
      </c>
    </row>
    <row r="1975" spans="50:51">
      <c r="AX1975">
        <f t="shared" si="451"/>
        <v>1971</v>
      </c>
      <c r="AY1975" s="34">
        <v>2.6440135103657864E-2</v>
      </c>
    </row>
    <row r="1976" spans="50:51">
      <c r="AX1976">
        <f t="shared" si="451"/>
        <v>1972</v>
      </c>
      <c r="AY1976" s="34">
        <v>2.2689479967389369E-2</v>
      </c>
    </row>
    <row r="1977" spans="50:51">
      <c r="AX1977">
        <f t="shared" si="451"/>
        <v>1973</v>
      </c>
      <c r="AY1977" s="34">
        <v>2.5188752038202138E-2</v>
      </c>
    </row>
    <row r="1978" spans="50:51">
      <c r="AX1978">
        <f t="shared" si="451"/>
        <v>1974</v>
      </c>
      <c r="AY1978" s="34">
        <v>2.3654677672956391E-2</v>
      </c>
    </row>
    <row r="1979" spans="50:51">
      <c r="AX1979">
        <f t="shared" si="451"/>
        <v>1975</v>
      </c>
      <c r="AY1979" s="34">
        <v>2.4511523119030987E-2</v>
      </c>
    </row>
    <row r="1980" spans="50:51">
      <c r="AX1980">
        <f t="shared" si="451"/>
        <v>1976</v>
      </c>
      <c r="AY1980" s="34">
        <v>2.4130816154204832E-2</v>
      </c>
    </row>
    <row r="1981" spans="50:51">
      <c r="AX1981">
        <f t="shared" si="451"/>
        <v>1977</v>
      </c>
      <c r="AY1981" s="34">
        <v>2.2769261006288469E-2</v>
      </c>
    </row>
    <row r="1982" spans="50:51">
      <c r="AX1982">
        <f t="shared" si="451"/>
        <v>1978</v>
      </c>
      <c r="AY1982" s="34">
        <v>2.1937055963196193E-2</v>
      </c>
    </row>
    <row r="1983" spans="50:51">
      <c r="AX1983">
        <f t="shared" si="451"/>
        <v>1979</v>
      </c>
      <c r="AY1983" s="34">
        <v>2.3901190892150197E-2</v>
      </c>
    </row>
    <row r="1984" spans="50:51">
      <c r="AX1984">
        <f t="shared" si="451"/>
        <v>1980</v>
      </c>
      <c r="AY1984" s="34">
        <v>2.304139733286785E-2</v>
      </c>
    </row>
    <row r="1985" spans="50:51">
      <c r="AX1985">
        <f t="shared" si="451"/>
        <v>1981</v>
      </c>
      <c r="AY1985" s="34">
        <v>2.3779845096669569E-2</v>
      </c>
    </row>
    <row r="1986" spans="50:51">
      <c r="AX1986">
        <f t="shared" si="451"/>
        <v>1982</v>
      </c>
      <c r="AY1986" s="34">
        <v>2.4817216981132619E-2</v>
      </c>
    </row>
    <row r="1987" spans="50:51">
      <c r="AX1987">
        <f t="shared" si="451"/>
        <v>1983</v>
      </c>
      <c r="AY1987" s="34">
        <v>2.3120268460284393E-2</v>
      </c>
    </row>
    <row r="1988" spans="50:51">
      <c r="AX1988">
        <f t="shared" si="451"/>
        <v>1984</v>
      </c>
      <c r="AY1988" s="34">
        <v>2.5049571977637852E-2</v>
      </c>
    </row>
    <row r="1989" spans="50:51">
      <c r="AX1989">
        <f t="shared" si="451"/>
        <v>1985</v>
      </c>
      <c r="AY1989" s="34">
        <v>2.3846559806662091E-2</v>
      </c>
    </row>
    <row r="1990" spans="50:51">
      <c r="AX1990">
        <f t="shared" si="451"/>
        <v>1986</v>
      </c>
      <c r="AY1990" s="34">
        <v>2.540068862101132E-2</v>
      </c>
    </row>
    <row r="1991" spans="50:51">
      <c r="AX1991">
        <f t="shared" ref="AX1991:AX2001" si="452">AX1990+1</f>
        <v>1987</v>
      </c>
      <c r="AY1991" s="34">
        <v>2.2911352783601315E-2</v>
      </c>
    </row>
    <row r="1992" spans="50:51">
      <c r="AX1992">
        <f t="shared" si="452"/>
        <v>1988</v>
      </c>
      <c r="AY1992" s="34">
        <v>2.3915094339623143E-2</v>
      </c>
    </row>
    <row r="1993" spans="50:51">
      <c r="AX1993">
        <f t="shared" si="452"/>
        <v>1989</v>
      </c>
      <c r="AY1993" s="34">
        <v>2.3593386035407067E-2</v>
      </c>
    </row>
    <row r="1994" spans="50:51">
      <c r="AX1994">
        <f t="shared" si="452"/>
        <v>1990</v>
      </c>
      <c r="AY1994" s="34">
        <v>2.311229763568675E-2</v>
      </c>
    </row>
    <row r="1995" spans="50:51">
      <c r="AX1995">
        <f t="shared" si="452"/>
        <v>1991</v>
      </c>
      <c r="AY1995" s="34">
        <v>2.3509746971814703E-2</v>
      </c>
    </row>
    <row r="1996" spans="50:51">
      <c r="AX1996">
        <f t="shared" si="452"/>
        <v>1992</v>
      </c>
      <c r="AY1996" s="34">
        <v>2.570259725133928E-2</v>
      </c>
    </row>
    <row r="1997" spans="50:51">
      <c r="AX1997">
        <f t="shared" si="452"/>
        <v>1993</v>
      </c>
      <c r="AY1997" s="34">
        <v>2.2529954286047208E-2</v>
      </c>
    </row>
    <row r="1998" spans="50:51">
      <c r="AX1998">
        <f t="shared" si="452"/>
        <v>1994</v>
      </c>
      <c r="AY1998" s="34">
        <v>2.410297286280056E-2</v>
      </c>
    </row>
    <row r="1999" spans="50:51">
      <c r="AX1999">
        <f t="shared" si="452"/>
        <v>1995</v>
      </c>
      <c r="AY1999" s="34">
        <v>2.3927469135802702E-2</v>
      </c>
    </row>
    <row r="2000" spans="50:51">
      <c r="AX2000">
        <f t="shared" si="452"/>
        <v>1996</v>
      </c>
      <c r="AY2000" s="34">
        <v>2.1554711157698549E-2</v>
      </c>
    </row>
    <row r="2001" spans="50:51">
      <c r="AX2001">
        <f t="shared" si="452"/>
        <v>1997</v>
      </c>
      <c r="AY2001" s="34">
        <v>2.3640373864429933E-2</v>
      </c>
    </row>
    <row r="2002" spans="50:51">
      <c r="AX2002">
        <f>AX2001+1</f>
        <v>1998</v>
      </c>
      <c r="AY2002" s="34">
        <v>2.1032494758910322E-2</v>
      </c>
    </row>
    <row r="2003" spans="50:51">
      <c r="AX2003">
        <f t="shared" ref="AX2003:AX2004" si="453">AX2002+1</f>
        <v>1999</v>
      </c>
      <c r="AY2003" s="34">
        <v>2.1326250582343276E-2</v>
      </c>
    </row>
    <row r="2004" spans="50:51">
      <c r="AX2004">
        <f t="shared" si="453"/>
        <v>2000</v>
      </c>
      <c r="AY2004" s="34">
        <v>2.474045684835785E-2</v>
      </c>
    </row>
  </sheetData>
  <mergeCells count="3">
    <mergeCell ref="AI3:AO3"/>
    <mergeCell ref="D3:I3"/>
    <mergeCell ref="J3:AH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2004"/>
  <sheetViews>
    <sheetView topLeftCell="BA1" workbookViewId="0">
      <selection activeCell="BQ10" sqref="BQ10"/>
    </sheetView>
  </sheetViews>
  <sheetFormatPr defaultRowHeight="15.75"/>
  <cols>
    <col min="12" max="12" width="10.875" bestFit="1" customWidth="1"/>
    <col min="13" max="13" width="13.875" bestFit="1" customWidth="1"/>
    <col min="14" max="14" width="11.125" bestFit="1" customWidth="1"/>
    <col min="15" max="15" width="11.875" bestFit="1" customWidth="1"/>
    <col min="16" max="16" width="12.375" bestFit="1" customWidth="1"/>
    <col min="19" max="19" width="13.875" bestFit="1" customWidth="1"/>
    <col min="20" max="20" width="10.75" bestFit="1" customWidth="1"/>
    <col min="21" max="21" width="11.875" bestFit="1" customWidth="1"/>
    <col min="23" max="23" width="9" style="24"/>
    <col min="38" max="38" width="10.875" bestFit="1" customWidth="1"/>
    <col min="40" max="40" width="13.25" bestFit="1" customWidth="1"/>
    <col min="42" max="42" width="10.875" bestFit="1" customWidth="1"/>
    <col min="43" max="43" width="15.5" bestFit="1" customWidth="1"/>
  </cols>
  <sheetData>
    <row r="1" spans="1:58">
      <c r="D1" t="s">
        <v>1</v>
      </c>
      <c r="E1" s="33">
        <f>11/24</f>
        <v>0.45833333333333331</v>
      </c>
      <c r="G1" t="s">
        <v>2</v>
      </c>
      <c r="H1" s="33">
        <f>21/24</f>
        <v>0.875</v>
      </c>
      <c r="W1"/>
    </row>
    <row r="2" spans="1:58">
      <c r="A2" s="35" t="s">
        <v>76</v>
      </c>
      <c r="B2" s="35"/>
      <c r="C2" s="35"/>
      <c r="D2" s="35"/>
      <c r="E2" s="35"/>
      <c r="W2"/>
      <c r="AY2" t="s">
        <v>4</v>
      </c>
    </row>
    <row r="3" spans="1:58">
      <c r="D3" s="54" t="s">
        <v>5</v>
      </c>
      <c r="E3" s="54"/>
      <c r="F3" s="54"/>
      <c r="G3" s="54"/>
      <c r="H3" s="54"/>
      <c r="I3" s="54"/>
      <c r="J3" s="55" t="s">
        <v>6</v>
      </c>
      <c r="K3" s="55"/>
      <c r="L3" s="55"/>
      <c r="M3" s="55"/>
      <c r="N3" s="55"/>
      <c r="O3" s="55"/>
      <c r="P3" s="56" t="s">
        <v>7</v>
      </c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3" t="s">
        <v>77</v>
      </c>
      <c r="AJ3" s="53"/>
      <c r="AK3" s="53"/>
      <c r="AL3" s="53"/>
      <c r="AM3" s="53"/>
      <c r="AN3" s="53"/>
      <c r="AO3" s="53"/>
      <c r="AP3" s="3"/>
      <c r="AZ3" t="s">
        <v>4</v>
      </c>
    </row>
    <row r="4" spans="1:58">
      <c r="A4" s="3" t="s">
        <v>8</v>
      </c>
      <c r="B4" s="6" t="s">
        <v>9</v>
      </c>
      <c r="C4" s="4" t="s">
        <v>10</v>
      </c>
      <c r="D4" s="17" t="s">
        <v>11</v>
      </c>
      <c r="E4" s="20" t="s">
        <v>12</v>
      </c>
      <c r="F4" s="17" t="s">
        <v>13</v>
      </c>
      <c r="G4" s="17" t="s">
        <v>14</v>
      </c>
      <c r="H4" s="17" t="s">
        <v>15</v>
      </c>
      <c r="I4" s="17" t="s">
        <v>16</v>
      </c>
      <c r="J4" s="15" t="s">
        <v>17</v>
      </c>
      <c r="K4" s="22" t="s">
        <v>12</v>
      </c>
      <c r="L4" s="15" t="s">
        <v>18</v>
      </c>
      <c r="M4" s="15" t="s">
        <v>19</v>
      </c>
      <c r="N4" s="15" t="s">
        <v>20</v>
      </c>
      <c r="O4" s="15" t="s">
        <v>21</v>
      </c>
      <c r="P4" s="13" t="s">
        <v>22</v>
      </c>
      <c r="Q4" s="22" t="s">
        <v>12</v>
      </c>
      <c r="R4" s="13" t="s">
        <v>23</v>
      </c>
      <c r="S4" s="13" t="s">
        <v>24</v>
      </c>
      <c r="T4" s="13" t="s">
        <v>25</v>
      </c>
      <c r="U4" s="13" t="s">
        <v>26</v>
      </c>
      <c r="V4" s="11" t="s">
        <v>27</v>
      </c>
      <c r="W4" s="22" t="s">
        <v>12</v>
      </c>
      <c r="X4" s="11" t="s">
        <v>28</v>
      </c>
      <c r="Y4" s="11" t="s">
        <v>29</v>
      </c>
      <c r="Z4" s="11" t="s">
        <v>30</v>
      </c>
      <c r="AA4" s="11" t="s">
        <v>31</v>
      </c>
      <c r="AB4" s="9" t="s">
        <v>32</v>
      </c>
      <c r="AC4" s="22" t="s">
        <v>12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7" t="s">
        <v>38</v>
      </c>
      <c r="AJ4" s="22" t="s">
        <v>12</v>
      </c>
      <c r="AK4" s="7" t="s">
        <v>39</v>
      </c>
      <c r="AL4" s="7" t="s">
        <v>40</v>
      </c>
      <c r="AM4" s="7" t="s">
        <v>41</v>
      </c>
      <c r="AN4" s="7" t="s">
        <v>42</v>
      </c>
      <c r="AO4" s="7" t="s">
        <v>43</v>
      </c>
      <c r="AP4" s="3" t="s">
        <v>44</v>
      </c>
      <c r="AQ4" s="3" t="s">
        <v>45</v>
      </c>
      <c r="AR4" s="4" t="s">
        <v>46</v>
      </c>
      <c r="AS4" s="4" t="s">
        <v>47</v>
      </c>
      <c r="AT4" s="4" t="s">
        <v>48</v>
      </c>
      <c r="AY4" s="33">
        <f ca="1">AS362</f>
        <v>9.2435413808871457E-3</v>
      </c>
      <c r="BB4" t="s">
        <v>49</v>
      </c>
      <c r="BC4" s="34">
        <f>AVERAGE(AY5:AY2004)</f>
        <v>9.1622329568190573E-3</v>
      </c>
      <c r="BE4" t="s">
        <v>50</v>
      </c>
      <c r="BF4" t="s">
        <v>51</v>
      </c>
    </row>
    <row r="5" spans="1:58">
      <c r="A5" s="2">
        <v>222</v>
      </c>
      <c r="B5" s="1">
        <f>A5/86400</f>
        <v>2.5694444444444445E-3</v>
      </c>
      <c r="C5" s="5">
        <f>E1+B5</f>
        <v>0.46090277777777777</v>
      </c>
      <c r="D5" s="18">
        <f t="shared" ref="D5:D68" si="0">C5</f>
        <v>0.46090277777777777</v>
      </c>
      <c r="E5" s="20"/>
      <c r="F5" s="18">
        <f>D5</f>
        <v>0.46090277777777777</v>
      </c>
      <c r="G5" s="25">
        <f ca="1">RANDBETWEEN(10,30)</f>
        <v>23</v>
      </c>
      <c r="H5" s="26">
        <f ca="1">G5/86400</f>
        <v>2.6620370370370372E-4</v>
      </c>
      <c r="I5" s="18">
        <f ca="1">D5+H5</f>
        <v>0.4611689814814815</v>
      </c>
      <c r="J5" s="16">
        <f ca="1">I5</f>
        <v>0.4611689814814815</v>
      </c>
      <c r="K5" s="22"/>
      <c r="L5" s="16">
        <f ca="1">J5</f>
        <v>0.4611689814814815</v>
      </c>
      <c r="M5" s="15">
        <f ca="1">RANDBETWEEN(8,35)</f>
        <v>18</v>
      </c>
      <c r="N5" s="16">
        <f ca="1">M5/86400</f>
        <v>2.0833333333333335E-4</v>
      </c>
      <c r="O5" s="16">
        <f ca="1">L5+N5</f>
        <v>0.46137731481481481</v>
      </c>
      <c r="P5" s="14">
        <f ca="1">O5</f>
        <v>0.46137731481481481</v>
      </c>
      <c r="Q5" s="22"/>
      <c r="R5" s="14">
        <f ca="1">P5</f>
        <v>0.46137731481481481</v>
      </c>
      <c r="S5" s="13">
        <f ca="1">RANDBETWEEN(15,45)</f>
        <v>37</v>
      </c>
      <c r="T5" s="14">
        <f ca="1">S5/86400</f>
        <v>4.2824074074074075E-4</v>
      </c>
      <c r="U5" s="14">
        <f ca="1">R5+T5</f>
        <v>0.46180555555555552</v>
      </c>
      <c r="V5" s="12">
        <f ca="1">U5</f>
        <v>0.46180555555555552</v>
      </c>
      <c r="W5" s="22"/>
      <c r="X5" s="12">
        <f ca="1">V5</f>
        <v>0.46180555555555552</v>
      </c>
      <c r="Y5" s="11">
        <f ca="1">RANDBETWEEN(20,50)</f>
        <v>31</v>
      </c>
      <c r="Z5" s="12">
        <f ca="1">Y5/86400</f>
        <v>3.5879629629629629E-4</v>
      </c>
      <c r="AA5" s="12">
        <f ca="1">X5+Z5</f>
        <v>0.46216435185185184</v>
      </c>
      <c r="AB5" s="10">
        <f ca="1">AA5</f>
        <v>0.46216435185185184</v>
      </c>
      <c r="AC5" s="22"/>
      <c r="AD5" s="10">
        <f ca="1">AB5</f>
        <v>0.46216435185185184</v>
      </c>
      <c r="AE5" s="9">
        <f ca="1">IF(AH5=$AE$366,RANDBETWEEN($AF$366,$AG$366),IF(AH5=$AE$367,RANDBETWEEN($AF$367,$AG$367),RANDBETWEEN($AF$368,$AG$368)))</f>
        <v>36</v>
      </c>
      <c r="AF5" s="10">
        <f ca="1">AE5/86400</f>
        <v>4.1666666666666669E-4</v>
      </c>
      <c r="AG5" s="10">
        <f ca="1">AD5+AF5</f>
        <v>0.46258101851851852</v>
      </c>
      <c r="AH5" s="9" t="str">
        <f ca="1">IF(RAND()&lt;$AD$366,$AE$366,IF(RAND()&lt;$AD$367,$AE$367,$AE$368))</f>
        <v>Burrito</v>
      </c>
      <c r="AI5" s="8">
        <f ca="1">AG5</f>
        <v>0.46258101851851852</v>
      </c>
      <c r="AJ5" s="22"/>
      <c r="AK5" s="8">
        <f ca="1">AI5</f>
        <v>0.46258101851851852</v>
      </c>
      <c r="AL5" s="7">
        <f ca="1">IF(AO5=$AL$366,RANDBETWEEN($AM$366,$AN$366),RANDBETWEEN($AM$367,$AN$367))</f>
        <v>10</v>
      </c>
      <c r="AM5" s="8">
        <f ca="1">AL5/86400</f>
        <v>1.1574074074074075E-4</v>
      </c>
      <c r="AN5" s="8">
        <f ca="1">AK5+AM5</f>
        <v>0.46269675925925924</v>
      </c>
      <c r="AO5" s="7" t="str">
        <f ca="1">IF(RAND()&lt;$AK$366,$AL$366,$AL$367)</f>
        <v>Debit</v>
      </c>
      <c r="AP5" s="3"/>
      <c r="AQ5" s="1">
        <f t="shared" ref="AQ5:AQ68" ca="1" si="1">AM5+AF5+Z5+T5+N5+H5</f>
        <v>1.7939814814814815E-3</v>
      </c>
      <c r="AR5">
        <f>IF(C5&lt;$H$1, 1,0)</f>
        <v>1</v>
      </c>
      <c r="AT5" s="33">
        <f ca="1">AQ5*AR5</f>
        <v>1.7939814814814815E-3</v>
      </c>
      <c r="AX5">
        <v>1</v>
      </c>
      <c r="AY5" s="34">
        <f t="dataTable" ref="AY5:AY2004" dt2D="0" dtr="0" r1="AX1" ca="1"/>
        <v>8.5996084819393061E-3</v>
      </c>
      <c r="BB5" t="s">
        <v>52</v>
      </c>
      <c r="BC5" s="34">
        <f>_xlfn.STDEV.P(AY5:AY2004)</f>
        <v>7.5390998570500241E-4</v>
      </c>
      <c r="BE5" s="34">
        <f>BC7</f>
        <v>6.8751786122546064E-3</v>
      </c>
      <c r="BF5">
        <f t="array" ref="BF5:BF100">FREQUENCY(AY5:AY2004,BE5:BE100)</f>
        <v>1</v>
      </c>
    </row>
    <row r="6" spans="1:58">
      <c r="A6" s="2">
        <v>154</v>
      </c>
      <c r="B6" s="1">
        <f t="shared" ref="B6:B69" si="2">A6/86400</f>
        <v>1.7824074074074075E-3</v>
      </c>
      <c r="C6" s="5">
        <f>C5+B6</f>
        <v>0.4626851851851852</v>
      </c>
      <c r="D6" s="18">
        <f t="shared" si="0"/>
        <v>0.4626851851851852</v>
      </c>
      <c r="E6" s="21">
        <f ca="1">MAX(0,(I5-D6))</f>
        <v>0</v>
      </c>
      <c r="F6" s="18">
        <f ca="1">D6+E6</f>
        <v>0.4626851851851852</v>
      </c>
      <c r="G6" s="25">
        <f t="shared" ref="G6:G69" ca="1" si="3">RANDBETWEEN(10,30)</f>
        <v>29</v>
      </c>
      <c r="H6" s="18">
        <f ca="1">G6/86400</f>
        <v>3.3564814814814812E-4</v>
      </c>
      <c r="I6" s="18">
        <f ca="1">F6+H6</f>
        <v>0.46302083333333333</v>
      </c>
      <c r="J6" s="16">
        <f ca="1">I6</f>
        <v>0.46302083333333333</v>
      </c>
      <c r="K6" s="23">
        <f ca="1">MAX(0,(O5-J6))</f>
        <v>0</v>
      </c>
      <c r="L6" s="16">
        <f ca="1">J6+K6</f>
        <v>0.46302083333333333</v>
      </c>
      <c r="M6" s="15">
        <f t="shared" ref="M6:M69" ca="1" si="4">RANDBETWEEN(8,35)</f>
        <v>20</v>
      </c>
      <c r="N6" s="16">
        <f t="shared" ref="N6:N69" ca="1" si="5">M6/86400</f>
        <v>2.3148148148148149E-4</v>
      </c>
      <c r="O6" s="16">
        <f ca="1">L6+N6</f>
        <v>0.46325231481481483</v>
      </c>
      <c r="P6" s="14">
        <f ca="1">O6</f>
        <v>0.46325231481481483</v>
      </c>
      <c r="Q6" s="23">
        <f ca="1">MAX(0,(AG5-P6))</f>
        <v>0</v>
      </c>
      <c r="R6" s="14">
        <f ca="1">P6+Q6</f>
        <v>0.46325231481481483</v>
      </c>
      <c r="S6" s="13">
        <f t="shared" ref="S6:S69" ca="1" si="6">RANDBETWEEN(15,45)</f>
        <v>38</v>
      </c>
      <c r="T6" s="14">
        <f t="shared" ref="T6:T69" ca="1" si="7">S6/86400</f>
        <v>4.3981481481481481E-4</v>
      </c>
      <c r="U6" s="14">
        <f ca="1">R6+T6</f>
        <v>0.46369212962962963</v>
      </c>
      <c r="V6" s="12">
        <f ca="1">U6</f>
        <v>0.46369212962962963</v>
      </c>
      <c r="W6" s="23">
        <v>0</v>
      </c>
      <c r="X6" s="12">
        <f ca="1">V6+W6</f>
        <v>0.46369212962962963</v>
      </c>
      <c r="Y6" s="11">
        <f t="shared" ref="Y6:Y69" ca="1" si="8">RANDBETWEEN(20,50)</f>
        <v>41</v>
      </c>
      <c r="Z6" s="12">
        <f t="shared" ref="Z6:Z69" ca="1" si="9">Y6/86400</f>
        <v>4.7453703703703704E-4</v>
      </c>
      <c r="AA6" s="12">
        <f ca="1">X6+Z6</f>
        <v>0.46416666666666667</v>
      </c>
      <c r="AB6" s="10">
        <f ca="1">AA6</f>
        <v>0.46416666666666667</v>
      </c>
      <c r="AC6" s="23">
        <f>0</f>
        <v>0</v>
      </c>
      <c r="AD6" s="10">
        <f ca="1">AB6+AC6</f>
        <v>0.46416666666666667</v>
      </c>
      <c r="AE6" s="9">
        <f t="shared" ref="AE6:AE69" ca="1" si="10">IF(AH6=$AE$366,RANDBETWEEN($AF$366,$AG$366),IF(AH6=$AE$367,RANDBETWEEN($AF$367,$AG$367),RANDBETWEEN($AF$368,$AG$368)))</f>
        <v>47</v>
      </c>
      <c r="AF6" s="10">
        <f t="shared" ref="AF6:AF69" ca="1" si="11">AE6/86400</f>
        <v>5.4398148148148144E-4</v>
      </c>
      <c r="AG6" s="10">
        <f ca="1">AD6+AF6</f>
        <v>0.46471064814814816</v>
      </c>
      <c r="AH6" s="9" t="str">
        <f t="shared" ref="AH6:AH69" ca="1" si="12">IF(RAND()&lt;$AD$366,$AE$366,IF(RAND()&lt;$AD$367,$AE$367,$AE$368))</f>
        <v>Bowl</v>
      </c>
      <c r="AI6" s="8">
        <f ca="1">AG6</f>
        <v>0.46471064814814816</v>
      </c>
      <c r="AJ6" s="23">
        <f ca="1">MAX(0,(AN5-AI6))</f>
        <v>0</v>
      </c>
      <c r="AK6" s="8">
        <f ca="1">AI6+AJ6</f>
        <v>0.46471064814814816</v>
      </c>
      <c r="AL6" s="7">
        <f t="shared" ref="AL6:AL69" ca="1" si="13">IF(AO6=$AL$366,RANDBETWEEN($AM$366,$AN$366),RANDBETWEEN($AM$367,$AN$367))</f>
        <v>41</v>
      </c>
      <c r="AM6" s="8">
        <f t="shared" ref="AM6:AM69" ca="1" si="14">AL6/86400</f>
        <v>4.7453703703703704E-4</v>
      </c>
      <c r="AN6" s="8">
        <f t="shared" ref="AN6:AN69" ca="1" si="15">AK6+AM6</f>
        <v>0.4651851851851852</v>
      </c>
      <c r="AO6" s="7" t="str">
        <f t="shared" ref="AO6:AO69" ca="1" si="16">IF(RAND()&lt;$AK$366,$AL$366,$AL$367)</f>
        <v>Cash</v>
      </c>
      <c r="AP6" s="1">
        <f ca="1">E6+K6+Q6+W6+AC6+AJ6</f>
        <v>0</v>
      </c>
      <c r="AQ6" s="1">
        <f t="shared" ca="1" si="1"/>
        <v>2.5000000000000001E-3</v>
      </c>
      <c r="AR6">
        <f t="shared" ref="AR6:AR69" si="17">IF(C6&lt;$H$1, 1,0)</f>
        <v>1</v>
      </c>
      <c r="AS6" s="33">
        <f ca="1">AP6*AR6</f>
        <v>0</v>
      </c>
      <c r="AT6" s="33">
        <f t="shared" ref="AT6:AT69" ca="1" si="18">AQ6*AR6</f>
        <v>2.5000000000000001E-3</v>
      </c>
      <c r="AX6">
        <f>AX5+1</f>
        <v>2</v>
      </c>
      <c r="AY6" s="34">
        <v>7.508430498399961E-3</v>
      </c>
      <c r="BB6" t="s">
        <v>53</v>
      </c>
      <c r="BC6" s="34">
        <f>MAX(AY5:AY2004)</f>
        <v>1.1687850080018323E-2</v>
      </c>
      <c r="BE6" s="34">
        <f>BE5+$BC$10</f>
        <v>6.9330489826249769E-3</v>
      </c>
      <c r="BF6">
        <v>0</v>
      </c>
    </row>
    <row r="7" spans="1:58">
      <c r="A7" s="2">
        <v>78</v>
      </c>
      <c r="B7" s="1">
        <f t="shared" si="2"/>
        <v>9.0277777777777774E-4</v>
      </c>
      <c r="C7" s="5">
        <f t="shared" ref="C7:C70" si="19">C6+B7</f>
        <v>0.46358796296296295</v>
      </c>
      <c r="D7" s="18">
        <f t="shared" si="0"/>
        <v>0.46358796296296295</v>
      </c>
      <c r="E7" s="21">
        <f t="shared" ref="E7:E70" ca="1" si="20">MAX(0,(I6-D7))</f>
        <v>0</v>
      </c>
      <c r="F7" s="18">
        <f t="shared" ref="F7:F70" ca="1" si="21">D7+E7</f>
        <v>0.46358796296296295</v>
      </c>
      <c r="G7" s="25">
        <f t="shared" ca="1" si="3"/>
        <v>17</v>
      </c>
      <c r="H7" s="18">
        <f t="shared" ref="H7:H70" ca="1" si="22">G7/86400</f>
        <v>1.9675925925925926E-4</v>
      </c>
      <c r="I7" s="18">
        <f t="shared" ref="I7:I70" ca="1" si="23">F7+H7</f>
        <v>0.46378472222222222</v>
      </c>
      <c r="J7" s="16">
        <f t="shared" ref="J7:J70" ca="1" si="24">I7</f>
        <v>0.46378472222222222</v>
      </c>
      <c r="K7" s="23">
        <f t="shared" ref="K7:K70" ca="1" si="25">MAX(0,(O6-J7))</f>
        <v>0</v>
      </c>
      <c r="L7" s="16">
        <f t="shared" ref="L7:L70" ca="1" si="26">J7+K7</f>
        <v>0.46378472222222222</v>
      </c>
      <c r="M7" s="15">
        <f t="shared" ca="1" si="4"/>
        <v>21</v>
      </c>
      <c r="N7" s="16">
        <f t="shared" ca="1" si="5"/>
        <v>2.4305555555555555E-4</v>
      </c>
      <c r="O7" s="16">
        <f t="shared" ref="O7:O70" ca="1" si="27">L7+N7</f>
        <v>0.46402777777777776</v>
      </c>
      <c r="P7" s="14">
        <f t="shared" ref="P7:P70" ca="1" si="28">O7</f>
        <v>0.46402777777777776</v>
      </c>
      <c r="Q7" s="23">
        <f t="shared" ref="Q7:Q70" ca="1" si="29">MAX(0,(AG6-P7))</f>
        <v>6.828703703704031E-4</v>
      </c>
      <c r="R7" s="14">
        <f t="shared" ref="R7:R70" ca="1" si="30">P7+Q7</f>
        <v>0.46471064814814816</v>
      </c>
      <c r="S7" s="13">
        <f t="shared" ca="1" si="6"/>
        <v>22</v>
      </c>
      <c r="T7" s="14">
        <f t="shared" ca="1" si="7"/>
        <v>2.5462962962962961E-4</v>
      </c>
      <c r="U7" s="14">
        <f t="shared" ref="U7:U70" ca="1" si="31">R7+T7</f>
        <v>0.4649652777777778</v>
      </c>
      <c r="V7" s="12">
        <f t="shared" ref="V7:V70" ca="1" si="32">U7</f>
        <v>0.4649652777777778</v>
      </c>
      <c r="W7" s="23">
        <v>0</v>
      </c>
      <c r="X7" s="12">
        <f t="shared" ref="X7:X70" ca="1" si="33">V7+W7</f>
        <v>0.4649652777777778</v>
      </c>
      <c r="Y7" s="11">
        <f t="shared" ca="1" si="8"/>
        <v>36</v>
      </c>
      <c r="Z7" s="12">
        <f t="shared" ca="1" si="9"/>
        <v>4.1666666666666669E-4</v>
      </c>
      <c r="AA7" s="12">
        <f t="shared" ref="AA7:AA70" ca="1" si="34">X7+Z7</f>
        <v>0.46538194444444447</v>
      </c>
      <c r="AB7" s="10">
        <f t="shared" ref="AB7:AB70" ca="1" si="35">AA7</f>
        <v>0.46538194444444447</v>
      </c>
      <c r="AC7" s="23">
        <f>0</f>
        <v>0</v>
      </c>
      <c r="AD7" s="10">
        <f t="shared" ref="AD7:AD70" ca="1" si="36">AB7+AC7</f>
        <v>0.46538194444444447</v>
      </c>
      <c r="AE7" s="9">
        <f t="shared" ca="1" si="10"/>
        <v>57</v>
      </c>
      <c r="AF7" s="10">
        <f t="shared" ca="1" si="11"/>
        <v>6.5972222222222224E-4</v>
      </c>
      <c r="AG7" s="10">
        <f t="shared" ref="AG7:AG70" ca="1" si="37">AD7+AF7</f>
        <v>0.46604166666666669</v>
      </c>
      <c r="AH7" s="9" t="str">
        <f t="shared" ca="1" si="12"/>
        <v>Quesadilla</v>
      </c>
      <c r="AI7" s="8">
        <f t="shared" ref="AI7:AI70" ca="1" si="38">AG7</f>
        <v>0.46604166666666669</v>
      </c>
      <c r="AJ7" s="23">
        <f t="shared" ref="AJ7:AJ70" ca="1" si="39">MAX(0,(AN6-AI7))</f>
        <v>0</v>
      </c>
      <c r="AK7" s="8">
        <f ca="1">AI7+AJ7</f>
        <v>0.46604166666666669</v>
      </c>
      <c r="AL7" s="7">
        <f t="shared" ca="1" si="13"/>
        <v>29</v>
      </c>
      <c r="AM7" s="8">
        <f t="shared" ca="1" si="14"/>
        <v>3.3564814814814812E-4</v>
      </c>
      <c r="AN7" s="8">
        <f t="shared" ca="1" si="15"/>
        <v>0.46637731481481481</v>
      </c>
      <c r="AO7" s="7" t="str">
        <f t="shared" ca="1" si="16"/>
        <v>Debit</v>
      </c>
      <c r="AP7" s="1">
        <f t="shared" ref="AP7:AP69" ca="1" si="40">E7+K7+Q7+W7+AC7+AJ7</f>
        <v>6.828703703704031E-4</v>
      </c>
      <c r="AQ7" s="1">
        <f t="shared" ca="1" si="1"/>
        <v>2.1064814814814817E-3</v>
      </c>
      <c r="AR7">
        <f t="shared" si="17"/>
        <v>1</v>
      </c>
      <c r="AS7" s="33">
        <f t="shared" ref="AS7:AS70" ca="1" si="41">AP7*AR7</f>
        <v>6.828703703704031E-4</v>
      </c>
      <c r="AT7" s="33">
        <f t="shared" ca="1" si="18"/>
        <v>2.1064814814814817E-3</v>
      </c>
      <c r="AX7">
        <f t="shared" ref="AX7:AX70" si="42">AX6+1</f>
        <v>3</v>
      </c>
      <c r="AY7" s="34">
        <v>8.9158950617289952E-3</v>
      </c>
      <c r="BB7" t="s">
        <v>54</v>
      </c>
      <c r="BC7" s="34">
        <f>MIN(AY5:AY2004)</f>
        <v>6.8751786122546064E-3</v>
      </c>
      <c r="BE7" s="34">
        <f t="shared" ref="BE7:BE70" si="43">BE6+$BC$10</f>
        <v>6.9909193529953473E-3</v>
      </c>
      <c r="BF7">
        <v>0</v>
      </c>
    </row>
    <row r="8" spans="1:58">
      <c r="A8" s="2">
        <v>54</v>
      </c>
      <c r="B8" s="1">
        <f t="shared" si="2"/>
        <v>6.2500000000000001E-4</v>
      </c>
      <c r="C8" s="5">
        <f t="shared" si="19"/>
        <v>0.46421296296296294</v>
      </c>
      <c r="D8" s="18">
        <f t="shared" si="0"/>
        <v>0.46421296296296294</v>
      </c>
      <c r="E8" s="21">
        <f t="shared" ca="1" si="20"/>
        <v>0</v>
      </c>
      <c r="F8" s="18">
        <f t="shared" ca="1" si="21"/>
        <v>0.46421296296296294</v>
      </c>
      <c r="G8" s="25">
        <f t="shared" ca="1" si="3"/>
        <v>18</v>
      </c>
      <c r="H8" s="18">
        <f t="shared" ca="1" si="22"/>
        <v>2.0833333333333335E-4</v>
      </c>
      <c r="I8" s="18">
        <f t="shared" ca="1" si="23"/>
        <v>0.46442129629629625</v>
      </c>
      <c r="J8" s="16">
        <f t="shared" ca="1" si="24"/>
        <v>0.46442129629629625</v>
      </c>
      <c r="K8" s="23">
        <f t="shared" ca="1" si="25"/>
        <v>0</v>
      </c>
      <c r="L8" s="16">
        <f t="shared" ca="1" si="26"/>
        <v>0.46442129629629625</v>
      </c>
      <c r="M8" s="15">
        <f t="shared" ca="1" si="4"/>
        <v>14</v>
      </c>
      <c r="N8" s="16">
        <f t="shared" ca="1" si="5"/>
        <v>1.6203703703703703E-4</v>
      </c>
      <c r="O8" s="16">
        <f t="shared" ca="1" si="27"/>
        <v>0.46458333333333329</v>
      </c>
      <c r="P8" s="14">
        <f t="shared" ca="1" si="28"/>
        <v>0.46458333333333329</v>
      </c>
      <c r="Q8" s="23">
        <f t="shared" ca="1" si="29"/>
        <v>1.4583333333333948E-3</v>
      </c>
      <c r="R8" s="14">
        <f t="shared" ca="1" si="30"/>
        <v>0.46604166666666669</v>
      </c>
      <c r="S8" s="13">
        <f t="shared" ca="1" si="6"/>
        <v>26</v>
      </c>
      <c r="T8" s="14">
        <f t="shared" ca="1" si="7"/>
        <v>3.0092592592592595E-4</v>
      </c>
      <c r="U8" s="14">
        <f t="shared" ca="1" si="31"/>
        <v>0.46634259259259259</v>
      </c>
      <c r="V8" s="12">
        <f t="shared" ca="1" si="32"/>
        <v>0.46634259259259259</v>
      </c>
      <c r="W8" s="23">
        <v>0</v>
      </c>
      <c r="X8" s="12">
        <f t="shared" ca="1" si="33"/>
        <v>0.46634259259259259</v>
      </c>
      <c r="Y8" s="11">
        <f t="shared" ca="1" si="8"/>
        <v>30</v>
      </c>
      <c r="Z8" s="12">
        <f t="shared" ca="1" si="9"/>
        <v>3.4722222222222224E-4</v>
      </c>
      <c r="AA8" s="12">
        <f t="shared" ca="1" si="34"/>
        <v>0.46668981481481481</v>
      </c>
      <c r="AB8" s="10">
        <f t="shared" ca="1" si="35"/>
        <v>0.46668981481481481</v>
      </c>
      <c r="AC8" s="23">
        <f>0</f>
        <v>0</v>
      </c>
      <c r="AD8" s="10">
        <f t="shared" ca="1" si="36"/>
        <v>0.46668981481481481</v>
      </c>
      <c r="AE8" s="9">
        <f t="shared" ca="1" si="10"/>
        <v>65</v>
      </c>
      <c r="AF8" s="10">
        <f t="shared" ca="1" si="11"/>
        <v>7.5231481481481482E-4</v>
      </c>
      <c r="AG8" s="10">
        <f t="shared" ca="1" si="37"/>
        <v>0.46744212962962961</v>
      </c>
      <c r="AH8" s="9" t="str">
        <f t="shared" ca="1" si="12"/>
        <v>Quesadilla</v>
      </c>
      <c r="AI8" s="8">
        <f t="shared" ca="1" si="38"/>
        <v>0.46744212962962961</v>
      </c>
      <c r="AJ8" s="23">
        <f t="shared" ca="1" si="39"/>
        <v>0</v>
      </c>
      <c r="AK8" s="8">
        <f ca="1">AI8+AJ8</f>
        <v>0.46744212962962961</v>
      </c>
      <c r="AL8" s="7">
        <f t="shared" ca="1" si="13"/>
        <v>30</v>
      </c>
      <c r="AM8" s="8">
        <f t="shared" ca="1" si="14"/>
        <v>3.4722222222222224E-4</v>
      </c>
      <c r="AN8" s="8">
        <f t="shared" ca="1" si="15"/>
        <v>0.46778935185185183</v>
      </c>
      <c r="AO8" s="7" t="str">
        <f t="shared" ca="1" si="16"/>
        <v>Cash</v>
      </c>
      <c r="AP8" s="1">
        <f t="shared" ca="1" si="40"/>
        <v>1.4583333333333948E-3</v>
      </c>
      <c r="AQ8" s="1">
        <f t="shared" ca="1" si="1"/>
        <v>2.1180555555555558E-3</v>
      </c>
      <c r="AR8">
        <f t="shared" si="17"/>
        <v>1</v>
      </c>
      <c r="AS8" s="33">
        <f t="shared" ca="1" si="41"/>
        <v>1.4583333333333948E-3</v>
      </c>
      <c r="AT8" s="33">
        <f t="shared" ca="1" si="18"/>
        <v>2.1180555555555558E-3</v>
      </c>
      <c r="AX8">
        <f t="shared" si="42"/>
        <v>4</v>
      </c>
      <c r="AY8" s="34">
        <v>8.4201746113400262E-3</v>
      </c>
      <c r="BE8" s="34">
        <f t="shared" si="43"/>
        <v>7.0487897233657178E-3</v>
      </c>
      <c r="BF8">
        <v>1</v>
      </c>
    </row>
    <row r="9" spans="1:58">
      <c r="A9" s="2">
        <v>79</v>
      </c>
      <c r="B9" s="1">
        <f t="shared" si="2"/>
        <v>9.1435185185185185E-4</v>
      </c>
      <c r="C9" s="5">
        <f t="shared" si="19"/>
        <v>0.46512731481481479</v>
      </c>
      <c r="D9" s="18">
        <f t="shared" si="0"/>
        <v>0.46512731481481479</v>
      </c>
      <c r="E9" s="21">
        <f t="shared" ca="1" si="20"/>
        <v>0</v>
      </c>
      <c r="F9" s="18">
        <f t="shared" ca="1" si="21"/>
        <v>0.46512731481481479</v>
      </c>
      <c r="G9" s="25">
        <f t="shared" ca="1" si="3"/>
        <v>14</v>
      </c>
      <c r="H9" s="18">
        <f t="shared" ca="1" si="22"/>
        <v>1.6203703703703703E-4</v>
      </c>
      <c r="I9" s="18">
        <f t="shared" ca="1" si="23"/>
        <v>0.46528935185185183</v>
      </c>
      <c r="J9" s="16">
        <f t="shared" ca="1" si="24"/>
        <v>0.46528935185185183</v>
      </c>
      <c r="K9" s="23">
        <f t="shared" ca="1" si="25"/>
        <v>0</v>
      </c>
      <c r="L9" s="16">
        <f t="shared" ca="1" si="26"/>
        <v>0.46528935185185183</v>
      </c>
      <c r="M9" s="15">
        <f t="shared" ca="1" si="4"/>
        <v>18</v>
      </c>
      <c r="N9" s="16">
        <f t="shared" ca="1" si="5"/>
        <v>2.0833333333333335E-4</v>
      </c>
      <c r="O9" s="16">
        <f t="shared" ca="1" si="27"/>
        <v>0.46549768518518514</v>
      </c>
      <c r="P9" s="14">
        <f t="shared" ca="1" si="28"/>
        <v>0.46549768518518514</v>
      </c>
      <c r="Q9" s="23">
        <f t="shared" ca="1" si="29"/>
        <v>1.9444444444444708E-3</v>
      </c>
      <c r="R9" s="14">
        <f t="shared" ca="1" si="30"/>
        <v>0.46744212962962961</v>
      </c>
      <c r="S9" s="13">
        <f t="shared" ca="1" si="6"/>
        <v>26</v>
      </c>
      <c r="T9" s="14">
        <f t="shared" ca="1" si="7"/>
        <v>3.0092592592592595E-4</v>
      </c>
      <c r="U9" s="14">
        <f t="shared" ca="1" si="31"/>
        <v>0.46774305555555551</v>
      </c>
      <c r="V9" s="12">
        <f t="shared" ca="1" si="32"/>
        <v>0.46774305555555551</v>
      </c>
      <c r="W9" s="23">
        <v>0</v>
      </c>
      <c r="X9" s="12">
        <f t="shared" ca="1" si="33"/>
        <v>0.46774305555555551</v>
      </c>
      <c r="Y9" s="11">
        <f t="shared" ca="1" si="8"/>
        <v>21</v>
      </c>
      <c r="Z9" s="12">
        <f t="shared" ca="1" si="9"/>
        <v>2.4305555555555555E-4</v>
      </c>
      <c r="AA9" s="12">
        <f t="shared" ca="1" si="34"/>
        <v>0.46798611111111105</v>
      </c>
      <c r="AB9" s="10">
        <f t="shared" ca="1" si="35"/>
        <v>0.46798611111111105</v>
      </c>
      <c r="AC9" s="23">
        <f>0</f>
        <v>0</v>
      </c>
      <c r="AD9" s="10">
        <f t="shared" ca="1" si="36"/>
        <v>0.46798611111111105</v>
      </c>
      <c r="AE9" s="9">
        <f t="shared" ca="1" si="10"/>
        <v>25</v>
      </c>
      <c r="AF9" s="10">
        <f t="shared" ca="1" si="11"/>
        <v>2.8935185185185184E-4</v>
      </c>
      <c r="AG9" s="10">
        <f t="shared" ca="1" si="37"/>
        <v>0.46827546296296291</v>
      </c>
      <c r="AH9" s="9" t="str">
        <f t="shared" ca="1" si="12"/>
        <v>Bowl</v>
      </c>
      <c r="AI9" s="8">
        <f t="shared" ca="1" si="38"/>
        <v>0.46827546296296291</v>
      </c>
      <c r="AJ9" s="23">
        <f t="shared" ca="1" si="39"/>
        <v>0</v>
      </c>
      <c r="AK9" s="8">
        <f t="shared" ref="AK9:AK72" ca="1" si="44">AI9+AJ9</f>
        <v>0.46827546296296291</v>
      </c>
      <c r="AL9" s="7">
        <f t="shared" ca="1" si="13"/>
        <v>30</v>
      </c>
      <c r="AM9" s="8">
        <f t="shared" ca="1" si="14"/>
        <v>3.4722222222222224E-4</v>
      </c>
      <c r="AN9" s="8">
        <f t="shared" ca="1" si="15"/>
        <v>0.46862268518518513</v>
      </c>
      <c r="AO9" s="7" t="str">
        <f t="shared" ca="1" si="16"/>
        <v>Debit</v>
      </c>
      <c r="AP9" s="1">
        <f t="shared" ca="1" si="40"/>
        <v>1.9444444444444708E-3</v>
      </c>
      <c r="AQ9" s="1">
        <f t="shared" ca="1" si="1"/>
        <v>1.5509259259259261E-3</v>
      </c>
      <c r="AR9">
        <f t="shared" si="17"/>
        <v>1</v>
      </c>
      <c r="AS9" s="33">
        <f t="shared" ca="1" si="41"/>
        <v>1.9444444444444708E-3</v>
      </c>
      <c r="AT9" s="33">
        <f t="shared" ca="1" si="18"/>
        <v>1.5509259259259261E-3</v>
      </c>
      <c r="AX9">
        <f t="shared" si="42"/>
        <v>5</v>
      </c>
      <c r="AY9" s="34">
        <v>7.5207547439416393E-3</v>
      </c>
      <c r="BC9" s="34"/>
      <c r="BE9" s="34">
        <f t="shared" si="43"/>
        <v>7.1066600937360882E-3</v>
      </c>
      <c r="BF9">
        <v>4</v>
      </c>
    </row>
    <row r="10" spans="1:58">
      <c r="A10" s="2">
        <v>124</v>
      </c>
      <c r="B10" s="1">
        <f t="shared" si="2"/>
        <v>1.4351851851851852E-3</v>
      </c>
      <c r="C10" s="5">
        <f t="shared" si="19"/>
        <v>0.46656249999999999</v>
      </c>
      <c r="D10" s="18">
        <f t="shared" si="0"/>
        <v>0.46656249999999999</v>
      </c>
      <c r="E10" s="21">
        <f t="shared" ca="1" si="20"/>
        <v>0</v>
      </c>
      <c r="F10" s="18">
        <f t="shared" ca="1" si="21"/>
        <v>0.46656249999999999</v>
      </c>
      <c r="G10" s="25">
        <f t="shared" ca="1" si="3"/>
        <v>20</v>
      </c>
      <c r="H10" s="18">
        <f t="shared" ca="1" si="22"/>
        <v>2.3148148148148149E-4</v>
      </c>
      <c r="I10" s="18">
        <f t="shared" ca="1" si="23"/>
        <v>0.46679398148148149</v>
      </c>
      <c r="J10" s="16">
        <f t="shared" ca="1" si="24"/>
        <v>0.46679398148148149</v>
      </c>
      <c r="K10" s="23">
        <f t="shared" ca="1" si="25"/>
        <v>0</v>
      </c>
      <c r="L10" s="16">
        <f t="shared" ca="1" si="26"/>
        <v>0.46679398148148149</v>
      </c>
      <c r="M10" s="15">
        <f t="shared" ca="1" si="4"/>
        <v>24</v>
      </c>
      <c r="N10" s="16">
        <f t="shared" ca="1" si="5"/>
        <v>2.7777777777777778E-4</v>
      </c>
      <c r="O10" s="16">
        <f t="shared" ca="1" si="27"/>
        <v>0.46707175925925926</v>
      </c>
      <c r="P10" s="14">
        <f t="shared" ca="1" si="28"/>
        <v>0.46707175925925926</v>
      </c>
      <c r="Q10" s="23">
        <f t="shared" ca="1" si="29"/>
        <v>1.2037037037036513E-3</v>
      </c>
      <c r="R10" s="14">
        <f t="shared" ca="1" si="30"/>
        <v>0.46827546296296291</v>
      </c>
      <c r="S10" s="13">
        <f t="shared" ca="1" si="6"/>
        <v>40</v>
      </c>
      <c r="T10" s="14">
        <f t="shared" ca="1" si="7"/>
        <v>4.6296296296296298E-4</v>
      </c>
      <c r="U10" s="14">
        <f t="shared" ca="1" si="31"/>
        <v>0.46873842592592585</v>
      </c>
      <c r="V10" s="12">
        <f t="shared" ca="1" si="32"/>
        <v>0.46873842592592585</v>
      </c>
      <c r="W10" s="23">
        <v>0</v>
      </c>
      <c r="X10" s="12">
        <f t="shared" ca="1" si="33"/>
        <v>0.46873842592592585</v>
      </c>
      <c r="Y10" s="11">
        <f t="shared" ca="1" si="8"/>
        <v>45</v>
      </c>
      <c r="Z10" s="12">
        <f t="shared" ca="1" si="9"/>
        <v>5.2083333333333333E-4</v>
      </c>
      <c r="AA10" s="12">
        <f t="shared" ca="1" si="34"/>
        <v>0.46925925925925921</v>
      </c>
      <c r="AB10" s="10">
        <f t="shared" ca="1" si="35"/>
        <v>0.46925925925925921</v>
      </c>
      <c r="AC10" s="23">
        <f>0</f>
        <v>0</v>
      </c>
      <c r="AD10" s="10">
        <f t="shared" ca="1" si="36"/>
        <v>0.46925925925925921</v>
      </c>
      <c r="AE10" s="9">
        <f t="shared" ca="1" si="10"/>
        <v>45</v>
      </c>
      <c r="AF10" s="10">
        <f t="shared" ca="1" si="11"/>
        <v>5.2083333333333333E-4</v>
      </c>
      <c r="AG10" s="10">
        <f t="shared" ca="1" si="37"/>
        <v>0.46978009259259257</v>
      </c>
      <c r="AH10" s="9" t="str">
        <f t="shared" ca="1" si="12"/>
        <v>Burrito</v>
      </c>
      <c r="AI10" s="8">
        <f t="shared" ca="1" si="38"/>
        <v>0.46978009259259257</v>
      </c>
      <c r="AJ10" s="23">
        <f t="shared" ca="1" si="39"/>
        <v>0</v>
      </c>
      <c r="AK10" s="8">
        <f t="shared" ca="1" si="44"/>
        <v>0.46978009259259257</v>
      </c>
      <c r="AL10" s="7">
        <f t="shared" ca="1" si="13"/>
        <v>10</v>
      </c>
      <c r="AM10" s="8">
        <f t="shared" ca="1" si="14"/>
        <v>1.1574074074074075E-4</v>
      </c>
      <c r="AN10" s="8">
        <f t="shared" ca="1" si="15"/>
        <v>0.46989583333333329</v>
      </c>
      <c r="AO10" s="7" t="str">
        <f t="shared" ca="1" si="16"/>
        <v>Debit</v>
      </c>
      <c r="AP10" s="1">
        <f t="shared" ca="1" si="40"/>
        <v>1.2037037037036513E-3</v>
      </c>
      <c r="AQ10" s="1">
        <f t="shared" ca="1" si="1"/>
        <v>2.1296296296296298E-3</v>
      </c>
      <c r="AR10">
        <f t="shared" si="17"/>
        <v>1</v>
      </c>
      <c r="AS10" s="33">
        <f t="shared" ca="1" si="41"/>
        <v>1.2037037037036513E-3</v>
      </c>
      <c r="AT10" s="33">
        <f t="shared" ca="1" si="18"/>
        <v>2.1296296296296298E-3</v>
      </c>
      <c r="AX10">
        <f t="shared" si="42"/>
        <v>6</v>
      </c>
      <c r="AY10" s="34">
        <v>1.0058048982625212E-2</v>
      </c>
      <c r="BB10" t="s">
        <v>55</v>
      </c>
      <c r="BC10" s="34">
        <f>5/86400</f>
        <v>5.7870370370370373E-5</v>
      </c>
      <c r="BE10" s="34">
        <f t="shared" si="43"/>
        <v>7.1645304641064587E-3</v>
      </c>
      <c r="BF10">
        <v>3</v>
      </c>
    </row>
    <row r="11" spans="1:58">
      <c r="A11" s="2">
        <v>211</v>
      </c>
      <c r="B11" s="1">
        <f t="shared" si="2"/>
        <v>2.4421296296296296E-3</v>
      </c>
      <c r="C11" s="5">
        <f t="shared" si="19"/>
        <v>0.46900462962962963</v>
      </c>
      <c r="D11" s="18">
        <f t="shared" si="0"/>
        <v>0.46900462962962963</v>
      </c>
      <c r="E11" s="21">
        <f t="shared" ca="1" si="20"/>
        <v>0</v>
      </c>
      <c r="F11" s="18">
        <f t="shared" ca="1" si="21"/>
        <v>0.46900462962962963</v>
      </c>
      <c r="G11" s="25">
        <f t="shared" ca="1" si="3"/>
        <v>29</v>
      </c>
      <c r="H11" s="18">
        <f t="shared" ca="1" si="22"/>
        <v>3.3564814814814812E-4</v>
      </c>
      <c r="I11" s="18">
        <f t="shared" ca="1" si="23"/>
        <v>0.46934027777777776</v>
      </c>
      <c r="J11" s="16">
        <f t="shared" ca="1" si="24"/>
        <v>0.46934027777777776</v>
      </c>
      <c r="K11" s="23">
        <f t="shared" ca="1" si="25"/>
        <v>0</v>
      </c>
      <c r="L11" s="16">
        <f t="shared" ca="1" si="26"/>
        <v>0.46934027777777776</v>
      </c>
      <c r="M11" s="15">
        <f t="shared" ca="1" si="4"/>
        <v>27</v>
      </c>
      <c r="N11" s="16">
        <f t="shared" ca="1" si="5"/>
        <v>3.1250000000000001E-4</v>
      </c>
      <c r="O11" s="16">
        <f t="shared" ca="1" si="27"/>
        <v>0.46965277777777775</v>
      </c>
      <c r="P11" s="14">
        <f t="shared" ca="1" si="28"/>
        <v>0.46965277777777775</v>
      </c>
      <c r="Q11" s="23">
        <f t="shared" ca="1" si="29"/>
        <v>1.2731481481481621E-4</v>
      </c>
      <c r="R11" s="14">
        <f t="shared" ca="1" si="30"/>
        <v>0.46978009259259257</v>
      </c>
      <c r="S11" s="13">
        <f t="shared" ca="1" si="6"/>
        <v>30</v>
      </c>
      <c r="T11" s="14">
        <f t="shared" ca="1" si="7"/>
        <v>3.4722222222222224E-4</v>
      </c>
      <c r="U11" s="14">
        <f t="shared" ca="1" si="31"/>
        <v>0.47012731481481479</v>
      </c>
      <c r="V11" s="12">
        <f t="shared" ca="1" si="32"/>
        <v>0.47012731481481479</v>
      </c>
      <c r="W11" s="23">
        <v>0</v>
      </c>
      <c r="X11" s="12">
        <f t="shared" ca="1" si="33"/>
        <v>0.47012731481481479</v>
      </c>
      <c r="Y11" s="11">
        <f t="shared" ca="1" si="8"/>
        <v>30</v>
      </c>
      <c r="Z11" s="12">
        <f t="shared" ca="1" si="9"/>
        <v>3.4722222222222224E-4</v>
      </c>
      <c r="AA11" s="12">
        <f t="shared" ca="1" si="34"/>
        <v>0.47047453703703701</v>
      </c>
      <c r="AB11" s="10">
        <f t="shared" ca="1" si="35"/>
        <v>0.47047453703703701</v>
      </c>
      <c r="AC11" s="23">
        <f>0</f>
        <v>0</v>
      </c>
      <c r="AD11" s="10">
        <f t="shared" ca="1" si="36"/>
        <v>0.47047453703703701</v>
      </c>
      <c r="AE11" s="9">
        <f t="shared" ca="1" si="10"/>
        <v>39</v>
      </c>
      <c r="AF11" s="10">
        <f t="shared" ca="1" si="11"/>
        <v>4.5138888888888887E-4</v>
      </c>
      <c r="AG11" s="10">
        <f t="shared" ca="1" si="37"/>
        <v>0.47092592592592591</v>
      </c>
      <c r="AH11" s="9" t="str">
        <f t="shared" ca="1" si="12"/>
        <v>Bowl</v>
      </c>
      <c r="AI11" s="8">
        <f t="shared" ca="1" si="38"/>
        <v>0.47092592592592591</v>
      </c>
      <c r="AJ11" s="23">
        <f t="shared" ca="1" si="39"/>
        <v>0</v>
      </c>
      <c r="AK11" s="8">
        <f t="shared" ca="1" si="44"/>
        <v>0.47092592592592591</v>
      </c>
      <c r="AL11" s="7">
        <f t="shared" ca="1" si="13"/>
        <v>30</v>
      </c>
      <c r="AM11" s="8">
        <f t="shared" ca="1" si="14"/>
        <v>3.4722222222222224E-4</v>
      </c>
      <c r="AN11" s="8">
        <f t="shared" ca="1" si="15"/>
        <v>0.47127314814814814</v>
      </c>
      <c r="AO11" s="7" t="str">
        <f t="shared" ca="1" si="16"/>
        <v>Debit</v>
      </c>
      <c r="AP11" s="1">
        <f t="shared" ca="1" si="40"/>
        <v>1.2731481481481621E-4</v>
      </c>
      <c r="AQ11" s="1">
        <f t="shared" ca="1" si="1"/>
        <v>2.1412037037037038E-3</v>
      </c>
      <c r="AR11">
        <f t="shared" si="17"/>
        <v>1</v>
      </c>
      <c r="AS11" s="33">
        <f t="shared" ca="1" si="41"/>
        <v>1.2731481481481621E-4</v>
      </c>
      <c r="AT11" s="33">
        <f t="shared" ca="1" si="18"/>
        <v>2.1412037037037038E-3</v>
      </c>
      <c r="AX11">
        <f t="shared" si="42"/>
        <v>7</v>
      </c>
      <c r="AY11" s="34">
        <v>9.335490969364783E-3</v>
      </c>
      <c r="BE11" s="34">
        <f t="shared" si="43"/>
        <v>7.2224008344768291E-3</v>
      </c>
      <c r="BF11">
        <v>3</v>
      </c>
    </row>
    <row r="12" spans="1:58">
      <c r="A12" s="2">
        <v>115</v>
      </c>
      <c r="B12" s="1">
        <f t="shared" si="2"/>
        <v>1.3310185185185185E-3</v>
      </c>
      <c r="C12" s="5">
        <f t="shared" si="19"/>
        <v>0.47033564814814816</v>
      </c>
      <c r="D12" s="18">
        <f t="shared" si="0"/>
        <v>0.47033564814814816</v>
      </c>
      <c r="E12" s="21">
        <f t="shared" ca="1" si="20"/>
        <v>0</v>
      </c>
      <c r="F12" s="18">
        <f t="shared" ca="1" si="21"/>
        <v>0.47033564814814816</v>
      </c>
      <c r="G12" s="25">
        <f t="shared" ca="1" si="3"/>
        <v>14</v>
      </c>
      <c r="H12" s="18">
        <f t="shared" ca="1" si="22"/>
        <v>1.6203703703703703E-4</v>
      </c>
      <c r="I12" s="18">
        <f t="shared" ca="1" si="23"/>
        <v>0.4704976851851852</v>
      </c>
      <c r="J12" s="16">
        <f t="shared" ca="1" si="24"/>
        <v>0.4704976851851852</v>
      </c>
      <c r="K12" s="23">
        <f t="shared" ca="1" si="25"/>
        <v>0</v>
      </c>
      <c r="L12" s="16">
        <f t="shared" ca="1" si="26"/>
        <v>0.4704976851851852</v>
      </c>
      <c r="M12" s="15">
        <f t="shared" ca="1" si="4"/>
        <v>28</v>
      </c>
      <c r="N12" s="16">
        <f t="shared" ca="1" si="5"/>
        <v>3.2407407407407406E-4</v>
      </c>
      <c r="O12" s="16">
        <f t="shared" ca="1" si="27"/>
        <v>0.47082175925925929</v>
      </c>
      <c r="P12" s="14">
        <f t="shared" ca="1" si="28"/>
        <v>0.47082175925925929</v>
      </c>
      <c r="Q12" s="23">
        <f t="shared" ca="1" si="29"/>
        <v>1.0416666666662744E-4</v>
      </c>
      <c r="R12" s="14">
        <f t="shared" ca="1" si="30"/>
        <v>0.47092592592592591</v>
      </c>
      <c r="S12" s="13">
        <f t="shared" ca="1" si="6"/>
        <v>28</v>
      </c>
      <c r="T12" s="14">
        <f t="shared" ca="1" si="7"/>
        <v>3.2407407407407406E-4</v>
      </c>
      <c r="U12" s="14">
        <f t="shared" ca="1" si="31"/>
        <v>0.47125</v>
      </c>
      <c r="V12" s="12">
        <f t="shared" ca="1" si="32"/>
        <v>0.47125</v>
      </c>
      <c r="W12" s="23">
        <v>0</v>
      </c>
      <c r="X12" s="12">
        <f t="shared" ca="1" si="33"/>
        <v>0.47125</v>
      </c>
      <c r="Y12" s="11">
        <f t="shared" ca="1" si="8"/>
        <v>49</v>
      </c>
      <c r="Z12" s="12">
        <f t="shared" ca="1" si="9"/>
        <v>5.6712962962962967E-4</v>
      </c>
      <c r="AA12" s="12">
        <f t="shared" ca="1" si="34"/>
        <v>0.47181712962962963</v>
      </c>
      <c r="AB12" s="10">
        <f t="shared" ca="1" si="35"/>
        <v>0.47181712962962963</v>
      </c>
      <c r="AC12" s="23">
        <f>0</f>
        <v>0</v>
      </c>
      <c r="AD12" s="10">
        <f t="shared" ca="1" si="36"/>
        <v>0.47181712962962963</v>
      </c>
      <c r="AE12" s="9">
        <f t="shared" ca="1" si="10"/>
        <v>45</v>
      </c>
      <c r="AF12" s="10">
        <f t="shared" ca="1" si="11"/>
        <v>5.2083333333333333E-4</v>
      </c>
      <c r="AG12" s="10">
        <f t="shared" ca="1" si="37"/>
        <v>0.47233796296296299</v>
      </c>
      <c r="AH12" s="9" t="str">
        <f t="shared" ca="1" si="12"/>
        <v>Bowl</v>
      </c>
      <c r="AI12" s="8">
        <f t="shared" ca="1" si="38"/>
        <v>0.47233796296296299</v>
      </c>
      <c r="AJ12" s="23">
        <f t="shared" ca="1" si="39"/>
        <v>0</v>
      </c>
      <c r="AK12" s="8">
        <f t="shared" ca="1" si="44"/>
        <v>0.47233796296296299</v>
      </c>
      <c r="AL12" s="7">
        <f t="shared" ca="1" si="13"/>
        <v>21</v>
      </c>
      <c r="AM12" s="8">
        <f t="shared" ca="1" si="14"/>
        <v>2.4305555555555555E-4</v>
      </c>
      <c r="AN12" s="8">
        <f t="shared" ca="1" si="15"/>
        <v>0.47258101851851853</v>
      </c>
      <c r="AO12" s="7" t="str">
        <f t="shared" ca="1" si="16"/>
        <v>Debit</v>
      </c>
      <c r="AP12" s="1">
        <f t="shared" ca="1" si="40"/>
        <v>1.0416666666662744E-4</v>
      </c>
      <c r="AQ12" s="1">
        <f t="shared" ca="1" si="1"/>
        <v>2.1412037037037033E-3</v>
      </c>
      <c r="AR12">
        <f t="shared" si="17"/>
        <v>1</v>
      </c>
      <c r="AS12" s="33">
        <f t="shared" ca="1" si="41"/>
        <v>1.0416666666662744E-4</v>
      </c>
      <c r="AT12" s="33">
        <f t="shared" ca="1" si="18"/>
        <v>2.1412037037037033E-3</v>
      </c>
      <c r="AX12">
        <f t="shared" si="42"/>
        <v>8</v>
      </c>
      <c r="AY12" s="34">
        <v>8.9201460333795946E-3</v>
      </c>
      <c r="BE12" s="34">
        <f t="shared" si="43"/>
        <v>7.2802712048471996E-3</v>
      </c>
      <c r="BF12">
        <v>2</v>
      </c>
    </row>
    <row r="13" spans="1:58">
      <c r="A13" s="2">
        <v>53</v>
      </c>
      <c r="B13" s="1">
        <f t="shared" si="2"/>
        <v>6.134259259259259E-4</v>
      </c>
      <c r="C13" s="5">
        <f t="shared" si="19"/>
        <v>0.4709490740740741</v>
      </c>
      <c r="D13" s="18">
        <f t="shared" si="0"/>
        <v>0.4709490740740741</v>
      </c>
      <c r="E13" s="21">
        <f t="shared" ca="1" si="20"/>
        <v>0</v>
      </c>
      <c r="F13" s="18">
        <f t="shared" ca="1" si="21"/>
        <v>0.4709490740740741</v>
      </c>
      <c r="G13" s="25">
        <f t="shared" ca="1" si="3"/>
        <v>18</v>
      </c>
      <c r="H13" s="18">
        <f t="shared" ca="1" si="22"/>
        <v>2.0833333333333335E-4</v>
      </c>
      <c r="I13" s="18">
        <f t="shared" ca="1" si="23"/>
        <v>0.47115740740740741</v>
      </c>
      <c r="J13" s="16">
        <f t="shared" ca="1" si="24"/>
        <v>0.47115740740740741</v>
      </c>
      <c r="K13" s="23">
        <f t="shared" ca="1" si="25"/>
        <v>0</v>
      </c>
      <c r="L13" s="16">
        <f t="shared" ca="1" si="26"/>
        <v>0.47115740740740741</v>
      </c>
      <c r="M13" s="15">
        <f t="shared" ca="1" si="4"/>
        <v>22</v>
      </c>
      <c r="N13" s="16">
        <f t="shared" ca="1" si="5"/>
        <v>2.5462962962962961E-4</v>
      </c>
      <c r="O13" s="16">
        <f t="shared" ca="1" si="27"/>
        <v>0.47141203703703705</v>
      </c>
      <c r="P13" s="14">
        <f t="shared" ca="1" si="28"/>
        <v>0.47141203703703705</v>
      </c>
      <c r="Q13" s="23">
        <f t="shared" ca="1" si="29"/>
        <v>9.2592592592594114E-4</v>
      </c>
      <c r="R13" s="14">
        <f t="shared" ca="1" si="30"/>
        <v>0.47233796296296299</v>
      </c>
      <c r="S13" s="13">
        <f t="shared" ca="1" si="6"/>
        <v>17</v>
      </c>
      <c r="T13" s="14">
        <f t="shared" ca="1" si="7"/>
        <v>1.9675925925925926E-4</v>
      </c>
      <c r="U13" s="14">
        <f t="shared" ca="1" si="31"/>
        <v>0.47253472222222226</v>
      </c>
      <c r="V13" s="12">
        <f t="shared" ca="1" si="32"/>
        <v>0.47253472222222226</v>
      </c>
      <c r="W13" s="23">
        <v>0</v>
      </c>
      <c r="X13" s="12">
        <f t="shared" ca="1" si="33"/>
        <v>0.47253472222222226</v>
      </c>
      <c r="Y13" s="11">
        <f t="shared" ca="1" si="8"/>
        <v>24</v>
      </c>
      <c r="Z13" s="12">
        <f t="shared" ca="1" si="9"/>
        <v>2.7777777777777778E-4</v>
      </c>
      <c r="AA13" s="12">
        <f t="shared" ca="1" si="34"/>
        <v>0.47281250000000002</v>
      </c>
      <c r="AB13" s="10">
        <f t="shared" ca="1" si="35"/>
        <v>0.47281250000000002</v>
      </c>
      <c r="AC13" s="23">
        <f>0</f>
        <v>0</v>
      </c>
      <c r="AD13" s="10">
        <f t="shared" ca="1" si="36"/>
        <v>0.47281250000000002</v>
      </c>
      <c r="AE13" s="9">
        <f t="shared" ca="1" si="10"/>
        <v>51</v>
      </c>
      <c r="AF13" s="10">
        <f t="shared" ca="1" si="11"/>
        <v>5.9027777777777778E-4</v>
      </c>
      <c r="AG13" s="10">
        <f t="shared" ca="1" si="37"/>
        <v>0.47340277777777778</v>
      </c>
      <c r="AH13" s="9" t="str">
        <f t="shared" ca="1" si="12"/>
        <v>Quesadilla</v>
      </c>
      <c r="AI13" s="8">
        <f t="shared" ca="1" si="38"/>
        <v>0.47340277777777778</v>
      </c>
      <c r="AJ13" s="23">
        <f t="shared" ca="1" si="39"/>
        <v>0</v>
      </c>
      <c r="AK13" s="8">
        <f t="shared" ca="1" si="44"/>
        <v>0.47340277777777778</v>
      </c>
      <c r="AL13" s="7">
        <f t="shared" ca="1" si="13"/>
        <v>41</v>
      </c>
      <c r="AM13" s="8">
        <f t="shared" ca="1" si="14"/>
        <v>4.7453703703703704E-4</v>
      </c>
      <c r="AN13" s="8">
        <f t="shared" ca="1" si="15"/>
        <v>0.47387731481481482</v>
      </c>
      <c r="AO13" s="7" t="str">
        <f t="shared" ca="1" si="16"/>
        <v>Cash</v>
      </c>
      <c r="AP13" s="1">
        <f t="shared" ca="1" si="40"/>
        <v>9.2592592592594114E-4</v>
      </c>
      <c r="AQ13" s="1">
        <f t="shared" ca="1" si="1"/>
        <v>2.0023148148148148E-3</v>
      </c>
      <c r="AR13">
        <f t="shared" si="17"/>
        <v>1</v>
      </c>
      <c r="AS13" s="33">
        <f t="shared" ca="1" si="41"/>
        <v>9.2592592592594114E-4</v>
      </c>
      <c r="AT13" s="33">
        <f t="shared" ca="1" si="18"/>
        <v>2.0023148148148148E-3</v>
      </c>
      <c r="AX13">
        <f t="shared" si="42"/>
        <v>9</v>
      </c>
      <c r="AY13" s="34">
        <v>7.851973308184974E-3</v>
      </c>
      <c r="BE13" s="34">
        <f t="shared" si="43"/>
        <v>7.33814157521757E-3</v>
      </c>
      <c r="BF13">
        <v>3</v>
      </c>
    </row>
    <row r="14" spans="1:58">
      <c r="A14" s="2">
        <v>61</v>
      </c>
      <c r="B14" s="1">
        <f t="shared" si="2"/>
        <v>7.0601851851851847E-4</v>
      </c>
      <c r="C14" s="5">
        <f t="shared" si="19"/>
        <v>0.47165509259259264</v>
      </c>
      <c r="D14" s="18">
        <f t="shared" si="0"/>
        <v>0.47165509259259264</v>
      </c>
      <c r="E14" s="21">
        <f t="shared" ca="1" si="20"/>
        <v>0</v>
      </c>
      <c r="F14" s="18">
        <f t="shared" ca="1" si="21"/>
        <v>0.47165509259259264</v>
      </c>
      <c r="G14" s="25">
        <f t="shared" ca="1" si="3"/>
        <v>29</v>
      </c>
      <c r="H14" s="18">
        <f t="shared" ca="1" si="22"/>
        <v>3.3564814814814812E-4</v>
      </c>
      <c r="I14" s="18">
        <f t="shared" ca="1" si="23"/>
        <v>0.47199074074074077</v>
      </c>
      <c r="J14" s="16">
        <f t="shared" ca="1" si="24"/>
        <v>0.47199074074074077</v>
      </c>
      <c r="K14" s="23">
        <f t="shared" ca="1" si="25"/>
        <v>0</v>
      </c>
      <c r="L14" s="16">
        <f t="shared" ca="1" si="26"/>
        <v>0.47199074074074077</v>
      </c>
      <c r="M14" s="15">
        <f t="shared" ca="1" si="4"/>
        <v>18</v>
      </c>
      <c r="N14" s="16">
        <f t="shared" ca="1" si="5"/>
        <v>2.0833333333333335E-4</v>
      </c>
      <c r="O14" s="16">
        <f t="shared" ca="1" si="27"/>
        <v>0.47219907407407408</v>
      </c>
      <c r="P14" s="14">
        <f t="shared" ca="1" si="28"/>
        <v>0.47219907407407408</v>
      </c>
      <c r="Q14" s="23">
        <f t="shared" ca="1" si="29"/>
        <v>1.2037037037037068E-3</v>
      </c>
      <c r="R14" s="14">
        <f t="shared" ca="1" si="30"/>
        <v>0.47340277777777778</v>
      </c>
      <c r="S14" s="13">
        <f t="shared" ca="1" si="6"/>
        <v>24</v>
      </c>
      <c r="T14" s="14">
        <f t="shared" ca="1" si="7"/>
        <v>2.7777777777777778E-4</v>
      </c>
      <c r="U14" s="14">
        <f t="shared" ca="1" si="31"/>
        <v>0.47368055555555555</v>
      </c>
      <c r="V14" s="12">
        <f t="shared" ca="1" si="32"/>
        <v>0.47368055555555555</v>
      </c>
      <c r="W14" s="23">
        <v>0</v>
      </c>
      <c r="X14" s="12">
        <f t="shared" ca="1" si="33"/>
        <v>0.47368055555555555</v>
      </c>
      <c r="Y14" s="11">
        <f t="shared" ca="1" si="8"/>
        <v>45</v>
      </c>
      <c r="Z14" s="12">
        <f t="shared" ca="1" si="9"/>
        <v>5.2083333333333333E-4</v>
      </c>
      <c r="AA14" s="12">
        <f t="shared" ca="1" si="34"/>
        <v>0.47420138888888891</v>
      </c>
      <c r="AB14" s="10">
        <f t="shared" ca="1" si="35"/>
        <v>0.47420138888888891</v>
      </c>
      <c r="AC14" s="23">
        <f>0</f>
        <v>0</v>
      </c>
      <c r="AD14" s="10">
        <f t="shared" ca="1" si="36"/>
        <v>0.47420138888888891</v>
      </c>
      <c r="AE14" s="9">
        <f t="shared" ca="1" si="10"/>
        <v>49</v>
      </c>
      <c r="AF14" s="10">
        <f t="shared" ca="1" si="11"/>
        <v>5.6712962962962967E-4</v>
      </c>
      <c r="AG14" s="10">
        <f t="shared" ca="1" si="37"/>
        <v>0.47476851851851853</v>
      </c>
      <c r="AH14" s="9" t="str">
        <f t="shared" ca="1" si="12"/>
        <v>Bowl</v>
      </c>
      <c r="AI14" s="8">
        <f t="shared" ca="1" si="38"/>
        <v>0.47476851851851853</v>
      </c>
      <c r="AJ14" s="23">
        <f t="shared" ca="1" si="39"/>
        <v>0</v>
      </c>
      <c r="AK14" s="8">
        <f t="shared" ca="1" si="44"/>
        <v>0.47476851851851853</v>
      </c>
      <c r="AL14" s="7">
        <f t="shared" ca="1" si="13"/>
        <v>20</v>
      </c>
      <c r="AM14" s="8">
        <f t="shared" ca="1" si="14"/>
        <v>2.3148148148148149E-4</v>
      </c>
      <c r="AN14" s="8">
        <f t="shared" ca="1" si="15"/>
        <v>0.47500000000000003</v>
      </c>
      <c r="AO14" s="7" t="str">
        <f t="shared" ca="1" si="16"/>
        <v>Debit</v>
      </c>
      <c r="AP14" s="1">
        <f t="shared" ca="1" si="40"/>
        <v>1.2037037037037068E-3</v>
      </c>
      <c r="AQ14" s="1">
        <f t="shared" ca="1" si="1"/>
        <v>2.1412037037037038E-3</v>
      </c>
      <c r="AR14">
        <f t="shared" si="17"/>
        <v>1</v>
      </c>
      <c r="AS14" s="33">
        <f t="shared" ca="1" si="41"/>
        <v>1.2037037037037068E-3</v>
      </c>
      <c r="AT14" s="33">
        <f t="shared" ca="1" si="18"/>
        <v>2.1412037037037038E-3</v>
      </c>
      <c r="AX14">
        <f t="shared" si="42"/>
        <v>10</v>
      </c>
      <c r="AY14" s="34">
        <v>1.0063871742112733E-2</v>
      </c>
      <c r="BE14" s="34">
        <f t="shared" si="43"/>
        <v>7.3960119455879405E-3</v>
      </c>
      <c r="BF14">
        <v>2</v>
      </c>
    </row>
    <row r="15" spans="1:58">
      <c r="A15" s="2">
        <v>225</v>
      </c>
      <c r="B15" s="1">
        <f t="shared" si="2"/>
        <v>2.6041666666666665E-3</v>
      </c>
      <c r="C15" s="5">
        <f t="shared" si="19"/>
        <v>0.47425925925925932</v>
      </c>
      <c r="D15" s="18">
        <f t="shared" si="0"/>
        <v>0.47425925925925932</v>
      </c>
      <c r="E15" s="21">
        <f t="shared" ca="1" si="20"/>
        <v>0</v>
      </c>
      <c r="F15" s="18">
        <f t="shared" ca="1" si="21"/>
        <v>0.47425925925925932</v>
      </c>
      <c r="G15" s="25">
        <f t="shared" ca="1" si="3"/>
        <v>16</v>
      </c>
      <c r="H15" s="18">
        <f t="shared" ca="1" si="22"/>
        <v>1.8518518518518518E-4</v>
      </c>
      <c r="I15" s="18">
        <f t="shared" ca="1" si="23"/>
        <v>0.4744444444444445</v>
      </c>
      <c r="J15" s="16">
        <f t="shared" ca="1" si="24"/>
        <v>0.4744444444444445</v>
      </c>
      <c r="K15" s="23">
        <f t="shared" ca="1" si="25"/>
        <v>0</v>
      </c>
      <c r="L15" s="16">
        <f t="shared" ca="1" si="26"/>
        <v>0.4744444444444445</v>
      </c>
      <c r="M15" s="15">
        <f t="shared" ca="1" si="4"/>
        <v>35</v>
      </c>
      <c r="N15" s="16">
        <f t="shared" ca="1" si="5"/>
        <v>4.0509259259259258E-4</v>
      </c>
      <c r="O15" s="16">
        <f t="shared" ca="1" si="27"/>
        <v>0.47484953703703708</v>
      </c>
      <c r="P15" s="14">
        <f t="shared" ca="1" si="28"/>
        <v>0.47484953703703708</v>
      </c>
      <c r="Q15" s="23">
        <f t="shared" ca="1" si="29"/>
        <v>0</v>
      </c>
      <c r="R15" s="14">
        <f t="shared" ca="1" si="30"/>
        <v>0.47484953703703708</v>
      </c>
      <c r="S15" s="13">
        <f t="shared" ca="1" si="6"/>
        <v>16</v>
      </c>
      <c r="T15" s="14">
        <f t="shared" ca="1" si="7"/>
        <v>1.8518518518518518E-4</v>
      </c>
      <c r="U15" s="14">
        <f t="shared" ca="1" si="31"/>
        <v>0.47503472222222226</v>
      </c>
      <c r="V15" s="12">
        <f t="shared" ca="1" si="32"/>
        <v>0.47503472222222226</v>
      </c>
      <c r="W15" s="23">
        <v>0</v>
      </c>
      <c r="X15" s="12">
        <f t="shared" ca="1" si="33"/>
        <v>0.47503472222222226</v>
      </c>
      <c r="Y15" s="11">
        <f t="shared" ca="1" si="8"/>
        <v>36</v>
      </c>
      <c r="Z15" s="12">
        <f t="shared" ca="1" si="9"/>
        <v>4.1666666666666669E-4</v>
      </c>
      <c r="AA15" s="12">
        <f t="shared" ca="1" si="34"/>
        <v>0.47545138888888894</v>
      </c>
      <c r="AB15" s="10">
        <f t="shared" ca="1" si="35"/>
        <v>0.47545138888888894</v>
      </c>
      <c r="AC15" s="23">
        <f>0</f>
        <v>0</v>
      </c>
      <c r="AD15" s="10">
        <f t="shared" ca="1" si="36"/>
        <v>0.47545138888888894</v>
      </c>
      <c r="AE15" s="9">
        <f t="shared" ca="1" si="10"/>
        <v>27</v>
      </c>
      <c r="AF15" s="10">
        <f t="shared" ca="1" si="11"/>
        <v>3.1250000000000001E-4</v>
      </c>
      <c r="AG15" s="10">
        <f t="shared" ca="1" si="37"/>
        <v>0.47576388888888893</v>
      </c>
      <c r="AH15" s="9" t="str">
        <f t="shared" ca="1" si="12"/>
        <v>Bowl</v>
      </c>
      <c r="AI15" s="8">
        <f t="shared" ca="1" si="38"/>
        <v>0.47576388888888893</v>
      </c>
      <c r="AJ15" s="23">
        <f t="shared" ca="1" si="39"/>
        <v>0</v>
      </c>
      <c r="AK15" s="8">
        <f t="shared" ca="1" si="44"/>
        <v>0.47576388888888893</v>
      </c>
      <c r="AL15" s="7">
        <f t="shared" ca="1" si="13"/>
        <v>60</v>
      </c>
      <c r="AM15" s="8">
        <f t="shared" ca="1" si="14"/>
        <v>6.9444444444444447E-4</v>
      </c>
      <c r="AN15" s="8">
        <f t="shared" ca="1" si="15"/>
        <v>0.47645833333333337</v>
      </c>
      <c r="AO15" s="7" t="str">
        <f t="shared" ca="1" si="16"/>
        <v>Cash</v>
      </c>
      <c r="AP15" s="1">
        <f t="shared" ca="1" si="40"/>
        <v>0</v>
      </c>
      <c r="AQ15" s="1">
        <f t="shared" ca="1" si="1"/>
        <v>2.1990740740740742E-3</v>
      </c>
      <c r="AR15">
        <f t="shared" si="17"/>
        <v>1</v>
      </c>
      <c r="AS15" s="33">
        <f t="shared" ca="1" si="41"/>
        <v>0</v>
      </c>
      <c r="AT15" s="33">
        <f t="shared" ca="1" si="18"/>
        <v>2.1990740740740742E-3</v>
      </c>
      <c r="AX15">
        <f t="shared" si="42"/>
        <v>11</v>
      </c>
      <c r="AY15" s="34">
        <v>1.0861804126657658E-2</v>
      </c>
      <c r="BE15" s="34">
        <f t="shared" si="43"/>
        <v>7.4538823159583109E-3</v>
      </c>
      <c r="BF15">
        <v>6</v>
      </c>
    </row>
    <row r="16" spans="1:58">
      <c r="A16" s="2">
        <v>197</v>
      </c>
      <c r="B16" s="1">
        <f t="shared" si="2"/>
        <v>2.2800925925925927E-3</v>
      </c>
      <c r="C16" s="5">
        <f t="shared" si="19"/>
        <v>0.47653935185185192</v>
      </c>
      <c r="D16" s="18">
        <f t="shared" si="0"/>
        <v>0.47653935185185192</v>
      </c>
      <c r="E16" s="21">
        <f t="shared" ca="1" si="20"/>
        <v>0</v>
      </c>
      <c r="F16" s="18">
        <f t="shared" ca="1" si="21"/>
        <v>0.47653935185185192</v>
      </c>
      <c r="G16" s="25">
        <f t="shared" ca="1" si="3"/>
        <v>24</v>
      </c>
      <c r="H16" s="18">
        <f t="shared" ca="1" si="22"/>
        <v>2.7777777777777778E-4</v>
      </c>
      <c r="I16" s="18">
        <f t="shared" ca="1" si="23"/>
        <v>0.47681712962962969</v>
      </c>
      <c r="J16" s="16">
        <f t="shared" ca="1" si="24"/>
        <v>0.47681712962962969</v>
      </c>
      <c r="K16" s="23">
        <f t="shared" ca="1" si="25"/>
        <v>0</v>
      </c>
      <c r="L16" s="16">
        <f t="shared" ca="1" si="26"/>
        <v>0.47681712962962969</v>
      </c>
      <c r="M16" s="15">
        <f t="shared" ca="1" si="4"/>
        <v>29</v>
      </c>
      <c r="N16" s="16">
        <f t="shared" ca="1" si="5"/>
        <v>3.3564814814814812E-4</v>
      </c>
      <c r="O16" s="16">
        <f t="shared" ca="1" si="27"/>
        <v>0.47715277777777781</v>
      </c>
      <c r="P16" s="14">
        <f t="shared" ca="1" si="28"/>
        <v>0.47715277777777781</v>
      </c>
      <c r="Q16" s="23">
        <f t="shared" ca="1" si="29"/>
        <v>0</v>
      </c>
      <c r="R16" s="14">
        <f t="shared" ca="1" si="30"/>
        <v>0.47715277777777781</v>
      </c>
      <c r="S16" s="13">
        <f t="shared" ca="1" si="6"/>
        <v>40</v>
      </c>
      <c r="T16" s="14">
        <f t="shared" ca="1" si="7"/>
        <v>4.6296296296296298E-4</v>
      </c>
      <c r="U16" s="14">
        <f t="shared" ca="1" si="31"/>
        <v>0.47761574074074076</v>
      </c>
      <c r="V16" s="12">
        <f t="shared" ca="1" si="32"/>
        <v>0.47761574074074076</v>
      </c>
      <c r="W16" s="23">
        <v>0</v>
      </c>
      <c r="X16" s="12">
        <f t="shared" ca="1" si="33"/>
        <v>0.47761574074074076</v>
      </c>
      <c r="Y16" s="11">
        <f t="shared" ca="1" si="8"/>
        <v>21</v>
      </c>
      <c r="Z16" s="12">
        <f t="shared" ca="1" si="9"/>
        <v>2.4305555555555555E-4</v>
      </c>
      <c r="AA16" s="12">
        <f t="shared" ca="1" si="34"/>
        <v>0.4778587962962963</v>
      </c>
      <c r="AB16" s="10">
        <f t="shared" ca="1" si="35"/>
        <v>0.4778587962962963</v>
      </c>
      <c r="AC16" s="23">
        <f>0</f>
        <v>0</v>
      </c>
      <c r="AD16" s="10">
        <f t="shared" ca="1" si="36"/>
        <v>0.4778587962962963</v>
      </c>
      <c r="AE16" s="9">
        <f t="shared" ca="1" si="10"/>
        <v>56</v>
      </c>
      <c r="AF16" s="10">
        <f t="shared" ca="1" si="11"/>
        <v>6.4814814814814813E-4</v>
      </c>
      <c r="AG16" s="10">
        <f t="shared" ca="1" si="37"/>
        <v>0.47850694444444447</v>
      </c>
      <c r="AH16" s="9" t="str">
        <f t="shared" ca="1" si="12"/>
        <v>Burrito</v>
      </c>
      <c r="AI16" s="8">
        <f t="shared" ca="1" si="38"/>
        <v>0.47850694444444447</v>
      </c>
      <c r="AJ16" s="23">
        <f t="shared" ca="1" si="39"/>
        <v>0</v>
      </c>
      <c r="AK16" s="8">
        <f t="shared" ca="1" si="44"/>
        <v>0.47850694444444447</v>
      </c>
      <c r="AL16" s="7">
        <f t="shared" ca="1" si="13"/>
        <v>28</v>
      </c>
      <c r="AM16" s="8">
        <f t="shared" ca="1" si="14"/>
        <v>3.2407407407407406E-4</v>
      </c>
      <c r="AN16" s="8">
        <f t="shared" ca="1" si="15"/>
        <v>0.47883101851851856</v>
      </c>
      <c r="AO16" s="7" t="str">
        <f t="shared" ca="1" si="16"/>
        <v>Debit</v>
      </c>
      <c r="AP16" s="1">
        <f t="shared" ca="1" si="40"/>
        <v>0</v>
      </c>
      <c r="AQ16" s="1">
        <f t="shared" ca="1" si="1"/>
        <v>2.2916666666666667E-3</v>
      </c>
      <c r="AR16">
        <f t="shared" si="17"/>
        <v>1</v>
      </c>
      <c r="AS16" s="33">
        <f t="shared" ca="1" si="41"/>
        <v>0</v>
      </c>
      <c r="AT16" s="33">
        <f t="shared" ca="1" si="18"/>
        <v>2.2916666666666667E-3</v>
      </c>
      <c r="AX16">
        <f t="shared" si="42"/>
        <v>12</v>
      </c>
      <c r="AY16" s="34">
        <v>9.307270233196524E-3</v>
      </c>
      <c r="BE16" s="34">
        <f t="shared" si="43"/>
        <v>7.5117526863286814E-3</v>
      </c>
      <c r="BF16">
        <v>5</v>
      </c>
    </row>
    <row r="17" spans="1:58">
      <c r="A17" s="2">
        <v>120</v>
      </c>
      <c r="B17" s="1">
        <f t="shared" si="2"/>
        <v>1.3888888888888889E-3</v>
      </c>
      <c r="C17" s="5">
        <f t="shared" si="19"/>
        <v>0.47792824074074081</v>
      </c>
      <c r="D17" s="18">
        <f t="shared" si="0"/>
        <v>0.47792824074074081</v>
      </c>
      <c r="E17" s="21">
        <f t="shared" ca="1" si="20"/>
        <v>0</v>
      </c>
      <c r="F17" s="18">
        <f t="shared" ca="1" si="21"/>
        <v>0.47792824074074081</v>
      </c>
      <c r="G17" s="25">
        <f t="shared" ca="1" si="3"/>
        <v>21</v>
      </c>
      <c r="H17" s="18">
        <f t="shared" ca="1" si="22"/>
        <v>2.4305555555555555E-4</v>
      </c>
      <c r="I17" s="18">
        <f t="shared" ca="1" si="23"/>
        <v>0.47817129629629634</v>
      </c>
      <c r="J17" s="16">
        <f t="shared" ca="1" si="24"/>
        <v>0.47817129629629634</v>
      </c>
      <c r="K17" s="23">
        <f t="shared" ca="1" si="25"/>
        <v>0</v>
      </c>
      <c r="L17" s="16">
        <f t="shared" ca="1" si="26"/>
        <v>0.47817129629629634</v>
      </c>
      <c r="M17" s="15">
        <f t="shared" ca="1" si="4"/>
        <v>31</v>
      </c>
      <c r="N17" s="16">
        <f t="shared" ca="1" si="5"/>
        <v>3.5879629629629629E-4</v>
      </c>
      <c r="O17" s="16">
        <f t="shared" ca="1" si="27"/>
        <v>0.47853009259259266</v>
      </c>
      <c r="P17" s="14">
        <f t="shared" ca="1" si="28"/>
        <v>0.47853009259259266</v>
      </c>
      <c r="Q17" s="23">
        <f t="shared" ca="1" si="29"/>
        <v>0</v>
      </c>
      <c r="R17" s="14">
        <f t="shared" ca="1" si="30"/>
        <v>0.47853009259259266</v>
      </c>
      <c r="S17" s="13">
        <f t="shared" ca="1" si="6"/>
        <v>39</v>
      </c>
      <c r="T17" s="14">
        <f t="shared" ca="1" si="7"/>
        <v>4.5138888888888887E-4</v>
      </c>
      <c r="U17" s="14">
        <f t="shared" ca="1" si="31"/>
        <v>0.47898148148148156</v>
      </c>
      <c r="V17" s="12">
        <f t="shared" ca="1" si="32"/>
        <v>0.47898148148148156</v>
      </c>
      <c r="W17" s="23">
        <v>0</v>
      </c>
      <c r="X17" s="12">
        <f t="shared" ca="1" si="33"/>
        <v>0.47898148148148156</v>
      </c>
      <c r="Y17" s="11">
        <f t="shared" ca="1" si="8"/>
        <v>27</v>
      </c>
      <c r="Z17" s="12">
        <f t="shared" ca="1" si="9"/>
        <v>3.1250000000000001E-4</v>
      </c>
      <c r="AA17" s="12">
        <f t="shared" ca="1" si="34"/>
        <v>0.47929398148148156</v>
      </c>
      <c r="AB17" s="10">
        <f t="shared" ca="1" si="35"/>
        <v>0.47929398148148156</v>
      </c>
      <c r="AC17" s="23">
        <f>0</f>
        <v>0</v>
      </c>
      <c r="AD17" s="10">
        <f t="shared" ca="1" si="36"/>
        <v>0.47929398148148156</v>
      </c>
      <c r="AE17" s="9">
        <f t="shared" ca="1" si="10"/>
        <v>41</v>
      </c>
      <c r="AF17" s="10">
        <f t="shared" ca="1" si="11"/>
        <v>4.7453703703703704E-4</v>
      </c>
      <c r="AG17" s="10">
        <f t="shared" ca="1" si="37"/>
        <v>0.47976851851851859</v>
      </c>
      <c r="AH17" s="9" t="str">
        <f t="shared" ca="1" si="12"/>
        <v>Bowl</v>
      </c>
      <c r="AI17" s="8">
        <f t="shared" ca="1" si="38"/>
        <v>0.47976851851851859</v>
      </c>
      <c r="AJ17" s="23">
        <f t="shared" ca="1" si="39"/>
        <v>0</v>
      </c>
      <c r="AK17" s="8">
        <f t="shared" ca="1" si="44"/>
        <v>0.47976851851851859</v>
      </c>
      <c r="AL17" s="7">
        <f t="shared" ca="1" si="13"/>
        <v>24</v>
      </c>
      <c r="AM17" s="8">
        <f t="shared" ca="1" si="14"/>
        <v>2.7777777777777778E-4</v>
      </c>
      <c r="AN17" s="8">
        <f t="shared" ca="1" si="15"/>
        <v>0.48004629629629636</v>
      </c>
      <c r="AO17" s="7" t="str">
        <f t="shared" ca="1" si="16"/>
        <v>Debit</v>
      </c>
      <c r="AP17" s="1">
        <f t="shared" ca="1" si="40"/>
        <v>0</v>
      </c>
      <c r="AQ17" s="1">
        <f t="shared" ca="1" si="1"/>
        <v>2.1180555555555553E-3</v>
      </c>
      <c r="AR17">
        <f t="shared" si="17"/>
        <v>1</v>
      </c>
      <c r="AS17" s="33">
        <f t="shared" ca="1" si="41"/>
        <v>0</v>
      </c>
      <c r="AT17" s="33">
        <f t="shared" ca="1" si="18"/>
        <v>2.1180555555555553E-3</v>
      </c>
      <c r="AX17">
        <f t="shared" si="42"/>
        <v>13</v>
      </c>
      <c r="AY17" s="34">
        <v>9.1843850022868597E-3</v>
      </c>
      <c r="BE17" s="34">
        <f t="shared" si="43"/>
        <v>7.5696230566990519E-3</v>
      </c>
      <c r="BF17">
        <v>6</v>
      </c>
    </row>
    <row r="18" spans="1:58">
      <c r="A18" s="2">
        <v>3</v>
      </c>
      <c r="B18" s="1">
        <f t="shared" si="2"/>
        <v>3.4722222222222222E-5</v>
      </c>
      <c r="C18" s="5">
        <f t="shared" si="19"/>
        <v>0.47796296296296303</v>
      </c>
      <c r="D18" s="18">
        <f t="shared" si="0"/>
        <v>0.47796296296296303</v>
      </c>
      <c r="E18" s="21">
        <f t="shared" ca="1" si="20"/>
        <v>2.0833333333331039E-4</v>
      </c>
      <c r="F18" s="18">
        <f t="shared" ca="1" si="21"/>
        <v>0.47817129629629634</v>
      </c>
      <c r="G18" s="25">
        <f t="shared" ca="1" si="3"/>
        <v>27</v>
      </c>
      <c r="H18" s="18">
        <f t="shared" ca="1" si="22"/>
        <v>3.1250000000000001E-4</v>
      </c>
      <c r="I18" s="18">
        <f t="shared" ca="1" si="23"/>
        <v>0.47848379629629634</v>
      </c>
      <c r="J18" s="16">
        <f t="shared" ca="1" si="24"/>
        <v>0.47848379629629634</v>
      </c>
      <c r="K18" s="23">
        <f t="shared" ca="1" si="25"/>
        <v>4.6296296296322037E-5</v>
      </c>
      <c r="L18" s="16">
        <f t="shared" ca="1" si="26"/>
        <v>0.47853009259259266</v>
      </c>
      <c r="M18" s="15">
        <f t="shared" ca="1" si="4"/>
        <v>23</v>
      </c>
      <c r="N18" s="16">
        <f t="shared" ca="1" si="5"/>
        <v>2.6620370370370372E-4</v>
      </c>
      <c r="O18" s="16">
        <f t="shared" ca="1" si="27"/>
        <v>0.47879629629629639</v>
      </c>
      <c r="P18" s="14">
        <f t="shared" ca="1" si="28"/>
        <v>0.47879629629629639</v>
      </c>
      <c r="Q18" s="23">
        <f t="shared" ca="1" si="29"/>
        <v>9.7222222222220767E-4</v>
      </c>
      <c r="R18" s="14">
        <f t="shared" ca="1" si="30"/>
        <v>0.47976851851851859</v>
      </c>
      <c r="S18" s="13">
        <f t="shared" ca="1" si="6"/>
        <v>25</v>
      </c>
      <c r="T18" s="14">
        <f t="shared" ca="1" si="7"/>
        <v>2.8935185185185184E-4</v>
      </c>
      <c r="U18" s="14">
        <f t="shared" ca="1" si="31"/>
        <v>0.48005787037037045</v>
      </c>
      <c r="V18" s="12">
        <f t="shared" ca="1" si="32"/>
        <v>0.48005787037037045</v>
      </c>
      <c r="W18" s="23">
        <v>0</v>
      </c>
      <c r="X18" s="12">
        <f t="shared" ca="1" si="33"/>
        <v>0.48005787037037045</v>
      </c>
      <c r="Y18" s="11">
        <f t="shared" ca="1" si="8"/>
        <v>39</v>
      </c>
      <c r="Z18" s="12">
        <f t="shared" ca="1" si="9"/>
        <v>4.5138888888888887E-4</v>
      </c>
      <c r="AA18" s="12">
        <f t="shared" ca="1" si="34"/>
        <v>0.48050925925925936</v>
      </c>
      <c r="AB18" s="10">
        <f t="shared" ca="1" si="35"/>
        <v>0.48050925925925936</v>
      </c>
      <c r="AC18" s="23">
        <f>0</f>
        <v>0</v>
      </c>
      <c r="AD18" s="10">
        <f t="shared" ca="1" si="36"/>
        <v>0.48050925925925936</v>
      </c>
      <c r="AE18" s="9">
        <f t="shared" ca="1" si="10"/>
        <v>30</v>
      </c>
      <c r="AF18" s="10">
        <f t="shared" ca="1" si="11"/>
        <v>3.4722222222222224E-4</v>
      </c>
      <c r="AG18" s="10">
        <f t="shared" ca="1" si="37"/>
        <v>0.48085648148148158</v>
      </c>
      <c r="AH18" s="9" t="str">
        <f t="shared" ca="1" si="12"/>
        <v>Bowl</v>
      </c>
      <c r="AI18" s="8">
        <f t="shared" ca="1" si="38"/>
        <v>0.48085648148148158</v>
      </c>
      <c r="AJ18" s="23">
        <f t="shared" ca="1" si="39"/>
        <v>0</v>
      </c>
      <c r="AK18" s="8">
        <f t="shared" ca="1" si="44"/>
        <v>0.48085648148148158</v>
      </c>
      <c r="AL18" s="7">
        <f t="shared" ca="1" si="13"/>
        <v>25</v>
      </c>
      <c r="AM18" s="8">
        <f t="shared" ca="1" si="14"/>
        <v>2.8935185185185184E-4</v>
      </c>
      <c r="AN18" s="8">
        <f t="shared" ca="1" si="15"/>
        <v>0.48114583333333344</v>
      </c>
      <c r="AO18" s="7" t="str">
        <f t="shared" ca="1" si="16"/>
        <v>Debit</v>
      </c>
      <c r="AP18" s="1">
        <f t="shared" ca="1" si="40"/>
        <v>1.2268518518518401E-3</v>
      </c>
      <c r="AQ18" s="1">
        <f t="shared" ca="1" si="1"/>
        <v>1.9560185185185184E-3</v>
      </c>
      <c r="AR18">
        <f t="shared" si="17"/>
        <v>1</v>
      </c>
      <c r="AS18" s="33">
        <f t="shared" ca="1" si="41"/>
        <v>1.2268518518518401E-3</v>
      </c>
      <c r="AT18" s="33">
        <f t="shared" ca="1" si="18"/>
        <v>1.9560185185185184E-3</v>
      </c>
      <c r="AX18">
        <f t="shared" si="42"/>
        <v>14</v>
      </c>
      <c r="AY18" s="34">
        <v>9.0342078189301067E-3</v>
      </c>
      <c r="BE18" s="34">
        <f t="shared" si="43"/>
        <v>7.6274934270694223E-3</v>
      </c>
      <c r="BF18">
        <v>8</v>
      </c>
    </row>
    <row r="19" spans="1:58">
      <c r="A19" s="2">
        <v>158</v>
      </c>
      <c r="B19" s="1">
        <f t="shared" si="2"/>
        <v>1.8287037037037037E-3</v>
      </c>
      <c r="C19" s="5">
        <f t="shared" si="19"/>
        <v>0.47979166666666673</v>
      </c>
      <c r="D19" s="18">
        <f t="shared" si="0"/>
        <v>0.47979166666666673</v>
      </c>
      <c r="E19" s="21">
        <f t="shared" ca="1" si="20"/>
        <v>0</v>
      </c>
      <c r="F19" s="18">
        <f t="shared" ca="1" si="21"/>
        <v>0.47979166666666673</v>
      </c>
      <c r="G19" s="25">
        <f t="shared" ca="1" si="3"/>
        <v>27</v>
      </c>
      <c r="H19" s="18">
        <f t="shared" ca="1" si="22"/>
        <v>3.1250000000000001E-4</v>
      </c>
      <c r="I19" s="18">
        <f t="shared" ca="1" si="23"/>
        <v>0.48010416666666672</v>
      </c>
      <c r="J19" s="16">
        <f t="shared" ca="1" si="24"/>
        <v>0.48010416666666672</v>
      </c>
      <c r="K19" s="23">
        <f t="shared" ca="1" si="25"/>
        <v>0</v>
      </c>
      <c r="L19" s="16">
        <f t="shared" ca="1" si="26"/>
        <v>0.48010416666666672</v>
      </c>
      <c r="M19" s="15">
        <f t="shared" ca="1" si="4"/>
        <v>29</v>
      </c>
      <c r="N19" s="16">
        <f t="shared" ca="1" si="5"/>
        <v>3.3564814814814812E-4</v>
      </c>
      <c r="O19" s="16">
        <f t="shared" ca="1" si="27"/>
        <v>0.48043981481481485</v>
      </c>
      <c r="P19" s="14">
        <f t="shared" ca="1" si="28"/>
        <v>0.48043981481481485</v>
      </c>
      <c r="Q19" s="23">
        <f t="shared" ca="1" si="29"/>
        <v>4.166666666667318E-4</v>
      </c>
      <c r="R19" s="14">
        <f t="shared" ca="1" si="30"/>
        <v>0.48085648148148158</v>
      </c>
      <c r="S19" s="13">
        <f t="shared" ca="1" si="6"/>
        <v>42</v>
      </c>
      <c r="T19" s="14">
        <f t="shared" ca="1" si="7"/>
        <v>4.861111111111111E-4</v>
      </c>
      <c r="U19" s="14">
        <f t="shared" ca="1" si="31"/>
        <v>0.48134259259259271</v>
      </c>
      <c r="V19" s="12">
        <f t="shared" ca="1" si="32"/>
        <v>0.48134259259259271</v>
      </c>
      <c r="W19" s="23">
        <v>0</v>
      </c>
      <c r="X19" s="12">
        <f t="shared" ca="1" si="33"/>
        <v>0.48134259259259271</v>
      </c>
      <c r="Y19" s="11">
        <f t="shared" ca="1" si="8"/>
        <v>24</v>
      </c>
      <c r="Z19" s="12">
        <f t="shared" ca="1" si="9"/>
        <v>2.7777777777777778E-4</v>
      </c>
      <c r="AA19" s="12">
        <f t="shared" ca="1" si="34"/>
        <v>0.48162037037037048</v>
      </c>
      <c r="AB19" s="10">
        <f t="shared" ca="1" si="35"/>
        <v>0.48162037037037048</v>
      </c>
      <c r="AC19" s="23">
        <f>0</f>
        <v>0</v>
      </c>
      <c r="AD19" s="10">
        <f t="shared" ca="1" si="36"/>
        <v>0.48162037037037048</v>
      </c>
      <c r="AE19" s="9">
        <f t="shared" ca="1" si="10"/>
        <v>34</v>
      </c>
      <c r="AF19" s="10">
        <f t="shared" ca="1" si="11"/>
        <v>3.9351851851851852E-4</v>
      </c>
      <c r="AG19" s="10">
        <f t="shared" ca="1" si="37"/>
        <v>0.48201388888888902</v>
      </c>
      <c r="AH19" s="9" t="str">
        <f t="shared" ca="1" si="12"/>
        <v>Burrito</v>
      </c>
      <c r="AI19" s="8">
        <f t="shared" ca="1" si="38"/>
        <v>0.48201388888888902</v>
      </c>
      <c r="AJ19" s="23">
        <f t="shared" ca="1" si="39"/>
        <v>0</v>
      </c>
      <c r="AK19" s="8">
        <f t="shared" ca="1" si="44"/>
        <v>0.48201388888888902</v>
      </c>
      <c r="AL19" s="7">
        <f t="shared" ca="1" si="13"/>
        <v>10</v>
      </c>
      <c r="AM19" s="8">
        <f t="shared" ca="1" si="14"/>
        <v>1.1574074074074075E-4</v>
      </c>
      <c r="AN19" s="8">
        <f t="shared" ca="1" si="15"/>
        <v>0.48212962962962974</v>
      </c>
      <c r="AO19" s="7" t="str">
        <f t="shared" ca="1" si="16"/>
        <v>Debit</v>
      </c>
      <c r="AP19" s="1">
        <f t="shared" ca="1" si="40"/>
        <v>4.166666666667318E-4</v>
      </c>
      <c r="AQ19" s="1">
        <f t="shared" ca="1" si="1"/>
        <v>1.9212962962962964E-3</v>
      </c>
      <c r="AR19">
        <f t="shared" si="17"/>
        <v>1</v>
      </c>
      <c r="AS19" s="33">
        <f t="shared" ca="1" si="41"/>
        <v>4.166666666667318E-4</v>
      </c>
      <c r="AT19" s="33">
        <f t="shared" ca="1" si="18"/>
        <v>1.9212962962962964E-3</v>
      </c>
      <c r="AX19">
        <f t="shared" si="42"/>
        <v>15</v>
      </c>
      <c r="AY19" s="34">
        <v>9.4269047210795587E-3</v>
      </c>
      <c r="BE19" s="34">
        <f t="shared" si="43"/>
        <v>7.6853637974397928E-3</v>
      </c>
      <c r="BF19">
        <v>8</v>
      </c>
    </row>
    <row r="20" spans="1:58">
      <c r="A20" s="2">
        <v>48</v>
      </c>
      <c r="B20" s="1">
        <f t="shared" si="2"/>
        <v>5.5555555555555556E-4</v>
      </c>
      <c r="C20" s="5">
        <f t="shared" si="19"/>
        <v>0.48034722222222226</v>
      </c>
      <c r="D20" s="18">
        <f t="shared" si="0"/>
        <v>0.48034722222222226</v>
      </c>
      <c r="E20" s="21">
        <f t="shared" ca="1" si="20"/>
        <v>0</v>
      </c>
      <c r="F20" s="18">
        <f t="shared" ca="1" si="21"/>
        <v>0.48034722222222226</v>
      </c>
      <c r="G20" s="25">
        <f t="shared" ca="1" si="3"/>
        <v>19</v>
      </c>
      <c r="H20" s="18">
        <f t="shared" ca="1" si="22"/>
        <v>2.199074074074074E-4</v>
      </c>
      <c r="I20" s="18">
        <f t="shared" ca="1" si="23"/>
        <v>0.48056712962962966</v>
      </c>
      <c r="J20" s="16">
        <f t="shared" ca="1" si="24"/>
        <v>0.48056712962962966</v>
      </c>
      <c r="K20" s="23">
        <f t="shared" ca="1" si="25"/>
        <v>0</v>
      </c>
      <c r="L20" s="16">
        <f t="shared" ca="1" si="26"/>
        <v>0.48056712962962966</v>
      </c>
      <c r="M20" s="15">
        <f t="shared" ca="1" si="4"/>
        <v>29</v>
      </c>
      <c r="N20" s="16">
        <f t="shared" ca="1" si="5"/>
        <v>3.3564814814814812E-4</v>
      </c>
      <c r="O20" s="16">
        <f t="shared" ca="1" si="27"/>
        <v>0.48090277777777779</v>
      </c>
      <c r="P20" s="14">
        <f t="shared" ca="1" si="28"/>
        <v>0.48090277777777779</v>
      </c>
      <c r="Q20" s="23">
        <f t="shared" ca="1" si="29"/>
        <v>1.1111111111112293E-3</v>
      </c>
      <c r="R20" s="14">
        <f t="shared" ca="1" si="30"/>
        <v>0.48201388888888902</v>
      </c>
      <c r="S20" s="13">
        <f t="shared" ca="1" si="6"/>
        <v>15</v>
      </c>
      <c r="T20" s="14">
        <f t="shared" ca="1" si="7"/>
        <v>1.7361111111111112E-4</v>
      </c>
      <c r="U20" s="14">
        <f t="shared" ca="1" si="31"/>
        <v>0.48218750000000016</v>
      </c>
      <c r="V20" s="12">
        <f t="shared" ca="1" si="32"/>
        <v>0.48218750000000016</v>
      </c>
      <c r="W20" s="23">
        <v>0</v>
      </c>
      <c r="X20" s="12">
        <f t="shared" ca="1" si="33"/>
        <v>0.48218750000000016</v>
      </c>
      <c r="Y20" s="11">
        <f t="shared" ca="1" si="8"/>
        <v>22</v>
      </c>
      <c r="Z20" s="12">
        <f t="shared" ca="1" si="9"/>
        <v>2.5462962962962961E-4</v>
      </c>
      <c r="AA20" s="12">
        <f t="shared" ca="1" si="34"/>
        <v>0.48244212962962979</v>
      </c>
      <c r="AB20" s="10">
        <f t="shared" ca="1" si="35"/>
        <v>0.48244212962962979</v>
      </c>
      <c r="AC20" s="23">
        <f>0</f>
        <v>0</v>
      </c>
      <c r="AD20" s="10">
        <f t="shared" ca="1" si="36"/>
        <v>0.48244212962962979</v>
      </c>
      <c r="AE20" s="9">
        <f t="shared" ca="1" si="10"/>
        <v>47</v>
      </c>
      <c r="AF20" s="10">
        <f t="shared" ca="1" si="11"/>
        <v>5.4398148148148144E-4</v>
      </c>
      <c r="AG20" s="10">
        <f t="shared" ca="1" si="37"/>
        <v>0.48298611111111128</v>
      </c>
      <c r="AH20" s="9" t="str">
        <f t="shared" ca="1" si="12"/>
        <v>Bowl</v>
      </c>
      <c r="AI20" s="8">
        <f t="shared" ca="1" si="38"/>
        <v>0.48298611111111128</v>
      </c>
      <c r="AJ20" s="23">
        <f t="shared" ca="1" si="39"/>
        <v>0</v>
      </c>
      <c r="AK20" s="8">
        <f t="shared" ca="1" si="44"/>
        <v>0.48298611111111128</v>
      </c>
      <c r="AL20" s="7">
        <f t="shared" ca="1" si="13"/>
        <v>10</v>
      </c>
      <c r="AM20" s="8">
        <f t="shared" ca="1" si="14"/>
        <v>1.1574074074074075E-4</v>
      </c>
      <c r="AN20" s="8">
        <f t="shared" ca="1" si="15"/>
        <v>0.483101851851852</v>
      </c>
      <c r="AO20" s="7" t="str">
        <f t="shared" ca="1" si="16"/>
        <v>Debit</v>
      </c>
      <c r="AP20" s="1">
        <f t="shared" ca="1" si="40"/>
        <v>1.1111111111112293E-3</v>
      </c>
      <c r="AQ20" s="1">
        <f t="shared" ca="1" si="1"/>
        <v>1.6435185185185183E-3</v>
      </c>
      <c r="AR20">
        <f t="shared" si="17"/>
        <v>1</v>
      </c>
      <c r="AS20" s="33">
        <f t="shared" ca="1" si="41"/>
        <v>1.1111111111112293E-3</v>
      </c>
      <c r="AT20" s="33">
        <f t="shared" ca="1" si="18"/>
        <v>1.6435185185185183E-3</v>
      </c>
      <c r="AX20">
        <f t="shared" si="42"/>
        <v>16</v>
      </c>
      <c r="AY20" s="34">
        <v>9.1277291952452065E-3</v>
      </c>
      <c r="BE20" s="34">
        <f t="shared" si="43"/>
        <v>7.7432341678101632E-3</v>
      </c>
      <c r="BF20">
        <v>13</v>
      </c>
    </row>
    <row r="21" spans="1:58">
      <c r="A21" s="2">
        <v>238</v>
      </c>
      <c r="B21" s="1">
        <f t="shared" si="2"/>
        <v>2.7546296296296294E-3</v>
      </c>
      <c r="C21" s="5">
        <f t="shared" si="19"/>
        <v>0.48310185185185189</v>
      </c>
      <c r="D21" s="18">
        <f t="shared" si="0"/>
        <v>0.48310185185185189</v>
      </c>
      <c r="E21" s="21">
        <f t="shared" ca="1" si="20"/>
        <v>0</v>
      </c>
      <c r="F21" s="18">
        <f t="shared" ca="1" si="21"/>
        <v>0.48310185185185189</v>
      </c>
      <c r="G21" s="25">
        <f t="shared" ca="1" si="3"/>
        <v>21</v>
      </c>
      <c r="H21" s="18">
        <f t="shared" ca="1" si="22"/>
        <v>2.4305555555555555E-4</v>
      </c>
      <c r="I21" s="18">
        <f t="shared" ca="1" si="23"/>
        <v>0.48334490740740743</v>
      </c>
      <c r="J21" s="16">
        <f t="shared" ca="1" si="24"/>
        <v>0.48334490740740743</v>
      </c>
      <c r="K21" s="23">
        <f t="shared" ca="1" si="25"/>
        <v>0</v>
      </c>
      <c r="L21" s="16">
        <f t="shared" ca="1" si="26"/>
        <v>0.48334490740740743</v>
      </c>
      <c r="M21" s="15">
        <f t="shared" ca="1" si="4"/>
        <v>10</v>
      </c>
      <c r="N21" s="16">
        <f t="shared" ca="1" si="5"/>
        <v>1.1574074074074075E-4</v>
      </c>
      <c r="O21" s="16">
        <f t="shared" ca="1" si="27"/>
        <v>0.48346064814814815</v>
      </c>
      <c r="P21" s="14">
        <f t="shared" ca="1" si="28"/>
        <v>0.48346064814814815</v>
      </c>
      <c r="Q21" s="23">
        <f t="shared" ca="1" si="29"/>
        <v>0</v>
      </c>
      <c r="R21" s="14">
        <f t="shared" ca="1" si="30"/>
        <v>0.48346064814814815</v>
      </c>
      <c r="S21" s="13">
        <f t="shared" ca="1" si="6"/>
        <v>37</v>
      </c>
      <c r="T21" s="14">
        <f t="shared" ca="1" si="7"/>
        <v>4.2824074074074075E-4</v>
      </c>
      <c r="U21" s="14">
        <f t="shared" ca="1" si="31"/>
        <v>0.48388888888888887</v>
      </c>
      <c r="V21" s="12">
        <f t="shared" ca="1" si="32"/>
        <v>0.48388888888888887</v>
      </c>
      <c r="W21" s="23">
        <v>0</v>
      </c>
      <c r="X21" s="12">
        <f t="shared" ca="1" si="33"/>
        <v>0.48388888888888887</v>
      </c>
      <c r="Y21" s="11">
        <f t="shared" ca="1" si="8"/>
        <v>37</v>
      </c>
      <c r="Z21" s="12">
        <f t="shared" ca="1" si="9"/>
        <v>4.2824074074074075E-4</v>
      </c>
      <c r="AA21" s="12">
        <f t="shared" ca="1" si="34"/>
        <v>0.48431712962962958</v>
      </c>
      <c r="AB21" s="10">
        <f t="shared" ca="1" si="35"/>
        <v>0.48431712962962958</v>
      </c>
      <c r="AC21" s="23">
        <f>0</f>
        <v>0</v>
      </c>
      <c r="AD21" s="10">
        <f t="shared" ca="1" si="36"/>
        <v>0.48431712962962958</v>
      </c>
      <c r="AE21" s="9">
        <f t="shared" ca="1" si="10"/>
        <v>41</v>
      </c>
      <c r="AF21" s="10">
        <f t="shared" ca="1" si="11"/>
        <v>4.7453703703703704E-4</v>
      </c>
      <c r="AG21" s="10">
        <f t="shared" ca="1" si="37"/>
        <v>0.48479166666666662</v>
      </c>
      <c r="AH21" s="9" t="str">
        <f t="shared" ca="1" si="12"/>
        <v>Burrito</v>
      </c>
      <c r="AI21" s="8">
        <f t="shared" ca="1" si="38"/>
        <v>0.48479166666666662</v>
      </c>
      <c r="AJ21" s="23">
        <f t="shared" ca="1" si="39"/>
        <v>0</v>
      </c>
      <c r="AK21" s="8">
        <f t="shared" ca="1" si="44"/>
        <v>0.48479166666666662</v>
      </c>
      <c r="AL21" s="7">
        <f t="shared" ca="1" si="13"/>
        <v>17</v>
      </c>
      <c r="AM21" s="8">
        <f t="shared" ca="1" si="14"/>
        <v>1.9675925925925926E-4</v>
      </c>
      <c r="AN21" s="8">
        <f t="shared" ca="1" si="15"/>
        <v>0.48498842592592589</v>
      </c>
      <c r="AO21" s="7" t="str">
        <f t="shared" ca="1" si="16"/>
        <v>Debit</v>
      </c>
      <c r="AP21" s="1">
        <f t="shared" ca="1" si="40"/>
        <v>0</v>
      </c>
      <c r="AQ21" s="1">
        <f t="shared" ca="1" si="1"/>
        <v>1.8865740740740742E-3</v>
      </c>
      <c r="AR21">
        <f t="shared" si="17"/>
        <v>1</v>
      </c>
      <c r="AS21" s="33">
        <f t="shared" ca="1" si="41"/>
        <v>0</v>
      </c>
      <c r="AT21" s="33">
        <f t="shared" ca="1" si="18"/>
        <v>1.8865740740740742E-3</v>
      </c>
      <c r="AX21">
        <f t="shared" si="42"/>
        <v>17</v>
      </c>
      <c r="AY21" s="34">
        <v>9.4756658664841807E-3</v>
      </c>
      <c r="BE21" s="34">
        <f t="shared" si="43"/>
        <v>7.8011045381805337E-3</v>
      </c>
      <c r="BF21">
        <v>7</v>
      </c>
    </row>
    <row r="22" spans="1:58">
      <c r="A22" s="2">
        <v>44</v>
      </c>
      <c r="B22" s="1">
        <f t="shared" si="2"/>
        <v>5.0925925925925921E-4</v>
      </c>
      <c r="C22" s="5">
        <f t="shared" si="19"/>
        <v>0.48361111111111116</v>
      </c>
      <c r="D22" s="18">
        <f t="shared" si="0"/>
        <v>0.48361111111111116</v>
      </c>
      <c r="E22" s="21">
        <f t="shared" ca="1" si="20"/>
        <v>0</v>
      </c>
      <c r="F22" s="18">
        <f t="shared" ca="1" si="21"/>
        <v>0.48361111111111116</v>
      </c>
      <c r="G22" s="25">
        <f t="shared" ca="1" si="3"/>
        <v>20</v>
      </c>
      <c r="H22" s="18">
        <f t="shared" ca="1" si="22"/>
        <v>2.3148148148148149E-4</v>
      </c>
      <c r="I22" s="18">
        <f t="shared" ca="1" si="23"/>
        <v>0.48384259259259266</v>
      </c>
      <c r="J22" s="16">
        <f t="shared" ca="1" si="24"/>
        <v>0.48384259259259266</v>
      </c>
      <c r="K22" s="23">
        <f t="shared" ca="1" si="25"/>
        <v>0</v>
      </c>
      <c r="L22" s="16">
        <f t="shared" ca="1" si="26"/>
        <v>0.48384259259259266</v>
      </c>
      <c r="M22" s="15">
        <f t="shared" ca="1" si="4"/>
        <v>29</v>
      </c>
      <c r="N22" s="16">
        <f t="shared" ca="1" si="5"/>
        <v>3.3564814814814812E-4</v>
      </c>
      <c r="O22" s="16">
        <f t="shared" ca="1" si="27"/>
        <v>0.48417824074074078</v>
      </c>
      <c r="P22" s="14">
        <f t="shared" ca="1" si="28"/>
        <v>0.48417824074074078</v>
      </c>
      <c r="Q22" s="23">
        <f t="shared" ca="1" si="29"/>
        <v>6.1342592592583678E-4</v>
      </c>
      <c r="R22" s="14">
        <f t="shared" ca="1" si="30"/>
        <v>0.48479166666666662</v>
      </c>
      <c r="S22" s="13">
        <f t="shared" ca="1" si="6"/>
        <v>32</v>
      </c>
      <c r="T22" s="14">
        <f t="shared" ca="1" si="7"/>
        <v>3.7037037037037035E-4</v>
      </c>
      <c r="U22" s="14">
        <f t="shared" ca="1" si="31"/>
        <v>0.48516203703703698</v>
      </c>
      <c r="V22" s="12">
        <f t="shared" ca="1" si="32"/>
        <v>0.48516203703703698</v>
      </c>
      <c r="W22" s="23">
        <v>0</v>
      </c>
      <c r="X22" s="12">
        <f t="shared" ca="1" si="33"/>
        <v>0.48516203703703698</v>
      </c>
      <c r="Y22" s="11">
        <f t="shared" ca="1" si="8"/>
        <v>43</v>
      </c>
      <c r="Z22" s="12">
        <f t="shared" ca="1" si="9"/>
        <v>4.9768518518518521E-4</v>
      </c>
      <c r="AA22" s="12">
        <f t="shared" ca="1" si="34"/>
        <v>0.48565972222222215</v>
      </c>
      <c r="AB22" s="10">
        <f t="shared" ca="1" si="35"/>
        <v>0.48565972222222215</v>
      </c>
      <c r="AC22" s="23">
        <f>0</f>
        <v>0</v>
      </c>
      <c r="AD22" s="10">
        <f t="shared" ca="1" si="36"/>
        <v>0.48565972222222215</v>
      </c>
      <c r="AE22" s="9">
        <f t="shared" ca="1" si="10"/>
        <v>61</v>
      </c>
      <c r="AF22" s="10">
        <f t="shared" ca="1" si="11"/>
        <v>7.0601851851851847E-4</v>
      </c>
      <c r="AG22" s="10">
        <f t="shared" ca="1" si="37"/>
        <v>0.48636574074074068</v>
      </c>
      <c r="AH22" s="9" t="str">
        <f t="shared" ca="1" si="12"/>
        <v>Quesadilla</v>
      </c>
      <c r="AI22" s="8">
        <f t="shared" ca="1" si="38"/>
        <v>0.48636574074074068</v>
      </c>
      <c r="AJ22" s="23">
        <f t="shared" ca="1" si="39"/>
        <v>0</v>
      </c>
      <c r="AK22" s="8">
        <f t="shared" ca="1" si="44"/>
        <v>0.48636574074074068</v>
      </c>
      <c r="AL22" s="7">
        <f t="shared" ca="1" si="13"/>
        <v>49</v>
      </c>
      <c r="AM22" s="8">
        <f t="shared" ca="1" si="14"/>
        <v>5.6712962962962967E-4</v>
      </c>
      <c r="AN22" s="8">
        <f t="shared" ca="1" si="15"/>
        <v>0.48693287037037031</v>
      </c>
      <c r="AO22" s="7" t="str">
        <f t="shared" ca="1" si="16"/>
        <v>Cash</v>
      </c>
      <c r="AP22" s="1">
        <f t="shared" ca="1" si="40"/>
        <v>6.1342592592583678E-4</v>
      </c>
      <c r="AQ22" s="1">
        <f t="shared" ca="1" si="1"/>
        <v>2.7083333333333334E-3</v>
      </c>
      <c r="AR22">
        <f t="shared" si="17"/>
        <v>1</v>
      </c>
      <c r="AS22" s="33">
        <f t="shared" ca="1" si="41"/>
        <v>6.1342592592583678E-4</v>
      </c>
      <c r="AT22" s="33">
        <f t="shared" ca="1" si="18"/>
        <v>2.7083333333333334E-3</v>
      </c>
      <c r="AX22">
        <f t="shared" si="42"/>
        <v>18</v>
      </c>
      <c r="AY22" s="34">
        <v>9.3127000457251044E-3</v>
      </c>
      <c r="BE22" s="34">
        <f t="shared" si="43"/>
        <v>7.8589749085509041E-3</v>
      </c>
      <c r="BF22">
        <v>13</v>
      </c>
    </row>
    <row r="23" spans="1:58">
      <c r="A23" s="2">
        <v>228</v>
      </c>
      <c r="B23" s="1">
        <f t="shared" si="2"/>
        <v>2.638888888888889E-3</v>
      </c>
      <c r="C23" s="5">
        <f t="shared" si="19"/>
        <v>0.48625000000000007</v>
      </c>
      <c r="D23" s="18">
        <f t="shared" si="0"/>
        <v>0.48625000000000007</v>
      </c>
      <c r="E23" s="21">
        <f t="shared" ca="1" si="20"/>
        <v>0</v>
      </c>
      <c r="F23" s="18">
        <f t="shared" ca="1" si="21"/>
        <v>0.48625000000000007</v>
      </c>
      <c r="G23" s="25">
        <f t="shared" ca="1" si="3"/>
        <v>28</v>
      </c>
      <c r="H23" s="18">
        <f t="shared" ca="1" si="22"/>
        <v>3.2407407407407406E-4</v>
      </c>
      <c r="I23" s="18">
        <f t="shared" ca="1" si="23"/>
        <v>0.48657407407407416</v>
      </c>
      <c r="J23" s="16">
        <f t="shared" ca="1" si="24"/>
        <v>0.48657407407407416</v>
      </c>
      <c r="K23" s="23">
        <f t="shared" ca="1" si="25"/>
        <v>0</v>
      </c>
      <c r="L23" s="16">
        <f t="shared" ca="1" si="26"/>
        <v>0.48657407407407416</v>
      </c>
      <c r="M23" s="15">
        <f t="shared" ca="1" si="4"/>
        <v>20</v>
      </c>
      <c r="N23" s="16">
        <f t="shared" ca="1" si="5"/>
        <v>2.3148148148148149E-4</v>
      </c>
      <c r="O23" s="16">
        <f t="shared" ca="1" si="27"/>
        <v>0.48680555555555566</v>
      </c>
      <c r="P23" s="14">
        <f t="shared" ca="1" si="28"/>
        <v>0.48680555555555566</v>
      </c>
      <c r="Q23" s="23">
        <f t="shared" ca="1" si="29"/>
        <v>0</v>
      </c>
      <c r="R23" s="14">
        <f t="shared" ca="1" si="30"/>
        <v>0.48680555555555566</v>
      </c>
      <c r="S23" s="13">
        <f t="shared" ca="1" si="6"/>
        <v>41</v>
      </c>
      <c r="T23" s="14">
        <f t="shared" ca="1" si="7"/>
        <v>4.7453703703703704E-4</v>
      </c>
      <c r="U23" s="14">
        <f t="shared" ca="1" si="31"/>
        <v>0.4872800925925927</v>
      </c>
      <c r="V23" s="12">
        <f t="shared" ca="1" si="32"/>
        <v>0.4872800925925927</v>
      </c>
      <c r="W23" s="23">
        <v>0</v>
      </c>
      <c r="X23" s="12">
        <f t="shared" ca="1" si="33"/>
        <v>0.4872800925925927</v>
      </c>
      <c r="Y23" s="11">
        <f t="shared" ca="1" si="8"/>
        <v>44</v>
      </c>
      <c r="Z23" s="12">
        <f t="shared" ca="1" si="9"/>
        <v>5.0925925925925921E-4</v>
      </c>
      <c r="AA23" s="12">
        <f t="shared" ca="1" si="34"/>
        <v>0.48778935185185196</v>
      </c>
      <c r="AB23" s="10">
        <f t="shared" ca="1" si="35"/>
        <v>0.48778935185185196</v>
      </c>
      <c r="AC23" s="23">
        <f>0</f>
        <v>0</v>
      </c>
      <c r="AD23" s="10">
        <f t="shared" ca="1" si="36"/>
        <v>0.48778935185185196</v>
      </c>
      <c r="AE23" s="9">
        <f t="shared" ca="1" si="10"/>
        <v>34</v>
      </c>
      <c r="AF23" s="10">
        <f t="shared" ca="1" si="11"/>
        <v>3.9351851851851852E-4</v>
      </c>
      <c r="AG23" s="10">
        <f t="shared" ca="1" si="37"/>
        <v>0.4881828703703705</v>
      </c>
      <c r="AH23" s="9" t="str">
        <f t="shared" ca="1" si="12"/>
        <v>Burrito</v>
      </c>
      <c r="AI23" s="8">
        <f t="shared" ca="1" si="38"/>
        <v>0.4881828703703705</v>
      </c>
      <c r="AJ23" s="23">
        <f t="shared" ca="1" si="39"/>
        <v>0</v>
      </c>
      <c r="AK23" s="8">
        <f t="shared" ca="1" si="44"/>
        <v>0.4881828703703705</v>
      </c>
      <c r="AL23" s="7">
        <f t="shared" ca="1" si="13"/>
        <v>28</v>
      </c>
      <c r="AM23" s="8">
        <f t="shared" ca="1" si="14"/>
        <v>3.2407407407407406E-4</v>
      </c>
      <c r="AN23" s="8">
        <f t="shared" ca="1" si="15"/>
        <v>0.48850694444444459</v>
      </c>
      <c r="AO23" s="7" t="str">
        <f t="shared" ca="1" si="16"/>
        <v>Debit</v>
      </c>
      <c r="AP23" s="1">
        <f t="shared" ca="1" si="40"/>
        <v>0</v>
      </c>
      <c r="AQ23" s="1">
        <f t="shared" ca="1" si="1"/>
        <v>2.2569444444444442E-3</v>
      </c>
      <c r="AR23">
        <f t="shared" si="17"/>
        <v>1</v>
      </c>
      <c r="AS23" s="33">
        <f t="shared" ca="1" si="41"/>
        <v>0</v>
      </c>
      <c r="AT23" s="33">
        <f t="shared" ca="1" si="18"/>
        <v>2.2569444444444442E-3</v>
      </c>
      <c r="AX23">
        <f t="shared" si="42"/>
        <v>19</v>
      </c>
      <c r="AY23" s="34">
        <v>8.7981538637406757E-3</v>
      </c>
      <c r="BE23" s="34">
        <f t="shared" si="43"/>
        <v>7.9168452789212737E-3</v>
      </c>
      <c r="BF23">
        <v>13</v>
      </c>
    </row>
    <row r="24" spans="1:58">
      <c r="A24" s="2">
        <v>135</v>
      </c>
      <c r="B24" s="1">
        <f t="shared" si="2"/>
        <v>1.5625000000000001E-3</v>
      </c>
      <c r="C24" s="5">
        <f t="shared" si="19"/>
        <v>0.48781250000000009</v>
      </c>
      <c r="D24" s="18">
        <f t="shared" si="0"/>
        <v>0.48781250000000009</v>
      </c>
      <c r="E24" s="21">
        <f t="shared" ca="1" si="20"/>
        <v>0</v>
      </c>
      <c r="F24" s="18">
        <f t="shared" ca="1" si="21"/>
        <v>0.48781250000000009</v>
      </c>
      <c r="G24" s="25">
        <f t="shared" ca="1" si="3"/>
        <v>27</v>
      </c>
      <c r="H24" s="18">
        <f t="shared" ca="1" si="22"/>
        <v>3.1250000000000001E-4</v>
      </c>
      <c r="I24" s="18">
        <f t="shared" ca="1" si="23"/>
        <v>0.48812500000000009</v>
      </c>
      <c r="J24" s="16">
        <f t="shared" ca="1" si="24"/>
        <v>0.48812500000000009</v>
      </c>
      <c r="K24" s="23">
        <f t="shared" ca="1" si="25"/>
        <v>0</v>
      </c>
      <c r="L24" s="16">
        <f t="shared" ca="1" si="26"/>
        <v>0.48812500000000009</v>
      </c>
      <c r="M24" s="15">
        <f t="shared" ca="1" si="4"/>
        <v>35</v>
      </c>
      <c r="N24" s="16">
        <f t="shared" ca="1" si="5"/>
        <v>4.0509259259259258E-4</v>
      </c>
      <c r="O24" s="16">
        <f t="shared" ca="1" si="27"/>
        <v>0.48853009259259267</v>
      </c>
      <c r="P24" s="14">
        <f t="shared" ca="1" si="28"/>
        <v>0.48853009259259267</v>
      </c>
      <c r="Q24" s="23">
        <f t="shared" ca="1" si="29"/>
        <v>0</v>
      </c>
      <c r="R24" s="14">
        <f t="shared" ca="1" si="30"/>
        <v>0.48853009259259267</v>
      </c>
      <c r="S24" s="13">
        <f t="shared" ca="1" si="6"/>
        <v>25</v>
      </c>
      <c r="T24" s="14">
        <f t="shared" ca="1" si="7"/>
        <v>2.8935185185185184E-4</v>
      </c>
      <c r="U24" s="14">
        <f t="shared" ca="1" si="31"/>
        <v>0.48881944444444453</v>
      </c>
      <c r="V24" s="12">
        <f t="shared" ca="1" si="32"/>
        <v>0.48881944444444453</v>
      </c>
      <c r="W24" s="23">
        <v>0</v>
      </c>
      <c r="X24" s="12">
        <f t="shared" ca="1" si="33"/>
        <v>0.48881944444444453</v>
      </c>
      <c r="Y24" s="11">
        <f t="shared" ca="1" si="8"/>
        <v>36</v>
      </c>
      <c r="Z24" s="12">
        <f t="shared" ca="1" si="9"/>
        <v>4.1666666666666669E-4</v>
      </c>
      <c r="AA24" s="12">
        <f t="shared" ca="1" si="34"/>
        <v>0.4892361111111112</v>
      </c>
      <c r="AB24" s="10">
        <f t="shared" ca="1" si="35"/>
        <v>0.4892361111111112</v>
      </c>
      <c r="AC24" s="23">
        <f>0</f>
        <v>0</v>
      </c>
      <c r="AD24" s="10">
        <f t="shared" ca="1" si="36"/>
        <v>0.4892361111111112</v>
      </c>
      <c r="AE24" s="9">
        <f t="shared" ca="1" si="10"/>
        <v>42</v>
      </c>
      <c r="AF24" s="10">
        <f t="shared" ca="1" si="11"/>
        <v>4.861111111111111E-4</v>
      </c>
      <c r="AG24" s="10">
        <f t="shared" ca="1" si="37"/>
        <v>0.48972222222222234</v>
      </c>
      <c r="AH24" s="9" t="str">
        <f t="shared" ca="1" si="12"/>
        <v>Quesadilla</v>
      </c>
      <c r="AI24" s="8">
        <f t="shared" ca="1" si="38"/>
        <v>0.48972222222222234</v>
      </c>
      <c r="AJ24" s="23">
        <f t="shared" ca="1" si="39"/>
        <v>0</v>
      </c>
      <c r="AK24" s="8">
        <f t="shared" ca="1" si="44"/>
        <v>0.48972222222222234</v>
      </c>
      <c r="AL24" s="7">
        <f t="shared" ca="1" si="13"/>
        <v>22</v>
      </c>
      <c r="AM24" s="8">
        <f t="shared" ca="1" si="14"/>
        <v>2.5462962962962961E-4</v>
      </c>
      <c r="AN24" s="8">
        <f t="shared" ca="1" si="15"/>
        <v>0.48997685185185197</v>
      </c>
      <c r="AO24" s="7" t="str">
        <f t="shared" ca="1" si="16"/>
        <v>Debit</v>
      </c>
      <c r="AP24" s="1">
        <f t="shared" ca="1" si="40"/>
        <v>0</v>
      </c>
      <c r="AQ24" s="1">
        <f t="shared" ca="1" si="1"/>
        <v>2.1643518518518518E-3</v>
      </c>
      <c r="AR24">
        <f t="shared" si="17"/>
        <v>1</v>
      </c>
      <c r="AS24" s="33">
        <f t="shared" ca="1" si="41"/>
        <v>0</v>
      </c>
      <c r="AT24" s="33">
        <f t="shared" ca="1" si="18"/>
        <v>2.1643518518518518E-3</v>
      </c>
      <c r="AX24">
        <f t="shared" si="42"/>
        <v>20</v>
      </c>
      <c r="AY24" s="34">
        <v>8.8740283493374521E-3</v>
      </c>
      <c r="BE24" s="34">
        <f t="shared" si="43"/>
        <v>7.9747156492916433E-3</v>
      </c>
      <c r="BF24">
        <v>16</v>
      </c>
    </row>
    <row r="25" spans="1:58">
      <c r="A25" s="2">
        <v>202</v>
      </c>
      <c r="B25" s="1">
        <f t="shared" si="2"/>
        <v>2.3379629629629631E-3</v>
      </c>
      <c r="C25" s="5">
        <f t="shared" si="19"/>
        <v>0.49015046296296305</v>
      </c>
      <c r="D25" s="18">
        <f t="shared" si="0"/>
        <v>0.49015046296296305</v>
      </c>
      <c r="E25" s="21">
        <f t="shared" ca="1" si="20"/>
        <v>0</v>
      </c>
      <c r="F25" s="18">
        <f t="shared" ca="1" si="21"/>
        <v>0.49015046296296305</v>
      </c>
      <c r="G25" s="25">
        <f t="shared" ca="1" si="3"/>
        <v>27</v>
      </c>
      <c r="H25" s="18">
        <f t="shared" ca="1" si="22"/>
        <v>3.1250000000000001E-4</v>
      </c>
      <c r="I25" s="18">
        <f t="shared" ca="1" si="23"/>
        <v>0.49046296296296304</v>
      </c>
      <c r="J25" s="16">
        <f t="shared" ca="1" si="24"/>
        <v>0.49046296296296304</v>
      </c>
      <c r="K25" s="23">
        <f t="shared" ca="1" si="25"/>
        <v>0</v>
      </c>
      <c r="L25" s="16">
        <f t="shared" ca="1" si="26"/>
        <v>0.49046296296296304</v>
      </c>
      <c r="M25" s="15">
        <f t="shared" ca="1" si="4"/>
        <v>22</v>
      </c>
      <c r="N25" s="16">
        <f t="shared" ca="1" si="5"/>
        <v>2.5462962962962961E-4</v>
      </c>
      <c r="O25" s="16">
        <f t="shared" ca="1" si="27"/>
        <v>0.49071759259259268</v>
      </c>
      <c r="P25" s="14">
        <f t="shared" ca="1" si="28"/>
        <v>0.49071759259259268</v>
      </c>
      <c r="Q25" s="23">
        <f t="shared" ca="1" si="29"/>
        <v>0</v>
      </c>
      <c r="R25" s="14">
        <f t="shared" ca="1" si="30"/>
        <v>0.49071759259259268</v>
      </c>
      <c r="S25" s="13">
        <f t="shared" ca="1" si="6"/>
        <v>27</v>
      </c>
      <c r="T25" s="14">
        <f t="shared" ca="1" si="7"/>
        <v>3.1250000000000001E-4</v>
      </c>
      <c r="U25" s="14">
        <f t="shared" ca="1" si="31"/>
        <v>0.49103009259259267</v>
      </c>
      <c r="V25" s="12">
        <f t="shared" ca="1" si="32"/>
        <v>0.49103009259259267</v>
      </c>
      <c r="W25" s="23">
        <v>0</v>
      </c>
      <c r="X25" s="12">
        <f t="shared" ca="1" si="33"/>
        <v>0.49103009259259267</v>
      </c>
      <c r="Y25" s="11">
        <f t="shared" ca="1" si="8"/>
        <v>32</v>
      </c>
      <c r="Z25" s="12">
        <f t="shared" ca="1" si="9"/>
        <v>3.7037037037037035E-4</v>
      </c>
      <c r="AA25" s="12">
        <f t="shared" ca="1" si="34"/>
        <v>0.49140046296296302</v>
      </c>
      <c r="AB25" s="10">
        <f t="shared" ca="1" si="35"/>
        <v>0.49140046296296302</v>
      </c>
      <c r="AC25" s="23">
        <f>0</f>
        <v>0</v>
      </c>
      <c r="AD25" s="10">
        <f t="shared" ca="1" si="36"/>
        <v>0.49140046296296302</v>
      </c>
      <c r="AE25" s="9">
        <f t="shared" ca="1" si="10"/>
        <v>48</v>
      </c>
      <c r="AF25" s="10">
        <f t="shared" ca="1" si="11"/>
        <v>5.5555555555555556E-4</v>
      </c>
      <c r="AG25" s="10">
        <f t="shared" ca="1" si="37"/>
        <v>0.49195601851851856</v>
      </c>
      <c r="AH25" s="9" t="str">
        <f t="shared" ca="1" si="12"/>
        <v>Burrito</v>
      </c>
      <c r="AI25" s="8">
        <f t="shared" ca="1" si="38"/>
        <v>0.49195601851851856</v>
      </c>
      <c r="AJ25" s="23">
        <f t="shared" ca="1" si="39"/>
        <v>0</v>
      </c>
      <c r="AK25" s="8">
        <f t="shared" ca="1" si="44"/>
        <v>0.49195601851851856</v>
      </c>
      <c r="AL25" s="7">
        <f t="shared" ca="1" si="13"/>
        <v>30</v>
      </c>
      <c r="AM25" s="8">
        <f t="shared" ca="1" si="14"/>
        <v>3.4722222222222224E-4</v>
      </c>
      <c r="AN25" s="8">
        <f t="shared" ca="1" si="15"/>
        <v>0.49230324074074078</v>
      </c>
      <c r="AO25" s="7" t="str">
        <f t="shared" ca="1" si="16"/>
        <v>Debit</v>
      </c>
      <c r="AP25" s="1">
        <f t="shared" ca="1" si="40"/>
        <v>0</v>
      </c>
      <c r="AQ25" s="1">
        <f t="shared" ca="1" si="1"/>
        <v>2.1527777777777778E-3</v>
      </c>
      <c r="AR25">
        <f t="shared" si="17"/>
        <v>1</v>
      </c>
      <c r="AS25" s="33">
        <f t="shared" ca="1" si="41"/>
        <v>0</v>
      </c>
      <c r="AT25" s="33">
        <f t="shared" ca="1" si="18"/>
        <v>2.1527777777777778E-3</v>
      </c>
      <c r="AX25">
        <f t="shared" si="42"/>
        <v>21</v>
      </c>
      <c r="AY25" s="34">
        <v>8.5119813100140492E-3</v>
      </c>
      <c r="BE25" s="34">
        <f t="shared" si="43"/>
        <v>8.0325860196620129E-3</v>
      </c>
      <c r="BF25">
        <v>16</v>
      </c>
    </row>
    <row r="26" spans="1:58">
      <c r="A26" s="2">
        <v>129</v>
      </c>
      <c r="B26" s="1">
        <f t="shared" si="2"/>
        <v>1.4930555555555556E-3</v>
      </c>
      <c r="C26" s="5">
        <f t="shared" si="19"/>
        <v>0.49164351851851862</v>
      </c>
      <c r="D26" s="18">
        <f t="shared" si="0"/>
        <v>0.49164351851851862</v>
      </c>
      <c r="E26" s="21">
        <f t="shared" ca="1" si="20"/>
        <v>0</v>
      </c>
      <c r="F26" s="18">
        <f t="shared" ca="1" si="21"/>
        <v>0.49164351851851862</v>
      </c>
      <c r="G26" s="25">
        <f t="shared" ca="1" si="3"/>
        <v>19</v>
      </c>
      <c r="H26" s="18">
        <f t="shared" ca="1" si="22"/>
        <v>2.199074074074074E-4</v>
      </c>
      <c r="I26" s="18">
        <f t="shared" ca="1" si="23"/>
        <v>0.49186342592592602</v>
      </c>
      <c r="J26" s="16">
        <f t="shared" ca="1" si="24"/>
        <v>0.49186342592592602</v>
      </c>
      <c r="K26" s="23">
        <f t="shared" ca="1" si="25"/>
        <v>0</v>
      </c>
      <c r="L26" s="16">
        <f t="shared" ca="1" si="26"/>
        <v>0.49186342592592602</v>
      </c>
      <c r="M26" s="15">
        <f t="shared" ca="1" si="4"/>
        <v>15</v>
      </c>
      <c r="N26" s="16">
        <f t="shared" ca="1" si="5"/>
        <v>1.7361111111111112E-4</v>
      </c>
      <c r="O26" s="16">
        <f t="shared" ca="1" si="27"/>
        <v>0.49203703703703716</v>
      </c>
      <c r="P26" s="14">
        <f t="shared" ca="1" si="28"/>
        <v>0.49203703703703716</v>
      </c>
      <c r="Q26" s="23">
        <f t="shared" ca="1" si="29"/>
        <v>0</v>
      </c>
      <c r="R26" s="14">
        <f t="shared" ca="1" si="30"/>
        <v>0.49203703703703716</v>
      </c>
      <c r="S26" s="13">
        <f t="shared" ca="1" si="6"/>
        <v>45</v>
      </c>
      <c r="T26" s="14">
        <f t="shared" ca="1" si="7"/>
        <v>5.2083333333333333E-4</v>
      </c>
      <c r="U26" s="14">
        <f t="shared" ca="1" si="31"/>
        <v>0.49255787037037052</v>
      </c>
      <c r="V26" s="12">
        <f t="shared" ca="1" si="32"/>
        <v>0.49255787037037052</v>
      </c>
      <c r="W26" s="23">
        <v>0</v>
      </c>
      <c r="X26" s="12">
        <f t="shared" ca="1" si="33"/>
        <v>0.49255787037037052</v>
      </c>
      <c r="Y26" s="11">
        <f t="shared" ca="1" si="8"/>
        <v>37</v>
      </c>
      <c r="Z26" s="12">
        <f t="shared" ca="1" si="9"/>
        <v>4.2824074074074075E-4</v>
      </c>
      <c r="AA26" s="12">
        <f t="shared" ca="1" si="34"/>
        <v>0.49298611111111124</v>
      </c>
      <c r="AB26" s="10">
        <f t="shared" ca="1" si="35"/>
        <v>0.49298611111111124</v>
      </c>
      <c r="AC26" s="23">
        <f>0</f>
        <v>0</v>
      </c>
      <c r="AD26" s="10">
        <f t="shared" ca="1" si="36"/>
        <v>0.49298611111111124</v>
      </c>
      <c r="AE26" s="9">
        <f t="shared" ca="1" si="10"/>
        <v>23</v>
      </c>
      <c r="AF26" s="10">
        <f t="shared" ca="1" si="11"/>
        <v>2.6620370370370372E-4</v>
      </c>
      <c r="AG26" s="10">
        <f t="shared" ca="1" si="37"/>
        <v>0.49325231481481496</v>
      </c>
      <c r="AH26" s="9" t="str">
        <f t="shared" ca="1" si="12"/>
        <v>Bowl</v>
      </c>
      <c r="AI26" s="8">
        <f t="shared" ca="1" si="38"/>
        <v>0.49325231481481496</v>
      </c>
      <c r="AJ26" s="23">
        <f t="shared" ca="1" si="39"/>
        <v>0</v>
      </c>
      <c r="AK26" s="8">
        <f t="shared" ca="1" si="44"/>
        <v>0.49325231481481496</v>
      </c>
      <c r="AL26" s="7">
        <f t="shared" ca="1" si="13"/>
        <v>20</v>
      </c>
      <c r="AM26" s="8">
        <f t="shared" ca="1" si="14"/>
        <v>2.3148148148148149E-4</v>
      </c>
      <c r="AN26" s="8">
        <f t="shared" ca="1" si="15"/>
        <v>0.49348379629629646</v>
      </c>
      <c r="AO26" s="7" t="str">
        <f t="shared" ca="1" si="16"/>
        <v>Debit</v>
      </c>
      <c r="AP26" s="1">
        <f t="shared" ca="1" si="40"/>
        <v>0</v>
      </c>
      <c r="AQ26" s="1">
        <f t="shared" ca="1" si="1"/>
        <v>1.8402777777777777E-3</v>
      </c>
      <c r="AR26">
        <f t="shared" si="17"/>
        <v>1</v>
      </c>
      <c r="AS26" s="33">
        <f t="shared" ca="1" si="41"/>
        <v>0</v>
      </c>
      <c r="AT26" s="33">
        <f t="shared" ca="1" si="18"/>
        <v>1.8402777777777777E-3</v>
      </c>
      <c r="AX26">
        <f t="shared" si="42"/>
        <v>22</v>
      </c>
      <c r="AY26" s="34">
        <v>8.8336619798814308E-3</v>
      </c>
      <c r="BE26" s="34">
        <f t="shared" si="43"/>
        <v>8.0904563900323825E-3</v>
      </c>
      <c r="BF26">
        <v>19</v>
      </c>
    </row>
    <row r="27" spans="1:58">
      <c r="A27" s="2">
        <v>22</v>
      </c>
      <c r="B27" s="1">
        <f t="shared" si="2"/>
        <v>2.5462962962962961E-4</v>
      </c>
      <c r="C27" s="5">
        <f t="shared" si="19"/>
        <v>0.49189814814814825</v>
      </c>
      <c r="D27" s="18">
        <f t="shared" si="0"/>
        <v>0.49189814814814825</v>
      </c>
      <c r="E27" s="21">
        <f t="shared" ca="1" si="20"/>
        <v>0</v>
      </c>
      <c r="F27" s="18">
        <f t="shared" ca="1" si="21"/>
        <v>0.49189814814814825</v>
      </c>
      <c r="G27" s="25">
        <f t="shared" ca="1" si="3"/>
        <v>28</v>
      </c>
      <c r="H27" s="18">
        <f t="shared" ca="1" si="22"/>
        <v>3.2407407407407406E-4</v>
      </c>
      <c r="I27" s="18">
        <f t="shared" ca="1" si="23"/>
        <v>0.49222222222222234</v>
      </c>
      <c r="J27" s="16">
        <f t="shared" ca="1" si="24"/>
        <v>0.49222222222222234</v>
      </c>
      <c r="K27" s="23">
        <f t="shared" ca="1" si="25"/>
        <v>0</v>
      </c>
      <c r="L27" s="16">
        <f t="shared" ca="1" si="26"/>
        <v>0.49222222222222234</v>
      </c>
      <c r="M27" s="15">
        <f t="shared" ca="1" si="4"/>
        <v>12</v>
      </c>
      <c r="N27" s="16">
        <f t="shared" ca="1" si="5"/>
        <v>1.3888888888888889E-4</v>
      </c>
      <c r="O27" s="16">
        <f t="shared" ca="1" si="27"/>
        <v>0.49236111111111125</v>
      </c>
      <c r="P27" s="14">
        <f t="shared" ca="1" si="28"/>
        <v>0.49236111111111125</v>
      </c>
      <c r="Q27" s="23">
        <f t="shared" ca="1" si="29"/>
        <v>8.9120370370371349E-4</v>
      </c>
      <c r="R27" s="14">
        <f t="shared" ca="1" si="30"/>
        <v>0.49325231481481496</v>
      </c>
      <c r="S27" s="13">
        <f t="shared" ca="1" si="6"/>
        <v>40</v>
      </c>
      <c r="T27" s="14">
        <f t="shared" ca="1" si="7"/>
        <v>4.6296296296296298E-4</v>
      </c>
      <c r="U27" s="14">
        <f t="shared" ca="1" si="31"/>
        <v>0.49371527777777791</v>
      </c>
      <c r="V27" s="12">
        <f t="shared" ca="1" si="32"/>
        <v>0.49371527777777791</v>
      </c>
      <c r="W27" s="23">
        <v>0</v>
      </c>
      <c r="X27" s="12">
        <f t="shared" ca="1" si="33"/>
        <v>0.49371527777777791</v>
      </c>
      <c r="Y27" s="11">
        <f t="shared" ca="1" si="8"/>
        <v>30</v>
      </c>
      <c r="Z27" s="12">
        <f t="shared" ca="1" si="9"/>
        <v>3.4722222222222224E-4</v>
      </c>
      <c r="AA27" s="12">
        <f t="shared" ca="1" si="34"/>
        <v>0.49406250000000013</v>
      </c>
      <c r="AB27" s="10">
        <f t="shared" ca="1" si="35"/>
        <v>0.49406250000000013</v>
      </c>
      <c r="AC27" s="23">
        <f>0</f>
        <v>0</v>
      </c>
      <c r="AD27" s="10">
        <f t="shared" ca="1" si="36"/>
        <v>0.49406250000000013</v>
      </c>
      <c r="AE27" s="9">
        <f t="shared" ca="1" si="10"/>
        <v>29</v>
      </c>
      <c r="AF27" s="10">
        <f t="shared" ca="1" si="11"/>
        <v>3.3564814814814812E-4</v>
      </c>
      <c r="AG27" s="10">
        <f t="shared" ca="1" si="37"/>
        <v>0.49439814814814825</v>
      </c>
      <c r="AH27" s="9" t="str">
        <f t="shared" ca="1" si="12"/>
        <v>Bowl</v>
      </c>
      <c r="AI27" s="8">
        <f t="shared" ca="1" si="38"/>
        <v>0.49439814814814825</v>
      </c>
      <c r="AJ27" s="23">
        <f t="shared" ca="1" si="39"/>
        <v>0</v>
      </c>
      <c r="AK27" s="8">
        <f t="shared" ca="1" si="44"/>
        <v>0.49439814814814825</v>
      </c>
      <c r="AL27" s="7">
        <f t="shared" ca="1" si="13"/>
        <v>49</v>
      </c>
      <c r="AM27" s="8">
        <f t="shared" ca="1" si="14"/>
        <v>5.6712962962962967E-4</v>
      </c>
      <c r="AN27" s="8">
        <f t="shared" ca="1" si="15"/>
        <v>0.49496527777777788</v>
      </c>
      <c r="AO27" s="7" t="str">
        <f t="shared" ca="1" si="16"/>
        <v>Cash</v>
      </c>
      <c r="AP27" s="1">
        <f t="shared" ca="1" si="40"/>
        <v>8.9120370370371349E-4</v>
      </c>
      <c r="AQ27" s="1">
        <f t="shared" ca="1" si="1"/>
        <v>2.1759259259259258E-3</v>
      </c>
      <c r="AR27">
        <f t="shared" si="17"/>
        <v>1</v>
      </c>
      <c r="AS27" s="33">
        <f t="shared" ca="1" si="41"/>
        <v>8.9120370370371349E-4</v>
      </c>
      <c r="AT27" s="33">
        <f t="shared" ca="1" si="18"/>
        <v>2.1759259259259258E-3</v>
      </c>
      <c r="AX27">
        <f t="shared" si="42"/>
        <v>23</v>
      </c>
      <c r="AY27" s="34">
        <v>9.8349622770920308E-3</v>
      </c>
      <c r="BE27" s="34">
        <f t="shared" si="43"/>
        <v>8.1483267604027521E-3</v>
      </c>
      <c r="BF27">
        <v>18</v>
      </c>
    </row>
    <row r="28" spans="1:58">
      <c r="A28" s="2">
        <v>129</v>
      </c>
      <c r="B28" s="1">
        <f t="shared" si="2"/>
        <v>1.4930555555555556E-3</v>
      </c>
      <c r="C28" s="5">
        <f t="shared" si="19"/>
        <v>0.49339120370370382</v>
      </c>
      <c r="D28" s="18">
        <f t="shared" si="0"/>
        <v>0.49339120370370382</v>
      </c>
      <c r="E28" s="21">
        <f t="shared" ca="1" si="20"/>
        <v>0</v>
      </c>
      <c r="F28" s="18">
        <f t="shared" ca="1" si="21"/>
        <v>0.49339120370370382</v>
      </c>
      <c r="G28" s="25">
        <f t="shared" ca="1" si="3"/>
        <v>22</v>
      </c>
      <c r="H28" s="18">
        <f t="shared" ca="1" si="22"/>
        <v>2.5462962962962961E-4</v>
      </c>
      <c r="I28" s="18">
        <f t="shared" ca="1" si="23"/>
        <v>0.49364583333333345</v>
      </c>
      <c r="J28" s="16">
        <f t="shared" ca="1" si="24"/>
        <v>0.49364583333333345</v>
      </c>
      <c r="K28" s="23">
        <f t="shared" ca="1" si="25"/>
        <v>0</v>
      </c>
      <c r="L28" s="16">
        <f t="shared" ca="1" si="26"/>
        <v>0.49364583333333345</v>
      </c>
      <c r="M28" s="15">
        <f t="shared" ca="1" si="4"/>
        <v>31</v>
      </c>
      <c r="N28" s="16">
        <f t="shared" ca="1" si="5"/>
        <v>3.5879629629629629E-4</v>
      </c>
      <c r="O28" s="16">
        <f t="shared" ca="1" si="27"/>
        <v>0.49400462962962977</v>
      </c>
      <c r="P28" s="14">
        <f t="shared" ca="1" si="28"/>
        <v>0.49400462962962977</v>
      </c>
      <c r="Q28" s="23">
        <f t="shared" ca="1" si="29"/>
        <v>3.9351851851848751E-4</v>
      </c>
      <c r="R28" s="14">
        <f t="shared" ca="1" si="30"/>
        <v>0.49439814814814825</v>
      </c>
      <c r="S28" s="13">
        <f t="shared" ca="1" si="6"/>
        <v>25</v>
      </c>
      <c r="T28" s="14">
        <f t="shared" ca="1" si="7"/>
        <v>2.8935185185185184E-4</v>
      </c>
      <c r="U28" s="14">
        <f t="shared" ca="1" si="31"/>
        <v>0.49468750000000011</v>
      </c>
      <c r="V28" s="12">
        <f t="shared" ca="1" si="32"/>
        <v>0.49468750000000011</v>
      </c>
      <c r="W28" s="23">
        <v>0</v>
      </c>
      <c r="X28" s="12">
        <f t="shared" ca="1" si="33"/>
        <v>0.49468750000000011</v>
      </c>
      <c r="Y28" s="11">
        <f t="shared" ca="1" si="8"/>
        <v>33</v>
      </c>
      <c r="Z28" s="12">
        <f t="shared" ca="1" si="9"/>
        <v>3.8194444444444446E-4</v>
      </c>
      <c r="AA28" s="12">
        <f t="shared" ca="1" si="34"/>
        <v>0.49506944444444456</v>
      </c>
      <c r="AB28" s="10">
        <f t="shared" ca="1" si="35"/>
        <v>0.49506944444444456</v>
      </c>
      <c r="AC28" s="23">
        <f>0</f>
        <v>0</v>
      </c>
      <c r="AD28" s="10">
        <f t="shared" ca="1" si="36"/>
        <v>0.49506944444444456</v>
      </c>
      <c r="AE28" s="9">
        <f t="shared" ca="1" si="10"/>
        <v>22</v>
      </c>
      <c r="AF28" s="10">
        <f t="shared" ca="1" si="11"/>
        <v>2.5462962962962961E-4</v>
      </c>
      <c r="AG28" s="10">
        <f t="shared" ca="1" si="37"/>
        <v>0.49532407407407419</v>
      </c>
      <c r="AH28" s="9" t="str">
        <f t="shared" ca="1" si="12"/>
        <v>Bowl</v>
      </c>
      <c r="AI28" s="8">
        <f t="shared" ca="1" si="38"/>
        <v>0.49532407407407419</v>
      </c>
      <c r="AJ28" s="23">
        <f t="shared" ca="1" si="39"/>
        <v>0</v>
      </c>
      <c r="AK28" s="8">
        <f t="shared" ca="1" si="44"/>
        <v>0.49532407407407419</v>
      </c>
      <c r="AL28" s="7">
        <f t="shared" ca="1" si="13"/>
        <v>20</v>
      </c>
      <c r="AM28" s="8">
        <f t="shared" ca="1" si="14"/>
        <v>2.3148148148148149E-4</v>
      </c>
      <c r="AN28" s="8">
        <f t="shared" ca="1" si="15"/>
        <v>0.49555555555555569</v>
      </c>
      <c r="AO28" s="7" t="str">
        <f t="shared" ca="1" si="16"/>
        <v>Debit</v>
      </c>
      <c r="AP28" s="1">
        <f t="shared" ca="1" si="40"/>
        <v>3.9351851851848751E-4</v>
      </c>
      <c r="AQ28" s="1">
        <f t="shared" ca="1" si="1"/>
        <v>1.7708333333333332E-3</v>
      </c>
      <c r="AR28">
        <f t="shared" si="17"/>
        <v>1</v>
      </c>
      <c r="AS28" s="33">
        <f t="shared" ca="1" si="41"/>
        <v>3.9351851851848751E-4</v>
      </c>
      <c r="AT28" s="33">
        <f t="shared" ca="1" si="18"/>
        <v>1.7708333333333332E-3</v>
      </c>
      <c r="AX28">
        <f t="shared" si="42"/>
        <v>24</v>
      </c>
      <c r="AY28" s="34">
        <v>9.0272776634665684E-3</v>
      </c>
      <c r="BE28" s="34">
        <f t="shared" si="43"/>
        <v>8.2061971307731216E-3</v>
      </c>
      <c r="BF28">
        <v>25</v>
      </c>
    </row>
    <row r="29" spans="1:58">
      <c r="A29" s="2">
        <v>99</v>
      </c>
      <c r="B29" s="1">
        <f t="shared" si="2"/>
        <v>1.1458333333333333E-3</v>
      </c>
      <c r="C29" s="5">
        <f t="shared" si="19"/>
        <v>0.49453703703703716</v>
      </c>
      <c r="D29" s="18">
        <f t="shared" si="0"/>
        <v>0.49453703703703716</v>
      </c>
      <c r="E29" s="21">
        <f t="shared" ca="1" si="20"/>
        <v>0</v>
      </c>
      <c r="F29" s="18">
        <f t="shared" ca="1" si="21"/>
        <v>0.49453703703703716</v>
      </c>
      <c r="G29" s="25">
        <f t="shared" ca="1" si="3"/>
        <v>10</v>
      </c>
      <c r="H29" s="18">
        <f t="shared" ca="1" si="22"/>
        <v>1.1574074074074075E-4</v>
      </c>
      <c r="I29" s="18">
        <f t="shared" ca="1" si="23"/>
        <v>0.49465277777777789</v>
      </c>
      <c r="J29" s="16">
        <f t="shared" ca="1" si="24"/>
        <v>0.49465277777777789</v>
      </c>
      <c r="K29" s="23">
        <f t="shared" ca="1" si="25"/>
        <v>0</v>
      </c>
      <c r="L29" s="16">
        <f t="shared" ca="1" si="26"/>
        <v>0.49465277777777789</v>
      </c>
      <c r="M29" s="15">
        <f t="shared" ca="1" si="4"/>
        <v>35</v>
      </c>
      <c r="N29" s="16">
        <f t="shared" ca="1" si="5"/>
        <v>4.0509259259259258E-4</v>
      </c>
      <c r="O29" s="16">
        <f t="shared" ca="1" si="27"/>
        <v>0.49505787037037047</v>
      </c>
      <c r="P29" s="14">
        <f t="shared" ca="1" si="28"/>
        <v>0.49505787037037047</v>
      </c>
      <c r="Q29" s="23">
        <f t="shared" ca="1" si="29"/>
        <v>2.6620370370372681E-4</v>
      </c>
      <c r="R29" s="14">
        <f t="shared" ca="1" si="30"/>
        <v>0.49532407407407419</v>
      </c>
      <c r="S29" s="13">
        <f t="shared" ca="1" si="6"/>
        <v>29</v>
      </c>
      <c r="T29" s="14">
        <f t="shared" ca="1" si="7"/>
        <v>3.3564814814814812E-4</v>
      </c>
      <c r="U29" s="14">
        <f t="shared" ca="1" si="31"/>
        <v>0.49565972222222232</v>
      </c>
      <c r="V29" s="12">
        <f t="shared" ca="1" si="32"/>
        <v>0.49565972222222232</v>
      </c>
      <c r="W29" s="23">
        <v>0</v>
      </c>
      <c r="X29" s="12">
        <f t="shared" ca="1" si="33"/>
        <v>0.49565972222222232</v>
      </c>
      <c r="Y29" s="11">
        <f t="shared" ca="1" si="8"/>
        <v>25</v>
      </c>
      <c r="Z29" s="12">
        <f t="shared" ca="1" si="9"/>
        <v>2.8935185185185184E-4</v>
      </c>
      <c r="AA29" s="12">
        <f t="shared" ca="1" si="34"/>
        <v>0.49594907407407418</v>
      </c>
      <c r="AB29" s="10">
        <f t="shared" ca="1" si="35"/>
        <v>0.49594907407407418</v>
      </c>
      <c r="AC29" s="23">
        <f>0</f>
        <v>0</v>
      </c>
      <c r="AD29" s="10">
        <f t="shared" ca="1" si="36"/>
        <v>0.49594907407407418</v>
      </c>
      <c r="AE29" s="9">
        <f t="shared" ca="1" si="10"/>
        <v>23</v>
      </c>
      <c r="AF29" s="10">
        <f t="shared" ca="1" si="11"/>
        <v>2.6620370370370372E-4</v>
      </c>
      <c r="AG29" s="10">
        <f t="shared" ca="1" si="37"/>
        <v>0.49621527777777791</v>
      </c>
      <c r="AH29" s="9" t="str">
        <f t="shared" ca="1" si="12"/>
        <v>Bowl</v>
      </c>
      <c r="AI29" s="8">
        <f t="shared" ca="1" si="38"/>
        <v>0.49621527777777791</v>
      </c>
      <c r="AJ29" s="23">
        <f t="shared" ca="1" si="39"/>
        <v>0</v>
      </c>
      <c r="AK29" s="8">
        <f t="shared" ca="1" si="44"/>
        <v>0.49621527777777791</v>
      </c>
      <c r="AL29" s="7">
        <f t="shared" ca="1" si="13"/>
        <v>16</v>
      </c>
      <c r="AM29" s="8">
        <f t="shared" ca="1" si="14"/>
        <v>1.8518518518518518E-4</v>
      </c>
      <c r="AN29" s="8">
        <f t="shared" ca="1" si="15"/>
        <v>0.49640046296296308</v>
      </c>
      <c r="AO29" s="7" t="str">
        <f t="shared" ca="1" si="16"/>
        <v>Debit</v>
      </c>
      <c r="AP29" s="1">
        <f t="shared" ca="1" si="40"/>
        <v>2.6620370370372681E-4</v>
      </c>
      <c r="AQ29" s="1">
        <f t="shared" ca="1" si="1"/>
        <v>1.5972222222222221E-3</v>
      </c>
      <c r="AR29">
        <f t="shared" si="17"/>
        <v>1</v>
      </c>
      <c r="AS29" s="33">
        <f t="shared" ca="1" si="41"/>
        <v>2.6620370370372681E-4</v>
      </c>
      <c r="AT29" s="33">
        <f t="shared" ca="1" si="18"/>
        <v>1.5972222222222221E-3</v>
      </c>
      <c r="AX29">
        <f t="shared" si="42"/>
        <v>25</v>
      </c>
      <c r="AY29" s="34">
        <v>9.3421710676730579E-3</v>
      </c>
      <c r="BE29" s="34">
        <f t="shared" si="43"/>
        <v>8.2640675011434912E-3</v>
      </c>
      <c r="BF29">
        <v>30</v>
      </c>
    </row>
    <row r="30" spans="1:58">
      <c r="A30" s="2">
        <v>116</v>
      </c>
      <c r="B30" s="1">
        <f t="shared" si="2"/>
        <v>1.3425925925925925E-3</v>
      </c>
      <c r="C30" s="5">
        <f t="shared" si="19"/>
        <v>0.49587962962962978</v>
      </c>
      <c r="D30" s="18">
        <f t="shared" si="0"/>
        <v>0.49587962962962978</v>
      </c>
      <c r="E30" s="21">
        <f t="shared" ca="1" si="20"/>
        <v>0</v>
      </c>
      <c r="F30" s="18">
        <f t="shared" ca="1" si="21"/>
        <v>0.49587962962962978</v>
      </c>
      <c r="G30" s="25">
        <f t="shared" ca="1" si="3"/>
        <v>20</v>
      </c>
      <c r="H30" s="18">
        <f t="shared" ca="1" si="22"/>
        <v>2.3148148148148149E-4</v>
      </c>
      <c r="I30" s="18">
        <f t="shared" ca="1" si="23"/>
        <v>0.49611111111111128</v>
      </c>
      <c r="J30" s="16">
        <f t="shared" ca="1" si="24"/>
        <v>0.49611111111111128</v>
      </c>
      <c r="K30" s="23">
        <f t="shared" ca="1" si="25"/>
        <v>0</v>
      </c>
      <c r="L30" s="16">
        <f t="shared" ca="1" si="26"/>
        <v>0.49611111111111128</v>
      </c>
      <c r="M30" s="15">
        <f t="shared" ca="1" si="4"/>
        <v>28</v>
      </c>
      <c r="N30" s="16">
        <f t="shared" ca="1" si="5"/>
        <v>3.2407407407407406E-4</v>
      </c>
      <c r="O30" s="16">
        <f t="shared" ca="1" si="27"/>
        <v>0.49643518518518537</v>
      </c>
      <c r="P30" s="14">
        <f t="shared" ca="1" si="28"/>
        <v>0.49643518518518537</v>
      </c>
      <c r="Q30" s="23">
        <f t="shared" ca="1" si="29"/>
        <v>0</v>
      </c>
      <c r="R30" s="14">
        <f t="shared" ca="1" si="30"/>
        <v>0.49643518518518537</v>
      </c>
      <c r="S30" s="13">
        <f t="shared" ca="1" si="6"/>
        <v>39</v>
      </c>
      <c r="T30" s="14">
        <f t="shared" ca="1" si="7"/>
        <v>4.5138888888888887E-4</v>
      </c>
      <c r="U30" s="14">
        <f t="shared" ca="1" si="31"/>
        <v>0.49688657407407427</v>
      </c>
      <c r="V30" s="12">
        <f t="shared" ca="1" si="32"/>
        <v>0.49688657407407427</v>
      </c>
      <c r="W30" s="23">
        <v>0</v>
      </c>
      <c r="X30" s="12">
        <f t="shared" ca="1" si="33"/>
        <v>0.49688657407407427</v>
      </c>
      <c r="Y30" s="11">
        <f t="shared" ca="1" si="8"/>
        <v>41</v>
      </c>
      <c r="Z30" s="12">
        <f t="shared" ca="1" si="9"/>
        <v>4.7453703703703704E-4</v>
      </c>
      <c r="AA30" s="12">
        <f t="shared" ca="1" si="34"/>
        <v>0.49736111111111131</v>
      </c>
      <c r="AB30" s="10">
        <f t="shared" ca="1" si="35"/>
        <v>0.49736111111111131</v>
      </c>
      <c r="AC30" s="23">
        <f>0</f>
        <v>0</v>
      </c>
      <c r="AD30" s="10">
        <f t="shared" ca="1" si="36"/>
        <v>0.49736111111111131</v>
      </c>
      <c r="AE30" s="9">
        <f t="shared" ca="1" si="10"/>
        <v>46</v>
      </c>
      <c r="AF30" s="10">
        <f t="shared" ca="1" si="11"/>
        <v>5.3240740740740744E-4</v>
      </c>
      <c r="AG30" s="10">
        <f t="shared" ca="1" si="37"/>
        <v>0.49789351851851871</v>
      </c>
      <c r="AH30" s="9" t="str">
        <f t="shared" ca="1" si="12"/>
        <v>Bowl</v>
      </c>
      <c r="AI30" s="8">
        <f t="shared" ca="1" si="38"/>
        <v>0.49789351851851871</v>
      </c>
      <c r="AJ30" s="23">
        <f t="shared" ca="1" si="39"/>
        <v>0</v>
      </c>
      <c r="AK30" s="8">
        <f t="shared" ca="1" si="44"/>
        <v>0.49789351851851871</v>
      </c>
      <c r="AL30" s="7">
        <f t="shared" ca="1" si="13"/>
        <v>19</v>
      </c>
      <c r="AM30" s="8">
        <f t="shared" ca="1" si="14"/>
        <v>2.199074074074074E-4</v>
      </c>
      <c r="AN30" s="8">
        <f t="shared" ca="1" si="15"/>
        <v>0.49811342592592611</v>
      </c>
      <c r="AO30" s="7" t="str">
        <f t="shared" ca="1" si="16"/>
        <v>Debit</v>
      </c>
      <c r="AP30" s="1">
        <f t="shared" ca="1" si="40"/>
        <v>0</v>
      </c>
      <c r="AQ30" s="1">
        <f t="shared" ca="1" si="1"/>
        <v>2.2337962962962958E-3</v>
      </c>
      <c r="AR30">
        <f t="shared" si="17"/>
        <v>1</v>
      </c>
      <c r="AS30" s="33">
        <f t="shared" ca="1" si="41"/>
        <v>0</v>
      </c>
      <c r="AT30" s="33">
        <f t="shared" ca="1" si="18"/>
        <v>2.2337962962962958E-3</v>
      </c>
      <c r="AX30">
        <f t="shared" si="42"/>
        <v>26</v>
      </c>
      <c r="AY30" s="34">
        <v>8.376093106996307E-3</v>
      </c>
      <c r="BE30" s="34">
        <f t="shared" si="43"/>
        <v>8.3219378715138608E-3</v>
      </c>
      <c r="BF30">
        <v>39</v>
      </c>
    </row>
    <row r="31" spans="1:58">
      <c r="A31" s="2">
        <v>117</v>
      </c>
      <c r="B31" s="1">
        <f t="shared" si="2"/>
        <v>1.3541666666666667E-3</v>
      </c>
      <c r="C31" s="5">
        <f t="shared" si="19"/>
        <v>0.49723379629629644</v>
      </c>
      <c r="D31" s="18">
        <f t="shared" si="0"/>
        <v>0.49723379629629644</v>
      </c>
      <c r="E31" s="21">
        <f t="shared" ca="1" si="20"/>
        <v>0</v>
      </c>
      <c r="F31" s="18">
        <f t="shared" ca="1" si="21"/>
        <v>0.49723379629629644</v>
      </c>
      <c r="G31" s="25">
        <f t="shared" ca="1" si="3"/>
        <v>21</v>
      </c>
      <c r="H31" s="18">
        <f t="shared" ca="1" si="22"/>
        <v>2.4305555555555555E-4</v>
      </c>
      <c r="I31" s="18">
        <f t="shared" ca="1" si="23"/>
        <v>0.49747685185185198</v>
      </c>
      <c r="J31" s="16">
        <f t="shared" ca="1" si="24"/>
        <v>0.49747685185185198</v>
      </c>
      <c r="K31" s="23">
        <f t="shared" ca="1" si="25"/>
        <v>0</v>
      </c>
      <c r="L31" s="16">
        <f t="shared" ca="1" si="26"/>
        <v>0.49747685185185198</v>
      </c>
      <c r="M31" s="15">
        <f t="shared" ca="1" si="4"/>
        <v>29</v>
      </c>
      <c r="N31" s="16">
        <f t="shared" ca="1" si="5"/>
        <v>3.3564814814814812E-4</v>
      </c>
      <c r="O31" s="16">
        <f t="shared" ca="1" si="27"/>
        <v>0.4978125000000001</v>
      </c>
      <c r="P31" s="14">
        <f t="shared" ca="1" si="28"/>
        <v>0.4978125000000001</v>
      </c>
      <c r="Q31" s="23">
        <f t="shared" ca="1" si="29"/>
        <v>8.1018518518605198E-5</v>
      </c>
      <c r="R31" s="14">
        <f t="shared" ca="1" si="30"/>
        <v>0.49789351851851871</v>
      </c>
      <c r="S31" s="13">
        <f t="shared" ca="1" si="6"/>
        <v>42</v>
      </c>
      <c r="T31" s="14">
        <f t="shared" ca="1" si="7"/>
        <v>4.861111111111111E-4</v>
      </c>
      <c r="U31" s="14">
        <f t="shared" ca="1" si="31"/>
        <v>0.49837962962962984</v>
      </c>
      <c r="V31" s="12">
        <f t="shared" ca="1" si="32"/>
        <v>0.49837962962962984</v>
      </c>
      <c r="W31" s="23">
        <v>0</v>
      </c>
      <c r="X31" s="12">
        <f t="shared" ca="1" si="33"/>
        <v>0.49837962962962984</v>
      </c>
      <c r="Y31" s="11">
        <f t="shared" ca="1" si="8"/>
        <v>36</v>
      </c>
      <c r="Z31" s="12">
        <f t="shared" ca="1" si="9"/>
        <v>4.1666666666666669E-4</v>
      </c>
      <c r="AA31" s="12">
        <f t="shared" ca="1" si="34"/>
        <v>0.49879629629629652</v>
      </c>
      <c r="AB31" s="10">
        <f t="shared" ca="1" si="35"/>
        <v>0.49879629629629652</v>
      </c>
      <c r="AC31" s="23">
        <f>0</f>
        <v>0</v>
      </c>
      <c r="AD31" s="10">
        <f t="shared" ca="1" si="36"/>
        <v>0.49879629629629652</v>
      </c>
      <c r="AE31" s="9">
        <f t="shared" ca="1" si="10"/>
        <v>41</v>
      </c>
      <c r="AF31" s="10">
        <f t="shared" ca="1" si="11"/>
        <v>4.7453703703703704E-4</v>
      </c>
      <c r="AG31" s="10">
        <f t="shared" ca="1" si="37"/>
        <v>0.49927083333333355</v>
      </c>
      <c r="AH31" s="9" t="str">
        <f t="shared" ca="1" si="12"/>
        <v>Quesadilla</v>
      </c>
      <c r="AI31" s="8">
        <f t="shared" ca="1" si="38"/>
        <v>0.49927083333333355</v>
      </c>
      <c r="AJ31" s="23">
        <f t="shared" ca="1" si="39"/>
        <v>0</v>
      </c>
      <c r="AK31" s="8">
        <f t="shared" ca="1" si="44"/>
        <v>0.49927083333333355</v>
      </c>
      <c r="AL31" s="7">
        <f t="shared" ca="1" si="13"/>
        <v>49</v>
      </c>
      <c r="AM31" s="8">
        <f t="shared" ca="1" si="14"/>
        <v>5.6712962962962967E-4</v>
      </c>
      <c r="AN31" s="8">
        <f t="shared" ca="1" si="15"/>
        <v>0.49983796296296318</v>
      </c>
      <c r="AO31" s="7" t="str">
        <f t="shared" ca="1" si="16"/>
        <v>Cash</v>
      </c>
      <c r="AP31" s="1">
        <f t="shared" ca="1" si="40"/>
        <v>8.1018518518605198E-5</v>
      </c>
      <c r="AQ31" s="1">
        <f t="shared" ca="1" si="1"/>
        <v>2.5231481481481481E-3</v>
      </c>
      <c r="AR31">
        <f t="shared" si="17"/>
        <v>1</v>
      </c>
      <c r="AS31" s="33">
        <f t="shared" ca="1" si="41"/>
        <v>8.1018518518605198E-5</v>
      </c>
      <c r="AT31" s="33">
        <f t="shared" ca="1" si="18"/>
        <v>2.5231481481481481E-3</v>
      </c>
      <c r="AX31">
        <f t="shared" si="42"/>
        <v>27</v>
      </c>
      <c r="AY31" s="34">
        <v>7.5653363625973529E-3</v>
      </c>
      <c r="BE31" s="34">
        <f t="shared" si="43"/>
        <v>8.3798082418842304E-3</v>
      </c>
      <c r="BF31">
        <v>56</v>
      </c>
    </row>
    <row r="32" spans="1:58">
      <c r="A32" s="2">
        <v>216</v>
      </c>
      <c r="B32" s="1">
        <f t="shared" si="2"/>
        <v>2.5000000000000001E-3</v>
      </c>
      <c r="C32" s="5">
        <f t="shared" si="19"/>
        <v>0.49973379629629644</v>
      </c>
      <c r="D32" s="18">
        <f t="shared" si="0"/>
        <v>0.49973379629629644</v>
      </c>
      <c r="E32" s="21">
        <f t="shared" ca="1" si="20"/>
        <v>0</v>
      </c>
      <c r="F32" s="18">
        <f t="shared" ca="1" si="21"/>
        <v>0.49973379629629644</v>
      </c>
      <c r="G32" s="25">
        <f t="shared" ca="1" si="3"/>
        <v>30</v>
      </c>
      <c r="H32" s="18">
        <f t="shared" ca="1" si="22"/>
        <v>3.4722222222222224E-4</v>
      </c>
      <c r="I32" s="18">
        <f t="shared" ca="1" si="23"/>
        <v>0.50008101851851872</v>
      </c>
      <c r="J32" s="16">
        <f t="shared" ca="1" si="24"/>
        <v>0.50008101851851872</v>
      </c>
      <c r="K32" s="23">
        <f t="shared" ca="1" si="25"/>
        <v>0</v>
      </c>
      <c r="L32" s="16">
        <f t="shared" ca="1" si="26"/>
        <v>0.50008101851851872</v>
      </c>
      <c r="M32" s="15">
        <f t="shared" ca="1" si="4"/>
        <v>35</v>
      </c>
      <c r="N32" s="16">
        <f t="shared" ca="1" si="5"/>
        <v>4.0509259259259258E-4</v>
      </c>
      <c r="O32" s="16">
        <f t="shared" ca="1" si="27"/>
        <v>0.5004861111111113</v>
      </c>
      <c r="P32" s="14">
        <f t="shared" ca="1" si="28"/>
        <v>0.5004861111111113</v>
      </c>
      <c r="Q32" s="23">
        <f t="shared" ca="1" si="29"/>
        <v>0</v>
      </c>
      <c r="R32" s="14">
        <f t="shared" ca="1" si="30"/>
        <v>0.5004861111111113</v>
      </c>
      <c r="S32" s="13">
        <f t="shared" ca="1" si="6"/>
        <v>23</v>
      </c>
      <c r="T32" s="14">
        <f t="shared" ca="1" si="7"/>
        <v>2.6620370370370372E-4</v>
      </c>
      <c r="U32" s="14">
        <f t="shared" ca="1" si="31"/>
        <v>0.50075231481481497</v>
      </c>
      <c r="V32" s="12">
        <f t="shared" ca="1" si="32"/>
        <v>0.50075231481481497</v>
      </c>
      <c r="W32" s="23">
        <v>0</v>
      </c>
      <c r="X32" s="12">
        <f t="shared" ca="1" si="33"/>
        <v>0.50075231481481497</v>
      </c>
      <c r="Y32" s="11">
        <f t="shared" ca="1" si="8"/>
        <v>42</v>
      </c>
      <c r="Z32" s="12">
        <f t="shared" ca="1" si="9"/>
        <v>4.861111111111111E-4</v>
      </c>
      <c r="AA32" s="12">
        <f t="shared" ca="1" si="34"/>
        <v>0.50123842592592605</v>
      </c>
      <c r="AB32" s="10">
        <f t="shared" ca="1" si="35"/>
        <v>0.50123842592592605</v>
      </c>
      <c r="AC32" s="23">
        <f>0</f>
        <v>0</v>
      </c>
      <c r="AD32" s="10">
        <f t="shared" ca="1" si="36"/>
        <v>0.50123842592592605</v>
      </c>
      <c r="AE32" s="9">
        <f t="shared" ca="1" si="10"/>
        <v>57</v>
      </c>
      <c r="AF32" s="10">
        <f t="shared" ca="1" si="11"/>
        <v>6.5972222222222224E-4</v>
      </c>
      <c r="AG32" s="10">
        <f t="shared" ca="1" si="37"/>
        <v>0.50189814814814826</v>
      </c>
      <c r="AH32" s="9" t="str">
        <f t="shared" ca="1" si="12"/>
        <v>Burrito</v>
      </c>
      <c r="AI32" s="8">
        <f t="shared" ca="1" si="38"/>
        <v>0.50189814814814826</v>
      </c>
      <c r="AJ32" s="23">
        <f t="shared" ca="1" si="39"/>
        <v>0</v>
      </c>
      <c r="AK32" s="8">
        <f t="shared" ca="1" si="44"/>
        <v>0.50189814814814826</v>
      </c>
      <c r="AL32" s="7">
        <f t="shared" ca="1" si="13"/>
        <v>13</v>
      </c>
      <c r="AM32" s="8">
        <f t="shared" ca="1" si="14"/>
        <v>1.5046296296296297E-4</v>
      </c>
      <c r="AN32" s="8">
        <f t="shared" ca="1" si="15"/>
        <v>0.50204861111111121</v>
      </c>
      <c r="AO32" s="7" t="str">
        <f t="shared" ca="1" si="16"/>
        <v>Debit</v>
      </c>
      <c r="AP32" s="1">
        <f t="shared" ca="1" si="40"/>
        <v>0</v>
      </c>
      <c r="AQ32" s="1">
        <f t="shared" ca="1" si="1"/>
        <v>2.3148148148148151E-3</v>
      </c>
      <c r="AR32">
        <f t="shared" si="17"/>
        <v>1</v>
      </c>
      <c r="AS32" s="33">
        <f t="shared" ca="1" si="41"/>
        <v>0</v>
      </c>
      <c r="AT32" s="33">
        <f t="shared" ca="1" si="18"/>
        <v>2.3148148148148151E-3</v>
      </c>
      <c r="AX32">
        <f t="shared" si="42"/>
        <v>28</v>
      </c>
      <c r="AY32" s="34">
        <v>7.8848736854142138E-3</v>
      </c>
      <c r="BE32" s="34">
        <f t="shared" si="43"/>
        <v>8.4376786122546E-3</v>
      </c>
      <c r="BF32">
        <v>33</v>
      </c>
    </row>
    <row r="33" spans="1:58">
      <c r="A33" s="2">
        <v>236</v>
      </c>
      <c r="B33" s="1">
        <f t="shared" si="2"/>
        <v>2.7314814814814814E-3</v>
      </c>
      <c r="C33" s="5">
        <f t="shared" si="19"/>
        <v>0.50246527777777794</v>
      </c>
      <c r="D33" s="18">
        <f t="shared" si="0"/>
        <v>0.50246527777777794</v>
      </c>
      <c r="E33" s="21">
        <f t="shared" ca="1" si="20"/>
        <v>0</v>
      </c>
      <c r="F33" s="18">
        <f t="shared" ca="1" si="21"/>
        <v>0.50246527777777794</v>
      </c>
      <c r="G33" s="25">
        <f t="shared" ca="1" si="3"/>
        <v>18</v>
      </c>
      <c r="H33" s="18">
        <f t="shared" ca="1" si="22"/>
        <v>2.0833333333333335E-4</v>
      </c>
      <c r="I33" s="18">
        <f t="shared" ca="1" si="23"/>
        <v>0.50267361111111131</v>
      </c>
      <c r="J33" s="16">
        <f t="shared" ca="1" si="24"/>
        <v>0.50267361111111131</v>
      </c>
      <c r="K33" s="23">
        <f t="shared" ca="1" si="25"/>
        <v>0</v>
      </c>
      <c r="L33" s="16">
        <f t="shared" ca="1" si="26"/>
        <v>0.50267361111111131</v>
      </c>
      <c r="M33" s="15">
        <f t="shared" ca="1" si="4"/>
        <v>35</v>
      </c>
      <c r="N33" s="16">
        <f t="shared" ca="1" si="5"/>
        <v>4.0509259259259258E-4</v>
      </c>
      <c r="O33" s="16">
        <f t="shared" ca="1" si="27"/>
        <v>0.50307870370370389</v>
      </c>
      <c r="P33" s="14">
        <f t="shared" ca="1" si="28"/>
        <v>0.50307870370370389</v>
      </c>
      <c r="Q33" s="23">
        <f t="shared" ca="1" si="29"/>
        <v>0</v>
      </c>
      <c r="R33" s="14">
        <f t="shared" ca="1" si="30"/>
        <v>0.50307870370370389</v>
      </c>
      <c r="S33" s="13">
        <f t="shared" ca="1" si="6"/>
        <v>25</v>
      </c>
      <c r="T33" s="14">
        <f t="shared" ca="1" si="7"/>
        <v>2.8935185185185184E-4</v>
      </c>
      <c r="U33" s="14">
        <f t="shared" ca="1" si="31"/>
        <v>0.50336805555555575</v>
      </c>
      <c r="V33" s="12">
        <f t="shared" ca="1" si="32"/>
        <v>0.50336805555555575</v>
      </c>
      <c r="W33" s="23">
        <v>0</v>
      </c>
      <c r="X33" s="12">
        <f t="shared" ca="1" si="33"/>
        <v>0.50336805555555575</v>
      </c>
      <c r="Y33" s="11">
        <f t="shared" ca="1" si="8"/>
        <v>31</v>
      </c>
      <c r="Z33" s="12">
        <f t="shared" ca="1" si="9"/>
        <v>3.5879629629629629E-4</v>
      </c>
      <c r="AA33" s="12">
        <f t="shared" ca="1" si="34"/>
        <v>0.50372685185185206</v>
      </c>
      <c r="AB33" s="10">
        <f t="shared" ca="1" si="35"/>
        <v>0.50372685185185206</v>
      </c>
      <c r="AC33" s="23">
        <f>0</f>
        <v>0</v>
      </c>
      <c r="AD33" s="10">
        <f t="shared" ca="1" si="36"/>
        <v>0.50372685185185206</v>
      </c>
      <c r="AE33" s="9">
        <f t="shared" ca="1" si="10"/>
        <v>25</v>
      </c>
      <c r="AF33" s="10">
        <f t="shared" ca="1" si="11"/>
        <v>2.8935185185185184E-4</v>
      </c>
      <c r="AG33" s="10">
        <f t="shared" ca="1" si="37"/>
        <v>0.50401620370370392</v>
      </c>
      <c r="AH33" s="9" t="str">
        <f t="shared" ca="1" si="12"/>
        <v>Bowl</v>
      </c>
      <c r="AI33" s="8">
        <f t="shared" ca="1" si="38"/>
        <v>0.50401620370370392</v>
      </c>
      <c r="AJ33" s="23">
        <f t="shared" ca="1" si="39"/>
        <v>0</v>
      </c>
      <c r="AK33" s="8">
        <f t="shared" ca="1" si="44"/>
        <v>0.50401620370370392</v>
      </c>
      <c r="AL33" s="7">
        <f t="shared" ca="1" si="13"/>
        <v>30</v>
      </c>
      <c r="AM33" s="8">
        <f t="shared" ca="1" si="14"/>
        <v>3.4722222222222224E-4</v>
      </c>
      <c r="AN33" s="8">
        <f t="shared" ca="1" si="15"/>
        <v>0.5043634259259262</v>
      </c>
      <c r="AO33" s="7" t="str">
        <f t="shared" ca="1" si="16"/>
        <v>Cash</v>
      </c>
      <c r="AP33" s="1">
        <f t="shared" ca="1" si="40"/>
        <v>0</v>
      </c>
      <c r="AQ33" s="1">
        <f t="shared" ca="1" si="1"/>
        <v>1.8981481481481482E-3</v>
      </c>
      <c r="AR33">
        <f t="shared" si="17"/>
        <v>1</v>
      </c>
      <c r="AS33" s="33">
        <f t="shared" ca="1" si="41"/>
        <v>0</v>
      </c>
      <c r="AT33" s="33">
        <f t="shared" ca="1" si="18"/>
        <v>1.8981481481481482E-3</v>
      </c>
      <c r="AX33">
        <f t="shared" si="42"/>
        <v>29</v>
      </c>
      <c r="AY33" s="34">
        <v>9.1140117741199244E-3</v>
      </c>
      <c r="BE33" s="34">
        <f t="shared" si="43"/>
        <v>8.4955489826249696E-3</v>
      </c>
      <c r="BF33">
        <v>40</v>
      </c>
    </row>
    <row r="34" spans="1:58">
      <c r="A34" s="2">
        <v>60</v>
      </c>
      <c r="B34" s="1">
        <f t="shared" si="2"/>
        <v>6.9444444444444447E-4</v>
      </c>
      <c r="C34" s="5">
        <f t="shared" si="19"/>
        <v>0.50315972222222238</v>
      </c>
      <c r="D34" s="18">
        <f t="shared" si="0"/>
        <v>0.50315972222222238</v>
      </c>
      <c r="E34" s="21">
        <f t="shared" ca="1" si="20"/>
        <v>0</v>
      </c>
      <c r="F34" s="18">
        <f t="shared" ca="1" si="21"/>
        <v>0.50315972222222238</v>
      </c>
      <c r="G34" s="25">
        <f t="shared" ca="1" si="3"/>
        <v>16</v>
      </c>
      <c r="H34" s="18">
        <f t="shared" ca="1" si="22"/>
        <v>1.8518518518518518E-4</v>
      </c>
      <c r="I34" s="18">
        <f t="shared" ca="1" si="23"/>
        <v>0.50334490740740756</v>
      </c>
      <c r="J34" s="16">
        <f t="shared" ca="1" si="24"/>
        <v>0.50334490740740756</v>
      </c>
      <c r="K34" s="23">
        <f t="shared" ca="1" si="25"/>
        <v>0</v>
      </c>
      <c r="L34" s="16">
        <f t="shared" ca="1" si="26"/>
        <v>0.50334490740740756</v>
      </c>
      <c r="M34" s="15">
        <f t="shared" ca="1" si="4"/>
        <v>9</v>
      </c>
      <c r="N34" s="16">
        <f t="shared" ca="1" si="5"/>
        <v>1.0416666666666667E-4</v>
      </c>
      <c r="O34" s="16">
        <f t="shared" ca="1" si="27"/>
        <v>0.50344907407407424</v>
      </c>
      <c r="P34" s="14">
        <f t="shared" ca="1" si="28"/>
        <v>0.50344907407407424</v>
      </c>
      <c r="Q34" s="23">
        <f t="shared" ca="1" si="29"/>
        <v>5.6712962962968128E-4</v>
      </c>
      <c r="R34" s="14">
        <f t="shared" ca="1" si="30"/>
        <v>0.50401620370370392</v>
      </c>
      <c r="S34" s="13">
        <f t="shared" ca="1" si="6"/>
        <v>30</v>
      </c>
      <c r="T34" s="14">
        <f t="shared" ca="1" si="7"/>
        <v>3.4722222222222224E-4</v>
      </c>
      <c r="U34" s="14">
        <f t="shared" ca="1" si="31"/>
        <v>0.5043634259259262</v>
      </c>
      <c r="V34" s="12">
        <f t="shared" ca="1" si="32"/>
        <v>0.5043634259259262</v>
      </c>
      <c r="W34" s="23">
        <v>0</v>
      </c>
      <c r="X34" s="12">
        <f t="shared" ca="1" si="33"/>
        <v>0.5043634259259262</v>
      </c>
      <c r="Y34" s="11">
        <f t="shared" ca="1" si="8"/>
        <v>49</v>
      </c>
      <c r="Z34" s="12">
        <f t="shared" ca="1" si="9"/>
        <v>5.6712962962962967E-4</v>
      </c>
      <c r="AA34" s="12">
        <f t="shared" ca="1" si="34"/>
        <v>0.50493055555555588</v>
      </c>
      <c r="AB34" s="10">
        <f t="shared" ca="1" si="35"/>
        <v>0.50493055555555588</v>
      </c>
      <c r="AC34" s="23">
        <f>0</f>
        <v>0</v>
      </c>
      <c r="AD34" s="10">
        <f t="shared" ca="1" si="36"/>
        <v>0.50493055555555588</v>
      </c>
      <c r="AE34" s="9">
        <f t="shared" ca="1" si="10"/>
        <v>41</v>
      </c>
      <c r="AF34" s="10">
        <f t="shared" ca="1" si="11"/>
        <v>4.7453703703703704E-4</v>
      </c>
      <c r="AG34" s="10">
        <f t="shared" ca="1" si="37"/>
        <v>0.50540509259259292</v>
      </c>
      <c r="AH34" s="9" t="str">
        <f t="shared" ca="1" si="12"/>
        <v>Bowl</v>
      </c>
      <c r="AI34" s="8">
        <f t="shared" ca="1" si="38"/>
        <v>0.50540509259259292</v>
      </c>
      <c r="AJ34" s="23">
        <f t="shared" ca="1" si="39"/>
        <v>0</v>
      </c>
      <c r="AK34" s="8">
        <f t="shared" ca="1" si="44"/>
        <v>0.50540509259259292</v>
      </c>
      <c r="AL34" s="7">
        <f t="shared" ca="1" si="13"/>
        <v>24</v>
      </c>
      <c r="AM34" s="8">
        <f t="shared" ca="1" si="14"/>
        <v>2.7777777777777778E-4</v>
      </c>
      <c r="AN34" s="8">
        <f t="shared" ca="1" si="15"/>
        <v>0.50568287037037074</v>
      </c>
      <c r="AO34" s="7" t="str">
        <f t="shared" ca="1" si="16"/>
        <v>Debit</v>
      </c>
      <c r="AP34" s="1">
        <f t="shared" ca="1" si="40"/>
        <v>5.6712962962968128E-4</v>
      </c>
      <c r="AQ34" s="1">
        <f t="shared" ca="1" si="1"/>
        <v>1.9560185185185188E-3</v>
      </c>
      <c r="AR34">
        <f t="shared" si="17"/>
        <v>1</v>
      </c>
      <c r="AS34" s="33">
        <f t="shared" ca="1" si="41"/>
        <v>5.6712962962968128E-4</v>
      </c>
      <c r="AT34" s="33">
        <f t="shared" ca="1" si="18"/>
        <v>1.9560185185185188E-3</v>
      </c>
      <c r="AX34">
        <f t="shared" si="42"/>
        <v>30</v>
      </c>
      <c r="AY34" s="34">
        <v>9.0010931069959121E-3</v>
      </c>
      <c r="BE34" s="34">
        <f t="shared" si="43"/>
        <v>8.5534193529953392E-3</v>
      </c>
      <c r="BF34">
        <v>35</v>
      </c>
    </row>
    <row r="35" spans="1:58">
      <c r="A35" s="2">
        <v>169</v>
      </c>
      <c r="B35" s="1">
        <f t="shared" si="2"/>
        <v>1.9560185185185184E-3</v>
      </c>
      <c r="C35" s="5">
        <f t="shared" si="19"/>
        <v>0.50511574074074095</v>
      </c>
      <c r="D35" s="18">
        <f t="shared" si="0"/>
        <v>0.50511574074074095</v>
      </c>
      <c r="E35" s="21">
        <f t="shared" ca="1" si="20"/>
        <v>0</v>
      </c>
      <c r="F35" s="18">
        <f t="shared" ca="1" si="21"/>
        <v>0.50511574074074095</v>
      </c>
      <c r="G35" s="25">
        <f t="shared" ca="1" si="3"/>
        <v>25</v>
      </c>
      <c r="H35" s="18">
        <f t="shared" ca="1" si="22"/>
        <v>2.8935185185185184E-4</v>
      </c>
      <c r="I35" s="18">
        <f t="shared" ca="1" si="23"/>
        <v>0.50540509259259281</v>
      </c>
      <c r="J35" s="16">
        <f t="shared" ca="1" si="24"/>
        <v>0.50540509259259281</v>
      </c>
      <c r="K35" s="23">
        <f t="shared" ca="1" si="25"/>
        <v>0</v>
      </c>
      <c r="L35" s="16">
        <f t="shared" ca="1" si="26"/>
        <v>0.50540509259259281</v>
      </c>
      <c r="M35" s="15">
        <f t="shared" ca="1" si="4"/>
        <v>27</v>
      </c>
      <c r="N35" s="16">
        <f t="shared" ca="1" si="5"/>
        <v>3.1250000000000001E-4</v>
      </c>
      <c r="O35" s="16">
        <f t="shared" ca="1" si="27"/>
        <v>0.50571759259259286</v>
      </c>
      <c r="P35" s="14">
        <f t="shared" ca="1" si="28"/>
        <v>0.50571759259259286</v>
      </c>
      <c r="Q35" s="23">
        <f t="shared" ca="1" si="29"/>
        <v>0</v>
      </c>
      <c r="R35" s="14">
        <f t="shared" ca="1" si="30"/>
        <v>0.50571759259259286</v>
      </c>
      <c r="S35" s="13">
        <f t="shared" ca="1" si="6"/>
        <v>19</v>
      </c>
      <c r="T35" s="14">
        <f t="shared" ca="1" si="7"/>
        <v>2.199074074074074E-4</v>
      </c>
      <c r="U35" s="14">
        <f t="shared" ca="1" si="31"/>
        <v>0.50593750000000026</v>
      </c>
      <c r="V35" s="12">
        <f t="shared" ca="1" si="32"/>
        <v>0.50593750000000026</v>
      </c>
      <c r="W35" s="23">
        <v>0</v>
      </c>
      <c r="X35" s="12">
        <f t="shared" ca="1" si="33"/>
        <v>0.50593750000000026</v>
      </c>
      <c r="Y35" s="11">
        <f t="shared" ca="1" si="8"/>
        <v>23</v>
      </c>
      <c r="Z35" s="12">
        <f t="shared" ca="1" si="9"/>
        <v>2.6620370370370372E-4</v>
      </c>
      <c r="AA35" s="12">
        <f t="shared" ca="1" si="34"/>
        <v>0.50620370370370393</v>
      </c>
      <c r="AB35" s="10">
        <f t="shared" ca="1" si="35"/>
        <v>0.50620370370370393</v>
      </c>
      <c r="AC35" s="23">
        <f>0</f>
        <v>0</v>
      </c>
      <c r="AD35" s="10">
        <f t="shared" ca="1" si="36"/>
        <v>0.50620370370370393</v>
      </c>
      <c r="AE35" s="9">
        <f t="shared" ca="1" si="10"/>
        <v>56</v>
      </c>
      <c r="AF35" s="10">
        <f t="shared" ca="1" si="11"/>
        <v>6.4814814814814813E-4</v>
      </c>
      <c r="AG35" s="10">
        <f t="shared" ca="1" si="37"/>
        <v>0.50685185185185211</v>
      </c>
      <c r="AH35" s="9" t="str">
        <f t="shared" ca="1" si="12"/>
        <v>Quesadilla</v>
      </c>
      <c r="AI35" s="8">
        <f t="shared" ca="1" si="38"/>
        <v>0.50685185185185211</v>
      </c>
      <c r="AJ35" s="23">
        <f t="shared" ca="1" si="39"/>
        <v>0</v>
      </c>
      <c r="AK35" s="8">
        <f t="shared" ca="1" si="44"/>
        <v>0.50685185185185211</v>
      </c>
      <c r="AL35" s="7">
        <f t="shared" ca="1" si="13"/>
        <v>28</v>
      </c>
      <c r="AM35" s="8">
        <f t="shared" ca="1" si="14"/>
        <v>3.2407407407407406E-4</v>
      </c>
      <c r="AN35" s="8">
        <f t="shared" ca="1" si="15"/>
        <v>0.5071759259259262</v>
      </c>
      <c r="AO35" s="7" t="str">
        <f t="shared" ca="1" si="16"/>
        <v>Debit</v>
      </c>
      <c r="AP35" s="1">
        <f t="shared" ca="1" si="40"/>
        <v>0</v>
      </c>
      <c r="AQ35" s="1">
        <f t="shared" ca="1" si="1"/>
        <v>2.0601851851851849E-3</v>
      </c>
      <c r="AR35">
        <f t="shared" si="17"/>
        <v>1</v>
      </c>
      <c r="AS35" s="33">
        <f t="shared" ca="1" si="41"/>
        <v>0</v>
      </c>
      <c r="AT35" s="33">
        <f t="shared" ca="1" si="18"/>
        <v>2.0601851851851849E-3</v>
      </c>
      <c r="AX35">
        <f t="shared" si="42"/>
        <v>31</v>
      </c>
      <c r="AY35" s="34">
        <v>1.0841942443987696E-2</v>
      </c>
      <c r="BE35" s="34">
        <f t="shared" si="43"/>
        <v>8.6112897233657087E-3</v>
      </c>
      <c r="BF35">
        <v>48</v>
      </c>
    </row>
    <row r="36" spans="1:58">
      <c r="A36" s="2">
        <v>153</v>
      </c>
      <c r="B36" s="1">
        <f t="shared" si="2"/>
        <v>1.7708333333333332E-3</v>
      </c>
      <c r="C36" s="5">
        <f t="shared" si="19"/>
        <v>0.50688657407407434</v>
      </c>
      <c r="D36" s="18">
        <f t="shared" si="0"/>
        <v>0.50688657407407434</v>
      </c>
      <c r="E36" s="21">
        <f t="shared" ca="1" si="20"/>
        <v>0</v>
      </c>
      <c r="F36" s="18">
        <f t="shared" ca="1" si="21"/>
        <v>0.50688657407407434</v>
      </c>
      <c r="G36" s="25">
        <f t="shared" ca="1" si="3"/>
        <v>16</v>
      </c>
      <c r="H36" s="18">
        <f t="shared" ca="1" si="22"/>
        <v>1.8518518518518518E-4</v>
      </c>
      <c r="I36" s="18">
        <f t="shared" ca="1" si="23"/>
        <v>0.50707175925925951</v>
      </c>
      <c r="J36" s="16">
        <f t="shared" ca="1" si="24"/>
        <v>0.50707175925925951</v>
      </c>
      <c r="K36" s="23">
        <f t="shared" ca="1" si="25"/>
        <v>0</v>
      </c>
      <c r="L36" s="16">
        <f t="shared" ca="1" si="26"/>
        <v>0.50707175925925951</v>
      </c>
      <c r="M36" s="15">
        <f t="shared" ca="1" si="4"/>
        <v>17</v>
      </c>
      <c r="N36" s="16">
        <f t="shared" ca="1" si="5"/>
        <v>1.9675925925925926E-4</v>
      </c>
      <c r="O36" s="16">
        <f t="shared" ca="1" si="27"/>
        <v>0.50726851851851873</v>
      </c>
      <c r="P36" s="14">
        <f t="shared" ca="1" si="28"/>
        <v>0.50726851851851873</v>
      </c>
      <c r="Q36" s="23">
        <f t="shared" ca="1" si="29"/>
        <v>0</v>
      </c>
      <c r="R36" s="14">
        <f t="shared" ca="1" si="30"/>
        <v>0.50726851851851873</v>
      </c>
      <c r="S36" s="13">
        <f t="shared" ca="1" si="6"/>
        <v>25</v>
      </c>
      <c r="T36" s="14">
        <f t="shared" ca="1" si="7"/>
        <v>2.8935185185185184E-4</v>
      </c>
      <c r="U36" s="14">
        <f t="shared" ca="1" si="31"/>
        <v>0.50755787037037059</v>
      </c>
      <c r="V36" s="12">
        <f t="shared" ca="1" si="32"/>
        <v>0.50755787037037059</v>
      </c>
      <c r="W36" s="23">
        <v>0</v>
      </c>
      <c r="X36" s="12">
        <f t="shared" ca="1" si="33"/>
        <v>0.50755787037037059</v>
      </c>
      <c r="Y36" s="11">
        <f t="shared" ca="1" si="8"/>
        <v>40</v>
      </c>
      <c r="Z36" s="12">
        <f t="shared" ca="1" si="9"/>
        <v>4.6296296296296298E-4</v>
      </c>
      <c r="AA36" s="12">
        <f t="shared" ca="1" si="34"/>
        <v>0.50802083333333359</v>
      </c>
      <c r="AB36" s="10">
        <f t="shared" ca="1" si="35"/>
        <v>0.50802083333333359</v>
      </c>
      <c r="AC36" s="23">
        <f>0</f>
        <v>0</v>
      </c>
      <c r="AD36" s="10">
        <f t="shared" ca="1" si="36"/>
        <v>0.50802083333333359</v>
      </c>
      <c r="AE36" s="9">
        <f t="shared" ca="1" si="10"/>
        <v>30</v>
      </c>
      <c r="AF36" s="10">
        <f t="shared" ca="1" si="11"/>
        <v>3.4722222222222224E-4</v>
      </c>
      <c r="AG36" s="10">
        <f t="shared" ca="1" si="37"/>
        <v>0.50836805555555586</v>
      </c>
      <c r="AH36" s="9" t="str">
        <f t="shared" ca="1" si="12"/>
        <v>Bowl</v>
      </c>
      <c r="AI36" s="8">
        <f t="shared" ca="1" si="38"/>
        <v>0.50836805555555586</v>
      </c>
      <c r="AJ36" s="23">
        <f t="shared" ca="1" si="39"/>
        <v>0</v>
      </c>
      <c r="AK36" s="8">
        <f t="shared" ca="1" si="44"/>
        <v>0.50836805555555586</v>
      </c>
      <c r="AL36" s="7">
        <f t="shared" ca="1" si="13"/>
        <v>16</v>
      </c>
      <c r="AM36" s="8">
        <f t="shared" ca="1" si="14"/>
        <v>1.8518518518518518E-4</v>
      </c>
      <c r="AN36" s="8">
        <f t="shared" ca="1" si="15"/>
        <v>0.50855324074074104</v>
      </c>
      <c r="AO36" s="7" t="str">
        <f t="shared" ca="1" si="16"/>
        <v>Debit</v>
      </c>
      <c r="AP36" s="1">
        <f t="shared" ca="1" si="40"/>
        <v>0</v>
      </c>
      <c r="AQ36" s="1">
        <f t="shared" ca="1" si="1"/>
        <v>1.6666666666666668E-3</v>
      </c>
      <c r="AR36">
        <f t="shared" si="17"/>
        <v>1</v>
      </c>
      <c r="AS36" s="33">
        <f t="shared" ca="1" si="41"/>
        <v>0</v>
      </c>
      <c r="AT36" s="33">
        <f t="shared" ca="1" si="18"/>
        <v>1.6666666666666668E-3</v>
      </c>
      <c r="AX36">
        <f t="shared" si="42"/>
        <v>32</v>
      </c>
      <c r="AY36" s="34">
        <v>9.5616140832194916E-3</v>
      </c>
      <c r="BE36" s="34">
        <f t="shared" si="43"/>
        <v>8.6691600937360783E-3</v>
      </c>
      <c r="BF36">
        <v>44</v>
      </c>
    </row>
    <row r="37" spans="1:58">
      <c r="A37" s="2">
        <v>210</v>
      </c>
      <c r="B37" s="1">
        <f t="shared" si="2"/>
        <v>2.4305555555555556E-3</v>
      </c>
      <c r="C37" s="5">
        <f t="shared" si="19"/>
        <v>0.50931712962962994</v>
      </c>
      <c r="D37" s="18">
        <f t="shared" si="0"/>
        <v>0.50931712962962994</v>
      </c>
      <c r="E37" s="21">
        <f t="shared" ca="1" si="20"/>
        <v>0</v>
      </c>
      <c r="F37" s="18">
        <f t="shared" ca="1" si="21"/>
        <v>0.50931712962962994</v>
      </c>
      <c r="G37" s="25">
        <f t="shared" ca="1" si="3"/>
        <v>10</v>
      </c>
      <c r="H37" s="18">
        <f t="shared" ca="1" si="22"/>
        <v>1.1574074074074075E-4</v>
      </c>
      <c r="I37" s="18">
        <f t="shared" ca="1" si="23"/>
        <v>0.50943287037037066</v>
      </c>
      <c r="J37" s="16">
        <f t="shared" ca="1" si="24"/>
        <v>0.50943287037037066</v>
      </c>
      <c r="K37" s="23">
        <f t="shared" ca="1" si="25"/>
        <v>0</v>
      </c>
      <c r="L37" s="16">
        <f t="shared" ca="1" si="26"/>
        <v>0.50943287037037066</v>
      </c>
      <c r="M37" s="15">
        <f t="shared" ca="1" si="4"/>
        <v>25</v>
      </c>
      <c r="N37" s="16">
        <f t="shared" ca="1" si="5"/>
        <v>2.8935185185185184E-4</v>
      </c>
      <c r="O37" s="16">
        <f t="shared" ca="1" si="27"/>
        <v>0.50972222222222252</v>
      </c>
      <c r="P37" s="14">
        <f t="shared" ca="1" si="28"/>
        <v>0.50972222222222252</v>
      </c>
      <c r="Q37" s="23">
        <f t="shared" ca="1" si="29"/>
        <v>0</v>
      </c>
      <c r="R37" s="14">
        <f t="shared" ca="1" si="30"/>
        <v>0.50972222222222252</v>
      </c>
      <c r="S37" s="13">
        <f t="shared" ca="1" si="6"/>
        <v>35</v>
      </c>
      <c r="T37" s="14">
        <f t="shared" ca="1" si="7"/>
        <v>4.0509259259259258E-4</v>
      </c>
      <c r="U37" s="14">
        <f t="shared" ca="1" si="31"/>
        <v>0.5101273148148151</v>
      </c>
      <c r="V37" s="12">
        <f t="shared" ca="1" si="32"/>
        <v>0.5101273148148151</v>
      </c>
      <c r="W37" s="23">
        <v>0</v>
      </c>
      <c r="X37" s="12">
        <f t="shared" ca="1" si="33"/>
        <v>0.5101273148148151</v>
      </c>
      <c r="Y37" s="11">
        <f t="shared" ca="1" si="8"/>
        <v>20</v>
      </c>
      <c r="Z37" s="12">
        <f t="shared" ca="1" si="9"/>
        <v>2.3148148148148149E-4</v>
      </c>
      <c r="AA37" s="12">
        <f t="shared" ca="1" si="34"/>
        <v>0.51035879629629655</v>
      </c>
      <c r="AB37" s="10">
        <f t="shared" ca="1" si="35"/>
        <v>0.51035879629629655</v>
      </c>
      <c r="AC37" s="23">
        <f>0</f>
        <v>0</v>
      </c>
      <c r="AD37" s="10">
        <f t="shared" ca="1" si="36"/>
        <v>0.51035879629629655</v>
      </c>
      <c r="AE37" s="9">
        <f t="shared" ca="1" si="10"/>
        <v>46</v>
      </c>
      <c r="AF37" s="10">
        <f t="shared" ca="1" si="11"/>
        <v>5.3240740740740744E-4</v>
      </c>
      <c r="AG37" s="10">
        <f t="shared" ca="1" si="37"/>
        <v>0.510891203703704</v>
      </c>
      <c r="AH37" s="9" t="str">
        <f t="shared" ca="1" si="12"/>
        <v>Bowl</v>
      </c>
      <c r="AI37" s="8">
        <f t="shared" ca="1" si="38"/>
        <v>0.510891203703704</v>
      </c>
      <c r="AJ37" s="23">
        <f t="shared" ca="1" si="39"/>
        <v>0</v>
      </c>
      <c r="AK37" s="8">
        <f t="shared" ca="1" si="44"/>
        <v>0.510891203703704</v>
      </c>
      <c r="AL37" s="7">
        <f t="shared" ca="1" si="13"/>
        <v>20</v>
      </c>
      <c r="AM37" s="8">
        <f t="shared" ca="1" si="14"/>
        <v>2.3148148148148149E-4</v>
      </c>
      <c r="AN37" s="8">
        <f t="shared" ca="1" si="15"/>
        <v>0.51112268518518544</v>
      </c>
      <c r="AO37" s="7" t="str">
        <f t="shared" ca="1" si="16"/>
        <v>Debit</v>
      </c>
      <c r="AP37" s="1">
        <f t="shared" ca="1" si="40"/>
        <v>0</v>
      </c>
      <c r="AQ37" s="1">
        <f t="shared" ca="1" si="1"/>
        <v>1.8055555555555555E-3</v>
      </c>
      <c r="AR37">
        <f t="shared" si="17"/>
        <v>1</v>
      </c>
      <c r="AS37" s="33">
        <f t="shared" ca="1" si="41"/>
        <v>0</v>
      </c>
      <c r="AT37" s="33">
        <f t="shared" ca="1" si="18"/>
        <v>1.8055555555555555E-3</v>
      </c>
      <c r="AX37">
        <f t="shared" si="42"/>
        <v>33</v>
      </c>
      <c r="AY37" s="34">
        <v>7.5967721193420448E-3</v>
      </c>
      <c r="BE37" s="34">
        <f t="shared" si="43"/>
        <v>8.7270304641064479E-3</v>
      </c>
      <c r="BF37">
        <v>40</v>
      </c>
    </row>
    <row r="38" spans="1:58">
      <c r="A38" s="2">
        <v>66</v>
      </c>
      <c r="B38" s="1">
        <f t="shared" si="2"/>
        <v>7.6388888888888893E-4</v>
      </c>
      <c r="C38" s="5">
        <f t="shared" si="19"/>
        <v>0.51008101851851884</v>
      </c>
      <c r="D38" s="18">
        <f t="shared" si="0"/>
        <v>0.51008101851851884</v>
      </c>
      <c r="E38" s="21">
        <f t="shared" ca="1" si="20"/>
        <v>0</v>
      </c>
      <c r="F38" s="18">
        <f t="shared" ca="1" si="21"/>
        <v>0.51008101851851884</v>
      </c>
      <c r="G38" s="25">
        <f t="shared" ca="1" si="3"/>
        <v>20</v>
      </c>
      <c r="H38" s="18">
        <f t="shared" ca="1" si="22"/>
        <v>2.3148148148148149E-4</v>
      </c>
      <c r="I38" s="18">
        <f t="shared" ca="1" si="23"/>
        <v>0.51031250000000028</v>
      </c>
      <c r="J38" s="16">
        <f t="shared" ca="1" si="24"/>
        <v>0.51031250000000028</v>
      </c>
      <c r="K38" s="23">
        <f t="shared" ca="1" si="25"/>
        <v>0</v>
      </c>
      <c r="L38" s="16">
        <f t="shared" ca="1" si="26"/>
        <v>0.51031250000000028</v>
      </c>
      <c r="M38" s="15">
        <f t="shared" ca="1" si="4"/>
        <v>16</v>
      </c>
      <c r="N38" s="16">
        <f t="shared" ca="1" si="5"/>
        <v>1.8518518518518518E-4</v>
      </c>
      <c r="O38" s="16">
        <f t="shared" ca="1" si="27"/>
        <v>0.51049768518518546</v>
      </c>
      <c r="P38" s="14">
        <f t="shared" ca="1" si="28"/>
        <v>0.51049768518518546</v>
      </c>
      <c r="Q38" s="23">
        <f t="shared" ca="1" si="29"/>
        <v>3.9351851851854303E-4</v>
      </c>
      <c r="R38" s="14">
        <f t="shared" ca="1" si="30"/>
        <v>0.510891203703704</v>
      </c>
      <c r="S38" s="13">
        <f t="shared" ca="1" si="6"/>
        <v>44</v>
      </c>
      <c r="T38" s="14">
        <f t="shared" ca="1" si="7"/>
        <v>5.0925925925925921E-4</v>
      </c>
      <c r="U38" s="14">
        <f t="shared" ca="1" si="31"/>
        <v>0.51140046296296326</v>
      </c>
      <c r="V38" s="12">
        <f t="shared" ca="1" si="32"/>
        <v>0.51140046296296326</v>
      </c>
      <c r="W38" s="23">
        <v>0</v>
      </c>
      <c r="X38" s="12">
        <f t="shared" ca="1" si="33"/>
        <v>0.51140046296296326</v>
      </c>
      <c r="Y38" s="11">
        <f t="shared" ca="1" si="8"/>
        <v>27</v>
      </c>
      <c r="Z38" s="12">
        <f t="shared" ca="1" si="9"/>
        <v>3.1250000000000001E-4</v>
      </c>
      <c r="AA38" s="12">
        <f t="shared" ca="1" si="34"/>
        <v>0.51171296296296331</v>
      </c>
      <c r="AB38" s="10">
        <f t="shared" ca="1" si="35"/>
        <v>0.51171296296296331</v>
      </c>
      <c r="AC38" s="23">
        <f>0</f>
        <v>0</v>
      </c>
      <c r="AD38" s="10">
        <f t="shared" ca="1" si="36"/>
        <v>0.51171296296296331</v>
      </c>
      <c r="AE38" s="9">
        <f t="shared" ca="1" si="10"/>
        <v>47</v>
      </c>
      <c r="AF38" s="10">
        <f t="shared" ca="1" si="11"/>
        <v>5.4398148148148144E-4</v>
      </c>
      <c r="AG38" s="10">
        <f t="shared" ca="1" si="37"/>
        <v>0.51225694444444481</v>
      </c>
      <c r="AH38" s="9" t="str">
        <f t="shared" ca="1" si="12"/>
        <v>Burrito</v>
      </c>
      <c r="AI38" s="8">
        <f t="shared" ca="1" si="38"/>
        <v>0.51225694444444481</v>
      </c>
      <c r="AJ38" s="23">
        <f t="shared" ca="1" si="39"/>
        <v>0</v>
      </c>
      <c r="AK38" s="8">
        <f t="shared" ca="1" si="44"/>
        <v>0.51225694444444481</v>
      </c>
      <c r="AL38" s="7">
        <f t="shared" ca="1" si="13"/>
        <v>25</v>
      </c>
      <c r="AM38" s="8">
        <f t="shared" ca="1" si="14"/>
        <v>2.8935185185185184E-4</v>
      </c>
      <c r="AN38" s="8">
        <f t="shared" ca="1" si="15"/>
        <v>0.51254629629629667</v>
      </c>
      <c r="AO38" s="7" t="str">
        <f t="shared" ca="1" si="16"/>
        <v>Debit</v>
      </c>
      <c r="AP38" s="1">
        <f t="shared" ca="1" si="40"/>
        <v>3.9351851851854303E-4</v>
      </c>
      <c r="AQ38" s="1">
        <f t="shared" ca="1" si="1"/>
        <v>2.0717592592592593E-3</v>
      </c>
      <c r="AR38">
        <f t="shared" si="17"/>
        <v>1</v>
      </c>
      <c r="AS38" s="33">
        <f t="shared" ca="1" si="41"/>
        <v>3.9351851851854303E-4</v>
      </c>
      <c r="AT38" s="33">
        <f t="shared" ca="1" si="18"/>
        <v>2.0717592592592593E-3</v>
      </c>
      <c r="AX38">
        <f t="shared" si="42"/>
        <v>34</v>
      </c>
      <c r="AY38" s="34">
        <v>8.4776163123002849E-3</v>
      </c>
      <c r="BE38" s="34">
        <f t="shared" si="43"/>
        <v>8.7849008344768175E-3</v>
      </c>
      <c r="BF38">
        <v>63</v>
      </c>
    </row>
    <row r="39" spans="1:58">
      <c r="A39" s="2">
        <v>214</v>
      </c>
      <c r="B39" s="1">
        <f t="shared" si="2"/>
        <v>2.476851851851852E-3</v>
      </c>
      <c r="C39" s="5">
        <f t="shared" si="19"/>
        <v>0.51255787037037071</v>
      </c>
      <c r="D39" s="18">
        <f t="shared" si="0"/>
        <v>0.51255787037037071</v>
      </c>
      <c r="E39" s="21">
        <f t="shared" ca="1" si="20"/>
        <v>0</v>
      </c>
      <c r="F39" s="18">
        <f t="shared" ca="1" si="21"/>
        <v>0.51255787037037071</v>
      </c>
      <c r="G39" s="25">
        <f t="shared" ca="1" si="3"/>
        <v>28</v>
      </c>
      <c r="H39" s="18">
        <f t="shared" ca="1" si="22"/>
        <v>3.2407407407407406E-4</v>
      </c>
      <c r="I39" s="18">
        <f t="shared" ca="1" si="23"/>
        <v>0.51288194444444479</v>
      </c>
      <c r="J39" s="16">
        <f t="shared" ca="1" si="24"/>
        <v>0.51288194444444479</v>
      </c>
      <c r="K39" s="23">
        <f t="shared" ca="1" si="25"/>
        <v>0</v>
      </c>
      <c r="L39" s="16">
        <f t="shared" ca="1" si="26"/>
        <v>0.51288194444444479</v>
      </c>
      <c r="M39" s="15">
        <f t="shared" ca="1" si="4"/>
        <v>14</v>
      </c>
      <c r="N39" s="16">
        <f t="shared" ca="1" si="5"/>
        <v>1.6203703703703703E-4</v>
      </c>
      <c r="O39" s="16">
        <f t="shared" ca="1" si="27"/>
        <v>0.51304398148148178</v>
      </c>
      <c r="P39" s="14">
        <f t="shared" ca="1" si="28"/>
        <v>0.51304398148148178</v>
      </c>
      <c r="Q39" s="23">
        <f t="shared" ca="1" si="29"/>
        <v>0</v>
      </c>
      <c r="R39" s="14">
        <f t="shared" ca="1" si="30"/>
        <v>0.51304398148148178</v>
      </c>
      <c r="S39" s="13">
        <f t="shared" ca="1" si="6"/>
        <v>16</v>
      </c>
      <c r="T39" s="14">
        <f t="shared" ca="1" si="7"/>
        <v>1.8518518518518518E-4</v>
      </c>
      <c r="U39" s="14">
        <f t="shared" ca="1" si="31"/>
        <v>0.51322916666666696</v>
      </c>
      <c r="V39" s="12">
        <f t="shared" ca="1" si="32"/>
        <v>0.51322916666666696</v>
      </c>
      <c r="W39" s="23">
        <v>0</v>
      </c>
      <c r="X39" s="12">
        <f t="shared" ca="1" si="33"/>
        <v>0.51322916666666696</v>
      </c>
      <c r="Y39" s="11">
        <f t="shared" ca="1" si="8"/>
        <v>50</v>
      </c>
      <c r="Z39" s="12">
        <f t="shared" ca="1" si="9"/>
        <v>5.7870370370370367E-4</v>
      </c>
      <c r="AA39" s="12">
        <f t="shared" ca="1" si="34"/>
        <v>0.51380787037037068</v>
      </c>
      <c r="AB39" s="10">
        <f t="shared" ca="1" si="35"/>
        <v>0.51380787037037068</v>
      </c>
      <c r="AC39" s="23">
        <f>0</f>
        <v>0</v>
      </c>
      <c r="AD39" s="10">
        <f t="shared" ca="1" si="36"/>
        <v>0.51380787037037068</v>
      </c>
      <c r="AE39" s="9">
        <f t="shared" ca="1" si="10"/>
        <v>53</v>
      </c>
      <c r="AF39" s="10">
        <f t="shared" ca="1" si="11"/>
        <v>6.134259259259259E-4</v>
      </c>
      <c r="AG39" s="10">
        <f t="shared" ca="1" si="37"/>
        <v>0.51442129629629663</v>
      </c>
      <c r="AH39" s="9" t="str">
        <f t="shared" ca="1" si="12"/>
        <v>Burrito</v>
      </c>
      <c r="AI39" s="8">
        <f t="shared" ca="1" si="38"/>
        <v>0.51442129629629663</v>
      </c>
      <c r="AJ39" s="23">
        <f t="shared" ca="1" si="39"/>
        <v>0</v>
      </c>
      <c r="AK39" s="8">
        <f t="shared" ca="1" si="44"/>
        <v>0.51442129629629663</v>
      </c>
      <c r="AL39" s="7">
        <f t="shared" ca="1" si="13"/>
        <v>32</v>
      </c>
      <c r="AM39" s="8">
        <f t="shared" ca="1" si="14"/>
        <v>3.7037037037037035E-4</v>
      </c>
      <c r="AN39" s="8">
        <f t="shared" ca="1" si="15"/>
        <v>0.51479166666666698</v>
      </c>
      <c r="AO39" s="7" t="str">
        <f t="shared" ca="1" si="16"/>
        <v>Cash</v>
      </c>
      <c r="AP39" s="1">
        <f t="shared" ca="1" si="40"/>
        <v>0</v>
      </c>
      <c r="AQ39" s="1">
        <f t="shared" ca="1" si="1"/>
        <v>2.2337962962962962E-3</v>
      </c>
      <c r="AR39">
        <f t="shared" si="17"/>
        <v>1</v>
      </c>
      <c r="AS39" s="33">
        <f t="shared" ca="1" si="41"/>
        <v>0</v>
      </c>
      <c r="AT39" s="33">
        <f t="shared" ca="1" si="18"/>
        <v>2.2337962962962962E-3</v>
      </c>
      <c r="AX39">
        <f t="shared" si="42"/>
        <v>35</v>
      </c>
      <c r="AY39" s="34">
        <v>7.6958661979881823E-3</v>
      </c>
      <c r="BE39" s="34">
        <f t="shared" si="43"/>
        <v>8.8427712048471871E-3</v>
      </c>
      <c r="BF39">
        <v>67</v>
      </c>
    </row>
    <row r="40" spans="1:58">
      <c r="A40" s="2">
        <v>69</v>
      </c>
      <c r="B40" s="1">
        <f t="shared" si="2"/>
        <v>7.9861111111111116E-4</v>
      </c>
      <c r="C40" s="5">
        <f t="shared" si="19"/>
        <v>0.51335648148148183</v>
      </c>
      <c r="D40" s="18">
        <f t="shared" si="0"/>
        <v>0.51335648148148183</v>
      </c>
      <c r="E40" s="21">
        <f t="shared" ca="1" si="20"/>
        <v>0</v>
      </c>
      <c r="F40" s="18">
        <f t="shared" ca="1" si="21"/>
        <v>0.51335648148148183</v>
      </c>
      <c r="G40" s="25">
        <f t="shared" ca="1" si="3"/>
        <v>13</v>
      </c>
      <c r="H40" s="18">
        <f t="shared" ca="1" si="22"/>
        <v>1.5046296296296297E-4</v>
      </c>
      <c r="I40" s="18">
        <f t="shared" ca="1" si="23"/>
        <v>0.51350694444444478</v>
      </c>
      <c r="J40" s="16">
        <f t="shared" ca="1" si="24"/>
        <v>0.51350694444444478</v>
      </c>
      <c r="K40" s="23">
        <f t="shared" ca="1" si="25"/>
        <v>0</v>
      </c>
      <c r="L40" s="16">
        <f t="shared" ca="1" si="26"/>
        <v>0.51350694444444478</v>
      </c>
      <c r="M40" s="15">
        <f t="shared" ca="1" si="4"/>
        <v>22</v>
      </c>
      <c r="N40" s="16">
        <f t="shared" ca="1" si="5"/>
        <v>2.5462962962962961E-4</v>
      </c>
      <c r="O40" s="16">
        <f t="shared" ca="1" si="27"/>
        <v>0.51376157407407441</v>
      </c>
      <c r="P40" s="14">
        <f t="shared" ca="1" si="28"/>
        <v>0.51376157407407441</v>
      </c>
      <c r="Q40" s="23">
        <f t="shared" ca="1" si="29"/>
        <v>6.5972222222221433E-4</v>
      </c>
      <c r="R40" s="14">
        <f t="shared" ca="1" si="30"/>
        <v>0.51442129629629663</v>
      </c>
      <c r="S40" s="13">
        <f t="shared" ca="1" si="6"/>
        <v>19</v>
      </c>
      <c r="T40" s="14">
        <f t="shared" ca="1" si="7"/>
        <v>2.199074074074074E-4</v>
      </c>
      <c r="U40" s="14">
        <f t="shared" ca="1" si="31"/>
        <v>0.51464120370370403</v>
      </c>
      <c r="V40" s="12">
        <f t="shared" ca="1" si="32"/>
        <v>0.51464120370370403</v>
      </c>
      <c r="W40" s="23">
        <v>0</v>
      </c>
      <c r="X40" s="12">
        <f t="shared" ca="1" si="33"/>
        <v>0.51464120370370403</v>
      </c>
      <c r="Y40" s="11">
        <f t="shared" ca="1" si="8"/>
        <v>39</v>
      </c>
      <c r="Z40" s="12">
        <f t="shared" ca="1" si="9"/>
        <v>4.5138888888888887E-4</v>
      </c>
      <c r="AA40" s="12">
        <f t="shared" ca="1" si="34"/>
        <v>0.51509259259259288</v>
      </c>
      <c r="AB40" s="10">
        <f t="shared" ca="1" si="35"/>
        <v>0.51509259259259288</v>
      </c>
      <c r="AC40" s="23">
        <f>0</f>
        <v>0</v>
      </c>
      <c r="AD40" s="10">
        <f t="shared" ca="1" si="36"/>
        <v>0.51509259259259288</v>
      </c>
      <c r="AE40" s="9">
        <f t="shared" ca="1" si="10"/>
        <v>31</v>
      </c>
      <c r="AF40" s="10">
        <f t="shared" ca="1" si="11"/>
        <v>3.5879629629629629E-4</v>
      </c>
      <c r="AG40" s="10">
        <f t="shared" ca="1" si="37"/>
        <v>0.51545138888888919</v>
      </c>
      <c r="AH40" s="9" t="str">
        <f t="shared" ca="1" si="12"/>
        <v>Bowl</v>
      </c>
      <c r="AI40" s="8">
        <f t="shared" ca="1" si="38"/>
        <v>0.51545138888888919</v>
      </c>
      <c r="AJ40" s="23">
        <f t="shared" ca="1" si="39"/>
        <v>0</v>
      </c>
      <c r="AK40" s="8">
        <f t="shared" ca="1" si="44"/>
        <v>0.51545138888888919</v>
      </c>
      <c r="AL40" s="7">
        <f t="shared" ca="1" si="13"/>
        <v>24</v>
      </c>
      <c r="AM40" s="8">
        <f t="shared" ca="1" si="14"/>
        <v>2.7777777777777778E-4</v>
      </c>
      <c r="AN40" s="8">
        <f t="shared" ca="1" si="15"/>
        <v>0.51572916666666702</v>
      </c>
      <c r="AO40" s="7" t="str">
        <f t="shared" ca="1" si="16"/>
        <v>Debit</v>
      </c>
      <c r="AP40" s="1">
        <f t="shared" ca="1" si="40"/>
        <v>6.5972222222221433E-4</v>
      </c>
      <c r="AQ40" s="1">
        <f t="shared" ca="1" si="1"/>
        <v>1.7129629629629628E-3</v>
      </c>
      <c r="AR40">
        <f t="shared" si="17"/>
        <v>1</v>
      </c>
      <c r="AS40" s="33">
        <f t="shared" ca="1" si="41"/>
        <v>6.5972222222221433E-4</v>
      </c>
      <c r="AT40" s="33">
        <f t="shared" ca="1" si="18"/>
        <v>1.7129629629629628E-3</v>
      </c>
      <c r="AX40">
        <f t="shared" si="42"/>
        <v>36</v>
      </c>
      <c r="AY40" s="34">
        <v>1.0290352080476177E-2</v>
      </c>
      <c r="BE40" s="34">
        <f t="shared" si="43"/>
        <v>8.9006415752175567E-3</v>
      </c>
      <c r="BF40">
        <v>63</v>
      </c>
    </row>
    <row r="41" spans="1:58">
      <c r="A41" s="2">
        <v>72</v>
      </c>
      <c r="B41" s="1">
        <f t="shared" si="2"/>
        <v>8.3333333333333339E-4</v>
      </c>
      <c r="C41" s="5">
        <f t="shared" si="19"/>
        <v>0.51418981481481518</v>
      </c>
      <c r="D41" s="18">
        <f t="shared" si="0"/>
        <v>0.51418981481481518</v>
      </c>
      <c r="E41" s="21">
        <f t="shared" ca="1" si="20"/>
        <v>0</v>
      </c>
      <c r="F41" s="18">
        <f t="shared" ca="1" si="21"/>
        <v>0.51418981481481518</v>
      </c>
      <c r="G41" s="25">
        <f t="shared" ca="1" si="3"/>
        <v>30</v>
      </c>
      <c r="H41" s="18">
        <f t="shared" ca="1" si="22"/>
        <v>3.4722222222222224E-4</v>
      </c>
      <c r="I41" s="18">
        <f t="shared" ca="1" si="23"/>
        <v>0.51453703703703746</v>
      </c>
      <c r="J41" s="16">
        <f t="shared" ca="1" si="24"/>
        <v>0.51453703703703746</v>
      </c>
      <c r="K41" s="23">
        <f t="shared" ca="1" si="25"/>
        <v>0</v>
      </c>
      <c r="L41" s="16">
        <f t="shared" ca="1" si="26"/>
        <v>0.51453703703703746</v>
      </c>
      <c r="M41" s="15">
        <f t="shared" ca="1" si="4"/>
        <v>35</v>
      </c>
      <c r="N41" s="16">
        <f t="shared" ca="1" si="5"/>
        <v>4.0509259259259258E-4</v>
      </c>
      <c r="O41" s="16">
        <f t="shared" ca="1" si="27"/>
        <v>0.51494212962963004</v>
      </c>
      <c r="P41" s="14">
        <f t="shared" ca="1" si="28"/>
        <v>0.51494212962963004</v>
      </c>
      <c r="Q41" s="23">
        <f t="shared" ca="1" si="29"/>
        <v>5.0925925925915383E-4</v>
      </c>
      <c r="R41" s="14">
        <f t="shared" ca="1" si="30"/>
        <v>0.51545138888888919</v>
      </c>
      <c r="S41" s="13">
        <f t="shared" ca="1" si="6"/>
        <v>45</v>
      </c>
      <c r="T41" s="14">
        <f t="shared" ca="1" si="7"/>
        <v>5.2083333333333333E-4</v>
      </c>
      <c r="U41" s="14">
        <f t="shared" ca="1" si="31"/>
        <v>0.5159722222222225</v>
      </c>
      <c r="V41" s="12">
        <f t="shared" ca="1" si="32"/>
        <v>0.5159722222222225</v>
      </c>
      <c r="W41" s="23">
        <v>0</v>
      </c>
      <c r="X41" s="12">
        <f t="shared" ca="1" si="33"/>
        <v>0.5159722222222225</v>
      </c>
      <c r="Y41" s="11">
        <f t="shared" ca="1" si="8"/>
        <v>34</v>
      </c>
      <c r="Z41" s="12">
        <f t="shared" ca="1" si="9"/>
        <v>3.9351851851851852E-4</v>
      </c>
      <c r="AA41" s="12">
        <f t="shared" ca="1" si="34"/>
        <v>0.51636574074074104</v>
      </c>
      <c r="AB41" s="10">
        <f t="shared" ca="1" si="35"/>
        <v>0.51636574074074104</v>
      </c>
      <c r="AC41" s="23">
        <f>0</f>
        <v>0</v>
      </c>
      <c r="AD41" s="10">
        <f t="shared" ca="1" si="36"/>
        <v>0.51636574074074104</v>
      </c>
      <c r="AE41" s="9">
        <f t="shared" ca="1" si="10"/>
        <v>51</v>
      </c>
      <c r="AF41" s="10">
        <f t="shared" ca="1" si="11"/>
        <v>5.9027777777777778E-4</v>
      </c>
      <c r="AG41" s="10">
        <f t="shared" ca="1" si="37"/>
        <v>0.5169560185185188</v>
      </c>
      <c r="AH41" s="9" t="str">
        <f t="shared" ca="1" si="12"/>
        <v>Quesadilla</v>
      </c>
      <c r="AI41" s="8">
        <f t="shared" ca="1" si="38"/>
        <v>0.5169560185185188</v>
      </c>
      <c r="AJ41" s="23">
        <f t="shared" ca="1" si="39"/>
        <v>0</v>
      </c>
      <c r="AK41" s="8">
        <f t="shared" ca="1" si="44"/>
        <v>0.5169560185185188</v>
      </c>
      <c r="AL41" s="7">
        <f t="shared" ca="1" si="13"/>
        <v>26</v>
      </c>
      <c r="AM41" s="8">
        <f t="shared" ca="1" si="14"/>
        <v>3.0092592592592595E-4</v>
      </c>
      <c r="AN41" s="8">
        <f t="shared" ca="1" si="15"/>
        <v>0.5172569444444447</v>
      </c>
      <c r="AO41" s="7" t="str">
        <f t="shared" ca="1" si="16"/>
        <v>Debit</v>
      </c>
      <c r="AP41" s="1">
        <f t="shared" ca="1" si="40"/>
        <v>5.0925925925915383E-4</v>
      </c>
      <c r="AQ41" s="1">
        <f t="shared" ca="1" si="1"/>
        <v>2.5578703703703705E-3</v>
      </c>
      <c r="AR41">
        <f t="shared" si="17"/>
        <v>1</v>
      </c>
      <c r="AS41" s="33">
        <f t="shared" ca="1" si="41"/>
        <v>5.0925925925915383E-4</v>
      </c>
      <c r="AT41" s="33">
        <f t="shared" ca="1" si="18"/>
        <v>2.5578703703703705E-3</v>
      </c>
      <c r="AX41">
        <f t="shared" si="42"/>
        <v>37</v>
      </c>
      <c r="AY41" s="34">
        <v>8.1691172267948572E-3</v>
      </c>
      <c r="BE41" s="34">
        <f t="shared" si="43"/>
        <v>8.9585119455879263E-3</v>
      </c>
      <c r="BF41">
        <v>47</v>
      </c>
    </row>
    <row r="42" spans="1:58">
      <c r="A42" s="2">
        <v>229</v>
      </c>
      <c r="B42" s="1">
        <f t="shared" si="2"/>
        <v>2.650462962962963E-3</v>
      </c>
      <c r="C42" s="5">
        <f t="shared" si="19"/>
        <v>0.51684027777777819</v>
      </c>
      <c r="D42" s="18">
        <f t="shared" si="0"/>
        <v>0.51684027777777819</v>
      </c>
      <c r="E42" s="21">
        <f t="shared" ca="1" si="20"/>
        <v>0</v>
      </c>
      <c r="F42" s="18">
        <f t="shared" ca="1" si="21"/>
        <v>0.51684027777777819</v>
      </c>
      <c r="G42" s="25">
        <f t="shared" ca="1" si="3"/>
        <v>21</v>
      </c>
      <c r="H42" s="18">
        <f t="shared" ca="1" si="22"/>
        <v>2.4305555555555555E-4</v>
      </c>
      <c r="I42" s="18">
        <f t="shared" ca="1" si="23"/>
        <v>0.51708333333333378</v>
      </c>
      <c r="J42" s="16">
        <f t="shared" ca="1" si="24"/>
        <v>0.51708333333333378</v>
      </c>
      <c r="K42" s="23">
        <f t="shared" ca="1" si="25"/>
        <v>0</v>
      </c>
      <c r="L42" s="16">
        <f t="shared" ca="1" si="26"/>
        <v>0.51708333333333378</v>
      </c>
      <c r="M42" s="15">
        <f t="shared" ca="1" si="4"/>
        <v>33</v>
      </c>
      <c r="N42" s="16">
        <f t="shared" ca="1" si="5"/>
        <v>3.8194444444444446E-4</v>
      </c>
      <c r="O42" s="16">
        <f t="shared" ca="1" si="27"/>
        <v>0.51746527777777818</v>
      </c>
      <c r="P42" s="14">
        <f t="shared" ca="1" si="28"/>
        <v>0.51746527777777818</v>
      </c>
      <c r="Q42" s="23">
        <f t="shared" ca="1" si="29"/>
        <v>0</v>
      </c>
      <c r="R42" s="14">
        <f t="shared" ca="1" si="30"/>
        <v>0.51746527777777818</v>
      </c>
      <c r="S42" s="13">
        <f t="shared" ca="1" si="6"/>
        <v>22</v>
      </c>
      <c r="T42" s="14">
        <f t="shared" ca="1" si="7"/>
        <v>2.5462962962962961E-4</v>
      </c>
      <c r="U42" s="14">
        <f t="shared" ca="1" si="31"/>
        <v>0.51771990740740781</v>
      </c>
      <c r="V42" s="12">
        <f t="shared" ca="1" si="32"/>
        <v>0.51771990740740781</v>
      </c>
      <c r="W42" s="23">
        <v>0</v>
      </c>
      <c r="X42" s="12">
        <f t="shared" ca="1" si="33"/>
        <v>0.51771990740740781</v>
      </c>
      <c r="Y42" s="11">
        <f t="shared" ca="1" si="8"/>
        <v>45</v>
      </c>
      <c r="Z42" s="12">
        <f t="shared" ca="1" si="9"/>
        <v>5.2083333333333333E-4</v>
      </c>
      <c r="AA42" s="12">
        <f t="shared" ca="1" si="34"/>
        <v>0.51824074074074111</v>
      </c>
      <c r="AB42" s="10">
        <f t="shared" ca="1" si="35"/>
        <v>0.51824074074074111</v>
      </c>
      <c r="AC42" s="23">
        <f>0</f>
        <v>0</v>
      </c>
      <c r="AD42" s="10">
        <f t="shared" ca="1" si="36"/>
        <v>0.51824074074074111</v>
      </c>
      <c r="AE42" s="9">
        <f t="shared" ca="1" si="10"/>
        <v>63</v>
      </c>
      <c r="AF42" s="10">
        <f t="shared" ca="1" si="11"/>
        <v>7.291666666666667E-4</v>
      </c>
      <c r="AG42" s="10">
        <f t="shared" ca="1" si="37"/>
        <v>0.51896990740740778</v>
      </c>
      <c r="AH42" s="9" t="str">
        <f t="shared" ca="1" si="12"/>
        <v>Quesadilla</v>
      </c>
      <c r="AI42" s="8">
        <f t="shared" ca="1" si="38"/>
        <v>0.51896990740740778</v>
      </c>
      <c r="AJ42" s="23">
        <f t="shared" ca="1" si="39"/>
        <v>0</v>
      </c>
      <c r="AK42" s="8">
        <f t="shared" ca="1" si="44"/>
        <v>0.51896990740740778</v>
      </c>
      <c r="AL42" s="7">
        <f t="shared" ca="1" si="13"/>
        <v>22</v>
      </c>
      <c r="AM42" s="8">
        <f t="shared" ca="1" si="14"/>
        <v>2.5462962962962961E-4</v>
      </c>
      <c r="AN42" s="8">
        <f t="shared" ca="1" si="15"/>
        <v>0.51922453703703741</v>
      </c>
      <c r="AO42" s="7" t="str">
        <f t="shared" ca="1" si="16"/>
        <v>Debit</v>
      </c>
      <c r="AP42" s="1">
        <f t="shared" ca="1" si="40"/>
        <v>0</v>
      </c>
      <c r="AQ42" s="1">
        <f t="shared" ca="1" si="1"/>
        <v>2.3842592592592591E-3</v>
      </c>
      <c r="AR42">
        <f t="shared" si="17"/>
        <v>1</v>
      </c>
      <c r="AS42" s="33">
        <f t="shared" ca="1" si="41"/>
        <v>0</v>
      </c>
      <c r="AT42" s="33">
        <f t="shared" ca="1" si="18"/>
        <v>2.3842592592592591E-3</v>
      </c>
      <c r="AX42">
        <f t="shared" si="42"/>
        <v>38</v>
      </c>
      <c r="AY42" s="34">
        <v>9.4151520347513836E-3</v>
      </c>
      <c r="BE42" s="34">
        <f t="shared" si="43"/>
        <v>9.0163823159582959E-3</v>
      </c>
      <c r="BF42">
        <v>57</v>
      </c>
    </row>
    <row r="43" spans="1:58">
      <c r="A43" s="2">
        <v>11</v>
      </c>
      <c r="B43" s="1">
        <f t="shared" si="2"/>
        <v>1.273148148148148E-4</v>
      </c>
      <c r="C43" s="5">
        <f t="shared" si="19"/>
        <v>0.51696759259259295</v>
      </c>
      <c r="D43" s="18">
        <f t="shared" si="0"/>
        <v>0.51696759259259295</v>
      </c>
      <c r="E43" s="21">
        <f t="shared" ca="1" si="20"/>
        <v>1.1574074074083285E-4</v>
      </c>
      <c r="F43" s="18">
        <f t="shared" ca="1" si="21"/>
        <v>0.51708333333333378</v>
      </c>
      <c r="G43" s="25">
        <f t="shared" ca="1" si="3"/>
        <v>28</v>
      </c>
      <c r="H43" s="18">
        <f t="shared" ca="1" si="22"/>
        <v>3.2407407407407406E-4</v>
      </c>
      <c r="I43" s="18">
        <f t="shared" ca="1" si="23"/>
        <v>0.51740740740740787</v>
      </c>
      <c r="J43" s="16">
        <f t="shared" ca="1" si="24"/>
        <v>0.51740740740740787</v>
      </c>
      <c r="K43" s="23">
        <f t="shared" ca="1" si="25"/>
        <v>5.7870370370305402E-5</v>
      </c>
      <c r="L43" s="16">
        <f t="shared" ca="1" si="26"/>
        <v>0.51746527777777818</v>
      </c>
      <c r="M43" s="15">
        <f t="shared" ca="1" si="4"/>
        <v>12</v>
      </c>
      <c r="N43" s="16">
        <f t="shared" ca="1" si="5"/>
        <v>1.3888888888888889E-4</v>
      </c>
      <c r="O43" s="16">
        <f t="shared" ca="1" si="27"/>
        <v>0.51760416666666709</v>
      </c>
      <c r="P43" s="14">
        <f t="shared" ca="1" si="28"/>
        <v>0.51760416666666709</v>
      </c>
      <c r="Q43" s="23">
        <f t="shared" ca="1" si="29"/>
        <v>1.3657407407406952E-3</v>
      </c>
      <c r="R43" s="14">
        <f t="shared" ca="1" si="30"/>
        <v>0.51896990740740778</v>
      </c>
      <c r="S43" s="13">
        <f t="shared" ca="1" si="6"/>
        <v>41</v>
      </c>
      <c r="T43" s="14">
        <f t="shared" ca="1" si="7"/>
        <v>4.7453703703703704E-4</v>
      </c>
      <c r="U43" s="14">
        <f t="shared" ca="1" si="31"/>
        <v>0.51944444444444482</v>
      </c>
      <c r="V43" s="12">
        <f t="shared" ca="1" si="32"/>
        <v>0.51944444444444482</v>
      </c>
      <c r="W43" s="23">
        <v>0</v>
      </c>
      <c r="X43" s="12">
        <f t="shared" ca="1" si="33"/>
        <v>0.51944444444444482</v>
      </c>
      <c r="Y43" s="11">
        <f t="shared" ca="1" si="8"/>
        <v>49</v>
      </c>
      <c r="Z43" s="12">
        <f t="shared" ca="1" si="9"/>
        <v>5.6712962962962967E-4</v>
      </c>
      <c r="AA43" s="12">
        <f t="shared" ca="1" si="34"/>
        <v>0.5200115740740745</v>
      </c>
      <c r="AB43" s="10">
        <f t="shared" ca="1" si="35"/>
        <v>0.5200115740740745</v>
      </c>
      <c r="AC43" s="23">
        <f>0</f>
        <v>0</v>
      </c>
      <c r="AD43" s="10">
        <f t="shared" ca="1" si="36"/>
        <v>0.5200115740740745</v>
      </c>
      <c r="AE43" s="9">
        <f t="shared" ca="1" si="10"/>
        <v>41</v>
      </c>
      <c r="AF43" s="10">
        <f t="shared" ca="1" si="11"/>
        <v>4.7453703703703704E-4</v>
      </c>
      <c r="AG43" s="10">
        <f t="shared" ca="1" si="37"/>
        <v>0.52048611111111154</v>
      </c>
      <c r="AH43" s="9" t="str">
        <f t="shared" ca="1" si="12"/>
        <v>Bowl</v>
      </c>
      <c r="AI43" s="8">
        <f t="shared" ca="1" si="38"/>
        <v>0.52048611111111154</v>
      </c>
      <c r="AJ43" s="23">
        <f t="shared" ca="1" si="39"/>
        <v>0</v>
      </c>
      <c r="AK43" s="8">
        <f t="shared" ca="1" si="44"/>
        <v>0.52048611111111154</v>
      </c>
      <c r="AL43" s="7">
        <f t="shared" ca="1" si="13"/>
        <v>40</v>
      </c>
      <c r="AM43" s="8">
        <f t="shared" ca="1" si="14"/>
        <v>4.6296296296296298E-4</v>
      </c>
      <c r="AN43" s="8">
        <f t="shared" ca="1" si="15"/>
        <v>0.52094907407407454</v>
      </c>
      <c r="AO43" s="7" t="str">
        <f t="shared" ca="1" si="16"/>
        <v>Cash</v>
      </c>
      <c r="AP43" s="1">
        <f t="shared" ca="1" si="40"/>
        <v>1.5393518518518334E-3</v>
      </c>
      <c r="AQ43" s="1">
        <f t="shared" ca="1" si="1"/>
        <v>2.44212962962963E-3</v>
      </c>
      <c r="AR43">
        <f t="shared" si="17"/>
        <v>1</v>
      </c>
      <c r="AS43" s="33">
        <f t="shared" ca="1" si="41"/>
        <v>1.5393518518518334E-3</v>
      </c>
      <c r="AT43" s="33">
        <f t="shared" ca="1" si="18"/>
        <v>2.44212962962963E-3</v>
      </c>
      <c r="AX43">
        <f t="shared" si="42"/>
        <v>39</v>
      </c>
      <c r="AY43" s="34">
        <v>8.6853423639693516E-3</v>
      </c>
      <c r="BE43" s="34">
        <f t="shared" si="43"/>
        <v>9.0742526863286654E-3</v>
      </c>
      <c r="BF43">
        <v>60</v>
      </c>
    </row>
    <row r="44" spans="1:58">
      <c r="A44" s="2">
        <v>95</v>
      </c>
      <c r="B44" s="1">
        <f t="shared" si="2"/>
        <v>1.0995370370370371E-3</v>
      </c>
      <c r="C44" s="5">
        <f t="shared" si="19"/>
        <v>0.51806712962962997</v>
      </c>
      <c r="D44" s="18">
        <f t="shared" si="0"/>
        <v>0.51806712962962997</v>
      </c>
      <c r="E44" s="21">
        <f t="shared" ca="1" si="20"/>
        <v>0</v>
      </c>
      <c r="F44" s="18">
        <f t="shared" ca="1" si="21"/>
        <v>0.51806712962962997</v>
      </c>
      <c r="G44" s="25">
        <f t="shared" ca="1" si="3"/>
        <v>23</v>
      </c>
      <c r="H44" s="18">
        <f t="shared" ca="1" si="22"/>
        <v>2.6620370370370372E-4</v>
      </c>
      <c r="I44" s="18">
        <f t="shared" ca="1" si="23"/>
        <v>0.51833333333333365</v>
      </c>
      <c r="J44" s="16">
        <f t="shared" ca="1" si="24"/>
        <v>0.51833333333333365</v>
      </c>
      <c r="K44" s="23">
        <f t="shared" ca="1" si="25"/>
        <v>0</v>
      </c>
      <c r="L44" s="16">
        <f t="shared" ca="1" si="26"/>
        <v>0.51833333333333365</v>
      </c>
      <c r="M44" s="15">
        <f t="shared" ca="1" si="4"/>
        <v>14</v>
      </c>
      <c r="N44" s="16">
        <f t="shared" ca="1" si="5"/>
        <v>1.6203703703703703E-4</v>
      </c>
      <c r="O44" s="16">
        <f t="shared" ca="1" si="27"/>
        <v>0.51849537037037063</v>
      </c>
      <c r="P44" s="14">
        <f t="shared" ca="1" si="28"/>
        <v>0.51849537037037063</v>
      </c>
      <c r="Q44" s="23">
        <f t="shared" ca="1" si="29"/>
        <v>1.9907407407409039E-3</v>
      </c>
      <c r="R44" s="14">
        <f t="shared" ca="1" si="30"/>
        <v>0.52048611111111154</v>
      </c>
      <c r="S44" s="13">
        <f t="shared" ca="1" si="6"/>
        <v>41</v>
      </c>
      <c r="T44" s="14">
        <f t="shared" ca="1" si="7"/>
        <v>4.7453703703703704E-4</v>
      </c>
      <c r="U44" s="14">
        <f t="shared" ca="1" si="31"/>
        <v>0.52096064814814858</v>
      </c>
      <c r="V44" s="12">
        <f t="shared" ca="1" si="32"/>
        <v>0.52096064814814858</v>
      </c>
      <c r="W44" s="23">
        <v>0</v>
      </c>
      <c r="X44" s="12">
        <f t="shared" ca="1" si="33"/>
        <v>0.52096064814814858</v>
      </c>
      <c r="Y44" s="11">
        <f t="shared" ca="1" si="8"/>
        <v>38</v>
      </c>
      <c r="Z44" s="12">
        <f t="shared" ca="1" si="9"/>
        <v>4.3981481481481481E-4</v>
      </c>
      <c r="AA44" s="12">
        <f t="shared" ca="1" si="34"/>
        <v>0.52140046296296338</v>
      </c>
      <c r="AB44" s="10">
        <f t="shared" ca="1" si="35"/>
        <v>0.52140046296296338</v>
      </c>
      <c r="AC44" s="23">
        <f>0</f>
        <v>0</v>
      </c>
      <c r="AD44" s="10">
        <f t="shared" ca="1" si="36"/>
        <v>0.52140046296296338</v>
      </c>
      <c r="AE44" s="9">
        <f t="shared" ca="1" si="10"/>
        <v>47</v>
      </c>
      <c r="AF44" s="10">
        <f t="shared" ca="1" si="11"/>
        <v>5.4398148148148144E-4</v>
      </c>
      <c r="AG44" s="10">
        <f t="shared" ca="1" si="37"/>
        <v>0.52194444444444488</v>
      </c>
      <c r="AH44" s="9" t="str">
        <f t="shared" ca="1" si="12"/>
        <v>Bowl</v>
      </c>
      <c r="AI44" s="8">
        <f t="shared" ca="1" si="38"/>
        <v>0.52194444444444488</v>
      </c>
      <c r="AJ44" s="23">
        <f t="shared" ca="1" si="39"/>
        <v>0</v>
      </c>
      <c r="AK44" s="8">
        <f t="shared" ca="1" si="44"/>
        <v>0.52194444444444488</v>
      </c>
      <c r="AL44" s="7">
        <f t="shared" ca="1" si="13"/>
        <v>30</v>
      </c>
      <c r="AM44" s="8">
        <f t="shared" ca="1" si="14"/>
        <v>3.4722222222222224E-4</v>
      </c>
      <c r="AN44" s="8">
        <f t="shared" ca="1" si="15"/>
        <v>0.52229166666666715</v>
      </c>
      <c r="AO44" s="7" t="str">
        <f t="shared" ca="1" si="16"/>
        <v>Debit</v>
      </c>
      <c r="AP44" s="1">
        <f t="shared" ca="1" si="40"/>
        <v>1.9907407407409039E-3</v>
      </c>
      <c r="AQ44" s="1">
        <f t="shared" ca="1" si="1"/>
        <v>2.2337962962962962E-3</v>
      </c>
      <c r="AR44">
        <f t="shared" si="17"/>
        <v>1</v>
      </c>
      <c r="AS44" s="33">
        <f t="shared" ca="1" si="41"/>
        <v>1.9907407407409039E-3</v>
      </c>
      <c r="AT44" s="33">
        <f t="shared" ca="1" si="18"/>
        <v>2.2337962962962962E-3</v>
      </c>
      <c r="AX44">
        <f t="shared" si="42"/>
        <v>40</v>
      </c>
      <c r="AY44" s="34">
        <v>9.1481981595800919E-3</v>
      </c>
      <c r="BE44" s="34">
        <f t="shared" si="43"/>
        <v>9.132123056699035E-3</v>
      </c>
      <c r="BF44">
        <v>56</v>
      </c>
    </row>
    <row r="45" spans="1:58">
      <c r="A45" s="2">
        <v>133</v>
      </c>
      <c r="B45" s="1">
        <f t="shared" si="2"/>
        <v>1.5393518518518519E-3</v>
      </c>
      <c r="C45" s="5">
        <f t="shared" si="19"/>
        <v>0.51960648148148181</v>
      </c>
      <c r="D45" s="18">
        <f t="shared" si="0"/>
        <v>0.51960648148148181</v>
      </c>
      <c r="E45" s="21">
        <f t="shared" ca="1" si="20"/>
        <v>0</v>
      </c>
      <c r="F45" s="18">
        <f t="shared" ca="1" si="21"/>
        <v>0.51960648148148181</v>
      </c>
      <c r="G45" s="25">
        <f t="shared" ca="1" si="3"/>
        <v>29</v>
      </c>
      <c r="H45" s="18">
        <f t="shared" ca="1" si="22"/>
        <v>3.3564814814814812E-4</v>
      </c>
      <c r="I45" s="18">
        <f t="shared" ca="1" si="23"/>
        <v>0.51994212962962993</v>
      </c>
      <c r="J45" s="16">
        <f t="shared" ca="1" si="24"/>
        <v>0.51994212962962993</v>
      </c>
      <c r="K45" s="23">
        <f t="shared" ca="1" si="25"/>
        <v>0</v>
      </c>
      <c r="L45" s="16">
        <f t="shared" ca="1" si="26"/>
        <v>0.51994212962962993</v>
      </c>
      <c r="M45" s="15">
        <f t="shared" ca="1" si="4"/>
        <v>28</v>
      </c>
      <c r="N45" s="16">
        <f t="shared" ca="1" si="5"/>
        <v>3.2407407407407406E-4</v>
      </c>
      <c r="O45" s="16">
        <f t="shared" ca="1" si="27"/>
        <v>0.52026620370370402</v>
      </c>
      <c r="P45" s="14">
        <f t="shared" ca="1" si="28"/>
        <v>0.52026620370370402</v>
      </c>
      <c r="Q45" s="23">
        <f t="shared" ca="1" si="29"/>
        <v>1.6782407407408551E-3</v>
      </c>
      <c r="R45" s="14">
        <f t="shared" ca="1" si="30"/>
        <v>0.52194444444444488</v>
      </c>
      <c r="S45" s="13">
        <f t="shared" ca="1" si="6"/>
        <v>26</v>
      </c>
      <c r="T45" s="14">
        <f t="shared" ca="1" si="7"/>
        <v>3.0092592592592595E-4</v>
      </c>
      <c r="U45" s="14">
        <f t="shared" ca="1" si="31"/>
        <v>0.52224537037037078</v>
      </c>
      <c r="V45" s="12">
        <f t="shared" ca="1" si="32"/>
        <v>0.52224537037037078</v>
      </c>
      <c r="W45" s="23">
        <v>0</v>
      </c>
      <c r="X45" s="12">
        <f t="shared" ca="1" si="33"/>
        <v>0.52224537037037078</v>
      </c>
      <c r="Y45" s="11">
        <f t="shared" ca="1" si="8"/>
        <v>49</v>
      </c>
      <c r="Z45" s="12">
        <f t="shared" ca="1" si="9"/>
        <v>5.6712962962962967E-4</v>
      </c>
      <c r="AA45" s="12">
        <f t="shared" ca="1" si="34"/>
        <v>0.52281250000000046</v>
      </c>
      <c r="AB45" s="10">
        <f t="shared" ca="1" si="35"/>
        <v>0.52281250000000046</v>
      </c>
      <c r="AC45" s="23">
        <f>0</f>
        <v>0</v>
      </c>
      <c r="AD45" s="10">
        <f t="shared" ca="1" si="36"/>
        <v>0.52281250000000046</v>
      </c>
      <c r="AE45" s="9">
        <f t="shared" ca="1" si="10"/>
        <v>39</v>
      </c>
      <c r="AF45" s="10">
        <f t="shared" ca="1" si="11"/>
        <v>4.5138888888888887E-4</v>
      </c>
      <c r="AG45" s="10">
        <f t="shared" ca="1" si="37"/>
        <v>0.52326388888888931</v>
      </c>
      <c r="AH45" s="9" t="str">
        <f t="shared" ca="1" si="12"/>
        <v>Bowl</v>
      </c>
      <c r="AI45" s="8">
        <f t="shared" ca="1" si="38"/>
        <v>0.52326388888888931</v>
      </c>
      <c r="AJ45" s="23">
        <f t="shared" ca="1" si="39"/>
        <v>0</v>
      </c>
      <c r="AK45" s="8">
        <f t="shared" ca="1" si="44"/>
        <v>0.52326388888888931</v>
      </c>
      <c r="AL45" s="7">
        <f t="shared" ca="1" si="13"/>
        <v>32</v>
      </c>
      <c r="AM45" s="8">
        <f t="shared" ca="1" si="14"/>
        <v>3.7037037037037035E-4</v>
      </c>
      <c r="AN45" s="8">
        <f t="shared" ca="1" si="15"/>
        <v>0.52363425925925966</v>
      </c>
      <c r="AO45" s="7" t="str">
        <f t="shared" ca="1" si="16"/>
        <v>Cash</v>
      </c>
      <c r="AP45" s="1">
        <f t="shared" ca="1" si="40"/>
        <v>1.6782407407408551E-3</v>
      </c>
      <c r="AQ45" s="1">
        <f t="shared" ca="1" si="1"/>
        <v>2.3495370370370371E-3</v>
      </c>
      <c r="AR45">
        <f t="shared" si="17"/>
        <v>1</v>
      </c>
      <c r="AS45" s="33">
        <f t="shared" ca="1" si="41"/>
        <v>1.6782407407408551E-3</v>
      </c>
      <c r="AT45" s="33">
        <f t="shared" ca="1" si="18"/>
        <v>2.3495370370370371E-3</v>
      </c>
      <c r="AX45">
        <f t="shared" si="42"/>
        <v>41</v>
      </c>
      <c r="AY45" s="34">
        <v>9.7316886716965288E-3</v>
      </c>
      <c r="BE45" s="34">
        <f t="shared" si="43"/>
        <v>9.1899934270694046E-3</v>
      </c>
      <c r="BF45">
        <v>56</v>
      </c>
    </row>
    <row r="46" spans="1:58">
      <c r="A46" s="2">
        <v>143</v>
      </c>
      <c r="B46" s="1">
        <f t="shared" si="2"/>
        <v>1.6550925925925926E-3</v>
      </c>
      <c r="C46" s="5">
        <f t="shared" si="19"/>
        <v>0.52126157407407436</v>
      </c>
      <c r="D46" s="18">
        <f t="shared" si="0"/>
        <v>0.52126157407407436</v>
      </c>
      <c r="E46" s="21">
        <f t="shared" ca="1" si="20"/>
        <v>0</v>
      </c>
      <c r="F46" s="18">
        <f t="shared" ca="1" si="21"/>
        <v>0.52126157407407436</v>
      </c>
      <c r="G46" s="25">
        <f t="shared" ca="1" si="3"/>
        <v>24</v>
      </c>
      <c r="H46" s="18">
        <f t="shared" ca="1" si="22"/>
        <v>2.7777777777777778E-4</v>
      </c>
      <c r="I46" s="18">
        <f t="shared" ca="1" si="23"/>
        <v>0.52153935185185218</v>
      </c>
      <c r="J46" s="16">
        <f t="shared" ca="1" si="24"/>
        <v>0.52153935185185218</v>
      </c>
      <c r="K46" s="23">
        <f t="shared" ca="1" si="25"/>
        <v>0</v>
      </c>
      <c r="L46" s="16">
        <f t="shared" ca="1" si="26"/>
        <v>0.52153935185185218</v>
      </c>
      <c r="M46" s="15">
        <f t="shared" ca="1" si="4"/>
        <v>11</v>
      </c>
      <c r="N46" s="16">
        <f t="shared" ca="1" si="5"/>
        <v>1.273148148148148E-4</v>
      </c>
      <c r="O46" s="16">
        <f t="shared" ca="1" si="27"/>
        <v>0.52166666666666694</v>
      </c>
      <c r="P46" s="14">
        <f t="shared" ca="1" si="28"/>
        <v>0.52166666666666694</v>
      </c>
      <c r="Q46" s="23">
        <f t="shared" ca="1" si="29"/>
        <v>1.5972222222223609E-3</v>
      </c>
      <c r="R46" s="14">
        <f t="shared" ca="1" si="30"/>
        <v>0.52326388888888931</v>
      </c>
      <c r="S46" s="13">
        <f t="shared" ca="1" si="6"/>
        <v>38</v>
      </c>
      <c r="T46" s="14">
        <f t="shared" ca="1" si="7"/>
        <v>4.3981481481481481E-4</v>
      </c>
      <c r="U46" s="14">
        <f t="shared" ca="1" si="31"/>
        <v>0.52370370370370412</v>
      </c>
      <c r="V46" s="12">
        <f t="shared" ca="1" si="32"/>
        <v>0.52370370370370412</v>
      </c>
      <c r="W46" s="23">
        <v>0</v>
      </c>
      <c r="X46" s="12">
        <f t="shared" ca="1" si="33"/>
        <v>0.52370370370370412</v>
      </c>
      <c r="Y46" s="11">
        <f t="shared" ca="1" si="8"/>
        <v>50</v>
      </c>
      <c r="Z46" s="12">
        <f t="shared" ca="1" si="9"/>
        <v>5.7870370370370367E-4</v>
      </c>
      <c r="AA46" s="12">
        <f t="shared" ca="1" si="34"/>
        <v>0.52428240740740784</v>
      </c>
      <c r="AB46" s="10">
        <f t="shared" ca="1" si="35"/>
        <v>0.52428240740740784</v>
      </c>
      <c r="AC46" s="23">
        <f>0</f>
        <v>0</v>
      </c>
      <c r="AD46" s="10">
        <f t="shared" ca="1" si="36"/>
        <v>0.52428240740740784</v>
      </c>
      <c r="AE46" s="9">
        <f t="shared" ca="1" si="10"/>
        <v>37</v>
      </c>
      <c r="AF46" s="10">
        <f t="shared" ca="1" si="11"/>
        <v>4.2824074074074075E-4</v>
      </c>
      <c r="AG46" s="10">
        <f t="shared" ca="1" si="37"/>
        <v>0.52471064814814861</v>
      </c>
      <c r="AH46" s="9" t="str">
        <f t="shared" ca="1" si="12"/>
        <v>Burrito</v>
      </c>
      <c r="AI46" s="8">
        <f t="shared" ca="1" si="38"/>
        <v>0.52471064814814861</v>
      </c>
      <c r="AJ46" s="23">
        <f t="shared" ca="1" si="39"/>
        <v>0</v>
      </c>
      <c r="AK46" s="8">
        <f t="shared" ca="1" si="44"/>
        <v>0.52471064814814861</v>
      </c>
      <c r="AL46" s="7">
        <f t="shared" ca="1" si="13"/>
        <v>10</v>
      </c>
      <c r="AM46" s="8">
        <f t="shared" ca="1" si="14"/>
        <v>1.1574074074074075E-4</v>
      </c>
      <c r="AN46" s="8">
        <f t="shared" ca="1" si="15"/>
        <v>0.52482638888888933</v>
      </c>
      <c r="AO46" s="7" t="str">
        <f t="shared" ca="1" si="16"/>
        <v>Debit</v>
      </c>
      <c r="AP46" s="1">
        <f t="shared" ca="1" si="40"/>
        <v>1.5972222222223609E-3</v>
      </c>
      <c r="AQ46" s="1">
        <f t="shared" ca="1" si="1"/>
        <v>1.9675925925925924E-3</v>
      </c>
      <c r="AR46">
        <f t="shared" si="17"/>
        <v>1</v>
      </c>
      <c r="AS46" s="33">
        <f t="shared" ca="1" si="41"/>
        <v>1.5972222222223609E-3</v>
      </c>
      <c r="AT46" s="33">
        <f t="shared" ca="1" si="18"/>
        <v>1.9675925925925924E-3</v>
      </c>
      <c r="AX46">
        <f t="shared" si="42"/>
        <v>42</v>
      </c>
      <c r="AY46" s="34">
        <v>9.4321201989029484E-3</v>
      </c>
      <c r="BE46" s="34">
        <f t="shared" si="43"/>
        <v>9.2478637974397742E-3</v>
      </c>
      <c r="BF46">
        <v>62</v>
      </c>
    </row>
    <row r="47" spans="1:58">
      <c r="A47" s="2">
        <v>122</v>
      </c>
      <c r="B47" s="1">
        <f t="shared" si="2"/>
        <v>1.4120370370370369E-3</v>
      </c>
      <c r="C47" s="5">
        <f t="shared" si="19"/>
        <v>0.52267361111111144</v>
      </c>
      <c r="D47" s="18">
        <f t="shared" si="0"/>
        <v>0.52267361111111144</v>
      </c>
      <c r="E47" s="21">
        <f t="shared" ca="1" si="20"/>
        <v>0</v>
      </c>
      <c r="F47" s="18">
        <f t="shared" ca="1" si="21"/>
        <v>0.52267361111111144</v>
      </c>
      <c r="G47" s="25">
        <f t="shared" ca="1" si="3"/>
        <v>27</v>
      </c>
      <c r="H47" s="18">
        <f t="shared" ca="1" si="22"/>
        <v>3.1250000000000001E-4</v>
      </c>
      <c r="I47" s="18">
        <f t="shared" ca="1" si="23"/>
        <v>0.52298611111111148</v>
      </c>
      <c r="J47" s="16">
        <f t="shared" ca="1" si="24"/>
        <v>0.52298611111111148</v>
      </c>
      <c r="K47" s="23">
        <f t="shared" ca="1" si="25"/>
        <v>0</v>
      </c>
      <c r="L47" s="16">
        <f t="shared" ca="1" si="26"/>
        <v>0.52298611111111148</v>
      </c>
      <c r="M47" s="15">
        <f t="shared" ca="1" si="4"/>
        <v>18</v>
      </c>
      <c r="N47" s="16">
        <f t="shared" ca="1" si="5"/>
        <v>2.0833333333333335E-4</v>
      </c>
      <c r="O47" s="16">
        <f t="shared" ca="1" si="27"/>
        <v>0.52319444444444485</v>
      </c>
      <c r="P47" s="14">
        <f t="shared" ca="1" si="28"/>
        <v>0.52319444444444485</v>
      </c>
      <c r="Q47" s="23">
        <f t="shared" ca="1" si="29"/>
        <v>1.5162037037037557E-3</v>
      </c>
      <c r="R47" s="14">
        <f t="shared" ca="1" si="30"/>
        <v>0.52471064814814861</v>
      </c>
      <c r="S47" s="13">
        <f t="shared" ca="1" si="6"/>
        <v>22</v>
      </c>
      <c r="T47" s="14">
        <f t="shared" ca="1" si="7"/>
        <v>2.5462962962962961E-4</v>
      </c>
      <c r="U47" s="14">
        <f t="shared" ca="1" si="31"/>
        <v>0.52496527777777824</v>
      </c>
      <c r="V47" s="12">
        <f t="shared" ca="1" si="32"/>
        <v>0.52496527777777824</v>
      </c>
      <c r="W47" s="23">
        <v>0</v>
      </c>
      <c r="X47" s="12">
        <f t="shared" ca="1" si="33"/>
        <v>0.52496527777777824</v>
      </c>
      <c r="Y47" s="11">
        <f t="shared" ca="1" si="8"/>
        <v>39</v>
      </c>
      <c r="Z47" s="12">
        <f t="shared" ca="1" si="9"/>
        <v>4.5138888888888887E-4</v>
      </c>
      <c r="AA47" s="12">
        <f t="shared" ca="1" si="34"/>
        <v>0.52541666666666709</v>
      </c>
      <c r="AB47" s="10">
        <f t="shared" ca="1" si="35"/>
        <v>0.52541666666666709</v>
      </c>
      <c r="AC47" s="23">
        <f>0</f>
        <v>0</v>
      </c>
      <c r="AD47" s="10">
        <f t="shared" ca="1" si="36"/>
        <v>0.52541666666666709</v>
      </c>
      <c r="AE47" s="9">
        <f t="shared" ca="1" si="10"/>
        <v>31</v>
      </c>
      <c r="AF47" s="10">
        <f t="shared" ca="1" si="11"/>
        <v>3.5879629629629629E-4</v>
      </c>
      <c r="AG47" s="10">
        <f t="shared" ca="1" si="37"/>
        <v>0.5257754629629634</v>
      </c>
      <c r="AH47" s="9" t="str">
        <f t="shared" ca="1" si="12"/>
        <v>Bowl</v>
      </c>
      <c r="AI47" s="8">
        <f t="shared" ca="1" si="38"/>
        <v>0.5257754629629634</v>
      </c>
      <c r="AJ47" s="23">
        <f t="shared" ca="1" si="39"/>
        <v>0</v>
      </c>
      <c r="AK47" s="8">
        <f t="shared" ca="1" si="44"/>
        <v>0.5257754629629634</v>
      </c>
      <c r="AL47" s="7">
        <f t="shared" ca="1" si="13"/>
        <v>42</v>
      </c>
      <c r="AM47" s="8">
        <f t="shared" ca="1" si="14"/>
        <v>4.861111111111111E-4</v>
      </c>
      <c r="AN47" s="8">
        <f t="shared" ca="1" si="15"/>
        <v>0.52626157407407448</v>
      </c>
      <c r="AO47" s="7" t="str">
        <f t="shared" ca="1" si="16"/>
        <v>Cash</v>
      </c>
      <c r="AP47" s="1">
        <f t="shared" ca="1" si="40"/>
        <v>1.5162037037037557E-3</v>
      </c>
      <c r="AQ47" s="1">
        <f t="shared" ca="1" si="1"/>
        <v>2.0717592592592593E-3</v>
      </c>
      <c r="AR47">
        <f t="shared" si="17"/>
        <v>1</v>
      </c>
      <c r="AS47" s="33">
        <f t="shared" ca="1" si="41"/>
        <v>1.5162037037037557E-3</v>
      </c>
      <c r="AT47" s="33">
        <f t="shared" ca="1" si="18"/>
        <v>2.0717592592592593E-3</v>
      </c>
      <c r="AX47">
        <f t="shared" si="42"/>
        <v>43</v>
      </c>
      <c r="AY47" s="34">
        <v>8.8507373113857288E-3</v>
      </c>
      <c r="BE47" s="34">
        <f t="shared" si="43"/>
        <v>9.3057341678101438E-3</v>
      </c>
      <c r="BF47">
        <v>53</v>
      </c>
    </row>
    <row r="48" spans="1:58">
      <c r="A48" s="2">
        <v>152</v>
      </c>
      <c r="B48" s="1">
        <f t="shared" si="2"/>
        <v>1.7592592592592592E-3</v>
      </c>
      <c r="C48" s="5">
        <f t="shared" si="19"/>
        <v>0.52443287037037067</v>
      </c>
      <c r="D48" s="18">
        <f t="shared" si="0"/>
        <v>0.52443287037037067</v>
      </c>
      <c r="E48" s="21">
        <f t="shared" ca="1" si="20"/>
        <v>0</v>
      </c>
      <c r="F48" s="18">
        <f t="shared" ca="1" si="21"/>
        <v>0.52443287037037067</v>
      </c>
      <c r="G48" s="25">
        <f t="shared" ca="1" si="3"/>
        <v>19</v>
      </c>
      <c r="H48" s="18">
        <f t="shared" ca="1" si="22"/>
        <v>2.199074074074074E-4</v>
      </c>
      <c r="I48" s="18">
        <f t="shared" ca="1" si="23"/>
        <v>0.52465277777777808</v>
      </c>
      <c r="J48" s="16">
        <f t="shared" ca="1" si="24"/>
        <v>0.52465277777777808</v>
      </c>
      <c r="K48" s="23">
        <f t="shared" ca="1" si="25"/>
        <v>0</v>
      </c>
      <c r="L48" s="16">
        <f t="shared" ca="1" si="26"/>
        <v>0.52465277777777808</v>
      </c>
      <c r="M48" s="15">
        <f t="shared" ca="1" si="4"/>
        <v>16</v>
      </c>
      <c r="N48" s="16">
        <f t="shared" ca="1" si="5"/>
        <v>1.8518518518518518E-4</v>
      </c>
      <c r="O48" s="16">
        <f t="shared" ca="1" si="27"/>
        <v>0.52483796296296326</v>
      </c>
      <c r="P48" s="14">
        <f t="shared" ca="1" si="28"/>
        <v>0.52483796296296326</v>
      </c>
      <c r="Q48" s="23">
        <f t="shared" ca="1" si="29"/>
        <v>9.3750000000014655E-4</v>
      </c>
      <c r="R48" s="14">
        <f t="shared" ca="1" si="30"/>
        <v>0.5257754629629634</v>
      </c>
      <c r="S48" s="13">
        <f t="shared" ca="1" si="6"/>
        <v>29</v>
      </c>
      <c r="T48" s="14">
        <f t="shared" ca="1" si="7"/>
        <v>3.3564814814814812E-4</v>
      </c>
      <c r="U48" s="14">
        <f t="shared" ca="1" si="31"/>
        <v>0.52611111111111153</v>
      </c>
      <c r="V48" s="12">
        <f t="shared" ca="1" si="32"/>
        <v>0.52611111111111153</v>
      </c>
      <c r="W48" s="23">
        <v>0</v>
      </c>
      <c r="X48" s="12">
        <f t="shared" ca="1" si="33"/>
        <v>0.52611111111111153</v>
      </c>
      <c r="Y48" s="11">
        <f t="shared" ca="1" si="8"/>
        <v>30</v>
      </c>
      <c r="Z48" s="12">
        <f t="shared" ca="1" si="9"/>
        <v>3.4722222222222224E-4</v>
      </c>
      <c r="AA48" s="12">
        <f t="shared" ca="1" si="34"/>
        <v>0.52645833333333381</v>
      </c>
      <c r="AB48" s="10">
        <f t="shared" ca="1" si="35"/>
        <v>0.52645833333333381</v>
      </c>
      <c r="AC48" s="23">
        <f>0</f>
        <v>0</v>
      </c>
      <c r="AD48" s="10">
        <f t="shared" ca="1" si="36"/>
        <v>0.52645833333333381</v>
      </c>
      <c r="AE48" s="9">
        <f t="shared" ca="1" si="10"/>
        <v>35</v>
      </c>
      <c r="AF48" s="10">
        <f t="shared" ca="1" si="11"/>
        <v>4.0509259259259258E-4</v>
      </c>
      <c r="AG48" s="10">
        <f t="shared" ca="1" si="37"/>
        <v>0.52686342592592639</v>
      </c>
      <c r="AH48" s="9" t="str">
        <f t="shared" ca="1" si="12"/>
        <v>Bowl</v>
      </c>
      <c r="AI48" s="8">
        <f t="shared" ca="1" si="38"/>
        <v>0.52686342592592639</v>
      </c>
      <c r="AJ48" s="23">
        <f t="shared" ca="1" si="39"/>
        <v>0</v>
      </c>
      <c r="AK48" s="8">
        <f t="shared" ca="1" si="44"/>
        <v>0.52686342592592639</v>
      </c>
      <c r="AL48" s="7">
        <f t="shared" ca="1" si="13"/>
        <v>23</v>
      </c>
      <c r="AM48" s="8">
        <f t="shared" ca="1" si="14"/>
        <v>2.6620370370370372E-4</v>
      </c>
      <c r="AN48" s="8">
        <f t="shared" ca="1" si="15"/>
        <v>0.52712962962963006</v>
      </c>
      <c r="AO48" s="7" t="str">
        <f t="shared" ca="1" si="16"/>
        <v>Debit</v>
      </c>
      <c r="AP48" s="1">
        <f t="shared" ca="1" si="40"/>
        <v>9.3750000000014655E-4</v>
      </c>
      <c r="AQ48" s="1">
        <f t="shared" ca="1" si="1"/>
        <v>1.7592592592592592E-3</v>
      </c>
      <c r="AR48">
        <f t="shared" si="17"/>
        <v>1</v>
      </c>
      <c r="AS48" s="33">
        <f t="shared" ca="1" si="41"/>
        <v>9.3750000000014655E-4</v>
      </c>
      <c r="AT48" s="33">
        <f t="shared" ca="1" si="18"/>
        <v>1.7592592592592592E-3</v>
      </c>
      <c r="AX48">
        <f t="shared" si="42"/>
        <v>44</v>
      </c>
      <c r="AY48" s="34">
        <v>9.6250928783722309E-3</v>
      </c>
      <c r="BE48" s="34">
        <f t="shared" si="43"/>
        <v>9.3636045381805134E-3</v>
      </c>
      <c r="BF48">
        <v>57</v>
      </c>
    </row>
    <row r="49" spans="1:58">
      <c r="A49" s="2">
        <v>178</v>
      </c>
      <c r="B49" s="1">
        <f t="shared" si="2"/>
        <v>2.0601851851851853E-3</v>
      </c>
      <c r="C49" s="5">
        <f t="shared" si="19"/>
        <v>0.52649305555555581</v>
      </c>
      <c r="D49" s="18">
        <f t="shared" si="0"/>
        <v>0.52649305555555581</v>
      </c>
      <c r="E49" s="21">
        <f t="shared" ca="1" si="20"/>
        <v>0</v>
      </c>
      <c r="F49" s="18">
        <f t="shared" ca="1" si="21"/>
        <v>0.52649305555555581</v>
      </c>
      <c r="G49" s="25">
        <f t="shared" ca="1" si="3"/>
        <v>11</v>
      </c>
      <c r="H49" s="18">
        <f t="shared" ca="1" si="22"/>
        <v>1.273148148148148E-4</v>
      </c>
      <c r="I49" s="18">
        <f t="shared" ca="1" si="23"/>
        <v>0.52662037037037057</v>
      </c>
      <c r="J49" s="16">
        <f t="shared" ca="1" si="24"/>
        <v>0.52662037037037057</v>
      </c>
      <c r="K49" s="23">
        <f t="shared" ca="1" si="25"/>
        <v>0</v>
      </c>
      <c r="L49" s="16">
        <f t="shared" ca="1" si="26"/>
        <v>0.52662037037037057</v>
      </c>
      <c r="M49" s="15">
        <f t="shared" ca="1" si="4"/>
        <v>28</v>
      </c>
      <c r="N49" s="16">
        <f t="shared" ca="1" si="5"/>
        <v>3.2407407407407406E-4</v>
      </c>
      <c r="O49" s="16">
        <f t="shared" ca="1" si="27"/>
        <v>0.52694444444444466</v>
      </c>
      <c r="P49" s="14">
        <f t="shared" ca="1" si="28"/>
        <v>0.52694444444444466</v>
      </c>
      <c r="Q49" s="23">
        <f t="shared" ca="1" si="29"/>
        <v>0</v>
      </c>
      <c r="R49" s="14">
        <f t="shared" ca="1" si="30"/>
        <v>0.52694444444444466</v>
      </c>
      <c r="S49" s="13">
        <f t="shared" ca="1" si="6"/>
        <v>16</v>
      </c>
      <c r="T49" s="14">
        <f t="shared" ca="1" si="7"/>
        <v>1.8518518518518518E-4</v>
      </c>
      <c r="U49" s="14">
        <f t="shared" ca="1" si="31"/>
        <v>0.52712962962962984</v>
      </c>
      <c r="V49" s="12">
        <f t="shared" ca="1" si="32"/>
        <v>0.52712962962962984</v>
      </c>
      <c r="W49" s="23">
        <v>0</v>
      </c>
      <c r="X49" s="12">
        <f t="shared" ca="1" si="33"/>
        <v>0.52712962962962984</v>
      </c>
      <c r="Y49" s="11">
        <f t="shared" ca="1" si="8"/>
        <v>31</v>
      </c>
      <c r="Z49" s="12">
        <f t="shared" ca="1" si="9"/>
        <v>3.5879629629629629E-4</v>
      </c>
      <c r="AA49" s="12">
        <f t="shared" ca="1" si="34"/>
        <v>0.52748842592592615</v>
      </c>
      <c r="AB49" s="10">
        <f t="shared" ca="1" si="35"/>
        <v>0.52748842592592615</v>
      </c>
      <c r="AC49" s="23">
        <f>0</f>
        <v>0</v>
      </c>
      <c r="AD49" s="10">
        <f t="shared" ca="1" si="36"/>
        <v>0.52748842592592615</v>
      </c>
      <c r="AE49" s="9">
        <f t="shared" ca="1" si="10"/>
        <v>30</v>
      </c>
      <c r="AF49" s="10">
        <f t="shared" ca="1" si="11"/>
        <v>3.4722222222222224E-4</v>
      </c>
      <c r="AG49" s="10">
        <f t="shared" ca="1" si="37"/>
        <v>0.52783564814814843</v>
      </c>
      <c r="AH49" s="9" t="str">
        <f t="shared" ca="1" si="12"/>
        <v>Bowl</v>
      </c>
      <c r="AI49" s="8">
        <f t="shared" ca="1" si="38"/>
        <v>0.52783564814814843</v>
      </c>
      <c r="AJ49" s="23">
        <f t="shared" ca="1" si="39"/>
        <v>0</v>
      </c>
      <c r="AK49" s="8">
        <f t="shared" ca="1" si="44"/>
        <v>0.52783564814814843</v>
      </c>
      <c r="AL49" s="7">
        <f t="shared" ca="1" si="13"/>
        <v>24</v>
      </c>
      <c r="AM49" s="8">
        <f t="shared" ca="1" si="14"/>
        <v>2.7777777777777778E-4</v>
      </c>
      <c r="AN49" s="8">
        <f t="shared" ca="1" si="15"/>
        <v>0.52811342592592625</v>
      </c>
      <c r="AO49" s="7" t="str">
        <f t="shared" ca="1" si="16"/>
        <v>Debit</v>
      </c>
      <c r="AP49" s="1">
        <f t="shared" ca="1" si="40"/>
        <v>0</v>
      </c>
      <c r="AQ49" s="1">
        <f t="shared" ca="1" si="1"/>
        <v>1.6203703703703705E-3</v>
      </c>
      <c r="AR49">
        <f t="shared" si="17"/>
        <v>1</v>
      </c>
      <c r="AS49" s="33">
        <f t="shared" ca="1" si="41"/>
        <v>0</v>
      </c>
      <c r="AT49" s="33">
        <f t="shared" ca="1" si="18"/>
        <v>1.6203703703703705E-3</v>
      </c>
      <c r="AX49">
        <f t="shared" si="42"/>
        <v>45</v>
      </c>
      <c r="AY49" s="34">
        <v>9.5196402034753748E-3</v>
      </c>
      <c r="BE49" s="34">
        <f t="shared" si="43"/>
        <v>9.421474908550883E-3</v>
      </c>
      <c r="BF49">
        <v>50</v>
      </c>
    </row>
    <row r="50" spans="1:58">
      <c r="A50" s="2">
        <v>199</v>
      </c>
      <c r="B50" s="1">
        <f t="shared" si="2"/>
        <v>2.3032407407407407E-3</v>
      </c>
      <c r="C50" s="5">
        <f t="shared" si="19"/>
        <v>0.52879629629629654</v>
      </c>
      <c r="D50" s="18">
        <f t="shared" si="0"/>
        <v>0.52879629629629654</v>
      </c>
      <c r="E50" s="21">
        <f t="shared" ca="1" si="20"/>
        <v>0</v>
      </c>
      <c r="F50" s="18">
        <f t="shared" ca="1" si="21"/>
        <v>0.52879629629629654</v>
      </c>
      <c r="G50" s="25">
        <f t="shared" ca="1" si="3"/>
        <v>13</v>
      </c>
      <c r="H50" s="18">
        <f t="shared" ca="1" si="22"/>
        <v>1.5046296296296297E-4</v>
      </c>
      <c r="I50" s="18">
        <f t="shared" ca="1" si="23"/>
        <v>0.52894675925925949</v>
      </c>
      <c r="J50" s="16">
        <f t="shared" ca="1" si="24"/>
        <v>0.52894675925925949</v>
      </c>
      <c r="K50" s="23">
        <f t="shared" ca="1" si="25"/>
        <v>0</v>
      </c>
      <c r="L50" s="16">
        <f t="shared" ca="1" si="26"/>
        <v>0.52894675925925949</v>
      </c>
      <c r="M50" s="15">
        <f t="shared" ca="1" si="4"/>
        <v>22</v>
      </c>
      <c r="N50" s="16">
        <f t="shared" ca="1" si="5"/>
        <v>2.5462962962962961E-4</v>
      </c>
      <c r="O50" s="16">
        <f t="shared" ca="1" si="27"/>
        <v>0.52920138888888912</v>
      </c>
      <c r="P50" s="14">
        <f t="shared" ca="1" si="28"/>
        <v>0.52920138888888912</v>
      </c>
      <c r="Q50" s="23">
        <f t="shared" ca="1" si="29"/>
        <v>0</v>
      </c>
      <c r="R50" s="14">
        <f t="shared" ca="1" si="30"/>
        <v>0.52920138888888912</v>
      </c>
      <c r="S50" s="13">
        <f t="shared" ca="1" si="6"/>
        <v>39</v>
      </c>
      <c r="T50" s="14">
        <f t="shared" ca="1" si="7"/>
        <v>4.5138888888888887E-4</v>
      </c>
      <c r="U50" s="14">
        <f t="shared" ca="1" si="31"/>
        <v>0.52965277777777797</v>
      </c>
      <c r="V50" s="12">
        <f t="shared" ca="1" si="32"/>
        <v>0.52965277777777797</v>
      </c>
      <c r="W50" s="23">
        <v>0</v>
      </c>
      <c r="X50" s="12">
        <f t="shared" ca="1" si="33"/>
        <v>0.52965277777777797</v>
      </c>
      <c r="Y50" s="11">
        <f t="shared" ca="1" si="8"/>
        <v>27</v>
      </c>
      <c r="Z50" s="12">
        <f t="shared" ca="1" si="9"/>
        <v>3.1250000000000001E-4</v>
      </c>
      <c r="AA50" s="12">
        <f t="shared" ca="1" si="34"/>
        <v>0.52996527777777802</v>
      </c>
      <c r="AB50" s="10">
        <f t="shared" ca="1" si="35"/>
        <v>0.52996527777777802</v>
      </c>
      <c r="AC50" s="23">
        <f>0</f>
        <v>0</v>
      </c>
      <c r="AD50" s="10">
        <f t="shared" ca="1" si="36"/>
        <v>0.52996527777777802</v>
      </c>
      <c r="AE50" s="9">
        <f t="shared" ca="1" si="10"/>
        <v>47</v>
      </c>
      <c r="AF50" s="10">
        <f t="shared" ca="1" si="11"/>
        <v>5.4398148148148144E-4</v>
      </c>
      <c r="AG50" s="10">
        <f t="shared" ca="1" si="37"/>
        <v>0.53050925925925951</v>
      </c>
      <c r="AH50" s="9" t="str">
        <f t="shared" ca="1" si="12"/>
        <v>Quesadilla</v>
      </c>
      <c r="AI50" s="8">
        <f t="shared" ca="1" si="38"/>
        <v>0.53050925925925951</v>
      </c>
      <c r="AJ50" s="23">
        <f t="shared" ca="1" si="39"/>
        <v>0</v>
      </c>
      <c r="AK50" s="8">
        <f t="shared" ca="1" si="44"/>
        <v>0.53050925925925951</v>
      </c>
      <c r="AL50" s="7">
        <f t="shared" ca="1" si="13"/>
        <v>28</v>
      </c>
      <c r="AM50" s="8">
        <f t="shared" ca="1" si="14"/>
        <v>3.2407407407407406E-4</v>
      </c>
      <c r="AN50" s="8">
        <f t="shared" ca="1" si="15"/>
        <v>0.5308333333333336</v>
      </c>
      <c r="AO50" s="7" t="str">
        <f t="shared" ca="1" si="16"/>
        <v>Debit</v>
      </c>
      <c r="AP50" s="1">
        <f t="shared" ca="1" si="40"/>
        <v>0</v>
      </c>
      <c r="AQ50" s="1">
        <f t="shared" ca="1" si="1"/>
        <v>2.0370370370370373E-3</v>
      </c>
      <c r="AR50">
        <f t="shared" si="17"/>
        <v>1</v>
      </c>
      <c r="AS50" s="33">
        <f t="shared" ca="1" si="41"/>
        <v>0</v>
      </c>
      <c r="AT50" s="33">
        <f t="shared" ca="1" si="18"/>
        <v>2.0370370370370373E-3</v>
      </c>
      <c r="AX50">
        <f t="shared" si="42"/>
        <v>46</v>
      </c>
      <c r="AY50" s="34">
        <v>8.7001314586198399E-3</v>
      </c>
      <c r="BE50" s="34">
        <f t="shared" si="43"/>
        <v>9.4793452789212525E-3</v>
      </c>
      <c r="BF50">
        <v>59</v>
      </c>
    </row>
    <row r="51" spans="1:58">
      <c r="A51" s="2">
        <v>12</v>
      </c>
      <c r="B51" s="1">
        <f t="shared" si="2"/>
        <v>1.3888888888888889E-4</v>
      </c>
      <c r="C51" s="5">
        <f t="shared" si="19"/>
        <v>0.52893518518518545</v>
      </c>
      <c r="D51" s="18">
        <f t="shared" si="0"/>
        <v>0.52893518518518545</v>
      </c>
      <c r="E51" s="21">
        <f t="shared" ca="1" si="20"/>
        <v>1.1574074074038876E-5</v>
      </c>
      <c r="F51" s="18">
        <f t="shared" ca="1" si="21"/>
        <v>0.52894675925925949</v>
      </c>
      <c r="G51" s="25">
        <f t="shared" ca="1" si="3"/>
        <v>14</v>
      </c>
      <c r="H51" s="18">
        <f t="shared" ca="1" si="22"/>
        <v>1.6203703703703703E-4</v>
      </c>
      <c r="I51" s="18">
        <f t="shared" ca="1" si="23"/>
        <v>0.52910879629629648</v>
      </c>
      <c r="J51" s="16">
        <f t="shared" ca="1" si="24"/>
        <v>0.52910879629629648</v>
      </c>
      <c r="K51" s="23">
        <f t="shared" ca="1" si="25"/>
        <v>9.2592592592644074E-5</v>
      </c>
      <c r="L51" s="16">
        <f t="shared" ca="1" si="26"/>
        <v>0.52920138888888912</v>
      </c>
      <c r="M51" s="15">
        <f t="shared" ca="1" si="4"/>
        <v>31</v>
      </c>
      <c r="N51" s="16">
        <f t="shared" ca="1" si="5"/>
        <v>3.5879629629629629E-4</v>
      </c>
      <c r="O51" s="16">
        <f t="shared" ca="1" si="27"/>
        <v>0.52956018518518544</v>
      </c>
      <c r="P51" s="14">
        <f t="shared" ca="1" si="28"/>
        <v>0.52956018518518544</v>
      </c>
      <c r="Q51" s="23">
        <f t="shared" ca="1" si="29"/>
        <v>9.490740740740744E-4</v>
      </c>
      <c r="R51" s="14">
        <f t="shared" ca="1" si="30"/>
        <v>0.53050925925925951</v>
      </c>
      <c r="S51" s="13">
        <f t="shared" ca="1" si="6"/>
        <v>16</v>
      </c>
      <c r="T51" s="14">
        <f t="shared" ca="1" si="7"/>
        <v>1.8518518518518518E-4</v>
      </c>
      <c r="U51" s="14">
        <f t="shared" ca="1" si="31"/>
        <v>0.53069444444444469</v>
      </c>
      <c r="V51" s="12">
        <f t="shared" ca="1" si="32"/>
        <v>0.53069444444444469</v>
      </c>
      <c r="W51" s="23">
        <v>0</v>
      </c>
      <c r="X51" s="12">
        <f t="shared" ca="1" si="33"/>
        <v>0.53069444444444469</v>
      </c>
      <c r="Y51" s="11">
        <f t="shared" ca="1" si="8"/>
        <v>30</v>
      </c>
      <c r="Z51" s="12">
        <f t="shared" ca="1" si="9"/>
        <v>3.4722222222222224E-4</v>
      </c>
      <c r="AA51" s="12">
        <f t="shared" ca="1" si="34"/>
        <v>0.53104166666666697</v>
      </c>
      <c r="AB51" s="10">
        <f t="shared" ca="1" si="35"/>
        <v>0.53104166666666697</v>
      </c>
      <c r="AC51" s="23">
        <f>0</f>
        <v>0</v>
      </c>
      <c r="AD51" s="10">
        <f t="shared" ca="1" si="36"/>
        <v>0.53104166666666697</v>
      </c>
      <c r="AE51" s="9">
        <f t="shared" ca="1" si="10"/>
        <v>30</v>
      </c>
      <c r="AF51" s="10">
        <f t="shared" ca="1" si="11"/>
        <v>3.4722222222222224E-4</v>
      </c>
      <c r="AG51" s="10">
        <f t="shared" ca="1" si="37"/>
        <v>0.53138888888888924</v>
      </c>
      <c r="AH51" s="9" t="str">
        <f t="shared" ca="1" si="12"/>
        <v>Bowl</v>
      </c>
      <c r="AI51" s="8">
        <f t="shared" ca="1" si="38"/>
        <v>0.53138888888888924</v>
      </c>
      <c r="AJ51" s="23">
        <f t="shared" ca="1" si="39"/>
        <v>0</v>
      </c>
      <c r="AK51" s="8">
        <f t="shared" ca="1" si="44"/>
        <v>0.53138888888888924</v>
      </c>
      <c r="AL51" s="7">
        <f t="shared" ca="1" si="13"/>
        <v>36</v>
      </c>
      <c r="AM51" s="8">
        <f t="shared" ca="1" si="14"/>
        <v>4.1666666666666669E-4</v>
      </c>
      <c r="AN51" s="8">
        <f t="shared" ca="1" si="15"/>
        <v>0.53180555555555586</v>
      </c>
      <c r="AO51" s="7" t="str">
        <f t="shared" ca="1" si="16"/>
        <v>Cash</v>
      </c>
      <c r="AP51" s="1">
        <f t="shared" ca="1" si="40"/>
        <v>1.0532407407407574E-3</v>
      </c>
      <c r="AQ51" s="1">
        <f t="shared" ca="1" si="1"/>
        <v>1.8171296296296295E-3</v>
      </c>
      <c r="AR51">
        <f t="shared" si="17"/>
        <v>1</v>
      </c>
      <c r="AS51" s="33">
        <f t="shared" ca="1" si="41"/>
        <v>1.0532407407407574E-3</v>
      </c>
      <c r="AT51" s="33">
        <f t="shared" ca="1" si="18"/>
        <v>1.8171296296296295E-3</v>
      </c>
      <c r="AX51">
        <f t="shared" si="42"/>
        <v>47</v>
      </c>
      <c r="AY51" s="34">
        <v>1.0144140089163693E-2</v>
      </c>
      <c r="BE51" s="34">
        <f t="shared" si="43"/>
        <v>9.5372156492916221E-3</v>
      </c>
      <c r="BF51">
        <v>62</v>
      </c>
    </row>
    <row r="52" spans="1:58">
      <c r="A52" s="2">
        <v>43</v>
      </c>
      <c r="B52" s="1">
        <f t="shared" si="2"/>
        <v>4.9768518518518521E-4</v>
      </c>
      <c r="C52" s="5">
        <f t="shared" si="19"/>
        <v>0.52943287037037068</v>
      </c>
      <c r="D52" s="18">
        <f t="shared" si="0"/>
        <v>0.52943287037037068</v>
      </c>
      <c r="E52" s="21">
        <f t="shared" ca="1" si="20"/>
        <v>0</v>
      </c>
      <c r="F52" s="18">
        <f t="shared" ca="1" si="21"/>
        <v>0.52943287037037068</v>
      </c>
      <c r="G52" s="25">
        <f t="shared" ca="1" si="3"/>
        <v>19</v>
      </c>
      <c r="H52" s="18">
        <f t="shared" ca="1" si="22"/>
        <v>2.199074074074074E-4</v>
      </c>
      <c r="I52" s="18">
        <f t="shared" ca="1" si="23"/>
        <v>0.52965277777777808</v>
      </c>
      <c r="J52" s="16">
        <f t="shared" ca="1" si="24"/>
        <v>0.52965277777777808</v>
      </c>
      <c r="K52" s="23">
        <f t="shared" ca="1" si="25"/>
        <v>0</v>
      </c>
      <c r="L52" s="16">
        <f t="shared" ca="1" si="26"/>
        <v>0.52965277777777808</v>
      </c>
      <c r="M52" s="15">
        <f t="shared" ca="1" si="4"/>
        <v>17</v>
      </c>
      <c r="N52" s="16">
        <f t="shared" ca="1" si="5"/>
        <v>1.9675925925925926E-4</v>
      </c>
      <c r="O52" s="16">
        <f t="shared" ca="1" si="27"/>
        <v>0.5298495370370373</v>
      </c>
      <c r="P52" s="14">
        <f t="shared" ca="1" si="28"/>
        <v>0.5298495370370373</v>
      </c>
      <c r="Q52" s="23">
        <f t="shared" ca="1" si="29"/>
        <v>1.5393518518519445E-3</v>
      </c>
      <c r="R52" s="14">
        <f t="shared" ca="1" si="30"/>
        <v>0.53138888888888924</v>
      </c>
      <c r="S52" s="13">
        <f t="shared" ca="1" si="6"/>
        <v>42</v>
      </c>
      <c r="T52" s="14">
        <f t="shared" ca="1" si="7"/>
        <v>4.861111111111111E-4</v>
      </c>
      <c r="U52" s="14">
        <f t="shared" ca="1" si="31"/>
        <v>0.53187500000000032</v>
      </c>
      <c r="V52" s="12">
        <f t="shared" ca="1" si="32"/>
        <v>0.53187500000000032</v>
      </c>
      <c r="W52" s="23">
        <v>0</v>
      </c>
      <c r="X52" s="12">
        <f t="shared" ca="1" si="33"/>
        <v>0.53187500000000032</v>
      </c>
      <c r="Y52" s="11">
        <f t="shared" ca="1" si="8"/>
        <v>36</v>
      </c>
      <c r="Z52" s="12">
        <f t="shared" ca="1" si="9"/>
        <v>4.1666666666666669E-4</v>
      </c>
      <c r="AA52" s="12">
        <f t="shared" ca="1" si="34"/>
        <v>0.53229166666666694</v>
      </c>
      <c r="AB52" s="10">
        <f t="shared" ca="1" si="35"/>
        <v>0.53229166666666694</v>
      </c>
      <c r="AC52" s="23">
        <f>0</f>
        <v>0</v>
      </c>
      <c r="AD52" s="10">
        <f t="shared" ca="1" si="36"/>
        <v>0.53229166666666694</v>
      </c>
      <c r="AE52" s="9">
        <f t="shared" ca="1" si="10"/>
        <v>22</v>
      </c>
      <c r="AF52" s="10">
        <f t="shared" ca="1" si="11"/>
        <v>2.5462962962962961E-4</v>
      </c>
      <c r="AG52" s="10">
        <f t="shared" ca="1" si="37"/>
        <v>0.53254629629629657</v>
      </c>
      <c r="AH52" s="9" t="str">
        <f t="shared" ca="1" si="12"/>
        <v>Bowl</v>
      </c>
      <c r="AI52" s="8">
        <f t="shared" ca="1" si="38"/>
        <v>0.53254629629629657</v>
      </c>
      <c r="AJ52" s="23">
        <f t="shared" ca="1" si="39"/>
        <v>0</v>
      </c>
      <c r="AK52" s="8">
        <f t="shared" ca="1" si="44"/>
        <v>0.53254629629629657</v>
      </c>
      <c r="AL52" s="7">
        <f t="shared" ca="1" si="13"/>
        <v>19</v>
      </c>
      <c r="AM52" s="8">
        <f t="shared" ca="1" si="14"/>
        <v>2.199074074074074E-4</v>
      </c>
      <c r="AN52" s="8">
        <f t="shared" ca="1" si="15"/>
        <v>0.53276620370370398</v>
      </c>
      <c r="AO52" s="7" t="str">
        <f t="shared" ca="1" si="16"/>
        <v>Debit</v>
      </c>
      <c r="AP52" s="1">
        <f t="shared" ca="1" si="40"/>
        <v>1.5393518518519445E-3</v>
      </c>
      <c r="AQ52" s="1">
        <f t="shared" ca="1" si="1"/>
        <v>1.7939814814814815E-3</v>
      </c>
      <c r="AR52">
        <f t="shared" si="17"/>
        <v>1</v>
      </c>
      <c r="AS52" s="33">
        <f t="shared" ca="1" si="41"/>
        <v>1.5393518518519445E-3</v>
      </c>
      <c r="AT52" s="33">
        <f t="shared" ca="1" si="18"/>
        <v>1.7939814814814815E-3</v>
      </c>
      <c r="AX52">
        <f t="shared" si="42"/>
        <v>48</v>
      </c>
      <c r="AY52" s="34">
        <v>8.2686756973024012E-3</v>
      </c>
      <c r="BE52" s="34">
        <f t="shared" si="43"/>
        <v>9.5950860196619917E-3</v>
      </c>
      <c r="BF52">
        <v>63</v>
      </c>
    </row>
    <row r="53" spans="1:58">
      <c r="A53" s="2">
        <v>23</v>
      </c>
      <c r="B53" s="1">
        <f t="shared" si="2"/>
        <v>2.6620370370370372E-4</v>
      </c>
      <c r="C53" s="5">
        <f t="shared" si="19"/>
        <v>0.52969907407407435</v>
      </c>
      <c r="D53" s="18">
        <f t="shared" si="0"/>
        <v>0.52969907407407435</v>
      </c>
      <c r="E53" s="21">
        <f t="shared" ca="1" si="20"/>
        <v>0</v>
      </c>
      <c r="F53" s="18">
        <f t="shared" ca="1" si="21"/>
        <v>0.52969907407407435</v>
      </c>
      <c r="G53" s="25">
        <f t="shared" ca="1" si="3"/>
        <v>18</v>
      </c>
      <c r="H53" s="18">
        <f t="shared" ca="1" si="22"/>
        <v>2.0833333333333335E-4</v>
      </c>
      <c r="I53" s="18">
        <f t="shared" ca="1" si="23"/>
        <v>0.52990740740740772</v>
      </c>
      <c r="J53" s="16">
        <f t="shared" ca="1" si="24"/>
        <v>0.52990740740740772</v>
      </c>
      <c r="K53" s="23">
        <f t="shared" ca="1" si="25"/>
        <v>0</v>
      </c>
      <c r="L53" s="16">
        <f t="shared" ca="1" si="26"/>
        <v>0.52990740740740772</v>
      </c>
      <c r="M53" s="15">
        <f t="shared" ca="1" si="4"/>
        <v>11</v>
      </c>
      <c r="N53" s="16">
        <f t="shared" ca="1" si="5"/>
        <v>1.273148148148148E-4</v>
      </c>
      <c r="O53" s="16">
        <f t="shared" ca="1" si="27"/>
        <v>0.53003472222222248</v>
      </c>
      <c r="P53" s="14">
        <f t="shared" ca="1" si="28"/>
        <v>0.53003472222222248</v>
      </c>
      <c r="Q53" s="23">
        <f t="shared" ca="1" si="29"/>
        <v>2.5115740740740966E-3</v>
      </c>
      <c r="R53" s="14">
        <f t="shared" ca="1" si="30"/>
        <v>0.53254629629629657</v>
      </c>
      <c r="S53" s="13">
        <f t="shared" ca="1" si="6"/>
        <v>23</v>
      </c>
      <c r="T53" s="14">
        <f t="shared" ca="1" si="7"/>
        <v>2.6620370370370372E-4</v>
      </c>
      <c r="U53" s="14">
        <f t="shared" ca="1" si="31"/>
        <v>0.53281250000000024</v>
      </c>
      <c r="V53" s="12">
        <f t="shared" ca="1" si="32"/>
        <v>0.53281250000000024</v>
      </c>
      <c r="W53" s="23">
        <v>0</v>
      </c>
      <c r="X53" s="12">
        <f t="shared" ca="1" si="33"/>
        <v>0.53281250000000024</v>
      </c>
      <c r="Y53" s="11">
        <f t="shared" ca="1" si="8"/>
        <v>44</v>
      </c>
      <c r="Z53" s="12">
        <f t="shared" ca="1" si="9"/>
        <v>5.0925925925925921E-4</v>
      </c>
      <c r="AA53" s="12">
        <f t="shared" ca="1" si="34"/>
        <v>0.53332175925925951</v>
      </c>
      <c r="AB53" s="10">
        <f t="shared" ca="1" si="35"/>
        <v>0.53332175925925951</v>
      </c>
      <c r="AC53" s="23">
        <f>0</f>
        <v>0</v>
      </c>
      <c r="AD53" s="10">
        <f t="shared" ca="1" si="36"/>
        <v>0.53332175925925951</v>
      </c>
      <c r="AE53" s="9">
        <f t="shared" ca="1" si="10"/>
        <v>32</v>
      </c>
      <c r="AF53" s="10">
        <f t="shared" ca="1" si="11"/>
        <v>3.7037037037037035E-4</v>
      </c>
      <c r="AG53" s="10">
        <f t="shared" ca="1" si="37"/>
        <v>0.53369212962962986</v>
      </c>
      <c r="AH53" s="9" t="str">
        <f t="shared" ca="1" si="12"/>
        <v>Burrito</v>
      </c>
      <c r="AI53" s="8">
        <f t="shared" ca="1" si="38"/>
        <v>0.53369212962962986</v>
      </c>
      <c r="AJ53" s="23">
        <f t="shared" ca="1" si="39"/>
        <v>0</v>
      </c>
      <c r="AK53" s="8">
        <f t="shared" ca="1" si="44"/>
        <v>0.53369212962962986</v>
      </c>
      <c r="AL53" s="7">
        <f t="shared" ca="1" si="13"/>
        <v>19</v>
      </c>
      <c r="AM53" s="8">
        <f t="shared" ca="1" si="14"/>
        <v>2.199074074074074E-4</v>
      </c>
      <c r="AN53" s="8">
        <f t="shared" ca="1" si="15"/>
        <v>0.53391203703703727</v>
      </c>
      <c r="AO53" s="7" t="str">
        <f t="shared" ca="1" si="16"/>
        <v>Debit</v>
      </c>
      <c r="AP53" s="1">
        <f t="shared" ca="1" si="40"/>
        <v>2.5115740740740966E-3</v>
      </c>
      <c r="AQ53" s="1">
        <f t="shared" ca="1" si="1"/>
        <v>1.701388888888889E-3</v>
      </c>
      <c r="AR53">
        <f t="shared" si="17"/>
        <v>1</v>
      </c>
      <c r="AS53" s="33">
        <f t="shared" ca="1" si="41"/>
        <v>2.5115740740740966E-3</v>
      </c>
      <c r="AT53" s="33">
        <f t="shared" ca="1" si="18"/>
        <v>1.701388888888889E-3</v>
      </c>
      <c r="AX53">
        <f t="shared" si="42"/>
        <v>49</v>
      </c>
      <c r="AY53" s="34">
        <v>8.3187228509374374E-3</v>
      </c>
      <c r="BE53" s="34">
        <f t="shared" si="43"/>
        <v>9.6529563900323613E-3</v>
      </c>
      <c r="BF53">
        <v>55</v>
      </c>
    </row>
    <row r="54" spans="1:58">
      <c r="A54" s="2">
        <v>15</v>
      </c>
      <c r="B54" s="1">
        <f t="shared" si="2"/>
        <v>1.7361111111111112E-4</v>
      </c>
      <c r="C54" s="5">
        <f t="shared" si="19"/>
        <v>0.52987268518518549</v>
      </c>
      <c r="D54" s="18">
        <f t="shared" si="0"/>
        <v>0.52987268518518549</v>
      </c>
      <c r="E54" s="21">
        <f t="shared" ca="1" si="20"/>
        <v>3.472222222222765E-5</v>
      </c>
      <c r="F54" s="18">
        <f t="shared" ca="1" si="21"/>
        <v>0.52990740740740772</v>
      </c>
      <c r="G54" s="25">
        <f t="shared" ca="1" si="3"/>
        <v>17</v>
      </c>
      <c r="H54" s="18">
        <f t="shared" ca="1" si="22"/>
        <v>1.9675925925925926E-4</v>
      </c>
      <c r="I54" s="18">
        <f t="shared" ca="1" si="23"/>
        <v>0.53010416666666693</v>
      </c>
      <c r="J54" s="16">
        <f t="shared" ca="1" si="24"/>
        <v>0.53010416666666693</v>
      </c>
      <c r="K54" s="23">
        <f t="shared" ca="1" si="25"/>
        <v>0</v>
      </c>
      <c r="L54" s="16">
        <f t="shared" ca="1" si="26"/>
        <v>0.53010416666666693</v>
      </c>
      <c r="M54" s="15">
        <f t="shared" ca="1" si="4"/>
        <v>29</v>
      </c>
      <c r="N54" s="16">
        <f t="shared" ca="1" si="5"/>
        <v>3.3564814814814812E-4</v>
      </c>
      <c r="O54" s="16">
        <f t="shared" ca="1" si="27"/>
        <v>0.53043981481481506</v>
      </c>
      <c r="P54" s="14">
        <f t="shared" ca="1" si="28"/>
        <v>0.53043981481481506</v>
      </c>
      <c r="Q54" s="23">
        <f t="shared" ca="1" si="29"/>
        <v>3.2523148148148051E-3</v>
      </c>
      <c r="R54" s="14">
        <f t="shared" ca="1" si="30"/>
        <v>0.53369212962962986</v>
      </c>
      <c r="S54" s="13">
        <f t="shared" ca="1" si="6"/>
        <v>16</v>
      </c>
      <c r="T54" s="14">
        <f t="shared" ca="1" si="7"/>
        <v>1.8518518518518518E-4</v>
      </c>
      <c r="U54" s="14">
        <f t="shared" ca="1" si="31"/>
        <v>0.53387731481481504</v>
      </c>
      <c r="V54" s="12">
        <f t="shared" ca="1" si="32"/>
        <v>0.53387731481481504</v>
      </c>
      <c r="W54" s="23">
        <v>0</v>
      </c>
      <c r="X54" s="12">
        <f t="shared" ca="1" si="33"/>
        <v>0.53387731481481504</v>
      </c>
      <c r="Y54" s="11">
        <f t="shared" ca="1" si="8"/>
        <v>34</v>
      </c>
      <c r="Z54" s="12">
        <f t="shared" ca="1" si="9"/>
        <v>3.9351851851851852E-4</v>
      </c>
      <c r="AA54" s="12">
        <f t="shared" ca="1" si="34"/>
        <v>0.53427083333333358</v>
      </c>
      <c r="AB54" s="10">
        <f t="shared" ca="1" si="35"/>
        <v>0.53427083333333358</v>
      </c>
      <c r="AC54" s="23">
        <f>0</f>
        <v>0</v>
      </c>
      <c r="AD54" s="10">
        <f t="shared" ca="1" si="36"/>
        <v>0.53427083333333358</v>
      </c>
      <c r="AE54" s="9">
        <f t="shared" ca="1" si="10"/>
        <v>41</v>
      </c>
      <c r="AF54" s="10">
        <f t="shared" ca="1" si="11"/>
        <v>4.7453703703703704E-4</v>
      </c>
      <c r="AG54" s="10">
        <f t="shared" ca="1" si="37"/>
        <v>0.53474537037037062</v>
      </c>
      <c r="AH54" s="9" t="str">
        <f t="shared" ca="1" si="12"/>
        <v>Bowl</v>
      </c>
      <c r="AI54" s="8">
        <f t="shared" ca="1" si="38"/>
        <v>0.53474537037037062</v>
      </c>
      <c r="AJ54" s="23">
        <f t="shared" ca="1" si="39"/>
        <v>0</v>
      </c>
      <c r="AK54" s="8">
        <f t="shared" ca="1" si="44"/>
        <v>0.53474537037037062</v>
      </c>
      <c r="AL54" s="7">
        <f t="shared" ca="1" si="13"/>
        <v>48</v>
      </c>
      <c r="AM54" s="8">
        <f t="shared" ca="1" si="14"/>
        <v>5.5555555555555556E-4</v>
      </c>
      <c r="AN54" s="8">
        <f t="shared" ca="1" si="15"/>
        <v>0.53530092592592615</v>
      </c>
      <c r="AO54" s="7" t="str">
        <f t="shared" ca="1" si="16"/>
        <v>Cash</v>
      </c>
      <c r="AP54" s="1">
        <f t="shared" ca="1" si="40"/>
        <v>3.2870370370370328E-3</v>
      </c>
      <c r="AQ54" s="1">
        <f t="shared" ca="1" si="1"/>
        <v>2.1412037037037038E-3</v>
      </c>
      <c r="AR54">
        <f t="shared" si="17"/>
        <v>1</v>
      </c>
      <c r="AS54" s="33">
        <f t="shared" ca="1" si="41"/>
        <v>3.2870370370370328E-3</v>
      </c>
      <c r="AT54" s="33">
        <f t="shared" ca="1" si="18"/>
        <v>2.1412037037037038E-3</v>
      </c>
      <c r="AX54">
        <f t="shared" si="42"/>
        <v>50</v>
      </c>
      <c r="AY54" s="34">
        <v>8.9827674897122699E-3</v>
      </c>
      <c r="BE54" s="34">
        <f t="shared" si="43"/>
        <v>9.7108267604027309E-3</v>
      </c>
      <c r="BF54">
        <v>55</v>
      </c>
    </row>
    <row r="55" spans="1:58">
      <c r="A55" s="2">
        <v>50</v>
      </c>
      <c r="B55" s="1">
        <f t="shared" si="2"/>
        <v>5.7870370370370367E-4</v>
      </c>
      <c r="C55" s="5">
        <f t="shared" si="19"/>
        <v>0.53045138888888921</v>
      </c>
      <c r="D55" s="18">
        <f t="shared" si="0"/>
        <v>0.53045138888888921</v>
      </c>
      <c r="E55" s="21">
        <f t="shared" ca="1" si="20"/>
        <v>0</v>
      </c>
      <c r="F55" s="18">
        <f t="shared" ca="1" si="21"/>
        <v>0.53045138888888921</v>
      </c>
      <c r="G55" s="25">
        <f t="shared" ca="1" si="3"/>
        <v>23</v>
      </c>
      <c r="H55" s="18">
        <f t="shared" ca="1" si="22"/>
        <v>2.6620370370370372E-4</v>
      </c>
      <c r="I55" s="18">
        <f t="shared" ca="1" si="23"/>
        <v>0.53071759259259288</v>
      </c>
      <c r="J55" s="16">
        <f t="shared" ca="1" si="24"/>
        <v>0.53071759259259288</v>
      </c>
      <c r="K55" s="23">
        <f t="shared" ca="1" si="25"/>
        <v>0</v>
      </c>
      <c r="L55" s="16">
        <f t="shared" ca="1" si="26"/>
        <v>0.53071759259259288</v>
      </c>
      <c r="M55" s="15">
        <f t="shared" ca="1" si="4"/>
        <v>29</v>
      </c>
      <c r="N55" s="16">
        <f t="shared" ca="1" si="5"/>
        <v>3.3564814814814812E-4</v>
      </c>
      <c r="O55" s="16">
        <f t="shared" ca="1" si="27"/>
        <v>0.53105324074074101</v>
      </c>
      <c r="P55" s="14">
        <f t="shared" ca="1" si="28"/>
        <v>0.53105324074074101</v>
      </c>
      <c r="Q55" s="23">
        <f t="shared" ca="1" si="29"/>
        <v>3.6921296296296147E-3</v>
      </c>
      <c r="R55" s="14">
        <f t="shared" ca="1" si="30"/>
        <v>0.53474537037037062</v>
      </c>
      <c r="S55" s="13">
        <f t="shared" ca="1" si="6"/>
        <v>25</v>
      </c>
      <c r="T55" s="14">
        <f t="shared" ca="1" si="7"/>
        <v>2.8935185185185184E-4</v>
      </c>
      <c r="U55" s="14">
        <f t="shared" ca="1" si="31"/>
        <v>0.53503472222222248</v>
      </c>
      <c r="V55" s="12">
        <f t="shared" ca="1" si="32"/>
        <v>0.53503472222222248</v>
      </c>
      <c r="W55" s="23">
        <v>0</v>
      </c>
      <c r="X55" s="12">
        <f t="shared" ca="1" si="33"/>
        <v>0.53503472222222248</v>
      </c>
      <c r="Y55" s="11">
        <f t="shared" ca="1" si="8"/>
        <v>30</v>
      </c>
      <c r="Z55" s="12">
        <f t="shared" ca="1" si="9"/>
        <v>3.4722222222222224E-4</v>
      </c>
      <c r="AA55" s="12">
        <f t="shared" ca="1" si="34"/>
        <v>0.53538194444444476</v>
      </c>
      <c r="AB55" s="10">
        <f t="shared" ca="1" si="35"/>
        <v>0.53538194444444476</v>
      </c>
      <c r="AC55" s="23">
        <f>0</f>
        <v>0</v>
      </c>
      <c r="AD55" s="10">
        <f t="shared" ca="1" si="36"/>
        <v>0.53538194444444476</v>
      </c>
      <c r="AE55" s="9">
        <f t="shared" ca="1" si="10"/>
        <v>23</v>
      </c>
      <c r="AF55" s="10">
        <f t="shared" ca="1" si="11"/>
        <v>2.6620370370370372E-4</v>
      </c>
      <c r="AG55" s="10">
        <f t="shared" ca="1" si="37"/>
        <v>0.53564814814814843</v>
      </c>
      <c r="AH55" s="9" t="str">
        <f t="shared" ca="1" si="12"/>
        <v>Bowl</v>
      </c>
      <c r="AI55" s="8">
        <f t="shared" ca="1" si="38"/>
        <v>0.53564814814814843</v>
      </c>
      <c r="AJ55" s="23">
        <f t="shared" ca="1" si="39"/>
        <v>0</v>
      </c>
      <c r="AK55" s="8">
        <f t="shared" ca="1" si="44"/>
        <v>0.53564814814814843</v>
      </c>
      <c r="AL55" s="7">
        <f t="shared" ca="1" si="13"/>
        <v>23</v>
      </c>
      <c r="AM55" s="8">
        <f t="shared" ca="1" si="14"/>
        <v>2.6620370370370372E-4</v>
      </c>
      <c r="AN55" s="8">
        <f t="shared" ca="1" si="15"/>
        <v>0.5359143518518521</v>
      </c>
      <c r="AO55" s="7" t="str">
        <f t="shared" ca="1" si="16"/>
        <v>Debit</v>
      </c>
      <c r="AP55" s="1">
        <f t="shared" ca="1" si="40"/>
        <v>3.6921296296296147E-3</v>
      </c>
      <c r="AQ55" s="1">
        <f t="shared" ca="1" si="1"/>
        <v>1.7708333333333335E-3</v>
      </c>
      <c r="AR55">
        <f t="shared" si="17"/>
        <v>1</v>
      </c>
      <c r="AS55" s="33">
        <f t="shared" ca="1" si="41"/>
        <v>3.6921296296296147E-3</v>
      </c>
      <c r="AT55" s="33">
        <f t="shared" ca="1" si="18"/>
        <v>1.7708333333333335E-3</v>
      </c>
      <c r="AX55">
        <f t="shared" si="42"/>
        <v>51</v>
      </c>
      <c r="AY55" s="34">
        <v>9.4360139460455249E-3</v>
      </c>
      <c r="BE55" s="34">
        <f t="shared" si="43"/>
        <v>9.7686971307731005E-3</v>
      </c>
      <c r="BF55">
        <v>42</v>
      </c>
    </row>
    <row r="56" spans="1:58">
      <c r="A56" s="2">
        <v>114</v>
      </c>
      <c r="B56" s="1">
        <f t="shared" si="2"/>
        <v>1.3194444444444445E-3</v>
      </c>
      <c r="C56" s="5">
        <f t="shared" si="19"/>
        <v>0.53177083333333364</v>
      </c>
      <c r="D56" s="18">
        <f t="shared" si="0"/>
        <v>0.53177083333333364</v>
      </c>
      <c r="E56" s="21">
        <f t="shared" ca="1" si="20"/>
        <v>0</v>
      </c>
      <c r="F56" s="18">
        <f ca="1">D56+E56</f>
        <v>0.53177083333333364</v>
      </c>
      <c r="G56" s="25">
        <f t="shared" ca="1" si="3"/>
        <v>15</v>
      </c>
      <c r="H56" s="18">
        <f t="shared" ca="1" si="22"/>
        <v>1.7361111111111112E-4</v>
      </c>
      <c r="I56" s="18">
        <f t="shared" ca="1" si="23"/>
        <v>0.53194444444444478</v>
      </c>
      <c r="J56" s="16">
        <f t="shared" ca="1" si="24"/>
        <v>0.53194444444444478</v>
      </c>
      <c r="K56" s="23">
        <f t="shared" ca="1" si="25"/>
        <v>0</v>
      </c>
      <c r="L56" s="16">
        <f t="shared" ca="1" si="26"/>
        <v>0.53194444444444478</v>
      </c>
      <c r="M56" s="15">
        <f t="shared" ca="1" si="4"/>
        <v>33</v>
      </c>
      <c r="N56" s="16">
        <f t="shared" ca="1" si="5"/>
        <v>3.8194444444444446E-4</v>
      </c>
      <c r="O56" s="16">
        <f t="shared" ca="1" si="27"/>
        <v>0.53232638888888917</v>
      </c>
      <c r="P56" s="14">
        <f t="shared" ca="1" si="28"/>
        <v>0.53232638888888917</v>
      </c>
      <c r="Q56" s="23">
        <f t="shared" ca="1" si="29"/>
        <v>3.3217592592592604E-3</v>
      </c>
      <c r="R56" s="14">
        <f t="shared" ca="1" si="30"/>
        <v>0.53564814814814843</v>
      </c>
      <c r="S56" s="13">
        <f t="shared" ca="1" si="6"/>
        <v>22</v>
      </c>
      <c r="T56" s="14">
        <f t="shared" ca="1" si="7"/>
        <v>2.5462962962962961E-4</v>
      </c>
      <c r="U56" s="14">
        <f t="shared" ca="1" si="31"/>
        <v>0.53590277777777806</v>
      </c>
      <c r="V56" s="12">
        <f t="shared" ca="1" si="32"/>
        <v>0.53590277777777806</v>
      </c>
      <c r="W56" s="23">
        <v>0</v>
      </c>
      <c r="X56" s="12">
        <f t="shared" ca="1" si="33"/>
        <v>0.53590277777777806</v>
      </c>
      <c r="Y56" s="11">
        <f t="shared" ca="1" si="8"/>
        <v>35</v>
      </c>
      <c r="Z56" s="12">
        <f t="shared" ca="1" si="9"/>
        <v>4.0509259259259258E-4</v>
      </c>
      <c r="AA56" s="12">
        <f t="shared" ca="1" si="34"/>
        <v>0.53630787037037064</v>
      </c>
      <c r="AB56" s="10">
        <f t="shared" ca="1" si="35"/>
        <v>0.53630787037037064</v>
      </c>
      <c r="AC56" s="23">
        <f>0</f>
        <v>0</v>
      </c>
      <c r="AD56" s="10">
        <f t="shared" ca="1" si="36"/>
        <v>0.53630787037037064</v>
      </c>
      <c r="AE56" s="9">
        <f t="shared" ca="1" si="10"/>
        <v>35</v>
      </c>
      <c r="AF56" s="10">
        <f t="shared" ca="1" si="11"/>
        <v>4.0509259259259258E-4</v>
      </c>
      <c r="AG56" s="10">
        <f t="shared" ca="1" si="37"/>
        <v>0.53671296296296322</v>
      </c>
      <c r="AH56" s="9" t="str">
        <f t="shared" ca="1" si="12"/>
        <v>Bowl</v>
      </c>
      <c r="AI56" s="8">
        <f t="shared" ca="1" si="38"/>
        <v>0.53671296296296322</v>
      </c>
      <c r="AJ56" s="23">
        <f t="shared" ca="1" si="39"/>
        <v>0</v>
      </c>
      <c r="AK56" s="8">
        <f t="shared" ca="1" si="44"/>
        <v>0.53671296296296322</v>
      </c>
      <c r="AL56" s="7">
        <f t="shared" ca="1" si="13"/>
        <v>12</v>
      </c>
      <c r="AM56" s="8">
        <f t="shared" ca="1" si="14"/>
        <v>1.3888888888888889E-4</v>
      </c>
      <c r="AN56" s="8">
        <f t="shared" ca="1" si="15"/>
        <v>0.53685185185185214</v>
      </c>
      <c r="AO56" s="7" t="str">
        <f t="shared" ca="1" si="16"/>
        <v>Debit</v>
      </c>
      <c r="AP56" s="1">
        <f t="shared" ca="1" si="40"/>
        <v>3.3217592592592604E-3</v>
      </c>
      <c r="AQ56" s="1">
        <f t="shared" ca="1" si="1"/>
        <v>1.7592592592592592E-3</v>
      </c>
      <c r="AR56">
        <f t="shared" si="17"/>
        <v>1</v>
      </c>
      <c r="AS56" s="33">
        <f t="shared" ca="1" si="41"/>
        <v>3.3217592592592604E-3</v>
      </c>
      <c r="AT56" s="33">
        <f t="shared" ca="1" si="18"/>
        <v>1.7592592592592592E-3</v>
      </c>
      <c r="AX56">
        <f t="shared" si="42"/>
        <v>52</v>
      </c>
      <c r="AY56" s="34">
        <v>7.9365640717883046E-3</v>
      </c>
      <c r="BE56" s="34">
        <f t="shared" si="43"/>
        <v>9.8265675011434701E-3</v>
      </c>
      <c r="BF56">
        <v>38</v>
      </c>
    </row>
    <row r="57" spans="1:58">
      <c r="A57" s="2">
        <v>157</v>
      </c>
      <c r="B57" s="1">
        <f t="shared" si="2"/>
        <v>1.8171296296296297E-3</v>
      </c>
      <c r="C57" s="5">
        <f t="shared" si="19"/>
        <v>0.53358796296296329</v>
      </c>
      <c r="D57" s="18">
        <f t="shared" si="0"/>
        <v>0.53358796296296329</v>
      </c>
      <c r="E57" s="21">
        <f t="shared" ca="1" si="20"/>
        <v>0</v>
      </c>
      <c r="F57" s="18">
        <f t="shared" ca="1" si="21"/>
        <v>0.53358796296296329</v>
      </c>
      <c r="G57" s="25">
        <f t="shared" ca="1" si="3"/>
        <v>27</v>
      </c>
      <c r="H57" s="18">
        <f t="shared" ca="1" si="22"/>
        <v>3.1250000000000001E-4</v>
      </c>
      <c r="I57" s="18">
        <f t="shared" ca="1" si="23"/>
        <v>0.53390046296296334</v>
      </c>
      <c r="J57" s="16">
        <f t="shared" ca="1" si="24"/>
        <v>0.53390046296296334</v>
      </c>
      <c r="K57" s="23">
        <f t="shared" ca="1" si="25"/>
        <v>0</v>
      </c>
      <c r="L57" s="16">
        <f t="shared" ca="1" si="26"/>
        <v>0.53390046296296334</v>
      </c>
      <c r="M57" s="15">
        <f t="shared" ca="1" si="4"/>
        <v>11</v>
      </c>
      <c r="N57" s="16">
        <f t="shared" ca="1" si="5"/>
        <v>1.273148148148148E-4</v>
      </c>
      <c r="O57" s="16">
        <f t="shared" ca="1" si="27"/>
        <v>0.5340277777777781</v>
      </c>
      <c r="P57" s="14">
        <f t="shared" ca="1" si="28"/>
        <v>0.5340277777777781</v>
      </c>
      <c r="Q57" s="23">
        <f t="shared" ca="1" si="29"/>
        <v>2.6851851851851238E-3</v>
      </c>
      <c r="R57" s="14">
        <f t="shared" ca="1" si="30"/>
        <v>0.53671296296296322</v>
      </c>
      <c r="S57" s="13">
        <f t="shared" ca="1" si="6"/>
        <v>18</v>
      </c>
      <c r="T57" s="14">
        <f t="shared" ca="1" si="7"/>
        <v>2.0833333333333335E-4</v>
      </c>
      <c r="U57" s="14">
        <f t="shared" ca="1" si="31"/>
        <v>0.53692129629629659</v>
      </c>
      <c r="V57" s="12">
        <f t="shared" ca="1" si="32"/>
        <v>0.53692129629629659</v>
      </c>
      <c r="W57" s="23">
        <v>0</v>
      </c>
      <c r="X57" s="12">
        <f t="shared" ca="1" si="33"/>
        <v>0.53692129629629659</v>
      </c>
      <c r="Y57" s="11">
        <f t="shared" ca="1" si="8"/>
        <v>27</v>
      </c>
      <c r="Z57" s="12">
        <f t="shared" ca="1" si="9"/>
        <v>3.1250000000000001E-4</v>
      </c>
      <c r="AA57" s="12">
        <f t="shared" ca="1" si="34"/>
        <v>0.53723379629629664</v>
      </c>
      <c r="AB57" s="10">
        <f t="shared" ca="1" si="35"/>
        <v>0.53723379629629664</v>
      </c>
      <c r="AC57" s="23">
        <f>0</f>
        <v>0</v>
      </c>
      <c r="AD57" s="10">
        <f t="shared" ca="1" si="36"/>
        <v>0.53723379629629664</v>
      </c>
      <c r="AE57" s="9">
        <f t="shared" ca="1" si="10"/>
        <v>48</v>
      </c>
      <c r="AF57" s="10">
        <f t="shared" ca="1" si="11"/>
        <v>5.5555555555555556E-4</v>
      </c>
      <c r="AG57" s="10">
        <f t="shared" ca="1" si="37"/>
        <v>0.53778935185185217</v>
      </c>
      <c r="AH57" s="9" t="str">
        <f t="shared" ca="1" si="12"/>
        <v>Bowl</v>
      </c>
      <c r="AI57" s="8">
        <f t="shared" ca="1" si="38"/>
        <v>0.53778935185185217</v>
      </c>
      <c r="AJ57" s="23">
        <f t="shared" ca="1" si="39"/>
        <v>0</v>
      </c>
      <c r="AK57" s="8">
        <f t="shared" ca="1" si="44"/>
        <v>0.53778935185185217</v>
      </c>
      <c r="AL57" s="7">
        <f t="shared" ca="1" si="13"/>
        <v>50</v>
      </c>
      <c r="AM57" s="8">
        <f t="shared" ca="1" si="14"/>
        <v>5.7870370370370367E-4</v>
      </c>
      <c r="AN57" s="8">
        <f t="shared" ca="1" si="15"/>
        <v>0.53836805555555589</v>
      </c>
      <c r="AO57" s="7" t="str">
        <f t="shared" ca="1" si="16"/>
        <v>Cash</v>
      </c>
      <c r="AP57" s="1">
        <f t="shared" ca="1" si="40"/>
        <v>2.6851851851851238E-3</v>
      </c>
      <c r="AQ57" s="1">
        <f t="shared" ca="1" si="1"/>
        <v>2.0949074074074073E-3</v>
      </c>
      <c r="AR57">
        <f t="shared" si="17"/>
        <v>1</v>
      </c>
      <c r="AS57" s="33">
        <f t="shared" ca="1" si="41"/>
        <v>2.6851851851851238E-3</v>
      </c>
      <c r="AT57" s="33">
        <f t="shared" ca="1" si="18"/>
        <v>2.0949074074074073E-3</v>
      </c>
      <c r="AX57">
        <f t="shared" si="42"/>
        <v>53</v>
      </c>
      <c r="AY57" s="34">
        <v>9.2747270804761292E-3</v>
      </c>
      <c r="BE57" s="34">
        <f t="shared" si="43"/>
        <v>9.8844378715138397E-3</v>
      </c>
      <c r="BF57">
        <v>40</v>
      </c>
    </row>
    <row r="58" spans="1:58">
      <c r="A58" s="2">
        <v>111</v>
      </c>
      <c r="B58" s="1">
        <f t="shared" si="2"/>
        <v>1.2847222222222223E-3</v>
      </c>
      <c r="C58" s="5">
        <f t="shared" si="19"/>
        <v>0.53487268518518549</v>
      </c>
      <c r="D58" s="18">
        <f t="shared" si="0"/>
        <v>0.53487268518518549</v>
      </c>
      <c r="E58" s="21">
        <f t="shared" ca="1" si="20"/>
        <v>0</v>
      </c>
      <c r="F58" s="18">
        <f t="shared" ca="1" si="21"/>
        <v>0.53487268518518549</v>
      </c>
      <c r="G58" s="25">
        <f t="shared" ca="1" si="3"/>
        <v>30</v>
      </c>
      <c r="H58" s="18">
        <f t="shared" ca="1" si="22"/>
        <v>3.4722222222222224E-4</v>
      </c>
      <c r="I58" s="18">
        <f t="shared" ca="1" si="23"/>
        <v>0.53521990740740777</v>
      </c>
      <c r="J58" s="16">
        <f t="shared" ca="1" si="24"/>
        <v>0.53521990740740777</v>
      </c>
      <c r="K58" s="23">
        <f t="shared" ca="1" si="25"/>
        <v>0</v>
      </c>
      <c r="L58" s="16">
        <f t="shared" ca="1" si="26"/>
        <v>0.53521990740740777</v>
      </c>
      <c r="M58" s="15">
        <f t="shared" ca="1" si="4"/>
        <v>22</v>
      </c>
      <c r="N58" s="16">
        <f t="shared" ca="1" si="5"/>
        <v>2.5462962962962961E-4</v>
      </c>
      <c r="O58" s="16">
        <f t="shared" ca="1" si="27"/>
        <v>0.5354745370370374</v>
      </c>
      <c r="P58" s="14">
        <f t="shared" ca="1" si="28"/>
        <v>0.5354745370370374</v>
      </c>
      <c r="Q58" s="23">
        <f t="shared" ca="1" si="29"/>
        <v>2.3148148148147696E-3</v>
      </c>
      <c r="R58" s="14">
        <f t="shared" ca="1" si="30"/>
        <v>0.53778935185185217</v>
      </c>
      <c r="S58" s="13">
        <f t="shared" ca="1" si="6"/>
        <v>19</v>
      </c>
      <c r="T58" s="14">
        <f t="shared" ca="1" si="7"/>
        <v>2.199074074074074E-4</v>
      </c>
      <c r="U58" s="14">
        <f t="shared" ca="1" si="31"/>
        <v>0.53800925925925958</v>
      </c>
      <c r="V58" s="12">
        <f t="shared" ca="1" si="32"/>
        <v>0.53800925925925958</v>
      </c>
      <c r="W58" s="23">
        <v>0</v>
      </c>
      <c r="X58" s="12">
        <f t="shared" ca="1" si="33"/>
        <v>0.53800925925925958</v>
      </c>
      <c r="Y58" s="11">
        <f t="shared" ca="1" si="8"/>
        <v>29</v>
      </c>
      <c r="Z58" s="12">
        <f t="shared" ca="1" si="9"/>
        <v>3.3564814814814812E-4</v>
      </c>
      <c r="AA58" s="12">
        <f t="shared" ca="1" si="34"/>
        <v>0.5383449074074077</v>
      </c>
      <c r="AB58" s="10">
        <f t="shared" ca="1" si="35"/>
        <v>0.5383449074074077</v>
      </c>
      <c r="AC58" s="23">
        <f>0</f>
        <v>0</v>
      </c>
      <c r="AD58" s="10">
        <f t="shared" ca="1" si="36"/>
        <v>0.5383449074074077</v>
      </c>
      <c r="AE58" s="9">
        <f t="shared" ca="1" si="10"/>
        <v>46</v>
      </c>
      <c r="AF58" s="10">
        <f t="shared" ca="1" si="11"/>
        <v>5.3240740740740744E-4</v>
      </c>
      <c r="AG58" s="10">
        <f t="shared" ca="1" si="37"/>
        <v>0.53887731481481516</v>
      </c>
      <c r="AH58" s="9" t="str">
        <f t="shared" ca="1" si="12"/>
        <v>Bowl</v>
      </c>
      <c r="AI58" s="8">
        <f t="shared" ca="1" si="38"/>
        <v>0.53887731481481516</v>
      </c>
      <c r="AJ58" s="23">
        <f t="shared" ca="1" si="39"/>
        <v>0</v>
      </c>
      <c r="AK58" s="8">
        <f t="shared" ca="1" si="44"/>
        <v>0.53887731481481516</v>
      </c>
      <c r="AL58" s="7">
        <f t="shared" ca="1" si="13"/>
        <v>48</v>
      </c>
      <c r="AM58" s="8">
        <f t="shared" ca="1" si="14"/>
        <v>5.5555555555555556E-4</v>
      </c>
      <c r="AN58" s="8">
        <f t="shared" ca="1" si="15"/>
        <v>0.53943287037037069</v>
      </c>
      <c r="AO58" s="7" t="str">
        <f t="shared" ca="1" si="16"/>
        <v>Cash</v>
      </c>
      <c r="AP58" s="1">
        <f t="shared" ca="1" si="40"/>
        <v>2.3148148148147696E-3</v>
      </c>
      <c r="AQ58" s="1">
        <f t="shared" ca="1" si="1"/>
        <v>2.2453703703703702E-3</v>
      </c>
      <c r="AR58">
        <f t="shared" si="17"/>
        <v>1</v>
      </c>
      <c r="AS58" s="33">
        <f t="shared" ca="1" si="41"/>
        <v>2.3148148148147696E-3</v>
      </c>
      <c r="AT58" s="33">
        <f t="shared" ca="1" si="18"/>
        <v>2.2453703703703702E-3</v>
      </c>
      <c r="AX58">
        <f t="shared" si="42"/>
        <v>54</v>
      </c>
      <c r="AY58" s="34">
        <v>9.3373128143577691E-3</v>
      </c>
      <c r="BE58" s="34">
        <f t="shared" si="43"/>
        <v>9.9423082418842092E-3</v>
      </c>
      <c r="BF58">
        <v>32</v>
      </c>
    </row>
    <row r="59" spans="1:58">
      <c r="A59" s="2">
        <v>27</v>
      </c>
      <c r="B59" s="1">
        <f t="shared" si="2"/>
        <v>3.1250000000000001E-4</v>
      </c>
      <c r="C59" s="5">
        <f t="shared" si="19"/>
        <v>0.53518518518518554</v>
      </c>
      <c r="D59" s="18">
        <f t="shared" si="0"/>
        <v>0.53518518518518554</v>
      </c>
      <c r="E59" s="21">
        <f t="shared" ca="1" si="20"/>
        <v>3.472222222222765E-5</v>
      </c>
      <c r="F59" s="18">
        <f t="shared" ca="1" si="21"/>
        <v>0.53521990740740777</v>
      </c>
      <c r="G59" s="25">
        <f t="shared" ca="1" si="3"/>
        <v>10</v>
      </c>
      <c r="H59" s="18">
        <f t="shared" ca="1" si="22"/>
        <v>1.1574074074074075E-4</v>
      </c>
      <c r="I59" s="18">
        <f t="shared" ca="1" si="23"/>
        <v>0.53533564814814849</v>
      </c>
      <c r="J59" s="16">
        <f t="shared" ca="1" si="24"/>
        <v>0.53533564814814849</v>
      </c>
      <c r="K59" s="23">
        <f t="shared" ca="1" si="25"/>
        <v>1.388888888889106E-4</v>
      </c>
      <c r="L59" s="16">
        <f t="shared" ca="1" si="26"/>
        <v>0.5354745370370374</v>
      </c>
      <c r="M59" s="15">
        <f t="shared" ca="1" si="4"/>
        <v>26</v>
      </c>
      <c r="N59" s="16">
        <f t="shared" ca="1" si="5"/>
        <v>3.0092592592592595E-4</v>
      </c>
      <c r="O59" s="16">
        <f t="shared" ca="1" si="27"/>
        <v>0.5357754629629633</v>
      </c>
      <c r="P59" s="14">
        <f t="shared" ca="1" si="28"/>
        <v>0.5357754629629633</v>
      </c>
      <c r="Q59" s="23">
        <f t="shared" ca="1" si="29"/>
        <v>3.1018518518518556E-3</v>
      </c>
      <c r="R59" s="14">
        <f t="shared" ca="1" si="30"/>
        <v>0.53887731481481516</v>
      </c>
      <c r="S59" s="13">
        <f t="shared" ca="1" si="6"/>
        <v>29</v>
      </c>
      <c r="T59" s="14">
        <f t="shared" ca="1" si="7"/>
        <v>3.3564814814814812E-4</v>
      </c>
      <c r="U59" s="14">
        <f t="shared" ca="1" si="31"/>
        <v>0.53921296296296328</v>
      </c>
      <c r="V59" s="12">
        <f t="shared" ca="1" si="32"/>
        <v>0.53921296296296328</v>
      </c>
      <c r="W59" s="23">
        <v>0</v>
      </c>
      <c r="X59" s="12">
        <f t="shared" ca="1" si="33"/>
        <v>0.53921296296296328</v>
      </c>
      <c r="Y59" s="11">
        <f t="shared" ca="1" si="8"/>
        <v>30</v>
      </c>
      <c r="Z59" s="12">
        <f t="shared" ca="1" si="9"/>
        <v>3.4722222222222224E-4</v>
      </c>
      <c r="AA59" s="12">
        <f t="shared" ca="1" si="34"/>
        <v>0.53956018518518556</v>
      </c>
      <c r="AB59" s="10">
        <f t="shared" ca="1" si="35"/>
        <v>0.53956018518518556</v>
      </c>
      <c r="AC59" s="23">
        <f>0</f>
        <v>0</v>
      </c>
      <c r="AD59" s="10">
        <f t="shared" ca="1" si="36"/>
        <v>0.53956018518518556</v>
      </c>
      <c r="AE59" s="9">
        <f t="shared" ca="1" si="10"/>
        <v>45</v>
      </c>
      <c r="AF59" s="10">
        <f t="shared" ca="1" si="11"/>
        <v>5.2083333333333333E-4</v>
      </c>
      <c r="AG59" s="10">
        <f t="shared" ca="1" si="37"/>
        <v>0.54008101851851886</v>
      </c>
      <c r="AH59" s="9" t="str">
        <f t="shared" ca="1" si="12"/>
        <v>Bowl</v>
      </c>
      <c r="AI59" s="8">
        <f t="shared" ca="1" si="38"/>
        <v>0.54008101851851886</v>
      </c>
      <c r="AJ59" s="23">
        <f t="shared" ca="1" si="39"/>
        <v>0</v>
      </c>
      <c r="AK59" s="8">
        <f t="shared" ca="1" si="44"/>
        <v>0.54008101851851886</v>
      </c>
      <c r="AL59" s="7">
        <f t="shared" ca="1" si="13"/>
        <v>32</v>
      </c>
      <c r="AM59" s="8">
        <f t="shared" ca="1" si="14"/>
        <v>3.7037037037037035E-4</v>
      </c>
      <c r="AN59" s="8">
        <f t="shared" ca="1" si="15"/>
        <v>0.54045138888888922</v>
      </c>
      <c r="AO59" s="7" t="str">
        <f t="shared" ca="1" si="16"/>
        <v>Cash</v>
      </c>
      <c r="AP59" s="1">
        <f t="shared" ca="1" si="40"/>
        <v>3.2754629629629939E-3</v>
      </c>
      <c r="AQ59" s="1">
        <f t="shared" ca="1" si="1"/>
        <v>1.9907407407407408E-3</v>
      </c>
      <c r="AR59">
        <f t="shared" si="17"/>
        <v>1</v>
      </c>
      <c r="AS59" s="33">
        <f t="shared" ca="1" si="41"/>
        <v>3.2754629629629939E-3</v>
      </c>
      <c r="AT59" s="33">
        <f t="shared" ca="1" si="18"/>
        <v>1.9907407407407408E-3</v>
      </c>
      <c r="AX59">
        <f t="shared" si="42"/>
        <v>55</v>
      </c>
      <c r="AY59" s="34">
        <v>8.382666037951474E-3</v>
      </c>
      <c r="BE59" s="34">
        <f t="shared" si="43"/>
        <v>1.0000178612254579E-2</v>
      </c>
      <c r="BF59">
        <v>33</v>
      </c>
    </row>
    <row r="60" spans="1:58">
      <c r="A60" s="2">
        <v>154</v>
      </c>
      <c r="B60" s="1">
        <f t="shared" si="2"/>
        <v>1.7824074074074075E-3</v>
      </c>
      <c r="C60" s="5">
        <f t="shared" si="19"/>
        <v>0.53696759259259297</v>
      </c>
      <c r="D60" s="18">
        <f t="shared" si="0"/>
        <v>0.53696759259259297</v>
      </c>
      <c r="E60" s="21">
        <f t="shared" ca="1" si="20"/>
        <v>0</v>
      </c>
      <c r="F60" s="18">
        <f t="shared" ca="1" si="21"/>
        <v>0.53696759259259297</v>
      </c>
      <c r="G60" s="25">
        <f t="shared" ca="1" si="3"/>
        <v>20</v>
      </c>
      <c r="H60" s="18">
        <f t="shared" ca="1" si="22"/>
        <v>2.3148148148148149E-4</v>
      </c>
      <c r="I60" s="18">
        <f t="shared" ca="1" si="23"/>
        <v>0.53719907407407441</v>
      </c>
      <c r="J60" s="16">
        <f t="shared" ca="1" si="24"/>
        <v>0.53719907407407441</v>
      </c>
      <c r="K60" s="23">
        <f t="shared" ca="1" si="25"/>
        <v>0</v>
      </c>
      <c r="L60" s="16">
        <f t="shared" ca="1" si="26"/>
        <v>0.53719907407407441</v>
      </c>
      <c r="M60" s="15">
        <f t="shared" ca="1" si="4"/>
        <v>8</v>
      </c>
      <c r="N60" s="16">
        <f t="shared" ca="1" si="5"/>
        <v>9.2592592592592588E-5</v>
      </c>
      <c r="O60" s="16">
        <f t="shared" ca="1" si="27"/>
        <v>0.53729166666666706</v>
      </c>
      <c r="P60" s="14">
        <f t="shared" ca="1" si="28"/>
        <v>0.53729166666666706</v>
      </c>
      <c r="Q60" s="23">
        <f t="shared" ca="1" si="29"/>
        <v>2.7893518518518068E-3</v>
      </c>
      <c r="R60" s="14">
        <f t="shared" ca="1" si="30"/>
        <v>0.54008101851851886</v>
      </c>
      <c r="S60" s="13">
        <f t="shared" ca="1" si="6"/>
        <v>17</v>
      </c>
      <c r="T60" s="14">
        <f t="shared" ca="1" si="7"/>
        <v>1.9675925925925926E-4</v>
      </c>
      <c r="U60" s="14">
        <f t="shared" ca="1" si="31"/>
        <v>0.54027777777777808</v>
      </c>
      <c r="V60" s="12">
        <f t="shared" ca="1" si="32"/>
        <v>0.54027777777777808</v>
      </c>
      <c r="W60" s="23">
        <v>0</v>
      </c>
      <c r="X60" s="12">
        <f t="shared" ca="1" si="33"/>
        <v>0.54027777777777808</v>
      </c>
      <c r="Y60" s="11">
        <f t="shared" ca="1" si="8"/>
        <v>26</v>
      </c>
      <c r="Z60" s="12">
        <f t="shared" ca="1" si="9"/>
        <v>3.0092592592592595E-4</v>
      </c>
      <c r="AA60" s="12">
        <f t="shared" ca="1" si="34"/>
        <v>0.54057870370370398</v>
      </c>
      <c r="AB60" s="10">
        <f t="shared" ca="1" si="35"/>
        <v>0.54057870370370398</v>
      </c>
      <c r="AC60" s="23">
        <f>0</f>
        <v>0</v>
      </c>
      <c r="AD60" s="10">
        <f t="shared" ca="1" si="36"/>
        <v>0.54057870370370398</v>
      </c>
      <c r="AE60" s="9">
        <f t="shared" ca="1" si="10"/>
        <v>21</v>
      </c>
      <c r="AF60" s="10">
        <f t="shared" ca="1" si="11"/>
        <v>2.4305555555555555E-4</v>
      </c>
      <c r="AG60" s="10">
        <f t="shared" ca="1" si="37"/>
        <v>0.54082175925925957</v>
      </c>
      <c r="AH60" s="9" t="str">
        <f t="shared" ca="1" si="12"/>
        <v>Bowl</v>
      </c>
      <c r="AI60" s="8">
        <f t="shared" ca="1" si="38"/>
        <v>0.54082175925925957</v>
      </c>
      <c r="AJ60" s="23">
        <f t="shared" ca="1" si="39"/>
        <v>0</v>
      </c>
      <c r="AK60" s="8">
        <f t="shared" ca="1" si="44"/>
        <v>0.54082175925925957</v>
      </c>
      <c r="AL60" s="7">
        <f t="shared" ca="1" si="13"/>
        <v>22</v>
      </c>
      <c r="AM60" s="8">
        <f t="shared" ca="1" si="14"/>
        <v>2.5462962962962961E-4</v>
      </c>
      <c r="AN60" s="8">
        <f t="shared" ca="1" si="15"/>
        <v>0.5410763888888892</v>
      </c>
      <c r="AO60" s="7" t="str">
        <f t="shared" ca="1" si="16"/>
        <v>Debit</v>
      </c>
      <c r="AP60" s="1">
        <f t="shared" ca="1" si="40"/>
        <v>2.7893518518518068E-3</v>
      </c>
      <c r="AQ60" s="1">
        <f t="shared" ca="1" si="1"/>
        <v>1.3194444444444447E-3</v>
      </c>
      <c r="AR60">
        <f t="shared" si="17"/>
        <v>1</v>
      </c>
      <c r="AS60" s="33">
        <f t="shared" ca="1" si="41"/>
        <v>2.7893518518518068E-3</v>
      </c>
      <c r="AT60" s="33">
        <f t="shared" ca="1" si="18"/>
        <v>1.3194444444444447E-3</v>
      </c>
      <c r="AX60">
        <f t="shared" si="42"/>
        <v>56</v>
      </c>
      <c r="AY60" s="34">
        <v>9.8318187014181779E-3</v>
      </c>
      <c r="BE60" s="34">
        <f t="shared" si="43"/>
        <v>1.0058048982624948E-2</v>
      </c>
      <c r="BF60">
        <v>30</v>
      </c>
    </row>
    <row r="61" spans="1:58">
      <c r="A61" s="2">
        <v>67</v>
      </c>
      <c r="B61" s="1">
        <f t="shared" si="2"/>
        <v>7.7546296296296293E-4</v>
      </c>
      <c r="C61" s="5">
        <f t="shared" si="19"/>
        <v>0.5377430555555559</v>
      </c>
      <c r="D61" s="18">
        <f t="shared" si="0"/>
        <v>0.5377430555555559</v>
      </c>
      <c r="E61" s="21">
        <f t="shared" ca="1" si="20"/>
        <v>0</v>
      </c>
      <c r="F61" s="18">
        <f t="shared" ca="1" si="21"/>
        <v>0.5377430555555559</v>
      </c>
      <c r="G61" s="25">
        <f t="shared" ca="1" si="3"/>
        <v>22</v>
      </c>
      <c r="H61" s="18">
        <f t="shared" ca="1" si="22"/>
        <v>2.5462962962962961E-4</v>
      </c>
      <c r="I61" s="18">
        <f t="shared" ca="1" si="23"/>
        <v>0.53799768518518554</v>
      </c>
      <c r="J61" s="16">
        <f t="shared" ca="1" si="24"/>
        <v>0.53799768518518554</v>
      </c>
      <c r="K61" s="23">
        <f t="shared" ca="1" si="25"/>
        <v>0</v>
      </c>
      <c r="L61" s="16">
        <f t="shared" ca="1" si="26"/>
        <v>0.53799768518518554</v>
      </c>
      <c r="M61" s="15">
        <f t="shared" ca="1" si="4"/>
        <v>29</v>
      </c>
      <c r="N61" s="16">
        <f t="shared" ca="1" si="5"/>
        <v>3.3564814814814812E-4</v>
      </c>
      <c r="O61" s="16">
        <f t="shared" ca="1" si="27"/>
        <v>0.53833333333333366</v>
      </c>
      <c r="P61" s="14">
        <f t="shared" ca="1" si="28"/>
        <v>0.53833333333333366</v>
      </c>
      <c r="Q61" s="23">
        <f t="shared" ca="1" si="29"/>
        <v>2.4884259259259078E-3</v>
      </c>
      <c r="R61" s="14">
        <f t="shared" ca="1" si="30"/>
        <v>0.54082175925925957</v>
      </c>
      <c r="S61" s="13">
        <f t="shared" ca="1" si="6"/>
        <v>15</v>
      </c>
      <c r="T61" s="14">
        <f t="shared" ca="1" si="7"/>
        <v>1.7361111111111112E-4</v>
      </c>
      <c r="U61" s="14">
        <f t="shared" ca="1" si="31"/>
        <v>0.54099537037037071</v>
      </c>
      <c r="V61" s="12">
        <f t="shared" ca="1" si="32"/>
        <v>0.54099537037037071</v>
      </c>
      <c r="W61" s="23">
        <v>0</v>
      </c>
      <c r="X61" s="12">
        <f t="shared" ca="1" si="33"/>
        <v>0.54099537037037071</v>
      </c>
      <c r="Y61" s="11">
        <f t="shared" ca="1" si="8"/>
        <v>24</v>
      </c>
      <c r="Z61" s="12">
        <f t="shared" ca="1" si="9"/>
        <v>2.7777777777777778E-4</v>
      </c>
      <c r="AA61" s="12">
        <f t="shared" ca="1" si="34"/>
        <v>0.54127314814814853</v>
      </c>
      <c r="AB61" s="10">
        <f t="shared" ca="1" si="35"/>
        <v>0.54127314814814853</v>
      </c>
      <c r="AC61" s="23">
        <f>0</f>
        <v>0</v>
      </c>
      <c r="AD61" s="10">
        <f t="shared" ca="1" si="36"/>
        <v>0.54127314814814853</v>
      </c>
      <c r="AE61" s="9">
        <f t="shared" ca="1" si="10"/>
        <v>29</v>
      </c>
      <c r="AF61" s="10">
        <f t="shared" ca="1" si="11"/>
        <v>3.3564814814814812E-4</v>
      </c>
      <c r="AG61" s="10">
        <f t="shared" ca="1" si="37"/>
        <v>0.54160879629629666</v>
      </c>
      <c r="AH61" s="9" t="str">
        <f t="shared" ca="1" si="12"/>
        <v>Bowl</v>
      </c>
      <c r="AI61" s="8">
        <f t="shared" ca="1" si="38"/>
        <v>0.54160879629629666</v>
      </c>
      <c r="AJ61" s="23">
        <f t="shared" ca="1" si="39"/>
        <v>0</v>
      </c>
      <c r="AK61" s="8">
        <f t="shared" ca="1" si="44"/>
        <v>0.54160879629629666</v>
      </c>
      <c r="AL61" s="7">
        <f t="shared" ca="1" si="13"/>
        <v>36</v>
      </c>
      <c r="AM61" s="8">
        <f t="shared" ca="1" si="14"/>
        <v>4.1666666666666669E-4</v>
      </c>
      <c r="AN61" s="8">
        <f t="shared" ca="1" si="15"/>
        <v>0.54202546296296328</v>
      </c>
      <c r="AO61" s="7" t="str">
        <f t="shared" ca="1" si="16"/>
        <v>Cash</v>
      </c>
      <c r="AP61" s="1">
        <f t="shared" ca="1" si="40"/>
        <v>2.4884259259259078E-3</v>
      </c>
      <c r="AQ61" s="1">
        <f t="shared" ca="1" si="1"/>
        <v>1.7939814814814815E-3</v>
      </c>
      <c r="AR61">
        <f t="shared" si="17"/>
        <v>1</v>
      </c>
      <c r="AS61" s="33">
        <f t="shared" ca="1" si="41"/>
        <v>2.4884259259259078E-3</v>
      </c>
      <c r="AT61" s="33">
        <f t="shared" ca="1" si="18"/>
        <v>1.7939814814814815E-3</v>
      </c>
      <c r="AX61">
        <f t="shared" si="42"/>
        <v>57</v>
      </c>
      <c r="AY61" s="34">
        <v>8.4947630887063658E-3</v>
      </c>
      <c r="BE61" s="34">
        <f t="shared" si="43"/>
        <v>1.0115919352995318E-2</v>
      </c>
      <c r="BF61">
        <v>40</v>
      </c>
    </row>
    <row r="62" spans="1:58">
      <c r="A62" s="2">
        <v>94</v>
      </c>
      <c r="B62" s="1">
        <f t="shared" si="2"/>
        <v>1.0879629629629629E-3</v>
      </c>
      <c r="C62" s="5">
        <f t="shared" si="19"/>
        <v>0.53883101851851889</v>
      </c>
      <c r="D62" s="18">
        <f t="shared" si="0"/>
        <v>0.53883101851851889</v>
      </c>
      <c r="E62" s="21">
        <f t="shared" ca="1" si="20"/>
        <v>0</v>
      </c>
      <c r="F62" s="18">
        <f t="shared" ca="1" si="21"/>
        <v>0.53883101851851889</v>
      </c>
      <c r="G62" s="25">
        <f t="shared" ca="1" si="3"/>
        <v>20</v>
      </c>
      <c r="H62" s="18">
        <f t="shared" ca="1" si="22"/>
        <v>2.3148148148148149E-4</v>
      </c>
      <c r="I62" s="18">
        <f t="shared" ca="1" si="23"/>
        <v>0.53906250000000033</v>
      </c>
      <c r="J62" s="16">
        <f t="shared" ca="1" si="24"/>
        <v>0.53906250000000033</v>
      </c>
      <c r="K62" s="23">
        <f t="shared" ca="1" si="25"/>
        <v>0</v>
      </c>
      <c r="L62" s="16">
        <f t="shared" ca="1" si="26"/>
        <v>0.53906250000000033</v>
      </c>
      <c r="M62" s="15">
        <f t="shared" ca="1" si="4"/>
        <v>28</v>
      </c>
      <c r="N62" s="16">
        <f t="shared" ca="1" si="5"/>
        <v>3.2407407407407406E-4</v>
      </c>
      <c r="O62" s="16">
        <f t="shared" ca="1" si="27"/>
        <v>0.53938657407407442</v>
      </c>
      <c r="P62" s="14">
        <f t="shared" ca="1" si="28"/>
        <v>0.53938657407407442</v>
      </c>
      <c r="Q62" s="23">
        <f t="shared" ca="1" si="29"/>
        <v>2.2222222222222365E-3</v>
      </c>
      <c r="R62" s="14">
        <f t="shared" ca="1" si="30"/>
        <v>0.54160879629629666</v>
      </c>
      <c r="S62" s="13">
        <f t="shared" ca="1" si="6"/>
        <v>21</v>
      </c>
      <c r="T62" s="14">
        <f t="shared" ca="1" si="7"/>
        <v>2.4305555555555555E-4</v>
      </c>
      <c r="U62" s="14">
        <f t="shared" ca="1" si="31"/>
        <v>0.54185185185185225</v>
      </c>
      <c r="V62" s="12">
        <f t="shared" ca="1" si="32"/>
        <v>0.54185185185185225</v>
      </c>
      <c r="W62" s="23">
        <v>0</v>
      </c>
      <c r="X62" s="12">
        <f t="shared" ca="1" si="33"/>
        <v>0.54185185185185225</v>
      </c>
      <c r="Y62" s="11">
        <f t="shared" ca="1" si="8"/>
        <v>37</v>
      </c>
      <c r="Z62" s="12">
        <f t="shared" ca="1" si="9"/>
        <v>4.2824074074074075E-4</v>
      </c>
      <c r="AA62" s="12">
        <f t="shared" ca="1" si="34"/>
        <v>0.54228009259259302</v>
      </c>
      <c r="AB62" s="10">
        <f t="shared" ca="1" si="35"/>
        <v>0.54228009259259302</v>
      </c>
      <c r="AC62" s="23">
        <f>0</f>
        <v>0</v>
      </c>
      <c r="AD62" s="10">
        <f t="shared" ca="1" si="36"/>
        <v>0.54228009259259302</v>
      </c>
      <c r="AE62" s="9">
        <f t="shared" ca="1" si="10"/>
        <v>22</v>
      </c>
      <c r="AF62" s="10">
        <f t="shared" ca="1" si="11"/>
        <v>2.5462962962962961E-4</v>
      </c>
      <c r="AG62" s="10">
        <f t="shared" ca="1" si="37"/>
        <v>0.54253472222222265</v>
      </c>
      <c r="AH62" s="9" t="str">
        <f t="shared" ca="1" si="12"/>
        <v>Bowl</v>
      </c>
      <c r="AI62" s="8">
        <f t="shared" ca="1" si="38"/>
        <v>0.54253472222222265</v>
      </c>
      <c r="AJ62" s="23">
        <f t="shared" ca="1" si="39"/>
        <v>0</v>
      </c>
      <c r="AK62" s="8">
        <f t="shared" ca="1" si="44"/>
        <v>0.54253472222222265</v>
      </c>
      <c r="AL62" s="7">
        <f t="shared" ca="1" si="13"/>
        <v>22</v>
      </c>
      <c r="AM62" s="8">
        <f t="shared" ca="1" si="14"/>
        <v>2.5462962962962961E-4</v>
      </c>
      <c r="AN62" s="8">
        <f t="shared" ca="1" si="15"/>
        <v>0.54278935185185229</v>
      </c>
      <c r="AO62" s="7" t="str">
        <f t="shared" ca="1" si="16"/>
        <v>Debit</v>
      </c>
      <c r="AP62" s="1">
        <f t="shared" ca="1" si="40"/>
        <v>2.2222222222222365E-3</v>
      </c>
      <c r="AQ62" s="1">
        <f t="shared" ca="1" si="1"/>
        <v>1.736111111111111E-3</v>
      </c>
      <c r="AR62">
        <f t="shared" si="17"/>
        <v>1</v>
      </c>
      <c r="AS62" s="33">
        <f t="shared" ca="1" si="41"/>
        <v>2.2222222222222365E-3</v>
      </c>
      <c r="AT62" s="33">
        <f t="shared" ca="1" si="18"/>
        <v>1.736111111111111E-3</v>
      </c>
      <c r="AX62">
        <f t="shared" si="42"/>
        <v>58</v>
      </c>
      <c r="AY62" s="34">
        <v>9.5877986396892007E-3</v>
      </c>
      <c r="BE62" s="34">
        <f t="shared" si="43"/>
        <v>1.0173789723365688E-2</v>
      </c>
      <c r="BF62">
        <v>23</v>
      </c>
    </row>
    <row r="63" spans="1:58">
      <c r="A63" s="2">
        <v>182</v>
      </c>
      <c r="B63" s="1">
        <f t="shared" si="2"/>
        <v>2.1064814814814813E-3</v>
      </c>
      <c r="C63" s="5">
        <f t="shared" si="19"/>
        <v>0.5409375000000004</v>
      </c>
      <c r="D63" s="18">
        <f t="shared" si="0"/>
        <v>0.5409375000000004</v>
      </c>
      <c r="E63" s="21">
        <f t="shared" ca="1" si="20"/>
        <v>0</v>
      </c>
      <c r="F63" s="18">
        <f t="shared" ca="1" si="21"/>
        <v>0.5409375000000004</v>
      </c>
      <c r="G63" s="25">
        <f t="shared" ca="1" si="3"/>
        <v>19</v>
      </c>
      <c r="H63" s="18">
        <f t="shared" ca="1" si="22"/>
        <v>2.199074074074074E-4</v>
      </c>
      <c r="I63" s="18">
        <f t="shared" ca="1" si="23"/>
        <v>0.54115740740740781</v>
      </c>
      <c r="J63" s="16">
        <f t="shared" ca="1" si="24"/>
        <v>0.54115740740740781</v>
      </c>
      <c r="K63" s="23">
        <f t="shared" ca="1" si="25"/>
        <v>0</v>
      </c>
      <c r="L63" s="16">
        <f t="shared" ca="1" si="26"/>
        <v>0.54115740740740781</v>
      </c>
      <c r="M63" s="15">
        <f t="shared" ca="1" si="4"/>
        <v>17</v>
      </c>
      <c r="N63" s="16">
        <f t="shared" ca="1" si="5"/>
        <v>1.9675925925925926E-4</v>
      </c>
      <c r="O63" s="16">
        <f t="shared" ca="1" si="27"/>
        <v>0.54135416666666702</v>
      </c>
      <c r="P63" s="14">
        <f t="shared" ca="1" si="28"/>
        <v>0.54135416666666702</v>
      </c>
      <c r="Q63" s="23">
        <f t="shared" ca="1" si="29"/>
        <v>1.1805555555556291E-3</v>
      </c>
      <c r="R63" s="14">
        <f t="shared" ca="1" si="30"/>
        <v>0.54253472222222265</v>
      </c>
      <c r="S63" s="13">
        <f t="shared" ca="1" si="6"/>
        <v>24</v>
      </c>
      <c r="T63" s="14">
        <f t="shared" ca="1" si="7"/>
        <v>2.7777777777777778E-4</v>
      </c>
      <c r="U63" s="14">
        <f t="shared" ca="1" si="31"/>
        <v>0.54281250000000048</v>
      </c>
      <c r="V63" s="12">
        <f t="shared" ca="1" si="32"/>
        <v>0.54281250000000048</v>
      </c>
      <c r="W63" s="23">
        <v>0</v>
      </c>
      <c r="X63" s="12">
        <f t="shared" ca="1" si="33"/>
        <v>0.54281250000000048</v>
      </c>
      <c r="Y63" s="11">
        <f t="shared" ca="1" si="8"/>
        <v>47</v>
      </c>
      <c r="Z63" s="12">
        <f t="shared" ca="1" si="9"/>
        <v>5.4398148148148144E-4</v>
      </c>
      <c r="AA63" s="12">
        <f t="shared" ca="1" si="34"/>
        <v>0.54335648148148197</v>
      </c>
      <c r="AB63" s="10">
        <f t="shared" ca="1" si="35"/>
        <v>0.54335648148148197</v>
      </c>
      <c r="AC63" s="23">
        <f>0</f>
        <v>0</v>
      </c>
      <c r="AD63" s="10">
        <f t="shared" ca="1" si="36"/>
        <v>0.54335648148148197</v>
      </c>
      <c r="AE63" s="9">
        <f t="shared" ca="1" si="10"/>
        <v>31</v>
      </c>
      <c r="AF63" s="10">
        <f t="shared" ca="1" si="11"/>
        <v>3.5879629629629629E-4</v>
      </c>
      <c r="AG63" s="10">
        <f t="shared" ca="1" si="37"/>
        <v>0.54371527777777828</v>
      </c>
      <c r="AH63" s="9" t="str">
        <f t="shared" ca="1" si="12"/>
        <v>Bowl</v>
      </c>
      <c r="AI63" s="8">
        <f t="shared" ca="1" si="38"/>
        <v>0.54371527777777828</v>
      </c>
      <c r="AJ63" s="23">
        <f t="shared" ca="1" si="39"/>
        <v>0</v>
      </c>
      <c r="AK63" s="8">
        <f t="shared" ca="1" si="44"/>
        <v>0.54371527777777828</v>
      </c>
      <c r="AL63" s="7">
        <f t="shared" ca="1" si="13"/>
        <v>10</v>
      </c>
      <c r="AM63" s="8">
        <f t="shared" ca="1" si="14"/>
        <v>1.1574074074074075E-4</v>
      </c>
      <c r="AN63" s="8">
        <f t="shared" ca="1" si="15"/>
        <v>0.543831018518519</v>
      </c>
      <c r="AO63" s="7" t="str">
        <f t="shared" ca="1" si="16"/>
        <v>Debit</v>
      </c>
      <c r="AP63" s="1">
        <f t="shared" ca="1" si="40"/>
        <v>1.1805555555556291E-3</v>
      </c>
      <c r="AQ63" s="1">
        <f t="shared" ca="1" si="1"/>
        <v>1.712962962962963E-3</v>
      </c>
      <c r="AR63">
        <f t="shared" si="17"/>
        <v>1</v>
      </c>
      <c r="AS63" s="33">
        <f t="shared" ca="1" si="41"/>
        <v>1.1805555555556291E-3</v>
      </c>
      <c r="AT63" s="33">
        <f t="shared" ca="1" si="18"/>
        <v>1.712962962962963E-3</v>
      </c>
      <c r="AX63">
        <f t="shared" si="42"/>
        <v>59</v>
      </c>
      <c r="AY63" s="34">
        <v>9.5652577732056199E-3</v>
      </c>
      <c r="BE63" s="34">
        <f t="shared" si="43"/>
        <v>1.0231660093736057E-2</v>
      </c>
      <c r="BF63">
        <v>21</v>
      </c>
    </row>
    <row r="64" spans="1:58">
      <c r="A64" s="2">
        <v>47</v>
      </c>
      <c r="B64" s="1">
        <f t="shared" si="2"/>
        <v>5.4398148148148144E-4</v>
      </c>
      <c r="C64" s="5">
        <f t="shared" si="19"/>
        <v>0.5414814814814819</v>
      </c>
      <c r="D64" s="18">
        <f t="shared" si="0"/>
        <v>0.5414814814814819</v>
      </c>
      <c r="E64" s="21">
        <f t="shared" ca="1" si="20"/>
        <v>0</v>
      </c>
      <c r="F64" s="18">
        <f t="shared" ca="1" si="21"/>
        <v>0.5414814814814819</v>
      </c>
      <c r="G64" s="25">
        <f t="shared" ca="1" si="3"/>
        <v>22</v>
      </c>
      <c r="H64" s="18">
        <f t="shared" ca="1" si="22"/>
        <v>2.5462962962962961E-4</v>
      </c>
      <c r="I64" s="18">
        <f t="shared" ca="1" si="23"/>
        <v>0.54173611111111153</v>
      </c>
      <c r="J64" s="16">
        <f t="shared" ca="1" si="24"/>
        <v>0.54173611111111153</v>
      </c>
      <c r="K64" s="23">
        <f t="shared" ca="1" si="25"/>
        <v>0</v>
      </c>
      <c r="L64" s="16">
        <f t="shared" ca="1" si="26"/>
        <v>0.54173611111111153</v>
      </c>
      <c r="M64" s="15">
        <f t="shared" ca="1" si="4"/>
        <v>19</v>
      </c>
      <c r="N64" s="16">
        <f t="shared" ca="1" si="5"/>
        <v>2.199074074074074E-4</v>
      </c>
      <c r="O64" s="16">
        <f t="shared" ca="1" si="27"/>
        <v>0.54195601851851893</v>
      </c>
      <c r="P64" s="14">
        <f t="shared" ca="1" si="28"/>
        <v>0.54195601851851893</v>
      </c>
      <c r="Q64" s="23">
        <f t="shared" ca="1" si="29"/>
        <v>1.7592592592593492E-3</v>
      </c>
      <c r="R64" s="14">
        <f t="shared" ca="1" si="30"/>
        <v>0.54371527777777828</v>
      </c>
      <c r="S64" s="13">
        <f t="shared" ca="1" si="6"/>
        <v>39</v>
      </c>
      <c r="T64" s="14">
        <f t="shared" ca="1" si="7"/>
        <v>4.5138888888888887E-4</v>
      </c>
      <c r="U64" s="14">
        <f t="shared" ca="1" si="31"/>
        <v>0.54416666666666713</v>
      </c>
      <c r="V64" s="12">
        <f t="shared" ca="1" si="32"/>
        <v>0.54416666666666713</v>
      </c>
      <c r="W64" s="23">
        <v>0</v>
      </c>
      <c r="X64" s="12">
        <f t="shared" ca="1" si="33"/>
        <v>0.54416666666666713</v>
      </c>
      <c r="Y64" s="11">
        <f t="shared" ca="1" si="8"/>
        <v>50</v>
      </c>
      <c r="Z64" s="12">
        <f t="shared" ca="1" si="9"/>
        <v>5.7870370370370367E-4</v>
      </c>
      <c r="AA64" s="12">
        <f t="shared" ca="1" si="34"/>
        <v>0.54474537037037085</v>
      </c>
      <c r="AB64" s="10">
        <f t="shared" ca="1" si="35"/>
        <v>0.54474537037037085</v>
      </c>
      <c r="AC64" s="23">
        <f>0</f>
        <v>0</v>
      </c>
      <c r="AD64" s="10">
        <f t="shared" ca="1" si="36"/>
        <v>0.54474537037037085</v>
      </c>
      <c r="AE64" s="9">
        <f t="shared" ca="1" si="10"/>
        <v>35</v>
      </c>
      <c r="AF64" s="10">
        <f t="shared" ca="1" si="11"/>
        <v>4.0509259259259258E-4</v>
      </c>
      <c r="AG64" s="10">
        <f t="shared" ca="1" si="37"/>
        <v>0.54515046296296343</v>
      </c>
      <c r="AH64" s="9" t="str">
        <f t="shared" ca="1" si="12"/>
        <v>Bowl</v>
      </c>
      <c r="AI64" s="8">
        <f t="shared" ca="1" si="38"/>
        <v>0.54515046296296343</v>
      </c>
      <c r="AJ64" s="23">
        <f t="shared" ca="1" si="39"/>
        <v>0</v>
      </c>
      <c r="AK64" s="8">
        <f t="shared" ca="1" si="44"/>
        <v>0.54515046296296343</v>
      </c>
      <c r="AL64" s="7">
        <f t="shared" ca="1" si="13"/>
        <v>16</v>
      </c>
      <c r="AM64" s="8">
        <f t="shared" ca="1" si="14"/>
        <v>1.8518518518518518E-4</v>
      </c>
      <c r="AN64" s="8">
        <f t="shared" ca="1" si="15"/>
        <v>0.54533564814814861</v>
      </c>
      <c r="AO64" s="7" t="str">
        <f t="shared" ca="1" si="16"/>
        <v>Debit</v>
      </c>
      <c r="AP64" s="1">
        <f t="shared" ca="1" si="40"/>
        <v>1.7592592592593492E-3</v>
      </c>
      <c r="AQ64" s="1">
        <f t="shared" ca="1" si="1"/>
        <v>2.0949074074074073E-3</v>
      </c>
      <c r="AR64">
        <f t="shared" si="17"/>
        <v>1</v>
      </c>
      <c r="AS64" s="33">
        <f t="shared" ca="1" si="41"/>
        <v>1.7592592592593492E-3</v>
      </c>
      <c r="AT64" s="33">
        <f t="shared" ca="1" si="18"/>
        <v>2.0949074074074073E-3</v>
      </c>
      <c r="AX64">
        <f t="shared" si="42"/>
        <v>60</v>
      </c>
      <c r="AY64" s="34">
        <v>9.2422553726569951E-3</v>
      </c>
      <c r="BE64" s="34">
        <f t="shared" si="43"/>
        <v>1.0289530464106427E-2</v>
      </c>
      <c r="BF64">
        <v>23</v>
      </c>
    </row>
    <row r="65" spans="1:58">
      <c r="A65" s="2">
        <v>86</v>
      </c>
      <c r="B65" s="1">
        <f t="shared" si="2"/>
        <v>9.9537037037037042E-4</v>
      </c>
      <c r="C65" s="5">
        <f t="shared" si="19"/>
        <v>0.54247685185185224</v>
      </c>
      <c r="D65" s="18">
        <f t="shared" si="0"/>
        <v>0.54247685185185224</v>
      </c>
      <c r="E65" s="21">
        <f t="shared" ca="1" si="20"/>
        <v>0</v>
      </c>
      <c r="F65" s="18">
        <f t="shared" ca="1" si="21"/>
        <v>0.54247685185185224</v>
      </c>
      <c r="G65" s="25">
        <f t="shared" ca="1" si="3"/>
        <v>17</v>
      </c>
      <c r="H65" s="18">
        <f t="shared" ca="1" si="22"/>
        <v>1.9675925925925926E-4</v>
      </c>
      <c r="I65" s="18">
        <f t="shared" ca="1" si="23"/>
        <v>0.54267361111111145</v>
      </c>
      <c r="J65" s="16">
        <f t="shared" ca="1" si="24"/>
        <v>0.54267361111111145</v>
      </c>
      <c r="K65" s="23">
        <f t="shared" ca="1" si="25"/>
        <v>0</v>
      </c>
      <c r="L65" s="16">
        <f t="shared" ca="1" si="26"/>
        <v>0.54267361111111145</v>
      </c>
      <c r="M65" s="15">
        <f t="shared" ca="1" si="4"/>
        <v>9</v>
      </c>
      <c r="N65" s="16">
        <f t="shared" ca="1" si="5"/>
        <v>1.0416666666666667E-4</v>
      </c>
      <c r="O65" s="16">
        <f t="shared" ca="1" si="27"/>
        <v>0.54277777777777814</v>
      </c>
      <c r="P65" s="14">
        <f t="shared" ca="1" si="28"/>
        <v>0.54277777777777814</v>
      </c>
      <c r="Q65" s="23">
        <f t="shared" ca="1" si="29"/>
        <v>2.372685185185297E-3</v>
      </c>
      <c r="R65" s="14">
        <f t="shared" ca="1" si="30"/>
        <v>0.54515046296296343</v>
      </c>
      <c r="S65" s="13">
        <f t="shared" ca="1" si="6"/>
        <v>44</v>
      </c>
      <c r="T65" s="14">
        <f t="shared" ca="1" si="7"/>
        <v>5.0925925925925921E-4</v>
      </c>
      <c r="U65" s="14">
        <f t="shared" ca="1" si="31"/>
        <v>0.5456597222222227</v>
      </c>
      <c r="V65" s="12">
        <f t="shared" ca="1" si="32"/>
        <v>0.5456597222222227</v>
      </c>
      <c r="W65" s="23">
        <v>0</v>
      </c>
      <c r="X65" s="12">
        <f t="shared" ca="1" si="33"/>
        <v>0.5456597222222227</v>
      </c>
      <c r="Y65" s="11">
        <f t="shared" ca="1" si="8"/>
        <v>28</v>
      </c>
      <c r="Z65" s="12">
        <f t="shared" ca="1" si="9"/>
        <v>3.2407407407407406E-4</v>
      </c>
      <c r="AA65" s="12">
        <f t="shared" ca="1" si="34"/>
        <v>0.54598379629629679</v>
      </c>
      <c r="AB65" s="10">
        <f t="shared" ca="1" si="35"/>
        <v>0.54598379629629679</v>
      </c>
      <c r="AC65" s="23">
        <f>0</f>
        <v>0</v>
      </c>
      <c r="AD65" s="10">
        <f t="shared" ca="1" si="36"/>
        <v>0.54598379629629679</v>
      </c>
      <c r="AE65" s="9">
        <f t="shared" ca="1" si="10"/>
        <v>51</v>
      </c>
      <c r="AF65" s="10">
        <f t="shared" ca="1" si="11"/>
        <v>5.9027777777777778E-4</v>
      </c>
      <c r="AG65" s="10">
        <f t="shared" ca="1" si="37"/>
        <v>0.54657407407407455</v>
      </c>
      <c r="AH65" s="9" t="str">
        <f t="shared" ca="1" si="12"/>
        <v>Burrito</v>
      </c>
      <c r="AI65" s="8">
        <f t="shared" ca="1" si="38"/>
        <v>0.54657407407407455</v>
      </c>
      <c r="AJ65" s="23">
        <f t="shared" ca="1" si="39"/>
        <v>0</v>
      </c>
      <c r="AK65" s="8">
        <f t="shared" ca="1" si="44"/>
        <v>0.54657407407407455</v>
      </c>
      <c r="AL65" s="7">
        <f t="shared" ca="1" si="13"/>
        <v>50</v>
      </c>
      <c r="AM65" s="8">
        <f t="shared" ca="1" si="14"/>
        <v>5.7870370370370367E-4</v>
      </c>
      <c r="AN65" s="8">
        <f t="shared" ca="1" si="15"/>
        <v>0.54715277777777827</v>
      </c>
      <c r="AO65" s="7" t="str">
        <f t="shared" ca="1" si="16"/>
        <v>Cash</v>
      </c>
      <c r="AP65" s="1">
        <f t="shared" ca="1" si="40"/>
        <v>2.372685185185297E-3</v>
      </c>
      <c r="AQ65" s="1">
        <f t="shared" ca="1" si="1"/>
        <v>2.3032407407407402E-3</v>
      </c>
      <c r="AR65">
        <f t="shared" si="17"/>
        <v>1</v>
      </c>
      <c r="AS65" s="33">
        <f t="shared" ca="1" si="41"/>
        <v>2.372685185185297E-3</v>
      </c>
      <c r="AT65" s="33">
        <f t="shared" ca="1" si="18"/>
        <v>2.3032407407407402E-3</v>
      </c>
      <c r="AX65">
        <f t="shared" si="42"/>
        <v>61</v>
      </c>
      <c r="AY65" s="34">
        <v>8.9550111454049473E-3</v>
      </c>
      <c r="BE65" s="34">
        <f t="shared" si="43"/>
        <v>1.0347400834476796E-2</v>
      </c>
      <c r="BF65">
        <v>21</v>
      </c>
    </row>
    <row r="66" spans="1:58">
      <c r="A66" s="2">
        <v>14</v>
      </c>
      <c r="B66" s="1">
        <f t="shared" si="2"/>
        <v>1.6203703703703703E-4</v>
      </c>
      <c r="C66" s="5">
        <f t="shared" si="19"/>
        <v>0.54263888888888923</v>
      </c>
      <c r="D66" s="18">
        <f t="shared" si="0"/>
        <v>0.54263888888888923</v>
      </c>
      <c r="E66" s="21">
        <f t="shared" ca="1" si="20"/>
        <v>3.472222222222765E-5</v>
      </c>
      <c r="F66" s="18">
        <f t="shared" ca="1" si="21"/>
        <v>0.54267361111111145</v>
      </c>
      <c r="G66" s="25">
        <f t="shared" ca="1" si="3"/>
        <v>12</v>
      </c>
      <c r="H66" s="18">
        <f t="shared" ca="1" si="22"/>
        <v>1.3888888888888889E-4</v>
      </c>
      <c r="I66" s="18">
        <f t="shared" ca="1" si="23"/>
        <v>0.54281250000000036</v>
      </c>
      <c r="J66" s="16">
        <f t="shared" ca="1" si="24"/>
        <v>0.54281250000000036</v>
      </c>
      <c r="K66" s="23">
        <f t="shared" ca="1" si="25"/>
        <v>0</v>
      </c>
      <c r="L66" s="16">
        <f t="shared" ca="1" si="26"/>
        <v>0.54281250000000036</v>
      </c>
      <c r="M66" s="15">
        <f t="shared" ca="1" si="4"/>
        <v>13</v>
      </c>
      <c r="N66" s="16">
        <f t="shared" ca="1" si="5"/>
        <v>1.5046296296296297E-4</v>
      </c>
      <c r="O66" s="16">
        <f t="shared" ca="1" si="27"/>
        <v>0.54296296296296331</v>
      </c>
      <c r="P66" s="14">
        <f t="shared" ca="1" si="28"/>
        <v>0.54296296296296331</v>
      </c>
      <c r="Q66" s="23">
        <f t="shared" ca="1" si="29"/>
        <v>3.6111111111112315E-3</v>
      </c>
      <c r="R66" s="14">
        <f t="shared" ca="1" si="30"/>
        <v>0.54657407407407455</v>
      </c>
      <c r="S66" s="13">
        <f t="shared" ca="1" si="6"/>
        <v>18</v>
      </c>
      <c r="T66" s="14">
        <f t="shared" ca="1" si="7"/>
        <v>2.0833333333333335E-4</v>
      </c>
      <c r="U66" s="14">
        <f t="shared" ca="1" si="31"/>
        <v>0.54678240740740791</v>
      </c>
      <c r="V66" s="12">
        <f t="shared" ca="1" si="32"/>
        <v>0.54678240740740791</v>
      </c>
      <c r="W66" s="23">
        <v>0</v>
      </c>
      <c r="X66" s="12">
        <f t="shared" ca="1" si="33"/>
        <v>0.54678240740740791</v>
      </c>
      <c r="Y66" s="11">
        <f t="shared" ca="1" si="8"/>
        <v>37</v>
      </c>
      <c r="Z66" s="12">
        <f t="shared" ca="1" si="9"/>
        <v>4.2824074074074075E-4</v>
      </c>
      <c r="AA66" s="12">
        <f t="shared" ca="1" si="34"/>
        <v>0.54721064814814868</v>
      </c>
      <c r="AB66" s="10">
        <f t="shared" ca="1" si="35"/>
        <v>0.54721064814814868</v>
      </c>
      <c r="AC66" s="23">
        <f>0</f>
        <v>0</v>
      </c>
      <c r="AD66" s="10">
        <f t="shared" ca="1" si="36"/>
        <v>0.54721064814814868</v>
      </c>
      <c r="AE66" s="9">
        <f t="shared" ca="1" si="10"/>
        <v>45</v>
      </c>
      <c r="AF66" s="10">
        <f t="shared" ca="1" si="11"/>
        <v>5.2083333333333333E-4</v>
      </c>
      <c r="AG66" s="10">
        <f t="shared" ca="1" si="37"/>
        <v>0.54773148148148199</v>
      </c>
      <c r="AH66" s="9" t="str">
        <f t="shared" ca="1" si="12"/>
        <v>Bowl</v>
      </c>
      <c r="AI66" s="8">
        <f t="shared" ca="1" si="38"/>
        <v>0.54773148148148199</v>
      </c>
      <c r="AJ66" s="23">
        <f t="shared" ca="1" si="39"/>
        <v>0</v>
      </c>
      <c r="AK66" s="8">
        <f t="shared" ca="1" si="44"/>
        <v>0.54773148148148199</v>
      </c>
      <c r="AL66" s="7">
        <f t="shared" ca="1" si="13"/>
        <v>48</v>
      </c>
      <c r="AM66" s="8">
        <f t="shared" ca="1" si="14"/>
        <v>5.5555555555555556E-4</v>
      </c>
      <c r="AN66" s="8">
        <f t="shared" ca="1" si="15"/>
        <v>0.54828703703703752</v>
      </c>
      <c r="AO66" s="7" t="str">
        <f t="shared" ca="1" si="16"/>
        <v>Cash</v>
      </c>
      <c r="AP66" s="1">
        <f t="shared" ca="1" si="40"/>
        <v>3.6458333333334592E-3</v>
      </c>
      <c r="AQ66" s="1">
        <f t="shared" ca="1" si="1"/>
        <v>2.0023148148148148E-3</v>
      </c>
      <c r="AR66">
        <f t="shared" si="17"/>
        <v>1</v>
      </c>
      <c r="AS66" s="33">
        <f t="shared" ca="1" si="41"/>
        <v>3.6458333333334592E-3</v>
      </c>
      <c r="AT66" s="33">
        <f t="shared" ca="1" si="18"/>
        <v>2.0023148148148148E-3</v>
      </c>
      <c r="AX66">
        <f t="shared" si="42"/>
        <v>62</v>
      </c>
      <c r="AY66" s="34">
        <v>9.840642146776702E-3</v>
      </c>
      <c r="BE66" s="34">
        <f t="shared" si="43"/>
        <v>1.0405271204847166E-2</v>
      </c>
      <c r="BF66">
        <v>11</v>
      </c>
    </row>
    <row r="67" spans="1:58">
      <c r="A67" s="2">
        <v>189</v>
      </c>
      <c r="B67" s="1">
        <f t="shared" si="2"/>
        <v>2.1875000000000002E-3</v>
      </c>
      <c r="C67" s="5">
        <f t="shared" si="19"/>
        <v>0.54482638888888923</v>
      </c>
      <c r="D67" s="18">
        <f t="shared" si="0"/>
        <v>0.54482638888888923</v>
      </c>
      <c r="E67" s="21">
        <f t="shared" ca="1" si="20"/>
        <v>0</v>
      </c>
      <c r="F67" s="18">
        <f t="shared" ca="1" si="21"/>
        <v>0.54482638888888923</v>
      </c>
      <c r="G67" s="25">
        <f t="shared" ca="1" si="3"/>
        <v>30</v>
      </c>
      <c r="H67" s="18">
        <f t="shared" ca="1" si="22"/>
        <v>3.4722222222222224E-4</v>
      </c>
      <c r="I67" s="18">
        <f t="shared" ca="1" si="23"/>
        <v>0.54517361111111151</v>
      </c>
      <c r="J67" s="16">
        <f t="shared" ca="1" si="24"/>
        <v>0.54517361111111151</v>
      </c>
      <c r="K67" s="23">
        <f t="shared" ca="1" si="25"/>
        <v>0</v>
      </c>
      <c r="L67" s="16">
        <f t="shared" ca="1" si="26"/>
        <v>0.54517361111111151</v>
      </c>
      <c r="M67" s="15">
        <f t="shared" ca="1" si="4"/>
        <v>28</v>
      </c>
      <c r="N67" s="16">
        <f t="shared" ca="1" si="5"/>
        <v>3.2407407407407406E-4</v>
      </c>
      <c r="O67" s="16">
        <f t="shared" ca="1" si="27"/>
        <v>0.5454976851851856</v>
      </c>
      <c r="P67" s="14">
        <f t="shared" ca="1" si="28"/>
        <v>0.5454976851851856</v>
      </c>
      <c r="Q67" s="23">
        <f t="shared" ca="1" si="29"/>
        <v>2.2337962962963864E-3</v>
      </c>
      <c r="R67" s="14">
        <f t="shared" ca="1" si="30"/>
        <v>0.54773148148148199</v>
      </c>
      <c r="S67" s="13">
        <f t="shared" ca="1" si="6"/>
        <v>39</v>
      </c>
      <c r="T67" s="14">
        <f t="shared" ca="1" si="7"/>
        <v>4.5138888888888887E-4</v>
      </c>
      <c r="U67" s="14">
        <f t="shared" ca="1" si="31"/>
        <v>0.54818287037037083</v>
      </c>
      <c r="V67" s="12">
        <f t="shared" ca="1" si="32"/>
        <v>0.54818287037037083</v>
      </c>
      <c r="W67" s="23">
        <v>0</v>
      </c>
      <c r="X67" s="12">
        <f t="shared" ca="1" si="33"/>
        <v>0.54818287037037083</v>
      </c>
      <c r="Y67" s="11">
        <f t="shared" ca="1" si="8"/>
        <v>29</v>
      </c>
      <c r="Z67" s="12">
        <f t="shared" ca="1" si="9"/>
        <v>3.3564814814814812E-4</v>
      </c>
      <c r="AA67" s="12">
        <f t="shared" ca="1" si="34"/>
        <v>0.54851851851851896</v>
      </c>
      <c r="AB67" s="10">
        <f t="shared" ca="1" si="35"/>
        <v>0.54851851851851896</v>
      </c>
      <c r="AC67" s="23">
        <f>0</f>
        <v>0</v>
      </c>
      <c r="AD67" s="10">
        <f t="shared" ca="1" si="36"/>
        <v>0.54851851851851896</v>
      </c>
      <c r="AE67" s="9">
        <f t="shared" ca="1" si="10"/>
        <v>55</v>
      </c>
      <c r="AF67" s="10">
        <f t="shared" ca="1" si="11"/>
        <v>6.3657407407407413E-4</v>
      </c>
      <c r="AG67" s="10">
        <f t="shared" ca="1" si="37"/>
        <v>0.54915509259259299</v>
      </c>
      <c r="AH67" s="9" t="str">
        <f t="shared" ca="1" si="12"/>
        <v>Quesadilla</v>
      </c>
      <c r="AI67" s="8">
        <f t="shared" ca="1" si="38"/>
        <v>0.54915509259259299</v>
      </c>
      <c r="AJ67" s="23">
        <f t="shared" ca="1" si="39"/>
        <v>0</v>
      </c>
      <c r="AK67" s="8">
        <f t="shared" ca="1" si="44"/>
        <v>0.54915509259259299</v>
      </c>
      <c r="AL67" s="7">
        <f t="shared" ca="1" si="13"/>
        <v>10</v>
      </c>
      <c r="AM67" s="8">
        <f t="shared" ca="1" si="14"/>
        <v>1.1574074074074075E-4</v>
      </c>
      <c r="AN67" s="8">
        <f t="shared" ca="1" si="15"/>
        <v>0.54927083333333371</v>
      </c>
      <c r="AO67" s="7" t="str">
        <f t="shared" ca="1" si="16"/>
        <v>Debit</v>
      </c>
      <c r="AP67" s="1">
        <f t="shared" ca="1" si="40"/>
        <v>2.2337962962963864E-3</v>
      </c>
      <c r="AQ67" s="1">
        <f t="shared" ca="1" si="1"/>
        <v>2.2106481481481478E-3</v>
      </c>
      <c r="AR67">
        <f t="shared" si="17"/>
        <v>1</v>
      </c>
      <c r="AS67" s="33">
        <f t="shared" ca="1" si="41"/>
        <v>2.2337962962963864E-3</v>
      </c>
      <c r="AT67" s="33">
        <f t="shared" ca="1" si="18"/>
        <v>2.2106481481481478E-3</v>
      </c>
      <c r="AX67">
        <f t="shared" si="42"/>
        <v>63</v>
      </c>
      <c r="AY67" s="34">
        <v>1.0770747599451765E-2</v>
      </c>
      <c r="BE67" s="34">
        <f t="shared" si="43"/>
        <v>1.0463141575217536E-2</v>
      </c>
      <c r="BF67">
        <v>17</v>
      </c>
    </row>
    <row r="68" spans="1:58">
      <c r="A68" s="2">
        <v>60</v>
      </c>
      <c r="B68" s="1">
        <f t="shared" si="2"/>
        <v>6.9444444444444447E-4</v>
      </c>
      <c r="C68" s="5">
        <f t="shared" si="19"/>
        <v>0.54552083333333368</v>
      </c>
      <c r="D68" s="18">
        <f t="shared" si="0"/>
        <v>0.54552083333333368</v>
      </c>
      <c r="E68" s="21">
        <f t="shared" ca="1" si="20"/>
        <v>0</v>
      </c>
      <c r="F68" s="18">
        <f t="shared" ca="1" si="21"/>
        <v>0.54552083333333368</v>
      </c>
      <c r="G68" s="25">
        <f t="shared" ca="1" si="3"/>
        <v>21</v>
      </c>
      <c r="H68" s="18">
        <f t="shared" ca="1" si="22"/>
        <v>2.4305555555555555E-4</v>
      </c>
      <c r="I68" s="18">
        <f t="shared" ca="1" si="23"/>
        <v>0.54576388888888927</v>
      </c>
      <c r="J68" s="16">
        <f t="shared" ca="1" si="24"/>
        <v>0.54576388888888927</v>
      </c>
      <c r="K68" s="23">
        <f t="shared" ca="1" si="25"/>
        <v>0</v>
      </c>
      <c r="L68" s="16">
        <f t="shared" ca="1" si="26"/>
        <v>0.54576388888888927</v>
      </c>
      <c r="M68" s="15">
        <f t="shared" ca="1" si="4"/>
        <v>8</v>
      </c>
      <c r="N68" s="16">
        <f t="shared" ca="1" si="5"/>
        <v>9.2592592592592588E-5</v>
      </c>
      <c r="O68" s="16">
        <f t="shared" ca="1" si="27"/>
        <v>0.54585648148148191</v>
      </c>
      <c r="P68" s="14">
        <f t="shared" ca="1" si="28"/>
        <v>0.54585648148148191</v>
      </c>
      <c r="Q68" s="23">
        <f t="shared" ca="1" si="29"/>
        <v>3.2986111111110716E-3</v>
      </c>
      <c r="R68" s="14">
        <f t="shared" ca="1" si="30"/>
        <v>0.54915509259259299</v>
      </c>
      <c r="S68" s="13">
        <f t="shared" ca="1" si="6"/>
        <v>45</v>
      </c>
      <c r="T68" s="14">
        <f t="shared" ca="1" si="7"/>
        <v>5.2083333333333333E-4</v>
      </c>
      <c r="U68" s="14">
        <f t="shared" ca="1" si="31"/>
        <v>0.54967592592592629</v>
      </c>
      <c r="V68" s="12">
        <f t="shared" ca="1" si="32"/>
        <v>0.54967592592592629</v>
      </c>
      <c r="W68" s="23">
        <v>0</v>
      </c>
      <c r="X68" s="12">
        <f t="shared" ca="1" si="33"/>
        <v>0.54967592592592629</v>
      </c>
      <c r="Y68" s="11">
        <f t="shared" ca="1" si="8"/>
        <v>29</v>
      </c>
      <c r="Z68" s="12">
        <f t="shared" ca="1" si="9"/>
        <v>3.3564814814814812E-4</v>
      </c>
      <c r="AA68" s="12">
        <f t="shared" ca="1" si="34"/>
        <v>0.55001157407407442</v>
      </c>
      <c r="AB68" s="10">
        <f t="shared" ca="1" si="35"/>
        <v>0.55001157407407442</v>
      </c>
      <c r="AC68" s="23">
        <f>0</f>
        <v>0</v>
      </c>
      <c r="AD68" s="10">
        <f t="shared" ca="1" si="36"/>
        <v>0.55001157407407442</v>
      </c>
      <c r="AE68" s="9">
        <f t="shared" ca="1" si="10"/>
        <v>40</v>
      </c>
      <c r="AF68" s="10">
        <f t="shared" ca="1" si="11"/>
        <v>4.6296296296296298E-4</v>
      </c>
      <c r="AG68" s="10">
        <f t="shared" ca="1" si="37"/>
        <v>0.55047453703703741</v>
      </c>
      <c r="AH68" s="9" t="str">
        <f t="shared" ca="1" si="12"/>
        <v>Bowl</v>
      </c>
      <c r="AI68" s="8">
        <f t="shared" ca="1" si="38"/>
        <v>0.55047453703703741</v>
      </c>
      <c r="AJ68" s="23">
        <f t="shared" ca="1" si="39"/>
        <v>0</v>
      </c>
      <c r="AK68" s="8">
        <f t="shared" ca="1" si="44"/>
        <v>0.55047453703703741</v>
      </c>
      <c r="AL68" s="7">
        <f t="shared" ca="1" si="13"/>
        <v>28</v>
      </c>
      <c r="AM68" s="8">
        <f t="shared" ca="1" si="14"/>
        <v>3.2407407407407406E-4</v>
      </c>
      <c r="AN68" s="8">
        <f t="shared" ca="1" si="15"/>
        <v>0.5507986111111115</v>
      </c>
      <c r="AO68" s="7" t="str">
        <f t="shared" ca="1" si="16"/>
        <v>Debit</v>
      </c>
      <c r="AP68" s="1">
        <f t="shared" ca="1" si="40"/>
        <v>3.2986111111110716E-3</v>
      </c>
      <c r="AQ68" s="1">
        <f t="shared" ca="1" si="1"/>
        <v>1.9791666666666668E-3</v>
      </c>
      <c r="AR68">
        <f t="shared" si="17"/>
        <v>1</v>
      </c>
      <c r="AS68" s="33">
        <f t="shared" ca="1" si="41"/>
        <v>3.2986111111110716E-3</v>
      </c>
      <c r="AT68" s="33">
        <f t="shared" ca="1" si="18"/>
        <v>1.9791666666666668E-3</v>
      </c>
      <c r="AX68">
        <f t="shared" si="42"/>
        <v>64</v>
      </c>
      <c r="AY68" s="34">
        <v>8.5509902263377988E-3</v>
      </c>
      <c r="BE68" s="34">
        <f t="shared" si="43"/>
        <v>1.0521011945587905E-2</v>
      </c>
      <c r="BF68">
        <v>12</v>
      </c>
    </row>
    <row r="69" spans="1:58">
      <c r="A69" s="2">
        <v>136</v>
      </c>
      <c r="B69" s="1">
        <f t="shared" si="2"/>
        <v>1.5740740740740741E-3</v>
      </c>
      <c r="C69" s="5">
        <f t="shared" si="19"/>
        <v>0.54709490740740774</v>
      </c>
      <c r="D69" s="18">
        <f t="shared" ref="D69:D132" si="45">C69</f>
        <v>0.54709490740740774</v>
      </c>
      <c r="E69" s="21">
        <f t="shared" ca="1" si="20"/>
        <v>0</v>
      </c>
      <c r="F69" s="18">
        <f t="shared" ca="1" si="21"/>
        <v>0.54709490740740774</v>
      </c>
      <c r="G69" s="25">
        <f t="shared" ca="1" si="3"/>
        <v>30</v>
      </c>
      <c r="H69" s="18">
        <f t="shared" ca="1" si="22"/>
        <v>3.4722222222222224E-4</v>
      </c>
      <c r="I69" s="18">
        <f t="shared" ca="1" si="23"/>
        <v>0.54744212962963001</v>
      </c>
      <c r="J69" s="16">
        <f t="shared" ca="1" si="24"/>
        <v>0.54744212962963001</v>
      </c>
      <c r="K69" s="23">
        <f t="shared" ca="1" si="25"/>
        <v>0</v>
      </c>
      <c r="L69" s="16">
        <f t="shared" ca="1" si="26"/>
        <v>0.54744212962963001</v>
      </c>
      <c r="M69" s="15">
        <f t="shared" ca="1" si="4"/>
        <v>16</v>
      </c>
      <c r="N69" s="16">
        <f t="shared" ca="1" si="5"/>
        <v>1.8518518518518518E-4</v>
      </c>
      <c r="O69" s="16">
        <f t="shared" ca="1" si="27"/>
        <v>0.54762731481481519</v>
      </c>
      <c r="P69" s="14">
        <f t="shared" ca="1" si="28"/>
        <v>0.54762731481481519</v>
      </c>
      <c r="Q69" s="23">
        <f t="shared" ca="1" si="29"/>
        <v>2.8472222222222232E-3</v>
      </c>
      <c r="R69" s="14">
        <f t="shared" ca="1" si="30"/>
        <v>0.55047453703703741</v>
      </c>
      <c r="S69" s="13">
        <f t="shared" ca="1" si="6"/>
        <v>16</v>
      </c>
      <c r="T69" s="14">
        <f t="shared" ca="1" si="7"/>
        <v>1.8518518518518518E-4</v>
      </c>
      <c r="U69" s="14">
        <f t="shared" ca="1" si="31"/>
        <v>0.55065972222222259</v>
      </c>
      <c r="V69" s="12">
        <f t="shared" ca="1" si="32"/>
        <v>0.55065972222222259</v>
      </c>
      <c r="W69" s="23">
        <v>0</v>
      </c>
      <c r="X69" s="12">
        <f t="shared" ca="1" si="33"/>
        <v>0.55065972222222259</v>
      </c>
      <c r="Y69" s="11">
        <f t="shared" ca="1" si="8"/>
        <v>27</v>
      </c>
      <c r="Z69" s="12">
        <f t="shared" ca="1" si="9"/>
        <v>3.1250000000000001E-4</v>
      </c>
      <c r="AA69" s="12">
        <f t="shared" ca="1" si="34"/>
        <v>0.55097222222222264</v>
      </c>
      <c r="AB69" s="10">
        <f t="shared" ca="1" si="35"/>
        <v>0.55097222222222264</v>
      </c>
      <c r="AC69" s="23">
        <f>0</f>
        <v>0</v>
      </c>
      <c r="AD69" s="10">
        <f t="shared" ca="1" si="36"/>
        <v>0.55097222222222264</v>
      </c>
      <c r="AE69" s="9">
        <f t="shared" ca="1" si="10"/>
        <v>66</v>
      </c>
      <c r="AF69" s="10">
        <f t="shared" ca="1" si="11"/>
        <v>7.6388888888888893E-4</v>
      </c>
      <c r="AG69" s="10">
        <f t="shared" ca="1" si="37"/>
        <v>0.55173611111111154</v>
      </c>
      <c r="AH69" s="9" t="str">
        <f t="shared" ca="1" si="12"/>
        <v>Quesadilla</v>
      </c>
      <c r="AI69" s="8">
        <f t="shared" ca="1" si="38"/>
        <v>0.55173611111111154</v>
      </c>
      <c r="AJ69" s="23">
        <f t="shared" ca="1" si="39"/>
        <v>0</v>
      </c>
      <c r="AK69" s="8">
        <f t="shared" ca="1" si="44"/>
        <v>0.55173611111111154</v>
      </c>
      <c r="AL69" s="7">
        <f t="shared" ca="1" si="13"/>
        <v>12</v>
      </c>
      <c r="AM69" s="8">
        <f t="shared" ca="1" si="14"/>
        <v>1.3888888888888889E-4</v>
      </c>
      <c r="AN69" s="8">
        <f t="shared" ca="1" si="15"/>
        <v>0.55187500000000045</v>
      </c>
      <c r="AO69" s="7" t="str">
        <f t="shared" ca="1" si="16"/>
        <v>Debit</v>
      </c>
      <c r="AP69" s="1">
        <f t="shared" ca="1" si="40"/>
        <v>2.8472222222222232E-3</v>
      </c>
      <c r="AQ69" s="1">
        <f t="shared" ref="AQ69:AQ132" ca="1" si="46">AM69+AF69+Z69+T69+N69+H69</f>
        <v>1.9328703703703704E-3</v>
      </c>
      <c r="AR69">
        <f t="shared" si="17"/>
        <v>1</v>
      </c>
      <c r="AS69" s="33">
        <f t="shared" ca="1" si="41"/>
        <v>2.8472222222222232E-3</v>
      </c>
      <c r="AT69" s="33">
        <f t="shared" ca="1" si="18"/>
        <v>1.9328703703703704E-3</v>
      </c>
      <c r="AX69">
        <f t="shared" si="42"/>
        <v>65</v>
      </c>
      <c r="AY69" s="34">
        <v>8.5341292295384487E-3</v>
      </c>
      <c r="BE69" s="34">
        <f t="shared" si="43"/>
        <v>1.0578882315958275E-2</v>
      </c>
      <c r="BF69">
        <v>8</v>
      </c>
    </row>
    <row r="70" spans="1:58">
      <c r="A70" s="2">
        <v>181</v>
      </c>
      <c r="B70" s="1">
        <f t="shared" ref="B70:B133" si="47">A70/86400</f>
        <v>2.0949074074074073E-3</v>
      </c>
      <c r="C70" s="5">
        <f t="shared" si="19"/>
        <v>0.5491898148148151</v>
      </c>
      <c r="D70" s="18">
        <f t="shared" si="45"/>
        <v>0.5491898148148151</v>
      </c>
      <c r="E70" s="21">
        <f t="shared" ca="1" si="20"/>
        <v>0</v>
      </c>
      <c r="F70" s="18">
        <f t="shared" ca="1" si="21"/>
        <v>0.5491898148148151</v>
      </c>
      <c r="G70" s="25">
        <f t="shared" ref="G70:G133" ca="1" si="48">RANDBETWEEN(10,30)</f>
        <v>24</v>
      </c>
      <c r="H70" s="18">
        <f t="shared" ca="1" si="22"/>
        <v>2.7777777777777778E-4</v>
      </c>
      <c r="I70" s="18">
        <f t="shared" ca="1" si="23"/>
        <v>0.54946759259259292</v>
      </c>
      <c r="J70" s="16">
        <f t="shared" ca="1" si="24"/>
        <v>0.54946759259259292</v>
      </c>
      <c r="K70" s="23">
        <f t="shared" ca="1" si="25"/>
        <v>0</v>
      </c>
      <c r="L70" s="16">
        <f t="shared" ca="1" si="26"/>
        <v>0.54946759259259292</v>
      </c>
      <c r="M70" s="15">
        <f t="shared" ref="M70:M133" ca="1" si="49">RANDBETWEEN(8,35)</f>
        <v>12</v>
      </c>
      <c r="N70" s="16">
        <f t="shared" ref="N70:N133" ca="1" si="50">M70/86400</f>
        <v>1.3888888888888889E-4</v>
      </c>
      <c r="O70" s="16">
        <f t="shared" ca="1" si="27"/>
        <v>0.54960648148148183</v>
      </c>
      <c r="P70" s="14">
        <f t="shared" ca="1" si="28"/>
        <v>0.54960648148148183</v>
      </c>
      <c r="Q70" s="23">
        <f t="shared" ca="1" si="29"/>
        <v>2.1296296296297035E-3</v>
      </c>
      <c r="R70" s="14">
        <f t="shared" ca="1" si="30"/>
        <v>0.55173611111111154</v>
      </c>
      <c r="S70" s="13">
        <f t="shared" ref="S70:S133" ca="1" si="51">RANDBETWEEN(15,45)</f>
        <v>36</v>
      </c>
      <c r="T70" s="14">
        <f t="shared" ref="T70:T133" ca="1" si="52">S70/86400</f>
        <v>4.1666666666666669E-4</v>
      </c>
      <c r="U70" s="14">
        <f t="shared" ca="1" si="31"/>
        <v>0.55215277777777816</v>
      </c>
      <c r="V70" s="12">
        <f t="shared" ca="1" si="32"/>
        <v>0.55215277777777816</v>
      </c>
      <c r="W70" s="23">
        <v>0</v>
      </c>
      <c r="X70" s="12">
        <f t="shared" ca="1" si="33"/>
        <v>0.55215277777777816</v>
      </c>
      <c r="Y70" s="11">
        <f t="shared" ref="Y70:Y133" ca="1" si="53">RANDBETWEEN(20,50)</f>
        <v>42</v>
      </c>
      <c r="Z70" s="12">
        <f t="shared" ref="Z70:Z133" ca="1" si="54">Y70/86400</f>
        <v>4.861111111111111E-4</v>
      </c>
      <c r="AA70" s="12">
        <f t="shared" ca="1" si="34"/>
        <v>0.55263888888888923</v>
      </c>
      <c r="AB70" s="10">
        <f t="shared" ca="1" si="35"/>
        <v>0.55263888888888923</v>
      </c>
      <c r="AC70" s="23">
        <f>0</f>
        <v>0</v>
      </c>
      <c r="AD70" s="10">
        <f t="shared" ca="1" si="36"/>
        <v>0.55263888888888923</v>
      </c>
      <c r="AE70" s="9">
        <f t="shared" ref="AE70:AE133" ca="1" si="55">IF(AH70=$AE$366,RANDBETWEEN($AF$366,$AG$366),IF(AH70=$AE$367,RANDBETWEEN($AF$367,$AG$367),RANDBETWEEN($AF$368,$AG$368)))</f>
        <v>59</v>
      </c>
      <c r="AF70" s="10">
        <f t="shared" ref="AF70:AF133" ca="1" si="56">AE70/86400</f>
        <v>6.8287037037037036E-4</v>
      </c>
      <c r="AG70" s="10">
        <f t="shared" ca="1" si="37"/>
        <v>0.55332175925925964</v>
      </c>
      <c r="AH70" s="9" t="str">
        <f t="shared" ref="AH70:AH133" ca="1" si="57">IF(RAND()&lt;$AD$366,$AE$366,IF(RAND()&lt;$AD$367,$AE$367,$AE$368))</f>
        <v>Burrito</v>
      </c>
      <c r="AI70" s="8">
        <f t="shared" ca="1" si="38"/>
        <v>0.55332175925925964</v>
      </c>
      <c r="AJ70" s="23">
        <f t="shared" ca="1" si="39"/>
        <v>0</v>
      </c>
      <c r="AK70" s="8">
        <f t="shared" ca="1" si="44"/>
        <v>0.55332175925925964</v>
      </c>
      <c r="AL70" s="7">
        <f t="shared" ref="AL70:AL133" ca="1" si="58">IF(AO70=$AL$366,RANDBETWEEN($AM$366,$AN$366),RANDBETWEEN($AM$367,$AN$367))</f>
        <v>28</v>
      </c>
      <c r="AM70" s="8">
        <f t="shared" ref="AM70:AM133" ca="1" si="59">AL70/86400</f>
        <v>3.2407407407407406E-4</v>
      </c>
      <c r="AN70" s="8">
        <f t="shared" ref="AN70:AN133" ca="1" si="60">AK70+AM70</f>
        <v>0.55364583333333373</v>
      </c>
      <c r="AO70" s="7" t="str">
        <f t="shared" ref="AO70:AO133" ca="1" si="61">IF(RAND()&lt;$AK$366,$AL$366,$AL$367)</f>
        <v>Debit</v>
      </c>
      <c r="AP70" s="1">
        <f t="shared" ref="AP70:AP133" ca="1" si="62">E70+K70+Q70+W70+AC70+AJ70</f>
        <v>2.1296296296297035E-3</v>
      </c>
      <c r="AQ70" s="1">
        <f t="shared" ca="1" si="46"/>
        <v>2.3263888888888891E-3</v>
      </c>
      <c r="AR70">
        <f t="shared" ref="AR70:AR133" si="63">IF(C70&lt;$H$1, 1,0)</f>
        <v>1</v>
      </c>
      <c r="AS70" s="33">
        <f t="shared" ca="1" si="41"/>
        <v>2.1296296296297035E-3</v>
      </c>
      <c r="AT70" s="33">
        <f t="shared" ref="AT70:AT133" ca="1" si="64">AQ70*AR70</f>
        <v>2.3263888888888891E-3</v>
      </c>
      <c r="AX70">
        <f t="shared" si="42"/>
        <v>66</v>
      </c>
      <c r="AY70" s="34">
        <v>9.7997042181071827E-3</v>
      </c>
      <c r="BE70" s="34">
        <f t="shared" si="43"/>
        <v>1.0636752686328644E-2</v>
      </c>
      <c r="BF70">
        <v>12</v>
      </c>
    </row>
    <row r="71" spans="1:58">
      <c r="A71" s="2">
        <v>191</v>
      </c>
      <c r="B71" s="1">
        <f t="shared" si="47"/>
        <v>2.2106481481481482E-3</v>
      </c>
      <c r="C71" s="5">
        <f t="shared" ref="C71:C134" si="65">C70+B71</f>
        <v>0.5514004629629633</v>
      </c>
      <c r="D71" s="18">
        <f t="shared" si="45"/>
        <v>0.5514004629629633</v>
      </c>
      <c r="E71" s="21">
        <f t="shared" ref="E71:E134" ca="1" si="66">MAX(0,(I70-D71))</f>
        <v>0</v>
      </c>
      <c r="F71" s="18">
        <f t="shared" ref="F71:F134" ca="1" si="67">D71+E71</f>
        <v>0.5514004629629633</v>
      </c>
      <c r="G71" s="25">
        <f t="shared" ca="1" si="48"/>
        <v>20</v>
      </c>
      <c r="H71" s="18">
        <f t="shared" ref="H71:H134" ca="1" si="68">G71/86400</f>
        <v>2.3148148148148149E-4</v>
      </c>
      <c r="I71" s="18">
        <f t="shared" ref="I71:I134" ca="1" si="69">F71+H71</f>
        <v>0.55163194444444474</v>
      </c>
      <c r="J71" s="16">
        <f t="shared" ref="J71:J134" ca="1" si="70">I71</f>
        <v>0.55163194444444474</v>
      </c>
      <c r="K71" s="23">
        <f t="shared" ref="K71:K134" ca="1" si="71">MAX(0,(O70-J71))</f>
        <v>0</v>
      </c>
      <c r="L71" s="16">
        <f t="shared" ref="L71:L134" ca="1" si="72">J71+K71</f>
        <v>0.55163194444444474</v>
      </c>
      <c r="M71" s="15">
        <f t="shared" ca="1" si="49"/>
        <v>29</v>
      </c>
      <c r="N71" s="16">
        <f t="shared" ca="1" si="50"/>
        <v>3.3564814814814812E-4</v>
      </c>
      <c r="O71" s="16">
        <f t="shared" ref="O71:O134" ca="1" si="73">L71+N71</f>
        <v>0.55196759259259287</v>
      </c>
      <c r="P71" s="14">
        <f t="shared" ref="P71:P134" ca="1" si="74">O71</f>
        <v>0.55196759259259287</v>
      </c>
      <c r="Q71" s="23">
        <f t="shared" ref="Q71:Q134" ca="1" si="75">MAX(0,(AG70-P71))</f>
        <v>1.3541666666667673E-3</v>
      </c>
      <c r="R71" s="14">
        <f t="shared" ref="R71:R134" ca="1" si="76">P71+Q71</f>
        <v>0.55332175925925964</v>
      </c>
      <c r="S71" s="13">
        <f t="shared" ca="1" si="51"/>
        <v>35</v>
      </c>
      <c r="T71" s="14">
        <f t="shared" ca="1" si="52"/>
        <v>4.0509259259259258E-4</v>
      </c>
      <c r="U71" s="14">
        <f t="shared" ref="U71:U134" ca="1" si="77">R71+T71</f>
        <v>0.55372685185185222</v>
      </c>
      <c r="V71" s="12">
        <f t="shared" ref="V71:V134" ca="1" si="78">U71</f>
        <v>0.55372685185185222</v>
      </c>
      <c r="W71" s="23">
        <v>0</v>
      </c>
      <c r="X71" s="12">
        <f t="shared" ref="X71:X134" ca="1" si="79">V71+W71</f>
        <v>0.55372685185185222</v>
      </c>
      <c r="Y71" s="11">
        <f t="shared" ca="1" si="53"/>
        <v>30</v>
      </c>
      <c r="Z71" s="12">
        <f t="shared" ca="1" si="54"/>
        <v>3.4722222222222224E-4</v>
      </c>
      <c r="AA71" s="12">
        <f t="shared" ref="AA71:AA134" ca="1" si="80">X71+Z71</f>
        <v>0.5540740740740745</v>
      </c>
      <c r="AB71" s="10">
        <f t="shared" ref="AB71:AB134" ca="1" si="81">AA71</f>
        <v>0.5540740740740745</v>
      </c>
      <c r="AC71" s="23">
        <f>0</f>
        <v>0</v>
      </c>
      <c r="AD71" s="10">
        <f t="shared" ref="AD71:AD134" ca="1" si="82">AB71+AC71</f>
        <v>0.5540740740740745</v>
      </c>
      <c r="AE71" s="9">
        <f t="shared" ca="1" si="55"/>
        <v>44</v>
      </c>
      <c r="AF71" s="10">
        <f t="shared" ca="1" si="56"/>
        <v>5.0925925925925921E-4</v>
      </c>
      <c r="AG71" s="10">
        <f t="shared" ref="AG71:AG134" ca="1" si="83">AD71+AF71</f>
        <v>0.55458333333333376</v>
      </c>
      <c r="AH71" s="9" t="str">
        <f t="shared" ca="1" si="57"/>
        <v>Bowl</v>
      </c>
      <c r="AI71" s="8">
        <f t="shared" ref="AI71:AI134" ca="1" si="84">AG71</f>
        <v>0.55458333333333376</v>
      </c>
      <c r="AJ71" s="23">
        <f t="shared" ref="AJ71:AJ134" ca="1" si="85">MAX(0,(AN70-AI71))</f>
        <v>0</v>
      </c>
      <c r="AK71" s="8">
        <f t="shared" ca="1" si="44"/>
        <v>0.55458333333333376</v>
      </c>
      <c r="AL71" s="7">
        <f t="shared" ca="1" si="58"/>
        <v>19</v>
      </c>
      <c r="AM71" s="8">
        <f t="shared" ca="1" si="59"/>
        <v>2.199074074074074E-4</v>
      </c>
      <c r="AN71" s="8">
        <f t="shared" ca="1" si="60"/>
        <v>0.55480324074074117</v>
      </c>
      <c r="AO71" s="7" t="str">
        <f t="shared" ca="1" si="61"/>
        <v>Debit</v>
      </c>
      <c r="AP71" s="1">
        <f t="shared" ca="1" si="62"/>
        <v>1.3541666666667673E-3</v>
      </c>
      <c r="AQ71" s="1">
        <f t="shared" ca="1" si="46"/>
        <v>2.0486111111111109E-3</v>
      </c>
      <c r="AR71">
        <f t="shared" si="63"/>
        <v>1</v>
      </c>
      <c r="AS71" s="33">
        <f t="shared" ref="AS71:AS134" ca="1" si="86">AP71*AR71</f>
        <v>1.3541666666667673E-3</v>
      </c>
      <c r="AT71" s="33">
        <f t="shared" ca="1" si="64"/>
        <v>2.0486111111111109E-3</v>
      </c>
      <c r="AX71">
        <f t="shared" ref="AX71:AX134" si="87">AX70+1</f>
        <v>67</v>
      </c>
      <c r="AY71" s="34">
        <v>1.0241698102423881E-2</v>
      </c>
      <c r="BE71" s="34">
        <f t="shared" ref="BE71:BE100" si="88">BE70+$BC$10</f>
        <v>1.0694623056699014E-2</v>
      </c>
      <c r="BF71">
        <v>10</v>
      </c>
    </row>
    <row r="72" spans="1:58">
      <c r="A72" s="2">
        <v>37</v>
      </c>
      <c r="B72" s="1">
        <f t="shared" si="47"/>
        <v>4.2824074074074075E-4</v>
      </c>
      <c r="C72" s="5">
        <f t="shared" si="65"/>
        <v>0.55182870370370407</v>
      </c>
      <c r="D72" s="18">
        <f t="shared" si="45"/>
        <v>0.55182870370370407</v>
      </c>
      <c r="E72" s="21">
        <f t="shared" ca="1" si="66"/>
        <v>0</v>
      </c>
      <c r="F72" s="18">
        <f t="shared" ca="1" si="67"/>
        <v>0.55182870370370407</v>
      </c>
      <c r="G72" s="25">
        <f t="shared" ca="1" si="48"/>
        <v>17</v>
      </c>
      <c r="H72" s="18">
        <f t="shared" ca="1" si="68"/>
        <v>1.9675925925925926E-4</v>
      </c>
      <c r="I72" s="18">
        <f t="shared" ca="1" si="69"/>
        <v>0.55202546296296329</v>
      </c>
      <c r="J72" s="16">
        <f t="shared" ca="1" si="70"/>
        <v>0.55202546296296329</v>
      </c>
      <c r="K72" s="23">
        <f t="shared" ca="1" si="71"/>
        <v>0</v>
      </c>
      <c r="L72" s="16">
        <f t="shared" ca="1" si="72"/>
        <v>0.55202546296296329</v>
      </c>
      <c r="M72" s="15">
        <f t="shared" ca="1" si="49"/>
        <v>13</v>
      </c>
      <c r="N72" s="16">
        <f t="shared" ca="1" si="50"/>
        <v>1.5046296296296297E-4</v>
      </c>
      <c r="O72" s="16">
        <f t="shared" ca="1" si="73"/>
        <v>0.55217592592592624</v>
      </c>
      <c r="P72" s="14">
        <f t="shared" ca="1" si="74"/>
        <v>0.55217592592592624</v>
      </c>
      <c r="Q72" s="23">
        <f t="shared" ca="1" si="75"/>
        <v>2.4074074074075247E-3</v>
      </c>
      <c r="R72" s="14">
        <f t="shared" ca="1" si="76"/>
        <v>0.55458333333333376</v>
      </c>
      <c r="S72" s="13">
        <f t="shared" ca="1" si="51"/>
        <v>17</v>
      </c>
      <c r="T72" s="14">
        <f t="shared" ca="1" si="52"/>
        <v>1.9675925925925926E-4</v>
      </c>
      <c r="U72" s="14">
        <f t="shared" ca="1" si="77"/>
        <v>0.55478009259259298</v>
      </c>
      <c r="V72" s="12">
        <f t="shared" ca="1" si="78"/>
        <v>0.55478009259259298</v>
      </c>
      <c r="W72" s="23">
        <v>0</v>
      </c>
      <c r="X72" s="12">
        <f t="shared" ca="1" si="79"/>
        <v>0.55478009259259298</v>
      </c>
      <c r="Y72" s="11">
        <f t="shared" ca="1" si="53"/>
        <v>29</v>
      </c>
      <c r="Z72" s="12">
        <f t="shared" ca="1" si="54"/>
        <v>3.3564814814814812E-4</v>
      </c>
      <c r="AA72" s="12">
        <f t="shared" ca="1" si="80"/>
        <v>0.5551157407407411</v>
      </c>
      <c r="AB72" s="10">
        <f t="shared" ca="1" si="81"/>
        <v>0.5551157407407411</v>
      </c>
      <c r="AC72" s="23">
        <f>0</f>
        <v>0</v>
      </c>
      <c r="AD72" s="10">
        <f t="shared" ca="1" si="82"/>
        <v>0.5551157407407411</v>
      </c>
      <c r="AE72" s="9">
        <f t="shared" ca="1" si="55"/>
        <v>58</v>
      </c>
      <c r="AF72" s="10">
        <f t="shared" ca="1" si="56"/>
        <v>6.7129629629629625E-4</v>
      </c>
      <c r="AG72" s="10">
        <f t="shared" ca="1" si="83"/>
        <v>0.55578703703703736</v>
      </c>
      <c r="AH72" s="9" t="str">
        <f t="shared" ca="1" si="57"/>
        <v>Burrito</v>
      </c>
      <c r="AI72" s="8">
        <f t="shared" ca="1" si="84"/>
        <v>0.55578703703703736</v>
      </c>
      <c r="AJ72" s="23">
        <f t="shared" ca="1" si="85"/>
        <v>0</v>
      </c>
      <c r="AK72" s="8">
        <f t="shared" ca="1" si="44"/>
        <v>0.55578703703703736</v>
      </c>
      <c r="AL72" s="7">
        <f t="shared" ca="1" si="58"/>
        <v>21</v>
      </c>
      <c r="AM72" s="8">
        <f t="shared" ca="1" si="59"/>
        <v>2.4305555555555555E-4</v>
      </c>
      <c r="AN72" s="8">
        <f t="shared" ca="1" si="60"/>
        <v>0.55603009259259295</v>
      </c>
      <c r="AO72" s="7" t="str">
        <f t="shared" ca="1" si="61"/>
        <v>Debit</v>
      </c>
      <c r="AP72" s="1">
        <f t="shared" ca="1" si="62"/>
        <v>2.4074074074075247E-3</v>
      </c>
      <c r="AQ72" s="1">
        <f t="shared" ca="1" si="46"/>
        <v>1.7939814814814815E-3</v>
      </c>
      <c r="AR72">
        <f t="shared" si="63"/>
        <v>1</v>
      </c>
      <c r="AS72" s="33">
        <f t="shared" ca="1" si="86"/>
        <v>2.4074074074075247E-3</v>
      </c>
      <c r="AT72" s="33">
        <f t="shared" ca="1" si="64"/>
        <v>1.7939814814814815E-3</v>
      </c>
      <c r="AX72">
        <f t="shared" si="87"/>
        <v>68</v>
      </c>
      <c r="AY72" s="34">
        <v>9.9905335505264831E-3</v>
      </c>
      <c r="BE72" s="34">
        <f t="shared" si="88"/>
        <v>1.0752493427069383E-2</v>
      </c>
      <c r="BF72">
        <v>1</v>
      </c>
    </row>
    <row r="73" spans="1:58">
      <c r="A73" s="2">
        <v>133</v>
      </c>
      <c r="B73" s="1">
        <f t="shared" si="47"/>
        <v>1.5393518518518519E-3</v>
      </c>
      <c r="C73" s="5">
        <f t="shared" si="65"/>
        <v>0.5533680555555559</v>
      </c>
      <c r="D73" s="18">
        <f t="shared" si="45"/>
        <v>0.5533680555555559</v>
      </c>
      <c r="E73" s="21">
        <f t="shared" ca="1" si="66"/>
        <v>0</v>
      </c>
      <c r="F73" s="18">
        <f t="shared" ca="1" si="67"/>
        <v>0.5533680555555559</v>
      </c>
      <c r="G73" s="25">
        <f t="shared" ca="1" si="48"/>
        <v>11</v>
      </c>
      <c r="H73" s="18">
        <f t="shared" ca="1" si="68"/>
        <v>1.273148148148148E-4</v>
      </c>
      <c r="I73" s="18">
        <f t="shared" ca="1" si="69"/>
        <v>0.55349537037037067</v>
      </c>
      <c r="J73" s="16">
        <f t="shared" ca="1" si="70"/>
        <v>0.55349537037037067</v>
      </c>
      <c r="K73" s="23">
        <f t="shared" ca="1" si="71"/>
        <v>0</v>
      </c>
      <c r="L73" s="16">
        <f t="shared" ca="1" si="72"/>
        <v>0.55349537037037067</v>
      </c>
      <c r="M73" s="15">
        <f t="shared" ca="1" si="49"/>
        <v>20</v>
      </c>
      <c r="N73" s="16">
        <f t="shared" ca="1" si="50"/>
        <v>2.3148148148148149E-4</v>
      </c>
      <c r="O73" s="16">
        <f t="shared" ca="1" si="73"/>
        <v>0.55372685185185211</v>
      </c>
      <c r="P73" s="14">
        <f t="shared" ca="1" si="74"/>
        <v>0.55372685185185211</v>
      </c>
      <c r="Q73" s="23">
        <f t="shared" ca="1" si="75"/>
        <v>2.0601851851852482E-3</v>
      </c>
      <c r="R73" s="14">
        <f t="shared" ca="1" si="76"/>
        <v>0.55578703703703736</v>
      </c>
      <c r="S73" s="13">
        <f t="shared" ca="1" si="51"/>
        <v>19</v>
      </c>
      <c r="T73" s="14">
        <f t="shared" ca="1" si="52"/>
        <v>2.199074074074074E-4</v>
      </c>
      <c r="U73" s="14">
        <f t="shared" ca="1" si="77"/>
        <v>0.55600694444444476</v>
      </c>
      <c r="V73" s="12">
        <f t="shared" ca="1" si="78"/>
        <v>0.55600694444444476</v>
      </c>
      <c r="W73" s="23">
        <v>0</v>
      </c>
      <c r="X73" s="12">
        <f t="shared" ca="1" si="79"/>
        <v>0.55600694444444476</v>
      </c>
      <c r="Y73" s="11">
        <f t="shared" ca="1" si="53"/>
        <v>40</v>
      </c>
      <c r="Z73" s="12">
        <f t="shared" ca="1" si="54"/>
        <v>4.6296296296296298E-4</v>
      </c>
      <c r="AA73" s="12">
        <f t="shared" ca="1" si="80"/>
        <v>0.55646990740740776</v>
      </c>
      <c r="AB73" s="10">
        <f t="shared" ca="1" si="81"/>
        <v>0.55646990740740776</v>
      </c>
      <c r="AC73" s="23">
        <f>0</f>
        <v>0</v>
      </c>
      <c r="AD73" s="10">
        <f t="shared" ca="1" si="82"/>
        <v>0.55646990740740776</v>
      </c>
      <c r="AE73" s="9">
        <f t="shared" ca="1" si="55"/>
        <v>43</v>
      </c>
      <c r="AF73" s="10">
        <f t="shared" ca="1" si="56"/>
        <v>4.9768518518518521E-4</v>
      </c>
      <c r="AG73" s="10">
        <f t="shared" ca="1" si="83"/>
        <v>0.55696759259259299</v>
      </c>
      <c r="AH73" s="9" t="str">
        <f t="shared" ca="1" si="57"/>
        <v>Bowl</v>
      </c>
      <c r="AI73" s="8">
        <f t="shared" ca="1" si="84"/>
        <v>0.55696759259259299</v>
      </c>
      <c r="AJ73" s="23">
        <f t="shared" ca="1" si="85"/>
        <v>0</v>
      </c>
      <c r="AK73" s="8">
        <f t="shared" ref="AK73:AK136" ca="1" si="89">AI73+AJ73</f>
        <v>0.55696759259259299</v>
      </c>
      <c r="AL73" s="7">
        <f t="shared" ca="1" si="58"/>
        <v>24</v>
      </c>
      <c r="AM73" s="8">
        <f t="shared" ca="1" si="59"/>
        <v>2.7777777777777778E-4</v>
      </c>
      <c r="AN73" s="8">
        <f t="shared" ca="1" si="60"/>
        <v>0.55724537037037081</v>
      </c>
      <c r="AO73" s="7" t="str">
        <f t="shared" ca="1" si="61"/>
        <v>Debit</v>
      </c>
      <c r="AP73" s="1">
        <f t="shared" ca="1" si="62"/>
        <v>2.0601851851852482E-3</v>
      </c>
      <c r="AQ73" s="1">
        <f t="shared" ca="1" si="46"/>
        <v>1.8171296296296299E-3</v>
      </c>
      <c r="AR73">
        <f t="shared" si="63"/>
        <v>1</v>
      </c>
      <c r="AS73" s="33">
        <f t="shared" ca="1" si="86"/>
        <v>2.0601851851852482E-3</v>
      </c>
      <c r="AT73" s="33">
        <f t="shared" ca="1" si="64"/>
        <v>1.8171296296296299E-3</v>
      </c>
      <c r="AX73">
        <f t="shared" si="87"/>
        <v>69</v>
      </c>
      <c r="AY73" s="34">
        <v>8.4724722793783104E-3</v>
      </c>
      <c r="BE73" s="34">
        <f t="shared" si="88"/>
        <v>1.0810363797439753E-2</v>
      </c>
      <c r="BF73">
        <v>11</v>
      </c>
    </row>
    <row r="74" spans="1:58">
      <c r="A74" s="2">
        <v>14</v>
      </c>
      <c r="B74" s="1">
        <f t="shared" si="47"/>
        <v>1.6203703703703703E-4</v>
      </c>
      <c r="C74" s="5">
        <f t="shared" si="65"/>
        <v>0.55353009259259289</v>
      </c>
      <c r="D74" s="18">
        <f t="shared" si="45"/>
        <v>0.55353009259259289</v>
      </c>
      <c r="E74" s="21">
        <f t="shared" ca="1" si="66"/>
        <v>0</v>
      </c>
      <c r="F74" s="18">
        <f t="shared" ca="1" si="67"/>
        <v>0.55353009259259289</v>
      </c>
      <c r="G74" s="25">
        <f t="shared" ca="1" si="48"/>
        <v>12</v>
      </c>
      <c r="H74" s="18">
        <f t="shared" ca="1" si="68"/>
        <v>1.3888888888888889E-4</v>
      </c>
      <c r="I74" s="18">
        <f t="shared" ca="1" si="69"/>
        <v>0.5536689814814818</v>
      </c>
      <c r="J74" s="16">
        <f t="shared" ca="1" si="70"/>
        <v>0.5536689814814818</v>
      </c>
      <c r="K74" s="23">
        <f t="shared" ca="1" si="71"/>
        <v>5.7870370370305402E-5</v>
      </c>
      <c r="L74" s="16">
        <f t="shared" ca="1" si="72"/>
        <v>0.55372685185185211</v>
      </c>
      <c r="M74" s="15">
        <f t="shared" ca="1" si="49"/>
        <v>11</v>
      </c>
      <c r="N74" s="16">
        <f t="shared" ca="1" si="50"/>
        <v>1.273148148148148E-4</v>
      </c>
      <c r="O74" s="16">
        <f t="shared" ca="1" si="73"/>
        <v>0.55385416666666687</v>
      </c>
      <c r="P74" s="14">
        <f t="shared" ca="1" si="74"/>
        <v>0.55385416666666687</v>
      </c>
      <c r="Q74" s="23">
        <f t="shared" ca="1" si="75"/>
        <v>3.1134259259261166E-3</v>
      </c>
      <c r="R74" s="14">
        <f t="shared" ca="1" si="76"/>
        <v>0.55696759259259299</v>
      </c>
      <c r="S74" s="13">
        <f t="shared" ca="1" si="51"/>
        <v>31</v>
      </c>
      <c r="T74" s="14">
        <f t="shared" ca="1" si="52"/>
        <v>3.5879629629629629E-4</v>
      </c>
      <c r="U74" s="14">
        <f t="shared" ca="1" si="77"/>
        <v>0.5573263888888893</v>
      </c>
      <c r="V74" s="12">
        <f t="shared" ca="1" si="78"/>
        <v>0.5573263888888893</v>
      </c>
      <c r="W74" s="23">
        <v>0</v>
      </c>
      <c r="X74" s="12">
        <f t="shared" ca="1" si="79"/>
        <v>0.5573263888888893</v>
      </c>
      <c r="Y74" s="11">
        <f t="shared" ca="1" si="53"/>
        <v>26</v>
      </c>
      <c r="Z74" s="12">
        <f t="shared" ca="1" si="54"/>
        <v>3.0092592592592595E-4</v>
      </c>
      <c r="AA74" s="12">
        <f t="shared" ca="1" si="80"/>
        <v>0.5576273148148152</v>
      </c>
      <c r="AB74" s="10">
        <f t="shared" ca="1" si="81"/>
        <v>0.5576273148148152</v>
      </c>
      <c r="AC74" s="23">
        <f>0</f>
        <v>0</v>
      </c>
      <c r="AD74" s="10">
        <f t="shared" ca="1" si="82"/>
        <v>0.5576273148148152</v>
      </c>
      <c r="AE74" s="9">
        <f t="shared" ca="1" si="55"/>
        <v>32</v>
      </c>
      <c r="AF74" s="10">
        <f t="shared" ca="1" si="56"/>
        <v>3.7037037037037035E-4</v>
      </c>
      <c r="AG74" s="10">
        <f t="shared" ca="1" si="83"/>
        <v>0.55799768518518555</v>
      </c>
      <c r="AH74" s="9" t="str">
        <f t="shared" ca="1" si="57"/>
        <v>Bowl</v>
      </c>
      <c r="AI74" s="8">
        <f t="shared" ca="1" si="84"/>
        <v>0.55799768518518555</v>
      </c>
      <c r="AJ74" s="23">
        <f t="shared" ca="1" si="85"/>
        <v>0</v>
      </c>
      <c r="AK74" s="8">
        <f t="shared" ca="1" si="89"/>
        <v>0.55799768518518555</v>
      </c>
      <c r="AL74" s="7">
        <f t="shared" ca="1" si="58"/>
        <v>29</v>
      </c>
      <c r="AM74" s="8">
        <f t="shared" ca="1" si="59"/>
        <v>3.3564814814814812E-4</v>
      </c>
      <c r="AN74" s="8">
        <f t="shared" ca="1" si="60"/>
        <v>0.55833333333333368</v>
      </c>
      <c r="AO74" s="7" t="str">
        <f t="shared" ca="1" si="61"/>
        <v>Debit</v>
      </c>
      <c r="AP74" s="1">
        <f t="shared" ca="1" si="62"/>
        <v>3.171296296296422E-3</v>
      </c>
      <c r="AQ74" s="1">
        <f t="shared" ca="1" si="46"/>
        <v>1.6319444444444445E-3</v>
      </c>
      <c r="AR74">
        <f t="shared" si="63"/>
        <v>1</v>
      </c>
      <c r="AS74" s="33">
        <f t="shared" ca="1" si="86"/>
        <v>3.171296296296422E-3</v>
      </c>
      <c r="AT74" s="33">
        <f t="shared" ca="1" si="64"/>
        <v>1.6319444444444445E-3</v>
      </c>
      <c r="AX74">
        <f t="shared" si="87"/>
        <v>70</v>
      </c>
      <c r="AY74" s="34">
        <v>9.3936113968909659E-3</v>
      </c>
      <c r="BE74" s="34">
        <f t="shared" si="88"/>
        <v>1.0868234167810123E-2</v>
      </c>
      <c r="BF74">
        <v>11</v>
      </c>
    </row>
    <row r="75" spans="1:58">
      <c r="A75" s="2">
        <v>214</v>
      </c>
      <c r="B75" s="1">
        <f t="shared" si="47"/>
        <v>2.476851851851852E-3</v>
      </c>
      <c r="C75" s="5">
        <f t="shared" si="65"/>
        <v>0.55600694444444476</v>
      </c>
      <c r="D75" s="18">
        <f t="shared" si="45"/>
        <v>0.55600694444444476</v>
      </c>
      <c r="E75" s="21">
        <f t="shared" ca="1" si="66"/>
        <v>0</v>
      </c>
      <c r="F75" s="18">
        <f t="shared" ca="1" si="67"/>
        <v>0.55600694444444476</v>
      </c>
      <c r="G75" s="25">
        <f t="shared" ca="1" si="48"/>
        <v>10</v>
      </c>
      <c r="H75" s="18">
        <f t="shared" ca="1" si="68"/>
        <v>1.1574074074074075E-4</v>
      </c>
      <c r="I75" s="18">
        <f t="shared" ca="1" si="69"/>
        <v>0.55612268518518548</v>
      </c>
      <c r="J75" s="16">
        <f t="shared" ca="1" si="70"/>
        <v>0.55612268518518548</v>
      </c>
      <c r="K75" s="23">
        <f t="shared" ca="1" si="71"/>
        <v>0</v>
      </c>
      <c r="L75" s="16">
        <f t="shared" ca="1" si="72"/>
        <v>0.55612268518518548</v>
      </c>
      <c r="M75" s="15">
        <f t="shared" ca="1" si="49"/>
        <v>26</v>
      </c>
      <c r="N75" s="16">
        <f t="shared" ca="1" si="50"/>
        <v>3.0092592592592595E-4</v>
      </c>
      <c r="O75" s="16">
        <f t="shared" ca="1" si="73"/>
        <v>0.55642361111111138</v>
      </c>
      <c r="P75" s="14">
        <f t="shared" ca="1" si="74"/>
        <v>0.55642361111111138</v>
      </c>
      <c r="Q75" s="23">
        <f t="shared" ca="1" si="75"/>
        <v>1.5740740740741721E-3</v>
      </c>
      <c r="R75" s="14">
        <f t="shared" ca="1" si="76"/>
        <v>0.55799768518518555</v>
      </c>
      <c r="S75" s="13">
        <f t="shared" ca="1" si="51"/>
        <v>30</v>
      </c>
      <c r="T75" s="14">
        <f t="shared" ca="1" si="52"/>
        <v>3.4722222222222224E-4</v>
      </c>
      <c r="U75" s="14">
        <f t="shared" ca="1" si="77"/>
        <v>0.55834490740740783</v>
      </c>
      <c r="V75" s="12">
        <f t="shared" ca="1" si="78"/>
        <v>0.55834490740740783</v>
      </c>
      <c r="W75" s="23">
        <v>0</v>
      </c>
      <c r="X75" s="12">
        <f t="shared" ca="1" si="79"/>
        <v>0.55834490740740783</v>
      </c>
      <c r="Y75" s="11">
        <f t="shared" ca="1" si="53"/>
        <v>26</v>
      </c>
      <c r="Z75" s="12">
        <f t="shared" ca="1" si="54"/>
        <v>3.0092592592592595E-4</v>
      </c>
      <c r="AA75" s="12">
        <f t="shared" ca="1" si="80"/>
        <v>0.55864583333333373</v>
      </c>
      <c r="AB75" s="10">
        <f t="shared" ca="1" si="81"/>
        <v>0.55864583333333373</v>
      </c>
      <c r="AC75" s="23">
        <f>0</f>
        <v>0</v>
      </c>
      <c r="AD75" s="10">
        <f t="shared" ca="1" si="82"/>
        <v>0.55864583333333373</v>
      </c>
      <c r="AE75" s="9">
        <f t="shared" ca="1" si="55"/>
        <v>49</v>
      </c>
      <c r="AF75" s="10">
        <f t="shared" ca="1" si="56"/>
        <v>5.6712962962962967E-4</v>
      </c>
      <c r="AG75" s="10">
        <f t="shared" ca="1" si="83"/>
        <v>0.55921296296296341</v>
      </c>
      <c r="AH75" s="9" t="str">
        <f t="shared" ca="1" si="57"/>
        <v>Burrito</v>
      </c>
      <c r="AI75" s="8">
        <f t="shared" ca="1" si="84"/>
        <v>0.55921296296296341</v>
      </c>
      <c r="AJ75" s="23">
        <f t="shared" ca="1" si="85"/>
        <v>0</v>
      </c>
      <c r="AK75" s="8">
        <f t="shared" ca="1" si="89"/>
        <v>0.55921296296296341</v>
      </c>
      <c r="AL75" s="7">
        <f t="shared" ca="1" si="58"/>
        <v>23</v>
      </c>
      <c r="AM75" s="8">
        <f t="shared" ca="1" si="59"/>
        <v>2.6620370370370372E-4</v>
      </c>
      <c r="AN75" s="8">
        <f t="shared" ca="1" si="60"/>
        <v>0.55947916666666708</v>
      </c>
      <c r="AO75" s="7" t="str">
        <f t="shared" ca="1" si="61"/>
        <v>Debit</v>
      </c>
      <c r="AP75" s="1">
        <f t="shared" ca="1" si="62"/>
        <v>1.5740740740741721E-3</v>
      </c>
      <c r="AQ75" s="1">
        <f t="shared" ca="1" si="46"/>
        <v>1.8981481481481482E-3</v>
      </c>
      <c r="AR75">
        <f t="shared" si="63"/>
        <v>1</v>
      </c>
      <c r="AS75" s="33">
        <f t="shared" ca="1" si="86"/>
        <v>1.5740740740741721E-3</v>
      </c>
      <c r="AT75" s="33">
        <f t="shared" ca="1" si="64"/>
        <v>1.8981481481481482E-3</v>
      </c>
      <c r="AX75">
        <f t="shared" si="87"/>
        <v>71</v>
      </c>
      <c r="AY75" s="34">
        <v>9.5666152263376106E-3</v>
      </c>
      <c r="BE75" s="34">
        <f t="shared" si="88"/>
        <v>1.0926104538180492E-2</v>
      </c>
      <c r="BF75">
        <v>5</v>
      </c>
    </row>
    <row r="76" spans="1:58">
      <c r="A76" s="2">
        <v>98</v>
      </c>
      <c r="B76" s="1">
        <f t="shared" si="47"/>
        <v>1.1342592592592593E-3</v>
      </c>
      <c r="C76" s="5">
        <f t="shared" si="65"/>
        <v>0.55714120370370401</v>
      </c>
      <c r="D76" s="18">
        <f t="shared" si="45"/>
        <v>0.55714120370370401</v>
      </c>
      <c r="E76" s="21">
        <f t="shared" ca="1" si="66"/>
        <v>0</v>
      </c>
      <c r="F76" s="18">
        <f t="shared" ca="1" si="67"/>
        <v>0.55714120370370401</v>
      </c>
      <c r="G76" s="25">
        <f t="shared" ca="1" si="48"/>
        <v>19</v>
      </c>
      <c r="H76" s="18">
        <f t="shared" ca="1" si="68"/>
        <v>2.199074074074074E-4</v>
      </c>
      <c r="I76" s="18">
        <f t="shared" ca="1" si="69"/>
        <v>0.55736111111111142</v>
      </c>
      <c r="J76" s="16">
        <f t="shared" ca="1" si="70"/>
        <v>0.55736111111111142</v>
      </c>
      <c r="K76" s="23">
        <f t="shared" ca="1" si="71"/>
        <v>0</v>
      </c>
      <c r="L76" s="16">
        <f t="shared" ca="1" si="72"/>
        <v>0.55736111111111142</v>
      </c>
      <c r="M76" s="15">
        <f t="shared" ca="1" si="49"/>
        <v>12</v>
      </c>
      <c r="N76" s="16">
        <f t="shared" ca="1" si="50"/>
        <v>1.3888888888888889E-4</v>
      </c>
      <c r="O76" s="16">
        <f t="shared" ca="1" si="73"/>
        <v>0.55750000000000033</v>
      </c>
      <c r="P76" s="14">
        <f t="shared" ca="1" si="74"/>
        <v>0.55750000000000033</v>
      </c>
      <c r="Q76" s="23">
        <f t="shared" ca="1" si="75"/>
        <v>1.7129629629630827E-3</v>
      </c>
      <c r="R76" s="14">
        <f t="shared" ca="1" si="76"/>
        <v>0.55921296296296341</v>
      </c>
      <c r="S76" s="13">
        <f t="shared" ca="1" si="51"/>
        <v>27</v>
      </c>
      <c r="T76" s="14">
        <f t="shared" ca="1" si="52"/>
        <v>3.1250000000000001E-4</v>
      </c>
      <c r="U76" s="14">
        <f t="shared" ca="1" si="77"/>
        <v>0.55952546296296346</v>
      </c>
      <c r="V76" s="12">
        <f t="shared" ca="1" si="78"/>
        <v>0.55952546296296346</v>
      </c>
      <c r="W76" s="23">
        <v>0</v>
      </c>
      <c r="X76" s="12">
        <f t="shared" ca="1" si="79"/>
        <v>0.55952546296296346</v>
      </c>
      <c r="Y76" s="11">
        <f t="shared" ca="1" si="53"/>
        <v>35</v>
      </c>
      <c r="Z76" s="12">
        <f t="shared" ca="1" si="54"/>
        <v>4.0509259259259258E-4</v>
      </c>
      <c r="AA76" s="12">
        <f t="shared" ca="1" si="80"/>
        <v>0.55993055555555604</v>
      </c>
      <c r="AB76" s="10">
        <f t="shared" ca="1" si="81"/>
        <v>0.55993055555555604</v>
      </c>
      <c r="AC76" s="23">
        <f>0</f>
        <v>0</v>
      </c>
      <c r="AD76" s="10">
        <f t="shared" ca="1" si="82"/>
        <v>0.55993055555555604</v>
      </c>
      <c r="AE76" s="9">
        <f t="shared" ca="1" si="55"/>
        <v>46</v>
      </c>
      <c r="AF76" s="10">
        <f t="shared" ca="1" si="56"/>
        <v>5.3240740740740744E-4</v>
      </c>
      <c r="AG76" s="10">
        <f t="shared" ca="1" si="83"/>
        <v>0.5604629629629635</v>
      </c>
      <c r="AH76" s="9" t="str">
        <f t="shared" ca="1" si="57"/>
        <v>Bowl</v>
      </c>
      <c r="AI76" s="8">
        <f t="shared" ca="1" si="84"/>
        <v>0.5604629629629635</v>
      </c>
      <c r="AJ76" s="23">
        <f t="shared" ca="1" si="85"/>
        <v>0</v>
      </c>
      <c r="AK76" s="8">
        <f t="shared" ca="1" si="89"/>
        <v>0.5604629629629635</v>
      </c>
      <c r="AL76" s="7">
        <f t="shared" ca="1" si="58"/>
        <v>30</v>
      </c>
      <c r="AM76" s="8">
        <f t="shared" ca="1" si="59"/>
        <v>3.4722222222222224E-4</v>
      </c>
      <c r="AN76" s="8">
        <f t="shared" ca="1" si="60"/>
        <v>0.56081018518518577</v>
      </c>
      <c r="AO76" s="7" t="str">
        <f t="shared" ca="1" si="61"/>
        <v>Debit</v>
      </c>
      <c r="AP76" s="1">
        <f t="shared" ca="1" si="62"/>
        <v>1.7129629629630827E-3</v>
      </c>
      <c r="AQ76" s="1">
        <f t="shared" ca="1" si="46"/>
        <v>1.9560185185185188E-3</v>
      </c>
      <c r="AR76">
        <f t="shared" si="63"/>
        <v>1</v>
      </c>
      <c r="AS76" s="33">
        <f t="shared" ca="1" si="86"/>
        <v>1.7129629629630827E-3</v>
      </c>
      <c r="AT76" s="33">
        <f t="shared" ca="1" si="64"/>
        <v>1.9560185185185188E-3</v>
      </c>
      <c r="AX76">
        <f t="shared" si="87"/>
        <v>72</v>
      </c>
      <c r="AY76" s="34">
        <v>8.1323588248743243E-3</v>
      </c>
      <c r="BE76" s="34">
        <f t="shared" si="88"/>
        <v>1.0983974908550862E-2</v>
      </c>
      <c r="BF76">
        <v>5</v>
      </c>
    </row>
    <row r="77" spans="1:58">
      <c r="A77" s="2">
        <v>188</v>
      </c>
      <c r="B77" s="1">
        <f t="shared" si="47"/>
        <v>2.1759259259259258E-3</v>
      </c>
      <c r="C77" s="5">
        <f t="shared" si="65"/>
        <v>0.55931712962962998</v>
      </c>
      <c r="D77" s="18">
        <f t="shared" si="45"/>
        <v>0.55931712962962998</v>
      </c>
      <c r="E77" s="21">
        <f t="shared" ca="1" si="66"/>
        <v>0</v>
      </c>
      <c r="F77" s="18">
        <f t="shared" ca="1" si="67"/>
        <v>0.55931712962962998</v>
      </c>
      <c r="G77" s="25">
        <f t="shared" ca="1" si="48"/>
        <v>15</v>
      </c>
      <c r="H77" s="18">
        <f t="shared" ca="1" si="68"/>
        <v>1.7361111111111112E-4</v>
      </c>
      <c r="I77" s="18">
        <f t="shared" ca="1" si="69"/>
        <v>0.55949074074074112</v>
      </c>
      <c r="J77" s="16">
        <f t="shared" ca="1" si="70"/>
        <v>0.55949074074074112</v>
      </c>
      <c r="K77" s="23">
        <f t="shared" ca="1" si="71"/>
        <v>0</v>
      </c>
      <c r="L77" s="16">
        <f t="shared" ca="1" si="72"/>
        <v>0.55949074074074112</v>
      </c>
      <c r="M77" s="15">
        <f t="shared" ca="1" si="49"/>
        <v>15</v>
      </c>
      <c r="N77" s="16">
        <f t="shared" ca="1" si="50"/>
        <v>1.7361111111111112E-4</v>
      </c>
      <c r="O77" s="16">
        <f t="shared" ca="1" si="73"/>
        <v>0.55966435185185226</v>
      </c>
      <c r="P77" s="14">
        <f t="shared" ca="1" si="74"/>
        <v>0.55966435185185226</v>
      </c>
      <c r="Q77" s="23">
        <f t="shared" ca="1" si="75"/>
        <v>7.9861111111123595E-4</v>
      </c>
      <c r="R77" s="14">
        <f t="shared" ca="1" si="76"/>
        <v>0.5604629629629635</v>
      </c>
      <c r="S77" s="13">
        <f t="shared" ca="1" si="51"/>
        <v>16</v>
      </c>
      <c r="T77" s="14">
        <f t="shared" ca="1" si="52"/>
        <v>1.8518518518518518E-4</v>
      </c>
      <c r="U77" s="14">
        <f t="shared" ca="1" si="77"/>
        <v>0.56064814814814867</v>
      </c>
      <c r="V77" s="12">
        <f t="shared" ca="1" si="78"/>
        <v>0.56064814814814867</v>
      </c>
      <c r="W77" s="23">
        <v>0</v>
      </c>
      <c r="X77" s="12">
        <f t="shared" ca="1" si="79"/>
        <v>0.56064814814814867</v>
      </c>
      <c r="Y77" s="11">
        <f t="shared" ca="1" si="53"/>
        <v>38</v>
      </c>
      <c r="Z77" s="12">
        <f t="shared" ca="1" si="54"/>
        <v>4.3981481481481481E-4</v>
      </c>
      <c r="AA77" s="12">
        <f t="shared" ca="1" si="80"/>
        <v>0.56108796296296348</v>
      </c>
      <c r="AB77" s="10">
        <f t="shared" ca="1" si="81"/>
        <v>0.56108796296296348</v>
      </c>
      <c r="AC77" s="23">
        <f>0</f>
        <v>0</v>
      </c>
      <c r="AD77" s="10">
        <f t="shared" ca="1" si="82"/>
        <v>0.56108796296296348</v>
      </c>
      <c r="AE77" s="9">
        <f t="shared" ca="1" si="55"/>
        <v>42</v>
      </c>
      <c r="AF77" s="10">
        <f t="shared" ca="1" si="56"/>
        <v>4.861111111111111E-4</v>
      </c>
      <c r="AG77" s="10">
        <f t="shared" ca="1" si="83"/>
        <v>0.56157407407407456</v>
      </c>
      <c r="AH77" s="9" t="str">
        <f t="shared" ca="1" si="57"/>
        <v>Bowl</v>
      </c>
      <c r="AI77" s="8">
        <f t="shared" ca="1" si="84"/>
        <v>0.56157407407407456</v>
      </c>
      <c r="AJ77" s="23">
        <f t="shared" ca="1" si="85"/>
        <v>0</v>
      </c>
      <c r="AK77" s="8">
        <f t="shared" ca="1" si="89"/>
        <v>0.56157407407407456</v>
      </c>
      <c r="AL77" s="7">
        <f t="shared" ca="1" si="58"/>
        <v>15</v>
      </c>
      <c r="AM77" s="8">
        <f t="shared" ca="1" si="59"/>
        <v>1.7361111111111112E-4</v>
      </c>
      <c r="AN77" s="8">
        <f t="shared" ca="1" si="60"/>
        <v>0.5617476851851857</v>
      </c>
      <c r="AO77" s="7" t="str">
        <f t="shared" ca="1" si="61"/>
        <v>Debit</v>
      </c>
      <c r="AP77" s="1">
        <f t="shared" ca="1" si="62"/>
        <v>7.9861111111123595E-4</v>
      </c>
      <c r="AQ77" s="1">
        <f t="shared" ca="1" si="46"/>
        <v>1.6319444444444445E-3</v>
      </c>
      <c r="AR77">
        <f t="shared" si="63"/>
        <v>1</v>
      </c>
      <c r="AS77" s="33">
        <f t="shared" ca="1" si="86"/>
        <v>7.9861111111123595E-4</v>
      </c>
      <c r="AT77" s="33">
        <f t="shared" ca="1" si="64"/>
        <v>1.6319444444444445E-3</v>
      </c>
      <c r="AX77">
        <f t="shared" si="87"/>
        <v>73</v>
      </c>
      <c r="AY77" s="34">
        <v>8.2247013603113008E-3</v>
      </c>
      <c r="BE77" s="34">
        <f t="shared" si="88"/>
        <v>1.1041845278921231E-2</v>
      </c>
      <c r="BF77">
        <v>5</v>
      </c>
    </row>
    <row r="78" spans="1:58">
      <c r="A78" s="2">
        <v>63</v>
      </c>
      <c r="B78" s="1">
        <f t="shared" si="47"/>
        <v>7.291666666666667E-4</v>
      </c>
      <c r="C78" s="5">
        <f t="shared" si="65"/>
        <v>0.56004629629629665</v>
      </c>
      <c r="D78" s="18">
        <f t="shared" si="45"/>
        <v>0.56004629629629665</v>
      </c>
      <c r="E78" s="21">
        <f t="shared" ca="1" si="66"/>
        <v>0</v>
      </c>
      <c r="F78" s="18">
        <f t="shared" ca="1" si="67"/>
        <v>0.56004629629629665</v>
      </c>
      <c r="G78" s="25">
        <f t="shared" ca="1" si="48"/>
        <v>20</v>
      </c>
      <c r="H78" s="18">
        <f t="shared" ca="1" si="68"/>
        <v>2.3148148148148149E-4</v>
      </c>
      <c r="I78" s="18">
        <f t="shared" ca="1" si="69"/>
        <v>0.5602777777777781</v>
      </c>
      <c r="J78" s="16">
        <f t="shared" ca="1" si="70"/>
        <v>0.5602777777777781</v>
      </c>
      <c r="K78" s="23">
        <f t="shared" ca="1" si="71"/>
        <v>0</v>
      </c>
      <c r="L78" s="16">
        <f t="shared" ca="1" si="72"/>
        <v>0.5602777777777781</v>
      </c>
      <c r="M78" s="15">
        <f t="shared" ca="1" si="49"/>
        <v>10</v>
      </c>
      <c r="N78" s="16">
        <f t="shared" ca="1" si="50"/>
        <v>1.1574074074074075E-4</v>
      </c>
      <c r="O78" s="16">
        <f t="shared" ca="1" si="73"/>
        <v>0.56039351851851882</v>
      </c>
      <c r="P78" s="14">
        <f t="shared" ca="1" si="74"/>
        <v>0.56039351851851882</v>
      </c>
      <c r="Q78" s="23">
        <f t="shared" ca="1" si="75"/>
        <v>1.1805555555557401E-3</v>
      </c>
      <c r="R78" s="14">
        <f t="shared" ca="1" si="76"/>
        <v>0.56157407407407456</v>
      </c>
      <c r="S78" s="13">
        <f t="shared" ca="1" si="51"/>
        <v>38</v>
      </c>
      <c r="T78" s="14">
        <f t="shared" ca="1" si="52"/>
        <v>4.3981481481481481E-4</v>
      </c>
      <c r="U78" s="14">
        <f t="shared" ca="1" si="77"/>
        <v>0.56201388888888937</v>
      </c>
      <c r="V78" s="12">
        <f t="shared" ca="1" si="78"/>
        <v>0.56201388888888937</v>
      </c>
      <c r="W78" s="23">
        <v>0</v>
      </c>
      <c r="X78" s="12">
        <f t="shared" ca="1" si="79"/>
        <v>0.56201388888888937</v>
      </c>
      <c r="Y78" s="11">
        <f t="shared" ca="1" si="53"/>
        <v>47</v>
      </c>
      <c r="Z78" s="12">
        <f t="shared" ca="1" si="54"/>
        <v>5.4398148148148144E-4</v>
      </c>
      <c r="AA78" s="12">
        <f t="shared" ca="1" si="80"/>
        <v>0.56255787037037086</v>
      </c>
      <c r="AB78" s="10">
        <f t="shared" ca="1" si="81"/>
        <v>0.56255787037037086</v>
      </c>
      <c r="AC78" s="23">
        <f>0</f>
        <v>0</v>
      </c>
      <c r="AD78" s="10">
        <f t="shared" ca="1" si="82"/>
        <v>0.56255787037037086</v>
      </c>
      <c r="AE78" s="9">
        <f t="shared" ca="1" si="55"/>
        <v>22</v>
      </c>
      <c r="AF78" s="10">
        <f t="shared" ca="1" si="56"/>
        <v>2.5462962962962961E-4</v>
      </c>
      <c r="AG78" s="10">
        <f t="shared" ca="1" si="83"/>
        <v>0.56281250000000049</v>
      </c>
      <c r="AH78" s="9" t="str">
        <f t="shared" ca="1" si="57"/>
        <v>Bowl</v>
      </c>
      <c r="AI78" s="8">
        <f t="shared" ca="1" si="84"/>
        <v>0.56281250000000049</v>
      </c>
      <c r="AJ78" s="23">
        <f t="shared" ca="1" si="85"/>
        <v>0</v>
      </c>
      <c r="AK78" s="8">
        <f t="shared" ca="1" si="89"/>
        <v>0.56281250000000049</v>
      </c>
      <c r="AL78" s="7">
        <f t="shared" ca="1" si="58"/>
        <v>13</v>
      </c>
      <c r="AM78" s="8">
        <f t="shared" ca="1" si="59"/>
        <v>1.5046296296296297E-4</v>
      </c>
      <c r="AN78" s="8">
        <f t="shared" ca="1" si="60"/>
        <v>0.56296296296296344</v>
      </c>
      <c r="AO78" s="7" t="str">
        <f t="shared" ca="1" si="61"/>
        <v>Debit</v>
      </c>
      <c r="AP78" s="1">
        <f t="shared" ca="1" si="62"/>
        <v>1.1805555555557401E-3</v>
      </c>
      <c r="AQ78" s="1">
        <f t="shared" ca="1" si="46"/>
        <v>1.736111111111111E-3</v>
      </c>
      <c r="AR78">
        <f t="shared" si="63"/>
        <v>1</v>
      </c>
      <c r="AS78" s="33">
        <f t="shared" ca="1" si="86"/>
        <v>1.1805555555557401E-3</v>
      </c>
      <c r="AT78" s="33">
        <f t="shared" ca="1" si="64"/>
        <v>1.736111111111111E-3</v>
      </c>
      <c r="AX78">
        <f t="shared" si="87"/>
        <v>74</v>
      </c>
      <c r="AY78" s="34">
        <v>9.6628157864656842E-3</v>
      </c>
      <c r="BE78" s="34">
        <f t="shared" si="88"/>
        <v>1.1099715649291601E-2</v>
      </c>
      <c r="BF78">
        <v>1</v>
      </c>
    </row>
    <row r="79" spans="1:58">
      <c r="A79" s="2">
        <v>83</v>
      </c>
      <c r="B79" s="1">
        <f t="shared" si="47"/>
        <v>9.6064814814814819E-4</v>
      </c>
      <c r="C79" s="5">
        <f t="shared" si="65"/>
        <v>0.56100694444444477</v>
      </c>
      <c r="D79" s="18">
        <f t="shared" si="45"/>
        <v>0.56100694444444477</v>
      </c>
      <c r="E79" s="21">
        <f t="shared" ca="1" si="66"/>
        <v>0</v>
      </c>
      <c r="F79" s="18">
        <f t="shared" ca="1" si="67"/>
        <v>0.56100694444444477</v>
      </c>
      <c r="G79" s="25">
        <f t="shared" ca="1" si="48"/>
        <v>26</v>
      </c>
      <c r="H79" s="18">
        <f t="shared" ca="1" si="68"/>
        <v>3.0092592592592595E-4</v>
      </c>
      <c r="I79" s="18">
        <f t="shared" ca="1" si="69"/>
        <v>0.56130787037037067</v>
      </c>
      <c r="J79" s="16">
        <f t="shared" ca="1" si="70"/>
        <v>0.56130787037037067</v>
      </c>
      <c r="K79" s="23">
        <f t="shared" ca="1" si="71"/>
        <v>0</v>
      </c>
      <c r="L79" s="16">
        <f t="shared" ca="1" si="72"/>
        <v>0.56130787037037067</v>
      </c>
      <c r="M79" s="15">
        <f t="shared" ca="1" si="49"/>
        <v>30</v>
      </c>
      <c r="N79" s="16">
        <f t="shared" ca="1" si="50"/>
        <v>3.4722222222222224E-4</v>
      </c>
      <c r="O79" s="16">
        <f t="shared" ca="1" si="73"/>
        <v>0.56165509259259294</v>
      </c>
      <c r="P79" s="14">
        <f t="shared" ca="1" si="74"/>
        <v>0.56165509259259294</v>
      </c>
      <c r="Q79" s="23">
        <f t="shared" ca="1" si="75"/>
        <v>1.1574074074075513E-3</v>
      </c>
      <c r="R79" s="14">
        <f t="shared" ca="1" si="76"/>
        <v>0.56281250000000049</v>
      </c>
      <c r="S79" s="13">
        <f t="shared" ca="1" si="51"/>
        <v>38</v>
      </c>
      <c r="T79" s="14">
        <f t="shared" ca="1" si="52"/>
        <v>4.3981481481481481E-4</v>
      </c>
      <c r="U79" s="14">
        <f t="shared" ca="1" si="77"/>
        <v>0.5632523148148153</v>
      </c>
      <c r="V79" s="12">
        <f t="shared" ca="1" si="78"/>
        <v>0.5632523148148153</v>
      </c>
      <c r="W79" s="23">
        <v>0</v>
      </c>
      <c r="X79" s="12">
        <f t="shared" ca="1" si="79"/>
        <v>0.5632523148148153</v>
      </c>
      <c r="Y79" s="11">
        <f t="shared" ca="1" si="53"/>
        <v>33</v>
      </c>
      <c r="Z79" s="12">
        <f t="shared" ca="1" si="54"/>
        <v>3.8194444444444446E-4</v>
      </c>
      <c r="AA79" s="12">
        <f t="shared" ca="1" si="80"/>
        <v>0.5636342592592597</v>
      </c>
      <c r="AB79" s="10">
        <f t="shared" ca="1" si="81"/>
        <v>0.5636342592592597</v>
      </c>
      <c r="AC79" s="23">
        <f>0</f>
        <v>0</v>
      </c>
      <c r="AD79" s="10">
        <f t="shared" ca="1" si="82"/>
        <v>0.5636342592592597</v>
      </c>
      <c r="AE79" s="9">
        <f t="shared" ca="1" si="55"/>
        <v>70</v>
      </c>
      <c r="AF79" s="10">
        <f t="shared" ca="1" si="56"/>
        <v>8.1018518518518516E-4</v>
      </c>
      <c r="AG79" s="10">
        <f t="shared" ca="1" si="83"/>
        <v>0.56444444444444486</v>
      </c>
      <c r="AH79" s="9" t="str">
        <f t="shared" ca="1" si="57"/>
        <v>Quesadilla</v>
      </c>
      <c r="AI79" s="8">
        <f t="shared" ca="1" si="84"/>
        <v>0.56444444444444486</v>
      </c>
      <c r="AJ79" s="23">
        <f t="shared" ca="1" si="85"/>
        <v>0</v>
      </c>
      <c r="AK79" s="8">
        <f t="shared" ca="1" si="89"/>
        <v>0.56444444444444486</v>
      </c>
      <c r="AL79" s="7">
        <f t="shared" ca="1" si="58"/>
        <v>22</v>
      </c>
      <c r="AM79" s="8">
        <f t="shared" ca="1" si="59"/>
        <v>2.5462962962962961E-4</v>
      </c>
      <c r="AN79" s="8">
        <f t="shared" ca="1" si="60"/>
        <v>0.56469907407407449</v>
      </c>
      <c r="AO79" s="7" t="str">
        <f t="shared" ca="1" si="61"/>
        <v>Debit</v>
      </c>
      <c r="AP79" s="1">
        <f t="shared" ca="1" si="62"/>
        <v>1.1574074074075513E-3</v>
      </c>
      <c r="AQ79" s="1">
        <f t="shared" ca="1" si="46"/>
        <v>2.5347222222222221E-3</v>
      </c>
      <c r="AR79">
        <f t="shared" si="63"/>
        <v>1</v>
      </c>
      <c r="AS79" s="33">
        <f t="shared" ca="1" si="86"/>
        <v>1.1574074074075513E-3</v>
      </c>
      <c r="AT79" s="33">
        <f t="shared" ca="1" si="64"/>
        <v>2.5347222222222221E-3</v>
      </c>
      <c r="AX79">
        <f t="shared" si="87"/>
        <v>75</v>
      </c>
      <c r="AY79" s="34">
        <v>9.5327503429360038E-3</v>
      </c>
      <c r="BE79" s="34">
        <f t="shared" si="88"/>
        <v>1.1157586019661971E-2</v>
      </c>
      <c r="BF79">
        <v>3</v>
      </c>
    </row>
    <row r="80" spans="1:58">
      <c r="A80" s="2">
        <v>48</v>
      </c>
      <c r="B80" s="1">
        <f t="shared" si="47"/>
        <v>5.5555555555555556E-4</v>
      </c>
      <c r="C80" s="5">
        <f t="shared" si="65"/>
        <v>0.5615625000000003</v>
      </c>
      <c r="D80" s="18">
        <f t="shared" si="45"/>
        <v>0.5615625000000003</v>
      </c>
      <c r="E80" s="21">
        <f t="shared" ca="1" si="66"/>
        <v>0</v>
      </c>
      <c r="F80" s="18">
        <f t="shared" ca="1" si="67"/>
        <v>0.5615625000000003</v>
      </c>
      <c r="G80" s="25">
        <f t="shared" ca="1" si="48"/>
        <v>24</v>
      </c>
      <c r="H80" s="18">
        <f t="shared" ca="1" si="68"/>
        <v>2.7777777777777778E-4</v>
      </c>
      <c r="I80" s="18">
        <f t="shared" ca="1" si="69"/>
        <v>0.56184027777777812</v>
      </c>
      <c r="J80" s="16">
        <f t="shared" ca="1" si="70"/>
        <v>0.56184027777777812</v>
      </c>
      <c r="K80" s="23">
        <f t="shared" ca="1" si="71"/>
        <v>0</v>
      </c>
      <c r="L80" s="16">
        <f t="shared" ca="1" si="72"/>
        <v>0.56184027777777812</v>
      </c>
      <c r="M80" s="15">
        <f t="shared" ca="1" si="49"/>
        <v>29</v>
      </c>
      <c r="N80" s="16">
        <f t="shared" ca="1" si="50"/>
        <v>3.3564814814814812E-4</v>
      </c>
      <c r="O80" s="16">
        <f t="shared" ca="1" si="73"/>
        <v>0.56217592592592625</v>
      </c>
      <c r="P80" s="14">
        <f t="shared" ca="1" si="74"/>
        <v>0.56217592592592625</v>
      </c>
      <c r="Q80" s="23">
        <f t="shared" ca="1" si="75"/>
        <v>2.2685185185186141E-3</v>
      </c>
      <c r="R80" s="14">
        <f t="shared" ca="1" si="76"/>
        <v>0.56444444444444486</v>
      </c>
      <c r="S80" s="13">
        <f t="shared" ca="1" si="51"/>
        <v>34</v>
      </c>
      <c r="T80" s="14">
        <f t="shared" ca="1" si="52"/>
        <v>3.9351851851851852E-4</v>
      </c>
      <c r="U80" s="14">
        <f t="shared" ca="1" si="77"/>
        <v>0.5648379629629634</v>
      </c>
      <c r="V80" s="12">
        <f t="shared" ca="1" si="78"/>
        <v>0.5648379629629634</v>
      </c>
      <c r="W80" s="23">
        <v>0</v>
      </c>
      <c r="X80" s="12">
        <f t="shared" ca="1" si="79"/>
        <v>0.5648379629629634</v>
      </c>
      <c r="Y80" s="11">
        <f t="shared" ca="1" si="53"/>
        <v>25</v>
      </c>
      <c r="Z80" s="12">
        <f t="shared" ca="1" si="54"/>
        <v>2.8935185185185184E-4</v>
      </c>
      <c r="AA80" s="12">
        <f t="shared" ca="1" si="80"/>
        <v>0.56512731481481526</v>
      </c>
      <c r="AB80" s="10">
        <f t="shared" ca="1" si="81"/>
        <v>0.56512731481481526</v>
      </c>
      <c r="AC80" s="23">
        <f>0</f>
        <v>0</v>
      </c>
      <c r="AD80" s="10">
        <f t="shared" ca="1" si="82"/>
        <v>0.56512731481481526</v>
      </c>
      <c r="AE80" s="9">
        <f t="shared" ca="1" si="55"/>
        <v>54</v>
      </c>
      <c r="AF80" s="10">
        <f t="shared" ca="1" si="56"/>
        <v>6.2500000000000001E-4</v>
      </c>
      <c r="AG80" s="10">
        <f t="shared" ca="1" si="83"/>
        <v>0.56575231481481525</v>
      </c>
      <c r="AH80" s="9" t="str">
        <f t="shared" ca="1" si="57"/>
        <v>Quesadilla</v>
      </c>
      <c r="AI80" s="8">
        <f t="shared" ca="1" si="84"/>
        <v>0.56575231481481525</v>
      </c>
      <c r="AJ80" s="23">
        <f t="shared" ca="1" si="85"/>
        <v>0</v>
      </c>
      <c r="AK80" s="8">
        <f t="shared" ca="1" si="89"/>
        <v>0.56575231481481525</v>
      </c>
      <c r="AL80" s="7">
        <f t="shared" ca="1" si="58"/>
        <v>60</v>
      </c>
      <c r="AM80" s="8">
        <f t="shared" ca="1" si="59"/>
        <v>6.9444444444444447E-4</v>
      </c>
      <c r="AN80" s="8">
        <f t="shared" ca="1" si="60"/>
        <v>0.56644675925925969</v>
      </c>
      <c r="AO80" s="7" t="str">
        <f t="shared" ca="1" si="61"/>
        <v>Cash</v>
      </c>
      <c r="AP80" s="1">
        <f t="shared" ca="1" si="62"/>
        <v>2.2685185185186141E-3</v>
      </c>
      <c r="AQ80" s="1">
        <f t="shared" ca="1" si="46"/>
        <v>2.615740740740741E-3</v>
      </c>
      <c r="AR80">
        <f t="shared" si="63"/>
        <v>1</v>
      </c>
      <c r="AS80" s="33">
        <f t="shared" ca="1" si="86"/>
        <v>2.2685185185186141E-3</v>
      </c>
      <c r="AT80" s="33">
        <f t="shared" ca="1" si="64"/>
        <v>2.615740740740741E-3</v>
      </c>
      <c r="AX80">
        <f t="shared" si="87"/>
        <v>76</v>
      </c>
      <c r="AY80" s="34">
        <v>9.8314257544583773E-3</v>
      </c>
      <c r="BE80" s="34">
        <f t="shared" si="88"/>
        <v>1.121545639003234E-2</v>
      </c>
      <c r="BF80">
        <v>1</v>
      </c>
    </row>
    <row r="81" spans="1:58">
      <c r="A81" s="2">
        <v>181</v>
      </c>
      <c r="B81" s="1">
        <f t="shared" si="47"/>
        <v>2.0949074074074073E-3</v>
      </c>
      <c r="C81" s="5">
        <f t="shared" si="65"/>
        <v>0.56365740740740766</v>
      </c>
      <c r="D81" s="18">
        <f t="shared" si="45"/>
        <v>0.56365740740740766</v>
      </c>
      <c r="E81" s="21">
        <f t="shared" ca="1" si="66"/>
        <v>0</v>
      </c>
      <c r="F81" s="18">
        <f t="shared" ca="1" si="67"/>
        <v>0.56365740740740766</v>
      </c>
      <c r="G81" s="25">
        <f t="shared" ca="1" si="48"/>
        <v>28</v>
      </c>
      <c r="H81" s="18">
        <f t="shared" ca="1" si="68"/>
        <v>3.2407407407407406E-4</v>
      </c>
      <c r="I81" s="18">
        <f t="shared" ca="1" si="69"/>
        <v>0.56398148148148175</v>
      </c>
      <c r="J81" s="16">
        <f t="shared" ca="1" si="70"/>
        <v>0.56398148148148175</v>
      </c>
      <c r="K81" s="23">
        <f t="shared" ca="1" si="71"/>
        <v>0</v>
      </c>
      <c r="L81" s="16">
        <f t="shared" ca="1" si="72"/>
        <v>0.56398148148148175</v>
      </c>
      <c r="M81" s="15">
        <f t="shared" ca="1" si="49"/>
        <v>13</v>
      </c>
      <c r="N81" s="16">
        <f t="shared" ca="1" si="50"/>
        <v>1.5046296296296297E-4</v>
      </c>
      <c r="O81" s="16">
        <f t="shared" ca="1" si="73"/>
        <v>0.5641319444444447</v>
      </c>
      <c r="P81" s="14">
        <f t="shared" ca="1" si="74"/>
        <v>0.5641319444444447</v>
      </c>
      <c r="Q81" s="23">
        <f t="shared" ca="1" si="75"/>
        <v>1.6203703703705497E-3</v>
      </c>
      <c r="R81" s="14">
        <f t="shared" ca="1" si="76"/>
        <v>0.56575231481481525</v>
      </c>
      <c r="S81" s="13">
        <f t="shared" ca="1" si="51"/>
        <v>34</v>
      </c>
      <c r="T81" s="14">
        <f t="shared" ca="1" si="52"/>
        <v>3.9351851851851852E-4</v>
      </c>
      <c r="U81" s="14">
        <f t="shared" ca="1" si="77"/>
        <v>0.56614583333333379</v>
      </c>
      <c r="V81" s="12">
        <f t="shared" ca="1" si="78"/>
        <v>0.56614583333333379</v>
      </c>
      <c r="W81" s="23">
        <v>0</v>
      </c>
      <c r="X81" s="12">
        <f t="shared" ca="1" si="79"/>
        <v>0.56614583333333379</v>
      </c>
      <c r="Y81" s="11">
        <f t="shared" ca="1" si="53"/>
        <v>26</v>
      </c>
      <c r="Z81" s="12">
        <f t="shared" ca="1" si="54"/>
        <v>3.0092592592592595E-4</v>
      </c>
      <c r="AA81" s="12">
        <f t="shared" ca="1" si="80"/>
        <v>0.56644675925925969</v>
      </c>
      <c r="AB81" s="10">
        <f t="shared" ca="1" si="81"/>
        <v>0.56644675925925969</v>
      </c>
      <c r="AC81" s="23">
        <f>0</f>
        <v>0</v>
      </c>
      <c r="AD81" s="10">
        <f t="shared" ca="1" si="82"/>
        <v>0.56644675925925969</v>
      </c>
      <c r="AE81" s="9">
        <f t="shared" ca="1" si="55"/>
        <v>31</v>
      </c>
      <c r="AF81" s="10">
        <f t="shared" ca="1" si="56"/>
        <v>3.5879629629629629E-4</v>
      </c>
      <c r="AG81" s="10">
        <f t="shared" ca="1" si="83"/>
        <v>0.56680555555555601</v>
      </c>
      <c r="AH81" s="9" t="str">
        <f t="shared" ca="1" si="57"/>
        <v>Burrito</v>
      </c>
      <c r="AI81" s="8">
        <f t="shared" ca="1" si="84"/>
        <v>0.56680555555555601</v>
      </c>
      <c r="AJ81" s="23">
        <f t="shared" ca="1" si="85"/>
        <v>0</v>
      </c>
      <c r="AK81" s="8">
        <f t="shared" ca="1" si="89"/>
        <v>0.56680555555555601</v>
      </c>
      <c r="AL81" s="7">
        <f t="shared" ca="1" si="58"/>
        <v>15</v>
      </c>
      <c r="AM81" s="8">
        <f t="shared" ca="1" si="59"/>
        <v>1.7361111111111112E-4</v>
      </c>
      <c r="AN81" s="8">
        <f t="shared" ca="1" si="60"/>
        <v>0.56697916666666714</v>
      </c>
      <c r="AO81" s="7" t="str">
        <f t="shared" ca="1" si="61"/>
        <v>Debit</v>
      </c>
      <c r="AP81" s="1">
        <f t="shared" ca="1" si="62"/>
        <v>1.6203703703705497E-3</v>
      </c>
      <c r="AQ81" s="1">
        <f t="shared" ca="1" si="46"/>
        <v>1.7013888888888888E-3</v>
      </c>
      <c r="AR81">
        <f t="shared" si="63"/>
        <v>1</v>
      </c>
      <c r="AS81" s="33">
        <f t="shared" ca="1" si="86"/>
        <v>1.6203703703705497E-3</v>
      </c>
      <c r="AT81" s="33">
        <f t="shared" ca="1" si="64"/>
        <v>1.7013888888888888E-3</v>
      </c>
      <c r="AX81">
        <f t="shared" si="87"/>
        <v>77</v>
      </c>
      <c r="AY81" s="34">
        <v>8.5244841678100893E-3</v>
      </c>
      <c r="BE81" s="34">
        <f t="shared" si="88"/>
        <v>1.127332676040271E-2</v>
      </c>
      <c r="BF81">
        <v>1</v>
      </c>
    </row>
    <row r="82" spans="1:58">
      <c r="A82" s="2">
        <v>162</v>
      </c>
      <c r="B82" s="1">
        <f t="shared" si="47"/>
        <v>1.8749999999999999E-3</v>
      </c>
      <c r="C82" s="5">
        <f t="shared" si="65"/>
        <v>0.56553240740740762</v>
      </c>
      <c r="D82" s="18">
        <f t="shared" si="45"/>
        <v>0.56553240740740762</v>
      </c>
      <c r="E82" s="21">
        <f t="shared" ca="1" si="66"/>
        <v>0</v>
      </c>
      <c r="F82" s="18">
        <f t="shared" ca="1" si="67"/>
        <v>0.56553240740740762</v>
      </c>
      <c r="G82" s="25">
        <f t="shared" ca="1" si="48"/>
        <v>28</v>
      </c>
      <c r="H82" s="18">
        <f t="shared" ca="1" si="68"/>
        <v>3.2407407407407406E-4</v>
      </c>
      <c r="I82" s="18">
        <f t="shared" ca="1" si="69"/>
        <v>0.56585648148148171</v>
      </c>
      <c r="J82" s="16">
        <f t="shared" ca="1" si="70"/>
        <v>0.56585648148148171</v>
      </c>
      <c r="K82" s="23">
        <f t="shared" ca="1" si="71"/>
        <v>0</v>
      </c>
      <c r="L82" s="16">
        <f t="shared" ca="1" si="72"/>
        <v>0.56585648148148171</v>
      </c>
      <c r="M82" s="15">
        <f t="shared" ca="1" si="49"/>
        <v>12</v>
      </c>
      <c r="N82" s="16">
        <f t="shared" ca="1" si="50"/>
        <v>1.3888888888888889E-4</v>
      </c>
      <c r="O82" s="16">
        <f t="shared" ca="1" si="73"/>
        <v>0.56599537037037062</v>
      </c>
      <c r="P82" s="14">
        <f t="shared" ca="1" si="74"/>
        <v>0.56599537037037062</v>
      </c>
      <c r="Q82" s="23">
        <f t="shared" ca="1" si="75"/>
        <v>8.1018518518538585E-4</v>
      </c>
      <c r="R82" s="14">
        <f t="shared" ca="1" si="76"/>
        <v>0.56680555555555601</v>
      </c>
      <c r="S82" s="13">
        <f t="shared" ca="1" si="51"/>
        <v>33</v>
      </c>
      <c r="T82" s="14">
        <f t="shared" ca="1" si="52"/>
        <v>3.8194444444444446E-4</v>
      </c>
      <c r="U82" s="14">
        <f t="shared" ca="1" si="77"/>
        <v>0.5671875000000004</v>
      </c>
      <c r="V82" s="12">
        <f t="shared" ca="1" si="78"/>
        <v>0.5671875000000004</v>
      </c>
      <c r="W82" s="23">
        <v>0</v>
      </c>
      <c r="X82" s="12">
        <f t="shared" ca="1" si="79"/>
        <v>0.5671875000000004</v>
      </c>
      <c r="Y82" s="11">
        <f t="shared" ca="1" si="53"/>
        <v>44</v>
      </c>
      <c r="Z82" s="12">
        <f t="shared" ca="1" si="54"/>
        <v>5.0925925925925921E-4</v>
      </c>
      <c r="AA82" s="12">
        <f t="shared" ca="1" si="80"/>
        <v>0.56769675925925966</v>
      </c>
      <c r="AB82" s="10">
        <f t="shared" ca="1" si="81"/>
        <v>0.56769675925925966</v>
      </c>
      <c r="AC82" s="23">
        <f>0</f>
        <v>0</v>
      </c>
      <c r="AD82" s="10">
        <f t="shared" ca="1" si="82"/>
        <v>0.56769675925925966</v>
      </c>
      <c r="AE82" s="9">
        <f t="shared" ca="1" si="55"/>
        <v>50</v>
      </c>
      <c r="AF82" s="10">
        <f t="shared" ca="1" si="56"/>
        <v>5.7870370370370367E-4</v>
      </c>
      <c r="AG82" s="10">
        <f t="shared" ca="1" si="83"/>
        <v>0.56827546296296338</v>
      </c>
      <c r="AH82" s="9" t="str">
        <f t="shared" ca="1" si="57"/>
        <v>Quesadilla</v>
      </c>
      <c r="AI82" s="8">
        <f t="shared" ca="1" si="84"/>
        <v>0.56827546296296338</v>
      </c>
      <c r="AJ82" s="23">
        <f t="shared" ca="1" si="85"/>
        <v>0</v>
      </c>
      <c r="AK82" s="8">
        <f t="shared" ca="1" si="89"/>
        <v>0.56827546296296338</v>
      </c>
      <c r="AL82" s="7">
        <f t="shared" ca="1" si="58"/>
        <v>21</v>
      </c>
      <c r="AM82" s="8">
        <f t="shared" ca="1" si="59"/>
        <v>2.4305555555555555E-4</v>
      </c>
      <c r="AN82" s="8">
        <f t="shared" ca="1" si="60"/>
        <v>0.56851851851851898</v>
      </c>
      <c r="AO82" s="7" t="str">
        <f t="shared" ca="1" si="61"/>
        <v>Debit</v>
      </c>
      <c r="AP82" s="1">
        <f t="shared" ca="1" si="62"/>
        <v>8.1018518518538585E-4</v>
      </c>
      <c r="AQ82" s="1">
        <f t="shared" ca="1" si="46"/>
        <v>2.1759259259259258E-3</v>
      </c>
      <c r="AR82">
        <f t="shared" si="63"/>
        <v>1</v>
      </c>
      <c r="AS82" s="33">
        <f t="shared" ca="1" si="86"/>
        <v>8.1018518518538585E-4</v>
      </c>
      <c r="AT82" s="33">
        <f t="shared" ca="1" si="64"/>
        <v>2.1759259259259258E-3</v>
      </c>
      <c r="AX82">
        <f t="shared" si="87"/>
        <v>78</v>
      </c>
      <c r="AY82" s="34">
        <v>8.9531178555100482E-3</v>
      </c>
      <c r="BE82" s="34">
        <f t="shared" si="88"/>
        <v>1.1331197130773079E-2</v>
      </c>
      <c r="BF82">
        <v>0</v>
      </c>
    </row>
    <row r="83" spans="1:58">
      <c r="A83" s="2">
        <v>160</v>
      </c>
      <c r="B83" s="1">
        <f t="shared" si="47"/>
        <v>1.8518518518518519E-3</v>
      </c>
      <c r="C83" s="5">
        <f t="shared" si="65"/>
        <v>0.5673842592592595</v>
      </c>
      <c r="D83" s="18">
        <f t="shared" si="45"/>
        <v>0.5673842592592595</v>
      </c>
      <c r="E83" s="21">
        <f t="shared" ca="1" si="66"/>
        <v>0</v>
      </c>
      <c r="F83" s="18">
        <f t="shared" ca="1" si="67"/>
        <v>0.5673842592592595</v>
      </c>
      <c r="G83" s="25">
        <f t="shared" ca="1" si="48"/>
        <v>13</v>
      </c>
      <c r="H83" s="18">
        <f t="shared" ca="1" si="68"/>
        <v>1.5046296296296297E-4</v>
      </c>
      <c r="I83" s="18">
        <f t="shared" ca="1" si="69"/>
        <v>0.56753472222222245</v>
      </c>
      <c r="J83" s="16">
        <f t="shared" ca="1" si="70"/>
        <v>0.56753472222222245</v>
      </c>
      <c r="K83" s="23">
        <f t="shared" ca="1" si="71"/>
        <v>0</v>
      </c>
      <c r="L83" s="16">
        <f t="shared" ca="1" si="72"/>
        <v>0.56753472222222245</v>
      </c>
      <c r="M83" s="15">
        <f t="shared" ca="1" si="49"/>
        <v>8</v>
      </c>
      <c r="N83" s="16">
        <f t="shared" ca="1" si="50"/>
        <v>9.2592592592592588E-5</v>
      </c>
      <c r="O83" s="16">
        <f t="shared" ca="1" si="73"/>
        <v>0.5676273148148151</v>
      </c>
      <c r="P83" s="14">
        <f t="shared" ca="1" si="74"/>
        <v>0.5676273148148151</v>
      </c>
      <c r="Q83" s="23">
        <f t="shared" ca="1" si="75"/>
        <v>6.4814814814828647E-4</v>
      </c>
      <c r="R83" s="14">
        <f t="shared" ca="1" si="76"/>
        <v>0.56827546296296338</v>
      </c>
      <c r="S83" s="13">
        <f t="shared" ca="1" si="51"/>
        <v>41</v>
      </c>
      <c r="T83" s="14">
        <f t="shared" ca="1" si="52"/>
        <v>4.7453703703703704E-4</v>
      </c>
      <c r="U83" s="14">
        <f t="shared" ca="1" si="77"/>
        <v>0.56875000000000042</v>
      </c>
      <c r="V83" s="12">
        <f t="shared" ca="1" si="78"/>
        <v>0.56875000000000042</v>
      </c>
      <c r="W83" s="23">
        <v>0</v>
      </c>
      <c r="X83" s="12">
        <f t="shared" ca="1" si="79"/>
        <v>0.56875000000000042</v>
      </c>
      <c r="Y83" s="11">
        <f t="shared" ca="1" si="53"/>
        <v>46</v>
      </c>
      <c r="Z83" s="12">
        <f t="shared" ca="1" si="54"/>
        <v>5.3240740740740744E-4</v>
      </c>
      <c r="AA83" s="12">
        <f t="shared" ca="1" si="80"/>
        <v>0.56928240740740788</v>
      </c>
      <c r="AB83" s="10">
        <f t="shared" ca="1" si="81"/>
        <v>0.56928240740740788</v>
      </c>
      <c r="AC83" s="23">
        <f>0</f>
        <v>0</v>
      </c>
      <c r="AD83" s="10">
        <f t="shared" ca="1" si="82"/>
        <v>0.56928240740740788</v>
      </c>
      <c r="AE83" s="9">
        <f t="shared" ca="1" si="55"/>
        <v>42</v>
      </c>
      <c r="AF83" s="10">
        <f t="shared" ca="1" si="56"/>
        <v>4.861111111111111E-4</v>
      </c>
      <c r="AG83" s="10">
        <f t="shared" ca="1" si="83"/>
        <v>0.56976851851851895</v>
      </c>
      <c r="AH83" s="9" t="str">
        <f t="shared" ca="1" si="57"/>
        <v>Bowl</v>
      </c>
      <c r="AI83" s="8">
        <f t="shared" ca="1" si="84"/>
        <v>0.56976851851851895</v>
      </c>
      <c r="AJ83" s="23">
        <f t="shared" ca="1" si="85"/>
        <v>0</v>
      </c>
      <c r="AK83" s="8">
        <f t="shared" ca="1" si="89"/>
        <v>0.56976851851851895</v>
      </c>
      <c r="AL83" s="7">
        <f t="shared" ca="1" si="58"/>
        <v>30</v>
      </c>
      <c r="AM83" s="8">
        <f t="shared" ca="1" si="59"/>
        <v>3.4722222222222224E-4</v>
      </c>
      <c r="AN83" s="8">
        <f t="shared" ca="1" si="60"/>
        <v>0.57011574074074123</v>
      </c>
      <c r="AO83" s="7" t="str">
        <f t="shared" ca="1" si="61"/>
        <v>Debit</v>
      </c>
      <c r="AP83" s="1">
        <f t="shared" ca="1" si="62"/>
        <v>6.4814814814828647E-4</v>
      </c>
      <c r="AQ83" s="1">
        <f t="shared" ca="1" si="46"/>
        <v>2.0833333333333333E-3</v>
      </c>
      <c r="AR83">
        <f t="shared" si="63"/>
        <v>1</v>
      </c>
      <c r="AS83" s="33">
        <f t="shared" ca="1" si="86"/>
        <v>6.4814814814828647E-4</v>
      </c>
      <c r="AT83" s="33">
        <f t="shared" ca="1" si="64"/>
        <v>2.0833333333333333E-3</v>
      </c>
      <c r="AX83">
        <f t="shared" si="87"/>
        <v>79</v>
      </c>
      <c r="AY83" s="34">
        <v>9.9273762574304085E-3</v>
      </c>
      <c r="BE83" s="34">
        <f t="shared" si="88"/>
        <v>1.1389067501143449E-2</v>
      </c>
      <c r="BF83">
        <v>0</v>
      </c>
    </row>
    <row r="84" spans="1:58">
      <c r="A84" s="2">
        <v>183</v>
      </c>
      <c r="B84" s="1">
        <f t="shared" si="47"/>
        <v>2.1180555555555558E-3</v>
      </c>
      <c r="C84" s="5">
        <f t="shared" si="65"/>
        <v>0.56950231481481506</v>
      </c>
      <c r="D84" s="18">
        <f t="shared" si="45"/>
        <v>0.56950231481481506</v>
      </c>
      <c r="E84" s="21">
        <f t="shared" ca="1" si="66"/>
        <v>0</v>
      </c>
      <c r="F84" s="18">
        <f t="shared" ca="1" si="67"/>
        <v>0.56950231481481506</v>
      </c>
      <c r="G84" s="25">
        <f t="shared" ca="1" si="48"/>
        <v>28</v>
      </c>
      <c r="H84" s="18">
        <f t="shared" ca="1" si="68"/>
        <v>3.2407407407407406E-4</v>
      </c>
      <c r="I84" s="18">
        <f t="shared" ca="1" si="69"/>
        <v>0.56982638888888915</v>
      </c>
      <c r="J84" s="16">
        <f t="shared" ca="1" si="70"/>
        <v>0.56982638888888915</v>
      </c>
      <c r="K84" s="23">
        <f t="shared" ca="1" si="71"/>
        <v>0</v>
      </c>
      <c r="L84" s="16">
        <f t="shared" ca="1" si="72"/>
        <v>0.56982638888888915</v>
      </c>
      <c r="M84" s="15">
        <f t="shared" ca="1" si="49"/>
        <v>15</v>
      </c>
      <c r="N84" s="16">
        <f t="shared" ca="1" si="50"/>
        <v>1.7361111111111112E-4</v>
      </c>
      <c r="O84" s="16">
        <f t="shared" ca="1" si="73"/>
        <v>0.57000000000000028</v>
      </c>
      <c r="P84" s="14">
        <f t="shared" ca="1" si="74"/>
        <v>0.57000000000000028</v>
      </c>
      <c r="Q84" s="23">
        <f t="shared" ca="1" si="75"/>
        <v>0</v>
      </c>
      <c r="R84" s="14">
        <f t="shared" ca="1" si="76"/>
        <v>0.57000000000000028</v>
      </c>
      <c r="S84" s="13">
        <f t="shared" ca="1" si="51"/>
        <v>44</v>
      </c>
      <c r="T84" s="14">
        <f t="shared" ca="1" si="52"/>
        <v>5.0925925925925921E-4</v>
      </c>
      <c r="U84" s="14">
        <f t="shared" ca="1" si="77"/>
        <v>0.57050925925925955</v>
      </c>
      <c r="V84" s="12">
        <f t="shared" ca="1" si="78"/>
        <v>0.57050925925925955</v>
      </c>
      <c r="W84" s="23">
        <v>0</v>
      </c>
      <c r="X84" s="12">
        <f t="shared" ca="1" si="79"/>
        <v>0.57050925925925955</v>
      </c>
      <c r="Y84" s="11">
        <f t="shared" ca="1" si="53"/>
        <v>40</v>
      </c>
      <c r="Z84" s="12">
        <f t="shared" ca="1" si="54"/>
        <v>4.6296296296296298E-4</v>
      </c>
      <c r="AA84" s="12">
        <f t="shared" ca="1" si="80"/>
        <v>0.57097222222222255</v>
      </c>
      <c r="AB84" s="10">
        <f t="shared" ca="1" si="81"/>
        <v>0.57097222222222255</v>
      </c>
      <c r="AC84" s="23">
        <f>0</f>
        <v>0</v>
      </c>
      <c r="AD84" s="10">
        <f t="shared" ca="1" si="82"/>
        <v>0.57097222222222255</v>
      </c>
      <c r="AE84" s="9">
        <f t="shared" ca="1" si="55"/>
        <v>40</v>
      </c>
      <c r="AF84" s="10">
        <f t="shared" ca="1" si="56"/>
        <v>4.6296296296296298E-4</v>
      </c>
      <c r="AG84" s="10">
        <f t="shared" ca="1" si="83"/>
        <v>0.57143518518518555</v>
      </c>
      <c r="AH84" s="9" t="str">
        <f t="shared" ca="1" si="57"/>
        <v>Bowl</v>
      </c>
      <c r="AI84" s="8">
        <f t="shared" ca="1" si="84"/>
        <v>0.57143518518518555</v>
      </c>
      <c r="AJ84" s="23">
        <f t="shared" ca="1" si="85"/>
        <v>0</v>
      </c>
      <c r="AK84" s="8">
        <f t="shared" ca="1" si="89"/>
        <v>0.57143518518518555</v>
      </c>
      <c r="AL84" s="7">
        <f t="shared" ca="1" si="58"/>
        <v>15</v>
      </c>
      <c r="AM84" s="8">
        <f t="shared" ca="1" si="59"/>
        <v>1.7361111111111112E-4</v>
      </c>
      <c r="AN84" s="8">
        <f t="shared" ca="1" si="60"/>
        <v>0.57160879629629668</v>
      </c>
      <c r="AO84" s="7" t="str">
        <f t="shared" ca="1" si="61"/>
        <v>Debit</v>
      </c>
      <c r="AP84" s="1">
        <f t="shared" ca="1" si="62"/>
        <v>0</v>
      </c>
      <c r="AQ84" s="1">
        <f t="shared" ca="1" si="46"/>
        <v>2.1064814814814817E-3</v>
      </c>
      <c r="AR84">
        <f t="shared" si="63"/>
        <v>1</v>
      </c>
      <c r="AS84" s="33">
        <f t="shared" ca="1" si="86"/>
        <v>0</v>
      </c>
      <c r="AT84" s="33">
        <f t="shared" ca="1" si="64"/>
        <v>2.1064814814814817E-3</v>
      </c>
      <c r="AX84">
        <f t="shared" si="87"/>
        <v>80</v>
      </c>
      <c r="AY84" s="34">
        <v>9.6058384773665319E-3</v>
      </c>
      <c r="BE84" s="34">
        <f t="shared" si="88"/>
        <v>1.1446937871513818E-2</v>
      </c>
      <c r="BF84">
        <v>0</v>
      </c>
    </row>
    <row r="85" spans="1:58">
      <c r="A85" s="2">
        <v>16</v>
      </c>
      <c r="B85" s="1">
        <f t="shared" si="47"/>
        <v>1.8518518518518518E-4</v>
      </c>
      <c r="C85" s="5">
        <f t="shared" si="65"/>
        <v>0.56968750000000024</v>
      </c>
      <c r="D85" s="18">
        <f t="shared" si="45"/>
        <v>0.56968750000000024</v>
      </c>
      <c r="E85" s="21">
        <f t="shared" ca="1" si="66"/>
        <v>1.388888888889106E-4</v>
      </c>
      <c r="F85" s="18">
        <f t="shared" ca="1" si="67"/>
        <v>0.56982638888888915</v>
      </c>
      <c r="G85" s="25">
        <f t="shared" ca="1" si="48"/>
        <v>30</v>
      </c>
      <c r="H85" s="18">
        <f t="shared" ca="1" si="68"/>
        <v>3.4722222222222224E-4</v>
      </c>
      <c r="I85" s="18">
        <f t="shared" ca="1" si="69"/>
        <v>0.57017361111111142</v>
      </c>
      <c r="J85" s="16">
        <f t="shared" ca="1" si="70"/>
        <v>0.57017361111111142</v>
      </c>
      <c r="K85" s="23">
        <f t="shared" ca="1" si="71"/>
        <v>0</v>
      </c>
      <c r="L85" s="16">
        <f t="shared" ca="1" si="72"/>
        <v>0.57017361111111142</v>
      </c>
      <c r="M85" s="15">
        <f t="shared" ca="1" si="49"/>
        <v>27</v>
      </c>
      <c r="N85" s="16">
        <f t="shared" ca="1" si="50"/>
        <v>3.1250000000000001E-4</v>
      </c>
      <c r="O85" s="16">
        <f t="shared" ca="1" si="73"/>
        <v>0.57048611111111147</v>
      </c>
      <c r="P85" s="14">
        <f t="shared" ca="1" si="74"/>
        <v>0.57048611111111147</v>
      </c>
      <c r="Q85" s="23">
        <f t="shared" ca="1" si="75"/>
        <v>9.490740740740744E-4</v>
      </c>
      <c r="R85" s="14">
        <f t="shared" ca="1" si="76"/>
        <v>0.57143518518518555</v>
      </c>
      <c r="S85" s="13">
        <f t="shared" ca="1" si="51"/>
        <v>37</v>
      </c>
      <c r="T85" s="14">
        <f t="shared" ca="1" si="52"/>
        <v>4.2824074074074075E-4</v>
      </c>
      <c r="U85" s="14">
        <f t="shared" ca="1" si="77"/>
        <v>0.57186342592592632</v>
      </c>
      <c r="V85" s="12">
        <f t="shared" ca="1" si="78"/>
        <v>0.57186342592592632</v>
      </c>
      <c r="W85" s="23">
        <v>0</v>
      </c>
      <c r="X85" s="12">
        <f t="shared" ca="1" si="79"/>
        <v>0.57186342592592632</v>
      </c>
      <c r="Y85" s="11">
        <f t="shared" ca="1" si="53"/>
        <v>23</v>
      </c>
      <c r="Z85" s="12">
        <f t="shared" ca="1" si="54"/>
        <v>2.6620370370370372E-4</v>
      </c>
      <c r="AA85" s="12">
        <f t="shared" ca="1" si="80"/>
        <v>0.57212962962962999</v>
      </c>
      <c r="AB85" s="10">
        <f t="shared" ca="1" si="81"/>
        <v>0.57212962962962999</v>
      </c>
      <c r="AC85" s="23">
        <f>0</f>
        <v>0</v>
      </c>
      <c r="AD85" s="10">
        <f t="shared" ca="1" si="82"/>
        <v>0.57212962962962999</v>
      </c>
      <c r="AE85" s="9">
        <f t="shared" ca="1" si="55"/>
        <v>48</v>
      </c>
      <c r="AF85" s="10">
        <f t="shared" ca="1" si="56"/>
        <v>5.5555555555555556E-4</v>
      </c>
      <c r="AG85" s="10">
        <f t="shared" ca="1" si="83"/>
        <v>0.57268518518518552</v>
      </c>
      <c r="AH85" s="9" t="str">
        <f t="shared" ca="1" si="57"/>
        <v>Bowl</v>
      </c>
      <c r="AI85" s="8">
        <f t="shared" ca="1" si="84"/>
        <v>0.57268518518518552</v>
      </c>
      <c r="AJ85" s="23">
        <f t="shared" ca="1" si="85"/>
        <v>0</v>
      </c>
      <c r="AK85" s="8">
        <f t="shared" ca="1" si="89"/>
        <v>0.57268518518518552</v>
      </c>
      <c r="AL85" s="7">
        <f t="shared" ca="1" si="58"/>
        <v>26</v>
      </c>
      <c r="AM85" s="8">
        <f t="shared" ca="1" si="59"/>
        <v>3.0092592592592595E-4</v>
      </c>
      <c r="AN85" s="8">
        <f t="shared" ca="1" si="60"/>
        <v>0.57298611111111142</v>
      </c>
      <c r="AO85" s="7" t="str">
        <f t="shared" ca="1" si="61"/>
        <v>Debit</v>
      </c>
      <c r="AP85" s="1">
        <f t="shared" ca="1" si="62"/>
        <v>1.087962962962985E-3</v>
      </c>
      <c r="AQ85" s="1">
        <f t="shared" ca="1" si="46"/>
        <v>2.2106481481481482E-3</v>
      </c>
      <c r="AR85">
        <f t="shared" si="63"/>
        <v>1</v>
      </c>
      <c r="AS85" s="33">
        <f t="shared" ca="1" si="86"/>
        <v>1.087962962962985E-3</v>
      </c>
      <c r="AT85" s="33">
        <f t="shared" ca="1" si="64"/>
        <v>2.2106481481481482E-3</v>
      </c>
      <c r="AX85">
        <f t="shared" si="87"/>
        <v>81</v>
      </c>
      <c r="AY85" s="34">
        <v>9.7970607567447587E-3</v>
      </c>
      <c r="BE85" s="34">
        <f t="shared" si="88"/>
        <v>1.1504808241884188E-2</v>
      </c>
      <c r="BF85">
        <v>0</v>
      </c>
    </row>
    <row r="86" spans="1:58">
      <c r="A86" s="2">
        <v>160</v>
      </c>
      <c r="B86" s="1">
        <f t="shared" si="47"/>
        <v>1.8518518518518519E-3</v>
      </c>
      <c r="C86" s="5">
        <f t="shared" si="65"/>
        <v>0.57153935185185212</v>
      </c>
      <c r="D86" s="18">
        <f t="shared" si="45"/>
        <v>0.57153935185185212</v>
      </c>
      <c r="E86" s="21">
        <f t="shared" ca="1" si="66"/>
        <v>0</v>
      </c>
      <c r="F86" s="18">
        <f t="shared" ca="1" si="67"/>
        <v>0.57153935185185212</v>
      </c>
      <c r="G86" s="25">
        <f t="shared" ca="1" si="48"/>
        <v>19</v>
      </c>
      <c r="H86" s="18">
        <f t="shared" ca="1" si="68"/>
        <v>2.199074074074074E-4</v>
      </c>
      <c r="I86" s="18">
        <f t="shared" ca="1" si="69"/>
        <v>0.57175925925925952</v>
      </c>
      <c r="J86" s="16">
        <f t="shared" ca="1" si="70"/>
        <v>0.57175925925925952</v>
      </c>
      <c r="K86" s="23">
        <f t="shared" ca="1" si="71"/>
        <v>0</v>
      </c>
      <c r="L86" s="16">
        <f t="shared" ca="1" si="72"/>
        <v>0.57175925925925952</v>
      </c>
      <c r="M86" s="15">
        <f t="shared" ca="1" si="49"/>
        <v>30</v>
      </c>
      <c r="N86" s="16">
        <f t="shared" ca="1" si="50"/>
        <v>3.4722222222222224E-4</v>
      </c>
      <c r="O86" s="16">
        <f t="shared" ca="1" si="73"/>
        <v>0.5721064814814818</v>
      </c>
      <c r="P86" s="14">
        <f t="shared" ca="1" si="74"/>
        <v>0.5721064814814818</v>
      </c>
      <c r="Q86" s="23">
        <f t="shared" ca="1" si="75"/>
        <v>5.7870370370372015E-4</v>
      </c>
      <c r="R86" s="14">
        <f t="shared" ca="1" si="76"/>
        <v>0.57268518518518552</v>
      </c>
      <c r="S86" s="13">
        <f t="shared" ca="1" si="51"/>
        <v>18</v>
      </c>
      <c r="T86" s="14">
        <f t="shared" ca="1" si="52"/>
        <v>2.0833333333333335E-4</v>
      </c>
      <c r="U86" s="14">
        <f t="shared" ca="1" si="77"/>
        <v>0.57289351851851888</v>
      </c>
      <c r="V86" s="12">
        <f t="shared" ca="1" si="78"/>
        <v>0.57289351851851888</v>
      </c>
      <c r="W86" s="23">
        <v>0</v>
      </c>
      <c r="X86" s="12">
        <f t="shared" ca="1" si="79"/>
        <v>0.57289351851851888</v>
      </c>
      <c r="Y86" s="11">
        <f t="shared" ca="1" si="53"/>
        <v>43</v>
      </c>
      <c r="Z86" s="12">
        <f t="shared" ca="1" si="54"/>
        <v>4.9768518518518521E-4</v>
      </c>
      <c r="AA86" s="12">
        <f t="shared" ca="1" si="80"/>
        <v>0.57339120370370411</v>
      </c>
      <c r="AB86" s="10">
        <f t="shared" ca="1" si="81"/>
        <v>0.57339120370370411</v>
      </c>
      <c r="AC86" s="23">
        <f>0</f>
        <v>0</v>
      </c>
      <c r="AD86" s="10">
        <f t="shared" ca="1" si="82"/>
        <v>0.57339120370370411</v>
      </c>
      <c r="AE86" s="9">
        <f t="shared" ca="1" si="55"/>
        <v>24</v>
      </c>
      <c r="AF86" s="10">
        <f t="shared" ca="1" si="56"/>
        <v>2.7777777777777778E-4</v>
      </c>
      <c r="AG86" s="10">
        <f t="shared" ca="1" si="83"/>
        <v>0.57366898148148193</v>
      </c>
      <c r="AH86" s="9" t="str">
        <f t="shared" ca="1" si="57"/>
        <v>Bowl</v>
      </c>
      <c r="AI86" s="8">
        <f t="shared" ca="1" si="84"/>
        <v>0.57366898148148193</v>
      </c>
      <c r="AJ86" s="23">
        <f t="shared" ca="1" si="85"/>
        <v>0</v>
      </c>
      <c r="AK86" s="8">
        <f t="shared" ca="1" si="89"/>
        <v>0.57366898148148193</v>
      </c>
      <c r="AL86" s="7">
        <f t="shared" ca="1" si="58"/>
        <v>10</v>
      </c>
      <c r="AM86" s="8">
        <f t="shared" ca="1" si="59"/>
        <v>1.1574074074074075E-4</v>
      </c>
      <c r="AN86" s="8">
        <f t="shared" ca="1" si="60"/>
        <v>0.57378472222222265</v>
      </c>
      <c r="AO86" s="7" t="str">
        <f t="shared" ca="1" si="61"/>
        <v>Debit</v>
      </c>
      <c r="AP86" s="1">
        <f t="shared" ca="1" si="62"/>
        <v>5.7870370370372015E-4</v>
      </c>
      <c r="AQ86" s="1">
        <f t="shared" ca="1" si="46"/>
        <v>1.6666666666666668E-3</v>
      </c>
      <c r="AR86">
        <f t="shared" si="63"/>
        <v>1</v>
      </c>
      <c r="AS86" s="33">
        <f t="shared" ca="1" si="86"/>
        <v>5.7870370370372015E-4</v>
      </c>
      <c r="AT86" s="33">
        <f t="shared" ca="1" si="64"/>
        <v>1.6666666666666668E-3</v>
      </c>
      <c r="AX86">
        <f t="shared" si="87"/>
        <v>82</v>
      </c>
      <c r="AY86" s="34">
        <v>9.5588277320535642E-3</v>
      </c>
      <c r="BE86" s="34">
        <f t="shared" si="88"/>
        <v>1.1562678612254558E-2</v>
      </c>
      <c r="BF86">
        <v>0</v>
      </c>
    </row>
    <row r="87" spans="1:58">
      <c r="A87" s="2">
        <v>67</v>
      </c>
      <c r="B87" s="1">
        <f t="shared" si="47"/>
        <v>7.7546296296296293E-4</v>
      </c>
      <c r="C87" s="5">
        <f t="shared" si="65"/>
        <v>0.57231481481481505</v>
      </c>
      <c r="D87" s="18">
        <f t="shared" si="45"/>
        <v>0.57231481481481505</v>
      </c>
      <c r="E87" s="21">
        <f t="shared" ca="1" si="66"/>
        <v>0</v>
      </c>
      <c r="F87" s="18">
        <f t="shared" ca="1" si="67"/>
        <v>0.57231481481481505</v>
      </c>
      <c r="G87" s="25">
        <f t="shared" ca="1" si="48"/>
        <v>12</v>
      </c>
      <c r="H87" s="18">
        <f t="shared" ca="1" si="68"/>
        <v>1.3888888888888889E-4</v>
      </c>
      <c r="I87" s="18">
        <f t="shared" ca="1" si="69"/>
        <v>0.57245370370370396</v>
      </c>
      <c r="J87" s="16">
        <f t="shared" ca="1" si="70"/>
        <v>0.57245370370370396</v>
      </c>
      <c r="K87" s="23">
        <f t="shared" ca="1" si="71"/>
        <v>0</v>
      </c>
      <c r="L87" s="16">
        <f t="shared" ca="1" si="72"/>
        <v>0.57245370370370396</v>
      </c>
      <c r="M87" s="15">
        <f t="shared" ca="1" si="49"/>
        <v>25</v>
      </c>
      <c r="N87" s="16">
        <f t="shared" ca="1" si="50"/>
        <v>2.8935185185185184E-4</v>
      </c>
      <c r="O87" s="16">
        <f t="shared" ca="1" si="73"/>
        <v>0.57274305555555582</v>
      </c>
      <c r="P87" s="14">
        <f t="shared" ca="1" si="74"/>
        <v>0.57274305555555582</v>
      </c>
      <c r="Q87" s="23">
        <f t="shared" ca="1" si="75"/>
        <v>9.2592592592610767E-4</v>
      </c>
      <c r="R87" s="14">
        <f t="shared" ca="1" si="76"/>
        <v>0.57366898148148193</v>
      </c>
      <c r="S87" s="13">
        <f t="shared" ca="1" si="51"/>
        <v>45</v>
      </c>
      <c r="T87" s="14">
        <f t="shared" ca="1" si="52"/>
        <v>5.2083333333333333E-4</v>
      </c>
      <c r="U87" s="14">
        <f t="shared" ca="1" si="77"/>
        <v>0.57418981481481524</v>
      </c>
      <c r="V87" s="12">
        <f t="shared" ca="1" si="78"/>
        <v>0.57418981481481524</v>
      </c>
      <c r="W87" s="23">
        <v>0</v>
      </c>
      <c r="X87" s="12">
        <f t="shared" ca="1" si="79"/>
        <v>0.57418981481481524</v>
      </c>
      <c r="Y87" s="11">
        <f t="shared" ca="1" si="53"/>
        <v>48</v>
      </c>
      <c r="Z87" s="12">
        <f t="shared" ca="1" si="54"/>
        <v>5.5555555555555556E-4</v>
      </c>
      <c r="AA87" s="12">
        <f t="shared" ca="1" si="80"/>
        <v>0.57474537037037077</v>
      </c>
      <c r="AB87" s="10">
        <f t="shared" ca="1" si="81"/>
        <v>0.57474537037037077</v>
      </c>
      <c r="AC87" s="23">
        <f>0</f>
        <v>0</v>
      </c>
      <c r="AD87" s="10">
        <f t="shared" ca="1" si="82"/>
        <v>0.57474537037037077</v>
      </c>
      <c r="AE87" s="9">
        <f t="shared" ca="1" si="55"/>
        <v>46</v>
      </c>
      <c r="AF87" s="10">
        <f t="shared" ca="1" si="56"/>
        <v>5.3240740740740744E-4</v>
      </c>
      <c r="AG87" s="10">
        <f t="shared" ca="1" si="83"/>
        <v>0.57527777777777822</v>
      </c>
      <c r="AH87" s="9" t="str">
        <f t="shared" ca="1" si="57"/>
        <v>Bowl</v>
      </c>
      <c r="AI87" s="8">
        <f t="shared" ca="1" si="84"/>
        <v>0.57527777777777822</v>
      </c>
      <c r="AJ87" s="23">
        <f t="shared" ca="1" si="85"/>
        <v>0</v>
      </c>
      <c r="AK87" s="8">
        <f t="shared" ca="1" si="89"/>
        <v>0.57527777777777822</v>
      </c>
      <c r="AL87" s="7">
        <f t="shared" ca="1" si="58"/>
        <v>29</v>
      </c>
      <c r="AM87" s="8">
        <f t="shared" ca="1" si="59"/>
        <v>3.3564814814814812E-4</v>
      </c>
      <c r="AN87" s="8">
        <f t="shared" ca="1" si="60"/>
        <v>0.57561342592592635</v>
      </c>
      <c r="AO87" s="7" t="str">
        <f t="shared" ca="1" si="61"/>
        <v>Debit</v>
      </c>
      <c r="AP87" s="1">
        <f t="shared" ca="1" si="62"/>
        <v>9.2592592592610767E-4</v>
      </c>
      <c r="AQ87" s="1">
        <f t="shared" ca="1" si="46"/>
        <v>2.3726851851851851E-3</v>
      </c>
      <c r="AR87">
        <f t="shared" si="63"/>
        <v>1</v>
      </c>
      <c r="AS87" s="33">
        <f t="shared" ca="1" si="86"/>
        <v>9.2592592592610767E-4</v>
      </c>
      <c r="AT87" s="33">
        <f t="shared" ca="1" si="64"/>
        <v>2.3726851851851851E-3</v>
      </c>
      <c r="AX87">
        <f t="shared" si="87"/>
        <v>83</v>
      </c>
      <c r="AY87" s="34">
        <v>9.2896233424783238E-3</v>
      </c>
      <c r="BE87" s="34">
        <f t="shared" si="88"/>
        <v>1.1620548982624927E-2</v>
      </c>
      <c r="BF87">
        <v>0</v>
      </c>
    </row>
    <row r="88" spans="1:58">
      <c r="A88" s="2">
        <v>166</v>
      </c>
      <c r="B88" s="1">
        <f t="shared" si="47"/>
        <v>1.9212962962962964E-3</v>
      </c>
      <c r="C88" s="5">
        <f t="shared" si="65"/>
        <v>0.57423611111111139</v>
      </c>
      <c r="D88" s="18">
        <f t="shared" si="45"/>
        <v>0.57423611111111139</v>
      </c>
      <c r="E88" s="21">
        <f t="shared" ca="1" si="66"/>
        <v>0</v>
      </c>
      <c r="F88" s="18">
        <f t="shared" ca="1" si="67"/>
        <v>0.57423611111111139</v>
      </c>
      <c r="G88" s="25">
        <f t="shared" ca="1" si="48"/>
        <v>29</v>
      </c>
      <c r="H88" s="18">
        <f t="shared" ca="1" si="68"/>
        <v>3.3564814814814812E-4</v>
      </c>
      <c r="I88" s="18">
        <f t="shared" ca="1" si="69"/>
        <v>0.57457175925925952</v>
      </c>
      <c r="J88" s="16">
        <f t="shared" ca="1" si="70"/>
        <v>0.57457175925925952</v>
      </c>
      <c r="K88" s="23">
        <f t="shared" ca="1" si="71"/>
        <v>0</v>
      </c>
      <c r="L88" s="16">
        <f t="shared" ca="1" si="72"/>
        <v>0.57457175925925952</v>
      </c>
      <c r="M88" s="15">
        <f t="shared" ca="1" si="49"/>
        <v>27</v>
      </c>
      <c r="N88" s="16">
        <f t="shared" ca="1" si="50"/>
        <v>3.1250000000000001E-4</v>
      </c>
      <c r="O88" s="16">
        <f t="shared" ca="1" si="73"/>
        <v>0.57488425925925957</v>
      </c>
      <c r="P88" s="14">
        <f t="shared" ca="1" si="74"/>
        <v>0.57488425925925957</v>
      </c>
      <c r="Q88" s="23">
        <f t="shared" ca="1" si="75"/>
        <v>3.9351851851865405E-4</v>
      </c>
      <c r="R88" s="14">
        <f t="shared" ca="1" si="76"/>
        <v>0.57527777777777822</v>
      </c>
      <c r="S88" s="13">
        <f t="shared" ca="1" si="51"/>
        <v>37</v>
      </c>
      <c r="T88" s="14">
        <f t="shared" ca="1" si="52"/>
        <v>4.2824074074074075E-4</v>
      </c>
      <c r="U88" s="14">
        <f t="shared" ca="1" si="77"/>
        <v>0.57570601851851899</v>
      </c>
      <c r="V88" s="12">
        <f t="shared" ca="1" si="78"/>
        <v>0.57570601851851899</v>
      </c>
      <c r="W88" s="23">
        <v>0</v>
      </c>
      <c r="X88" s="12">
        <f t="shared" ca="1" si="79"/>
        <v>0.57570601851851899</v>
      </c>
      <c r="Y88" s="11">
        <f t="shared" ca="1" si="53"/>
        <v>29</v>
      </c>
      <c r="Z88" s="12">
        <f t="shared" ca="1" si="54"/>
        <v>3.3564814814814812E-4</v>
      </c>
      <c r="AA88" s="12">
        <f t="shared" ca="1" si="80"/>
        <v>0.57604166666666712</v>
      </c>
      <c r="AB88" s="10">
        <f t="shared" ca="1" si="81"/>
        <v>0.57604166666666712</v>
      </c>
      <c r="AC88" s="23">
        <f>0</f>
        <v>0</v>
      </c>
      <c r="AD88" s="10">
        <f t="shared" ca="1" si="82"/>
        <v>0.57604166666666712</v>
      </c>
      <c r="AE88" s="9">
        <f t="shared" ca="1" si="55"/>
        <v>41</v>
      </c>
      <c r="AF88" s="10">
        <f t="shared" ca="1" si="56"/>
        <v>4.7453703703703704E-4</v>
      </c>
      <c r="AG88" s="10">
        <f t="shared" ca="1" si="83"/>
        <v>0.57651620370370416</v>
      </c>
      <c r="AH88" s="9" t="str">
        <f t="shared" ca="1" si="57"/>
        <v>Bowl</v>
      </c>
      <c r="AI88" s="8">
        <f t="shared" ca="1" si="84"/>
        <v>0.57651620370370416</v>
      </c>
      <c r="AJ88" s="23">
        <f t="shared" ca="1" si="85"/>
        <v>0</v>
      </c>
      <c r="AK88" s="8">
        <f t="shared" ca="1" si="89"/>
        <v>0.57651620370370416</v>
      </c>
      <c r="AL88" s="7">
        <f t="shared" ca="1" si="58"/>
        <v>37</v>
      </c>
      <c r="AM88" s="8">
        <f t="shared" ca="1" si="59"/>
        <v>4.2824074074074075E-4</v>
      </c>
      <c r="AN88" s="8">
        <f t="shared" ca="1" si="60"/>
        <v>0.57694444444444493</v>
      </c>
      <c r="AO88" s="7" t="str">
        <f t="shared" ca="1" si="61"/>
        <v>Cash</v>
      </c>
      <c r="AP88" s="1">
        <f t="shared" ca="1" si="62"/>
        <v>3.9351851851865405E-4</v>
      </c>
      <c r="AQ88" s="1">
        <f t="shared" ca="1" si="46"/>
        <v>2.3148148148148147E-3</v>
      </c>
      <c r="AR88">
        <f t="shared" si="63"/>
        <v>1</v>
      </c>
      <c r="AS88" s="33">
        <f t="shared" ca="1" si="86"/>
        <v>3.9351851851865405E-4</v>
      </c>
      <c r="AT88" s="33">
        <f t="shared" ca="1" si="64"/>
        <v>2.3148148148148147E-3</v>
      </c>
      <c r="AX88">
        <f t="shared" si="87"/>
        <v>84</v>
      </c>
      <c r="AY88" s="34">
        <v>9.1827060470968599E-3</v>
      </c>
      <c r="BE88" s="34">
        <f t="shared" si="88"/>
        <v>1.1678419352995297E-2</v>
      </c>
      <c r="BF88">
        <v>0</v>
      </c>
    </row>
    <row r="89" spans="1:58">
      <c r="A89" s="2">
        <v>65</v>
      </c>
      <c r="B89" s="1">
        <f t="shared" si="47"/>
        <v>7.5231481481481482E-4</v>
      </c>
      <c r="C89" s="5">
        <f t="shared" si="65"/>
        <v>0.57498842592592625</v>
      </c>
      <c r="D89" s="18">
        <f t="shared" si="45"/>
        <v>0.57498842592592625</v>
      </c>
      <c r="E89" s="21">
        <f t="shared" ca="1" si="66"/>
        <v>0</v>
      </c>
      <c r="F89" s="18">
        <f t="shared" ca="1" si="67"/>
        <v>0.57498842592592625</v>
      </c>
      <c r="G89" s="25">
        <f t="shared" ca="1" si="48"/>
        <v>23</v>
      </c>
      <c r="H89" s="18">
        <f t="shared" ca="1" si="68"/>
        <v>2.6620370370370372E-4</v>
      </c>
      <c r="I89" s="18">
        <f t="shared" ca="1" si="69"/>
        <v>0.57525462962962992</v>
      </c>
      <c r="J89" s="16">
        <f t="shared" ca="1" si="70"/>
        <v>0.57525462962962992</v>
      </c>
      <c r="K89" s="23">
        <f t="shared" ca="1" si="71"/>
        <v>0</v>
      </c>
      <c r="L89" s="16">
        <f t="shared" ca="1" si="72"/>
        <v>0.57525462962962992</v>
      </c>
      <c r="M89" s="15">
        <f t="shared" ca="1" si="49"/>
        <v>25</v>
      </c>
      <c r="N89" s="16">
        <f t="shared" ca="1" si="50"/>
        <v>2.8935185185185184E-4</v>
      </c>
      <c r="O89" s="16">
        <f t="shared" ca="1" si="73"/>
        <v>0.57554398148148178</v>
      </c>
      <c r="P89" s="14">
        <f t="shared" ca="1" si="74"/>
        <v>0.57554398148148178</v>
      </c>
      <c r="Q89" s="23">
        <f t="shared" ca="1" si="75"/>
        <v>9.722222222223742E-4</v>
      </c>
      <c r="R89" s="14">
        <f t="shared" ca="1" si="76"/>
        <v>0.57651620370370416</v>
      </c>
      <c r="S89" s="13">
        <f t="shared" ca="1" si="51"/>
        <v>32</v>
      </c>
      <c r="T89" s="14">
        <f t="shared" ca="1" si="52"/>
        <v>3.7037037037037035E-4</v>
      </c>
      <c r="U89" s="14">
        <f t="shared" ca="1" si="77"/>
        <v>0.57688657407407451</v>
      </c>
      <c r="V89" s="12">
        <f t="shared" ca="1" si="78"/>
        <v>0.57688657407407451</v>
      </c>
      <c r="W89" s="23">
        <v>0</v>
      </c>
      <c r="X89" s="12">
        <f t="shared" ca="1" si="79"/>
        <v>0.57688657407407451</v>
      </c>
      <c r="Y89" s="11">
        <f t="shared" ca="1" si="53"/>
        <v>29</v>
      </c>
      <c r="Z89" s="12">
        <f t="shared" ca="1" si="54"/>
        <v>3.3564814814814812E-4</v>
      </c>
      <c r="AA89" s="12">
        <f t="shared" ca="1" si="80"/>
        <v>0.57722222222222264</v>
      </c>
      <c r="AB89" s="10">
        <f t="shared" ca="1" si="81"/>
        <v>0.57722222222222264</v>
      </c>
      <c r="AC89" s="23">
        <f>0</f>
        <v>0</v>
      </c>
      <c r="AD89" s="10">
        <f t="shared" ca="1" si="82"/>
        <v>0.57722222222222264</v>
      </c>
      <c r="AE89" s="9">
        <f t="shared" ca="1" si="55"/>
        <v>46</v>
      </c>
      <c r="AF89" s="10">
        <f t="shared" ca="1" si="56"/>
        <v>5.3240740740740744E-4</v>
      </c>
      <c r="AG89" s="10">
        <f t="shared" ca="1" si="83"/>
        <v>0.57775462962963009</v>
      </c>
      <c r="AH89" s="9" t="str">
        <f t="shared" ca="1" si="57"/>
        <v>Burrito</v>
      </c>
      <c r="AI89" s="8">
        <f t="shared" ca="1" si="84"/>
        <v>0.57775462962963009</v>
      </c>
      <c r="AJ89" s="23">
        <f t="shared" ca="1" si="85"/>
        <v>0</v>
      </c>
      <c r="AK89" s="8">
        <f t="shared" ca="1" si="89"/>
        <v>0.57775462962963009</v>
      </c>
      <c r="AL89" s="7">
        <f t="shared" ca="1" si="58"/>
        <v>16</v>
      </c>
      <c r="AM89" s="8">
        <f t="shared" ca="1" si="59"/>
        <v>1.8518518518518518E-4</v>
      </c>
      <c r="AN89" s="8">
        <f t="shared" ca="1" si="60"/>
        <v>0.57793981481481527</v>
      </c>
      <c r="AO89" s="7" t="str">
        <f t="shared" ca="1" si="61"/>
        <v>Debit</v>
      </c>
      <c r="AP89" s="1">
        <f t="shared" ca="1" si="62"/>
        <v>9.722222222223742E-4</v>
      </c>
      <c r="AQ89" s="1">
        <f t="shared" ca="1" si="46"/>
        <v>1.9791666666666664E-3</v>
      </c>
      <c r="AR89">
        <f t="shared" si="63"/>
        <v>1</v>
      </c>
      <c r="AS89" s="33">
        <f t="shared" ca="1" si="86"/>
        <v>9.722222222223742E-4</v>
      </c>
      <c r="AT89" s="33">
        <f t="shared" ca="1" si="64"/>
        <v>1.9791666666666664E-3</v>
      </c>
      <c r="AX89">
        <f t="shared" si="87"/>
        <v>85</v>
      </c>
      <c r="AY89" s="34">
        <v>8.3064700502975646E-3</v>
      </c>
      <c r="BE89" s="34">
        <f t="shared" si="88"/>
        <v>1.1736289723365666E-2</v>
      </c>
      <c r="BF89">
        <v>1</v>
      </c>
    </row>
    <row r="90" spans="1:58">
      <c r="A90" s="2">
        <v>8</v>
      </c>
      <c r="B90" s="1">
        <f t="shared" si="47"/>
        <v>9.2592592592592588E-5</v>
      </c>
      <c r="C90" s="5">
        <f t="shared" si="65"/>
        <v>0.57508101851851889</v>
      </c>
      <c r="D90" s="18">
        <f t="shared" si="45"/>
        <v>0.57508101851851889</v>
      </c>
      <c r="E90" s="21">
        <f t="shared" ca="1" si="66"/>
        <v>1.7361111111102723E-4</v>
      </c>
      <c r="F90" s="18">
        <f t="shared" ca="1" si="67"/>
        <v>0.57525462962962992</v>
      </c>
      <c r="G90" s="25">
        <f t="shared" ca="1" si="48"/>
        <v>26</v>
      </c>
      <c r="H90" s="18">
        <f t="shared" ca="1" si="68"/>
        <v>3.0092592592592595E-4</v>
      </c>
      <c r="I90" s="18">
        <f t="shared" ca="1" si="69"/>
        <v>0.57555555555555582</v>
      </c>
      <c r="J90" s="16">
        <f t="shared" ca="1" si="70"/>
        <v>0.57555555555555582</v>
      </c>
      <c r="K90" s="23">
        <f t="shared" ca="1" si="71"/>
        <v>0</v>
      </c>
      <c r="L90" s="16">
        <f t="shared" ca="1" si="72"/>
        <v>0.57555555555555582</v>
      </c>
      <c r="M90" s="15">
        <f t="shared" ca="1" si="49"/>
        <v>26</v>
      </c>
      <c r="N90" s="16">
        <f t="shared" ca="1" si="50"/>
        <v>3.0092592592592595E-4</v>
      </c>
      <c r="O90" s="16">
        <f t="shared" ca="1" si="73"/>
        <v>0.57585648148148172</v>
      </c>
      <c r="P90" s="14">
        <f t="shared" ca="1" si="74"/>
        <v>0.57585648148148172</v>
      </c>
      <c r="Q90" s="23">
        <f t="shared" ca="1" si="75"/>
        <v>1.8981481481483709E-3</v>
      </c>
      <c r="R90" s="14">
        <f t="shared" ca="1" si="76"/>
        <v>0.57775462962963009</v>
      </c>
      <c r="S90" s="13">
        <f t="shared" ca="1" si="51"/>
        <v>17</v>
      </c>
      <c r="T90" s="14">
        <f t="shared" ca="1" si="52"/>
        <v>1.9675925925925926E-4</v>
      </c>
      <c r="U90" s="14">
        <f t="shared" ca="1" si="77"/>
        <v>0.57795138888888931</v>
      </c>
      <c r="V90" s="12">
        <f t="shared" ca="1" si="78"/>
        <v>0.57795138888888931</v>
      </c>
      <c r="W90" s="23">
        <v>0</v>
      </c>
      <c r="X90" s="12">
        <f t="shared" ca="1" si="79"/>
        <v>0.57795138888888931</v>
      </c>
      <c r="Y90" s="11">
        <f t="shared" ca="1" si="53"/>
        <v>38</v>
      </c>
      <c r="Z90" s="12">
        <f t="shared" ca="1" si="54"/>
        <v>4.3981481481481481E-4</v>
      </c>
      <c r="AA90" s="12">
        <f t="shared" ca="1" si="80"/>
        <v>0.57839120370370412</v>
      </c>
      <c r="AB90" s="10">
        <f t="shared" ca="1" si="81"/>
        <v>0.57839120370370412</v>
      </c>
      <c r="AC90" s="23">
        <f>0</f>
        <v>0</v>
      </c>
      <c r="AD90" s="10">
        <f t="shared" ca="1" si="82"/>
        <v>0.57839120370370412</v>
      </c>
      <c r="AE90" s="9">
        <f t="shared" ca="1" si="55"/>
        <v>47</v>
      </c>
      <c r="AF90" s="10">
        <f t="shared" ca="1" si="56"/>
        <v>5.4398148148148144E-4</v>
      </c>
      <c r="AG90" s="10">
        <f t="shared" ca="1" si="83"/>
        <v>0.57893518518518561</v>
      </c>
      <c r="AH90" s="9" t="str">
        <f t="shared" ca="1" si="57"/>
        <v>Bowl</v>
      </c>
      <c r="AI90" s="8">
        <f t="shared" ca="1" si="84"/>
        <v>0.57893518518518561</v>
      </c>
      <c r="AJ90" s="23">
        <f t="shared" ca="1" si="85"/>
        <v>0</v>
      </c>
      <c r="AK90" s="8">
        <f t="shared" ca="1" si="89"/>
        <v>0.57893518518518561</v>
      </c>
      <c r="AL90" s="7">
        <f t="shared" ca="1" si="58"/>
        <v>19</v>
      </c>
      <c r="AM90" s="8">
        <f t="shared" ca="1" si="59"/>
        <v>2.199074074074074E-4</v>
      </c>
      <c r="AN90" s="8">
        <f t="shared" ca="1" si="60"/>
        <v>0.57915509259259301</v>
      </c>
      <c r="AO90" s="7" t="str">
        <f t="shared" ca="1" si="61"/>
        <v>Debit</v>
      </c>
      <c r="AP90" s="1">
        <f t="shared" ca="1" si="62"/>
        <v>2.0717592592593981E-3</v>
      </c>
      <c r="AQ90" s="1">
        <f t="shared" ca="1" si="46"/>
        <v>2.0023148148148144E-3</v>
      </c>
      <c r="AR90">
        <f t="shared" si="63"/>
        <v>1</v>
      </c>
      <c r="AS90" s="33">
        <f t="shared" ca="1" si="86"/>
        <v>2.0717592592593981E-3</v>
      </c>
      <c r="AT90" s="33">
        <f t="shared" ca="1" si="64"/>
        <v>2.0023148148148144E-3</v>
      </c>
      <c r="AX90">
        <f t="shared" si="87"/>
        <v>86</v>
      </c>
      <c r="AY90" s="34">
        <v>9.5551125971652488E-3</v>
      </c>
      <c r="BE90" s="34">
        <f t="shared" si="88"/>
        <v>1.1794160093736036E-2</v>
      </c>
      <c r="BF90">
        <v>0</v>
      </c>
    </row>
    <row r="91" spans="1:58">
      <c r="A91" s="2">
        <v>21</v>
      </c>
      <c r="B91" s="1">
        <f t="shared" si="47"/>
        <v>2.4305555555555555E-4</v>
      </c>
      <c r="C91" s="5">
        <f t="shared" si="65"/>
        <v>0.57532407407407449</v>
      </c>
      <c r="D91" s="18">
        <f t="shared" si="45"/>
        <v>0.57532407407407449</v>
      </c>
      <c r="E91" s="21">
        <f t="shared" ca="1" si="66"/>
        <v>2.3148148148133263E-4</v>
      </c>
      <c r="F91" s="18">
        <f t="shared" ca="1" si="67"/>
        <v>0.57555555555555582</v>
      </c>
      <c r="G91" s="25">
        <f t="shared" ca="1" si="48"/>
        <v>19</v>
      </c>
      <c r="H91" s="18">
        <f t="shared" ca="1" si="68"/>
        <v>2.199074074074074E-4</v>
      </c>
      <c r="I91" s="18">
        <f t="shared" ca="1" si="69"/>
        <v>0.57577546296296322</v>
      </c>
      <c r="J91" s="16">
        <f t="shared" ca="1" si="70"/>
        <v>0.57577546296296322</v>
      </c>
      <c r="K91" s="23">
        <f t="shared" ca="1" si="71"/>
        <v>8.1018518518494176E-5</v>
      </c>
      <c r="L91" s="16">
        <f t="shared" ca="1" si="72"/>
        <v>0.57585648148148172</v>
      </c>
      <c r="M91" s="15">
        <f t="shared" ca="1" si="49"/>
        <v>11</v>
      </c>
      <c r="N91" s="16">
        <f t="shared" ca="1" si="50"/>
        <v>1.273148148148148E-4</v>
      </c>
      <c r="O91" s="16">
        <f t="shared" ca="1" si="73"/>
        <v>0.57598379629629648</v>
      </c>
      <c r="P91" s="14">
        <f t="shared" ca="1" si="74"/>
        <v>0.57598379629629648</v>
      </c>
      <c r="Q91" s="23">
        <f t="shared" ca="1" si="75"/>
        <v>2.9513888888891282E-3</v>
      </c>
      <c r="R91" s="14">
        <f t="shared" ca="1" si="76"/>
        <v>0.57893518518518561</v>
      </c>
      <c r="S91" s="13">
        <f t="shared" ca="1" si="51"/>
        <v>32</v>
      </c>
      <c r="T91" s="14">
        <f t="shared" ca="1" si="52"/>
        <v>3.7037037037037035E-4</v>
      </c>
      <c r="U91" s="14">
        <f t="shared" ca="1" si="77"/>
        <v>0.57930555555555596</v>
      </c>
      <c r="V91" s="12">
        <f t="shared" ca="1" si="78"/>
        <v>0.57930555555555596</v>
      </c>
      <c r="W91" s="23">
        <v>0</v>
      </c>
      <c r="X91" s="12">
        <f t="shared" ca="1" si="79"/>
        <v>0.57930555555555596</v>
      </c>
      <c r="Y91" s="11">
        <f t="shared" ca="1" si="53"/>
        <v>45</v>
      </c>
      <c r="Z91" s="12">
        <f t="shared" ca="1" si="54"/>
        <v>5.2083333333333333E-4</v>
      </c>
      <c r="AA91" s="12">
        <f t="shared" ca="1" si="80"/>
        <v>0.57982638888888927</v>
      </c>
      <c r="AB91" s="10">
        <f t="shared" ca="1" si="81"/>
        <v>0.57982638888888927</v>
      </c>
      <c r="AC91" s="23">
        <f>0</f>
        <v>0</v>
      </c>
      <c r="AD91" s="10">
        <f t="shared" ca="1" si="82"/>
        <v>0.57982638888888927</v>
      </c>
      <c r="AE91" s="9">
        <f t="shared" ca="1" si="55"/>
        <v>46</v>
      </c>
      <c r="AF91" s="10">
        <f t="shared" ca="1" si="56"/>
        <v>5.3240740740740744E-4</v>
      </c>
      <c r="AG91" s="10">
        <f t="shared" ca="1" si="83"/>
        <v>0.58035879629629672</v>
      </c>
      <c r="AH91" s="9" t="str">
        <f t="shared" ca="1" si="57"/>
        <v>Burrito</v>
      </c>
      <c r="AI91" s="8">
        <f t="shared" ca="1" si="84"/>
        <v>0.58035879629629672</v>
      </c>
      <c r="AJ91" s="23">
        <f t="shared" ca="1" si="85"/>
        <v>0</v>
      </c>
      <c r="AK91" s="8">
        <f t="shared" ca="1" si="89"/>
        <v>0.58035879629629672</v>
      </c>
      <c r="AL91" s="7">
        <f t="shared" ca="1" si="58"/>
        <v>15</v>
      </c>
      <c r="AM91" s="8">
        <f t="shared" ca="1" si="59"/>
        <v>1.7361111111111112E-4</v>
      </c>
      <c r="AN91" s="8">
        <f t="shared" ca="1" si="60"/>
        <v>0.58053240740740786</v>
      </c>
      <c r="AO91" s="7" t="str">
        <f t="shared" ca="1" si="61"/>
        <v>Debit</v>
      </c>
      <c r="AP91" s="1">
        <f t="shared" ca="1" si="62"/>
        <v>3.263888888888955E-3</v>
      </c>
      <c r="AQ91" s="1">
        <f t="shared" ca="1" si="46"/>
        <v>1.9444444444444444E-3</v>
      </c>
      <c r="AR91">
        <f t="shared" si="63"/>
        <v>1</v>
      </c>
      <c r="AS91" s="33">
        <f t="shared" ca="1" si="86"/>
        <v>3.263888888888955E-3</v>
      </c>
      <c r="AT91" s="33">
        <f t="shared" ca="1" si="64"/>
        <v>1.9444444444444444E-3</v>
      </c>
      <c r="AX91">
        <f t="shared" si="87"/>
        <v>87</v>
      </c>
      <c r="AY91" s="34">
        <v>1.0851408893461468E-2</v>
      </c>
      <c r="BE91" s="34">
        <f t="shared" si="88"/>
        <v>1.1852030464106406E-2</v>
      </c>
      <c r="BF91">
        <v>0</v>
      </c>
    </row>
    <row r="92" spans="1:58">
      <c r="A92" s="2">
        <v>24</v>
      </c>
      <c r="B92" s="1">
        <f t="shared" si="47"/>
        <v>2.7777777777777778E-4</v>
      </c>
      <c r="C92" s="5">
        <f t="shared" si="65"/>
        <v>0.57560185185185231</v>
      </c>
      <c r="D92" s="18">
        <f t="shared" si="45"/>
        <v>0.57560185185185231</v>
      </c>
      <c r="E92" s="21">
        <f t="shared" ca="1" si="66"/>
        <v>1.7361111111091621E-4</v>
      </c>
      <c r="F92" s="18">
        <f t="shared" ca="1" si="67"/>
        <v>0.57577546296296322</v>
      </c>
      <c r="G92" s="25">
        <f t="shared" ca="1" si="48"/>
        <v>28</v>
      </c>
      <c r="H92" s="18">
        <f t="shared" ca="1" si="68"/>
        <v>3.2407407407407406E-4</v>
      </c>
      <c r="I92" s="18">
        <f t="shared" ca="1" si="69"/>
        <v>0.57609953703703731</v>
      </c>
      <c r="J92" s="16">
        <f t="shared" ca="1" si="70"/>
        <v>0.57609953703703731</v>
      </c>
      <c r="K92" s="23">
        <f t="shared" ca="1" si="71"/>
        <v>0</v>
      </c>
      <c r="L92" s="16">
        <f t="shared" ca="1" si="72"/>
        <v>0.57609953703703731</v>
      </c>
      <c r="M92" s="15">
        <f t="shared" ca="1" si="49"/>
        <v>32</v>
      </c>
      <c r="N92" s="16">
        <f t="shared" ca="1" si="50"/>
        <v>3.7037037037037035E-4</v>
      </c>
      <c r="O92" s="16">
        <f t="shared" ca="1" si="73"/>
        <v>0.57646990740740767</v>
      </c>
      <c r="P92" s="14">
        <f t="shared" ca="1" si="74"/>
        <v>0.57646990740740767</v>
      </c>
      <c r="Q92" s="23">
        <f t="shared" ca="1" si="75"/>
        <v>3.8888888888890527E-3</v>
      </c>
      <c r="R92" s="14">
        <f t="shared" ca="1" si="76"/>
        <v>0.58035879629629672</v>
      </c>
      <c r="S92" s="13">
        <f t="shared" ca="1" si="51"/>
        <v>21</v>
      </c>
      <c r="T92" s="14">
        <f t="shared" ca="1" si="52"/>
        <v>2.4305555555555555E-4</v>
      </c>
      <c r="U92" s="14">
        <f t="shared" ca="1" si="77"/>
        <v>0.58060185185185231</v>
      </c>
      <c r="V92" s="12">
        <f t="shared" ca="1" si="78"/>
        <v>0.58060185185185231</v>
      </c>
      <c r="W92" s="23">
        <v>0</v>
      </c>
      <c r="X92" s="12">
        <f t="shared" ca="1" si="79"/>
        <v>0.58060185185185231</v>
      </c>
      <c r="Y92" s="11">
        <f t="shared" ca="1" si="53"/>
        <v>32</v>
      </c>
      <c r="Z92" s="12">
        <f t="shared" ca="1" si="54"/>
        <v>3.7037037037037035E-4</v>
      </c>
      <c r="AA92" s="12">
        <f t="shared" ca="1" si="80"/>
        <v>0.58097222222222267</v>
      </c>
      <c r="AB92" s="10">
        <f t="shared" ca="1" si="81"/>
        <v>0.58097222222222267</v>
      </c>
      <c r="AC92" s="23">
        <f>0</f>
        <v>0</v>
      </c>
      <c r="AD92" s="10">
        <f t="shared" ca="1" si="82"/>
        <v>0.58097222222222267</v>
      </c>
      <c r="AE92" s="9">
        <f t="shared" ca="1" si="55"/>
        <v>34</v>
      </c>
      <c r="AF92" s="10">
        <f t="shared" ca="1" si="56"/>
        <v>3.9351851851851852E-4</v>
      </c>
      <c r="AG92" s="10">
        <f t="shared" ca="1" si="83"/>
        <v>0.58136574074074121</v>
      </c>
      <c r="AH92" s="9" t="str">
        <f t="shared" ca="1" si="57"/>
        <v>Burrito</v>
      </c>
      <c r="AI92" s="8">
        <f t="shared" ca="1" si="84"/>
        <v>0.58136574074074121</v>
      </c>
      <c r="AJ92" s="23">
        <f t="shared" ca="1" si="85"/>
        <v>0</v>
      </c>
      <c r="AK92" s="8">
        <f t="shared" ca="1" si="89"/>
        <v>0.58136574074074121</v>
      </c>
      <c r="AL92" s="7">
        <f t="shared" ca="1" si="58"/>
        <v>18</v>
      </c>
      <c r="AM92" s="8">
        <f t="shared" ca="1" si="59"/>
        <v>2.0833333333333335E-4</v>
      </c>
      <c r="AN92" s="8">
        <f t="shared" ca="1" si="60"/>
        <v>0.58157407407407458</v>
      </c>
      <c r="AO92" s="7" t="str">
        <f t="shared" ca="1" si="61"/>
        <v>Debit</v>
      </c>
      <c r="AP92" s="1">
        <f t="shared" ca="1" si="62"/>
        <v>4.0624999999999689E-3</v>
      </c>
      <c r="AQ92" s="1">
        <f t="shared" ca="1" si="46"/>
        <v>1.9097222222222222E-3</v>
      </c>
      <c r="AR92">
        <f t="shared" si="63"/>
        <v>1</v>
      </c>
      <c r="AS92" s="33">
        <f t="shared" ca="1" si="86"/>
        <v>4.0624999999999689E-3</v>
      </c>
      <c r="AT92" s="33">
        <f t="shared" ca="1" si="64"/>
        <v>1.9097222222222222E-3</v>
      </c>
      <c r="AX92">
        <f t="shared" si="87"/>
        <v>88</v>
      </c>
      <c r="AY92" s="34">
        <v>9.4798096707820849E-3</v>
      </c>
      <c r="BE92" s="34">
        <f t="shared" si="88"/>
        <v>1.1909900834476775E-2</v>
      </c>
      <c r="BF92">
        <v>0</v>
      </c>
    </row>
    <row r="93" spans="1:58">
      <c r="A93" s="2">
        <v>188</v>
      </c>
      <c r="B93" s="1">
        <f t="shared" si="47"/>
        <v>2.1759259259259258E-3</v>
      </c>
      <c r="C93" s="5">
        <f t="shared" si="65"/>
        <v>0.57777777777777828</v>
      </c>
      <c r="D93" s="18">
        <f t="shared" si="45"/>
        <v>0.57777777777777828</v>
      </c>
      <c r="E93" s="21">
        <f t="shared" ca="1" si="66"/>
        <v>0</v>
      </c>
      <c r="F93" s="18">
        <f t="shared" ca="1" si="67"/>
        <v>0.57777777777777828</v>
      </c>
      <c r="G93" s="25">
        <f t="shared" ca="1" si="48"/>
        <v>15</v>
      </c>
      <c r="H93" s="18">
        <f t="shared" ca="1" si="68"/>
        <v>1.7361111111111112E-4</v>
      </c>
      <c r="I93" s="18">
        <f t="shared" ca="1" si="69"/>
        <v>0.57795138888888942</v>
      </c>
      <c r="J93" s="16">
        <f t="shared" ca="1" si="70"/>
        <v>0.57795138888888942</v>
      </c>
      <c r="K93" s="23">
        <f t="shared" ca="1" si="71"/>
        <v>0</v>
      </c>
      <c r="L93" s="16">
        <f t="shared" ca="1" si="72"/>
        <v>0.57795138888888942</v>
      </c>
      <c r="M93" s="15">
        <f t="shared" ca="1" si="49"/>
        <v>33</v>
      </c>
      <c r="N93" s="16">
        <f t="shared" ca="1" si="50"/>
        <v>3.8194444444444446E-4</v>
      </c>
      <c r="O93" s="16">
        <f t="shared" ca="1" si="73"/>
        <v>0.57833333333333381</v>
      </c>
      <c r="P93" s="14">
        <f t="shared" ca="1" si="74"/>
        <v>0.57833333333333381</v>
      </c>
      <c r="Q93" s="23">
        <f t="shared" ca="1" si="75"/>
        <v>3.0324074074074003E-3</v>
      </c>
      <c r="R93" s="14">
        <f t="shared" ca="1" si="76"/>
        <v>0.58136574074074121</v>
      </c>
      <c r="S93" s="13">
        <f t="shared" ca="1" si="51"/>
        <v>34</v>
      </c>
      <c r="T93" s="14">
        <f t="shared" ca="1" si="52"/>
        <v>3.9351851851851852E-4</v>
      </c>
      <c r="U93" s="14">
        <f t="shared" ca="1" si="77"/>
        <v>0.58175925925925975</v>
      </c>
      <c r="V93" s="12">
        <f t="shared" ca="1" si="78"/>
        <v>0.58175925925925975</v>
      </c>
      <c r="W93" s="23">
        <v>0</v>
      </c>
      <c r="X93" s="12">
        <f t="shared" ca="1" si="79"/>
        <v>0.58175925925925975</v>
      </c>
      <c r="Y93" s="11">
        <f t="shared" ca="1" si="53"/>
        <v>29</v>
      </c>
      <c r="Z93" s="12">
        <f t="shared" ca="1" si="54"/>
        <v>3.3564814814814812E-4</v>
      </c>
      <c r="AA93" s="12">
        <f t="shared" ca="1" si="80"/>
        <v>0.58209490740740788</v>
      </c>
      <c r="AB93" s="10">
        <f t="shared" ca="1" si="81"/>
        <v>0.58209490740740788</v>
      </c>
      <c r="AC93" s="23">
        <f>0</f>
        <v>0</v>
      </c>
      <c r="AD93" s="10">
        <f t="shared" ca="1" si="82"/>
        <v>0.58209490740740788</v>
      </c>
      <c r="AE93" s="9">
        <f t="shared" ca="1" si="55"/>
        <v>27</v>
      </c>
      <c r="AF93" s="10">
        <f t="shared" ca="1" si="56"/>
        <v>3.1250000000000001E-4</v>
      </c>
      <c r="AG93" s="10">
        <f t="shared" ca="1" si="83"/>
        <v>0.58240740740740793</v>
      </c>
      <c r="AH93" s="9" t="str">
        <f t="shared" ca="1" si="57"/>
        <v>Bowl</v>
      </c>
      <c r="AI93" s="8">
        <f t="shared" ca="1" si="84"/>
        <v>0.58240740740740793</v>
      </c>
      <c r="AJ93" s="23">
        <f t="shared" ca="1" si="85"/>
        <v>0</v>
      </c>
      <c r="AK93" s="8">
        <f t="shared" ca="1" si="89"/>
        <v>0.58240740740740793</v>
      </c>
      <c r="AL93" s="7">
        <f t="shared" ca="1" si="58"/>
        <v>18</v>
      </c>
      <c r="AM93" s="8">
        <f t="shared" ca="1" si="59"/>
        <v>2.0833333333333335E-4</v>
      </c>
      <c r="AN93" s="8">
        <f t="shared" ca="1" si="60"/>
        <v>0.58261574074074129</v>
      </c>
      <c r="AO93" s="7" t="str">
        <f t="shared" ca="1" si="61"/>
        <v>Debit</v>
      </c>
      <c r="AP93" s="1">
        <f t="shared" ca="1" si="62"/>
        <v>3.0324074074074003E-3</v>
      </c>
      <c r="AQ93" s="1">
        <f t="shared" ca="1" si="46"/>
        <v>1.8055555555555557E-3</v>
      </c>
      <c r="AR93">
        <f t="shared" si="63"/>
        <v>1</v>
      </c>
      <c r="AS93" s="33">
        <f t="shared" ca="1" si="86"/>
        <v>3.0324074074074003E-3</v>
      </c>
      <c r="AT93" s="33">
        <f t="shared" ca="1" si="64"/>
        <v>1.8055555555555557E-3</v>
      </c>
      <c r="AX93">
        <f t="shared" si="87"/>
        <v>89</v>
      </c>
      <c r="AY93" s="34">
        <v>9.1062600022871337E-3</v>
      </c>
      <c r="BE93" s="34">
        <f t="shared" si="88"/>
        <v>1.1967771204847145E-2</v>
      </c>
      <c r="BF93">
        <v>0</v>
      </c>
    </row>
    <row r="94" spans="1:58">
      <c r="A94" s="2">
        <v>140</v>
      </c>
      <c r="B94" s="1">
        <f t="shared" si="47"/>
        <v>1.6203703703703703E-3</v>
      </c>
      <c r="C94" s="5">
        <f t="shared" si="65"/>
        <v>0.57939814814814861</v>
      </c>
      <c r="D94" s="18">
        <f t="shared" si="45"/>
        <v>0.57939814814814861</v>
      </c>
      <c r="E94" s="21">
        <f t="shared" ca="1" si="66"/>
        <v>0</v>
      </c>
      <c r="F94" s="18">
        <f t="shared" ca="1" si="67"/>
        <v>0.57939814814814861</v>
      </c>
      <c r="G94" s="25">
        <f t="shared" ca="1" si="48"/>
        <v>20</v>
      </c>
      <c r="H94" s="18">
        <f t="shared" ca="1" si="68"/>
        <v>2.3148148148148149E-4</v>
      </c>
      <c r="I94" s="18">
        <f t="shared" ca="1" si="69"/>
        <v>0.57962962962963005</v>
      </c>
      <c r="J94" s="16">
        <f t="shared" ca="1" si="70"/>
        <v>0.57962962962963005</v>
      </c>
      <c r="K94" s="23">
        <f t="shared" ca="1" si="71"/>
        <v>0</v>
      </c>
      <c r="L94" s="16">
        <f t="shared" ca="1" si="72"/>
        <v>0.57962962962963005</v>
      </c>
      <c r="M94" s="15">
        <f t="shared" ca="1" si="49"/>
        <v>21</v>
      </c>
      <c r="N94" s="16">
        <f t="shared" ca="1" si="50"/>
        <v>2.4305555555555555E-4</v>
      </c>
      <c r="O94" s="16">
        <f t="shared" ca="1" si="73"/>
        <v>0.57987268518518564</v>
      </c>
      <c r="P94" s="14">
        <f t="shared" ca="1" si="74"/>
        <v>0.57987268518518564</v>
      </c>
      <c r="Q94" s="23">
        <f t="shared" ca="1" si="75"/>
        <v>2.5347222222222854E-3</v>
      </c>
      <c r="R94" s="14">
        <f t="shared" ca="1" si="76"/>
        <v>0.58240740740740793</v>
      </c>
      <c r="S94" s="13">
        <f t="shared" ca="1" si="51"/>
        <v>28</v>
      </c>
      <c r="T94" s="14">
        <f t="shared" ca="1" si="52"/>
        <v>3.2407407407407406E-4</v>
      </c>
      <c r="U94" s="14">
        <f t="shared" ca="1" si="77"/>
        <v>0.58273148148148202</v>
      </c>
      <c r="V94" s="12">
        <f t="shared" ca="1" si="78"/>
        <v>0.58273148148148202</v>
      </c>
      <c r="W94" s="23">
        <v>0</v>
      </c>
      <c r="X94" s="12">
        <f t="shared" ca="1" si="79"/>
        <v>0.58273148148148202</v>
      </c>
      <c r="Y94" s="11">
        <f t="shared" ca="1" si="53"/>
        <v>34</v>
      </c>
      <c r="Z94" s="12">
        <f t="shared" ca="1" si="54"/>
        <v>3.9351851851851852E-4</v>
      </c>
      <c r="AA94" s="12">
        <f t="shared" ca="1" si="80"/>
        <v>0.58312500000000056</v>
      </c>
      <c r="AB94" s="10">
        <f t="shared" ca="1" si="81"/>
        <v>0.58312500000000056</v>
      </c>
      <c r="AC94" s="23">
        <f>0</f>
        <v>0</v>
      </c>
      <c r="AD94" s="10">
        <f t="shared" ca="1" si="82"/>
        <v>0.58312500000000056</v>
      </c>
      <c r="AE94" s="9">
        <f t="shared" ca="1" si="55"/>
        <v>32</v>
      </c>
      <c r="AF94" s="10">
        <f t="shared" ca="1" si="56"/>
        <v>3.7037037037037035E-4</v>
      </c>
      <c r="AG94" s="10">
        <f t="shared" ca="1" si="83"/>
        <v>0.58349537037037091</v>
      </c>
      <c r="AH94" s="9" t="str">
        <f t="shared" ca="1" si="57"/>
        <v>Burrito</v>
      </c>
      <c r="AI94" s="8">
        <f t="shared" ca="1" si="84"/>
        <v>0.58349537037037091</v>
      </c>
      <c r="AJ94" s="23">
        <f t="shared" ca="1" si="85"/>
        <v>0</v>
      </c>
      <c r="AK94" s="8">
        <f t="shared" ca="1" si="89"/>
        <v>0.58349537037037091</v>
      </c>
      <c r="AL94" s="7">
        <f t="shared" ca="1" si="58"/>
        <v>11</v>
      </c>
      <c r="AM94" s="8">
        <f t="shared" ca="1" si="59"/>
        <v>1.273148148148148E-4</v>
      </c>
      <c r="AN94" s="8">
        <f t="shared" ca="1" si="60"/>
        <v>0.58362268518518567</v>
      </c>
      <c r="AO94" s="7" t="str">
        <f t="shared" ca="1" si="61"/>
        <v>Debit</v>
      </c>
      <c r="AP94" s="1">
        <f t="shared" ca="1" si="62"/>
        <v>2.5347222222222854E-3</v>
      </c>
      <c r="AQ94" s="1">
        <f t="shared" ca="1" si="46"/>
        <v>1.689814814814815E-3</v>
      </c>
      <c r="AR94">
        <f t="shared" si="63"/>
        <v>1</v>
      </c>
      <c r="AS94" s="33">
        <f t="shared" ca="1" si="86"/>
        <v>2.5347222222222854E-3</v>
      </c>
      <c r="AT94" s="33">
        <f t="shared" ca="1" si="64"/>
        <v>1.689814814814815E-3</v>
      </c>
      <c r="AX94">
        <f t="shared" si="87"/>
        <v>90</v>
      </c>
      <c r="AY94" s="34">
        <v>8.7478209304992522E-3</v>
      </c>
      <c r="BE94" s="34">
        <f t="shared" si="88"/>
        <v>1.2025641575217514E-2</v>
      </c>
      <c r="BF94">
        <v>0</v>
      </c>
    </row>
    <row r="95" spans="1:58">
      <c r="A95" s="2">
        <v>45</v>
      </c>
      <c r="B95" s="1">
        <f t="shared" si="47"/>
        <v>5.2083333333333333E-4</v>
      </c>
      <c r="C95" s="5">
        <f t="shared" si="65"/>
        <v>0.57991898148148191</v>
      </c>
      <c r="D95" s="18">
        <f t="shared" si="45"/>
        <v>0.57991898148148191</v>
      </c>
      <c r="E95" s="21">
        <f t="shared" ca="1" si="66"/>
        <v>0</v>
      </c>
      <c r="F95" s="18">
        <f t="shared" ca="1" si="67"/>
        <v>0.57991898148148191</v>
      </c>
      <c r="G95" s="25">
        <f t="shared" ca="1" si="48"/>
        <v>24</v>
      </c>
      <c r="H95" s="18">
        <f t="shared" ca="1" si="68"/>
        <v>2.7777777777777778E-4</v>
      </c>
      <c r="I95" s="18">
        <f t="shared" ca="1" si="69"/>
        <v>0.58019675925925973</v>
      </c>
      <c r="J95" s="16">
        <f t="shared" ca="1" si="70"/>
        <v>0.58019675925925973</v>
      </c>
      <c r="K95" s="23">
        <f t="shared" ca="1" si="71"/>
        <v>0</v>
      </c>
      <c r="L95" s="16">
        <f t="shared" ca="1" si="72"/>
        <v>0.58019675925925973</v>
      </c>
      <c r="M95" s="15">
        <f t="shared" ca="1" si="49"/>
        <v>28</v>
      </c>
      <c r="N95" s="16">
        <f t="shared" ca="1" si="50"/>
        <v>3.2407407407407406E-4</v>
      </c>
      <c r="O95" s="16">
        <f t="shared" ca="1" si="73"/>
        <v>0.58052083333333382</v>
      </c>
      <c r="P95" s="14">
        <f t="shared" ca="1" si="74"/>
        <v>0.58052083333333382</v>
      </c>
      <c r="Q95" s="23">
        <f t="shared" ca="1" si="75"/>
        <v>2.9745370370370949E-3</v>
      </c>
      <c r="R95" s="14">
        <f t="shared" ca="1" si="76"/>
        <v>0.58349537037037091</v>
      </c>
      <c r="S95" s="13">
        <f t="shared" ca="1" si="51"/>
        <v>20</v>
      </c>
      <c r="T95" s="14">
        <f t="shared" ca="1" si="52"/>
        <v>2.3148148148148149E-4</v>
      </c>
      <c r="U95" s="14">
        <f t="shared" ca="1" si="77"/>
        <v>0.58372685185185236</v>
      </c>
      <c r="V95" s="12">
        <f t="shared" ca="1" si="78"/>
        <v>0.58372685185185236</v>
      </c>
      <c r="W95" s="23">
        <v>0</v>
      </c>
      <c r="X95" s="12">
        <f t="shared" ca="1" si="79"/>
        <v>0.58372685185185236</v>
      </c>
      <c r="Y95" s="11">
        <f t="shared" ca="1" si="53"/>
        <v>46</v>
      </c>
      <c r="Z95" s="12">
        <f t="shared" ca="1" si="54"/>
        <v>5.3240740740740744E-4</v>
      </c>
      <c r="AA95" s="12">
        <f t="shared" ca="1" si="80"/>
        <v>0.58425925925925981</v>
      </c>
      <c r="AB95" s="10">
        <f t="shared" ca="1" si="81"/>
        <v>0.58425925925925981</v>
      </c>
      <c r="AC95" s="23">
        <f>0</f>
        <v>0</v>
      </c>
      <c r="AD95" s="10">
        <f t="shared" ca="1" si="82"/>
        <v>0.58425925925925981</v>
      </c>
      <c r="AE95" s="9">
        <f t="shared" ca="1" si="55"/>
        <v>28</v>
      </c>
      <c r="AF95" s="10">
        <f t="shared" ca="1" si="56"/>
        <v>3.2407407407407406E-4</v>
      </c>
      <c r="AG95" s="10">
        <f t="shared" ca="1" si="83"/>
        <v>0.5845833333333339</v>
      </c>
      <c r="AH95" s="9" t="str">
        <f t="shared" ca="1" si="57"/>
        <v>Bowl</v>
      </c>
      <c r="AI95" s="8">
        <f t="shared" ca="1" si="84"/>
        <v>0.5845833333333339</v>
      </c>
      <c r="AJ95" s="23">
        <f t="shared" ca="1" si="85"/>
        <v>0</v>
      </c>
      <c r="AK95" s="8">
        <f t="shared" ca="1" si="89"/>
        <v>0.5845833333333339</v>
      </c>
      <c r="AL95" s="7">
        <f t="shared" ca="1" si="58"/>
        <v>25</v>
      </c>
      <c r="AM95" s="8">
        <f t="shared" ca="1" si="59"/>
        <v>2.8935185185185184E-4</v>
      </c>
      <c r="AN95" s="8">
        <f t="shared" ca="1" si="60"/>
        <v>0.58487268518518576</v>
      </c>
      <c r="AO95" s="7" t="str">
        <f t="shared" ca="1" si="61"/>
        <v>Debit</v>
      </c>
      <c r="AP95" s="1">
        <f t="shared" ca="1" si="62"/>
        <v>2.9745370370370949E-3</v>
      </c>
      <c r="AQ95" s="1">
        <f t="shared" ca="1" si="46"/>
        <v>1.9791666666666664E-3</v>
      </c>
      <c r="AR95">
        <f t="shared" si="63"/>
        <v>1</v>
      </c>
      <c r="AS95" s="33">
        <f t="shared" ca="1" si="86"/>
        <v>2.9745370370370949E-3</v>
      </c>
      <c r="AT95" s="33">
        <f t="shared" ca="1" si="64"/>
        <v>1.9791666666666664E-3</v>
      </c>
      <c r="AX95">
        <f t="shared" si="87"/>
        <v>91</v>
      </c>
      <c r="AY95" s="34">
        <v>9.9523819730223881E-3</v>
      </c>
      <c r="BE95" s="34">
        <f t="shared" si="88"/>
        <v>1.2083511945587884E-2</v>
      </c>
      <c r="BF95">
        <v>0</v>
      </c>
    </row>
    <row r="96" spans="1:58">
      <c r="A96" s="2">
        <v>114</v>
      </c>
      <c r="B96" s="1">
        <f t="shared" si="47"/>
        <v>1.3194444444444445E-3</v>
      </c>
      <c r="C96" s="5">
        <f t="shared" si="65"/>
        <v>0.58123842592592634</v>
      </c>
      <c r="D96" s="18">
        <f t="shared" si="45"/>
        <v>0.58123842592592634</v>
      </c>
      <c r="E96" s="21">
        <f t="shared" ca="1" si="66"/>
        <v>0</v>
      </c>
      <c r="F96" s="18">
        <f t="shared" ca="1" si="67"/>
        <v>0.58123842592592634</v>
      </c>
      <c r="G96" s="25">
        <f t="shared" ca="1" si="48"/>
        <v>16</v>
      </c>
      <c r="H96" s="18">
        <f t="shared" ca="1" si="68"/>
        <v>1.8518518518518518E-4</v>
      </c>
      <c r="I96" s="18">
        <f t="shared" ca="1" si="69"/>
        <v>0.58142361111111152</v>
      </c>
      <c r="J96" s="16">
        <f t="shared" ca="1" si="70"/>
        <v>0.58142361111111152</v>
      </c>
      <c r="K96" s="23">
        <f t="shared" ca="1" si="71"/>
        <v>0</v>
      </c>
      <c r="L96" s="16">
        <f t="shared" ca="1" si="72"/>
        <v>0.58142361111111152</v>
      </c>
      <c r="M96" s="15">
        <f t="shared" ca="1" si="49"/>
        <v>21</v>
      </c>
      <c r="N96" s="16">
        <f t="shared" ca="1" si="50"/>
        <v>2.4305555555555555E-4</v>
      </c>
      <c r="O96" s="16">
        <f t="shared" ca="1" si="73"/>
        <v>0.58166666666666711</v>
      </c>
      <c r="P96" s="14">
        <f t="shared" ca="1" si="74"/>
        <v>0.58166666666666711</v>
      </c>
      <c r="Q96" s="23">
        <f t="shared" ca="1" si="75"/>
        <v>2.9166666666667895E-3</v>
      </c>
      <c r="R96" s="14">
        <f t="shared" ca="1" si="76"/>
        <v>0.5845833333333339</v>
      </c>
      <c r="S96" s="13">
        <f t="shared" ca="1" si="51"/>
        <v>35</v>
      </c>
      <c r="T96" s="14">
        <f t="shared" ca="1" si="52"/>
        <v>4.0509259259259258E-4</v>
      </c>
      <c r="U96" s="14">
        <f t="shared" ca="1" si="77"/>
        <v>0.58498842592592648</v>
      </c>
      <c r="V96" s="12">
        <f t="shared" ca="1" si="78"/>
        <v>0.58498842592592648</v>
      </c>
      <c r="W96" s="23">
        <v>0</v>
      </c>
      <c r="X96" s="12">
        <f t="shared" ca="1" si="79"/>
        <v>0.58498842592592648</v>
      </c>
      <c r="Y96" s="11">
        <f t="shared" ca="1" si="53"/>
        <v>44</v>
      </c>
      <c r="Z96" s="12">
        <f t="shared" ca="1" si="54"/>
        <v>5.0925925925925921E-4</v>
      </c>
      <c r="AA96" s="12">
        <f t="shared" ca="1" si="80"/>
        <v>0.58549768518518575</v>
      </c>
      <c r="AB96" s="10">
        <f t="shared" ca="1" si="81"/>
        <v>0.58549768518518575</v>
      </c>
      <c r="AC96" s="23">
        <f>0</f>
        <v>0</v>
      </c>
      <c r="AD96" s="10">
        <f t="shared" ca="1" si="82"/>
        <v>0.58549768518518575</v>
      </c>
      <c r="AE96" s="9">
        <f t="shared" ca="1" si="55"/>
        <v>21</v>
      </c>
      <c r="AF96" s="10">
        <f t="shared" ca="1" si="56"/>
        <v>2.4305555555555555E-4</v>
      </c>
      <c r="AG96" s="10">
        <f t="shared" ca="1" si="83"/>
        <v>0.58574074074074134</v>
      </c>
      <c r="AH96" s="9" t="str">
        <f t="shared" ca="1" si="57"/>
        <v>Bowl</v>
      </c>
      <c r="AI96" s="8">
        <f t="shared" ca="1" si="84"/>
        <v>0.58574074074074134</v>
      </c>
      <c r="AJ96" s="23">
        <f t="shared" ca="1" si="85"/>
        <v>0</v>
      </c>
      <c r="AK96" s="8">
        <f t="shared" ca="1" si="89"/>
        <v>0.58574074074074134</v>
      </c>
      <c r="AL96" s="7">
        <f t="shared" ca="1" si="58"/>
        <v>23</v>
      </c>
      <c r="AM96" s="8">
        <f t="shared" ca="1" si="59"/>
        <v>2.6620370370370372E-4</v>
      </c>
      <c r="AN96" s="8">
        <f t="shared" ca="1" si="60"/>
        <v>0.58600694444444501</v>
      </c>
      <c r="AO96" s="7" t="str">
        <f t="shared" ca="1" si="61"/>
        <v>Debit</v>
      </c>
      <c r="AP96" s="1">
        <f t="shared" ca="1" si="62"/>
        <v>2.9166666666667895E-3</v>
      </c>
      <c r="AQ96" s="1">
        <f t="shared" ca="1" si="46"/>
        <v>1.8518518518518517E-3</v>
      </c>
      <c r="AR96">
        <f t="shared" si="63"/>
        <v>1</v>
      </c>
      <c r="AS96" s="33">
        <f t="shared" ca="1" si="86"/>
        <v>2.9166666666667895E-3</v>
      </c>
      <c r="AT96" s="33">
        <f t="shared" ca="1" si="64"/>
        <v>1.8518518518518517E-3</v>
      </c>
      <c r="AX96">
        <f t="shared" si="87"/>
        <v>92</v>
      </c>
      <c r="AY96" s="34">
        <v>9.3412065615004116E-3</v>
      </c>
      <c r="BE96" s="34">
        <f t="shared" si="88"/>
        <v>1.2141382315958254E-2</v>
      </c>
      <c r="BF96">
        <v>0</v>
      </c>
    </row>
    <row r="97" spans="1:58">
      <c r="A97" s="2">
        <v>125</v>
      </c>
      <c r="B97" s="1">
        <f t="shared" si="47"/>
        <v>1.4467592592592592E-3</v>
      </c>
      <c r="C97" s="5">
        <f t="shared" si="65"/>
        <v>0.58268518518518564</v>
      </c>
      <c r="D97" s="18">
        <f t="shared" si="45"/>
        <v>0.58268518518518564</v>
      </c>
      <c r="E97" s="21">
        <f t="shared" ca="1" si="66"/>
        <v>0</v>
      </c>
      <c r="F97" s="18">
        <f t="shared" ca="1" si="67"/>
        <v>0.58268518518518564</v>
      </c>
      <c r="G97" s="25">
        <f t="shared" ca="1" si="48"/>
        <v>13</v>
      </c>
      <c r="H97" s="18">
        <f t="shared" ca="1" si="68"/>
        <v>1.5046296296296297E-4</v>
      </c>
      <c r="I97" s="18">
        <f t="shared" ca="1" si="69"/>
        <v>0.58283564814814859</v>
      </c>
      <c r="J97" s="16">
        <f t="shared" ca="1" si="70"/>
        <v>0.58283564814814859</v>
      </c>
      <c r="K97" s="23">
        <f t="shared" ca="1" si="71"/>
        <v>0</v>
      </c>
      <c r="L97" s="16">
        <f t="shared" ca="1" si="72"/>
        <v>0.58283564814814859</v>
      </c>
      <c r="M97" s="15">
        <f t="shared" ca="1" si="49"/>
        <v>15</v>
      </c>
      <c r="N97" s="16">
        <f t="shared" ca="1" si="50"/>
        <v>1.7361111111111112E-4</v>
      </c>
      <c r="O97" s="16">
        <f t="shared" ca="1" si="73"/>
        <v>0.58300925925925973</v>
      </c>
      <c r="P97" s="14">
        <f t="shared" ca="1" si="74"/>
        <v>0.58300925925925973</v>
      </c>
      <c r="Q97" s="23">
        <f t="shared" ca="1" si="75"/>
        <v>2.7314814814816124E-3</v>
      </c>
      <c r="R97" s="14">
        <f t="shared" ca="1" si="76"/>
        <v>0.58574074074074134</v>
      </c>
      <c r="S97" s="13">
        <f t="shared" ca="1" si="51"/>
        <v>17</v>
      </c>
      <c r="T97" s="14">
        <f t="shared" ca="1" si="52"/>
        <v>1.9675925925925926E-4</v>
      </c>
      <c r="U97" s="14">
        <f t="shared" ca="1" si="77"/>
        <v>0.58593750000000056</v>
      </c>
      <c r="V97" s="12">
        <f t="shared" ca="1" si="78"/>
        <v>0.58593750000000056</v>
      </c>
      <c r="W97" s="23">
        <v>0</v>
      </c>
      <c r="X97" s="12">
        <f t="shared" ca="1" si="79"/>
        <v>0.58593750000000056</v>
      </c>
      <c r="Y97" s="11">
        <f t="shared" ca="1" si="53"/>
        <v>36</v>
      </c>
      <c r="Z97" s="12">
        <f t="shared" ca="1" si="54"/>
        <v>4.1666666666666669E-4</v>
      </c>
      <c r="AA97" s="12">
        <f t="shared" ca="1" si="80"/>
        <v>0.58635416666666718</v>
      </c>
      <c r="AB97" s="10">
        <f t="shared" ca="1" si="81"/>
        <v>0.58635416666666718</v>
      </c>
      <c r="AC97" s="23">
        <f>0</f>
        <v>0</v>
      </c>
      <c r="AD97" s="10">
        <f t="shared" ca="1" si="82"/>
        <v>0.58635416666666718</v>
      </c>
      <c r="AE97" s="9">
        <f t="shared" ca="1" si="55"/>
        <v>47</v>
      </c>
      <c r="AF97" s="10">
        <f t="shared" ca="1" si="56"/>
        <v>5.4398148148148144E-4</v>
      </c>
      <c r="AG97" s="10">
        <f t="shared" ca="1" si="83"/>
        <v>0.58689814814814867</v>
      </c>
      <c r="AH97" s="9" t="str">
        <f t="shared" ca="1" si="57"/>
        <v>Burrito</v>
      </c>
      <c r="AI97" s="8">
        <f t="shared" ca="1" si="84"/>
        <v>0.58689814814814867</v>
      </c>
      <c r="AJ97" s="23">
        <f t="shared" ca="1" si="85"/>
        <v>0</v>
      </c>
      <c r="AK97" s="8">
        <f t="shared" ca="1" si="89"/>
        <v>0.58689814814814867</v>
      </c>
      <c r="AL97" s="7">
        <f t="shared" ca="1" si="58"/>
        <v>58</v>
      </c>
      <c r="AM97" s="8">
        <f t="shared" ca="1" si="59"/>
        <v>6.7129629629629625E-4</v>
      </c>
      <c r="AN97" s="8">
        <f t="shared" ca="1" si="60"/>
        <v>0.58756944444444492</v>
      </c>
      <c r="AO97" s="7" t="str">
        <f t="shared" ca="1" si="61"/>
        <v>Cash</v>
      </c>
      <c r="AP97" s="1">
        <f t="shared" ca="1" si="62"/>
        <v>2.7314814814816124E-3</v>
      </c>
      <c r="AQ97" s="1">
        <f t="shared" ca="1" si="46"/>
        <v>2.1527777777777778E-3</v>
      </c>
      <c r="AR97">
        <f t="shared" si="63"/>
        <v>1</v>
      </c>
      <c r="AS97" s="33">
        <f t="shared" ca="1" si="86"/>
        <v>2.7314814814816124E-3</v>
      </c>
      <c r="AT97" s="33">
        <f t="shared" ca="1" si="64"/>
        <v>2.1527777777777778E-3</v>
      </c>
      <c r="AX97">
        <f t="shared" si="87"/>
        <v>93</v>
      </c>
      <c r="AY97" s="34">
        <v>9.9085148033837053E-3</v>
      </c>
      <c r="BE97" s="34">
        <f t="shared" si="88"/>
        <v>1.2199252686328623E-2</v>
      </c>
      <c r="BF97">
        <v>0</v>
      </c>
    </row>
    <row r="98" spans="1:58">
      <c r="A98" s="2">
        <v>215</v>
      </c>
      <c r="B98" s="1">
        <f t="shared" si="47"/>
        <v>2.488425925925926E-3</v>
      </c>
      <c r="C98" s="5">
        <f t="shared" si="65"/>
        <v>0.58517361111111155</v>
      </c>
      <c r="D98" s="18">
        <f t="shared" si="45"/>
        <v>0.58517361111111155</v>
      </c>
      <c r="E98" s="21">
        <f t="shared" ca="1" si="66"/>
        <v>0</v>
      </c>
      <c r="F98" s="18">
        <f t="shared" ca="1" si="67"/>
        <v>0.58517361111111155</v>
      </c>
      <c r="G98" s="25">
        <f t="shared" ca="1" si="48"/>
        <v>16</v>
      </c>
      <c r="H98" s="18">
        <f t="shared" ca="1" si="68"/>
        <v>1.8518518518518518E-4</v>
      </c>
      <c r="I98" s="18">
        <f t="shared" ca="1" si="69"/>
        <v>0.58535879629629672</v>
      </c>
      <c r="J98" s="16">
        <f t="shared" ca="1" si="70"/>
        <v>0.58535879629629672</v>
      </c>
      <c r="K98" s="23">
        <f t="shared" ca="1" si="71"/>
        <v>0</v>
      </c>
      <c r="L98" s="16">
        <f t="shared" ca="1" si="72"/>
        <v>0.58535879629629672</v>
      </c>
      <c r="M98" s="15">
        <f t="shared" ca="1" si="49"/>
        <v>12</v>
      </c>
      <c r="N98" s="16">
        <f t="shared" ca="1" si="50"/>
        <v>1.3888888888888889E-4</v>
      </c>
      <c r="O98" s="16">
        <f t="shared" ca="1" si="73"/>
        <v>0.58549768518518563</v>
      </c>
      <c r="P98" s="14">
        <f t="shared" ca="1" si="74"/>
        <v>0.58549768518518563</v>
      </c>
      <c r="Q98" s="23">
        <f t="shared" ca="1" si="75"/>
        <v>1.4004629629630339E-3</v>
      </c>
      <c r="R98" s="14">
        <f t="shared" ca="1" si="76"/>
        <v>0.58689814814814867</v>
      </c>
      <c r="S98" s="13">
        <f t="shared" ca="1" si="51"/>
        <v>17</v>
      </c>
      <c r="T98" s="14">
        <f t="shared" ca="1" si="52"/>
        <v>1.9675925925925926E-4</v>
      </c>
      <c r="U98" s="14">
        <f t="shared" ca="1" si="77"/>
        <v>0.58709490740740788</v>
      </c>
      <c r="V98" s="12">
        <f t="shared" ca="1" si="78"/>
        <v>0.58709490740740788</v>
      </c>
      <c r="W98" s="23">
        <v>0</v>
      </c>
      <c r="X98" s="12">
        <f t="shared" ca="1" si="79"/>
        <v>0.58709490740740788</v>
      </c>
      <c r="Y98" s="11">
        <f t="shared" ca="1" si="53"/>
        <v>48</v>
      </c>
      <c r="Z98" s="12">
        <f t="shared" ca="1" si="54"/>
        <v>5.5555555555555556E-4</v>
      </c>
      <c r="AA98" s="12">
        <f t="shared" ca="1" si="80"/>
        <v>0.58765046296296342</v>
      </c>
      <c r="AB98" s="10">
        <f t="shared" ca="1" si="81"/>
        <v>0.58765046296296342</v>
      </c>
      <c r="AC98" s="23">
        <f>0</f>
        <v>0</v>
      </c>
      <c r="AD98" s="10">
        <f t="shared" ca="1" si="82"/>
        <v>0.58765046296296342</v>
      </c>
      <c r="AE98" s="9">
        <f t="shared" ca="1" si="55"/>
        <v>34</v>
      </c>
      <c r="AF98" s="10">
        <f t="shared" ca="1" si="56"/>
        <v>3.9351851851851852E-4</v>
      </c>
      <c r="AG98" s="10">
        <f t="shared" ca="1" si="83"/>
        <v>0.58804398148148196</v>
      </c>
      <c r="AH98" s="9" t="str">
        <f t="shared" ca="1" si="57"/>
        <v>Burrito</v>
      </c>
      <c r="AI98" s="8">
        <f t="shared" ca="1" si="84"/>
        <v>0.58804398148148196</v>
      </c>
      <c r="AJ98" s="23">
        <f t="shared" ca="1" si="85"/>
        <v>0</v>
      </c>
      <c r="AK98" s="8">
        <f t="shared" ca="1" si="89"/>
        <v>0.58804398148148196</v>
      </c>
      <c r="AL98" s="7">
        <f t="shared" ca="1" si="58"/>
        <v>22</v>
      </c>
      <c r="AM98" s="8">
        <f t="shared" ca="1" si="59"/>
        <v>2.5462962962962961E-4</v>
      </c>
      <c r="AN98" s="8">
        <f t="shared" ca="1" si="60"/>
        <v>0.58829861111111159</v>
      </c>
      <c r="AO98" s="7" t="str">
        <f t="shared" ca="1" si="61"/>
        <v>Debit</v>
      </c>
      <c r="AP98" s="1">
        <f t="shared" ca="1" si="62"/>
        <v>1.4004629629630339E-3</v>
      </c>
      <c r="AQ98" s="1">
        <f t="shared" ca="1" si="46"/>
        <v>1.7245370370370372E-3</v>
      </c>
      <c r="AR98">
        <f t="shared" si="63"/>
        <v>1</v>
      </c>
      <c r="AS98" s="33">
        <f t="shared" ca="1" si="86"/>
        <v>1.4004629629630339E-3</v>
      </c>
      <c r="AT98" s="33">
        <f t="shared" ca="1" si="64"/>
        <v>1.7245370370370372E-3</v>
      </c>
      <c r="AX98">
        <f t="shared" si="87"/>
        <v>94</v>
      </c>
      <c r="AY98" s="34">
        <v>8.7571087677190424E-3</v>
      </c>
      <c r="BE98" s="34">
        <f t="shared" si="88"/>
        <v>1.2257123056698993E-2</v>
      </c>
      <c r="BF98">
        <v>0</v>
      </c>
    </row>
    <row r="99" spans="1:58">
      <c r="A99" s="2">
        <v>76</v>
      </c>
      <c r="B99" s="1">
        <f t="shared" si="47"/>
        <v>8.7962962962962962E-4</v>
      </c>
      <c r="C99" s="5">
        <f t="shared" si="65"/>
        <v>0.58605324074074117</v>
      </c>
      <c r="D99" s="18">
        <f t="shared" si="45"/>
        <v>0.58605324074074117</v>
      </c>
      <c r="E99" s="21">
        <f t="shared" ca="1" si="66"/>
        <v>0</v>
      </c>
      <c r="F99" s="18">
        <f t="shared" ca="1" si="67"/>
        <v>0.58605324074074117</v>
      </c>
      <c r="G99" s="25">
        <f t="shared" ca="1" si="48"/>
        <v>16</v>
      </c>
      <c r="H99" s="18">
        <f t="shared" ca="1" si="68"/>
        <v>1.8518518518518518E-4</v>
      </c>
      <c r="I99" s="18">
        <f t="shared" ca="1" si="69"/>
        <v>0.58623842592592634</v>
      </c>
      <c r="J99" s="16">
        <f t="shared" ca="1" si="70"/>
        <v>0.58623842592592634</v>
      </c>
      <c r="K99" s="23">
        <f t="shared" ca="1" si="71"/>
        <v>0</v>
      </c>
      <c r="L99" s="16">
        <f t="shared" ca="1" si="72"/>
        <v>0.58623842592592634</v>
      </c>
      <c r="M99" s="15">
        <f t="shared" ca="1" si="49"/>
        <v>34</v>
      </c>
      <c r="N99" s="16">
        <f t="shared" ca="1" si="50"/>
        <v>3.9351851851851852E-4</v>
      </c>
      <c r="O99" s="16">
        <f t="shared" ca="1" si="73"/>
        <v>0.58663194444444489</v>
      </c>
      <c r="P99" s="14">
        <f t="shared" ca="1" si="74"/>
        <v>0.58663194444444489</v>
      </c>
      <c r="Q99" s="23">
        <f t="shared" ca="1" si="75"/>
        <v>1.4120370370370727E-3</v>
      </c>
      <c r="R99" s="14">
        <f t="shared" ca="1" si="76"/>
        <v>0.58804398148148196</v>
      </c>
      <c r="S99" s="13">
        <f t="shared" ca="1" si="51"/>
        <v>30</v>
      </c>
      <c r="T99" s="14">
        <f t="shared" ca="1" si="52"/>
        <v>3.4722222222222224E-4</v>
      </c>
      <c r="U99" s="14">
        <f t="shared" ca="1" si="77"/>
        <v>0.58839120370370424</v>
      </c>
      <c r="V99" s="12">
        <f t="shared" ca="1" si="78"/>
        <v>0.58839120370370424</v>
      </c>
      <c r="W99" s="23">
        <v>0</v>
      </c>
      <c r="X99" s="12">
        <f t="shared" ca="1" si="79"/>
        <v>0.58839120370370424</v>
      </c>
      <c r="Y99" s="11">
        <f t="shared" ca="1" si="53"/>
        <v>44</v>
      </c>
      <c r="Z99" s="12">
        <f t="shared" ca="1" si="54"/>
        <v>5.0925925925925921E-4</v>
      </c>
      <c r="AA99" s="12">
        <f t="shared" ca="1" si="80"/>
        <v>0.5889004629629635</v>
      </c>
      <c r="AB99" s="10">
        <f t="shared" ca="1" si="81"/>
        <v>0.5889004629629635</v>
      </c>
      <c r="AC99" s="23">
        <f>0</f>
        <v>0</v>
      </c>
      <c r="AD99" s="10">
        <f t="shared" ca="1" si="82"/>
        <v>0.5889004629629635</v>
      </c>
      <c r="AE99" s="9">
        <f t="shared" ca="1" si="55"/>
        <v>42</v>
      </c>
      <c r="AF99" s="10">
        <f t="shared" ca="1" si="56"/>
        <v>4.861111111111111E-4</v>
      </c>
      <c r="AG99" s="10">
        <f t="shared" ca="1" si="83"/>
        <v>0.58938657407407458</v>
      </c>
      <c r="AH99" s="9" t="str">
        <f t="shared" ca="1" si="57"/>
        <v>Bowl</v>
      </c>
      <c r="AI99" s="8">
        <f t="shared" ca="1" si="84"/>
        <v>0.58938657407407458</v>
      </c>
      <c r="AJ99" s="23">
        <f t="shared" ca="1" si="85"/>
        <v>0</v>
      </c>
      <c r="AK99" s="8">
        <f t="shared" ca="1" si="89"/>
        <v>0.58938657407407458</v>
      </c>
      <c r="AL99" s="7">
        <f t="shared" ca="1" si="58"/>
        <v>12</v>
      </c>
      <c r="AM99" s="8">
        <f t="shared" ca="1" si="59"/>
        <v>1.3888888888888889E-4</v>
      </c>
      <c r="AN99" s="8">
        <f t="shared" ca="1" si="60"/>
        <v>0.58952546296296349</v>
      </c>
      <c r="AO99" s="7" t="str">
        <f t="shared" ca="1" si="61"/>
        <v>Debit</v>
      </c>
      <c r="AP99" s="1">
        <f t="shared" ca="1" si="62"/>
        <v>1.4120370370370727E-3</v>
      </c>
      <c r="AQ99" s="1">
        <f t="shared" ca="1" si="46"/>
        <v>2.0601851851851853E-3</v>
      </c>
      <c r="AR99">
        <f t="shared" si="63"/>
        <v>1</v>
      </c>
      <c r="AS99" s="33">
        <f t="shared" ca="1" si="86"/>
        <v>1.4120370370370727E-3</v>
      </c>
      <c r="AT99" s="33">
        <f t="shared" ca="1" si="64"/>
        <v>2.0601851851851853E-3</v>
      </c>
      <c r="AX99">
        <f t="shared" si="87"/>
        <v>95</v>
      </c>
      <c r="AY99" s="34">
        <v>9.3571744970283571E-3</v>
      </c>
      <c r="BE99" s="34">
        <f t="shared" si="88"/>
        <v>1.2314993427069362E-2</v>
      </c>
      <c r="BF99">
        <v>0</v>
      </c>
    </row>
    <row r="100" spans="1:58">
      <c r="A100" s="2">
        <v>219</v>
      </c>
      <c r="B100" s="1">
        <f t="shared" si="47"/>
        <v>2.5347222222222221E-3</v>
      </c>
      <c r="C100" s="5">
        <f t="shared" si="65"/>
        <v>0.58858796296296334</v>
      </c>
      <c r="D100" s="18">
        <f t="shared" si="45"/>
        <v>0.58858796296296334</v>
      </c>
      <c r="E100" s="21">
        <f t="shared" ca="1" si="66"/>
        <v>0</v>
      </c>
      <c r="F100" s="18">
        <f t="shared" ca="1" si="67"/>
        <v>0.58858796296296334</v>
      </c>
      <c r="G100" s="25">
        <f t="shared" ca="1" si="48"/>
        <v>10</v>
      </c>
      <c r="H100" s="18">
        <f t="shared" ca="1" si="68"/>
        <v>1.1574074074074075E-4</v>
      </c>
      <c r="I100" s="18">
        <f t="shared" ca="1" si="69"/>
        <v>0.58870370370370406</v>
      </c>
      <c r="J100" s="16">
        <f t="shared" ca="1" si="70"/>
        <v>0.58870370370370406</v>
      </c>
      <c r="K100" s="23">
        <f t="shared" ca="1" si="71"/>
        <v>0</v>
      </c>
      <c r="L100" s="16">
        <f t="shared" ca="1" si="72"/>
        <v>0.58870370370370406</v>
      </c>
      <c r="M100" s="15">
        <f t="shared" ca="1" si="49"/>
        <v>8</v>
      </c>
      <c r="N100" s="16">
        <f t="shared" ca="1" si="50"/>
        <v>9.2592592592592588E-5</v>
      </c>
      <c r="O100" s="16">
        <f t="shared" ca="1" si="73"/>
        <v>0.58879629629629671</v>
      </c>
      <c r="P100" s="14">
        <f t="shared" ca="1" si="74"/>
        <v>0.58879629629629671</v>
      </c>
      <c r="Q100" s="23">
        <f t="shared" ca="1" si="75"/>
        <v>5.9027777777787005E-4</v>
      </c>
      <c r="R100" s="14">
        <f t="shared" ca="1" si="76"/>
        <v>0.58938657407407458</v>
      </c>
      <c r="S100" s="13">
        <f t="shared" ca="1" si="51"/>
        <v>21</v>
      </c>
      <c r="T100" s="14">
        <f t="shared" ca="1" si="52"/>
        <v>2.4305555555555555E-4</v>
      </c>
      <c r="U100" s="14">
        <f t="shared" ca="1" si="77"/>
        <v>0.58962962962963017</v>
      </c>
      <c r="V100" s="12">
        <f t="shared" ca="1" si="78"/>
        <v>0.58962962962963017</v>
      </c>
      <c r="W100" s="23">
        <v>0</v>
      </c>
      <c r="X100" s="12">
        <f t="shared" ca="1" si="79"/>
        <v>0.58962962962963017</v>
      </c>
      <c r="Y100" s="11">
        <f t="shared" ca="1" si="53"/>
        <v>33</v>
      </c>
      <c r="Z100" s="12">
        <f t="shared" ca="1" si="54"/>
        <v>3.8194444444444446E-4</v>
      </c>
      <c r="AA100" s="12">
        <f t="shared" ca="1" si="80"/>
        <v>0.59001157407407456</v>
      </c>
      <c r="AB100" s="10">
        <f t="shared" ca="1" si="81"/>
        <v>0.59001157407407456</v>
      </c>
      <c r="AC100" s="23">
        <f>0</f>
        <v>0</v>
      </c>
      <c r="AD100" s="10">
        <f t="shared" ca="1" si="82"/>
        <v>0.59001157407407456</v>
      </c>
      <c r="AE100" s="9">
        <f t="shared" ca="1" si="55"/>
        <v>61</v>
      </c>
      <c r="AF100" s="10">
        <f t="shared" ca="1" si="56"/>
        <v>7.0601851851851847E-4</v>
      </c>
      <c r="AG100" s="10">
        <f t="shared" ca="1" si="83"/>
        <v>0.59071759259259304</v>
      </c>
      <c r="AH100" s="9" t="str">
        <f t="shared" ca="1" si="57"/>
        <v>Quesadilla</v>
      </c>
      <c r="AI100" s="8">
        <f t="shared" ca="1" si="84"/>
        <v>0.59071759259259304</v>
      </c>
      <c r="AJ100" s="23">
        <f t="shared" ca="1" si="85"/>
        <v>0</v>
      </c>
      <c r="AK100" s="8">
        <f t="shared" ca="1" si="89"/>
        <v>0.59071759259259304</v>
      </c>
      <c r="AL100" s="7">
        <f t="shared" ca="1" si="58"/>
        <v>10</v>
      </c>
      <c r="AM100" s="8">
        <f t="shared" ca="1" si="59"/>
        <v>1.1574074074074075E-4</v>
      </c>
      <c r="AN100" s="8">
        <f t="shared" ca="1" si="60"/>
        <v>0.59083333333333377</v>
      </c>
      <c r="AO100" s="7" t="str">
        <f t="shared" ca="1" si="61"/>
        <v>Debit</v>
      </c>
      <c r="AP100" s="1">
        <f t="shared" ca="1" si="62"/>
        <v>5.9027777777787005E-4</v>
      </c>
      <c r="AQ100" s="1">
        <f t="shared" ca="1" si="46"/>
        <v>1.6550925925925928E-3</v>
      </c>
      <c r="AR100">
        <f t="shared" si="63"/>
        <v>1</v>
      </c>
      <c r="AS100" s="33">
        <f t="shared" ca="1" si="86"/>
        <v>5.9027777777787005E-4</v>
      </c>
      <c r="AT100" s="33">
        <f t="shared" ca="1" si="64"/>
        <v>1.6550925925925928E-3</v>
      </c>
      <c r="AX100">
        <f t="shared" si="87"/>
        <v>96</v>
      </c>
      <c r="AY100" s="34">
        <v>1.0525977366255317E-2</v>
      </c>
      <c r="BE100" s="34">
        <f t="shared" si="88"/>
        <v>1.2372863797439732E-2</v>
      </c>
      <c r="BF100">
        <v>0</v>
      </c>
    </row>
    <row r="101" spans="1:58">
      <c r="A101" s="2">
        <v>96</v>
      </c>
      <c r="B101" s="1">
        <f t="shared" si="47"/>
        <v>1.1111111111111111E-3</v>
      </c>
      <c r="C101" s="5">
        <f t="shared" si="65"/>
        <v>0.5896990740740744</v>
      </c>
      <c r="D101" s="18">
        <f t="shared" si="45"/>
        <v>0.5896990740740744</v>
      </c>
      <c r="E101" s="21">
        <f t="shared" ca="1" si="66"/>
        <v>0</v>
      </c>
      <c r="F101" s="18">
        <f t="shared" ca="1" si="67"/>
        <v>0.5896990740740744</v>
      </c>
      <c r="G101" s="25">
        <f t="shared" ca="1" si="48"/>
        <v>30</v>
      </c>
      <c r="H101" s="18">
        <f t="shared" ca="1" si="68"/>
        <v>3.4722222222222224E-4</v>
      </c>
      <c r="I101" s="18">
        <f t="shared" ca="1" si="69"/>
        <v>0.59004629629629668</v>
      </c>
      <c r="J101" s="16">
        <f t="shared" ca="1" si="70"/>
        <v>0.59004629629629668</v>
      </c>
      <c r="K101" s="23">
        <f t="shared" ca="1" si="71"/>
        <v>0</v>
      </c>
      <c r="L101" s="16">
        <f t="shared" ca="1" si="72"/>
        <v>0.59004629629629668</v>
      </c>
      <c r="M101" s="15">
        <f t="shared" ca="1" si="49"/>
        <v>19</v>
      </c>
      <c r="N101" s="16">
        <f t="shared" ca="1" si="50"/>
        <v>2.199074074074074E-4</v>
      </c>
      <c r="O101" s="16">
        <f t="shared" ca="1" si="73"/>
        <v>0.59026620370370408</v>
      </c>
      <c r="P101" s="14">
        <f t="shared" ca="1" si="74"/>
        <v>0.59026620370370408</v>
      </c>
      <c r="Q101" s="23">
        <f t="shared" ca="1" si="75"/>
        <v>4.5138888888895945E-4</v>
      </c>
      <c r="R101" s="14">
        <f t="shared" ca="1" si="76"/>
        <v>0.59071759259259304</v>
      </c>
      <c r="S101" s="13">
        <f t="shared" ca="1" si="51"/>
        <v>30</v>
      </c>
      <c r="T101" s="14">
        <f t="shared" ca="1" si="52"/>
        <v>3.4722222222222224E-4</v>
      </c>
      <c r="U101" s="14">
        <f t="shared" ca="1" si="77"/>
        <v>0.59106481481481532</v>
      </c>
      <c r="V101" s="12">
        <f t="shared" ca="1" si="78"/>
        <v>0.59106481481481532</v>
      </c>
      <c r="W101" s="23">
        <v>0</v>
      </c>
      <c r="X101" s="12">
        <f t="shared" ca="1" si="79"/>
        <v>0.59106481481481532</v>
      </c>
      <c r="Y101" s="11">
        <f t="shared" ca="1" si="53"/>
        <v>23</v>
      </c>
      <c r="Z101" s="12">
        <f t="shared" ca="1" si="54"/>
        <v>2.6620370370370372E-4</v>
      </c>
      <c r="AA101" s="12">
        <f t="shared" ca="1" si="80"/>
        <v>0.59133101851851899</v>
      </c>
      <c r="AB101" s="10">
        <f t="shared" ca="1" si="81"/>
        <v>0.59133101851851899</v>
      </c>
      <c r="AC101" s="23">
        <f>0</f>
        <v>0</v>
      </c>
      <c r="AD101" s="10">
        <f t="shared" ca="1" si="82"/>
        <v>0.59133101851851899</v>
      </c>
      <c r="AE101" s="9">
        <f t="shared" ca="1" si="55"/>
        <v>40</v>
      </c>
      <c r="AF101" s="10">
        <f t="shared" ca="1" si="56"/>
        <v>4.6296296296296298E-4</v>
      </c>
      <c r="AG101" s="10">
        <f t="shared" ca="1" si="83"/>
        <v>0.59179398148148199</v>
      </c>
      <c r="AH101" s="9" t="str">
        <f t="shared" ca="1" si="57"/>
        <v>Bowl</v>
      </c>
      <c r="AI101" s="8">
        <f t="shared" ca="1" si="84"/>
        <v>0.59179398148148199</v>
      </c>
      <c r="AJ101" s="23">
        <f t="shared" ca="1" si="85"/>
        <v>0</v>
      </c>
      <c r="AK101" s="8">
        <f t="shared" ca="1" si="89"/>
        <v>0.59179398148148199</v>
      </c>
      <c r="AL101" s="7">
        <f t="shared" ca="1" si="58"/>
        <v>20</v>
      </c>
      <c r="AM101" s="8">
        <f t="shared" ca="1" si="59"/>
        <v>2.3148148148148149E-4</v>
      </c>
      <c r="AN101" s="8">
        <f t="shared" ca="1" si="60"/>
        <v>0.59202546296296343</v>
      </c>
      <c r="AO101" s="7" t="str">
        <f t="shared" ca="1" si="61"/>
        <v>Debit</v>
      </c>
      <c r="AP101" s="1">
        <f t="shared" ca="1" si="62"/>
        <v>4.5138888888895945E-4</v>
      </c>
      <c r="AQ101" s="1">
        <f t="shared" ca="1" si="46"/>
        <v>1.8750000000000001E-3</v>
      </c>
      <c r="AR101">
        <f t="shared" si="63"/>
        <v>1</v>
      </c>
      <c r="AS101" s="33">
        <f t="shared" ca="1" si="86"/>
        <v>4.5138888888895945E-4</v>
      </c>
      <c r="AT101" s="33">
        <f t="shared" ca="1" si="64"/>
        <v>1.8750000000000001E-3</v>
      </c>
      <c r="AX101">
        <f t="shared" si="87"/>
        <v>97</v>
      </c>
      <c r="AY101" s="34">
        <v>9.4347993827164477E-3</v>
      </c>
      <c r="BE101" s="34"/>
    </row>
    <row r="102" spans="1:58">
      <c r="A102" s="2">
        <v>127</v>
      </c>
      <c r="B102" s="1">
        <f t="shared" si="47"/>
        <v>1.4699074074074074E-3</v>
      </c>
      <c r="C102" s="5">
        <f t="shared" si="65"/>
        <v>0.59116898148148178</v>
      </c>
      <c r="D102" s="18">
        <f t="shared" si="45"/>
        <v>0.59116898148148178</v>
      </c>
      <c r="E102" s="21">
        <f t="shared" ca="1" si="66"/>
        <v>0</v>
      </c>
      <c r="F102" s="18">
        <f t="shared" ca="1" si="67"/>
        <v>0.59116898148148178</v>
      </c>
      <c r="G102" s="25">
        <f t="shared" ca="1" si="48"/>
        <v>12</v>
      </c>
      <c r="H102" s="18">
        <f t="shared" ca="1" si="68"/>
        <v>1.3888888888888889E-4</v>
      </c>
      <c r="I102" s="18">
        <f t="shared" ca="1" si="69"/>
        <v>0.59130787037037069</v>
      </c>
      <c r="J102" s="16">
        <f t="shared" ca="1" si="70"/>
        <v>0.59130787037037069</v>
      </c>
      <c r="K102" s="23">
        <f t="shared" ca="1" si="71"/>
        <v>0</v>
      </c>
      <c r="L102" s="16">
        <f t="shared" ca="1" si="72"/>
        <v>0.59130787037037069</v>
      </c>
      <c r="M102" s="15">
        <f t="shared" ca="1" si="49"/>
        <v>10</v>
      </c>
      <c r="N102" s="16">
        <f t="shared" ca="1" si="50"/>
        <v>1.1574074074074075E-4</v>
      </c>
      <c r="O102" s="16">
        <f t="shared" ca="1" si="73"/>
        <v>0.59142361111111141</v>
      </c>
      <c r="P102" s="14">
        <f t="shared" ca="1" si="74"/>
        <v>0.59142361111111141</v>
      </c>
      <c r="Q102" s="23">
        <f t="shared" ca="1" si="75"/>
        <v>3.703703703705763E-4</v>
      </c>
      <c r="R102" s="14">
        <f t="shared" ca="1" si="76"/>
        <v>0.59179398148148199</v>
      </c>
      <c r="S102" s="13">
        <f t="shared" ca="1" si="51"/>
        <v>34</v>
      </c>
      <c r="T102" s="14">
        <f t="shared" ca="1" si="52"/>
        <v>3.9351851851851852E-4</v>
      </c>
      <c r="U102" s="14">
        <f t="shared" ca="1" si="77"/>
        <v>0.59218750000000053</v>
      </c>
      <c r="V102" s="12">
        <f t="shared" ca="1" si="78"/>
        <v>0.59218750000000053</v>
      </c>
      <c r="W102" s="23">
        <v>0</v>
      </c>
      <c r="X102" s="12">
        <f t="shared" ca="1" si="79"/>
        <v>0.59218750000000053</v>
      </c>
      <c r="Y102" s="11">
        <f t="shared" ca="1" si="53"/>
        <v>25</v>
      </c>
      <c r="Z102" s="12">
        <f t="shared" ca="1" si="54"/>
        <v>2.8935185185185184E-4</v>
      </c>
      <c r="AA102" s="12">
        <f t="shared" ca="1" si="80"/>
        <v>0.59247685185185239</v>
      </c>
      <c r="AB102" s="10">
        <f t="shared" ca="1" si="81"/>
        <v>0.59247685185185239</v>
      </c>
      <c r="AC102" s="23">
        <f>0</f>
        <v>0</v>
      </c>
      <c r="AD102" s="10">
        <f t="shared" ca="1" si="82"/>
        <v>0.59247685185185239</v>
      </c>
      <c r="AE102" s="9">
        <f t="shared" ca="1" si="55"/>
        <v>41</v>
      </c>
      <c r="AF102" s="10">
        <f t="shared" ca="1" si="56"/>
        <v>4.7453703703703704E-4</v>
      </c>
      <c r="AG102" s="10">
        <f t="shared" ca="1" si="83"/>
        <v>0.59295138888888943</v>
      </c>
      <c r="AH102" s="9" t="str">
        <f t="shared" ca="1" si="57"/>
        <v>Bowl</v>
      </c>
      <c r="AI102" s="8">
        <f t="shared" ca="1" si="84"/>
        <v>0.59295138888888943</v>
      </c>
      <c r="AJ102" s="23">
        <f t="shared" ca="1" si="85"/>
        <v>0</v>
      </c>
      <c r="AK102" s="8">
        <f t="shared" ca="1" si="89"/>
        <v>0.59295138888888943</v>
      </c>
      <c r="AL102" s="7">
        <f t="shared" ca="1" si="58"/>
        <v>27</v>
      </c>
      <c r="AM102" s="8">
        <f t="shared" ca="1" si="59"/>
        <v>3.1250000000000001E-4</v>
      </c>
      <c r="AN102" s="8">
        <f t="shared" ca="1" si="60"/>
        <v>0.59326388888888948</v>
      </c>
      <c r="AO102" s="7" t="str">
        <f t="shared" ca="1" si="61"/>
        <v>Debit</v>
      </c>
      <c r="AP102" s="1">
        <f t="shared" ca="1" si="62"/>
        <v>3.703703703705763E-4</v>
      </c>
      <c r="AQ102" s="1">
        <f t="shared" ca="1" si="46"/>
        <v>1.724537037037037E-3</v>
      </c>
      <c r="AR102">
        <f t="shared" si="63"/>
        <v>1</v>
      </c>
      <c r="AS102" s="33">
        <f t="shared" ca="1" si="86"/>
        <v>3.703703703705763E-4</v>
      </c>
      <c r="AT102" s="33">
        <f t="shared" ca="1" si="64"/>
        <v>1.724537037037037E-3</v>
      </c>
      <c r="AX102">
        <f t="shared" si="87"/>
        <v>98</v>
      </c>
      <c r="AY102" s="34">
        <v>1.0300890203475226E-2</v>
      </c>
      <c r="BE102" s="34"/>
    </row>
    <row r="103" spans="1:58">
      <c r="A103" s="2">
        <v>267</v>
      </c>
      <c r="B103" s="1">
        <f t="shared" si="47"/>
        <v>3.0902777777777777E-3</v>
      </c>
      <c r="C103" s="5">
        <f t="shared" si="65"/>
        <v>0.5942592592592596</v>
      </c>
      <c r="D103" s="18">
        <f t="shared" si="45"/>
        <v>0.5942592592592596</v>
      </c>
      <c r="E103" s="21">
        <f t="shared" ca="1" si="66"/>
        <v>0</v>
      </c>
      <c r="F103" s="18">
        <f t="shared" ca="1" si="67"/>
        <v>0.5942592592592596</v>
      </c>
      <c r="G103" s="25">
        <f t="shared" ca="1" si="48"/>
        <v>10</v>
      </c>
      <c r="H103" s="18">
        <f t="shared" ca="1" si="68"/>
        <v>1.1574074074074075E-4</v>
      </c>
      <c r="I103" s="18">
        <f t="shared" ca="1" si="69"/>
        <v>0.59437500000000032</v>
      </c>
      <c r="J103" s="16">
        <f t="shared" ca="1" si="70"/>
        <v>0.59437500000000032</v>
      </c>
      <c r="K103" s="23">
        <f t="shared" ca="1" si="71"/>
        <v>0</v>
      </c>
      <c r="L103" s="16">
        <f t="shared" ca="1" si="72"/>
        <v>0.59437500000000032</v>
      </c>
      <c r="M103" s="15">
        <f t="shared" ca="1" si="49"/>
        <v>32</v>
      </c>
      <c r="N103" s="16">
        <f t="shared" ca="1" si="50"/>
        <v>3.7037037037037035E-4</v>
      </c>
      <c r="O103" s="16">
        <f t="shared" ca="1" si="73"/>
        <v>0.59474537037037067</v>
      </c>
      <c r="P103" s="14">
        <f t="shared" ca="1" si="74"/>
        <v>0.59474537037037067</v>
      </c>
      <c r="Q103" s="23">
        <f t="shared" ca="1" si="75"/>
        <v>0</v>
      </c>
      <c r="R103" s="14">
        <f t="shared" ca="1" si="76"/>
        <v>0.59474537037037067</v>
      </c>
      <c r="S103" s="13">
        <f t="shared" ca="1" si="51"/>
        <v>18</v>
      </c>
      <c r="T103" s="14">
        <f t="shared" ca="1" si="52"/>
        <v>2.0833333333333335E-4</v>
      </c>
      <c r="U103" s="14">
        <f t="shared" ca="1" si="77"/>
        <v>0.59495370370370404</v>
      </c>
      <c r="V103" s="12">
        <f t="shared" ca="1" si="78"/>
        <v>0.59495370370370404</v>
      </c>
      <c r="W103" s="23">
        <v>0</v>
      </c>
      <c r="X103" s="12">
        <f t="shared" ca="1" si="79"/>
        <v>0.59495370370370404</v>
      </c>
      <c r="Y103" s="11">
        <f t="shared" ca="1" si="53"/>
        <v>50</v>
      </c>
      <c r="Z103" s="12">
        <f t="shared" ca="1" si="54"/>
        <v>5.7870370370370367E-4</v>
      </c>
      <c r="AA103" s="12">
        <f t="shared" ca="1" si="80"/>
        <v>0.59553240740740776</v>
      </c>
      <c r="AB103" s="10">
        <f t="shared" ca="1" si="81"/>
        <v>0.59553240740740776</v>
      </c>
      <c r="AC103" s="23">
        <f>0</f>
        <v>0</v>
      </c>
      <c r="AD103" s="10">
        <f t="shared" ca="1" si="82"/>
        <v>0.59553240740740776</v>
      </c>
      <c r="AE103" s="9">
        <f t="shared" ca="1" si="55"/>
        <v>44</v>
      </c>
      <c r="AF103" s="10">
        <f t="shared" ca="1" si="56"/>
        <v>5.0925925925925921E-4</v>
      </c>
      <c r="AG103" s="10">
        <f t="shared" ca="1" si="83"/>
        <v>0.59604166666666702</v>
      </c>
      <c r="AH103" s="9" t="str">
        <f t="shared" ca="1" si="57"/>
        <v>Quesadilla</v>
      </c>
      <c r="AI103" s="8">
        <f t="shared" ca="1" si="84"/>
        <v>0.59604166666666702</v>
      </c>
      <c r="AJ103" s="23">
        <f t="shared" ca="1" si="85"/>
        <v>0</v>
      </c>
      <c r="AK103" s="8">
        <f t="shared" ca="1" si="89"/>
        <v>0.59604166666666702</v>
      </c>
      <c r="AL103" s="7">
        <f t="shared" ca="1" si="58"/>
        <v>28</v>
      </c>
      <c r="AM103" s="8">
        <f t="shared" ca="1" si="59"/>
        <v>3.2407407407407406E-4</v>
      </c>
      <c r="AN103" s="8">
        <f t="shared" ca="1" si="60"/>
        <v>0.59636574074074111</v>
      </c>
      <c r="AO103" s="7" t="str">
        <f t="shared" ca="1" si="61"/>
        <v>Debit</v>
      </c>
      <c r="AP103" s="1">
        <f t="shared" ca="1" si="62"/>
        <v>0</v>
      </c>
      <c r="AQ103" s="1">
        <f t="shared" ca="1" si="46"/>
        <v>2.1064814814814817E-3</v>
      </c>
      <c r="AR103">
        <f t="shared" si="63"/>
        <v>1</v>
      </c>
      <c r="AS103" s="33">
        <f t="shared" ca="1" si="86"/>
        <v>0</v>
      </c>
      <c r="AT103" s="33">
        <f t="shared" ca="1" si="64"/>
        <v>2.1064814814814817E-3</v>
      </c>
      <c r="AX103">
        <f t="shared" si="87"/>
        <v>99</v>
      </c>
      <c r="AY103" s="34">
        <v>9.3993269890266275E-3</v>
      </c>
      <c r="BE103" s="34"/>
    </row>
    <row r="104" spans="1:58">
      <c r="A104" s="2">
        <v>153</v>
      </c>
      <c r="B104" s="1">
        <f t="shared" si="47"/>
        <v>1.7708333333333332E-3</v>
      </c>
      <c r="C104" s="5">
        <f t="shared" si="65"/>
        <v>0.59603009259259299</v>
      </c>
      <c r="D104" s="18">
        <f t="shared" si="45"/>
        <v>0.59603009259259299</v>
      </c>
      <c r="E104" s="21">
        <f t="shared" ca="1" si="66"/>
        <v>0</v>
      </c>
      <c r="F104" s="18">
        <f t="shared" ca="1" si="67"/>
        <v>0.59603009259259299</v>
      </c>
      <c r="G104" s="25">
        <f t="shared" ca="1" si="48"/>
        <v>21</v>
      </c>
      <c r="H104" s="18">
        <f t="shared" ca="1" si="68"/>
        <v>2.4305555555555555E-4</v>
      </c>
      <c r="I104" s="18">
        <f t="shared" ca="1" si="69"/>
        <v>0.59627314814814858</v>
      </c>
      <c r="J104" s="16">
        <f t="shared" ca="1" si="70"/>
        <v>0.59627314814814858</v>
      </c>
      <c r="K104" s="23">
        <f t="shared" ca="1" si="71"/>
        <v>0</v>
      </c>
      <c r="L104" s="16">
        <f t="shared" ca="1" si="72"/>
        <v>0.59627314814814858</v>
      </c>
      <c r="M104" s="15">
        <f t="shared" ca="1" si="49"/>
        <v>8</v>
      </c>
      <c r="N104" s="16">
        <f t="shared" ca="1" si="50"/>
        <v>9.2592592592592588E-5</v>
      </c>
      <c r="O104" s="16">
        <f t="shared" ca="1" si="73"/>
        <v>0.59636574074074122</v>
      </c>
      <c r="P104" s="14">
        <f t="shared" ca="1" si="74"/>
        <v>0.59636574074074122</v>
      </c>
      <c r="Q104" s="23">
        <f t="shared" ca="1" si="75"/>
        <v>0</v>
      </c>
      <c r="R104" s="14">
        <f t="shared" ca="1" si="76"/>
        <v>0.59636574074074122</v>
      </c>
      <c r="S104" s="13">
        <f t="shared" ca="1" si="51"/>
        <v>43</v>
      </c>
      <c r="T104" s="14">
        <f t="shared" ca="1" si="52"/>
        <v>4.9768518518518521E-4</v>
      </c>
      <c r="U104" s="14">
        <f t="shared" ca="1" si="77"/>
        <v>0.59686342592592645</v>
      </c>
      <c r="V104" s="12">
        <f t="shared" ca="1" si="78"/>
        <v>0.59686342592592645</v>
      </c>
      <c r="W104" s="23">
        <v>0</v>
      </c>
      <c r="X104" s="12">
        <f t="shared" ca="1" si="79"/>
        <v>0.59686342592592645</v>
      </c>
      <c r="Y104" s="11">
        <f t="shared" ca="1" si="53"/>
        <v>25</v>
      </c>
      <c r="Z104" s="12">
        <f t="shared" ca="1" si="54"/>
        <v>2.8935185185185184E-4</v>
      </c>
      <c r="AA104" s="12">
        <f t="shared" ca="1" si="80"/>
        <v>0.59715277777777831</v>
      </c>
      <c r="AB104" s="10">
        <f t="shared" ca="1" si="81"/>
        <v>0.59715277777777831</v>
      </c>
      <c r="AC104" s="23">
        <f>0</f>
        <v>0</v>
      </c>
      <c r="AD104" s="10">
        <f t="shared" ca="1" si="82"/>
        <v>0.59715277777777831</v>
      </c>
      <c r="AE104" s="9">
        <f t="shared" ca="1" si="55"/>
        <v>45</v>
      </c>
      <c r="AF104" s="10">
        <f t="shared" ca="1" si="56"/>
        <v>5.2083333333333333E-4</v>
      </c>
      <c r="AG104" s="10">
        <f t="shared" ca="1" si="83"/>
        <v>0.59767361111111161</v>
      </c>
      <c r="AH104" s="9" t="str">
        <f t="shared" ca="1" si="57"/>
        <v>Bowl</v>
      </c>
      <c r="AI104" s="8">
        <f t="shared" ca="1" si="84"/>
        <v>0.59767361111111161</v>
      </c>
      <c r="AJ104" s="23">
        <f t="shared" ca="1" si="85"/>
        <v>0</v>
      </c>
      <c r="AK104" s="8">
        <f t="shared" ca="1" si="89"/>
        <v>0.59767361111111161</v>
      </c>
      <c r="AL104" s="7">
        <f t="shared" ca="1" si="58"/>
        <v>24</v>
      </c>
      <c r="AM104" s="8">
        <f t="shared" ca="1" si="59"/>
        <v>2.7777777777777778E-4</v>
      </c>
      <c r="AN104" s="8">
        <f t="shared" ca="1" si="60"/>
        <v>0.59795138888888943</v>
      </c>
      <c r="AO104" s="7" t="str">
        <f t="shared" ca="1" si="61"/>
        <v>Debit</v>
      </c>
      <c r="AP104" s="1">
        <f t="shared" ca="1" si="62"/>
        <v>0</v>
      </c>
      <c r="AQ104" s="1">
        <f t="shared" ca="1" si="46"/>
        <v>1.9212962962962964E-3</v>
      </c>
      <c r="AR104">
        <f t="shared" si="63"/>
        <v>1</v>
      </c>
      <c r="AS104" s="33">
        <f t="shared" ca="1" si="86"/>
        <v>0</v>
      </c>
      <c r="AT104" s="33">
        <f t="shared" ca="1" si="64"/>
        <v>1.9212962962962964E-3</v>
      </c>
      <c r="AX104">
        <f t="shared" si="87"/>
        <v>100</v>
      </c>
      <c r="AY104" s="34">
        <v>8.416638088706286E-3</v>
      </c>
      <c r="BE104" s="34"/>
    </row>
    <row r="105" spans="1:58">
      <c r="A105" s="2">
        <v>64</v>
      </c>
      <c r="B105" s="1">
        <f t="shared" si="47"/>
        <v>7.407407407407407E-4</v>
      </c>
      <c r="C105" s="5">
        <f t="shared" si="65"/>
        <v>0.59677083333333369</v>
      </c>
      <c r="D105" s="18">
        <f t="shared" si="45"/>
        <v>0.59677083333333369</v>
      </c>
      <c r="E105" s="21">
        <f t="shared" ca="1" si="66"/>
        <v>0</v>
      </c>
      <c r="F105" s="18">
        <f t="shared" ca="1" si="67"/>
        <v>0.59677083333333369</v>
      </c>
      <c r="G105" s="25">
        <f t="shared" ca="1" si="48"/>
        <v>27</v>
      </c>
      <c r="H105" s="18">
        <f t="shared" ca="1" si="68"/>
        <v>3.1250000000000001E-4</v>
      </c>
      <c r="I105" s="18">
        <f t="shared" ca="1" si="69"/>
        <v>0.59708333333333374</v>
      </c>
      <c r="J105" s="16">
        <f t="shared" ca="1" si="70"/>
        <v>0.59708333333333374</v>
      </c>
      <c r="K105" s="23">
        <f t="shared" ca="1" si="71"/>
        <v>0</v>
      </c>
      <c r="L105" s="16">
        <f t="shared" ca="1" si="72"/>
        <v>0.59708333333333374</v>
      </c>
      <c r="M105" s="15">
        <f t="shared" ca="1" si="49"/>
        <v>15</v>
      </c>
      <c r="N105" s="16">
        <f t="shared" ca="1" si="50"/>
        <v>1.7361111111111112E-4</v>
      </c>
      <c r="O105" s="16">
        <f t="shared" ca="1" si="73"/>
        <v>0.59725694444444488</v>
      </c>
      <c r="P105" s="14">
        <f t="shared" ca="1" si="74"/>
        <v>0.59725694444444488</v>
      </c>
      <c r="Q105" s="23">
        <f t="shared" ca="1" si="75"/>
        <v>4.166666666667318E-4</v>
      </c>
      <c r="R105" s="14">
        <f t="shared" ca="1" si="76"/>
        <v>0.59767361111111161</v>
      </c>
      <c r="S105" s="13">
        <f t="shared" ca="1" si="51"/>
        <v>30</v>
      </c>
      <c r="T105" s="14">
        <f t="shared" ca="1" si="52"/>
        <v>3.4722222222222224E-4</v>
      </c>
      <c r="U105" s="14">
        <f t="shared" ca="1" si="77"/>
        <v>0.59802083333333389</v>
      </c>
      <c r="V105" s="12">
        <f t="shared" ca="1" si="78"/>
        <v>0.59802083333333389</v>
      </c>
      <c r="W105" s="23">
        <v>0</v>
      </c>
      <c r="X105" s="12">
        <f t="shared" ca="1" si="79"/>
        <v>0.59802083333333389</v>
      </c>
      <c r="Y105" s="11">
        <f t="shared" ca="1" si="53"/>
        <v>37</v>
      </c>
      <c r="Z105" s="12">
        <f t="shared" ca="1" si="54"/>
        <v>4.2824074074074075E-4</v>
      </c>
      <c r="AA105" s="12">
        <f t="shared" ca="1" si="80"/>
        <v>0.59844907407407466</v>
      </c>
      <c r="AB105" s="10">
        <f t="shared" ca="1" si="81"/>
        <v>0.59844907407407466</v>
      </c>
      <c r="AC105" s="23">
        <f>0</f>
        <v>0</v>
      </c>
      <c r="AD105" s="10">
        <f t="shared" ca="1" si="82"/>
        <v>0.59844907407407466</v>
      </c>
      <c r="AE105" s="9">
        <f t="shared" ca="1" si="55"/>
        <v>42</v>
      </c>
      <c r="AF105" s="10">
        <f t="shared" ca="1" si="56"/>
        <v>4.861111111111111E-4</v>
      </c>
      <c r="AG105" s="10">
        <f t="shared" ca="1" si="83"/>
        <v>0.59893518518518574</v>
      </c>
      <c r="AH105" s="9" t="str">
        <f t="shared" ca="1" si="57"/>
        <v>Bowl</v>
      </c>
      <c r="AI105" s="8">
        <f t="shared" ca="1" si="84"/>
        <v>0.59893518518518574</v>
      </c>
      <c r="AJ105" s="23">
        <f t="shared" ca="1" si="85"/>
        <v>0</v>
      </c>
      <c r="AK105" s="8">
        <f t="shared" ca="1" si="89"/>
        <v>0.59893518518518574</v>
      </c>
      <c r="AL105" s="7">
        <f t="shared" ca="1" si="58"/>
        <v>28</v>
      </c>
      <c r="AM105" s="8">
        <f t="shared" ca="1" si="59"/>
        <v>3.2407407407407406E-4</v>
      </c>
      <c r="AN105" s="8">
        <f t="shared" ca="1" si="60"/>
        <v>0.59925925925925982</v>
      </c>
      <c r="AO105" s="7" t="str">
        <f t="shared" ca="1" si="61"/>
        <v>Debit</v>
      </c>
      <c r="AP105" s="1">
        <f t="shared" ca="1" si="62"/>
        <v>4.166666666667318E-4</v>
      </c>
      <c r="AQ105" s="1">
        <f t="shared" ca="1" si="46"/>
        <v>2.0717592592592593E-3</v>
      </c>
      <c r="AR105">
        <f t="shared" si="63"/>
        <v>1</v>
      </c>
      <c r="AS105" s="33">
        <f t="shared" ca="1" si="86"/>
        <v>4.166666666667318E-4</v>
      </c>
      <c r="AT105" s="33">
        <f t="shared" ca="1" si="64"/>
        <v>2.0717592592592593E-3</v>
      </c>
      <c r="AX105">
        <f t="shared" si="87"/>
        <v>101</v>
      </c>
      <c r="AY105" s="34">
        <v>9.4851323159581818E-3</v>
      </c>
      <c r="BE105" s="34"/>
    </row>
    <row r="106" spans="1:58">
      <c r="A106" s="2">
        <v>274</v>
      </c>
      <c r="B106" s="1">
        <f t="shared" si="47"/>
        <v>3.1712962962962962E-3</v>
      </c>
      <c r="C106" s="5">
        <f t="shared" si="65"/>
        <v>0.59994212962963001</v>
      </c>
      <c r="D106" s="18">
        <f t="shared" si="45"/>
        <v>0.59994212962963001</v>
      </c>
      <c r="E106" s="21">
        <f t="shared" ca="1" si="66"/>
        <v>0</v>
      </c>
      <c r="F106" s="18">
        <f t="shared" ca="1" si="67"/>
        <v>0.59994212962963001</v>
      </c>
      <c r="G106" s="25">
        <f t="shared" ca="1" si="48"/>
        <v>25</v>
      </c>
      <c r="H106" s="18">
        <f t="shared" ca="1" si="68"/>
        <v>2.8935185185185184E-4</v>
      </c>
      <c r="I106" s="18">
        <f t="shared" ca="1" si="69"/>
        <v>0.60023148148148187</v>
      </c>
      <c r="J106" s="16">
        <f t="shared" ca="1" si="70"/>
        <v>0.60023148148148187</v>
      </c>
      <c r="K106" s="23">
        <f t="shared" ca="1" si="71"/>
        <v>0</v>
      </c>
      <c r="L106" s="16">
        <f t="shared" ca="1" si="72"/>
        <v>0.60023148148148187</v>
      </c>
      <c r="M106" s="15">
        <f t="shared" ca="1" si="49"/>
        <v>31</v>
      </c>
      <c r="N106" s="16">
        <f t="shared" ca="1" si="50"/>
        <v>3.5879629629629629E-4</v>
      </c>
      <c r="O106" s="16">
        <f t="shared" ca="1" si="73"/>
        <v>0.60059027777777818</v>
      </c>
      <c r="P106" s="14">
        <f t="shared" ca="1" si="74"/>
        <v>0.60059027777777818</v>
      </c>
      <c r="Q106" s="23">
        <f t="shared" ca="1" si="75"/>
        <v>0</v>
      </c>
      <c r="R106" s="14">
        <f t="shared" ca="1" si="76"/>
        <v>0.60059027777777818</v>
      </c>
      <c r="S106" s="13">
        <f t="shared" ca="1" si="51"/>
        <v>30</v>
      </c>
      <c r="T106" s="14">
        <f t="shared" ca="1" si="52"/>
        <v>3.4722222222222224E-4</v>
      </c>
      <c r="U106" s="14">
        <f t="shared" ca="1" si="77"/>
        <v>0.60093750000000046</v>
      </c>
      <c r="V106" s="12">
        <f t="shared" ca="1" si="78"/>
        <v>0.60093750000000046</v>
      </c>
      <c r="W106" s="23">
        <v>0</v>
      </c>
      <c r="X106" s="12">
        <f t="shared" ca="1" si="79"/>
        <v>0.60093750000000046</v>
      </c>
      <c r="Y106" s="11">
        <f t="shared" ca="1" si="53"/>
        <v>27</v>
      </c>
      <c r="Z106" s="12">
        <f t="shared" ca="1" si="54"/>
        <v>3.1250000000000001E-4</v>
      </c>
      <c r="AA106" s="12">
        <f t="shared" ca="1" si="80"/>
        <v>0.60125000000000051</v>
      </c>
      <c r="AB106" s="10">
        <f t="shared" ca="1" si="81"/>
        <v>0.60125000000000051</v>
      </c>
      <c r="AC106" s="23">
        <f>0</f>
        <v>0</v>
      </c>
      <c r="AD106" s="10">
        <f t="shared" ca="1" si="82"/>
        <v>0.60125000000000051</v>
      </c>
      <c r="AE106" s="9">
        <f t="shared" ca="1" si="55"/>
        <v>31</v>
      </c>
      <c r="AF106" s="10">
        <f t="shared" ca="1" si="56"/>
        <v>3.5879629629629629E-4</v>
      </c>
      <c r="AG106" s="10">
        <f t="shared" ca="1" si="83"/>
        <v>0.60160879629629682</v>
      </c>
      <c r="AH106" s="9" t="str">
        <f t="shared" ca="1" si="57"/>
        <v>Bowl</v>
      </c>
      <c r="AI106" s="8">
        <f t="shared" ca="1" si="84"/>
        <v>0.60160879629629682</v>
      </c>
      <c r="AJ106" s="23">
        <f t="shared" ca="1" si="85"/>
        <v>0</v>
      </c>
      <c r="AK106" s="8">
        <f t="shared" ca="1" si="89"/>
        <v>0.60160879629629682</v>
      </c>
      <c r="AL106" s="7">
        <f t="shared" ca="1" si="58"/>
        <v>45</v>
      </c>
      <c r="AM106" s="8">
        <f t="shared" ca="1" si="59"/>
        <v>5.2083333333333333E-4</v>
      </c>
      <c r="AN106" s="8">
        <f t="shared" ca="1" si="60"/>
        <v>0.60212962962963013</v>
      </c>
      <c r="AO106" s="7" t="str">
        <f t="shared" ca="1" si="61"/>
        <v>Cash</v>
      </c>
      <c r="AP106" s="1">
        <f t="shared" ca="1" si="62"/>
        <v>0</v>
      </c>
      <c r="AQ106" s="1">
        <f t="shared" ca="1" si="46"/>
        <v>2.1875000000000002E-3</v>
      </c>
      <c r="AR106">
        <f t="shared" si="63"/>
        <v>1</v>
      </c>
      <c r="AS106" s="33">
        <f t="shared" ca="1" si="86"/>
        <v>0</v>
      </c>
      <c r="AT106" s="33">
        <f t="shared" ca="1" si="64"/>
        <v>2.1875000000000002E-3</v>
      </c>
      <c r="AX106">
        <f t="shared" si="87"/>
        <v>102</v>
      </c>
      <c r="AY106" s="34">
        <v>8.9272190786470421E-3</v>
      </c>
      <c r="BE106" s="34"/>
    </row>
    <row r="107" spans="1:58">
      <c r="A107" s="2">
        <v>118</v>
      </c>
      <c r="B107" s="1">
        <f t="shared" si="47"/>
        <v>1.3657407407407407E-3</v>
      </c>
      <c r="C107" s="5">
        <f t="shared" si="65"/>
        <v>0.6013078703703707</v>
      </c>
      <c r="D107" s="18">
        <f t="shared" si="45"/>
        <v>0.6013078703703707</v>
      </c>
      <c r="E107" s="21">
        <f t="shared" ca="1" si="66"/>
        <v>0</v>
      </c>
      <c r="F107" s="18">
        <f t="shared" ca="1" si="67"/>
        <v>0.6013078703703707</v>
      </c>
      <c r="G107" s="25">
        <f t="shared" ca="1" si="48"/>
        <v>14</v>
      </c>
      <c r="H107" s="18">
        <f t="shared" ca="1" si="68"/>
        <v>1.6203703703703703E-4</v>
      </c>
      <c r="I107" s="18">
        <f t="shared" ca="1" si="69"/>
        <v>0.60146990740740769</v>
      </c>
      <c r="J107" s="16">
        <f t="shared" ca="1" si="70"/>
        <v>0.60146990740740769</v>
      </c>
      <c r="K107" s="23">
        <f t="shared" ca="1" si="71"/>
        <v>0</v>
      </c>
      <c r="L107" s="16">
        <f t="shared" ca="1" si="72"/>
        <v>0.60146990740740769</v>
      </c>
      <c r="M107" s="15">
        <f t="shared" ca="1" si="49"/>
        <v>10</v>
      </c>
      <c r="N107" s="16">
        <f t="shared" ca="1" si="50"/>
        <v>1.1574074074074075E-4</v>
      </c>
      <c r="O107" s="16">
        <f t="shared" ca="1" si="73"/>
        <v>0.60158564814814841</v>
      </c>
      <c r="P107" s="14">
        <f t="shared" ca="1" si="74"/>
        <v>0.60158564814814841</v>
      </c>
      <c r="Q107" s="23">
        <f t="shared" ca="1" si="75"/>
        <v>2.3148148148410819E-5</v>
      </c>
      <c r="R107" s="14">
        <f t="shared" ca="1" si="76"/>
        <v>0.60160879629629682</v>
      </c>
      <c r="S107" s="13">
        <f t="shared" ca="1" si="51"/>
        <v>21</v>
      </c>
      <c r="T107" s="14">
        <f t="shared" ca="1" si="52"/>
        <v>2.4305555555555555E-4</v>
      </c>
      <c r="U107" s="14">
        <f t="shared" ca="1" si="77"/>
        <v>0.60185185185185242</v>
      </c>
      <c r="V107" s="12">
        <f t="shared" ca="1" si="78"/>
        <v>0.60185185185185242</v>
      </c>
      <c r="W107" s="23">
        <v>0</v>
      </c>
      <c r="X107" s="12">
        <f t="shared" ca="1" si="79"/>
        <v>0.60185185185185242</v>
      </c>
      <c r="Y107" s="11">
        <f t="shared" ca="1" si="53"/>
        <v>33</v>
      </c>
      <c r="Z107" s="12">
        <f t="shared" ca="1" si="54"/>
        <v>3.8194444444444446E-4</v>
      </c>
      <c r="AA107" s="12">
        <f t="shared" ca="1" si="80"/>
        <v>0.60223379629629681</v>
      </c>
      <c r="AB107" s="10">
        <f t="shared" ca="1" si="81"/>
        <v>0.60223379629629681</v>
      </c>
      <c r="AC107" s="23">
        <f>0</f>
        <v>0</v>
      </c>
      <c r="AD107" s="10">
        <f t="shared" ca="1" si="82"/>
        <v>0.60223379629629681</v>
      </c>
      <c r="AE107" s="9">
        <f t="shared" ca="1" si="55"/>
        <v>24</v>
      </c>
      <c r="AF107" s="10">
        <f t="shared" ca="1" si="56"/>
        <v>2.7777777777777778E-4</v>
      </c>
      <c r="AG107" s="10">
        <f t="shared" ca="1" si="83"/>
        <v>0.60251157407407463</v>
      </c>
      <c r="AH107" s="9" t="str">
        <f t="shared" ca="1" si="57"/>
        <v>Bowl</v>
      </c>
      <c r="AI107" s="8">
        <f t="shared" ca="1" si="84"/>
        <v>0.60251157407407463</v>
      </c>
      <c r="AJ107" s="23">
        <f t="shared" ca="1" si="85"/>
        <v>0</v>
      </c>
      <c r="AK107" s="8">
        <f t="shared" ca="1" si="89"/>
        <v>0.60251157407407463</v>
      </c>
      <c r="AL107" s="7">
        <f t="shared" ca="1" si="58"/>
        <v>20</v>
      </c>
      <c r="AM107" s="8">
        <f t="shared" ca="1" si="59"/>
        <v>2.3148148148148149E-4</v>
      </c>
      <c r="AN107" s="8">
        <f t="shared" ca="1" si="60"/>
        <v>0.60274305555555607</v>
      </c>
      <c r="AO107" s="7" t="str">
        <f t="shared" ca="1" si="61"/>
        <v>Debit</v>
      </c>
      <c r="AP107" s="1">
        <f t="shared" ca="1" si="62"/>
        <v>2.3148148148410819E-5</v>
      </c>
      <c r="AQ107" s="1">
        <f t="shared" ca="1" si="46"/>
        <v>1.4120370370370372E-3</v>
      </c>
      <c r="AR107">
        <f t="shared" si="63"/>
        <v>1</v>
      </c>
      <c r="AS107" s="33">
        <f t="shared" ca="1" si="86"/>
        <v>2.3148148148410819E-5</v>
      </c>
      <c r="AT107" s="33">
        <f t="shared" ca="1" si="64"/>
        <v>1.4120370370370372E-3</v>
      </c>
      <c r="AX107">
        <f t="shared" si="87"/>
        <v>103</v>
      </c>
      <c r="AY107" s="34">
        <v>8.032907521719538E-3</v>
      </c>
      <c r="BE107" s="34"/>
    </row>
    <row r="108" spans="1:58">
      <c r="A108" s="2">
        <v>63</v>
      </c>
      <c r="B108" s="1">
        <f t="shared" si="47"/>
        <v>7.291666666666667E-4</v>
      </c>
      <c r="C108" s="5">
        <f t="shared" si="65"/>
        <v>0.60203703703703737</v>
      </c>
      <c r="D108" s="18">
        <f t="shared" si="45"/>
        <v>0.60203703703703737</v>
      </c>
      <c r="E108" s="21">
        <f t="shared" ca="1" si="66"/>
        <v>0</v>
      </c>
      <c r="F108" s="18">
        <f t="shared" ca="1" si="67"/>
        <v>0.60203703703703737</v>
      </c>
      <c r="G108" s="25">
        <f t="shared" ca="1" si="48"/>
        <v>15</v>
      </c>
      <c r="H108" s="18">
        <f t="shared" ca="1" si="68"/>
        <v>1.7361111111111112E-4</v>
      </c>
      <c r="I108" s="18">
        <f t="shared" ca="1" si="69"/>
        <v>0.60221064814814851</v>
      </c>
      <c r="J108" s="16">
        <f t="shared" ca="1" si="70"/>
        <v>0.60221064814814851</v>
      </c>
      <c r="K108" s="23">
        <f t="shared" ca="1" si="71"/>
        <v>0</v>
      </c>
      <c r="L108" s="16">
        <f t="shared" ca="1" si="72"/>
        <v>0.60221064814814851</v>
      </c>
      <c r="M108" s="15">
        <f t="shared" ca="1" si="49"/>
        <v>22</v>
      </c>
      <c r="N108" s="16">
        <f t="shared" ca="1" si="50"/>
        <v>2.5462962962962961E-4</v>
      </c>
      <c r="O108" s="16">
        <f t="shared" ca="1" si="73"/>
        <v>0.60246527777777814</v>
      </c>
      <c r="P108" s="14">
        <f t="shared" ca="1" si="74"/>
        <v>0.60246527777777814</v>
      </c>
      <c r="Q108" s="23">
        <f t="shared" ca="1" si="75"/>
        <v>4.629629629648857E-5</v>
      </c>
      <c r="R108" s="14">
        <f t="shared" ca="1" si="76"/>
        <v>0.60251157407407463</v>
      </c>
      <c r="S108" s="13">
        <f t="shared" ca="1" si="51"/>
        <v>39</v>
      </c>
      <c r="T108" s="14">
        <f t="shared" ca="1" si="52"/>
        <v>4.5138888888888887E-4</v>
      </c>
      <c r="U108" s="14">
        <f t="shared" ca="1" si="77"/>
        <v>0.60296296296296348</v>
      </c>
      <c r="V108" s="12">
        <f t="shared" ca="1" si="78"/>
        <v>0.60296296296296348</v>
      </c>
      <c r="W108" s="23">
        <v>0</v>
      </c>
      <c r="X108" s="12">
        <f t="shared" ca="1" si="79"/>
        <v>0.60296296296296348</v>
      </c>
      <c r="Y108" s="11">
        <f t="shared" ca="1" si="53"/>
        <v>30</v>
      </c>
      <c r="Z108" s="12">
        <f t="shared" ca="1" si="54"/>
        <v>3.4722222222222224E-4</v>
      </c>
      <c r="AA108" s="12">
        <f t="shared" ca="1" si="80"/>
        <v>0.60331018518518575</v>
      </c>
      <c r="AB108" s="10">
        <f t="shared" ca="1" si="81"/>
        <v>0.60331018518518575</v>
      </c>
      <c r="AC108" s="23">
        <f>0</f>
        <v>0</v>
      </c>
      <c r="AD108" s="10">
        <f t="shared" ca="1" si="82"/>
        <v>0.60331018518518575</v>
      </c>
      <c r="AE108" s="9">
        <f t="shared" ca="1" si="55"/>
        <v>26</v>
      </c>
      <c r="AF108" s="10">
        <f t="shared" ca="1" si="56"/>
        <v>3.0092592592592595E-4</v>
      </c>
      <c r="AG108" s="10">
        <f t="shared" ca="1" si="83"/>
        <v>0.60361111111111165</v>
      </c>
      <c r="AH108" s="9" t="str">
        <f t="shared" ca="1" si="57"/>
        <v>Bowl</v>
      </c>
      <c r="AI108" s="8">
        <f t="shared" ca="1" si="84"/>
        <v>0.60361111111111165</v>
      </c>
      <c r="AJ108" s="23">
        <f t="shared" ca="1" si="85"/>
        <v>0</v>
      </c>
      <c r="AK108" s="8">
        <f t="shared" ca="1" si="89"/>
        <v>0.60361111111111165</v>
      </c>
      <c r="AL108" s="7">
        <f t="shared" ca="1" si="58"/>
        <v>21</v>
      </c>
      <c r="AM108" s="8">
        <f t="shared" ca="1" si="59"/>
        <v>2.4305555555555555E-4</v>
      </c>
      <c r="AN108" s="8">
        <f t="shared" ca="1" si="60"/>
        <v>0.60385416666666725</v>
      </c>
      <c r="AO108" s="7" t="str">
        <f t="shared" ca="1" si="61"/>
        <v>Debit</v>
      </c>
      <c r="AP108" s="1">
        <f t="shared" ca="1" si="62"/>
        <v>4.629629629648857E-5</v>
      </c>
      <c r="AQ108" s="1">
        <f t="shared" ca="1" si="46"/>
        <v>1.7708333333333335E-3</v>
      </c>
      <c r="AR108">
        <f t="shared" si="63"/>
        <v>1</v>
      </c>
      <c r="AS108" s="33">
        <f t="shared" ca="1" si="86"/>
        <v>4.629629629648857E-5</v>
      </c>
      <c r="AT108" s="33">
        <f t="shared" ca="1" si="64"/>
        <v>1.7708333333333335E-3</v>
      </c>
      <c r="AX108">
        <f t="shared" si="87"/>
        <v>104</v>
      </c>
      <c r="AY108" s="34">
        <v>8.4374285550988231E-3</v>
      </c>
      <c r="BE108" s="34"/>
    </row>
    <row r="109" spans="1:58">
      <c r="A109" s="2">
        <v>173</v>
      </c>
      <c r="B109" s="1">
        <f t="shared" si="47"/>
        <v>2.0023148148148148E-3</v>
      </c>
      <c r="C109" s="5">
        <f t="shared" si="65"/>
        <v>0.6040393518518522</v>
      </c>
      <c r="D109" s="18">
        <f t="shared" si="45"/>
        <v>0.6040393518518522</v>
      </c>
      <c r="E109" s="21">
        <f t="shared" ca="1" si="66"/>
        <v>0</v>
      </c>
      <c r="F109" s="18">
        <f t="shared" ca="1" si="67"/>
        <v>0.6040393518518522</v>
      </c>
      <c r="G109" s="25">
        <f t="shared" ca="1" si="48"/>
        <v>15</v>
      </c>
      <c r="H109" s="18">
        <f t="shared" ca="1" si="68"/>
        <v>1.7361111111111112E-4</v>
      </c>
      <c r="I109" s="18">
        <f t="shared" ca="1" si="69"/>
        <v>0.60421296296296334</v>
      </c>
      <c r="J109" s="16">
        <f t="shared" ca="1" si="70"/>
        <v>0.60421296296296334</v>
      </c>
      <c r="K109" s="23">
        <f t="shared" ca="1" si="71"/>
        <v>0</v>
      </c>
      <c r="L109" s="16">
        <f t="shared" ca="1" si="72"/>
        <v>0.60421296296296334</v>
      </c>
      <c r="M109" s="15">
        <f t="shared" ca="1" si="49"/>
        <v>34</v>
      </c>
      <c r="N109" s="16">
        <f t="shared" ca="1" si="50"/>
        <v>3.9351851851851852E-4</v>
      </c>
      <c r="O109" s="16">
        <f t="shared" ca="1" si="73"/>
        <v>0.60460648148148188</v>
      </c>
      <c r="P109" s="14">
        <f t="shared" ca="1" si="74"/>
        <v>0.60460648148148188</v>
      </c>
      <c r="Q109" s="23">
        <f t="shared" ca="1" si="75"/>
        <v>0</v>
      </c>
      <c r="R109" s="14">
        <f t="shared" ca="1" si="76"/>
        <v>0.60460648148148188</v>
      </c>
      <c r="S109" s="13">
        <f t="shared" ca="1" si="51"/>
        <v>45</v>
      </c>
      <c r="T109" s="14">
        <f t="shared" ca="1" si="52"/>
        <v>5.2083333333333333E-4</v>
      </c>
      <c r="U109" s="14">
        <f t="shared" ca="1" si="77"/>
        <v>0.60512731481481519</v>
      </c>
      <c r="V109" s="12">
        <f t="shared" ca="1" si="78"/>
        <v>0.60512731481481519</v>
      </c>
      <c r="W109" s="23">
        <v>0</v>
      </c>
      <c r="X109" s="12">
        <f t="shared" ca="1" si="79"/>
        <v>0.60512731481481519</v>
      </c>
      <c r="Y109" s="11">
        <f t="shared" ca="1" si="53"/>
        <v>22</v>
      </c>
      <c r="Z109" s="12">
        <f t="shared" ca="1" si="54"/>
        <v>2.5462962962962961E-4</v>
      </c>
      <c r="AA109" s="12">
        <f t="shared" ca="1" si="80"/>
        <v>0.60538194444444482</v>
      </c>
      <c r="AB109" s="10">
        <f t="shared" ca="1" si="81"/>
        <v>0.60538194444444482</v>
      </c>
      <c r="AC109" s="23">
        <f>0</f>
        <v>0</v>
      </c>
      <c r="AD109" s="10">
        <f t="shared" ca="1" si="82"/>
        <v>0.60538194444444482</v>
      </c>
      <c r="AE109" s="9">
        <f t="shared" ca="1" si="55"/>
        <v>45</v>
      </c>
      <c r="AF109" s="10">
        <f t="shared" ca="1" si="56"/>
        <v>5.2083333333333333E-4</v>
      </c>
      <c r="AG109" s="10">
        <f t="shared" ca="1" si="83"/>
        <v>0.60590277777777812</v>
      </c>
      <c r="AH109" s="9" t="str">
        <f t="shared" ca="1" si="57"/>
        <v>Bowl</v>
      </c>
      <c r="AI109" s="8">
        <f t="shared" ca="1" si="84"/>
        <v>0.60590277777777812</v>
      </c>
      <c r="AJ109" s="23">
        <f t="shared" ca="1" si="85"/>
        <v>0</v>
      </c>
      <c r="AK109" s="8">
        <f t="shared" ca="1" si="89"/>
        <v>0.60590277777777812</v>
      </c>
      <c r="AL109" s="7">
        <f t="shared" ca="1" si="58"/>
        <v>30</v>
      </c>
      <c r="AM109" s="8">
        <f t="shared" ca="1" si="59"/>
        <v>3.4722222222222224E-4</v>
      </c>
      <c r="AN109" s="8">
        <f t="shared" ca="1" si="60"/>
        <v>0.6062500000000004</v>
      </c>
      <c r="AO109" s="7" t="str">
        <f t="shared" ca="1" si="61"/>
        <v>Cash</v>
      </c>
      <c r="AP109" s="1">
        <f t="shared" ca="1" si="62"/>
        <v>0</v>
      </c>
      <c r="AQ109" s="1">
        <f t="shared" ca="1" si="46"/>
        <v>2.2106481481481478E-3</v>
      </c>
      <c r="AR109">
        <f t="shared" si="63"/>
        <v>1</v>
      </c>
      <c r="AS109" s="33">
        <f t="shared" ca="1" si="86"/>
        <v>0</v>
      </c>
      <c r="AT109" s="33">
        <f t="shared" ca="1" si="64"/>
        <v>2.2106481481481478E-3</v>
      </c>
      <c r="AX109">
        <f t="shared" si="87"/>
        <v>105</v>
      </c>
      <c r="AY109" s="34">
        <v>8.8889603337910256E-3</v>
      </c>
      <c r="BE109" s="34"/>
    </row>
    <row r="110" spans="1:58">
      <c r="A110" s="2">
        <v>93</v>
      </c>
      <c r="B110" s="1">
        <f t="shared" si="47"/>
        <v>1.0763888888888889E-3</v>
      </c>
      <c r="C110" s="5">
        <f t="shared" si="65"/>
        <v>0.60511574074074104</v>
      </c>
      <c r="D110" s="18">
        <f t="shared" si="45"/>
        <v>0.60511574074074104</v>
      </c>
      <c r="E110" s="21">
        <f t="shared" ca="1" si="66"/>
        <v>0</v>
      </c>
      <c r="F110" s="18">
        <f t="shared" ca="1" si="67"/>
        <v>0.60511574074074104</v>
      </c>
      <c r="G110" s="25">
        <f t="shared" ca="1" si="48"/>
        <v>17</v>
      </c>
      <c r="H110" s="18">
        <f t="shared" ca="1" si="68"/>
        <v>1.9675925925925926E-4</v>
      </c>
      <c r="I110" s="18">
        <f t="shared" ca="1" si="69"/>
        <v>0.60531250000000025</v>
      </c>
      <c r="J110" s="16">
        <f t="shared" ca="1" si="70"/>
        <v>0.60531250000000025</v>
      </c>
      <c r="K110" s="23">
        <f t="shared" ca="1" si="71"/>
        <v>0</v>
      </c>
      <c r="L110" s="16">
        <f t="shared" ca="1" si="72"/>
        <v>0.60531250000000025</v>
      </c>
      <c r="M110" s="15">
        <f t="shared" ca="1" si="49"/>
        <v>17</v>
      </c>
      <c r="N110" s="16">
        <f t="shared" ca="1" si="50"/>
        <v>1.9675925925925926E-4</v>
      </c>
      <c r="O110" s="16">
        <f t="shared" ca="1" si="73"/>
        <v>0.60550925925925947</v>
      </c>
      <c r="P110" s="14">
        <f t="shared" ca="1" si="74"/>
        <v>0.60550925925925947</v>
      </c>
      <c r="Q110" s="23">
        <f t="shared" ca="1" si="75"/>
        <v>3.9351851851865405E-4</v>
      </c>
      <c r="R110" s="14">
        <f t="shared" ca="1" si="76"/>
        <v>0.60590277777777812</v>
      </c>
      <c r="S110" s="13">
        <f t="shared" ca="1" si="51"/>
        <v>29</v>
      </c>
      <c r="T110" s="14">
        <f t="shared" ca="1" si="52"/>
        <v>3.3564814814814812E-4</v>
      </c>
      <c r="U110" s="14">
        <f t="shared" ca="1" si="77"/>
        <v>0.60623842592592625</v>
      </c>
      <c r="V110" s="12">
        <f t="shared" ca="1" si="78"/>
        <v>0.60623842592592625</v>
      </c>
      <c r="W110" s="23">
        <v>0</v>
      </c>
      <c r="X110" s="12">
        <f t="shared" ca="1" si="79"/>
        <v>0.60623842592592625</v>
      </c>
      <c r="Y110" s="11">
        <f t="shared" ca="1" si="53"/>
        <v>34</v>
      </c>
      <c r="Z110" s="12">
        <f t="shared" ca="1" si="54"/>
        <v>3.9351851851851852E-4</v>
      </c>
      <c r="AA110" s="12">
        <f t="shared" ca="1" si="80"/>
        <v>0.60663194444444479</v>
      </c>
      <c r="AB110" s="10">
        <f t="shared" ca="1" si="81"/>
        <v>0.60663194444444479</v>
      </c>
      <c r="AC110" s="23">
        <f>0</f>
        <v>0</v>
      </c>
      <c r="AD110" s="10">
        <f t="shared" ca="1" si="82"/>
        <v>0.60663194444444479</v>
      </c>
      <c r="AE110" s="9">
        <f t="shared" ca="1" si="55"/>
        <v>45</v>
      </c>
      <c r="AF110" s="10">
        <f t="shared" ca="1" si="56"/>
        <v>5.2083333333333333E-4</v>
      </c>
      <c r="AG110" s="10">
        <f t="shared" ca="1" si="83"/>
        <v>0.6071527777777781</v>
      </c>
      <c r="AH110" s="9" t="str">
        <f t="shared" ca="1" si="57"/>
        <v>Bowl</v>
      </c>
      <c r="AI110" s="8">
        <f t="shared" ca="1" si="84"/>
        <v>0.6071527777777781</v>
      </c>
      <c r="AJ110" s="23">
        <f t="shared" ca="1" si="85"/>
        <v>0</v>
      </c>
      <c r="AK110" s="8">
        <f t="shared" ca="1" si="89"/>
        <v>0.6071527777777781</v>
      </c>
      <c r="AL110" s="7">
        <f t="shared" ca="1" si="58"/>
        <v>25</v>
      </c>
      <c r="AM110" s="8">
        <f t="shared" ca="1" si="59"/>
        <v>2.8935185185185184E-4</v>
      </c>
      <c r="AN110" s="8">
        <f t="shared" ca="1" si="60"/>
        <v>0.60744212962962996</v>
      </c>
      <c r="AO110" s="7" t="str">
        <f t="shared" ca="1" si="61"/>
        <v>Debit</v>
      </c>
      <c r="AP110" s="1">
        <f t="shared" ca="1" si="62"/>
        <v>3.9351851851865405E-4</v>
      </c>
      <c r="AQ110" s="1">
        <f t="shared" ca="1" si="46"/>
        <v>1.9328703703703704E-3</v>
      </c>
      <c r="AR110">
        <f t="shared" si="63"/>
        <v>1</v>
      </c>
      <c r="AS110" s="33">
        <f t="shared" ca="1" si="86"/>
        <v>3.9351851851865405E-4</v>
      </c>
      <c r="AT110" s="33">
        <f t="shared" ca="1" si="64"/>
        <v>1.9328703703703704E-3</v>
      </c>
      <c r="AX110">
        <f t="shared" si="87"/>
        <v>106</v>
      </c>
      <c r="AY110" s="34">
        <v>9.8904392432559909E-3</v>
      </c>
      <c r="BE110" s="34"/>
    </row>
    <row r="111" spans="1:58">
      <c r="A111" s="2">
        <v>177</v>
      </c>
      <c r="B111" s="1">
        <f t="shared" si="47"/>
        <v>2.0486111111111113E-3</v>
      </c>
      <c r="C111" s="5">
        <f t="shared" si="65"/>
        <v>0.60716435185185214</v>
      </c>
      <c r="D111" s="18">
        <f t="shared" si="45"/>
        <v>0.60716435185185214</v>
      </c>
      <c r="E111" s="21">
        <f t="shared" ca="1" si="66"/>
        <v>0</v>
      </c>
      <c r="F111" s="18">
        <f t="shared" ca="1" si="67"/>
        <v>0.60716435185185214</v>
      </c>
      <c r="G111" s="25">
        <f t="shared" ca="1" si="48"/>
        <v>29</v>
      </c>
      <c r="H111" s="18">
        <f t="shared" ca="1" si="68"/>
        <v>3.3564814814814812E-4</v>
      </c>
      <c r="I111" s="18">
        <f t="shared" ca="1" si="69"/>
        <v>0.60750000000000026</v>
      </c>
      <c r="J111" s="16">
        <f t="shared" ca="1" si="70"/>
        <v>0.60750000000000026</v>
      </c>
      <c r="K111" s="23">
        <f t="shared" ca="1" si="71"/>
        <v>0</v>
      </c>
      <c r="L111" s="16">
        <f t="shared" ca="1" si="72"/>
        <v>0.60750000000000026</v>
      </c>
      <c r="M111" s="15">
        <f t="shared" ca="1" si="49"/>
        <v>19</v>
      </c>
      <c r="N111" s="16">
        <f t="shared" ca="1" si="50"/>
        <v>2.199074074074074E-4</v>
      </c>
      <c r="O111" s="16">
        <f t="shared" ca="1" si="73"/>
        <v>0.60771990740740767</v>
      </c>
      <c r="P111" s="14">
        <f t="shared" ca="1" si="74"/>
        <v>0.60771990740740767</v>
      </c>
      <c r="Q111" s="23">
        <f t="shared" ca="1" si="75"/>
        <v>0</v>
      </c>
      <c r="R111" s="14">
        <f t="shared" ca="1" si="76"/>
        <v>0.60771990740740767</v>
      </c>
      <c r="S111" s="13">
        <f t="shared" ca="1" si="51"/>
        <v>37</v>
      </c>
      <c r="T111" s="14">
        <f t="shared" ca="1" si="52"/>
        <v>4.2824074074074075E-4</v>
      </c>
      <c r="U111" s="14">
        <f t="shared" ca="1" si="77"/>
        <v>0.60814814814814844</v>
      </c>
      <c r="V111" s="12">
        <f t="shared" ca="1" si="78"/>
        <v>0.60814814814814844</v>
      </c>
      <c r="W111" s="23">
        <v>0</v>
      </c>
      <c r="X111" s="12">
        <f t="shared" ca="1" si="79"/>
        <v>0.60814814814814844</v>
      </c>
      <c r="Y111" s="11">
        <f t="shared" ca="1" si="53"/>
        <v>49</v>
      </c>
      <c r="Z111" s="12">
        <f t="shared" ca="1" si="54"/>
        <v>5.6712962962962967E-4</v>
      </c>
      <c r="AA111" s="12">
        <f t="shared" ca="1" si="80"/>
        <v>0.60871527777777812</v>
      </c>
      <c r="AB111" s="10">
        <f t="shared" ca="1" si="81"/>
        <v>0.60871527777777812</v>
      </c>
      <c r="AC111" s="23">
        <f>0</f>
        <v>0</v>
      </c>
      <c r="AD111" s="10">
        <f t="shared" ca="1" si="82"/>
        <v>0.60871527777777812</v>
      </c>
      <c r="AE111" s="9">
        <f t="shared" ca="1" si="55"/>
        <v>50</v>
      </c>
      <c r="AF111" s="10">
        <f t="shared" ca="1" si="56"/>
        <v>5.7870370370370367E-4</v>
      </c>
      <c r="AG111" s="10">
        <f t="shared" ca="1" si="83"/>
        <v>0.60929398148148184</v>
      </c>
      <c r="AH111" s="9" t="str">
        <f t="shared" ca="1" si="57"/>
        <v>Bowl</v>
      </c>
      <c r="AI111" s="8">
        <f t="shared" ca="1" si="84"/>
        <v>0.60929398148148184</v>
      </c>
      <c r="AJ111" s="23">
        <f t="shared" ca="1" si="85"/>
        <v>0</v>
      </c>
      <c r="AK111" s="8">
        <f t="shared" ca="1" si="89"/>
        <v>0.60929398148148184</v>
      </c>
      <c r="AL111" s="7">
        <f t="shared" ca="1" si="58"/>
        <v>38</v>
      </c>
      <c r="AM111" s="8">
        <f t="shared" ca="1" si="59"/>
        <v>4.3981481481481481E-4</v>
      </c>
      <c r="AN111" s="8">
        <f t="shared" ca="1" si="60"/>
        <v>0.60973379629629665</v>
      </c>
      <c r="AO111" s="7" t="str">
        <f t="shared" ca="1" si="61"/>
        <v>Cash</v>
      </c>
      <c r="AP111" s="1">
        <f t="shared" ca="1" si="62"/>
        <v>0</v>
      </c>
      <c r="AQ111" s="1">
        <f t="shared" ca="1" si="46"/>
        <v>2.5694444444444445E-3</v>
      </c>
      <c r="AR111">
        <f t="shared" si="63"/>
        <v>1</v>
      </c>
      <c r="AS111" s="33">
        <f t="shared" ca="1" si="86"/>
        <v>0</v>
      </c>
      <c r="AT111" s="33">
        <f t="shared" ca="1" si="64"/>
        <v>2.5694444444444445E-3</v>
      </c>
      <c r="AX111">
        <f t="shared" si="87"/>
        <v>107</v>
      </c>
      <c r="AY111" s="34">
        <v>1.0396626371742469E-2</v>
      </c>
      <c r="BE111" s="34"/>
    </row>
    <row r="112" spans="1:58">
      <c r="A112" s="2">
        <v>295</v>
      </c>
      <c r="B112" s="1">
        <f t="shared" si="47"/>
        <v>3.414351851851852E-3</v>
      </c>
      <c r="C112" s="5">
        <f t="shared" si="65"/>
        <v>0.61057870370370404</v>
      </c>
      <c r="D112" s="18">
        <f t="shared" si="45"/>
        <v>0.61057870370370404</v>
      </c>
      <c r="E112" s="21">
        <f t="shared" ca="1" si="66"/>
        <v>0</v>
      </c>
      <c r="F112" s="18">
        <f t="shared" ca="1" si="67"/>
        <v>0.61057870370370404</v>
      </c>
      <c r="G112" s="25">
        <f t="shared" ca="1" si="48"/>
        <v>17</v>
      </c>
      <c r="H112" s="18">
        <f t="shared" ca="1" si="68"/>
        <v>1.9675925925925926E-4</v>
      </c>
      <c r="I112" s="18">
        <f t="shared" ca="1" si="69"/>
        <v>0.61077546296296326</v>
      </c>
      <c r="J112" s="16">
        <f t="shared" ca="1" si="70"/>
        <v>0.61077546296296326</v>
      </c>
      <c r="K112" s="23">
        <f t="shared" ca="1" si="71"/>
        <v>0</v>
      </c>
      <c r="L112" s="16">
        <f t="shared" ca="1" si="72"/>
        <v>0.61077546296296326</v>
      </c>
      <c r="M112" s="15">
        <f t="shared" ca="1" si="49"/>
        <v>32</v>
      </c>
      <c r="N112" s="16">
        <f t="shared" ca="1" si="50"/>
        <v>3.7037037037037035E-4</v>
      </c>
      <c r="O112" s="16">
        <f t="shared" ca="1" si="73"/>
        <v>0.61114583333333361</v>
      </c>
      <c r="P112" s="14">
        <f t="shared" ca="1" si="74"/>
        <v>0.61114583333333361</v>
      </c>
      <c r="Q112" s="23">
        <f t="shared" ca="1" si="75"/>
        <v>0</v>
      </c>
      <c r="R112" s="14">
        <f t="shared" ca="1" si="76"/>
        <v>0.61114583333333361</v>
      </c>
      <c r="S112" s="13">
        <f t="shared" ca="1" si="51"/>
        <v>42</v>
      </c>
      <c r="T112" s="14">
        <f t="shared" ca="1" si="52"/>
        <v>4.861111111111111E-4</v>
      </c>
      <c r="U112" s="14">
        <f t="shared" ca="1" si="77"/>
        <v>0.61163194444444469</v>
      </c>
      <c r="V112" s="12">
        <f t="shared" ca="1" si="78"/>
        <v>0.61163194444444469</v>
      </c>
      <c r="W112" s="23">
        <v>0</v>
      </c>
      <c r="X112" s="12">
        <f t="shared" ca="1" si="79"/>
        <v>0.61163194444444469</v>
      </c>
      <c r="Y112" s="11">
        <f t="shared" ca="1" si="53"/>
        <v>43</v>
      </c>
      <c r="Z112" s="12">
        <f t="shared" ca="1" si="54"/>
        <v>4.9768518518518521E-4</v>
      </c>
      <c r="AA112" s="12">
        <f t="shared" ca="1" si="80"/>
        <v>0.61212962962962991</v>
      </c>
      <c r="AB112" s="10">
        <f t="shared" ca="1" si="81"/>
        <v>0.61212962962962991</v>
      </c>
      <c r="AC112" s="23">
        <f>0</f>
        <v>0</v>
      </c>
      <c r="AD112" s="10">
        <f t="shared" ca="1" si="82"/>
        <v>0.61212962962962991</v>
      </c>
      <c r="AE112" s="9">
        <f t="shared" ca="1" si="55"/>
        <v>20</v>
      </c>
      <c r="AF112" s="10">
        <f t="shared" ca="1" si="56"/>
        <v>2.3148148148148149E-4</v>
      </c>
      <c r="AG112" s="10">
        <f t="shared" ca="1" si="83"/>
        <v>0.61236111111111136</v>
      </c>
      <c r="AH112" s="9" t="str">
        <f t="shared" ca="1" si="57"/>
        <v>Bowl</v>
      </c>
      <c r="AI112" s="8">
        <f t="shared" ca="1" si="84"/>
        <v>0.61236111111111136</v>
      </c>
      <c r="AJ112" s="23">
        <f t="shared" ca="1" si="85"/>
        <v>0</v>
      </c>
      <c r="AK112" s="8">
        <f t="shared" ca="1" si="89"/>
        <v>0.61236111111111136</v>
      </c>
      <c r="AL112" s="7">
        <f t="shared" ca="1" si="58"/>
        <v>19</v>
      </c>
      <c r="AM112" s="8">
        <f t="shared" ca="1" si="59"/>
        <v>2.199074074074074E-4</v>
      </c>
      <c r="AN112" s="8">
        <f t="shared" ca="1" si="60"/>
        <v>0.61258101851851876</v>
      </c>
      <c r="AO112" s="7" t="str">
        <f t="shared" ca="1" si="61"/>
        <v>Debit</v>
      </c>
      <c r="AP112" s="1">
        <f t="shared" ca="1" si="62"/>
        <v>0</v>
      </c>
      <c r="AQ112" s="1">
        <f t="shared" ca="1" si="46"/>
        <v>2.0023148148148148E-3</v>
      </c>
      <c r="AR112">
        <f t="shared" si="63"/>
        <v>1</v>
      </c>
      <c r="AS112" s="33">
        <f t="shared" ca="1" si="86"/>
        <v>0</v>
      </c>
      <c r="AT112" s="33">
        <f t="shared" ca="1" si="64"/>
        <v>2.0023148148148148E-3</v>
      </c>
      <c r="AX112">
        <f t="shared" si="87"/>
        <v>108</v>
      </c>
      <c r="AY112" s="34">
        <v>8.2308098994061298E-3</v>
      </c>
      <c r="BE112" s="34"/>
    </row>
    <row r="113" spans="1:57">
      <c r="A113" s="2">
        <v>86</v>
      </c>
      <c r="B113" s="1">
        <f t="shared" si="47"/>
        <v>9.9537037037037042E-4</v>
      </c>
      <c r="C113" s="5">
        <f t="shared" si="65"/>
        <v>0.61157407407407438</v>
      </c>
      <c r="D113" s="18">
        <f t="shared" si="45"/>
        <v>0.61157407407407438</v>
      </c>
      <c r="E113" s="21">
        <f t="shared" ca="1" si="66"/>
        <v>0</v>
      </c>
      <c r="F113" s="18">
        <f t="shared" ca="1" si="67"/>
        <v>0.61157407407407438</v>
      </c>
      <c r="G113" s="25">
        <f t="shared" ca="1" si="48"/>
        <v>22</v>
      </c>
      <c r="H113" s="18">
        <f t="shared" ca="1" si="68"/>
        <v>2.5462962962962961E-4</v>
      </c>
      <c r="I113" s="18">
        <f t="shared" ca="1" si="69"/>
        <v>0.61182870370370401</v>
      </c>
      <c r="J113" s="16">
        <f t="shared" ca="1" si="70"/>
        <v>0.61182870370370401</v>
      </c>
      <c r="K113" s="23">
        <f t="shared" ca="1" si="71"/>
        <v>0</v>
      </c>
      <c r="L113" s="16">
        <f t="shared" ca="1" si="72"/>
        <v>0.61182870370370401</v>
      </c>
      <c r="M113" s="15">
        <f t="shared" ca="1" si="49"/>
        <v>18</v>
      </c>
      <c r="N113" s="16">
        <f t="shared" ca="1" si="50"/>
        <v>2.0833333333333335E-4</v>
      </c>
      <c r="O113" s="16">
        <f t="shared" ca="1" si="73"/>
        <v>0.61203703703703738</v>
      </c>
      <c r="P113" s="14">
        <f t="shared" ca="1" si="74"/>
        <v>0.61203703703703738</v>
      </c>
      <c r="Q113" s="23">
        <f t="shared" ca="1" si="75"/>
        <v>3.240740740739767E-4</v>
      </c>
      <c r="R113" s="14">
        <f t="shared" ca="1" si="76"/>
        <v>0.61236111111111136</v>
      </c>
      <c r="S113" s="13">
        <f t="shared" ca="1" si="51"/>
        <v>26</v>
      </c>
      <c r="T113" s="14">
        <f t="shared" ca="1" si="52"/>
        <v>3.0092592592592595E-4</v>
      </c>
      <c r="U113" s="14">
        <f t="shared" ca="1" si="77"/>
        <v>0.61266203703703725</v>
      </c>
      <c r="V113" s="12">
        <f t="shared" ca="1" si="78"/>
        <v>0.61266203703703725</v>
      </c>
      <c r="W113" s="23">
        <v>0</v>
      </c>
      <c r="X113" s="12">
        <f t="shared" ca="1" si="79"/>
        <v>0.61266203703703725</v>
      </c>
      <c r="Y113" s="11">
        <f t="shared" ca="1" si="53"/>
        <v>50</v>
      </c>
      <c r="Z113" s="12">
        <f t="shared" ca="1" si="54"/>
        <v>5.7870370370370367E-4</v>
      </c>
      <c r="AA113" s="12">
        <f t="shared" ca="1" si="80"/>
        <v>0.61324074074074097</v>
      </c>
      <c r="AB113" s="10">
        <f t="shared" ca="1" si="81"/>
        <v>0.61324074074074097</v>
      </c>
      <c r="AC113" s="23">
        <f>0</f>
        <v>0</v>
      </c>
      <c r="AD113" s="10">
        <f t="shared" ca="1" si="82"/>
        <v>0.61324074074074097</v>
      </c>
      <c r="AE113" s="9">
        <f t="shared" ca="1" si="55"/>
        <v>60</v>
      </c>
      <c r="AF113" s="10">
        <f t="shared" ca="1" si="56"/>
        <v>6.9444444444444447E-4</v>
      </c>
      <c r="AG113" s="10">
        <f t="shared" ca="1" si="83"/>
        <v>0.61393518518518542</v>
      </c>
      <c r="AH113" s="9" t="str">
        <f t="shared" ca="1" si="57"/>
        <v>Burrito</v>
      </c>
      <c r="AI113" s="8">
        <f t="shared" ca="1" si="84"/>
        <v>0.61393518518518542</v>
      </c>
      <c r="AJ113" s="23">
        <f t="shared" ca="1" si="85"/>
        <v>0</v>
      </c>
      <c r="AK113" s="8">
        <f t="shared" ca="1" si="89"/>
        <v>0.61393518518518542</v>
      </c>
      <c r="AL113" s="7">
        <f t="shared" ca="1" si="58"/>
        <v>23</v>
      </c>
      <c r="AM113" s="8">
        <f t="shared" ca="1" si="59"/>
        <v>2.6620370370370372E-4</v>
      </c>
      <c r="AN113" s="8">
        <f t="shared" ca="1" si="60"/>
        <v>0.61420138888888909</v>
      </c>
      <c r="AO113" s="7" t="str">
        <f t="shared" ca="1" si="61"/>
        <v>Debit</v>
      </c>
      <c r="AP113" s="1">
        <f t="shared" ca="1" si="62"/>
        <v>3.240740740739767E-4</v>
      </c>
      <c r="AQ113" s="1">
        <f t="shared" ca="1" si="46"/>
        <v>2.3032407407407411E-3</v>
      </c>
      <c r="AR113">
        <f t="shared" si="63"/>
        <v>1</v>
      </c>
      <c r="AS113" s="33">
        <f t="shared" ca="1" si="86"/>
        <v>3.240740740739767E-4</v>
      </c>
      <c r="AT113" s="33">
        <f t="shared" ca="1" si="64"/>
        <v>2.3032407407407411E-3</v>
      </c>
      <c r="AX113">
        <f t="shared" si="87"/>
        <v>109</v>
      </c>
      <c r="AY113" s="34">
        <v>8.4707576017373845E-3</v>
      </c>
      <c r="BE113" s="34"/>
    </row>
    <row r="114" spans="1:57">
      <c r="A114" s="2">
        <v>298</v>
      </c>
      <c r="B114" s="1">
        <f t="shared" si="47"/>
        <v>3.449074074074074E-3</v>
      </c>
      <c r="C114" s="5">
        <f t="shared" si="65"/>
        <v>0.6150231481481484</v>
      </c>
      <c r="D114" s="18">
        <f t="shared" si="45"/>
        <v>0.6150231481481484</v>
      </c>
      <c r="E114" s="21">
        <f t="shared" ca="1" si="66"/>
        <v>0</v>
      </c>
      <c r="F114" s="18">
        <f t="shared" ca="1" si="67"/>
        <v>0.6150231481481484</v>
      </c>
      <c r="G114" s="25">
        <f t="shared" ca="1" si="48"/>
        <v>13</v>
      </c>
      <c r="H114" s="18">
        <f t="shared" ca="1" si="68"/>
        <v>1.5046296296296297E-4</v>
      </c>
      <c r="I114" s="18">
        <f t="shared" ca="1" si="69"/>
        <v>0.61517361111111135</v>
      </c>
      <c r="J114" s="16">
        <f t="shared" ca="1" si="70"/>
        <v>0.61517361111111135</v>
      </c>
      <c r="K114" s="23">
        <f t="shared" ca="1" si="71"/>
        <v>0</v>
      </c>
      <c r="L114" s="16">
        <f t="shared" ca="1" si="72"/>
        <v>0.61517361111111135</v>
      </c>
      <c r="M114" s="15">
        <f t="shared" ca="1" si="49"/>
        <v>14</v>
      </c>
      <c r="N114" s="16">
        <f t="shared" ca="1" si="50"/>
        <v>1.6203703703703703E-4</v>
      </c>
      <c r="O114" s="16">
        <f t="shared" ca="1" si="73"/>
        <v>0.61533564814814834</v>
      </c>
      <c r="P114" s="14">
        <f t="shared" ca="1" si="74"/>
        <v>0.61533564814814834</v>
      </c>
      <c r="Q114" s="23">
        <f t="shared" ca="1" si="75"/>
        <v>0</v>
      </c>
      <c r="R114" s="14">
        <f t="shared" ca="1" si="76"/>
        <v>0.61533564814814834</v>
      </c>
      <c r="S114" s="13">
        <f t="shared" ca="1" si="51"/>
        <v>18</v>
      </c>
      <c r="T114" s="14">
        <f t="shared" ca="1" si="52"/>
        <v>2.0833333333333335E-4</v>
      </c>
      <c r="U114" s="14">
        <f t="shared" ca="1" si="77"/>
        <v>0.61554398148148171</v>
      </c>
      <c r="V114" s="12">
        <f t="shared" ca="1" si="78"/>
        <v>0.61554398148148171</v>
      </c>
      <c r="W114" s="23">
        <v>0</v>
      </c>
      <c r="X114" s="12">
        <f t="shared" ca="1" si="79"/>
        <v>0.61554398148148171</v>
      </c>
      <c r="Y114" s="11">
        <f t="shared" ca="1" si="53"/>
        <v>41</v>
      </c>
      <c r="Z114" s="12">
        <f t="shared" ca="1" si="54"/>
        <v>4.7453703703703704E-4</v>
      </c>
      <c r="AA114" s="12">
        <f t="shared" ca="1" si="80"/>
        <v>0.61601851851851874</v>
      </c>
      <c r="AB114" s="10">
        <f t="shared" ca="1" si="81"/>
        <v>0.61601851851851874</v>
      </c>
      <c r="AC114" s="23">
        <f>0</f>
        <v>0</v>
      </c>
      <c r="AD114" s="10">
        <f t="shared" ca="1" si="82"/>
        <v>0.61601851851851874</v>
      </c>
      <c r="AE114" s="9">
        <f t="shared" ca="1" si="55"/>
        <v>45</v>
      </c>
      <c r="AF114" s="10">
        <f t="shared" ca="1" si="56"/>
        <v>5.2083333333333333E-4</v>
      </c>
      <c r="AG114" s="10">
        <f t="shared" ca="1" si="83"/>
        <v>0.61653935185185205</v>
      </c>
      <c r="AH114" s="9" t="str">
        <f t="shared" ca="1" si="57"/>
        <v>Bowl</v>
      </c>
      <c r="AI114" s="8">
        <f t="shared" ca="1" si="84"/>
        <v>0.61653935185185205</v>
      </c>
      <c r="AJ114" s="23">
        <f t="shared" ca="1" si="85"/>
        <v>0</v>
      </c>
      <c r="AK114" s="8">
        <f t="shared" ca="1" si="89"/>
        <v>0.61653935185185205</v>
      </c>
      <c r="AL114" s="7">
        <f t="shared" ca="1" si="58"/>
        <v>17</v>
      </c>
      <c r="AM114" s="8">
        <f t="shared" ca="1" si="59"/>
        <v>1.9675925925925926E-4</v>
      </c>
      <c r="AN114" s="8">
        <f t="shared" ca="1" si="60"/>
        <v>0.61673611111111126</v>
      </c>
      <c r="AO114" s="7" t="str">
        <f t="shared" ca="1" si="61"/>
        <v>Debit</v>
      </c>
      <c r="AP114" s="1">
        <f t="shared" ca="1" si="62"/>
        <v>0</v>
      </c>
      <c r="AQ114" s="1">
        <f t="shared" ca="1" si="46"/>
        <v>1.712962962962963E-3</v>
      </c>
      <c r="AR114">
        <f t="shared" si="63"/>
        <v>1</v>
      </c>
      <c r="AS114" s="33">
        <f t="shared" ca="1" si="86"/>
        <v>0</v>
      </c>
      <c r="AT114" s="33">
        <f t="shared" ca="1" si="64"/>
        <v>1.712962962962963E-3</v>
      </c>
      <c r="AX114">
        <f t="shared" si="87"/>
        <v>110</v>
      </c>
      <c r="AY114" s="34">
        <v>9.2935528120719965E-3</v>
      </c>
      <c r="BE114" s="34"/>
    </row>
    <row r="115" spans="1:57">
      <c r="A115" s="2">
        <v>82</v>
      </c>
      <c r="B115" s="1">
        <f t="shared" si="47"/>
        <v>9.4907407407407408E-4</v>
      </c>
      <c r="C115" s="5">
        <f t="shared" si="65"/>
        <v>0.61597222222222248</v>
      </c>
      <c r="D115" s="18">
        <f t="shared" si="45"/>
        <v>0.61597222222222248</v>
      </c>
      <c r="E115" s="21">
        <f t="shared" ca="1" si="66"/>
        <v>0</v>
      </c>
      <c r="F115" s="18">
        <f t="shared" ca="1" si="67"/>
        <v>0.61597222222222248</v>
      </c>
      <c r="G115" s="25">
        <f t="shared" ca="1" si="48"/>
        <v>21</v>
      </c>
      <c r="H115" s="18">
        <f t="shared" ca="1" si="68"/>
        <v>2.4305555555555555E-4</v>
      </c>
      <c r="I115" s="18">
        <f t="shared" ca="1" si="69"/>
        <v>0.61621527777777807</v>
      </c>
      <c r="J115" s="16">
        <f t="shared" ca="1" si="70"/>
        <v>0.61621527777777807</v>
      </c>
      <c r="K115" s="23">
        <f t="shared" ca="1" si="71"/>
        <v>0</v>
      </c>
      <c r="L115" s="16">
        <f t="shared" ca="1" si="72"/>
        <v>0.61621527777777807</v>
      </c>
      <c r="M115" s="15">
        <f t="shared" ca="1" si="49"/>
        <v>29</v>
      </c>
      <c r="N115" s="16">
        <f t="shared" ca="1" si="50"/>
        <v>3.3564814814814812E-4</v>
      </c>
      <c r="O115" s="16">
        <f t="shared" ca="1" si="73"/>
        <v>0.6165509259259262</v>
      </c>
      <c r="P115" s="14">
        <f t="shared" ca="1" si="74"/>
        <v>0.6165509259259262</v>
      </c>
      <c r="Q115" s="23">
        <f t="shared" ca="1" si="75"/>
        <v>0</v>
      </c>
      <c r="R115" s="14">
        <f t="shared" ca="1" si="76"/>
        <v>0.6165509259259262</v>
      </c>
      <c r="S115" s="13">
        <f t="shared" ca="1" si="51"/>
        <v>30</v>
      </c>
      <c r="T115" s="14">
        <f t="shared" ca="1" si="52"/>
        <v>3.4722222222222224E-4</v>
      </c>
      <c r="U115" s="14">
        <f t="shared" ca="1" si="77"/>
        <v>0.61689814814814847</v>
      </c>
      <c r="V115" s="12">
        <f t="shared" ca="1" si="78"/>
        <v>0.61689814814814847</v>
      </c>
      <c r="W115" s="23">
        <v>0</v>
      </c>
      <c r="X115" s="12">
        <f t="shared" ca="1" si="79"/>
        <v>0.61689814814814847</v>
      </c>
      <c r="Y115" s="11">
        <f t="shared" ca="1" si="53"/>
        <v>38</v>
      </c>
      <c r="Z115" s="12">
        <f t="shared" ca="1" si="54"/>
        <v>4.3981481481481481E-4</v>
      </c>
      <c r="AA115" s="12">
        <f t="shared" ca="1" si="80"/>
        <v>0.61733796296296328</v>
      </c>
      <c r="AB115" s="10">
        <f t="shared" ca="1" si="81"/>
        <v>0.61733796296296328</v>
      </c>
      <c r="AC115" s="23">
        <f>0</f>
        <v>0</v>
      </c>
      <c r="AD115" s="10">
        <f t="shared" ca="1" si="82"/>
        <v>0.61733796296296328</v>
      </c>
      <c r="AE115" s="9">
        <f t="shared" ca="1" si="55"/>
        <v>51</v>
      </c>
      <c r="AF115" s="10">
        <f t="shared" ca="1" si="56"/>
        <v>5.9027777777777778E-4</v>
      </c>
      <c r="AG115" s="10">
        <f t="shared" ca="1" si="83"/>
        <v>0.61792824074074104</v>
      </c>
      <c r="AH115" s="9" t="str">
        <f t="shared" ca="1" si="57"/>
        <v>Burrito</v>
      </c>
      <c r="AI115" s="8">
        <f t="shared" ca="1" si="84"/>
        <v>0.61792824074074104</v>
      </c>
      <c r="AJ115" s="23">
        <f t="shared" ca="1" si="85"/>
        <v>0</v>
      </c>
      <c r="AK115" s="8">
        <f t="shared" ca="1" si="89"/>
        <v>0.61792824074074104</v>
      </c>
      <c r="AL115" s="7">
        <f t="shared" ca="1" si="58"/>
        <v>26</v>
      </c>
      <c r="AM115" s="8">
        <f t="shared" ca="1" si="59"/>
        <v>3.0092592592592595E-4</v>
      </c>
      <c r="AN115" s="8">
        <f t="shared" ca="1" si="60"/>
        <v>0.61822916666666694</v>
      </c>
      <c r="AO115" s="7" t="str">
        <f t="shared" ca="1" si="61"/>
        <v>Debit</v>
      </c>
      <c r="AP115" s="1">
        <f t="shared" ca="1" si="62"/>
        <v>0</v>
      </c>
      <c r="AQ115" s="1">
        <f t="shared" ca="1" si="46"/>
        <v>2.2569444444444442E-3</v>
      </c>
      <c r="AR115">
        <f t="shared" si="63"/>
        <v>1</v>
      </c>
      <c r="AS115" s="33">
        <f t="shared" ca="1" si="86"/>
        <v>0</v>
      </c>
      <c r="AT115" s="33">
        <f t="shared" ca="1" si="64"/>
        <v>2.2569444444444442E-3</v>
      </c>
      <c r="AX115">
        <f t="shared" si="87"/>
        <v>111</v>
      </c>
      <c r="AY115" s="34">
        <v>1.0505329789666711E-2</v>
      </c>
      <c r="BE115" s="34"/>
    </row>
    <row r="116" spans="1:57">
      <c r="A116" s="2">
        <v>165</v>
      </c>
      <c r="B116" s="1">
        <f t="shared" si="47"/>
        <v>1.9097222222222222E-3</v>
      </c>
      <c r="C116" s="5">
        <f t="shared" si="65"/>
        <v>0.61788194444444466</v>
      </c>
      <c r="D116" s="18">
        <f t="shared" si="45"/>
        <v>0.61788194444444466</v>
      </c>
      <c r="E116" s="21">
        <f t="shared" ca="1" si="66"/>
        <v>0</v>
      </c>
      <c r="F116" s="18">
        <f t="shared" ca="1" si="67"/>
        <v>0.61788194444444466</v>
      </c>
      <c r="G116" s="25">
        <f t="shared" ca="1" si="48"/>
        <v>11</v>
      </c>
      <c r="H116" s="18">
        <f t="shared" ca="1" si="68"/>
        <v>1.273148148148148E-4</v>
      </c>
      <c r="I116" s="18">
        <f t="shared" ca="1" si="69"/>
        <v>0.61800925925925942</v>
      </c>
      <c r="J116" s="16">
        <f t="shared" ca="1" si="70"/>
        <v>0.61800925925925942</v>
      </c>
      <c r="K116" s="23">
        <f t="shared" ca="1" si="71"/>
        <v>0</v>
      </c>
      <c r="L116" s="16">
        <f t="shared" ca="1" si="72"/>
        <v>0.61800925925925942</v>
      </c>
      <c r="M116" s="15">
        <f t="shared" ca="1" si="49"/>
        <v>28</v>
      </c>
      <c r="N116" s="16">
        <f t="shared" ca="1" si="50"/>
        <v>3.2407407407407406E-4</v>
      </c>
      <c r="O116" s="16">
        <f t="shared" ca="1" si="73"/>
        <v>0.61833333333333351</v>
      </c>
      <c r="P116" s="14">
        <f t="shared" ca="1" si="74"/>
        <v>0.61833333333333351</v>
      </c>
      <c r="Q116" s="23">
        <f t="shared" ca="1" si="75"/>
        <v>0</v>
      </c>
      <c r="R116" s="14">
        <f t="shared" ca="1" si="76"/>
        <v>0.61833333333333351</v>
      </c>
      <c r="S116" s="13">
        <f t="shared" ca="1" si="51"/>
        <v>40</v>
      </c>
      <c r="T116" s="14">
        <f t="shared" ca="1" si="52"/>
        <v>4.6296296296296298E-4</v>
      </c>
      <c r="U116" s="14">
        <f t="shared" ca="1" si="77"/>
        <v>0.61879629629629651</v>
      </c>
      <c r="V116" s="12">
        <f t="shared" ca="1" si="78"/>
        <v>0.61879629629629651</v>
      </c>
      <c r="W116" s="23">
        <v>0</v>
      </c>
      <c r="X116" s="12">
        <f t="shared" ca="1" si="79"/>
        <v>0.61879629629629651</v>
      </c>
      <c r="Y116" s="11">
        <f t="shared" ca="1" si="53"/>
        <v>46</v>
      </c>
      <c r="Z116" s="12">
        <f t="shared" ca="1" si="54"/>
        <v>5.3240740740740744E-4</v>
      </c>
      <c r="AA116" s="12">
        <f t="shared" ca="1" si="80"/>
        <v>0.61932870370370396</v>
      </c>
      <c r="AB116" s="10">
        <f t="shared" ca="1" si="81"/>
        <v>0.61932870370370396</v>
      </c>
      <c r="AC116" s="23">
        <f>0</f>
        <v>0</v>
      </c>
      <c r="AD116" s="10">
        <f t="shared" ca="1" si="82"/>
        <v>0.61932870370370396</v>
      </c>
      <c r="AE116" s="9">
        <f t="shared" ca="1" si="55"/>
        <v>48</v>
      </c>
      <c r="AF116" s="10">
        <f t="shared" ca="1" si="56"/>
        <v>5.5555555555555556E-4</v>
      </c>
      <c r="AG116" s="10">
        <f t="shared" ca="1" si="83"/>
        <v>0.6198842592592595</v>
      </c>
      <c r="AH116" s="9" t="str">
        <f t="shared" ca="1" si="57"/>
        <v>Bowl</v>
      </c>
      <c r="AI116" s="8">
        <f t="shared" ca="1" si="84"/>
        <v>0.6198842592592595</v>
      </c>
      <c r="AJ116" s="23">
        <f t="shared" ca="1" si="85"/>
        <v>0</v>
      </c>
      <c r="AK116" s="8">
        <f t="shared" ca="1" si="89"/>
        <v>0.6198842592592595</v>
      </c>
      <c r="AL116" s="7">
        <f t="shared" ca="1" si="58"/>
        <v>28</v>
      </c>
      <c r="AM116" s="8">
        <f t="shared" ca="1" si="59"/>
        <v>3.2407407407407406E-4</v>
      </c>
      <c r="AN116" s="8">
        <f t="shared" ca="1" si="60"/>
        <v>0.62020833333333358</v>
      </c>
      <c r="AO116" s="7" t="str">
        <f t="shared" ca="1" si="61"/>
        <v>Debit</v>
      </c>
      <c r="AP116" s="1">
        <f t="shared" ca="1" si="62"/>
        <v>0</v>
      </c>
      <c r="AQ116" s="1">
        <f t="shared" ca="1" si="46"/>
        <v>2.3263888888888891E-3</v>
      </c>
      <c r="AR116">
        <f t="shared" si="63"/>
        <v>1</v>
      </c>
      <c r="AS116" s="33">
        <f t="shared" ca="1" si="86"/>
        <v>0</v>
      </c>
      <c r="AT116" s="33">
        <f t="shared" ca="1" si="64"/>
        <v>2.3263888888888891E-3</v>
      </c>
      <c r="AX116">
        <f t="shared" si="87"/>
        <v>112</v>
      </c>
      <c r="AY116" s="34">
        <v>8.851130258345179E-3</v>
      </c>
      <c r="BE116" s="34"/>
    </row>
    <row r="117" spans="1:57">
      <c r="A117" s="2">
        <v>228</v>
      </c>
      <c r="B117" s="1">
        <f t="shared" si="47"/>
        <v>2.638888888888889E-3</v>
      </c>
      <c r="C117" s="5">
        <f t="shared" si="65"/>
        <v>0.62052083333333352</v>
      </c>
      <c r="D117" s="18">
        <f t="shared" si="45"/>
        <v>0.62052083333333352</v>
      </c>
      <c r="E117" s="21">
        <f t="shared" ca="1" si="66"/>
        <v>0</v>
      </c>
      <c r="F117" s="18">
        <f t="shared" ca="1" si="67"/>
        <v>0.62052083333333352</v>
      </c>
      <c r="G117" s="25">
        <f t="shared" ca="1" si="48"/>
        <v>20</v>
      </c>
      <c r="H117" s="18">
        <f t="shared" ca="1" si="68"/>
        <v>2.3148148148148149E-4</v>
      </c>
      <c r="I117" s="18">
        <f t="shared" ca="1" si="69"/>
        <v>0.62075231481481496</v>
      </c>
      <c r="J117" s="16">
        <f t="shared" ca="1" si="70"/>
        <v>0.62075231481481496</v>
      </c>
      <c r="K117" s="23">
        <f t="shared" ca="1" si="71"/>
        <v>0</v>
      </c>
      <c r="L117" s="16">
        <f t="shared" ca="1" si="72"/>
        <v>0.62075231481481496</v>
      </c>
      <c r="M117" s="15">
        <f t="shared" ca="1" si="49"/>
        <v>31</v>
      </c>
      <c r="N117" s="16">
        <f t="shared" ca="1" si="50"/>
        <v>3.5879629629629629E-4</v>
      </c>
      <c r="O117" s="16">
        <f t="shared" ca="1" si="73"/>
        <v>0.62111111111111128</v>
      </c>
      <c r="P117" s="14">
        <f t="shared" ca="1" si="74"/>
        <v>0.62111111111111128</v>
      </c>
      <c r="Q117" s="23">
        <f t="shared" ca="1" si="75"/>
        <v>0</v>
      </c>
      <c r="R117" s="14">
        <f t="shared" ca="1" si="76"/>
        <v>0.62111111111111128</v>
      </c>
      <c r="S117" s="13">
        <f t="shared" ca="1" si="51"/>
        <v>21</v>
      </c>
      <c r="T117" s="14">
        <f t="shared" ca="1" si="52"/>
        <v>2.4305555555555555E-4</v>
      </c>
      <c r="U117" s="14">
        <f t="shared" ca="1" si="77"/>
        <v>0.62135416666666687</v>
      </c>
      <c r="V117" s="12">
        <f t="shared" ca="1" si="78"/>
        <v>0.62135416666666687</v>
      </c>
      <c r="W117" s="23">
        <v>0</v>
      </c>
      <c r="X117" s="12">
        <f t="shared" ca="1" si="79"/>
        <v>0.62135416666666687</v>
      </c>
      <c r="Y117" s="11">
        <f t="shared" ca="1" si="53"/>
        <v>40</v>
      </c>
      <c r="Z117" s="12">
        <f t="shared" ca="1" si="54"/>
        <v>4.6296296296296298E-4</v>
      </c>
      <c r="AA117" s="12">
        <f t="shared" ca="1" si="80"/>
        <v>0.62181712962962987</v>
      </c>
      <c r="AB117" s="10">
        <f t="shared" ca="1" si="81"/>
        <v>0.62181712962962987</v>
      </c>
      <c r="AC117" s="23">
        <f>0</f>
        <v>0</v>
      </c>
      <c r="AD117" s="10">
        <f t="shared" ca="1" si="82"/>
        <v>0.62181712962962987</v>
      </c>
      <c r="AE117" s="9">
        <f t="shared" ca="1" si="55"/>
        <v>52</v>
      </c>
      <c r="AF117" s="10">
        <f t="shared" ca="1" si="56"/>
        <v>6.018518518518519E-4</v>
      </c>
      <c r="AG117" s="10">
        <f t="shared" ca="1" si="83"/>
        <v>0.62241898148148167</v>
      </c>
      <c r="AH117" s="9" t="str">
        <f t="shared" ca="1" si="57"/>
        <v>Quesadilla</v>
      </c>
      <c r="AI117" s="8">
        <f t="shared" ca="1" si="84"/>
        <v>0.62241898148148167</v>
      </c>
      <c r="AJ117" s="23">
        <f t="shared" ca="1" si="85"/>
        <v>0</v>
      </c>
      <c r="AK117" s="8">
        <f t="shared" ca="1" si="89"/>
        <v>0.62241898148148167</v>
      </c>
      <c r="AL117" s="7">
        <f t="shared" ca="1" si="58"/>
        <v>26</v>
      </c>
      <c r="AM117" s="8">
        <f t="shared" ca="1" si="59"/>
        <v>3.0092592592592595E-4</v>
      </c>
      <c r="AN117" s="8">
        <f t="shared" ca="1" si="60"/>
        <v>0.62271990740740757</v>
      </c>
      <c r="AO117" s="7" t="str">
        <f t="shared" ca="1" si="61"/>
        <v>Debit</v>
      </c>
      <c r="AP117" s="1">
        <f t="shared" ca="1" si="62"/>
        <v>0</v>
      </c>
      <c r="AQ117" s="1">
        <f t="shared" ca="1" si="46"/>
        <v>2.1990740740740742E-3</v>
      </c>
      <c r="AR117">
        <f t="shared" si="63"/>
        <v>1</v>
      </c>
      <c r="AS117" s="33">
        <f t="shared" ca="1" si="86"/>
        <v>0</v>
      </c>
      <c r="AT117" s="33">
        <f t="shared" ca="1" si="64"/>
        <v>2.1990740740740742E-3</v>
      </c>
      <c r="AX117">
        <f t="shared" si="87"/>
        <v>113</v>
      </c>
      <c r="AY117" s="34">
        <v>9.2578303612259709E-3</v>
      </c>
      <c r="BE117" s="34"/>
    </row>
    <row r="118" spans="1:57">
      <c r="A118" s="2">
        <v>294</v>
      </c>
      <c r="B118" s="1">
        <f t="shared" si="47"/>
        <v>3.4027777777777776E-3</v>
      </c>
      <c r="C118" s="5">
        <f t="shared" si="65"/>
        <v>0.62392361111111128</v>
      </c>
      <c r="D118" s="18">
        <f t="shared" si="45"/>
        <v>0.62392361111111128</v>
      </c>
      <c r="E118" s="21">
        <f t="shared" ca="1" si="66"/>
        <v>0</v>
      </c>
      <c r="F118" s="18">
        <f t="shared" ca="1" si="67"/>
        <v>0.62392361111111128</v>
      </c>
      <c r="G118" s="25">
        <f t="shared" ca="1" si="48"/>
        <v>23</v>
      </c>
      <c r="H118" s="18">
        <f t="shared" ca="1" si="68"/>
        <v>2.6620370370370372E-4</v>
      </c>
      <c r="I118" s="18">
        <f t="shared" ca="1" si="69"/>
        <v>0.62418981481481495</v>
      </c>
      <c r="J118" s="16">
        <f t="shared" ca="1" si="70"/>
        <v>0.62418981481481495</v>
      </c>
      <c r="K118" s="23">
        <f t="shared" ca="1" si="71"/>
        <v>0</v>
      </c>
      <c r="L118" s="16">
        <f t="shared" ca="1" si="72"/>
        <v>0.62418981481481495</v>
      </c>
      <c r="M118" s="15">
        <f t="shared" ca="1" si="49"/>
        <v>18</v>
      </c>
      <c r="N118" s="16">
        <f t="shared" ca="1" si="50"/>
        <v>2.0833333333333335E-4</v>
      </c>
      <c r="O118" s="16">
        <f t="shared" ca="1" si="73"/>
        <v>0.62439814814814831</v>
      </c>
      <c r="P118" s="14">
        <f t="shared" ca="1" si="74"/>
        <v>0.62439814814814831</v>
      </c>
      <c r="Q118" s="23">
        <f t="shared" ca="1" si="75"/>
        <v>0</v>
      </c>
      <c r="R118" s="14">
        <f t="shared" ca="1" si="76"/>
        <v>0.62439814814814831</v>
      </c>
      <c r="S118" s="13">
        <f t="shared" ca="1" si="51"/>
        <v>27</v>
      </c>
      <c r="T118" s="14">
        <f t="shared" ca="1" si="52"/>
        <v>3.1250000000000001E-4</v>
      </c>
      <c r="U118" s="14">
        <f t="shared" ca="1" si="77"/>
        <v>0.62471064814814836</v>
      </c>
      <c r="V118" s="12">
        <f t="shared" ca="1" si="78"/>
        <v>0.62471064814814836</v>
      </c>
      <c r="W118" s="23">
        <v>0</v>
      </c>
      <c r="X118" s="12">
        <f t="shared" ca="1" si="79"/>
        <v>0.62471064814814836</v>
      </c>
      <c r="Y118" s="11">
        <f t="shared" ca="1" si="53"/>
        <v>44</v>
      </c>
      <c r="Z118" s="12">
        <f t="shared" ca="1" si="54"/>
        <v>5.0925925925925921E-4</v>
      </c>
      <c r="AA118" s="12">
        <f t="shared" ca="1" si="80"/>
        <v>0.62521990740740763</v>
      </c>
      <c r="AB118" s="10">
        <f t="shared" ca="1" si="81"/>
        <v>0.62521990740740763</v>
      </c>
      <c r="AC118" s="23">
        <f>0</f>
        <v>0</v>
      </c>
      <c r="AD118" s="10">
        <f t="shared" ca="1" si="82"/>
        <v>0.62521990740740763</v>
      </c>
      <c r="AE118" s="9">
        <f t="shared" ca="1" si="55"/>
        <v>45</v>
      </c>
      <c r="AF118" s="10">
        <f t="shared" ca="1" si="56"/>
        <v>5.2083333333333333E-4</v>
      </c>
      <c r="AG118" s="10">
        <f t="shared" ca="1" si="83"/>
        <v>0.62574074074074093</v>
      </c>
      <c r="AH118" s="9" t="str">
        <f t="shared" ca="1" si="57"/>
        <v>Burrito</v>
      </c>
      <c r="AI118" s="8">
        <f t="shared" ca="1" si="84"/>
        <v>0.62574074074074093</v>
      </c>
      <c r="AJ118" s="23">
        <f t="shared" ca="1" si="85"/>
        <v>0</v>
      </c>
      <c r="AK118" s="8">
        <f t="shared" ca="1" si="89"/>
        <v>0.62574074074074093</v>
      </c>
      <c r="AL118" s="7">
        <f t="shared" ca="1" si="58"/>
        <v>20</v>
      </c>
      <c r="AM118" s="8">
        <f t="shared" ca="1" si="59"/>
        <v>2.3148148148148149E-4</v>
      </c>
      <c r="AN118" s="8">
        <f t="shared" ca="1" si="60"/>
        <v>0.62597222222222237</v>
      </c>
      <c r="AO118" s="7" t="str">
        <f t="shared" ca="1" si="61"/>
        <v>Debit</v>
      </c>
      <c r="AP118" s="1">
        <f t="shared" ca="1" si="62"/>
        <v>0</v>
      </c>
      <c r="AQ118" s="1">
        <f t="shared" ca="1" si="46"/>
        <v>2.0486111111111113E-3</v>
      </c>
      <c r="AR118">
        <f t="shared" si="63"/>
        <v>1</v>
      </c>
      <c r="AS118" s="33">
        <f t="shared" ca="1" si="86"/>
        <v>0</v>
      </c>
      <c r="AT118" s="33">
        <f t="shared" ca="1" si="64"/>
        <v>2.0486111111111113E-3</v>
      </c>
      <c r="AX118">
        <f t="shared" si="87"/>
        <v>114</v>
      </c>
      <c r="AY118" s="34">
        <v>7.7888517375403208E-3</v>
      </c>
      <c r="BE118" s="34"/>
    </row>
    <row r="119" spans="1:57">
      <c r="A119" s="2">
        <v>152</v>
      </c>
      <c r="B119" s="1">
        <f t="shared" si="47"/>
        <v>1.7592592592592592E-3</v>
      </c>
      <c r="C119" s="5">
        <f t="shared" si="65"/>
        <v>0.62568287037037051</v>
      </c>
      <c r="D119" s="18">
        <f t="shared" si="45"/>
        <v>0.62568287037037051</v>
      </c>
      <c r="E119" s="21">
        <f t="shared" ca="1" si="66"/>
        <v>0</v>
      </c>
      <c r="F119" s="18">
        <f t="shared" ca="1" si="67"/>
        <v>0.62568287037037051</v>
      </c>
      <c r="G119" s="25">
        <f t="shared" ca="1" si="48"/>
        <v>16</v>
      </c>
      <c r="H119" s="18">
        <f t="shared" ca="1" si="68"/>
        <v>1.8518518518518518E-4</v>
      </c>
      <c r="I119" s="18">
        <f t="shared" ca="1" si="69"/>
        <v>0.62586805555555569</v>
      </c>
      <c r="J119" s="16">
        <f t="shared" ca="1" si="70"/>
        <v>0.62586805555555569</v>
      </c>
      <c r="K119" s="23">
        <f t="shared" ca="1" si="71"/>
        <v>0</v>
      </c>
      <c r="L119" s="16">
        <f t="shared" ca="1" si="72"/>
        <v>0.62586805555555569</v>
      </c>
      <c r="M119" s="15">
        <f t="shared" ca="1" si="49"/>
        <v>20</v>
      </c>
      <c r="N119" s="16">
        <f t="shared" ca="1" si="50"/>
        <v>2.3148148148148149E-4</v>
      </c>
      <c r="O119" s="16">
        <f t="shared" ca="1" si="73"/>
        <v>0.62609953703703713</v>
      </c>
      <c r="P119" s="14">
        <f t="shared" ca="1" si="74"/>
        <v>0.62609953703703713</v>
      </c>
      <c r="Q119" s="23">
        <f t="shared" ca="1" si="75"/>
        <v>0</v>
      </c>
      <c r="R119" s="14">
        <f t="shared" ca="1" si="76"/>
        <v>0.62609953703703713</v>
      </c>
      <c r="S119" s="13">
        <f t="shared" ca="1" si="51"/>
        <v>30</v>
      </c>
      <c r="T119" s="14">
        <f t="shared" ca="1" si="52"/>
        <v>3.4722222222222224E-4</v>
      </c>
      <c r="U119" s="14">
        <f t="shared" ca="1" si="77"/>
        <v>0.62644675925925941</v>
      </c>
      <c r="V119" s="12">
        <f t="shared" ca="1" si="78"/>
        <v>0.62644675925925941</v>
      </c>
      <c r="W119" s="23">
        <v>0</v>
      </c>
      <c r="X119" s="12">
        <f t="shared" ca="1" si="79"/>
        <v>0.62644675925925941</v>
      </c>
      <c r="Y119" s="11">
        <f t="shared" ca="1" si="53"/>
        <v>42</v>
      </c>
      <c r="Z119" s="12">
        <f t="shared" ca="1" si="54"/>
        <v>4.861111111111111E-4</v>
      </c>
      <c r="AA119" s="12">
        <f t="shared" ca="1" si="80"/>
        <v>0.62693287037037049</v>
      </c>
      <c r="AB119" s="10">
        <f t="shared" ca="1" si="81"/>
        <v>0.62693287037037049</v>
      </c>
      <c r="AC119" s="23">
        <f>0</f>
        <v>0</v>
      </c>
      <c r="AD119" s="10">
        <f t="shared" ca="1" si="82"/>
        <v>0.62693287037037049</v>
      </c>
      <c r="AE119" s="9">
        <f t="shared" ca="1" si="55"/>
        <v>47</v>
      </c>
      <c r="AF119" s="10">
        <f t="shared" ca="1" si="56"/>
        <v>5.4398148148148144E-4</v>
      </c>
      <c r="AG119" s="10">
        <f t="shared" ca="1" si="83"/>
        <v>0.62747685185185198</v>
      </c>
      <c r="AH119" s="9" t="str">
        <f t="shared" ca="1" si="57"/>
        <v>Quesadilla</v>
      </c>
      <c r="AI119" s="8">
        <f t="shared" ca="1" si="84"/>
        <v>0.62747685185185198</v>
      </c>
      <c r="AJ119" s="23">
        <f t="shared" ca="1" si="85"/>
        <v>0</v>
      </c>
      <c r="AK119" s="8">
        <f t="shared" ca="1" si="89"/>
        <v>0.62747685185185198</v>
      </c>
      <c r="AL119" s="7">
        <f t="shared" ca="1" si="58"/>
        <v>21</v>
      </c>
      <c r="AM119" s="8">
        <f t="shared" ca="1" si="59"/>
        <v>2.4305555555555555E-4</v>
      </c>
      <c r="AN119" s="8">
        <f t="shared" ca="1" si="60"/>
        <v>0.62771990740740757</v>
      </c>
      <c r="AO119" s="7" t="str">
        <f t="shared" ca="1" si="61"/>
        <v>Debit</v>
      </c>
      <c r="AP119" s="1">
        <f t="shared" ca="1" si="62"/>
        <v>0</v>
      </c>
      <c r="AQ119" s="1">
        <f t="shared" ca="1" si="46"/>
        <v>2.0370370370370373E-3</v>
      </c>
      <c r="AR119">
        <f t="shared" si="63"/>
        <v>1</v>
      </c>
      <c r="AS119" s="33">
        <f t="shared" ca="1" si="86"/>
        <v>0</v>
      </c>
      <c r="AT119" s="33">
        <f t="shared" ca="1" si="64"/>
        <v>2.0370370370370373E-3</v>
      </c>
      <c r="AX119">
        <f t="shared" si="87"/>
        <v>115</v>
      </c>
      <c r="AY119" s="34">
        <v>9.5477180498401565E-3</v>
      </c>
      <c r="BE119" s="34"/>
    </row>
    <row r="120" spans="1:57">
      <c r="A120" s="2">
        <v>227</v>
      </c>
      <c r="B120" s="1">
        <f t="shared" si="47"/>
        <v>2.627314814814815E-3</v>
      </c>
      <c r="C120" s="5">
        <f t="shared" si="65"/>
        <v>0.62831018518518533</v>
      </c>
      <c r="D120" s="18">
        <f t="shared" si="45"/>
        <v>0.62831018518518533</v>
      </c>
      <c r="E120" s="21">
        <f t="shared" ca="1" si="66"/>
        <v>0</v>
      </c>
      <c r="F120" s="18">
        <f t="shared" ca="1" si="67"/>
        <v>0.62831018518518533</v>
      </c>
      <c r="G120" s="25">
        <f t="shared" ca="1" si="48"/>
        <v>26</v>
      </c>
      <c r="H120" s="18">
        <f t="shared" ca="1" si="68"/>
        <v>3.0092592592592595E-4</v>
      </c>
      <c r="I120" s="18">
        <f t="shared" ca="1" si="69"/>
        <v>0.62861111111111123</v>
      </c>
      <c r="J120" s="16">
        <f t="shared" ca="1" si="70"/>
        <v>0.62861111111111123</v>
      </c>
      <c r="K120" s="23">
        <f t="shared" ca="1" si="71"/>
        <v>0</v>
      </c>
      <c r="L120" s="16">
        <f t="shared" ca="1" si="72"/>
        <v>0.62861111111111123</v>
      </c>
      <c r="M120" s="15">
        <f t="shared" ca="1" si="49"/>
        <v>18</v>
      </c>
      <c r="N120" s="16">
        <f t="shared" ca="1" si="50"/>
        <v>2.0833333333333335E-4</v>
      </c>
      <c r="O120" s="16">
        <f t="shared" ca="1" si="73"/>
        <v>0.6288194444444446</v>
      </c>
      <c r="P120" s="14">
        <f t="shared" ca="1" si="74"/>
        <v>0.6288194444444446</v>
      </c>
      <c r="Q120" s="23">
        <f t="shared" ca="1" si="75"/>
        <v>0</v>
      </c>
      <c r="R120" s="14">
        <f t="shared" ca="1" si="76"/>
        <v>0.6288194444444446</v>
      </c>
      <c r="S120" s="13">
        <f t="shared" ca="1" si="51"/>
        <v>42</v>
      </c>
      <c r="T120" s="14">
        <f t="shared" ca="1" si="52"/>
        <v>4.861111111111111E-4</v>
      </c>
      <c r="U120" s="14">
        <f t="shared" ca="1" si="77"/>
        <v>0.62930555555555567</v>
      </c>
      <c r="V120" s="12">
        <f t="shared" ca="1" si="78"/>
        <v>0.62930555555555567</v>
      </c>
      <c r="W120" s="23">
        <v>0</v>
      </c>
      <c r="X120" s="12">
        <f t="shared" ca="1" si="79"/>
        <v>0.62930555555555567</v>
      </c>
      <c r="Y120" s="11">
        <f t="shared" ca="1" si="53"/>
        <v>37</v>
      </c>
      <c r="Z120" s="12">
        <f t="shared" ca="1" si="54"/>
        <v>4.2824074074074075E-4</v>
      </c>
      <c r="AA120" s="12">
        <f t="shared" ca="1" si="80"/>
        <v>0.62973379629629644</v>
      </c>
      <c r="AB120" s="10">
        <f t="shared" ca="1" si="81"/>
        <v>0.62973379629629644</v>
      </c>
      <c r="AC120" s="23">
        <f>0</f>
        <v>0</v>
      </c>
      <c r="AD120" s="10">
        <f t="shared" ca="1" si="82"/>
        <v>0.62973379629629644</v>
      </c>
      <c r="AE120" s="9">
        <f t="shared" ca="1" si="55"/>
        <v>43</v>
      </c>
      <c r="AF120" s="10">
        <f t="shared" ca="1" si="56"/>
        <v>4.9768518518518521E-4</v>
      </c>
      <c r="AG120" s="10">
        <f t="shared" ca="1" si="83"/>
        <v>0.63023148148148167</v>
      </c>
      <c r="AH120" s="9" t="str">
        <f t="shared" ca="1" si="57"/>
        <v>Bowl</v>
      </c>
      <c r="AI120" s="8">
        <f t="shared" ca="1" si="84"/>
        <v>0.63023148148148167</v>
      </c>
      <c r="AJ120" s="23">
        <f t="shared" ca="1" si="85"/>
        <v>0</v>
      </c>
      <c r="AK120" s="8">
        <f t="shared" ca="1" si="89"/>
        <v>0.63023148148148167</v>
      </c>
      <c r="AL120" s="7">
        <f t="shared" ca="1" si="58"/>
        <v>10</v>
      </c>
      <c r="AM120" s="8">
        <f t="shared" ca="1" si="59"/>
        <v>1.1574074074074075E-4</v>
      </c>
      <c r="AN120" s="8">
        <f t="shared" ca="1" si="60"/>
        <v>0.63034722222222239</v>
      </c>
      <c r="AO120" s="7" t="str">
        <f t="shared" ca="1" si="61"/>
        <v>Debit</v>
      </c>
      <c r="AP120" s="1">
        <f t="shared" ca="1" si="62"/>
        <v>0</v>
      </c>
      <c r="AQ120" s="1">
        <f t="shared" ca="1" si="46"/>
        <v>2.0370370370370369E-3</v>
      </c>
      <c r="AR120">
        <f t="shared" si="63"/>
        <v>1</v>
      </c>
      <c r="AS120" s="33">
        <f t="shared" ca="1" si="86"/>
        <v>0</v>
      </c>
      <c r="AT120" s="33">
        <f t="shared" ca="1" si="64"/>
        <v>2.0370370370370369E-3</v>
      </c>
      <c r="AX120">
        <f t="shared" si="87"/>
        <v>116</v>
      </c>
      <c r="AY120" s="34">
        <v>1.0528084990855868E-2</v>
      </c>
      <c r="BE120" s="34"/>
    </row>
    <row r="121" spans="1:57">
      <c r="A121" s="2">
        <v>182</v>
      </c>
      <c r="B121" s="1">
        <f t="shared" si="47"/>
        <v>2.1064814814814813E-3</v>
      </c>
      <c r="C121" s="5">
        <f t="shared" si="65"/>
        <v>0.63041666666666685</v>
      </c>
      <c r="D121" s="18">
        <f t="shared" si="45"/>
        <v>0.63041666666666685</v>
      </c>
      <c r="E121" s="21">
        <f t="shared" ca="1" si="66"/>
        <v>0</v>
      </c>
      <c r="F121" s="18">
        <f t="shared" ca="1" si="67"/>
        <v>0.63041666666666685</v>
      </c>
      <c r="G121" s="25">
        <f t="shared" ca="1" si="48"/>
        <v>18</v>
      </c>
      <c r="H121" s="18">
        <f t="shared" ca="1" si="68"/>
        <v>2.0833333333333335E-4</v>
      </c>
      <c r="I121" s="18">
        <f t="shared" ca="1" si="69"/>
        <v>0.63062500000000021</v>
      </c>
      <c r="J121" s="16">
        <f t="shared" ca="1" si="70"/>
        <v>0.63062500000000021</v>
      </c>
      <c r="K121" s="23">
        <f t="shared" ca="1" si="71"/>
        <v>0</v>
      </c>
      <c r="L121" s="16">
        <f t="shared" ca="1" si="72"/>
        <v>0.63062500000000021</v>
      </c>
      <c r="M121" s="15">
        <f t="shared" ca="1" si="49"/>
        <v>9</v>
      </c>
      <c r="N121" s="16">
        <f t="shared" ca="1" si="50"/>
        <v>1.0416666666666667E-4</v>
      </c>
      <c r="O121" s="16">
        <f t="shared" ca="1" si="73"/>
        <v>0.6307291666666669</v>
      </c>
      <c r="P121" s="14">
        <f t="shared" ca="1" si="74"/>
        <v>0.6307291666666669</v>
      </c>
      <c r="Q121" s="23">
        <f t="shared" ca="1" si="75"/>
        <v>0</v>
      </c>
      <c r="R121" s="14">
        <f t="shared" ca="1" si="76"/>
        <v>0.6307291666666669</v>
      </c>
      <c r="S121" s="13">
        <f t="shared" ca="1" si="51"/>
        <v>44</v>
      </c>
      <c r="T121" s="14">
        <f t="shared" ca="1" si="52"/>
        <v>5.0925925925925921E-4</v>
      </c>
      <c r="U121" s="14">
        <f t="shared" ca="1" si="77"/>
        <v>0.63123842592592616</v>
      </c>
      <c r="V121" s="12">
        <f t="shared" ca="1" si="78"/>
        <v>0.63123842592592616</v>
      </c>
      <c r="W121" s="23">
        <v>0</v>
      </c>
      <c r="X121" s="12">
        <f t="shared" ca="1" si="79"/>
        <v>0.63123842592592616</v>
      </c>
      <c r="Y121" s="11">
        <f t="shared" ca="1" si="53"/>
        <v>40</v>
      </c>
      <c r="Z121" s="12">
        <f t="shared" ca="1" si="54"/>
        <v>4.6296296296296298E-4</v>
      </c>
      <c r="AA121" s="12">
        <f t="shared" ca="1" si="80"/>
        <v>0.63170138888888916</v>
      </c>
      <c r="AB121" s="10">
        <f t="shared" ca="1" si="81"/>
        <v>0.63170138888888916</v>
      </c>
      <c r="AC121" s="23">
        <f>0</f>
        <v>0</v>
      </c>
      <c r="AD121" s="10">
        <f t="shared" ca="1" si="82"/>
        <v>0.63170138888888916</v>
      </c>
      <c r="AE121" s="9">
        <f t="shared" ca="1" si="55"/>
        <v>55</v>
      </c>
      <c r="AF121" s="10">
        <f t="shared" ca="1" si="56"/>
        <v>6.3657407407407413E-4</v>
      </c>
      <c r="AG121" s="10">
        <f t="shared" ca="1" si="83"/>
        <v>0.63233796296296318</v>
      </c>
      <c r="AH121" s="9" t="str">
        <f t="shared" ca="1" si="57"/>
        <v>Burrito</v>
      </c>
      <c r="AI121" s="8">
        <f t="shared" ca="1" si="84"/>
        <v>0.63233796296296318</v>
      </c>
      <c r="AJ121" s="23">
        <f t="shared" ca="1" si="85"/>
        <v>0</v>
      </c>
      <c r="AK121" s="8">
        <f t="shared" ca="1" si="89"/>
        <v>0.63233796296296318</v>
      </c>
      <c r="AL121" s="7">
        <f t="shared" ca="1" si="58"/>
        <v>11</v>
      </c>
      <c r="AM121" s="8">
        <f t="shared" ca="1" si="59"/>
        <v>1.273148148148148E-4</v>
      </c>
      <c r="AN121" s="8">
        <f t="shared" ca="1" si="60"/>
        <v>0.63246527777777795</v>
      </c>
      <c r="AO121" s="7" t="str">
        <f t="shared" ca="1" si="61"/>
        <v>Debit</v>
      </c>
      <c r="AP121" s="1">
        <f t="shared" ca="1" si="62"/>
        <v>0</v>
      </c>
      <c r="AQ121" s="1">
        <f t="shared" ca="1" si="46"/>
        <v>2.0486111111111109E-3</v>
      </c>
      <c r="AR121">
        <f t="shared" si="63"/>
        <v>1</v>
      </c>
      <c r="AS121" s="33">
        <f t="shared" ca="1" si="86"/>
        <v>0</v>
      </c>
      <c r="AT121" s="33">
        <f t="shared" ca="1" si="64"/>
        <v>2.0486111111111109E-3</v>
      </c>
      <c r="AX121">
        <f t="shared" si="87"/>
        <v>117</v>
      </c>
      <c r="AY121" s="34">
        <v>9.6457047325106005E-3</v>
      </c>
      <c r="BE121" s="34"/>
    </row>
    <row r="122" spans="1:57">
      <c r="A122" s="2">
        <v>68</v>
      </c>
      <c r="B122" s="1">
        <f t="shared" si="47"/>
        <v>7.8703703703703705E-4</v>
      </c>
      <c r="C122" s="5">
        <f t="shared" si="65"/>
        <v>0.63120370370370393</v>
      </c>
      <c r="D122" s="18">
        <f t="shared" si="45"/>
        <v>0.63120370370370393</v>
      </c>
      <c r="E122" s="21">
        <f t="shared" ca="1" si="66"/>
        <v>0</v>
      </c>
      <c r="F122" s="18">
        <f t="shared" ca="1" si="67"/>
        <v>0.63120370370370393</v>
      </c>
      <c r="G122" s="25">
        <f t="shared" ca="1" si="48"/>
        <v>29</v>
      </c>
      <c r="H122" s="18">
        <f t="shared" ca="1" si="68"/>
        <v>3.3564814814814812E-4</v>
      </c>
      <c r="I122" s="18">
        <f t="shared" ca="1" si="69"/>
        <v>0.63153935185185206</v>
      </c>
      <c r="J122" s="16">
        <f t="shared" ca="1" si="70"/>
        <v>0.63153935185185206</v>
      </c>
      <c r="K122" s="23">
        <f t="shared" ca="1" si="71"/>
        <v>0</v>
      </c>
      <c r="L122" s="16">
        <f t="shared" ca="1" si="72"/>
        <v>0.63153935185185206</v>
      </c>
      <c r="M122" s="15">
        <f t="shared" ca="1" si="49"/>
        <v>13</v>
      </c>
      <c r="N122" s="16">
        <f t="shared" ca="1" si="50"/>
        <v>1.5046296296296297E-4</v>
      </c>
      <c r="O122" s="16">
        <f t="shared" ca="1" si="73"/>
        <v>0.63168981481481501</v>
      </c>
      <c r="P122" s="14">
        <f t="shared" ca="1" si="74"/>
        <v>0.63168981481481501</v>
      </c>
      <c r="Q122" s="23">
        <f t="shared" ca="1" si="75"/>
        <v>6.4814814814817545E-4</v>
      </c>
      <c r="R122" s="14">
        <f t="shared" ca="1" si="76"/>
        <v>0.63233796296296318</v>
      </c>
      <c r="S122" s="13">
        <f t="shared" ca="1" si="51"/>
        <v>44</v>
      </c>
      <c r="T122" s="14">
        <f t="shared" ca="1" si="52"/>
        <v>5.0925925925925921E-4</v>
      </c>
      <c r="U122" s="14">
        <f t="shared" ca="1" si="77"/>
        <v>0.63284722222222245</v>
      </c>
      <c r="V122" s="12">
        <f t="shared" ca="1" si="78"/>
        <v>0.63284722222222245</v>
      </c>
      <c r="W122" s="23">
        <v>0</v>
      </c>
      <c r="X122" s="12">
        <f t="shared" ca="1" si="79"/>
        <v>0.63284722222222245</v>
      </c>
      <c r="Y122" s="11">
        <f t="shared" ca="1" si="53"/>
        <v>49</v>
      </c>
      <c r="Z122" s="12">
        <f t="shared" ca="1" si="54"/>
        <v>5.6712962962962967E-4</v>
      </c>
      <c r="AA122" s="12">
        <f t="shared" ca="1" si="80"/>
        <v>0.63341435185185213</v>
      </c>
      <c r="AB122" s="10">
        <f t="shared" ca="1" si="81"/>
        <v>0.63341435185185213</v>
      </c>
      <c r="AC122" s="23">
        <f>0</f>
        <v>0</v>
      </c>
      <c r="AD122" s="10">
        <f t="shared" ca="1" si="82"/>
        <v>0.63341435185185213</v>
      </c>
      <c r="AE122" s="9">
        <f t="shared" ca="1" si="55"/>
        <v>49</v>
      </c>
      <c r="AF122" s="10">
        <f t="shared" ca="1" si="56"/>
        <v>5.6712962962962967E-4</v>
      </c>
      <c r="AG122" s="10">
        <f t="shared" ca="1" si="83"/>
        <v>0.63398148148148181</v>
      </c>
      <c r="AH122" s="9" t="str">
        <f t="shared" ca="1" si="57"/>
        <v>Bowl</v>
      </c>
      <c r="AI122" s="8">
        <f t="shared" ca="1" si="84"/>
        <v>0.63398148148148181</v>
      </c>
      <c r="AJ122" s="23">
        <f t="shared" ca="1" si="85"/>
        <v>0</v>
      </c>
      <c r="AK122" s="8">
        <f t="shared" ca="1" si="89"/>
        <v>0.63398148148148181</v>
      </c>
      <c r="AL122" s="7">
        <f t="shared" ca="1" si="58"/>
        <v>10</v>
      </c>
      <c r="AM122" s="8">
        <f t="shared" ca="1" si="59"/>
        <v>1.1574074074074075E-4</v>
      </c>
      <c r="AN122" s="8">
        <f t="shared" ca="1" si="60"/>
        <v>0.63409722222222253</v>
      </c>
      <c r="AO122" s="7" t="str">
        <f t="shared" ca="1" si="61"/>
        <v>Debit</v>
      </c>
      <c r="AP122" s="1">
        <f t="shared" ca="1" si="62"/>
        <v>6.4814814814817545E-4</v>
      </c>
      <c r="AQ122" s="1">
        <f t="shared" ca="1" si="46"/>
        <v>2.2453703703703702E-3</v>
      </c>
      <c r="AR122">
        <f t="shared" si="63"/>
        <v>1</v>
      </c>
      <c r="AS122" s="33">
        <f t="shared" ca="1" si="86"/>
        <v>6.4814814814817545E-4</v>
      </c>
      <c r="AT122" s="33">
        <f t="shared" ca="1" si="64"/>
        <v>2.2453703703703702E-3</v>
      </c>
      <c r="AX122">
        <f t="shared" si="87"/>
        <v>118</v>
      </c>
      <c r="AY122" s="34">
        <v>7.8645476108832151E-3</v>
      </c>
      <c r="BE122" s="34"/>
    </row>
    <row r="123" spans="1:57">
      <c r="A123" s="2">
        <v>146</v>
      </c>
      <c r="B123" s="1">
        <f t="shared" si="47"/>
        <v>1.6898148148148148E-3</v>
      </c>
      <c r="C123" s="5">
        <f t="shared" si="65"/>
        <v>0.63289351851851872</v>
      </c>
      <c r="D123" s="18">
        <f t="shared" si="45"/>
        <v>0.63289351851851872</v>
      </c>
      <c r="E123" s="21">
        <f t="shared" ca="1" si="66"/>
        <v>0</v>
      </c>
      <c r="F123" s="18">
        <f t="shared" ca="1" si="67"/>
        <v>0.63289351851851872</v>
      </c>
      <c r="G123" s="25">
        <f t="shared" ca="1" si="48"/>
        <v>26</v>
      </c>
      <c r="H123" s="18">
        <f t="shared" ca="1" si="68"/>
        <v>3.0092592592592595E-4</v>
      </c>
      <c r="I123" s="18">
        <f t="shared" ca="1" si="69"/>
        <v>0.63319444444444462</v>
      </c>
      <c r="J123" s="16">
        <f t="shared" ca="1" si="70"/>
        <v>0.63319444444444462</v>
      </c>
      <c r="K123" s="23">
        <f t="shared" ca="1" si="71"/>
        <v>0</v>
      </c>
      <c r="L123" s="16">
        <f t="shared" ca="1" si="72"/>
        <v>0.63319444444444462</v>
      </c>
      <c r="M123" s="15">
        <f t="shared" ca="1" si="49"/>
        <v>18</v>
      </c>
      <c r="N123" s="16">
        <f t="shared" ca="1" si="50"/>
        <v>2.0833333333333335E-4</v>
      </c>
      <c r="O123" s="16">
        <f t="shared" ca="1" si="73"/>
        <v>0.63340277777777798</v>
      </c>
      <c r="P123" s="14">
        <f t="shared" ca="1" si="74"/>
        <v>0.63340277777777798</v>
      </c>
      <c r="Q123" s="23">
        <f t="shared" ca="1" si="75"/>
        <v>5.7870370370383117E-4</v>
      </c>
      <c r="R123" s="14">
        <f t="shared" ca="1" si="76"/>
        <v>0.63398148148148181</v>
      </c>
      <c r="S123" s="13">
        <f t="shared" ca="1" si="51"/>
        <v>17</v>
      </c>
      <c r="T123" s="14">
        <f t="shared" ca="1" si="52"/>
        <v>1.9675925925925926E-4</v>
      </c>
      <c r="U123" s="14">
        <f t="shared" ca="1" si="77"/>
        <v>0.63417824074074103</v>
      </c>
      <c r="V123" s="12">
        <f t="shared" ca="1" si="78"/>
        <v>0.63417824074074103</v>
      </c>
      <c r="W123" s="23">
        <v>0</v>
      </c>
      <c r="X123" s="12">
        <f t="shared" ca="1" si="79"/>
        <v>0.63417824074074103</v>
      </c>
      <c r="Y123" s="11">
        <f t="shared" ca="1" si="53"/>
        <v>27</v>
      </c>
      <c r="Z123" s="12">
        <f t="shared" ca="1" si="54"/>
        <v>3.1250000000000001E-4</v>
      </c>
      <c r="AA123" s="12">
        <f t="shared" ca="1" si="80"/>
        <v>0.63449074074074108</v>
      </c>
      <c r="AB123" s="10">
        <f t="shared" ca="1" si="81"/>
        <v>0.63449074074074108</v>
      </c>
      <c r="AC123" s="23">
        <f>0</f>
        <v>0</v>
      </c>
      <c r="AD123" s="10">
        <f t="shared" ca="1" si="82"/>
        <v>0.63449074074074108</v>
      </c>
      <c r="AE123" s="9">
        <f t="shared" ca="1" si="55"/>
        <v>34</v>
      </c>
      <c r="AF123" s="10">
        <f t="shared" ca="1" si="56"/>
        <v>3.9351851851851852E-4</v>
      </c>
      <c r="AG123" s="10">
        <f t="shared" ca="1" si="83"/>
        <v>0.63488425925925962</v>
      </c>
      <c r="AH123" s="9" t="str">
        <f t="shared" ca="1" si="57"/>
        <v>Burrito</v>
      </c>
      <c r="AI123" s="8">
        <f t="shared" ca="1" si="84"/>
        <v>0.63488425925925962</v>
      </c>
      <c r="AJ123" s="23">
        <f t="shared" ca="1" si="85"/>
        <v>0</v>
      </c>
      <c r="AK123" s="8">
        <f t="shared" ca="1" si="89"/>
        <v>0.63488425925925962</v>
      </c>
      <c r="AL123" s="7">
        <f t="shared" ca="1" si="58"/>
        <v>29</v>
      </c>
      <c r="AM123" s="8">
        <f t="shared" ca="1" si="59"/>
        <v>3.3564814814814812E-4</v>
      </c>
      <c r="AN123" s="8">
        <f t="shared" ca="1" si="60"/>
        <v>0.63521990740740775</v>
      </c>
      <c r="AO123" s="7" t="str">
        <f t="shared" ca="1" si="61"/>
        <v>Debit</v>
      </c>
      <c r="AP123" s="1">
        <f t="shared" ca="1" si="62"/>
        <v>5.7870370370383117E-4</v>
      </c>
      <c r="AQ123" s="1">
        <f t="shared" ca="1" si="46"/>
        <v>1.747685185185185E-3</v>
      </c>
      <c r="AR123">
        <f t="shared" si="63"/>
        <v>1</v>
      </c>
      <c r="AS123" s="33">
        <f t="shared" ca="1" si="86"/>
        <v>5.7870370370383117E-4</v>
      </c>
      <c r="AT123" s="33">
        <f t="shared" ca="1" si="64"/>
        <v>1.747685185185185E-3</v>
      </c>
      <c r="AX123">
        <f t="shared" si="87"/>
        <v>119</v>
      </c>
      <c r="AY123" s="34">
        <v>8.7052397690908431E-3</v>
      </c>
      <c r="BE123" s="34"/>
    </row>
    <row r="124" spans="1:57">
      <c r="A124" s="2">
        <v>87</v>
      </c>
      <c r="B124" s="1">
        <f t="shared" si="47"/>
        <v>1.0069444444444444E-3</v>
      </c>
      <c r="C124" s="5">
        <f t="shared" si="65"/>
        <v>0.63390046296296321</v>
      </c>
      <c r="D124" s="18">
        <f t="shared" si="45"/>
        <v>0.63390046296296321</v>
      </c>
      <c r="E124" s="21">
        <f t="shared" ca="1" si="66"/>
        <v>0</v>
      </c>
      <c r="F124" s="18">
        <f t="shared" ca="1" si="67"/>
        <v>0.63390046296296321</v>
      </c>
      <c r="G124" s="25">
        <f t="shared" ca="1" si="48"/>
        <v>24</v>
      </c>
      <c r="H124" s="18">
        <f t="shared" ca="1" si="68"/>
        <v>2.7777777777777778E-4</v>
      </c>
      <c r="I124" s="18">
        <f t="shared" ca="1" si="69"/>
        <v>0.63417824074074103</v>
      </c>
      <c r="J124" s="16">
        <f t="shared" ca="1" si="70"/>
        <v>0.63417824074074103</v>
      </c>
      <c r="K124" s="23">
        <f t="shared" ca="1" si="71"/>
        <v>0</v>
      </c>
      <c r="L124" s="16">
        <f t="shared" ca="1" si="72"/>
        <v>0.63417824074074103</v>
      </c>
      <c r="M124" s="15">
        <f t="shared" ca="1" si="49"/>
        <v>17</v>
      </c>
      <c r="N124" s="16">
        <f t="shared" ca="1" si="50"/>
        <v>1.9675925925925926E-4</v>
      </c>
      <c r="O124" s="16">
        <f t="shared" ca="1" si="73"/>
        <v>0.63437500000000024</v>
      </c>
      <c r="P124" s="14">
        <f t="shared" ca="1" si="74"/>
        <v>0.63437500000000024</v>
      </c>
      <c r="Q124" s="23">
        <f t="shared" ca="1" si="75"/>
        <v>5.0925925925937587E-4</v>
      </c>
      <c r="R124" s="14">
        <f t="shared" ca="1" si="76"/>
        <v>0.63488425925925962</v>
      </c>
      <c r="S124" s="13">
        <f t="shared" ca="1" si="51"/>
        <v>23</v>
      </c>
      <c r="T124" s="14">
        <f t="shared" ca="1" si="52"/>
        <v>2.6620370370370372E-4</v>
      </c>
      <c r="U124" s="14">
        <f t="shared" ca="1" si="77"/>
        <v>0.63515046296296329</v>
      </c>
      <c r="V124" s="12">
        <f t="shared" ca="1" si="78"/>
        <v>0.63515046296296329</v>
      </c>
      <c r="W124" s="23">
        <v>0</v>
      </c>
      <c r="X124" s="12">
        <f t="shared" ca="1" si="79"/>
        <v>0.63515046296296329</v>
      </c>
      <c r="Y124" s="11">
        <f t="shared" ca="1" si="53"/>
        <v>38</v>
      </c>
      <c r="Z124" s="12">
        <f t="shared" ca="1" si="54"/>
        <v>4.3981481481481481E-4</v>
      </c>
      <c r="AA124" s="12">
        <f t="shared" ca="1" si="80"/>
        <v>0.6355902777777781</v>
      </c>
      <c r="AB124" s="10">
        <f t="shared" ca="1" si="81"/>
        <v>0.6355902777777781</v>
      </c>
      <c r="AC124" s="23">
        <f>0</f>
        <v>0</v>
      </c>
      <c r="AD124" s="10">
        <f t="shared" ca="1" si="82"/>
        <v>0.6355902777777781</v>
      </c>
      <c r="AE124" s="9">
        <f t="shared" ca="1" si="55"/>
        <v>53</v>
      </c>
      <c r="AF124" s="10">
        <f t="shared" ca="1" si="56"/>
        <v>6.134259259259259E-4</v>
      </c>
      <c r="AG124" s="10">
        <f t="shared" ca="1" si="83"/>
        <v>0.63620370370370405</v>
      </c>
      <c r="AH124" s="9" t="str">
        <f t="shared" ca="1" si="57"/>
        <v>Burrito</v>
      </c>
      <c r="AI124" s="8">
        <f t="shared" ca="1" si="84"/>
        <v>0.63620370370370405</v>
      </c>
      <c r="AJ124" s="23">
        <f t="shared" ca="1" si="85"/>
        <v>0</v>
      </c>
      <c r="AK124" s="8">
        <f t="shared" ca="1" si="89"/>
        <v>0.63620370370370405</v>
      </c>
      <c r="AL124" s="7">
        <f t="shared" ca="1" si="58"/>
        <v>16</v>
      </c>
      <c r="AM124" s="8">
        <f t="shared" ca="1" si="59"/>
        <v>1.8518518518518518E-4</v>
      </c>
      <c r="AN124" s="8">
        <f t="shared" ca="1" si="60"/>
        <v>0.63638888888888923</v>
      </c>
      <c r="AO124" s="7" t="str">
        <f t="shared" ca="1" si="61"/>
        <v>Debit</v>
      </c>
      <c r="AP124" s="1">
        <f t="shared" ca="1" si="62"/>
        <v>5.0925925925937587E-4</v>
      </c>
      <c r="AQ124" s="1">
        <f t="shared" ca="1" si="46"/>
        <v>1.9791666666666668E-3</v>
      </c>
      <c r="AR124">
        <f t="shared" si="63"/>
        <v>1</v>
      </c>
      <c r="AS124" s="33">
        <f t="shared" ca="1" si="86"/>
        <v>5.0925925925937587E-4</v>
      </c>
      <c r="AT124" s="33">
        <f t="shared" ca="1" si="64"/>
        <v>1.9791666666666668E-3</v>
      </c>
      <c r="AX124">
        <f t="shared" si="87"/>
        <v>120</v>
      </c>
      <c r="AY124" s="34">
        <v>9.8271033379061946E-3</v>
      </c>
      <c r="BE124" s="34"/>
    </row>
    <row r="125" spans="1:57">
      <c r="A125" s="2">
        <v>82</v>
      </c>
      <c r="B125" s="1">
        <f t="shared" si="47"/>
        <v>9.4907407407407408E-4</v>
      </c>
      <c r="C125" s="5">
        <f t="shared" si="65"/>
        <v>0.63484953703703728</v>
      </c>
      <c r="D125" s="18">
        <f t="shared" si="45"/>
        <v>0.63484953703703728</v>
      </c>
      <c r="E125" s="21">
        <f t="shared" ca="1" si="66"/>
        <v>0</v>
      </c>
      <c r="F125" s="18">
        <f t="shared" ca="1" si="67"/>
        <v>0.63484953703703728</v>
      </c>
      <c r="G125" s="25">
        <f t="shared" ca="1" si="48"/>
        <v>27</v>
      </c>
      <c r="H125" s="18">
        <f t="shared" ca="1" si="68"/>
        <v>3.1250000000000001E-4</v>
      </c>
      <c r="I125" s="18">
        <f t="shared" ca="1" si="69"/>
        <v>0.63516203703703733</v>
      </c>
      <c r="J125" s="16">
        <f t="shared" ca="1" si="70"/>
        <v>0.63516203703703733</v>
      </c>
      <c r="K125" s="23">
        <f t="shared" ca="1" si="71"/>
        <v>0</v>
      </c>
      <c r="L125" s="16">
        <f t="shared" ca="1" si="72"/>
        <v>0.63516203703703733</v>
      </c>
      <c r="M125" s="15">
        <f t="shared" ca="1" si="49"/>
        <v>33</v>
      </c>
      <c r="N125" s="16">
        <f t="shared" ca="1" si="50"/>
        <v>3.8194444444444446E-4</v>
      </c>
      <c r="O125" s="16">
        <f t="shared" ca="1" si="73"/>
        <v>0.63554398148148172</v>
      </c>
      <c r="P125" s="14">
        <f t="shared" ca="1" si="74"/>
        <v>0.63554398148148172</v>
      </c>
      <c r="Q125" s="23">
        <f t="shared" ca="1" si="75"/>
        <v>6.5972222222232535E-4</v>
      </c>
      <c r="R125" s="14">
        <f t="shared" ca="1" si="76"/>
        <v>0.63620370370370405</v>
      </c>
      <c r="S125" s="13">
        <f t="shared" ca="1" si="51"/>
        <v>17</v>
      </c>
      <c r="T125" s="14">
        <f t="shared" ca="1" si="52"/>
        <v>1.9675925925925926E-4</v>
      </c>
      <c r="U125" s="14">
        <f t="shared" ca="1" si="77"/>
        <v>0.63640046296296326</v>
      </c>
      <c r="V125" s="12">
        <f t="shared" ca="1" si="78"/>
        <v>0.63640046296296326</v>
      </c>
      <c r="W125" s="23">
        <v>0</v>
      </c>
      <c r="X125" s="12">
        <f t="shared" ca="1" si="79"/>
        <v>0.63640046296296326</v>
      </c>
      <c r="Y125" s="11">
        <f t="shared" ca="1" si="53"/>
        <v>25</v>
      </c>
      <c r="Z125" s="12">
        <f t="shared" ca="1" si="54"/>
        <v>2.8935185185185184E-4</v>
      </c>
      <c r="AA125" s="12">
        <f t="shared" ca="1" si="80"/>
        <v>0.63668981481481512</v>
      </c>
      <c r="AB125" s="10">
        <f t="shared" ca="1" si="81"/>
        <v>0.63668981481481512</v>
      </c>
      <c r="AC125" s="23">
        <f>0</f>
        <v>0</v>
      </c>
      <c r="AD125" s="10">
        <f t="shared" ca="1" si="82"/>
        <v>0.63668981481481512</v>
      </c>
      <c r="AE125" s="9">
        <f t="shared" ca="1" si="55"/>
        <v>44</v>
      </c>
      <c r="AF125" s="10">
        <f t="shared" ca="1" si="56"/>
        <v>5.0925925925925921E-4</v>
      </c>
      <c r="AG125" s="10">
        <f t="shared" ca="1" si="83"/>
        <v>0.63719907407407439</v>
      </c>
      <c r="AH125" s="9" t="str">
        <f t="shared" ca="1" si="57"/>
        <v>Burrito</v>
      </c>
      <c r="AI125" s="8">
        <f t="shared" ca="1" si="84"/>
        <v>0.63719907407407439</v>
      </c>
      <c r="AJ125" s="23">
        <f t="shared" ca="1" si="85"/>
        <v>0</v>
      </c>
      <c r="AK125" s="8">
        <f t="shared" ca="1" si="89"/>
        <v>0.63719907407407439</v>
      </c>
      <c r="AL125" s="7">
        <f t="shared" ca="1" si="58"/>
        <v>11</v>
      </c>
      <c r="AM125" s="8">
        <f t="shared" ca="1" si="59"/>
        <v>1.273148148148148E-4</v>
      </c>
      <c r="AN125" s="8">
        <f t="shared" ca="1" si="60"/>
        <v>0.63732638888888915</v>
      </c>
      <c r="AO125" s="7" t="str">
        <f t="shared" ca="1" si="61"/>
        <v>Debit</v>
      </c>
      <c r="AP125" s="1">
        <f t="shared" ca="1" si="62"/>
        <v>6.5972222222232535E-4</v>
      </c>
      <c r="AQ125" s="1">
        <f t="shared" ca="1" si="46"/>
        <v>1.8171296296296297E-3</v>
      </c>
      <c r="AR125">
        <f t="shared" si="63"/>
        <v>1</v>
      </c>
      <c r="AS125" s="33">
        <f t="shared" ca="1" si="86"/>
        <v>6.5972222222232535E-4</v>
      </c>
      <c r="AT125" s="33">
        <f t="shared" ca="1" si="64"/>
        <v>1.8171296296296297E-3</v>
      </c>
      <c r="AX125">
        <f t="shared" si="87"/>
        <v>121</v>
      </c>
      <c r="AY125" s="34">
        <v>9.4793810013723157E-3</v>
      </c>
      <c r="BE125" s="34"/>
    </row>
    <row r="126" spans="1:57">
      <c r="A126" s="2">
        <v>75</v>
      </c>
      <c r="B126" s="1">
        <f t="shared" si="47"/>
        <v>8.6805555555555551E-4</v>
      </c>
      <c r="C126" s="5">
        <f t="shared" si="65"/>
        <v>0.63571759259259286</v>
      </c>
      <c r="D126" s="18">
        <f t="shared" si="45"/>
        <v>0.63571759259259286</v>
      </c>
      <c r="E126" s="21">
        <f t="shared" ca="1" si="66"/>
        <v>0</v>
      </c>
      <c r="F126" s="18">
        <f t="shared" ca="1" si="67"/>
        <v>0.63571759259259286</v>
      </c>
      <c r="G126" s="25">
        <f t="shared" ca="1" si="48"/>
        <v>12</v>
      </c>
      <c r="H126" s="18">
        <f t="shared" ca="1" si="68"/>
        <v>1.3888888888888889E-4</v>
      </c>
      <c r="I126" s="18">
        <f t="shared" ca="1" si="69"/>
        <v>0.63585648148148177</v>
      </c>
      <c r="J126" s="16">
        <f t="shared" ca="1" si="70"/>
        <v>0.63585648148148177</v>
      </c>
      <c r="K126" s="23">
        <f t="shared" ca="1" si="71"/>
        <v>0</v>
      </c>
      <c r="L126" s="16">
        <f t="shared" ca="1" si="72"/>
        <v>0.63585648148148177</v>
      </c>
      <c r="M126" s="15">
        <f t="shared" ca="1" si="49"/>
        <v>13</v>
      </c>
      <c r="N126" s="16">
        <f t="shared" ca="1" si="50"/>
        <v>1.5046296296296297E-4</v>
      </c>
      <c r="O126" s="16">
        <f t="shared" ca="1" si="73"/>
        <v>0.63600694444444472</v>
      </c>
      <c r="P126" s="14">
        <f t="shared" ca="1" si="74"/>
        <v>0.63600694444444472</v>
      </c>
      <c r="Q126" s="23">
        <f t="shared" ca="1" si="75"/>
        <v>1.192129629629668E-3</v>
      </c>
      <c r="R126" s="14">
        <f t="shared" ca="1" si="76"/>
        <v>0.63719907407407439</v>
      </c>
      <c r="S126" s="13">
        <f t="shared" ca="1" si="51"/>
        <v>34</v>
      </c>
      <c r="T126" s="14">
        <f t="shared" ca="1" si="52"/>
        <v>3.9351851851851852E-4</v>
      </c>
      <c r="U126" s="14">
        <f t="shared" ca="1" si="77"/>
        <v>0.63759259259259293</v>
      </c>
      <c r="V126" s="12">
        <f t="shared" ca="1" si="78"/>
        <v>0.63759259259259293</v>
      </c>
      <c r="W126" s="23">
        <v>0</v>
      </c>
      <c r="X126" s="12">
        <f t="shared" ca="1" si="79"/>
        <v>0.63759259259259293</v>
      </c>
      <c r="Y126" s="11">
        <f t="shared" ca="1" si="53"/>
        <v>31</v>
      </c>
      <c r="Z126" s="12">
        <f t="shared" ca="1" si="54"/>
        <v>3.5879629629629629E-4</v>
      </c>
      <c r="AA126" s="12">
        <f t="shared" ca="1" si="80"/>
        <v>0.63795138888888925</v>
      </c>
      <c r="AB126" s="10">
        <f t="shared" ca="1" si="81"/>
        <v>0.63795138888888925</v>
      </c>
      <c r="AC126" s="23">
        <f>0</f>
        <v>0</v>
      </c>
      <c r="AD126" s="10">
        <f t="shared" ca="1" si="82"/>
        <v>0.63795138888888925</v>
      </c>
      <c r="AE126" s="9">
        <f t="shared" ca="1" si="55"/>
        <v>41</v>
      </c>
      <c r="AF126" s="10">
        <f t="shared" ca="1" si="56"/>
        <v>4.7453703703703704E-4</v>
      </c>
      <c r="AG126" s="10">
        <f t="shared" ca="1" si="83"/>
        <v>0.63842592592592629</v>
      </c>
      <c r="AH126" s="9" t="str">
        <f t="shared" ca="1" si="57"/>
        <v>Bowl</v>
      </c>
      <c r="AI126" s="8">
        <f t="shared" ca="1" si="84"/>
        <v>0.63842592592592629</v>
      </c>
      <c r="AJ126" s="23">
        <f t="shared" ca="1" si="85"/>
        <v>0</v>
      </c>
      <c r="AK126" s="8">
        <f t="shared" ca="1" si="89"/>
        <v>0.63842592592592629</v>
      </c>
      <c r="AL126" s="7">
        <f t="shared" ca="1" si="58"/>
        <v>18</v>
      </c>
      <c r="AM126" s="8">
        <f t="shared" ca="1" si="59"/>
        <v>2.0833333333333335E-4</v>
      </c>
      <c r="AN126" s="8">
        <f t="shared" ca="1" si="60"/>
        <v>0.63863425925925965</v>
      </c>
      <c r="AO126" s="7" t="str">
        <f t="shared" ca="1" si="61"/>
        <v>Debit</v>
      </c>
      <c r="AP126" s="1">
        <f t="shared" ca="1" si="62"/>
        <v>1.192129629629668E-3</v>
      </c>
      <c r="AQ126" s="1">
        <f t="shared" ca="1" si="46"/>
        <v>1.724537037037037E-3</v>
      </c>
      <c r="AR126">
        <f t="shared" si="63"/>
        <v>1</v>
      </c>
      <c r="AS126" s="33">
        <f t="shared" ca="1" si="86"/>
        <v>1.192129629629668E-3</v>
      </c>
      <c r="AT126" s="33">
        <f t="shared" ca="1" si="64"/>
        <v>1.724537037037037E-3</v>
      </c>
      <c r="AX126">
        <f t="shared" si="87"/>
        <v>122</v>
      </c>
      <c r="AY126" s="34">
        <v>9.5438600251490282E-3</v>
      </c>
      <c r="BE126" s="34"/>
    </row>
    <row r="127" spans="1:57">
      <c r="A127" s="2">
        <v>124</v>
      </c>
      <c r="B127" s="1">
        <f t="shared" si="47"/>
        <v>1.4351851851851852E-3</v>
      </c>
      <c r="C127" s="5">
        <f t="shared" si="65"/>
        <v>0.63715277777777801</v>
      </c>
      <c r="D127" s="18">
        <f t="shared" si="45"/>
        <v>0.63715277777777801</v>
      </c>
      <c r="E127" s="21">
        <f t="shared" ca="1" si="66"/>
        <v>0</v>
      </c>
      <c r="F127" s="18">
        <f t="shared" ca="1" si="67"/>
        <v>0.63715277777777801</v>
      </c>
      <c r="G127" s="25">
        <f t="shared" ca="1" si="48"/>
        <v>18</v>
      </c>
      <c r="H127" s="18">
        <f t="shared" ca="1" si="68"/>
        <v>2.0833333333333335E-4</v>
      </c>
      <c r="I127" s="18">
        <f t="shared" ca="1" si="69"/>
        <v>0.63736111111111138</v>
      </c>
      <c r="J127" s="16">
        <f t="shared" ca="1" si="70"/>
        <v>0.63736111111111138</v>
      </c>
      <c r="K127" s="23">
        <f t="shared" ca="1" si="71"/>
        <v>0</v>
      </c>
      <c r="L127" s="16">
        <f t="shared" ca="1" si="72"/>
        <v>0.63736111111111138</v>
      </c>
      <c r="M127" s="15">
        <f t="shared" ca="1" si="49"/>
        <v>27</v>
      </c>
      <c r="N127" s="16">
        <f t="shared" ca="1" si="50"/>
        <v>3.1250000000000001E-4</v>
      </c>
      <c r="O127" s="16">
        <f t="shared" ca="1" si="73"/>
        <v>0.63767361111111143</v>
      </c>
      <c r="P127" s="14">
        <f t="shared" ca="1" si="74"/>
        <v>0.63767361111111143</v>
      </c>
      <c r="Q127" s="23">
        <f t="shared" ca="1" si="75"/>
        <v>7.523148148148584E-4</v>
      </c>
      <c r="R127" s="14">
        <f t="shared" ca="1" si="76"/>
        <v>0.63842592592592629</v>
      </c>
      <c r="S127" s="13">
        <f t="shared" ca="1" si="51"/>
        <v>18</v>
      </c>
      <c r="T127" s="14">
        <f t="shared" ca="1" si="52"/>
        <v>2.0833333333333335E-4</v>
      </c>
      <c r="U127" s="14">
        <f t="shared" ca="1" si="77"/>
        <v>0.63863425925925965</v>
      </c>
      <c r="V127" s="12">
        <f t="shared" ca="1" si="78"/>
        <v>0.63863425925925965</v>
      </c>
      <c r="W127" s="23">
        <v>0</v>
      </c>
      <c r="X127" s="12">
        <f t="shared" ca="1" si="79"/>
        <v>0.63863425925925965</v>
      </c>
      <c r="Y127" s="11">
        <f t="shared" ca="1" si="53"/>
        <v>27</v>
      </c>
      <c r="Z127" s="12">
        <f t="shared" ca="1" si="54"/>
        <v>3.1250000000000001E-4</v>
      </c>
      <c r="AA127" s="12">
        <f t="shared" ca="1" si="80"/>
        <v>0.6389467592592597</v>
      </c>
      <c r="AB127" s="10">
        <f t="shared" ca="1" si="81"/>
        <v>0.6389467592592597</v>
      </c>
      <c r="AC127" s="23">
        <f>0</f>
        <v>0</v>
      </c>
      <c r="AD127" s="10">
        <f t="shared" ca="1" si="82"/>
        <v>0.6389467592592597</v>
      </c>
      <c r="AE127" s="9">
        <f t="shared" ca="1" si="55"/>
        <v>50</v>
      </c>
      <c r="AF127" s="10">
        <f t="shared" ca="1" si="56"/>
        <v>5.7870370370370367E-4</v>
      </c>
      <c r="AG127" s="10">
        <f t="shared" ca="1" si="83"/>
        <v>0.63952546296296342</v>
      </c>
      <c r="AH127" s="9" t="str">
        <f t="shared" ca="1" si="57"/>
        <v>Bowl</v>
      </c>
      <c r="AI127" s="8">
        <f t="shared" ca="1" si="84"/>
        <v>0.63952546296296342</v>
      </c>
      <c r="AJ127" s="23">
        <f t="shared" ca="1" si="85"/>
        <v>0</v>
      </c>
      <c r="AK127" s="8">
        <f t="shared" ca="1" si="89"/>
        <v>0.63952546296296342</v>
      </c>
      <c r="AL127" s="7">
        <f t="shared" ca="1" si="58"/>
        <v>24</v>
      </c>
      <c r="AM127" s="8">
        <f t="shared" ca="1" si="59"/>
        <v>2.7777777777777778E-4</v>
      </c>
      <c r="AN127" s="8">
        <f t="shared" ca="1" si="60"/>
        <v>0.63980324074074124</v>
      </c>
      <c r="AO127" s="7" t="str">
        <f t="shared" ca="1" si="61"/>
        <v>Debit</v>
      </c>
      <c r="AP127" s="1">
        <f t="shared" ca="1" si="62"/>
        <v>7.523148148148584E-4</v>
      </c>
      <c r="AQ127" s="1">
        <f t="shared" ca="1" si="46"/>
        <v>1.8981481481481484E-3</v>
      </c>
      <c r="AR127">
        <f t="shared" si="63"/>
        <v>1</v>
      </c>
      <c r="AS127" s="33">
        <f t="shared" ca="1" si="86"/>
        <v>7.523148148148584E-4</v>
      </c>
      <c r="AT127" s="33">
        <f t="shared" ca="1" si="64"/>
        <v>1.8981481481481484E-3</v>
      </c>
      <c r="AX127">
        <f t="shared" si="87"/>
        <v>123</v>
      </c>
      <c r="AY127" s="34">
        <v>8.6084319272983819E-3</v>
      </c>
      <c r="BE127" s="34"/>
    </row>
    <row r="128" spans="1:57">
      <c r="A128" s="2">
        <v>178</v>
      </c>
      <c r="B128" s="1">
        <f t="shared" si="47"/>
        <v>2.0601851851851853E-3</v>
      </c>
      <c r="C128" s="5">
        <f t="shared" si="65"/>
        <v>0.63921296296296315</v>
      </c>
      <c r="D128" s="18">
        <f t="shared" si="45"/>
        <v>0.63921296296296315</v>
      </c>
      <c r="E128" s="21">
        <f t="shared" ca="1" si="66"/>
        <v>0</v>
      </c>
      <c r="F128" s="18">
        <f t="shared" ca="1" si="67"/>
        <v>0.63921296296296315</v>
      </c>
      <c r="G128" s="25">
        <f t="shared" ca="1" si="48"/>
        <v>20</v>
      </c>
      <c r="H128" s="18">
        <f t="shared" ca="1" si="68"/>
        <v>2.3148148148148149E-4</v>
      </c>
      <c r="I128" s="18">
        <f t="shared" ca="1" si="69"/>
        <v>0.63944444444444459</v>
      </c>
      <c r="J128" s="16">
        <f t="shared" ca="1" si="70"/>
        <v>0.63944444444444459</v>
      </c>
      <c r="K128" s="23">
        <f t="shared" ca="1" si="71"/>
        <v>0</v>
      </c>
      <c r="L128" s="16">
        <f t="shared" ca="1" si="72"/>
        <v>0.63944444444444459</v>
      </c>
      <c r="M128" s="15">
        <f t="shared" ca="1" si="49"/>
        <v>30</v>
      </c>
      <c r="N128" s="16">
        <f t="shared" ca="1" si="50"/>
        <v>3.4722222222222224E-4</v>
      </c>
      <c r="O128" s="16">
        <f t="shared" ca="1" si="73"/>
        <v>0.63979166666666687</v>
      </c>
      <c r="P128" s="14">
        <f t="shared" ca="1" si="74"/>
        <v>0.63979166666666687</v>
      </c>
      <c r="Q128" s="23">
        <f t="shared" ca="1" si="75"/>
        <v>0</v>
      </c>
      <c r="R128" s="14">
        <f t="shared" ca="1" si="76"/>
        <v>0.63979166666666687</v>
      </c>
      <c r="S128" s="13">
        <f t="shared" ca="1" si="51"/>
        <v>34</v>
      </c>
      <c r="T128" s="14">
        <f t="shared" ca="1" si="52"/>
        <v>3.9351851851851852E-4</v>
      </c>
      <c r="U128" s="14">
        <f t="shared" ca="1" si="77"/>
        <v>0.64018518518518541</v>
      </c>
      <c r="V128" s="12">
        <f t="shared" ca="1" si="78"/>
        <v>0.64018518518518541</v>
      </c>
      <c r="W128" s="23">
        <v>0</v>
      </c>
      <c r="X128" s="12">
        <f t="shared" ca="1" si="79"/>
        <v>0.64018518518518541</v>
      </c>
      <c r="Y128" s="11">
        <f t="shared" ca="1" si="53"/>
        <v>38</v>
      </c>
      <c r="Z128" s="12">
        <f t="shared" ca="1" si="54"/>
        <v>4.3981481481481481E-4</v>
      </c>
      <c r="AA128" s="12">
        <f t="shared" ca="1" si="80"/>
        <v>0.64062500000000022</v>
      </c>
      <c r="AB128" s="10">
        <f t="shared" ca="1" si="81"/>
        <v>0.64062500000000022</v>
      </c>
      <c r="AC128" s="23">
        <f>0</f>
        <v>0</v>
      </c>
      <c r="AD128" s="10">
        <f t="shared" ca="1" si="82"/>
        <v>0.64062500000000022</v>
      </c>
      <c r="AE128" s="9">
        <f t="shared" ca="1" si="55"/>
        <v>37</v>
      </c>
      <c r="AF128" s="10">
        <f t="shared" ca="1" si="56"/>
        <v>4.2824074074074075E-4</v>
      </c>
      <c r="AG128" s="10">
        <f t="shared" ca="1" si="83"/>
        <v>0.64105324074074099</v>
      </c>
      <c r="AH128" s="9" t="str">
        <f t="shared" ca="1" si="57"/>
        <v>Burrito</v>
      </c>
      <c r="AI128" s="8">
        <f t="shared" ca="1" si="84"/>
        <v>0.64105324074074099</v>
      </c>
      <c r="AJ128" s="23">
        <f t="shared" ca="1" si="85"/>
        <v>0</v>
      </c>
      <c r="AK128" s="8">
        <f t="shared" ca="1" si="89"/>
        <v>0.64105324074074099</v>
      </c>
      <c r="AL128" s="7">
        <f t="shared" ca="1" si="58"/>
        <v>52</v>
      </c>
      <c r="AM128" s="8">
        <f t="shared" ca="1" si="59"/>
        <v>6.018518518518519E-4</v>
      </c>
      <c r="AN128" s="8">
        <f t="shared" ca="1" si="60"/>
        <v>0.64165509259259279</v>
      </c>
      <c r="AO128" s="7" t="str">
        <f t="shared" ca="1" si="61"/>
        <v>Cash</v>
      </c>
      <c r="AP128" s="1">
        <f t="shared" ca="1" si="62"/>
        <v>0</v>
      </c>
      <c r="AQ128" s="1">
        <f t="shared" ca="1" si="46"/>
        <v>2.4421296296296296E-3</v>
      </c>
      <c r="AR128">
        <f t="shared" si="63"/>
        <v>1</v>
      </c>
      <c r="AS128" s="33">
        <f t="shared" ca="1" si="86"/>
        <v>0</v>
      </c>
      <c r="AT128" s="33">
        <f t="shared" ca="1" si="64"/>
        <v>2.4421296296296296E-3</v>
      </c>
      <c r="AX128">
        <f t="shared" si="87"/>
        <v>124</v>
      </c>
      <c r="AY128" s="34">
        <v>7.6967235368083416E-3</v>
      </c>
      <c r="BE128" s="34"/>
    </row>
    <row r="129" spans="1:57">
      <c r="A129" s="2">
        <v>231</v>
      </c>
      <c r="B129" s="1">
        <f t="shared" si="47"/>
        <v>2.673611111111111E-3</v>
      </c>
      <c r="C129" s="5">
        <f t="shared" si="65"/>
        <v>0.64188657407407423</v>
      </c>
      <c r="D129" s="18">
        <f t="shared" si="45"/>
        <v>0.64188657407407423</v>
      </c>
      <c r="E129" s="21">
        <f t="shared" ca="1" si="66"/>
        <v>0</v>
      </c>
      <c r="F129" s="18">
        <f t="shared" ca="1" si="67"/>
        <v>0.64188657407407423</v>
      </c>
      <c r="G129" s="25">
        <f t="shared" ca="1" si="48"/>
        <v>15</v>
      </c>
      <c r="H129" s="18">
        <f t="shared" ca="1" si="68"/>
        <v>1.7361111111111112E-4</v>
      </c>
      <c r="I129" s="18">
        <f t="shared" ca="1" si="69"/>
        <v>0.64206018518518537</v>
      </c>
      <c r="J129" s="16">
        <f t="shared" ca="1" si="70"/>
        <v>0.64206018518518537</v>
      </c>
      <c r="K129" s="23">
        <f t="shared" ca="1" si="71"/>
        <v>0</v>
      </c>
      <c r="L129" s="16">
        <f t="shared" ca="1" si="72"/>
        <v>0.64206018518518537</v>
      </c>
      <c r="M129" s="15">
        <f t="shared" ca="1" si="49"/>
        <v>29</v>
      </c>
      <c r="N129" s="16">
        <f t="shared" ca="1" si="50"/>
        <v>3.3564814814814812E-4</v>
      </c>
      <c r="O129" s="16">
        <f t="shared" ca="1" si="73"/>
        <v>0.6423958333333335</v>
      </c>
      <c r="P129" s="14">
        <f t="shared" ca="1" si="74"/>
        <v>0.6423958333333335</v>
      </c>
      <c r="Q129" s="23">
        <f t="shared" ca="1" si="75"/>
        <v>0</v>
      </c>
      <c r="R129" s="14">
        <f t="shared" ca="1" si="76"/>
        <v>0.6423958333333335</v>
      </c>
      <c r="S129" s="13">
        <f t="shared" ca="1" si="51"/>
        <v>41</v>
      </c>
      <c r="T129" s="14">
        <f t="shared" ca="1" si="52"/>
        <v>4.7453703703703704E-4</v>
      </c>
      <c r="U129" s="14">
        <f t="shared" ca="1" si="77"/>
        <v>0.64287037037037054</v>
      </c>
      <c r="V129" s="12">
        <f t="shared" ca="1" si="78"/>
        <v>0.64287037037037054</v>
      </c>
      <c r="W129" s="23">
        <v>0</v>
      </c>
      <c r="X129" s="12">
        <f t="shared" ca="1" si="79"/>
        <v>0.64287037037037054</v>
      </c>
      <c r="Y129" s="11">
        <f t="shared" ca="1" si="53"/>
        <v>50</v>
      </c>
      <c r="Z129" s="12">
        <f t="shared" ca="1" si="54"/>
        <v>5.7870370370370367E-4</v>
      </c>
      <c r="AA129" s="12">
        <f t="shared" ca="1" si="80"/>
        <v>0.64344907407407426</v>
      </c>
      <c r="AB129" s="10">
        <f t="shared" ca="1" si="81"/>
        <v>0.64344907407407426</v>
      </c>
      <c r="AC129" s="23">
        <f>0</f>
        <v>0</v>
      </c>
      <c r="AD129" s="10">
        <f t="shared" ca="1" si="82"/>
        <v>0.64344907407407426</v>
      </c>
      <c r="AE129" s="9">
        <f t="shared" ca="1" si="55"/>
        <v>23</v>
      </c>
      <c r="AF129" s="10">
        <f t="shared" ca="1" si="56"/>
        <v>2.6620370370370372E-4</v>
      </c>
      <c r="AG129" s="10">
        <f t="shared" ca="1" si="83"/>
        <v>0.64371527777777793</v>
      </c>
      <c r="AH129" s="9" t="str">
        <f t="shared" ca="1" si="57"/>
        <v>Bowl</v>
      </c>
      <c r="AI129" s="8">
        <f t="shared" ca="1" si="84"/>
        <v>0.64371527777777793</v>
      </c>
      <c r="AJ129" s="23">
        <f t="shared" ca="1" si="85"/>
        <v>0</v>
      </c>
      <c r="AK129" s="8">
        <f t="shared" ca="1" si="89"/>
        <v>0.64371527777777793</v>
      </c>
      <c r="AL129" s="7">
        <f t="shared" ca="1" si="58"/>
        <v>25</v>
      </c>
      <c r="AM129" s="8">
        <f t="shared" ca="1" si="59"/>
        <v>2.8935185185185184E-4</v>
      </c>
      <c r="AN129" s="8">
        <f t="shared" ca="1" si="60"/>
        <v>0.64400462962962979</v>
      </c>
      <c r="AO129" s="7" t="str">
        <f t="shared" ca="1" si="61"/>
        <v>Debit</v>
      </c>
      <c r="AP129" s="1">
        <f t="shared" ca="1" si="62"/>
        <v>0</v>
      </c>
      <c r="AQ129" s="1">
        <f t="shared" ca="1" si="46"/>
        <v>2.1180555555555553E-3</v>
      </c>
      <c r="AR129">
        <f t="shared" si="63"/>
        <v>1</v>
      </c>
      <c r="AS129" s="33">
        <f t="shared" ca="1" si="86"/>
        <v>0</v>
      </c>
      <c r="AT129" s="33">
        <f t="shared" ca="1" si="64"/>
        <v>2.1180555555555553E-3</v>
      </c>
      <c r="AX129">
        <f t="shared" si="87"/>
        <v>125</v>
      </c>
      <c r="AY129" s="34">
        <v>9.0698945473250379E-3</v>
      </c>
      <c r="BE129" s="34"/>
    </row>
    <row r="130" spans="1:57">
      <c r="A130" s="2">
        <v>226</v>
      </c>
      <c r="B130" s="1">
        <f t="shared" si="47"/>
        <v>2.6157407407407405E-3</v>
      </c>
      <c r="C130" s="5">
        <f t="shared" si="65"/>
        <v>0.64450231481481501</v>
      </c>
      <c r="D130" s="18">
        <f t="shared" si="45"/>
        <v>0.64450231481481501</v>
      </c>
      <c r="E130" s="21">
        <f t="shared" ca="1" si="66"/>
        <v>0</v>
      </c>
      <c r="F130" s="18">
        <f t="shared" ca="1" si="67"/>
        <v>0.64450231481481501</v>
      </c>
      <c r="G130" s="25">
        <f t="shared" ca="1" si="48"/>
        <v>24</v>
      </c>
      <c r="H130" s="18">
        <f t="shared" ca="1" si="68"/>
        <v>2.7777777777777778E-4</v>
      </c>
      <c r="I130" s="18">
        <f t="shared" ca="1" si="69"/>
        <v>0.64478009259259284</v>
      </c>
      <c r="J130" s="16">
        <f t="shared" ca="1" si="70"/>
        <v>0.64478009259259284</v>
      </c>
      <c r="K130" s="23">
        <f t="shared" ca="1" si="71"/>
        <v>0</v>
      </c>
      <c r="L130" s="16">
        <f t="shared" ca="1" si="72"/>
        <v>0.64478009259259284</v>
      </c>
      <c r="M130" s="15">
        <f t="shared" ca="1" si="49"/>
        <v>11</v>
      </c>
      <c r="N130" s="16">
        <f t="shared" ca="1" si="50"/>
        <v>1.273148148148148E-4</v>
      </c>
      <c r="O130" s="16">
        <f t="shared" ca="1" si="73"/>
        <v>0.6449074074074076</v>
      </c>
      <c r="P130" s="14">
        <f t="shared" ca="1" si="74"/>
        <v>0.6449074074074076</v>
      </c>
      <c r="Q130" s="23">
        <f t="shared" ca="1" si="75"/>
        <v>0</v>
      </c>
      <c r="R130" s="14">
        <f t="shared" ca="1" si="76"/>
        <v>0.6449074074074076</v>
      </c>
      <c r="S130" s="13">
        <f t="shared" ca="1" si="51"/>
        <v>17</v>
      </c>
      <c r="T130" s="14">
        <f t="shared" ca="1" si="52"/>
        <v>1.9675925925925926E-4</v>
      </c>
      <c r="U130" s="14">
        <f t="shared" ca="1" si="77"/>
        <v>0.64510416666666681</v>
      </c>
      <c r="V130" s="12">
        <f t="shared" ca="1" si="78"/>
        <v>0.64510416666666681</v>
      </c>
      <c r="W130" s="23">
        <v>0</v>
      </c>
      <c r="X130" s="12">
        <f t="shared" ca="1" si="79"/>
        <v>0.64510416666666681</v>
      </c>
      <c r="Y130" s="11">
        <f t="shared" ca="1" si="53"/>
        <v>49</v>
      </c>
      <c r="Z130" s="12">
        <f t="shared" ca="1" si="54"/>
        <v>5.6712962962962967E-4</v>
      </c>
      <c r="AA130" s="12">
        <f t="shared" ca="1" si="80"/>
        <v>0.64567129629629649</v>
      </c>
      <c r="AB130" s="10">
        <f t="shared" ca="1" si="81"/>
        <v>0.64567129629629649</v>
      </c>
      <c r="AC130" s="23">
        <f>0</f>
        <v>0</v>
      </c>
      <c r="AD130" s="10">
        <f t="shared" ca="1" si="82"/>
        <v>0.64567129629629649</v>
      </c>
      <c r="AE130" s="9">
        <f t="shared" ca="1" si="55"/>
        <v>27</v>
      </c>
      <c r="AF130" s="10">
        <f t="shared" ca="1" si="56"/>
        <v>3.1250000000000001E-4</v>
      </c>
      <c r="AG130" s="10">
        <f t="shared" ca="1" si="83"/>
        <v>0.64598379629629654</v>
      </c>
      <c r="AH130" s="9" t="str">
        <f t="shared" ca="1" si="57"/>
        <v>Bowl</v>
      </c>
      <c r="AI130" s="8">
        <f t="shared" ca="1" si="84"/>
        <v>0.64598379629629654</v>
      </c>
      <c r="AJ130" s="23">
        <f t="shared" ca="1" si="85"/>
        <v>0</v>
      </c>
      <c r="AK130" s="8">
        <f t="shared" ca="1" si="89"/>
        <v>0.64598379629629654</v>
      </c>
      <c r="AL130" s="7">
        <f t="shared" ca="1" si="58"/>
        <v>29</v>
      </c>
      <c r="AM130" s="8">
        <f t="shared" ca="1" si="59"/>
        <v>3.3564814814814812E-4</v>
      </c>
      <c r="AN130" s="8">
        <f t="shared" ca="1" si="60"/>
        <v>0.64631944444444467</v>
      </c>
      <c r="AO130" s="7" t="str">
        <f t="shared" ca="1" si="61"/>
        <v>Debit</v>
      </c>
      <c r="AP130" s="1">
        <f t="shared" ca="1" si="62"/>
        <v>0</v>
      </c>
      <c r="AQ130" s="1">
        <f t="shared" ca="1" si="46"/>
        <v>1.8171296296296299E-3</v>
      </c>
      <c r="AR130">
        <f t="shared" si="63"/>
        <v>1</v>
      </c>
      <c r="AS130" s="33">
        <f t="shared" ca="1" si="86"/>
        <v>0</v>
      </c>
      <c r="AT130" s="33">
        <f t="shared" ca="1" si="64"/>
        <v>1.8171296296296299E-3</v>
      </c>
      <c r="AX130">
        <f t="shared" si="87"/>
        <v>126</v>
      </c>
      <c r="AY130" s="34">
        <v>9.6043024119799748E-3</v>
      </c>
      <c r="BE130" s="34"/>
    </row>
    <row r="131" spans="1:57">
      <c r="A131" s="2">
        <v>143</v>
      </c>
      <c r="B131" s="1">
        <f t="shared" si="47"/>
        <v>1.6550925925925926E-3</v>
      </c>
      <c r="C131" s="5">
        <f t="shared" si="65"/>
        <v>0.64615740740740757</v>
      </c>
      <c r="D131" s="18">
        <f t="shared" si="45"/>
        <v>0.64615740740740757</v>
      </c>
      <c r="E131" s="21">
        <f t="shared" ca="1" si="66"/>
        <v>0</v>
      </c>
      <c r="F131" s="18">
        <f t="shared" ca="1" si="67"/>
        <v>0.64615740740740757</v>
      </c>
      <c r="G131" s="25">
        <f t="shared" ca="1" si="48"/>
        <v>26</v>
      </c>
      <c r="H131" s="18">
        <f t="shared" ca="1" si="68"/>
        <v>3.0092592592592595E-4</v>
      </c>
      <c r="I131" s="18">
        <f t="shared" ca="1" si="69"/>
        <v>0.64645833333333347</v>
      </c>
      <c r="J131" s="16">
        <f t="shared" ca="1" si="70"/>
        <v>0.64645833333333347</v>
      </c>
      <c r="K131" s="23">
        <f t="shared" ca="1" si="71"/>
        <v>0</v>
      </c>
      <c r="L131" s="16">
        <f t="shared" ca="1" si="72"/>
        <v>0.64645833333333347</v>
      </c>
      <c r="M131" s="15">
        <f t="shared" ca="1" si="49"/>
        <v>33</v>
      </c>
      <c r="N131" s="16">
        <f t="shared" ca="1" si="50"/>
        <v>3.8194444444444446E-4</v>
      </c>
      <c r="O131" s="16">
        <f t="shared" ca="1" si="73"/>
        <v>0.64684027777777786</v>
      </c>
      <c r="P131" s="14">
        <f t="shared" ca="1" si="74"/>
        <v>0.64684027777777786</v>
      </c>
      <c r="Q131" s="23">
        <f t="shared" ca="1" si="75"/>
        <v>0</v>
      </c>
      <c r="R131" s="14">
        <f t="shared" ca="1" si="76"/>
        <v>0.64684027777777786</v>
      </c>
      <c r="S131" s="13">
        <f t="shared" ca="1" si="51"/>
        <v>35</v>
      </c>
      <c r="T131" s="14">
        <f t="shared" ca="1" si="52"/>
        <v>4.0509259259259258E-4</v>
      </c>
      <c r="U131" s="14">
        <f t="shared" ca="1" si="77"/>
        <v>0.64724537037037044</v>
      </c>
      <c r="V131" s="12">
        <f t="shared" ca="1" si="78"/>
        <v>0.64724537037037044</v>
      </c>
      <c r="W131" s="23">
        <v>0</v>
      </c>
      <c r="X131" s="12">
        <f t="shared" ca="1" si="79"/>
        <v>0.64724537037037044</v>
      </c>
      <c r="Y131" s="11">
        <f t="shared" ca="1" si="53"/>
        <v>25</v>
      </c>
      <c r="Z131" s="12">
        <f t="shared" ca="1" si="54"/>
        <v>2.8935185185185184E-4</v>
      </c>
      <c r="AA131" s="12">
        <f t="shared" ca="1" si="80"/>
        <v>0.6475347222222223</v>
      </c>
      <c r="AB131" s="10">
        <f t="shared" ca="1" si="81"/>
        <v>0.6475347222222223</v>
      </c>
      <c r="AC131" s="23">
        <f>0</f>
        <v>0</v>
      </c>
      <c r="AD131" s="10">
        <f t="shared" ca="1" si="82"/>
        <v>0.6475347222222223</v>
      </c>
      <c r="AE131" s="9">
        <f t="shared" ca="1" si="55"/>
        <v>33</v>
      </c>
      <c r="AF131" s="10">
        <f t="shared" ca="1" si="56"/>
        <v>3.8194444444444446E-4</v>
      </c>
      <c r="AG131" s="10">
        <f t="shared" ca="1" si="83"/>
        <v>0.6479166666666667</v>
      </c>
      <c r="AH131" s="9" t="str">
        <f t="shared" ca="1" si="57"/>
        <v>Bowl</v>
      </c>
      <c r="AI131" s="8">
        <f t="shared" ca="1" si="84"/>
        <v>0.6479166666666667</v>
      </c>
      <c r="AJ131" s="23">
        <f t="shared" ca="1" si="85"/>
        <v>0</v>
      </c>
      <c r="AK131" s="8">
        <f t="shared" ca="1" si="89"/>
        <v>0.6479166666666667</v>
      </c>
      <c r="AL131" s="7">
        <f t="shared" ca="1" si="58"/>
        <v>30</v>
      </c>
      <c r="AM131" s="8">
        <f t="shared" ca="1" si="59"/>
        <v>3.4722222222222224E-4</v>
      </c>
      <c r="AN131" s="8">
        <f t="shared" ca="1" si="60"/>
        <v>0.64826388888888897</v>
      </c>
      <c r="AO131" s="7" t="str">
        <f t="shared" ca="1" si="61"/>
        <v>Debit</v>
      </c>
      <c r="AP131" s="1">
        <f t="shared" ca="1" si="62"/>
        <v>0</v>
      </c>
      <c r="AQ131" s="1">
        <f t="shared" ca="1" si="46"/>
        <v>2.1064814814814813E-3</v>
      </c>
      <c r="AR131">
        <f t="shared" si="63"/>
        <v>1</v>
      </c>
      <c r="AS131" s="33">
        <f t="shared" ca="1" si="86"/>
        <v>0</v>
      </c>
      <c r="AT131" s="33">
        <f t="shared" ca="1" si="64"/>
        <v>2.1064814814814813E-3</v>
      </c>
      <c r="AX131">
        <f t="shared" si="87"/>
        <v>127</v>
      </c>
      <c r="AY131" s="34">
        <v>8.3549454160953985E-3</v>
      </c>
      <c r="BE131" s="34"/>
    </row>
    <row r="132" spans="1:57">
      <c r="A132" s="2">
        <v>174</v>
      </c>
      <c r="B132" s="1">
        <f t="shared" si="47"/>
        <v>2.0138888888888888E-3</v>
      </c>
      <c r="C132" s="5">
        <f t="shared" si="65"/>
        <v>0.64817129629629644</v>
      </c>
      <c r="D132" s="18">
        <f t="shared" si="45"/>
        <v>0.64817129629629644</v>
      </c>
      <c r="E132" s="21">
        <f t="shared" ca="1" si="66"/>
        <v>0</v>
      </c>
      <c r="F132" s="18">
        <f t="shared" ca="1" si="67"/>
        <v>0.64817129629629644</v>
      </c>
      <c r="G132" s="25">
        <f t="shared" ca="1" si="48"/>
        <v>18</v>
      </c>
      <c r="H132" s="18">
        <f t="shared" ca="1" si="68"/>
        <v>2.0833333333333335E-4</v>
      </c>
      <c r="I132" s="18">
        <f t="shared" ca="1" si="69"/>
        <v>0.64837962962962981</v>
      </c>
      <c r="J132" s="16">
        <f t="shared" ca="1" si="70"/>
        <v>0.64837962962962981</v>
      </c>
      <c r="K132" s="23">
        <f t="shared" ca="1" si="71"/>
        <v>0</v>
      </c>
      <c r="L132" s="16">
        <f t="shared" ca="1" si="72"/>
        <v>0.64837962962962981</v>
      </c>
      <c r="M132" s="15">
        <f t="shared" ca="1" si="49"/>
        <v>11</v>
      </c>
      <c r="N132" s="16">
        <f t="shared" ca="1" si="50"/>
        <v>1.273148148148148E-4</v>
      </c>
      <c r="O132" s="16">
        <f t="shared" ca="1" si="73"/>
        <v>0.64850694444444457</v>
      </c>
      <c r="P132" s="14">
        <f t="shared" ca="1" si="74"/>
        <v>0.64850694444444457</v>
      </c>
      <c r="Q132" s="23">
        <f t="shared" ca="1" si="75"/>
        <v>0</v>
      </c>
      <c r="R132" s="14">
        <f t="shared" ca="1" si="76"/>
        <v>0.64850694444444457</v>
      </c>
      <c r="S132" s="13">
        <f t="shared" ca="1" si="51"/>
        <v>23</v>
      </c>
      <c r="T132" s="14">
        <f t="shared" ca="1" si="52"/>
        <v>2.6620370370370372E-4</v>
      </c>
      <c r="U132" s="14">
        <f t="shared" ca="1" si="77"/>
        <v>0.64877314814814824</v>
      </c>
      <c r="V132" s="12">
        <f t="shared" ca="1" si="78"/>
        <v>0.64877314814814824</v>
      </c>
      <c r="W132" s="23">
        <v>0</v>
      </c>
      <c r="X132" s="12">
        <f t="shared" ca="1" si="79"/>
        <v>0.64877314814814824</v>
      </c>
      <c r="Y132" s="11">
        <f t="shared" ca="1" si="53"/>
        <v>22</v>
      </c>
      <c r="Z132" s="12">
        <f t="shared" ca="1" si="54"/>
        <v>2.5462962962962961E-4</v>
      </c>
      <c r="AA132" s="12">
        <f t="shared" ca="1" si="80"/>
        <v>0.64902777777777787</v>
      </c>
      <c r="AB132" s="10">
        <f t="shared" ca="1" si="81"/>
        <v>0.64902777777777787</v>
      </c>
      <c r="AC132" s="23">
        <f>0</f>
        <v>0</v>
      </c>
      <c r="AD132" s="10">
        <f t="shared" ca="1" si="82"/>
        <v>0.64902777777777787</v>
      </c>
      <c r="AE132" s="9">
        <f t="shared" ca="1" si="55"/>
        <v>33</v>
      </c>
      <c r="AF132" s="10">
        <f t="shared" ca="1" si="56"/>
        <v>3.8194444444444446E-4</v>
      </c>
      <c r="AG132" s="10">
        <f t="shared" ca="1" si="83"/>
        <v>0.64940972222222226</v>
      </c>
      <c r="AH132" s="9" t="str">
        <f t="shared" ca="1" si="57"/>
        <v>Bowl</v>
      </c>
      <c r="AI132" s="8">
        <f t="shared" ca="1" si="84"/>
        <v>0.64940972222222226</v>
      </c>
      <c r="AJ132" s="23">
        <f t="shared" ca="1" si="85"/>
        <v>0</v>
      </c>
      <c r="AK132" s="8">
        <f t="shared" ca="1" si="89"/>
        <v>0.64940972222222226</v>
      </c>
      <c r="AL132" s="7">
        <f t="shared" ca="1" si="58"/>
        <v>12</v>
      </c>
      <c r="AM132" s="8">
        <f t="shared" ca="1" si="59"/>
        <v>1.3888888888888889E-4</v>
      </c>
      <c r="AN132" s="8">
        <f t="shared" ca="1" si="60"/>
        <v>0.64954861111111117</v>
      </c>
      <c r="AO132" s="7" t="str">
        <f t="shared" ca="1" si="61"/>
        <v>Debit</v>
      </c>
      <c r="AP132" s="1">
        <f t="shared" ca="1" si="62"/>
        <v>0</v>
      </c>
      <c r="AQ132" s="1">
        <f t="shared" ca="1" si="46"/>
        <v>1.3773148148148147E-3</v>
      </c>
      <c r="AR132">
        <f t="shared" si="63"/>
        <v>1</v>
      </c>
      <c r="AS132" s="33">
        <f t="shared" ca="1" si="86"/>
        <v>0</v>
      </c>
      <c r="AT132" s="33">
        <f t="shared" ca="1" si="64"/>
        <v>1.3773148148148147E-3</v>
      </c>
      <c r="AX132">
        <f t="shared" si="87"/>
        <v>128</v>
      </c>
      <c r="AY132" s="34">
        <v>7.4062642889806928E-3</v>
      </c>
      <c r="BE132" s="34"/>
    </row>
    <row r="133" spans="1:57">
      <c r="A133" s="2">
        <v>75</v>
      </c>
      <c r="B133" s="1">
        <f t="shared" si="47"/>
        <v>8.6805555555555551E-4</v>
      </c>
      <c r="C133" s="5">
        <f t="shared" si="65"/>
        <v>0.64903935185185202</v>
      </c>
      <c r="D133" s="18">
        <f t="shared" ref="D133:D196" si="90">C133</f>
        <v>0.64903935185185202</v>
      </c>
      <c r="E133" s="21">
        <f t="shared" ca="1" si="66"/>
        <v>0</v>
      </c>
      <c r="F133" s="18">
        <f t="shared" ca="1" si="67"/>
        <v>0.64903935185185202</v>
      </c>
      <c r="G133" s="25">
        <f t="shared" ca="1" si="48"/>
        <v>18</v>
      </c>
      <c r="H133" s="18">
        <f t="shared" ca="1" si="68"/>
        <v>2.0833333333333335E-4</v>
      </c>
      <c r="I133" s="18">
        <f t="shared" ca="1" si="69"/>
        <v>0.64924768518518539</v>
      </c>
      <c r="J133" s="16">
        <f t="shared" ca="1" si="70"/>
        <v>0.64924768518518539</v>
      </c>
      <c r="K133" s="23">
        <f t="shared" ca="1" si="71"/>
        <v>0</v>
      </c>
      <c r="L133" s="16">
        <f t="shared" ca="1" si="72"/>
        <v>0.64924768518518539</v>
      </c>
      <c r="M133" s="15">
        <f t="shared" ca="1" si="49"/>
        <v>12</v>
      </c>
      <c r="N133" s="16">
        <f t="shared" ca="1" si="50"/>
        <v>1.3888888888888889E-4</v>
      </c>
      <c r="O133" s="16">
        <f t="shared" ca="1" si="73"/>
        <v>0.6493865740740743</v>
      </c>
      <c r="P133" s="14">
        <f t="shared" ca="1" si="74"/>
        <v>0.6493865740740743</v>
      </c>
      <c r="Q133" s="23">
        <f t="shared" ca="1" si="75"/>
        <v>2.3148148147966729E-5</v>
      </c>
      <c r="R133" s="14">
        <f t="shared" ca="1" si="76"/>
        <v>0.64940972222222226</v>
      </c>
      <c r="S133" s="13">
        <f t="shared" ca="1" si="51"/>
        <v>21</v>
      </c>
      <c r="T133" s="14">
        <f t="shared" ca="1" si="52"/>
        <v>2.4305555555555555E-4</v>
      </c>
      <c r="U133" s="14">
        <f t="shared" ca="1" si="77"/>
        <v>0.64965277777777786</v>
      </c>
      <c r="V133" s="12">
        <f t="shared" ca="1" si="78"/>
        <v>0.64965277777777786</v>
      </c>
      <c r="W133" s="23">
        <v>0</v>
      </c>
      <c r="X133" s="12">
        <f t="shared" ca="1" si="79"/>
        <v>0.64965277777777786</v>
      </c>
      <c r="Y133" s="11">
        <f t="shared" ca="1" si="53"/>
        <v>43</v>
      </c>
      <c r="Z133" s="12">
        <f t="shared" ca="1" si="54"/>
        <v>4.9768518518518521E-4</v>
      </c>
      <c r="AA133" s="12">
        <f t="shared" ca="1" si="80"/>
        <v>0.65015046296296308</v>
      </c>
      <c r="AB133" s="10">
        <f t="shared" ca="1" si="81"/>
        <v>0.65015046296296308</v>
      </c>
      <c r="AC133" s="23">
        <f>0</f>
        <v>0</v>
      </c>
      <c r="AD133" s="10">
        <f t="shared" ca="1" si="82"/>
        <v>0.65015046296296308</v>
      </c>
      <c r="AE133" s="9">
        <f t="shared" ca="1" si="55"/>
        <v>35</v>
      </c>
      <c r="AF133" s="10">
        <f t="shared" ca="1" si="56"/>
        <v>4.0509259259259258E-4</v>
      </c>
      <c r="AG133" s="10">
        <f t="shared" ca="1" si="83"/>
        <v>0.65055555555555566</v>
      </c>
      <c r="AH133" s="9" t="str">
        <f t="shared" ca="1" si="57"/>
        <v>Bowl</v>
      </c>
      <c r="AI133" s="8">
        <f t="shared" ca="1" si="84"/>
        <v>0.65055555555555566</v>
      </c>
      <c r="AJ133" s="23">
        <f t="shared" ca="1" si="85"/>
        <v>0</v>
      </c>
      <c r="AK133" s="8">
        <f t="shared" ca="1" si="89"/>
        <v>0.65055555555555566</v>
      </c>
      <c r="AL133" s="7">
        <f t="shared" ca="1" si="58"/>
        <v>16</v>
      </c>
      <c r="AM133" s="8">
        <f t="shared" ca="1" si="59"/>
        <v>1.8518518518518518E-4</v>
      </c>
      <c r="AN133" s="8">
        <f t="shared" ca="1" si="60"/>
        <v>0.65074074074074084</v>
      </c>
      <c r="AO133" s="7" t="str">
        <f t="shared" ca="1" si="61"/>
        <v>Debit</v>
      </c>
      <c r="AP133" s="1">
        <f t="shared" ca="1" si="62"/>
        <v>2.3148148147966729E-5</v>
      </c>
      <c r="AQ133" s="1">
        <f t="shared" ref="AQ133:AQ196" ca="1" si="91">AM133+AF133+Z133+T133+N133+H133</f>
        <v>1.6782407407407408E-3</v>
      </c>
      <c r="AR133">
        <f t="shared" si="63"/>
        <v>1</v>
      </c>
      <c r="AS133" s="33">
        <f t="shared" ca="1" si="86"/>
        <v>2.3148148147966729E-5</v>
      </c>
      <c r="AT133" s="33">
        <f t="shared" ca="1" si="64"/>
        <v>1.6782407407407408E-3</v>
      </c>
      <c r="AX133">
        <f t="shared" si="87"/>
        <v>129</v>
      </c>
      <c r="AY133" s="34">
        <v>9.2946244855969962E-3</v>
      </c>
      <c r="BE133" s="34"/>
    </row>
    <row r="134" spans="1:57">
      <c r="A134" s="2">
        <v>190</v>
      </c>
      <c r="B134" s="1">
        <f t="shared" ref="B134:B197" si="92">A134/86400</f>
        <v>2.1990740740740742E-3</v>
      </c>
      <c r="C134" s="5">
        <f t="shared" si="65"/>
        <v>0.65123842592592607</v>
      </c>
      <c r="D134" s="18">
        <f t="shared" si="90"/>
        <v>0.65123842592592607</v>
      </c>
      <c r="E134" s="21">
        <f t="shared" ca="1" si="66"/>
        <v>0</v>
      </c>
      <c r="F134" s="18">
        <f t="shared" ca="1" si="67"/>
        <v>0.65123842592592607</v>
      </c>
      <c r="G134" s="25">
        <f t="shared" ref="G134:G197" ca="1" si="93">RANDBETWEEN(10,30)</f>
        <v>10</v>
      </c>
      <c r="H134" s="18">
        <f t="shared" ca="1" si="68"/>
        <v>1.1574074074074075E-4</v>
      </c>
      <c r="I134" s="18">
        <f t="shared" ca="1" si="69"/>
        <v>0.65135416666666679</v>
      </c>
      <c r="J134" s="16">
        <f t="shared" ca="1" si="70"/>
        <v>0.65135416666666679</v>
      </c>
      <c r="K134" s="23">
        <f t="shared" ca="1" si="71"/>
        <v>0</v>
      </c>
      <c r="L134" s="16">
        <f t="shared" ca="1" si="72"/>
        <v>0.65135416666666679</v>
      </c>
      <c r="M134" s="15">
        <f t="shared" ref="M134:M197" ca="1" si="94">RANDBETWEEN(8,35)</f>
        <v>14</v>
      </c>
      <c r="N134" s="16">
        <f t="shared" ref="N134:N197" ca="1" si="95">M134/86400</f>
        <v>1.6203703703703703E-4</v>
      </c>
      <c r="O134" s="16">
        <f t="shared" ca="1" si="73"/>
        <v>0.65151620370370378</v>
      </c>
      <c r="P134" s="14">
        <f t="shared" ca="1" si="74"/>
        <v>0.65151620370370378</v>
      </c>
      <c r="Q134" s="23">
        <f t="shared" ca="1" si="75"/>
        <v>0</v>
      </c>
      <c r="R134" s="14">
        <f t="shared" ca="1" si="76"/>
        <v>0.65151620370370378</v>
      </c>
      <c r="S134" s="13">
        <f t="shared" ref="S134:S197" ca="1" si="96">RANDBETWEEN(15,45)</f>
        <v>19</v>
      </c>
      <c r="T134" s="14">
        <f t="shared" ref="T134:T197" ca="1" si="97">S134/86400</f>
        <v>2.199074074074074E-4</v>
      </c>
      <c r="U134" s="14">
        <f t="shared" ca="1" si="77"/>
        <v>0.65173611111111118</v>
      </c>
      <c r="V134" s="12">
        <f t="shared" ca="1" si="78"/>
        <v>0.65173611111111118</v>
      </c>
      <c r="W134" s="23">
        <v>0</v>
      </c>
      <c r="X134" s="12">
        <f t="shared" ca="1" si="79"/>
        <v>0.65173611111111118</v>
      </c>
      <c r="Y134" s="11">
        <f t="shared" ref="Y134:Y197" ca="1" si="98">RANDBETWEEN(20,50)</f>
        <v>22</v>
      </c>
      <c r="Z134" s="12">
        <f t="shared" ref="Z134:Z197" ca="1" si="99">Y134/86400</f>
        <v>2.5462962962962961E-4</v>
      </c>
      <c r="AA134" s="12">
        <f t="shared" ca="1" si="80"/>
        <v>0.65199074074074082</v>
      </c>
      <c r="AB134" s="10">
        <f t="shared" ca="1" si="81"/>
        <v>0.65199074074074082</v>
      </c>
      <c r="AC134" s="23">
        <f>0</f>
        <v>0</v>
      </c>
      <c r="AD134" s="10">
        <f t="shared" ca="1" si="82"/>
        <v>0.65199074074074082</v>
      </c>
      <c r="AE134" s="9">
        <f t="shared" ref="AE134:AE197" ca="1" si="100">IF(AH134=$AE$366,RANDBETWEEN($AF$366,$AG$366),IF(AH134=$AE$367,RANDBETWEEN($AF$367,$AG$367),RANDBETWEEN($AF$368,$AG$368)))</f>
        <v>31</v>
      </c>
      <c r="AF134" s="10">
        <f t="shared" ref="AF134:AF197" ca="1" si="101">AE134/86400</f>
        <v>3.5879629629629629E-4</v>
      </c>
      <c r="AG134" s="10">
        <f t="shared" ca="1" si="83"/>
        <v>0.65234953703703713</v>
      </c>
      <c r="AH134" s="9" t="str">
        <f t="shared" ref="AH134:AH197" ca="1" si="102">IF(RAND()&lt;$AD$366,$AE$366,IF(RAND()&lt;$AD$367,$AE$367,$AE$368))</f>
        <v>Burrito</v>
      </c>
      <c r="AI134" s="8">
        <f t="shared" ca="1" si="84"/>
        <v>0.65234953703703713</v>
      </c>
      <c r="AJ134" s="23">
        <f t="shared" ca="1" si="85"/>
        <v>0</v>
      </c>
      <c r="AK134" s="8">
        <f t="shared" ca="1" si="89"/>
        <v>0.65234953703703713</v>
      </c>
      <c r="AL134" s="7">
        <f t="shared" ref="AL134:AL197" ca="1" si="103">IF(AO134=$AL$366,RANDBETWEEN($AM$366,$AN$366),RANDBETWEEN($AM$367,$AN$367))</f>
        <v>45</v>
      </c>
      <c r="AM134" s="8">
        <f t="shared" ref="AM134:AM197" ca="1" si="104">AL134/86400</f>
        <v>5.2083333333333333E-4</v>
      </c>
      <c r="AN134" s="8">
        <f t="shared" ref="AN134:AN197" ca="1" si="105">AK134+AM134</f>
        <v>0.65287037037037043</v>
      </c>
      <c r="AO134" s="7" t="str">
        <f t="shared" ref="AO134:AO197" ca="1" si="106">IF(RAND()&lt;$AK$366,$AL$366,$AL$367)</f>
        <v>Cash</v>
      </c>
      <c r="AP134" s="1">
        <f t="shared" ref="AP134:AP197" ca="1" si="107">E134+K134+Q134+W134+AC134+AJ134</f>
        <v>0</v>
      </c>
      <c r="AQ134" s="1">
        <f t="shared" ca="1" si="91"/>
        <v>1.6319444444444443E-3</v>
      </c>
      <c r="AR134">
        <f t="shared" ref="AR134:AR197" si="108">IF(C134&lt;$H$1, 1,0)</f>
        <v>1</v>
      </c>
      <c r="AS134" s="33">
        <f t="shared" ca="1" si="86"/>
        <v>0</v>
      </c>
      <c r="AT134" s="33">
        <f t="shared" ref="AT134:AT197" ca="1" si="109">AQ134*AR134</f>
        <v>1.6319444444444443E-3</v>
      </c>
      <c r="AX134">
        <f t="shared" si="87"/>
        <v>130</v>
      </c>
      <c r="AY134" s="34">
        <v>8.4988711705536579E-3</v>
      </c>
      <c r="BE134" s="34"/>
    </row>
    <row r="135" spans="1:57">
      <c r="A135" s="2">
        <v>267</v>
      </c>
      <c r="B135" s="1">
        <f t="shared" si="92"/>
        <v>3.0902777777777777E-3</v>
      </c>
      <c r="C135" s="5">
        <f t="shared" ref="C135:C198" si="110">C134+B135</f>
        <v>0.65432870370370388</v>
      </c>
      <c r="D135" s="18">
        <f t="shared" si="90"/>
        <v>0.65432870370370388</v>
      </c>
      <c r="E135" s="21">
        <f t="shared" ref="E135:E198" ca="1" si="111">MAX(0,(I134-D135))</f>
        <v>0</v>
      </c>
      <c r="F135" s="18">
        <f t="shared" ref="F135:F198" ca="1" si="112">D135+E135</f>
        <v>0.65432870370370388</v>
      </c>
      <c r="G135" s="25">
        <f t="shared" ca="1" si="93"/>
        <v>17</v>
      </c>
      <c r="H135" s="18">
        <f t="shared" ref="H135:H198" ca="1" si="113">G135/86400</f>
        <v>1.9675925925925926E-4</v>
      </c>
      <c r="I135" s="18">
        <f t="shared" ref="I135:I198" ca="1" si="114">F135+H135</f>
        <v>0.6545254629629631</v>
      </c>
      <c r="J135" s="16">
        <f t="shared" ref="J135:J198" ca="1" si="115">I135</f>
        <v>0.6545254629629631</v>
      </c>
      <c r="K135" s="23">
        <f t="shared" ref="K135:K198" ca="1" si="116">MAX(0,(O134-J135))</f>
        <v>0</v>
      </c>
      <c r="L135" s="16">
        <f t="shared" ref="L135:L198" ca="1" si="117">J135+K135</f>
        <v>0.6545254629629631</v>
      </c>
      <c r="M135" s="15">
        <f t="shared" ca="1" si="94"/>
        <v>35</v>
      </c>
      <c r="N135" s="16">
        <f t="shared" ca="1" si="95"/>
        <v>4.0509259259259258E-4</v>
      </c>
      <c r="O135" s="16">
        <f t="shared" ref="O135:O198" ca="1" si="118">L135+N135</f>
        <v>0.65493055555555568</v>
      </c>
      <c r="P135" s="14">
        <f t="shared" ref="P135:P198" ca="1" si="119">O135</f>
        <v>0.65493055555555568</v>
      </c>
      <c r="Q135" s="23">
        <f t="shared" ref="Q135:Q198" ca="1" si="120">MAX(0,(AG134-P135))</f>
        <v>0</v>
      </c>
      <c r="R135" s="14">
        <f t="shared" ref="R135:R198" ca="1" si="121">P135+Q135</f>
        <v>0.65493055555555568</v>
      </c>
      <c r="S135" s="13">
        <f t="shared" ca="1" si="96"/>
        <v>17</v>
      </c>
      <c r="T135" s="14">
        <f t="shared" ca="1" si="97"/>
        <v>1.9675925925925926E-4</v>
      </c>
      <c r="U135" s="14">
        <f t="shared" ref="U135:U198" ca="1" si="122">R135+T135</f>
        <v>0.6551273148148149</v>
      </c>
      <c r="V135" s="12">
        <f t="shared" ref="V135:V198" ca="1" si="123">U135</f>
        <v>0.6551273148148149</v>
      </c>
      <c r="W135" s="23">
        <v>0</v>
      </c>
      <c r="X135" s="12">
        <f t="shared" ref="X135:X198" ca="1" si="124">V135+W135</f>
        <v>0.6551273148148149</v>
      </c>
      <c r="Y135" s="11">
        <f t="shared" ca="1" si="98"/>
        <v>25</v>
      </c>
      <c r="Z135" s="12">
        <f t="shared" ca="1" si="99"/>
        <v>2.8935185185185184E-4</v>
      </c>
      <c r="AA135" s="12">
        <f t="shared" ref="AA135:AA198" ca="1" si="125">X135+Z135</f>
        <v>0.65541666666666676</v>
      </c>
      <c r="AB135" s="10">
        <f t="shared" ref="AB135:AB198" ca="1" si="126">AA135</f>
        <v>0.65541666666666676</v>
      </c>
      <c r="AC135" s="23">
        <f>0</f>
        <v>0</v>
      </c>
      <c r="AD135" s="10">
        <f t="shared" ref="AD135:AD198" ca="1" si="127">AB135+AC135</f>
        <v>0.65541666666666676</v>
      </c>
      <c r="AE135" s="9">
        <f t="shared" ca="1" si="100"/>
        <v>33</v>
      </c>
      <c r="AF135" s="10">
        <f t="shared" ca="1" si="101"/>
        <v>3.8194444444444446E-4</v>
      </c>
      <c r="AG135" s="10">
        <f t="shared" ref="AG135:AG198" ca="1" si="128">AD135+AF135</f>
        <v>0.65579861111111115</v>
      </c>
      <c r="AH135" s="9" t="str">
        <f t="shared" ca="1" si="102"/>
        <v>Bowl</v>
      </c>
      <c r="AI135" s="8">
        <f t="shared" ref="AI135:AI198" ca="1" si="129">AG135</f>
        <v>0.65579861111111115</v>
      </c>
      <c r="AJ135" s="23">
        <f t="shared" ref="AJ135:AJ198" ca="1" si="130">MAX(0,(AN134-AI135))</f>
        <v>0</v>
      </c>
      <c r="AK135" s="8">
        <f t="shared" ca="1" si="89"/>
        <v>0.65579861111111115</v>
      </c>
      <c r="AL135" s="7">
        <f t="shared" ca="1" si="103"/>
        <v>24</v>
      </c>
      <c r="AM135" s="8">
        <f t="shared" ca="1" si="104"/>
        <v>2.7777777777777778E-4</v>
      </c>
      <c r="AN135" s="8">
        <f t="shared" ca="1" si="105"/>
        <v>0.65607638888888897</v>
      </c>
      <c r="AO135" s="7" t="str">
        <f t="shared" ca="1" si="106"/>
        <v>Debit</v>
      </c>
      <c r="AP135" s="1">
        <f t="shared" ca="1" si="107"/>
        <v>0</v>
      </c>
      <c r="AQ135" s="1">
        <f t="shared" ca="1" si="91"/>
        <v>1.747685185185185E-3</v>
      </c>
      <c r="AR135">
        <f t="shared" si="108"/>
        <v>1</v>
      </c>
      <c r="AS135" s="33">
        <f t="shared" ref="AS135:AS198" ca="1" si="131">AP135*AR135</f>
        <v>0</v>
      </c>
      <c r="AT135" s="33">
        <f t="shared" ca="1" si="109"/>
        <v>1.747685185185185E-3</v>
      </c>
      <c r="AX135">
        <f t="shared" ref="AX135:AX198" si="132">AX134+1</f>
        <v>131</v>
      </c>
      <c r="AY135" s="34">
        <v>9.5106381458621991E-3</v>
      </c>
      <c r="BE135" s="34"/>
    </row>
    <row r="136" spans="1:57">
      <c r="A136" s="2">
        <v>193</v>
      </c>
      <c r="B136" s="1">
        <f t="shared" si="92"/>
        <v>2.2337962962962962E-3</v>
      </c>
      <c r="C136" s="5">
        <f t="shared" si="110"/>
        <v>0.65656250000000016</v>
      </c>
      <c r="D136" s="18">
        <f t="shared" si="90"/>
        <v>0.65656250000000016</v>
      </c>
      <c r="E136" s="21">
        <f t="shared" ca="1" si="111"/>
        <v>0</v>
      </c>
      <c r="F136" s="18">
        <f t="shared" ca="1" si="112"/>
        <v>0.65656250000000016</v>
      </c>
      <c r="G136" s="25">
        <f t="shared" ca="1" si="93"/>
        <v>17</v>
      </c>
      <c r="H136" s="18">
        <f t="shared" ca="1" si="113"/>
        <v>1.9675925925925926E-4</v>
      </c>
      <c r="I136" s="18">
        <f t="shared" ca="1" si="114"/>
        <v>0.65675925925925938</v>
      </c>
      <c r="J136" s="16">
        <f t="shared" ca="1" si="115"/>
        <v>0.65675925925925938</v>
      </c>
      <c r="K136" s="23">
        <f t="shared" ca="1" si="116"/>
        <v>0</v>
      </c>
      <c r="L136" s="16">
        <f t="shared" ca="1" si="117"/>
        <v>0.65675925925925938</v>
      </c>
      <c r="M136" s="15">
        <f t="shared" ca="1" si="94"/>
        <v>24</v>
      </c>
      <c r="N136" s="16">
        <f t="shared" ca="1" si="95"/>
        <v>2.7777777777777778E-4</v>
      </c>
      <c r="O136" s="16">
        <f t="shared" ca="1" si="118"/>
        <v>0.6570370370370372</v>
      </c>
      <c r="P136" s="14">
        <f t="shared" ca="1" si="119"/>
        <v>0.6570370370370372</v>
      </c>
      <c r="Q136" s="23">
        <f t="shared" ca="1" si="120"/>
        <v>0</v>
      </c>
      <c r="R136" s="14">
        <f t="shared" ca="1" si="121"/>
        <v>0.6570370370370372</v>
      </c>
      <c r="S136" s="13">
        <f t="shared" ca="1" si="96"/>
        <v>32</v>
      </c>
      <c r="T136" s="14">
        <f t="shared" ca="1" si="97"/>
        <v>3.7037037037037035E-4</v>
      </c>
      <c r="U136" s="14">
        <f t="shared" ca="1" si="122"/>
        <v>0.65740740740740755</v>
      </c>
      <c r="V136" s="12">
        <f t="shared" ca="1" si="123"/>
        <v>0.65740740740740755</v>
      </c>
      <c r="W136" s="23">
        <v>0</v>
      </c>
      <c r="X136" s="12">
        <f t="shared" ca="1" si="124"/>
        <v>0.65740740740740755</v>
      </c>
      <c r="Y136" s="11">
        <f t="shared" ca="1" si="98"/>
        <v>25</v>
      </c>
      <c r="Z136" s="12">
        <f t="shared" ca="1" si="99"/>
        <v>2.8935185185185184E-4</v>
      </c>
      <c r="AA136" s="12">
        <f t="shared" ca="1" si="125"/>
        <v>0.65769675925925941</v>
      </c>
      <c r="AB136" s="10">
        <f t="shared" ca="1" si="126"/>
        <v>0.65769675925925941</v>
      </c>
      <c r="AC136" s="23">
        <f>0</f>
        <v>0</v>
      </c>
      <c r="AD136" s="10">
        <f t="shared" ca="1" si="127"/>
        <v>0.65769675925925941</v>
      </c>
      <c r="AE136" s="9">
        <f t="shared" ca="1" si="100"/>
        <v>47</v>
      </c>
      <c r="AF136" s="10">
        <f t="shared" ca="1" si="101"/>
        <v>5.4398148148148144E-4</v>
      </c>
      <c r="AG136" s="10">
        <f t="shared" ca="1" si="128"/>
        <v>0.6582407407407409</v>
      </c>
      <c r="AH136" s="9" t="str">
        <f t="shared" ca="1" si="102"/>
        <v>Quesadilla</v>
      </c>
      <c r="AI136" s="8">
        <f t="shared" ca="1" si="129"/>
        <v>0.6582407407407409</v>
      </c>
      <c r="AJ136" s="23">
        <f t="shared" ca="1" si="130"/>
        <v>0</v>
      </c>
      <c r="AK136" s="8">
        <f t="shared" ca="1" si="89"/>
        <v>0.6582407407407409</v>
      </c>
      <c r="AL136" s="7">
        <f t="shared" ca="1" si="103"/>
        <v>26</v>
      </c>
      <c r="AM136" s="8">
        <f t="shared" ca="1" si="104"/>
        <v>3.0092592592592595E-4</v>
      </c>
      <c r="AN136" s="8">
        <f t="shared" ca="1" si="105"/>
        <v>0.6585416666666668</v>
      </c>
      <c r="AO136" s="7" t="str">
        <f t="shared" ca="1" si="106"/>
        <v>Debit</v>
      </c>
      <c r="AP136" s="1">
        <f t="shared" ca="1" si="107"/>
        <v>0</v>
      </c>
      <c r="AQ136" s="1">
        <f t="shared" ca="1" si="91"/>
        <v>1.9791666666666668E-3</v>
      </c>
      <c r="AR136">
        <f t="shared" si="108"/>
        <v>1</v>
      </c>
      <c r="AS136" s="33">
        <f t="shared" ca="1" si="131"/>
        <v>0</v>
      </c>
      <c r="AT136" s="33">
        <f t="shared" ca="1" si="109"/>
        <v>1.9791666666666668E-3</v>
      </c>
      <c r="AX136">
        <f t="shared" si="132"/>
        <v>132</v>
      </c>
      <c r="AY136" s="34">
        <v>1.0049368427069457E-2</v>
      </c>
      <c r="BE136" s="34"/>
    </row>
    <row r="137" spans="1:57">
      <c r="A137" s="2">
        <v>91</v>
      </c>
      <c r="B137" s="1">
        <f t="shared" si="92"/>
        <v>1.0532407407407407E-3</v>
      </c>
      <c r="C137" s="5">
        <f t="shared" si="110"/>
        <v>0.65761574074074092</v>
      </c>
      <c r="D137" s="18">
        <f t="shared" si="90"/>
        <v>0.65761574074074092</v>
      </c>
      <c r="E137" s="21">
        <f t="shared" ca="1" si="111"/>
        <v>0</v>
      </c>
      <c r="F137" s="18">
        <f t="shared" ca="1" si="112"/>
        <v>0.65761574074074092</v>
      </c>
      <c r="G137" s="25">
        <f t="shared" ca="1" si="93"/>
        <v>20</v>
      </c>
      <c r="H137" s="18">
        <f t="shared" ca="1" si="113"/>
        <v>2.3148148148148149E-4</v>
      </c>
      <c r="I137" s="18">
        <f t="shared" ca="1" si="114"/>
        <v>0.65784722222222236</v>
      </c>
      <c r="J137" s="16">
        <f t="shared" ca="1" si="115"/>
        <v>0.65784722222222236</v>
      </c>
      <c r="K137" s="23">
        <f t="shared" ca="1" si="116"/>
        <v>0</v>
      </c>
      <c r="L137" s="16">
        <f t="shared" ca="1" si="117"/>
        <v>0.65784722222222236</v>
      </c>
      <c r="M137" s="15">
        <f t="shared" ca="1" si="94"/>
        <v>33</v>
      </c>
      <c r="N137" s="16">
        <f t="shared" ca="1" si="95"/>
        <v>3.8194444444444446E-4</v>
      </c>
      <c r="O137" s="16">
        <f t="shared" ca="1" si="118"/>
        <v>0.65822916666666675</v>
      </c>
      <c r="P137" s="14">
        <f t="shared" ca="1" si="119"/>
        <v>0.65822916666666675</v>
      </c>
      <c r="Q137" s="23">
        <f t="shared" ca="1" si="120"/>
        <v>1.1574074074149898E-5</v>
      </c>
      <c r="R137" s="14">
        <f t="shared" ca="1" si="121"/>
        <v>0.6582407407407409</v>
      </c>
      <c r="S137" s="13">
        <f t="shared" ca="1" si="96"/>
        <v>17</v>
      </c>
      <c r="T137" s="14">
        <f t="shared" ca="1" si="97"/>
        <v>1.9675925925925926E-4</v>
      </c>
      <c r="U137" s="14">
        <f t="shared" ca="1" si="122"/>
        <v>0.65843750000000012</v>
      </c>
      <c r="V137" s="12">
        <f t="shared" ca="1" si="123"/>
        <v>0.65843750000000012</v>
      </c>
      <c r="W137" s="23">
        <v>0</v>
      </c>
      <c r="X137" s="12">
        <f t="shared" ca="1" si="124"/>
        <v>0.65843750000000012</v>
      </c>
      <c r="Y137" s="11">
        <f t="shared" ca="1" si="98"/>
        <v>50</v>
      </c>
      <c r="Z137" s="12">
        <f t="shared" ca="1" si="99"/>
        <v>5.7870370370370367E-4</v>
      </c>
      <c r="AA137" s="12">
        <f t="shared" ca="1" si="125"/>
        <v>0.65901620370370384</v>
      </c>
      <c r="AB137" s="10">
        <f t="shared" ca="1" si="126"/>
        <v>0.65901620370370384</v>
      </c>
      <c r="AC137" s="23">
        <f>0</f>
        <v>0</v>
      </c>
      <c r="AD137" s="10">
        <f t="shared" ca="1" si="127"/>
        <v>0.65901620370370384</v>
      </c>
      <c r="AE137" s="9">
        <f t="shared" ca="1" si="100"/>
        <v>39</v>
      </c>
      <c r="AF137" s="10">
        <f t="shared" ca="1" si="101"/>
        <v>4.5138888888888887E-4</v>
      </c>
      <c r="AG137" s="10">
        <f t="shared" ca="1" si="128"/>
        <v>0.65946759259259269</v>
      </c>
      <c r="AH137" s="9" t="str">
        <f t="shared" ca="1" si="102"/>
        <v>Bowl</v>
      </c>
      <c r="AI137" s="8">
        <f t="shared" ca="1" si="129"/>
        <v>0.65946759259259269</v>
      </c>
      <c r="AJ137" s="23">
        <f t="shared" ca="1" si="130"/>
        <v>0</v>
      </c>
      <c r="AK137" s="8">
        <f t="shared" ref="AK137:AK200" ca="1" si="133">AI137+AJ137</f>
        <v>0.65946759259259269</v>
      </c>
      <c r="AL137" s="7">
        <f t="shared" ca="1" si="103"/>
        <v>51</v>
      </c>
      <c r="AM137" s="8">
        <f t="shared" ca="1" si="104"/>
        <v>5.9027777777777778E-4</v>
      </c>
      <c r="AN137" s="8">
        <f t="shared" ca="1" si="105"/>
        <v>0.66005787037037045</v>
      </c>
      <c r="AO137" s="7" t="str">
        <f t="shared" ca="1" si="106"/>
        <v>Cash</v>
      </c>
      <c r="AP137" s="1">
        <f t="shared" ca="1" si="107"/>
        <v>1.1574074074149898E-5</v>
      </c>
      <c r="AQ137" s="1">
        <f t="shared" ca="1" si="91"/>
        <v>2.4305555555555552E-3</v>
      </c>
      <c r="AR137">
        <f t="shared" si="108"/>
        <v>1</v>
      </c>
      <c r="AS137" s="33">
        <f t="shared" ca="1" si="131"/>
        <v>1.1574074074149898E-5</v>
      </c>
      <c r="AT137" s="33">
        <f t="shared" ca="1" si="109"/>
        <v>2.4305555555555552E-3</v>
      </c>
      <c r="AX137">
        <f t="shared" si="132"/>
        <v>133</v>
      </c>
      <c r="AY137" s="34">
        <v>9.2350394375857337E-3</v>
      </c>
      <c r="BE137" s="34"/>
    </row>
    <row r="138" spans="1:57">
      <c r="A138" s="2">
        <v>98</v>
      </c>
      <c r="B138" s="1">
        <f t="shared" si="92"/>
        <v>1.1342592592592593E-3</v>
      </c>
      <c r="C138" s="5">
        <f t="shared" si="110"/>
        <v>0.65875000000000017</v>
      </c>
      <c r="D138" s="18">
        <f t="shared" si="90"/>
        <v>0.65875000000000017</v>
      </c>
      <c r="E138" s="21">
        <f t="shared" ca="1" si="111"/>
        <v>0</v>
      </c>
      <c r="F138" s="18">
        <f t="shared" ca="1" si="112"/>
        <v>0.65875000000000017</v>
      </c>
      <c r="G138" s="25">
        <f t="shared" ca="1" si="93"/>
        <v>13</v>
      </c>
      <c r="H138" s="18">
        <f t="shared" ca="1" si="113"/>
        <v>1.5046296296296297E-4</v>
      </c>
      <c r="I138" s="18">
        <f t="shared" ca="1" si="114"/>
        <v>0.65890046296296312</v>
      </c>
      <c r="J138" s="16">
        <f t="shared" ca="1" si="115"/>
        <v>0.65890046296296312</v>
      </c>
      <c r="K138" s="23">
        <f t="shared" ca="1" si="116"/>
        <v>0</v>
      </c>
      <c r="L138" s="16">
        <f t="shared" ca="1" si="117"/>
        <v>0.65890046296296312</v>
      </c>
      <c r="M138" s="15">
        <f t="shared" ca="1" si="94"/>
        <v>23</v>
      </c>
      <c r="N138" s="16">
        <f t="shared" ca="1" si="95"/>
        <v>2.6620370370370372E-4</v>
      </c>
      <c r="O138" s="16">
        <f t="shared" ca="1" si="118"/>
        <v>0.65916666666666679</v>
      </c>
      <c r="P138" s="14">
        <f t="shared" ca="1" si="119"/>
        <v>0.65916666666666679</v>
      </c>
      <c r="Q138" s="23">
        <f t="shared" ca="1" si="120"/>
        <v>3.0092592592589895E-4</v>
      </c>
      <c r="R138" s="14">
        <f t="shared" ca="1" si="121"/>
        <v>0.65946759259259269</v>
      </c>
      <c r="S138" s="13">
        <f t="shared" ca="1" si="96"/>
        <v>16</v>
      </c>
      <c r="T138" s="14">
        <f t="shared" ca="1" si="97"/>
        <v>1.8518518518518518E-4</v>
      </c>
      <c r="U138" s="14">
        <f t="shared" ca="1" si="122"/>
        <v>0.65965277777777787</v>
      </c>
      <c r="V138" s="12">
        <f t="shared" ca="1" si="123"/>
        <v>0.65965277777777787</v>
      </c>
      <c r="W138" s="23">
        <v>0</v>
      </c>
      <c r="X138" s="12">
        <f t="shared" ca="1" si="124"/>
        <v>0.65965277777777787</v>
      </c>
      <c r="Y138" s="11">
        <f t="shared" ca="1" si="98"/>
        <v>21</v>
      </c>
      <c r="Z138" s="12">
        <f t="shared" ca="1" si="99"/>
        <v>2.4305555555555555E-4</v>
      </c>
      <c r="AA138" s="12">
        <f t="shared" ca="1" si="125"/>
        <v>0.65989583333333346</v>
      </c>
      <c r="AB138" s="10">
        <f t="shared" ca="1" si="126"/>
        <v>0.65989583333333346</v>
      </c>
      <c r="AC138" s="23">
        <f>0</f>
        <v>0</v>
      </c>
      <c r="AD138" s="10">
        <f t="shared" ca="1" si="127"/>
        <v>0.65989583333333346</v>
      </c>
      <c r="AE138" s="9">
        <f t="shared" ca="1" si="100"/>
        <v>45</v>
      </c>
      <c r="AF138" s="10">
        <f t="shared" ca="1" si="101"/>
        <v>5.2083333333333333E-4</v>
      </c>
      <c r="AG138" s="10">
        <f t="shared" ca="1" si="128"/>
        <v>0.66041666666666676</v>
      </c>
      <c r="AH138" s="9" t="str">
        <f t="shared" ca="1" si="102"/>
        <v>Bowl</v>
      </c>
      <c r="AI138" s="8">
        <f t="shared" ca="1" si="129"/>
        <v>0.66041666666666676</v>
      </c>
      <c r="AJ138" s="23">
        <f t="shared" ca="1" si="130"/>
        <v>0</v>
      </c>
      <c r="AK138" s="8">
        <f t="shared" ca="1" si="133"/>
        <v>0.66041666666666676</v>
      </c>
      <c r="AL138" s="7">
        <f t="shared" ca="1" si="103"/>
        <v>20</v>
      </c>
      <c r="AM138" s="8">
        <f t="shared" ca="1" si="104"/>
        <v>2.3148148148148149E-4</v>
      </c>
      <c r="AN138" s="8">
        <f t="shared" ca="1" si="105"/>
        <v>0.66064814814814821</v>
      </c>
      <c r="AO138" s="7" t="str">
        <f t="shared" ca="1" si="106"/>
        <v>Debit</v>
      </c>
      <c r="AP138" s="1">
        <f t="shared" ca="1" si="107"/>
        <v>3.0092592592589895E-4</v>
      </c>
      <c r="AQ138" s="1">
        <f t="shared" ca="1" si="91"/>
        <v>1.5972222222222221E-3</v>
      </c>
      <c r="AR138">
        <f t="shared" si="108"/>
        <v>1</v>
      </c>
      <c r="AS138" s="33">
        <f t="shared" ca="1" si="131"/>
        <v>3.0092592592589895E-4</v>
      </c>
      <c r="AT138" s="33">
        <f t="shared" ca="1" si="109"/>
        <v>1.5972222222222221E-3</v>
      </c>
      <c r="AX138">
        <f t="shared" si="132"/>
        <v>134</v>
      </c>
      <c r="AY138" s="34">
        <v>8.2725694444447332E-3</v>
      </c>
      <c r="BE138" s="34"/>
    </row>
    <row r="139" spans="1:57">
      <c r="A139" s="2">
        <v>164</v>
      </c>
      <c r="B139" s="1">
        <f t="shared" si="92"/>
        <v>1.8981481481481482E-3</v>
      </c>
      <c r="C139" s="5">
        <f t="shared" si="110"/>
        <v>0.66064814814814832</v>
      </c>
      <c r="D139" s="18">
        <f t="shared" si="90"/>
        <v>0.66064814814814832</v>
      </c>
      <c r="E139" s="21">
        <f t="shared" ca="1" si="111"/>
        <v>0</v>
      </c>
      <c r="F139" s="18">
        <f t="shared" ca="1" si="112"/>
        <v>0.66064814814814832</v>
      </c>
      <c r="G139" s="25">
        <f t="shared" ca="1" si="93"/>
        <v>13</v>
      </c>
      <c r="H139" s="18">
        <f t="shared" ca="1" si="113"/>
        <v>1.5046296296296297E-4</v>
      </c>
      <c r="I139" s="18">
        <f t="shared" ca="1" si="114"/>
        <v>0.66079861111111127</v>
      </c>
      <c r="J139" s="16">
        <f t="shared" ca="1" si="115"/>
        <v>0.66079861111111127</v>
      </c>
      <c r="K139" s="23">
        <f t="shared" ca="1" si="116"/>
        <v>0</v>
      </c>
      <c r="L139" s="16">
        <f t="shared" ca="1" si="117"/>
        <v>0.66079861111111127</v>
      </c>
      <c r="M139" s="15">
        <f t="shared" ca="1" si="94"/>
        <v>35</v>
      </c>
      <c r="N139" s="16">
        <f t="shared" ca="1" si="95"/>
        <v>4.0509259259259258E-4</v>
      </c>
      <c r="O139" s="16">
        <f t="shared" ca="1" si="118"/>
        <v>0.66120370370370385</v>
      </c>
      <c r="P139" s="14">
        <f t="shared" ca="1" si="119"/>
        <v>0.66120370370370385</v>
      </c>
      <c r="Q139" s="23">
        <f t="shared" ca="1" si="120"/>
        <v>0</v>
      </c>
      <c r="R139" s="14">
        <f t="shared" ca="1" si="121"/>
        <v>0.66120370370370385</v>
      </c>
      <c r="S139" s="13">
        <f t="shared" ca="1" si="96"/>
        <v>26</v>
      </c>
      <c r="T139" s="14">
        <f t="shared" ca="1" si="97"/>
        <v>3.0092592592592595E-4</v>
      </c>
      <c r="U139" s="14">
        <f t="shared" ca="1" si="122"/>
        <v>0.66150462962962975</v>
      </c>
      <c r="V139" s="12">
        <f t="shared" ca="1" si="123"/>
        <v>0.66150462962962975</v>
      </c>
      <c r="W139" s="23">
        <v>0</v>
      </c>
      <c r="X139" s="12">
        <f t="shared" ca="1" si="124"/>
        <v>0.66150462962962975</v>
      </c>
      <c r="Y139" s="11">
        <f t="shared" ca="1" si="98"/>
        <v>43</v>
      </c>
      <c r="Z139" s="12">
        <f t="shared" ca="1" si="99"/>
        <v>4.9768518518518521E-4</v>
      </c>
      <c r="AA139" s="12">
        <f t="shared" ca="1" si="125"/>
        <v>0.66200231481481497</v>
      </c>
      <c r="AB139" s="10">
        <f t="shared" ca="1" si="126"/>
        <v>0.66200231481481497</v>
      </c>
      <c r="AC139" s="23">
        <f>0</f>
        <v>0</v>
      </c>
      <c r="AD139" s="10">
        <f t="shared" ca="1" si="127"/>
        <v>0.66200231481481497</v>
      </c>
      <c r="AE139" s="9">
        <f t="shared" ca="1" si="100"/>
        <v>61</v>
      </c>
      <c r="AF139" s="10">
        <f t="shared" ca="1" si="101"/>
        <v>7.0601851851851847E-4</v>
      </c>
      <c r="AG139" s="10">
        <f t="shared" ca="1" si="128"/>
        <v>0.66270833333333345</v>
      </c>
      <c r="AH139" s="9" t="str">
        <f t="shared" ca="1" si="102"/>
        <v>Quesadilla</v>
      </c>
      <c r="AI139" s="8">
        <f t="shared" ca="1" si="129"/>
        <v>0.66270833333333345</v>
      </c>
      <c r="AJ139" s="23">
        <f t="shared" ca="1" si="130"/>
        <v>0</v>
      </c>
      <c r="AK139" s="8">
        <f t="shared" ca="1" si="133"/>
        <v>0.66270833333333345</v>
      </c>
      <c r="AL139" s="7">
        <f t="shared" ca="1" si="103"/>
        <v>19</v>
      </c>
      <c r="AM139" s="8">
        <f t="shared" ca="1" si="104"/>
        <v>2.199074074074074E-4</v>
      </c>
      <c r="AN139" s="8">
        <f t="shared" ca="1" si="105"/>
        <v>0.66292824074074086</v>
      </c>
      <c r="AO139" s="7" t="str">
        <f t="shared" ca="1" si="106"/>
        <v>Debit</v>
      </c>
      <c r="AP139" s="1">
        <f t="shared" ca="1" si="107"/>
        <v>0</v>
      </c>
      <c r="AQ139" s="1">
        <f t="shared" ca="1" si="91"/>
        <v>2.2800925925925927E-3</v>
      </c>
      <c r="AR139">
        <f t="shared" si="108"/>
        <v>1</v>
      </c>
      <c r="AS139" s="33">
        <f t="shared" ca="1" si="131"/>
        <v>0</v>
      </c>
      <c r="AT139" s="33">
        <f t="shared" ca="1" si="109"/>
        <v>2.2800925925925927E-3</v>
      </c>
      <c r="AX139">
        <f t="shared" si="132"/>
        <v>135</v>
      </c>
      <c r="AY139" s="34">
        <v>1.0226801840420935E-2</v>
      </c>
      <c r="BE139" s="34"/>
    </row>
    <row r="140" spans="1:57">
      <c r="A140" s="2">
        <v>128</v>
      </c>
      <c r="B140" s="1">
        <f t="shared" si="92"/>
        <v>1.4814814814814814E-3</v>
      </c>
      <c r="C140" s="5">
        <f t="shared" si="110"/>
        <v>0.66212962962962985</v>
      </c>
      <c r="D140" s="18">
        <f t="shared" si="90"/>
        <v>0.66212962962962985</v>
      </c>
      <c r="E140" s="21">
        <f t="shared" ca="1" si="111"/>
        <v>0</v>
      </c>
      <c r="F140" s="18">
        <f t="shared" ca="1" si="112"/>
        <v>0.66212962962962985</v>
      </c>
      <c r="G140" s="25">
        <f t="shared" ca="1" si="93"/>
        <v>17</v>
      </c>
      <c r="H140" s="18">
        <f t="shared" ca="1" si="113"/>
        <v>1.9675925925925926E-4</v>
      </c>
      <c r="I140" s="18">
        <f t="shared" ca="1" si="114"/>
        <v>0.66232638888888906</v>
      </c>
      <c r="J140" s="16">
        <f t="shared" ca="1" si="115"/>
        <v>0.66232638888888906</v>
      </c>
      <c r="K140" s="23">
        <f t="shared" ca="1" si="116"/>
        <v>0</v>
      </c>
      <c r="L140" s="16">
        <f t="shared" ca="1" si="117"/>
        <v>0.66232638888888906</v>
      </c>
      <c r="M140" s="15">
        <f t="shared" ca="1" si="94"/>
        <v>20</v>
      </c>
      <c r="N140" s="16">
        <f t="shared" ca="1" si="95"/>
        <v>2.3148148148148149E-4</v>
      </c>
      <c r="O140" s="16">
        <f t="shared" ca="1" si="118"/>
        <v>0.66255787037037051</v>
      </c>
      <c r="P140" s="14">
        <f t="shared" ca="1" si="119"/>
        <v>0.66255787037037051</v>
      </c>
      <c r="Q140" s="23">
        <f t="shared" ca="1" si="120"/>
        <v>1.5046296296294948E-4</v>
      </c>
      <c r="R140" s="14">
        <f t="shared" ca="1" si="121"/>
        <v>0.66270833333333345</v>
      </c>
      <c r="S140" s="13">
        <f t="shared" ca="1" si="96"/>
        <v>17</v>
      </c>
      <c r="T140" s="14">
        <f t="shared" ca="1" si="97"/>
        <v>1.9675925925925926E-4</v>
      </c>
      <c r="U140" s="14">
        <f t="shared" ca="1" si="122"/>
        <v>0.66290509259259267</v>
      </c>
      <c r="V140" s="12">
        <f t="shared" ca="1" si="123"/>
        <v>0.66290509259259267</v>
      </c>
      <c r="W140" s="23">
        <v>0</v>
      </c>
      <c r="X140" s="12">
        <f t="shared" ca="1" si="124"/>
        <v>0.66290509259259267</v>
      </c>
      <c r="Y140" s="11">
        <f t="shared" ca="1" si="98"/>
        <v>37</v>
      </c>
      <c r="Z140" s="12">
        <f t="shared" ca="1" si="99"/>
        <v>4.2824074074074075E-4</v>
      </c>
      <c r="AA140" s="12">
        <f t="shared" ca="1" si="125"/>
        <v>0.66333333333333344</v>
      </c>
      <c r="AB140" s="10">
        <f t="shared" ca="1" si="126"/>
        <v>0.66333333333333344</v>
      </c>
      <c r="AC140" s="23">
        <f>0</f>
        <v>0</v>
      </c>
      <c r="AD140" s="10">
        <f t="shared" ca="1" si="127"/>
        <v>0.66333333333333344</v>
      </c>
      <c r="AE140" s="9">
        <f t="shared" ca="1" si="100"/>
        <v>34</v>
      </c>
      <c r="AF140" s="10">
        <f t="shared" ca="1" si="101"/>
        <v>3.9351851851851852E-4</v>
      </c>
      <c r="AG140" s="10">
        <f t="shared" ca="1" si="128"/>
        <v>0.66372685185185198</v>
      </c>
      <c r="AH140" s="9" t="str">
        <f t="shared" ca="1" si="102"/>
        <v>Bowl</v>
      </c>
      <c r="AI140" s="8">
        <f t="shared" ca="1" si="129"/>
        <v>0.66372685185185198</v>
      </c>
      <c r="AJ140" s="23">
        <f t="shared" ca="1" si="130"/>
        <v>0</v>
      </c>
      <c r="AK140" s="8">
        <f t="shared" ca="1" si="133"/>
        <v>0.66372685185185198</v>
      </c>
      <c r="AL140" s="7">
        <f t="shared" ca="1" si="103"/>
        <v>14</v>
      </c>
      <c r="AM140" s="8">
        <f t="shared" ca="1" si="104"/>
        <v>1.6203703703703703E-4</v>
      </c>
      <c r="AN140" s="8">
        <f t="shared" ca="1" si="105"/>
        <v>0.66388888888888897</v>
      </c>
      <c r="AO140" s="7" t="str">
        <f t="shared" ca="1" si="106"/>
        <v>Debit</v>
      </c>
      <c r="AP140" s="1">
        <f t="shared" ca="1" si="107"/>
        <v>1.5046296296294948E-4</v>
      </c>
      <c r="AQ140" s="1">
        <f t="shared" ca="1" si="91"/>
        <v>1.6087962962962965E-3</v>
      </c>
      <c r="AR140">
        <f t="shared" si="108"/>
        <v>1</v>
      </c>
      <c r="AS140" s="33">
        <f t="shared" ca="1" si="131"/>
        <v>1.5046296296294948E-4</v>
      </c>
      <c r="AT140" s="33">
        <f t="shared" ca="1" si="109"/>
        <v>1.6087962962962965E-3</v>
      </c>
      <c r="AX140">
        <f t="shared" si="132"/>
        <v>136</v>
      </c>
      <c r="AY140" s="34">
        <v>8.6636588363059718E-3</v>
      </c>
      <c r="BE140" s="34"/>
    </row>
    <row r="141" spans="1:57">
      <c r="A141" s="2">
        <v>185</v>
      </c>
      <c r="B141" s="1">
        <f t="shared" si="92"/>
        <v>2.1412037037037038E-3</v>
      </c>
      <c r="C141" s="5">
        <f t="shared" si="110"/>
        <v>0.66427083333333359</v>
      </c>
      <c r="D141" s="18">
        <f t="shared" si="90"/>
        <v>0.66427083333333359</v>
      </c>
      <c r="E141" s="21">
        <f t="shared" ca="1" si="111"/>
        <v>0</v>
      </c>
      <c r="F141" s="18">
        <f t="shared" ca="1" si="112"/>
        <v>0.66427083333333359</v>
      </c>
      <c r="G141" s="25">
        <f t="shared" ca="1" si="93"/>
        <v>23</v>
      </c>
      <c r="H141" s="18">
        <f t="shared" ca="1" si="113"/>
        <v>2.6620370370370372E-4</v>
      </c>
      <c r="I141" s="18">
        <f t="shared" ca="1" si="114"/>
        <v>0.66453703703703726</v>
      </c>
      <c r="J141" s="16">
        <f t="shared" ca="1" si="115"/>
        <v>0.66453703703703726</v>
      </c>
      <c r="K141" s="23">
        <f t="shared" ca="1" si="116"/>
        <v>0</v>
      </c>
      <c r="L141" s="16">
        <f t="shared" ca="1" si="117"/>
        <v>0.66453703703703726</v>
      </c>
      <c r="M141" s="15">
        <f t="shared" ca="1" si="94"/>
        <v>35</v>
      </c>
      <c r="N141" s="16">
        <f t="shared" ca="1" si="95"/>
        <v>4.0509259259259258E-4</v>
      </c>
      <c r="O141" s="16">
        <f t="shared" ca="1" si="118"/>
        <v>0.66494212962962984</v>
      </c>
      <c r="P141" s="14">
        <f t="shared" ca="1" si="119"/>
        <v>0.66494212962962984</v>
      </c>
      <c r="Q141" s="23">
        <f t="shared" ca="1" si="120"/>
        <v>0</v>
      </c>
      <c r="R141" s="14">
        <f t="shared" ca="1" si="121"/>
        <v>0.66494212962962984</v>
      </c>
      <c r="S141" s="13">
        <f t="shared" ca="1" si="96"/>
        <v>20</v>
      </c>
      <c r="T141" s="14">
        <f t="shared" ca="1" si="97"/>
        <v>2.3148148148148149E-4</v>
      </c>
      <c r="U141" s="14">
        <f t="shared" ca="1" si="122"/>
        <v>0.66517361111111128</v>
      </c>
      <c r="V141" s="12">
        <f t="shared" ca="1" si="123"/>
        <v>0.66517361111111128</v>
      </c>
      <c r="W141" s="23">
        <v>0</v>
      </c>
      <c r="X141" s="12">
        <f t="shared" ca="1" si="124"/>
        <v>0.66517361111111128</v>
      </c>
      <c r="Y141" s="11">
        <f t="shared" ca="1" si="98"/>
        <v>40</v>
      </c>
      <c r="Z141" s="12">
        <f t="shared" ca="1" si="99"/>
        <v>4.6296296296296298E-4</v>
      </c>
      <c r="AA141" s="12">
        <f t="shared" ca="1" si="125"/>
        <v>0.66563657407407428</v>
      </c>
      <c r="AB141" s="10">
        <f t="shared" ca="1" si="126"/>
        <v>0.66563657407407428</v>
      </c>
      <c r="AC141" s="23">
        <f>0</f>
        <v>0</v>
      </c>
      <c r="AD141" s="10">
        <f t="shared" ca="1" si="127"/>
        <v>0.66563657407407428</v>
      </c>
      <c r="AE141" s="9">
        <f t="shared" ca="1" si="100"/>
        <v>26</v>
      </c>
      <c r="AF141" s="10">
        <f t="shared" ca="1" si="101"/>
        <v>3.0092592592592595E-4</v>
      </c>
      <c r="AG141" s="10">
        <f t="shared" ca="1" si="128"/>
        <v>0.66593750000000018</v>
      </c>
      <c r="AH141" s="9" t="str">
        <f t="shared" ca="1" si="102"/>
        <v>Bowl</v>
      </c>
      <c r="AI141" s="8">
        <f t="shared" ca="1" si="129"/>
        <v>0.66593750000000018</v>
      </c>
      <c r="AJ141" s="23">
        <f t="shared" ca="1" si="130"/>
        <v>0</v>
      </c>
      <c r="AK141" s="8">
        <f t="shared" ca="1" si="133"/>
        <v>0.66593750000000018</v>
      </c>
      <c r="AL141" s="7">
        <f t="shared" ca="1" si="103"/>
        <v>21</v>
      </c>
      <c r="AM141" s="8">
        <f t="shared" ca="1" si="104"/>
        <v>2.4305555555555555E-4</v>
      </c>
      <c r="AN141" s="8">
        <f t="shared" ca="1" si="105"/>
        <v>0.66618055555555578</v>
      </c>
      <c r="AO141" s="7" t="str">
        <f t="shared" ca="1" si="106"/>
        <v>Debit</v>
      </c>
      <c r="AP141" s="1">
        <f t="shared" ca="1" si="107"/>
        <v>0</v>
      </c>
      <c r="AQ141" s="1">
        <f t="shared" ca="1" si="91"/>
        <v>1.9097222222222219E-3</v>
      </c>
      <c r="AR141">
        <f t="shared" si="108"/>
        <v>1</v>
      </c>
      <c r="AS141" s="33">
        <f t="shared" ca="1" si="131"/>
        <v>0</v>
      </c>
      <c r="AT141" s="33">
        <f t="shared" ca="1" si="109"/>
        <v>1.9097222222222219E-3</v>
      </c>
      <c r="AX141">
        <f t="shared" si="132"/>
        <v>137</v>
      </c>
      <c r="AY141" s="34">
        <v>8.6482624599911427E-3</v>
      </c>
      <c r="BE141" s="34"/>
    </row>
    <row r="142" spans="1:57">
      <c r="A142" s="2">
        <v>181</v>
      </c>
      <c r="B142" s="1">
        <f t="shared" si="92"/>
        <v>2.0949074074074073E-3</v>
      </c>
      <c r="C142" s="5">
        <f t="shared" si="110"/>
        <v>0.66636574074074095</v>
      </c>
      <c r="D142" s="18">
        <f t="shared" si="90"/>
        <v>0.66636574074074095</v>
      </c>
      <c r="E142" s="21">
        <f t="shared" ca="1" si="111"/>
        <v>0</v>
      </c>
      <c r="F142" s="18">
        <f t="shared" ca="1" si="112"/>
        <v>0.66636574074074095</v>
      </c>
      <c r="G142" s="25">
        <f t="shared" ca="1" si="93"/>
        <v>25</v>
      </c>
      <c r="H142" s="18">
        <f t="shared" ca="1" si="113"/>
        <v>2.8935185185185184E-4</v>
      </c>
      <c r="I142" s="18">
        <f t="shared" ca="1" si="114"/>
        <v>0.66665509259259281</v>
      </c>
      <c r="J142" s="16">
        <f t="shared" ca="1" si="115"/>
        <v>0.66665509259259281</v>
      </c>
      <c r="K142" s="23">
        <f t="shared" ca="1" si="116"/>
        <v>0</v>
      </c>
      <c r="L142" s="16">
        <f t="shared" ca="1" si="117"/>
        <v>0.66665509259259281</v>
      </c>
      <c r="M142" s="15">
        <f t="shared" ca="1" si="94"/>
        <v>26</v>
      </c>
      <c r="N142" s="16">
        <f t="shared" ca="1" si="95"/>
        <v>3.0092592592592595E-4</v>
      </c>
      <c r="O142" s="16">
        <f t="shared" ca="1" si="118"/>
        <v>0.66695601851851871</v>
      </c>
      <c r="P142" s="14">
        <f t="shared" ca="1" si="119"/>
        <v>0.66695601851851871</v>
      </c>
      <c r="Q142" s="23">
        <f t="shared" ca="1" si="120"/>
        <v>0</v>
      </c>
      <c r="R142" s="14">
        <f t="shared" ca="1" si="121"/>
        <v>0.66695601851851871</v>
      </c>
      <c r="S142" s="13">
        <f t="shared" ca="1" si="96"/>
        <v>26</v>
      </c>
      <c r="T142" s="14">
        <f t="shared" ca="1" si="97"/>
        <v>3.0092592592592595E-4</v>
      </c>
      <c r="U142" s="14">
        <f t="shared" ca="1" si="122"/>
        <v>0.66725694444444461</v>
      </c>
      <c r="V142" s="12">
        <f t="shared" ca="1" si="123"/>
        <v>0.66725694444444461</v>
      </c>
      <c r="W142" s="23">
        <v>0</v>
      </c>
      <c r="X142" s="12">
        <f t="shared" ca="1" si="124"/>
        <v>0.66725694444444461</v>
      </c>
      <c r="Y142" s="11">
        <f t="shared" ca="1" si="98"/>
        <v>27</v>
      </c>
      <c r="Z142" s="12">
        <f t="shared" ca="1" si="99"/>
        <v>3.1250000000000001E-4</v>
      </c>
      <c r="AA142" s="12">
        <f t="shared" ca="1" si="125"/>
        <v>0.66756944444444466</v>
      </c>
      <c r="AB142" s="10">
        <f t="shared" ca="1" si="126"/>
        <v>0.66756944444444466</v>
      </c>
      <c r="AC142" s="23">
        <f>0</f>
        <v>0</v>
      </c>
      <c r="AD142" s="10">
        <f t="shared" ca="1" si="127"/>
        <v>0.66756944444444466</v>
      </c>
      <c r="AE142" s="9">
        <f t="shared" ca="1" si="100"/>
        <v>34</v>
      </c>
      <c r="AF142" s="10">
        <f t="shared" ca="1" si="101"/>
        <v>3.9351851851851852E-4</v>
      </c>
      <c r="AG142" s="10">
        <f t="shared" ca="1" si="128"/>
        <v>0.6679629629629632</v>
      </c>
      <c r="AH142" s="9" t="str">
        <f t="shared" ca="1" si="102"/>
        <v>Bowl</v>
      </c>
      <c r="AI142" s="8">
        <f t="shared" ca="1" si="129"/>
        <v>0.6679629629629632</v>
      </c>
      <c r="AJ142" s="23">
        <f t="shared" ca="1" si="130"/>
        <v>0</v>
      </c>
      <c r="AK142" s="8">
        <f t="shared" ca="1" si="133"/>
        <v>0.6679629629629632</v>
      </c>
      <c r="AL142" s="7">
        <f t="shared" ca="1" si="103"/>
        <v>26</v>
      </c>
      <c r="AM142" s="8">
        <f t="shared" ca="1" si="104"/>
        <v>3.0092592592592595E-4</v>
      </c>
      <c r="AN142" s="8">
        <f t="shared" ca="1" si="105"/>
        <v>0.6682638888888891</v>
      </c>
      <c r="AO142" s="7" t="str">
        <f t="shared" ca="1" si="106"/>
        <v>Debit</v>
      </c>
      <c r="AP142" s="1">
        <f t="shared" ca="1" si="107"/>
        <v>0</v>
      </c>
      <c r="AQ142" s="1">
        <f t="shared" ca="1" si="91"/>
        <v>1.8981481481481479E-3</v>
      </c>
      <c r="AR142">
        <f t="shared" si="108"/>
        <v>1</v>
      </c>
      <c r="AS142" s="33">
        <f t="shared" ca="1" si="131"/>
        <v>0</v>
      </c>
      <c r="AT142" s="33">
        <f t="shared" ca="1" si="109"/>
        <v>1.8981481481481479E-3</v>
      </c>
      <c r="AX142">
        <f t="shared" si="132"/>
        <v>138</v>
      </c>
      <c r="AY142" s="34">
        <v>1.06873713991771E-2</v>
      </c>
      <c r="BE142" s="34"/>
    </row>
    <row r="143" spans="1:57">
      <c r="A143" s="2">
        <v>226</v>
      </c>
      <c r="B143" s="1">
        <f t="shared" si="92"/>
        <v>2.6157407407407405E-3</v>
      </c>
      <c r="C143" s="5">
        <f t="shared" si="110"/>
        <v>0.66898148148148173</v>
      </c>
      <c r="D143" s="18">
        <f t="shared" si="90"/>
        <v>0.66898148148148173</v>
      </c>
      <c r="E143" s="21">
        <f t="shared" ca="1" si="111"/>
        <v>0</v>
      </c>
      <c r="F143" s="18">
        <f t="shared" ca="1" si="112"/>
        <v>0.66898148148148173</v>
      </c>
      <c r="G143" s="25">
        <f t="shared" ca="1" si="93"/>
        <v>22</v>
      </c>
      <c r="H143" s="18">
        <f t="shared" ca="1" si="113"/>
        <v>2.5462962962962961E-4</v>
      </c>
      <c r="I143" s="18">
        <f t="shared" ca="1" si="114"/>
        <v>0.66923611111111136</v>
      </c>
      <c r="J143" s="16">
        <f t="shared" ca="1" si="115"/>
        <v>0.66923611111111136</v>
      </c>
      <c r="K143" s="23">
        <f t="shared" ca="1" si="116"/>
        <v>0</v>
      </c>
      <c r="L143" s="16">
        <f t="shared" ca="1" si="117"/>
        <v>0.66923611111111136</v>
      </c>
      <c r="M143" s="15">
        <f t="shared" ca="1" si="94"/>
        <v>24</v>
      </c>
      <c r="N143" s="16">
        <f t="shared" ca="1" si="95"/>
        <v>2.7777777777777778E-4</v>
      </c>
      <c r="O143" s="16">
        <f t="shared" ca="1" si="118"/>
        <v>0.66951388888888919</v>
      </c>
      <c r="P143" s="14">
        <f t="shared" ca="1" si="119"/>
        <v>0.66951388888888919</v>
      </c>
      <c r="Q143" s="23">
        <f t="shared" ca="1" si="120"/>
        <v>0</v>
      </c>
      <c r="R143" s="14">
        <f t="shared" ca="1" si="121"/>
        <v>0.66951388888888919</v>
      </c>
      <c r="S143" s="13">
        <f t="shared" ca="1" si="96"/>
        <v>34</v>
      </c>
      <c r="T143" s="14">
        <f t="shared" ca="1" si="97"/>
        <v>3.9351851851851852E-4</v>
      </c>
      <c r="U143" s="14">
        <f t="shared" ca="1" si="122"/>
        <v>0.66990740740740773</v>
      </c>
      <c r="V143" s="12">
        <f t="shared" ca="1" si="123"/>
        <v>0.66990740740740773</v>
      </c>
      <c r="W143" s="23">
        <v>0</v>
      </c>
      <c r="X143" s="12">
        <f t="shared" ca="1" si="124"/>
        <v>0.66990740740740773</v>
      </c>
      <c r="Y143" s="11">
        <f t="shared" ca="1" si="98"/>
        <v>45</v>
      </c>
      <c r="Z143" s="12">
        <f t="shared" ca="1" si="99"/>
        <v>5.2083333333333333E-4</v>
      </c>
      <c r="AA143" s="12">
        <f t="shared" ca="1" si="125"/>
        <v>0.67042824074074103</v>
      </c>
      <c r="AB143" s="10">
        <f t="shared" ca="1" si="126"/>
        <v>0.67042824074074103</v>
      </c>
      <c r="AC143" s="23">
        <f>0</f>
        <v>0</v>
      </c>
      <c r="AD143" s="10">
        <f t="shared" ca="1" si="127"/>
        <v>0.67042824074074103</v>
      </c>
      <c r="AE143" s="9">
        <f t="shared" ca="1" si="100"/>
        <v>30</v>
      </c>
      <c r="AF143" s="10">
        <f t="shared" ca="1" si="101"/>
        <v>3.4722222222222224E-4</v>
      </c>
      <c r="AG143" s="10">
        <f t="shared" ca="1" si="128"/>
        <v>0.67077546296296331</v>
      </c>
      <c r="AH143" s="9" t="str">
        <f t="shared" ca="1" si="102"/>
        <v>Bowl</v>
      </c>
      <c r="AI143" s="8">
        <f t="shared" ca="1" si="129"/>
        <v>0.67077546296296331</v>
      </c>
      <c r="AJ143" s="23">
        <f t="shared" ca="1" si="130"/>
        <v>0</v>
      </c>
      <c r="AK143" s="8">
        <f t="shared" ca="1" si="133"/>
        <v>0.67077546296296331</v>
      </c>
      <c r="AL143" s="7">
        <f t="shared" ca="1" si="103"/>
        <v>36</v>
      </c>
      <c r="AM143" s="8">
        <f t="shared" ca="1" si="104"/>
        <v>4.1666666666666669E-4</v>
      </c>
      <c r="AN143" s="8">
        <f t="shared" ca="1" si="105"/>
        <v>0.67119212962962993</v>
      </c>
      <c r="AO143" s="7" t="str">
        <f t="shared" ca="1" si="106"/>
        <v>Cash</v>
      </c>
      <c r="AP143" s="1">
        <f t="shared" ca="1" si="107"/>
        <v>0</v>
      </c>
      <c r="AQ143" s="1">
        <f t="shared" ca="1" si="91"/>
        <v>2.2106481481481482E-3</v>
      </c>
      <c r="AR143">
        <f t="shared" si="108"/>
        <v>1</v>
      </c>
      <c r="AS143" s="33">
        <f t="shared" ca="1" si="131"/>
        <v>0</v>
      </c>
      <c r="AT143" s="33">
        <f t="shared" ca="1" si="109"/>
        <v>2.2106481481481482E-3</v>
      </c>
      <c r="AX143">
        <f t="shared" si="132"/>
        <v>139</v>
      </c>
      <c r="AY143" s="34">
        <v>7.7896019090081372E-3</v>
      </c>
      <c r="BE143" s="34"/>
    </row>
    <row r="144" spans="1:57">
      <c r="A144" s="2">
        <v>72</v>
      </c>
      <c r="B144" s="1">
        <f t="shared" si="92"/>
        <v>8.3333333333333339E-4</v>
      </c>
      <c r="C144" s="5">
        <f t="shared" si="110"/>
        <v>0.66981481481481508</v>
      </c>
      <c r="D144" s="18">
        <f t="shared" si="90"/>
        <v>0.66981481481481508</v>
      </c>
      <c r="E144" s="21">
        <f t="shared" ca="1" si="111"/>
        <v>0</v>
      </c>
      <c r="F144" s="18">
        <f t="shared" ca="1" si="112"/>
        <v>0.66981481481481508</v>
      </c>
      <c r="G144" s="25">
        <f t="shared" ca="1" si="93"/>
        <v>29</v>
      </c>
      <c r="H144" s="18">
        <f t="shared" ca="1" si="113"/>
        <v>3.3564814814814812E-4</v>
      </c>
      <c r="I144" s="18">
        <f t="shared" ca="1" si="114"/>
        <v>0.67015046296296321</v>
      </c>
      <c r="J144" s="16">
        <f t="shared" ca="1" si="115"/>
        <v>0.67015046296296321</v>
      </c>
      <c r="K144" s="23">
        <f t="shared" ca="1" si="116"/>
        <v>0</v>
      </c>
      <c r="L144" s="16">
        <f t="shared" ca="1" si="117"/>
        <v>0.67015046296296321</v>
      </c>
      <c r="M144" s="15">
        <f t="shared" ca="1" si="94"/>
        <v>17</v>
      </c>
      <c r="N144" s="16">
        <f t="shared" ca="1" si="95"/>
        <v>1.9675925925925926E-4</v>
      </c>
      <c r="O144" s="16">
        <f t="shared" ca="1" si="118"/>
        <v>0.67034722222222243</v>
      </c>
      <c r="P144" s="14">
        <f t="shared" ca="1" si="119"/>
        <v>0.67034722222222243</v>
      </c>
      <c r="Q144" s="23">
        <f t="shared" ca="1" si="120"/>
        <v>4.282407407408817E-4</v>
      </c>
      <c r="R144" s="14">
        <f t="shared" ca="1" si="121"/>
        <v>0.67077546296296331</v>
      </c>
      <c r="S144" s="13">
        <f t="shared" ca="1" si="96"/>
        <v>44</v>
      </c>
      <c r="T144" s="14">
        <f t="shared" ca="1" si="97"/>
        <v>5.0925925925925921E-4</v>
      </c>
      <c r="U144" s="14">
        <f t="shared" ca="1" si="122"/>
        <v>0.67128472222222257</v>
      </c>
      <c r="V144" s="12">
        <f t="shared" ca="1" si="123"/>
        <v>0.67128472222222257</v>
      </c>
      <c r="W144" s="23">
        <v>0</v>
      </c>
      <c r="X144" s="12">
        <f t="shared" ca="1" si="124"/>
        <v>0.67128472222222257</v>
      </c>
      <c r="Y144" s="11">
        <f t="shared" ca="1" si="98"/>
        <v>50</v>
      </c>
      <c r="Z144" s="12">
        <f t="shared" ca="1" si="99"/>
        <v>5.7870370370370367E-4</v>
      </c>
      <c r="AA144" s="12">
        <f t="shared" ca="1" si="125"/>
        <v>0.67186342592592629</v>
      </c>
      <c r="AB144" s="10">
        <f t="shared" ca="1" si="126"/>
        <v>0.67186342592592629</v>
      </c>
      <c r="AC144" s="23">
        <f>0</f>
        <v>0</v>
      </c>
      <c r="AD144" s="10">
        <f t="shared" ca="1" si="127"/>
        <v>0.67186342592592629</v>
      </c>
      <c r="AE144" s="9">
        <f t="shared" ca="1" si="100"/>
        <v>33</v>
      </c>
      <c r="AF144" s="10">
        <f t="shared" ca="1" si="101"/>
        <v>3.8194444444444446E-4</v>
      </c>
      <c r="AG144" s="10">
        <f t="shared" ca="1" si="128"/>
        <v>0.67224537037037069</v>
      </c>
      <c r="AH144" s="9" t="str">
        <f t="shared" ca="1" si="102"/>
        <v>Bowl</v>
      </c>
      <c r="AI144" s="8">
        <f t="shared" ca="1" si="129"/>
        <v>0.67224537037037069</v>
      </c>
      <c r="AJ144" s="23">
        <f t="shared" ca="1" si="130"/>
        <v>0</v>
      </c>
      <c r="AK144" s="8">
        <f t="shared" ca="1" si="133"/>
        <v>0.67224537037037069</v>
      </c>
      <c r="AL144" s="7">
        <f t="shared" ca="1" si="103"/>
        <v>15</v>
      </c>
      <c r="AM144" s="8">
        <f t="shared" ca="1" si="104"/>
        <v>1.7361111111111112E-4</v>
      </c>
      <c r="AN144" s="8">
        <f t="shared" ca="1" si="105"/>
        <v>0.67241898148148183</v>
      </c>
      <c r="AO144" s="7" t="str">
        <f t="shared" ca="1" si="106"/>
        <v>Debit</v>
      </c>
      <c r="AP144" s="1">
        <f t="shared" ca="1" si="107"/>
        <v>4.282407407408817E-4</v>
      </c>
      <c r="AQ144" s="1">
        <f t="shared" ca="1" si="91"/>
        <v>2.1759259259259262E-3</v>
      </c>
      <c r="AR144">
        <f t="shared" si="108"/>
        <v>1</v>
      </c>
      <c r="AS144" s="33">
        <f t="shared" ca="1" si="131"/>
        <v>4.282407407408817E-4</v>
      </c>
      <c r="AT144" s="33">
        <f t="shared" ca="1" si="109"/>
        <v>2.1759259259259262E-3</v>
      </c>
      <c r="AX144">
        <f t="shared" si="132"/>
        <v>140</v>
      </c>
      <c r="AY144" s="34">
        <v>8.6162194215823086E-3</v>
      </c>
      <c r="BE144" s="34"/>
    </row>
    <row r="145" spans="1:57">
      <c r="A145" s="2">
        <v>197</v>
      </c>
      <c r="B145" s="1">
        <f t="shared" si="92"/>
        <v>2.2800925925925927E-3</v>
      </c>
      <c r="C145" s="5">
        <f t="shared" si="110"/>
        <v>0.67209490740740763</v>
      </c>
      <c r="D145" s="18">
        <f t="shared" si="90"/>
        <v>0.67209490740740763</v>
      </c>
      <c r="E145" s="21">
        <f t="shared" ca="1" si="111"/>
        <v>0</v>
      </c>
      <c r="F145" s="18">
        <f t="shared" ca="1" si="112"/>
        <v>0.67209490740740763</v>
      </c>
      <c r="G145" s="25">
        <f t="shared" ca="1" si="93"/>
        <v>22</v>
      </c>
      <c r="H145" s="18">
        <f t="shared" ca="1" si="113"/>
        <v>2.5462962962962961E-4</v>
      </c>
      <c r="I145" s="18">
        <f t="shared" ca="1" si="114"/>
        <v>0.67234953703703726</v>
      </c>
      <c r="J145" s="16">
        <f t="shared" ca="1" si="115"/>
        <v>0.67234953703703726</v>
      </c>
      <c r="K145" s="23">
        <f t="shared" ca="1" si="116"/>
        <v>0</v>
      </c>
      <c r="L145" s="16">
        <f t="shared" ca="1" si="117"/>
        <v>0.67234953703703726</v>
      </c>
      <c r="M145" s="15">
        <f t="shared" ca="1" si="94"/>
        <v>32</v>
      </c>
      <c r="N145" s="16">
        <f t="shared" ca="1" si="95"/>
        <v>3.7037037037037035E-4</v>
      </c>
      <c r="O145" s="16">
        <f t="shared" ca="1" si="118"/>
        <v>0.67271990740740761</v>
      </c>
      <c r="P145" s="14">
        <f t="shared" ca="1" si="119"/>
        <v>0.67271990740740761</v>
      </c>
      <c r="Q145" s="23">
        <f t="shared" ca="1" si="120"/>
        <v>0</v>
      </c>
      <c r="R145" s="14">
        <f t="shared" ca="1" si="121"/>
        <v>0.67271990740740761</v>
      </c>
      <c r="S145" s="13">
        <f t="shared" ca="1" si="96"/>
        <v>15</v>
      </c>
      <c r="T145" s="14">
        <f t="shared" ca="1" si="97"/>
        <v>1.7361111111111112E-4</v>
      </c>
      <c r="U145" s="14">
        <f t="shared" ca="1" si="122"/>
        <v>0.67289351851851875</v>
      </c>
      <c r="V145" s="12">
        <f t="shared" ca="1" si="123"/>
        <v>0.67289351851851875</v>
      </c>
      <c r="W145" s="23">
        <v>0</v>
      </c>
      <c r="X145" s="12">
        <f t="shared" ca="1" si="124"/>
        <v>0.67289351851851875</v>
      </c>
      <c r="Y145" s="11">
        <f t="shared" ca="1" si="98"/>
        <v>34</v>
      </c>
      <c r="Z145" s="12">
        <f t="shared" ca="1" si="99"/>
        <v>3.9351851851851852E-4</v>
      </c>
      <c r="AA145" s="12">
        <f t="shared" ca="1" si="125"/>
        <v>0.67328703703703729</v>
      </c>
      <c r="AB145" s="10">
        <f t="shared" ca="1" si="126"/>
        <v>0.67328703703703729</v>
      </c>
      <c r="AC145" s="23">
        <f>0</f>
        <v>0</v>
      </c>
      <c r="AD145" s="10">
        <f t="shared" ca="1" si="127"/>
        <v>0.67328703703703729</v>
      </c>
      <c r="AE145" s="9">
        <f t="shared" ca="1" si="100"/>
        <v>49</v>
      </c>
      <c r="AF145" s="10">
        <f t="shared" ca="1" si="101"/>
        <v>5.6712962962962967E-4</v>
      </c>
      <c r="AG145" s="10">
        <f t="shared" ca="1" si="128"/>
        <v>0.67385416666666698</v>
      </c>
      <c r="AH145" s="9" t="str">
        <f t="shared" ca="1" si="102"/>
        <v>Bowl</v>
      </c>
      <c r="AI145" s="8">
        <f t="shared" ca="1" si="129"/>
        <v>0.67385416666666698</v>
      </c>
      <c r="AJ145" s="23">
        <f t="shared" ca="1" si="130"/>
        <v>0</v>
      </c>
      <c r="AK145" s="8">
        <f t="shared" ca="1" si="133"/>
        <v>0.67385416666666698</v>
      </c>
      <c r="AL145" s="7">
        <f t="shared" ca="1" si="103"/>
        <v>40</v>
      </c>
      <c r="AM145" s="8">
        <f t="shared" ca="1" si="104"/>
        <v>4.6296296296296298E-4</v>
      </c>
      <c r="AN145" s="8">
        <f t="shared" ca="1" si="105"/>
        <v>0.67431712962962997</v>
      </c>
      <c r="AO145" s="7" t="str">
        <f t="shared" ca="1" si="106"/>
        <v>Cash</v>
      </c>
      <c r="AP145" s="1">
        <f t="shared" ca="1" si="107"/>
        <v>0</v>
      </c>
      <c r="AQ145" s="1">
        <f t="shared" ca="1" si="91"/>
        <v>2.2222222222222227E-3</v>
      </c>
      <c r="AR145">
        <f t="shared" si="108"/>
        <v>1</v>
      </c>
      <c r="AS145" s="33">
        <f t="shared" ca="1" si="131"/>
        <v>0</v>
      </c>
      <c r="AT145" s="33">
        <f t="shared" ca="1" si="109"/>
        <v>2.2222222222222227E-3</v>
      </c>
      <c r="AX145">
        <f t="shared" si="132"/>
        <v>141</v>
      </c>
      <c r="AY145" s="34">
        <v>9.4420510402383837E-3</v>
      </c>
      <c r="BE145" s="34"/>
    </row>
    <row r="146" spans="1:57">
      <c r="A146" s="2">
        <v>70</v>
      </c>
      <c r="B146" s="1">
        <f t="shared" si="92"/>
        <v>8.1018518518518516E-4</v>
      </c>
      <c r="C146" s="5">
        <f t="shared" si="110"/>
        <v>0.67290509259259279</v>
      </c>
      <c r="D146" s="18">
        <f t="shared" si="90"/>
        <v>0.67290509259259279</v>
      </c>
      <c r="E146" s="21">
        <f t="shared" ca="1" si="111"/>
        <v>0</v>
      </c>
      <c r="F146" s="18">
        <f t="shared" ca="1" si="112"/>
        <v>0.67290509259259279</v>
      </c>
      <c r="G146" s="25">
        <f t="shared" ca="1" si="93"/>
        <v>12</v>
      </c>
      <c r="H146" s="18">
        <f t="shared" ca="1" si="113"/>
        <v>1.3888888888888889E-4</v>
      </c>
      <c r="I146" s="18">
        <f t="shared" ca="1" si="114"/>
        <v>0.6730439814814817</v>
      </c>
      <c r="J146" s="16">
        <f t="shared" ca="1" si="115"/>
        <v>0.6730439814814817</v>
      </c>
      <c r="K146" s="23">
        <f t="shared" ca="1" si="116"/>
        <v>0</v>
      </c>
      <c r="L146" s="16">
        <f t="shared" ca="1" si="117"/>
        <v>0.6730439814814817</v>
      </c>
      <c r="M146" s="15">
        <f t="shared" ca="1" si="94"/>
        <v>24</v>
      </c>
      <c r="N146" s="16">
        <f t="shared" ca="1" si="95"/>
        <v>2.7777777777777778E-4</v>
      </c>
      <c r="O146" s="16">
        <f t="shared" ca="1" si="118"/>
        <v>0.67332175925925952</v>
      </c>
      <c r="P146" s="14">
        <f t="shared" ca="1" si="119"/>
        <v>0.67332175925925952</v>
      </c>
      <c r="Q146" s="23">
        <f t="shared" ca="1" si="120"/>
        <v>5.3240740740745363E-4</v>
      </c>
      <c r="R146" s="14">
        <f t="shared" ca="1" si="121"/>
        <v>0.67385416666666698</v>
      </c>
      <c r="S146" s="13">
        <f t="shared" ca="1" si="96"/>
        <v>37</v>
      </c>
      <c r="T146" s="14">
        <f t="shared" ca="1" si="97"/>
        <v>4.2824074074074075E-4</v>
      </c>
      <c r="U146" s="14">
        <f t="shared" ca="1" si="122"/>
        <v>0.67428240740740775</v>
      </c>
      <c r="V146" s="12">
        <f t="shared" ca="1" si="123"/>
        <v>0.67428240740740775</v>
      </c>
      <c r="W146" s="23">
        <v>0</v>
      </c>
      <c r="X146" s="12">
        <f t="shared" ca="1" si="124"/>
        <v>0.67428240740740775</v>
      </c>
      <c r="Y146" s="11">
        <f t="shared" ca="1" si="98"/>
        <v>36</v>
      </c>
      <c r="Z146" s="12">
        <f t="shared" ca="1" si="99"/>
        <v>4.1666666666666669E-4</v>
      </c>
      <c r="AA146" s="12">
        <f t="shared" ca="1" si="125"/>
        <v>0.67469907407407437</v>
      </c>
      <c r="AB146" s="10">
        <f t="shared" ca="1" si="126"/>
        <v>0.67469907407407437</v>
      </c>
      <c r="AC146" s="23">
        <f>0</f>
        <v>0</v>
      </c>
      <c r="AD146" s="10">
        <f t="shared" ca="1" si="127"/>
        <v>0.67469907407407437</v>
      </c>
      <c r="AE146" s="9">
        <f t="shared" ca="1" si="100"/>
        <v>49</v>
      </c>
      <c r="AF146" s="10">
        <f t="shared" ca="1" si="101"/>
        <v>5.6712962962962967E-4</v>
      </c>
      <c r="AG146" s="10">
        <f t="shared" ca="1" si="128"/>
        <v>0.67526620370370405</v>
      </c>
      <c r="AH146" s="9" t="str">
        <f t="shared" ca="1" si="102"/>
        <v>Bowl</v>
      </c>
      <c r="AI146" s="8">
        <f t="shared" ca="1" si="129"/>
        <v>0.67526620370370405</v>
      </c>
      <c r="AJ146" s="23">
        <f t="shared" ca="1" si="130"/>
        <v>0</v>
      </c>
      <c r="AK146" s="8">
        <f t="shared" ca="1" si="133"/>
        <v>0.67526620370370405</v>
      </c>
      <c r="AL146" s="7">
        <f t="shared" ca="1" si="103"/>
        <v>18</v>
      </c>
      <c r="AM146" s="8">
        <f t="shared" ca="1" si="104"/>
        <v>2.0833333333333335E-4</v>
      </c>
      <c r="AN146" s="8">
        <f t="shared" ca="1" si="105"/>
        <v>0.67547453703703741</v>
      </c>
      <c r="AO146" s="7" t="str">
        <f t="shared" ca="1" si="106"/>
        <v>Debit</v>
      </c>
      <c r="AP146" s="1">
        <f t="shared" ca="1" si="107"/>
        <v>5.3240740740745363E-4</v>
      </c>
      <c r="AQ146" s="1">
        <f t="shared" ca="1" si="91"/>
        <v>2.0370370370370373E-3</v>
      </c>
      <c r="AR146">
        <f t="shared" si="108"/>
        <v>1</v>
      </c>
      <c r="AS146" s="33">
        <f t="shared" ca="1" si="131"/>
        <v>5.3240740740745363E-4</v>
      </c>
      <c r="AT146" s="33">
        <f t="shared" ca="1" si="109"/>
        <v>2.0370370370370373E-3</v>
      </c>
      <c r="AX146">
        <f t="shared" si="132"/>
        <v>142</v>
      </c>
      <c r="AY146" s="34">
        <v>1.0520190329218661E-2</v>
      </c>
      <c r="BE146" s="34"/>
    </row>
    <row r="147" spans="1:57">
      <c r="A147" s="2">
        <v>92</v>
      </c>
      <c r="B147" s="1">
        <f t="shared" si="92"/>
        <v>1.0648148148148149E-3</v>
      </c>
      <c r="C147" s="5">
        <f t="shared" si="110"/>
        <v>0.67396990740740759</v>
      </c>
      <c r="D147" s="18">
        <f t="shared" si="90"/>
        <v>0.67396990740740759</v>
      </c>
      <c r="E147" s="21">
        <f t="shared" ca="1" si="111"/>
        <v>0</v>
      </c>
      <c r="F147" s="18">
        <f t="shared" ca="1" si="112"/>
        <v>0.67396990740740759</v>
      </c>
      <c r="G147" s="25">
        <f t="shared" ca="1" si="93"/>
        <v>28</v>
      </c>
      <c r="H147" s="18">
        <f t="shared" ca="1" si="113"/>
        <v>3.2407407407407406E-4</v>
      </c>
      <c r="I147" s="18">
        <f t="shared" ca="1" si="114"/>
        <v>0.67429398148148167</v>
      </c>
      <c r="J147" s="16">
        <f t="shared" ca="1" si="115"/>
        <v>0.67429398148148167</v>
      </c>
      <c r="K147" s="23">
        <f t="shared" ca="1" si="116"/>
        <v>0</v>
      </c>
      <c r="L147" s="16">
        <f t="shared" ca="1" si="117"/>
        <v>0.67429398148148167</v>
      </c>
      <c r="M147" s="15">
        <f t="shared" ca="1" si="94"/>
        <v>16</v>
      </c>
      <c r="N147" s="16">
        <f t="shared" ca="1" si="95"/>
        <v>1.8518518518518518E-4</v>
      </c>
      <c r="O147" s="16">
        <f t="shared" ca="1" si="118"/>
        <v>0.67447916666666685</v>
      </c>
      <c r="P147" s="14">
        <f t="shared" ca="1" si="119"/>
        <v>0.67447916666666685</v>
      </c>
      <c r="Q147" s="23">
        <f t="shared" ca="1" si="120"/>
        <v>7.8703703703719707E-4</v>
      </c>
      <c r="R147" s="14">
        <f t="shared" ca="1" si="121"/>
        <v>0.67526620370370405</v>
      </c>
      <c r="S147" s="13">
        <f t="shared" ca="1" si="96"/>
        <v>45</v>
      </c>
      <c r="T147" s="14">
        <f t="shared" ca="1" si="97"/>
        <v>5.2083333333333333E-4</v>
      </c>
      <c r="U147" s="14">
        <f t="shared" ca="1" si="122"/>
        <v>0.67578703703703735</v>
      </c>
      <c r="V147" s="12">
        <f t="shared" ca="1" si="123"/>
        <v>0.67578703703703735</v>
      </c>
      <c r="W147" s="23">
        <v>0</v>
      </c>
      <c r="X147" s="12">
        <f t="shared" ca="1" si="124"/>
        <v>0.67578703703703735</v>
      </c>
      <c r="Y147" s="11">
        <f t="shared" ca="1" si="98"/>
        <v>30</v>
      </c>
      <c r="Z147" s="12">
        <f t="shared" ca="1" si="99"/>
        <v>3.4722222222222224E-4</v>
      </c>
      <c r="AA147" s="12">
        <f t="shared" ca="1" si="125"/>
        <v>0.67613425925925963</v>
      </c>
      <c r="AB147" s="10">
        <f t="shared" ca="1" si="126"/>
        <v>0.67613425925925963</v>
      </c>
      <c r="AC147" s="23">
        <f>0</f>
        <v>0</v>
      </c>
      <c r="AD147" s="10">
        <f t="shared" ca="1" si="127"/>
        <v>0.67613425925925963</v>
      </c>
      <c r="AE147" s="9">
        <f t="shared" ca="1" si="100"/>
        <v>32</v>
      </c>
      <c r="AF147" s="10">
        <f t="shared" ca="1" si="101"/>
        <v>3.7037037037037035E-4</v>
      </c>
      <c r="AG147" s="10">
        <f t="shared" ca="1" si="128"/>
        <v>0.67650462962962998</v>
      </c>
      <c r="AH147" s="9" t="str">
        <f t="shared" ca="1" si="102"/>
        <v>Bowl</v>
      </c>
      <c r="AI147" s="8">
        <f t="shared" ca="1" si="129"/>
        <v>0.67650462962962998</v>
      </c>
      <c r="AJ147" s="23">
        <f t="shared" ca="1" si="130"/>
        <v>0</v>
      </c>
      <c r="AK147" s="8">
        <f t="shared" ca="1" si="133"/>
        <v>0.67650462962962998</v>
      </c>
      <c r="AL147" s="7">
        <f t="shared" ca="1" si="103"/>
        <v>60</v>
      </c>
      <c r="AM147" s="8">
        <f t="shared" ca="1" si="104"/>
        <v>6.9444444444444447E-4</v>
      </c>
      <c r="AN147" s="8">
        <f t="shared" ca="1" si="105"/>
        <v>0.67719907407407443</v>
      </c>
      <c r="AO147" s="7" t="str">
        <f t="shared" ca="1" si="106"/>
        <v>Cash</v>
      </c>
      <c r="AP147" s="1">
        <f t="shared" ca="1" si="107"/>
        <v>7.8703703703719707E-4</v>
      </c>
      <c r="AQ147" s="1">
        <f t="shared" ca="1" si="91"/>
        <v>2.44212962962963E-3</v>
      </c>
      <c r="AR147">
        <f t="shared" si="108"/>
        <v>1</v>
      </c>
      <c r="AS147" s="33">
        <f t="shared" ca="1" si="131"/>
        <v>7.8703703703719707E-4</v>
      </c>
      <c r="AT147" s="33">
        <f t="shared" ca="1" si="109"/>
        <v>2.44212962962963E-3</v>
      </c>
      <c r="AX147">
        <f t="shared" si="132"/>
        <v>143</v>
      </c>
      <c r="AY147" s="34">
        <v>8.4197459419301877E-3</v>
      </c>
      <c r="BE147" s="34"/>
    </row>
    <row r="148" spans="1:57">
      <c r="A148" s="2">
        <v>114</v>
      </c>
      <c r="B148" s="1">
        <f t="shared" si="92"/>
        <v>1.3194444444444445E-3</v>
      </c>
      <c r="C148" s="5">
        <f t="shared" si="110"/>
        <v>0.67528935185185202</v>
      </c>
      <c r="D148" s="18">
        <f t="shared" si="90"/>
        <v>0.67528935185185202</v>
      </c>
      <c r="E148" s="21">
        <f t="shared" ca="1" si="111"/>
        <v>0</v>
      </c>
      <c r="F148" s="18">
        <f t="shared" ca="1" si="112"/>
        <v>0.67528935185185202</v>
      </c>
      <c r="G148" s="25">
        <f t="shared" ca="1" si="93"/>
        <v>23</v>
      </c>
      <c r="H148" s="18">
        <f t="shared" ca="1" si="113"/>
        <v>2.6620370370370372E-4</v>
      </c>
      <c r="I148" s="18">
        <f t="shared" ca="1" si="114"/>
        <v>0.67555555555555569</v>
      </c>
      <c r="J148" s="16">
        <f t="shared" ca="1" si="115"/>
        <v>0.67555555555555569</v>
      </c>
      <c r="K148" s="23">
        <f t="shared" ca="1" si="116"/>
        <v>0</v>
      </c>
      <c r="L148" s="16">
        <f t="shared" ca="1" si="117"/>
        <v>0.67555555555555569</v>
      </c>
      <c r="M148" s="15">
        <f t="shared" ca="1" si="94"/>
        <v>34</v>
      </c>
      <c r="N148" s="16">
        <f t="shared" ca="1" si="95"/>
        <v>3.9351851851851852E-4</v>
      </c>
      <c r="O148" s="16">
        <f t="shared" ca="1" si="118"/>
        <v>0.67594907407407423</v>
      </c>
      <c r="P148" s="14">
        <f t="shared" ca="1" si="119"/>
        <v>0.67594907407407423</v>
      </c>
      <c r="Q148" s="23">
        <f t="shared" ca="1" si="120"/>
        <v>5.5555555555575342E-4</v>
      </c>
      <c r="R148" s="14">
        <f t="shared" ca="1" si="121"/>
        <v>0.67650462962962998</v>
      </c>
      <c r="S148" s="13">
        <f t="shared" ca="1" si="96"/>
        <v>32</v>
      </c>
      <c r="T148" s="14">
        <f t="shared" ca="1" si="97"/>
        <v>3.7037037037037035E-4</v>
      </c>
      <c r="U148" s="14">
        <f t="shared" ca="1" si="122"/>
        <v>0.67687500000000034</v>
      </c>
      <c r="V148" s="12">
        <f t="shared" ca="1" si="123"/>
        <v>0.67687500000000034</v>
      </c>
      <c r="W148" s="23">
        <v>0</v>
      </c>
      <c r="X148" s="12">
        <f t="shared" ca="1" si="124"/>
        <v>0.67687500000000034</v>
      </c>
      <c r="Y148" s="11">
        <f t="shared" ca="1" si="98"/>
        <v>47</v>
      </c>
      <c r="Z148" s="12">
        <f t="shared" ca="1" si="99"/>
        <v>5.4398148148148144E-4</v>
      </c>
      <c r="AA148" s="12">
        <f t="shared" ca="1" si="125"/>
        <v>0.67741898148148183</v>
      </c>
      <c r="AB148" s="10">
        <f t="shared" ca="1" si="126"/>
        <v>0.67741898148148183</v>
      </c>
      <c r="AC148" s="23">
        <f>0</f>
        <v>0</v>
      </c>
      <c r="AD148" s="10">
        <f t="shared" ca="1" si="127"/>
        <v>0.67741898148148183</v>
      </c>
      <c r="AE148" s="9">
        <f t="shared" ca="1" si="100"/>
        <v>51</v>
      </c>
      <c r="AF148" s="10">
        <f t="shared" ca="1" si="101"/>
        <v>5.9027777777777778E-4</v>
      </c>
      <c r="AG148" s="10">
        <f t="shared" ca="1" si="128"/>
        <v>0.67800925925925959</v>
      </c>
      <c r="AH148" s="9" t="str">
        <f t="shared" ca="1" si="102"/>
        <v>Quesadilla</v>
      </c>
      <c r="AI148" s="8">
        <f t="shared" ca="1" si="129"/>
        <v>0.67800925925925959</v>
      </c>
      <c r="AJ148" s="23">
        <f t="shared" ca="1" si="130"/>
        <v>0</v>
      </c>
      <c r="AK148" s="8">
        <f t="shared" ca="1" si="133"/>
        <v>0.67800925925925959</v>
      </c>
      <c r="AL148" s="7">
        <f t="shared" ca="1" si="103"/>
        <v>18</v>
      </c>
      <c r="AM148" s="8">
        <f t="shared" ca="1" si="104"/>
        <v>2.0833333333333335E-4</v>
      </c>
      <c r="AN148" s="8">
        <f t="shared" ca="1" si="105"/>
        <v>0.67821759259259295</v>
      </c>
      <c r="AO148" s="7" t="str">
        <f t="shared" ca="1" si="106"/>
        <v>Debit</v>
      </c>
      <c r="AP148" s="1">
        <f t="shared" ca="1" si="107"/>
        <v>5.5555555555575342E-4</v>
      </c>
      <c r="AQ148" s="1">
        <f t="shared" ca="1" si="91"/>
        <v>2.3726851851851856E-3</v>
      </c>
      <c r="AR148">
        <f t="shared" si="108"/>
        <v>1</v>
      </c>
      <c r="AS148" s="33">
        <f t="shared" ca="1" si="131"/>
        <v>5.5555555555575342E-4</v>
      </c>
      <c r="AT148" s="33">
        <f t="shared" ca="1" si="109"/>
        <v>2.3726851851851856E-3</v>
      </c>
      <c r="AX148">
        <f t="shared" si="132"/>
        <v>144</v>
      </c>
      <c r="AY148" s="34">
        <v>9.8645404663930611E-3</v>
      </c>
      <c r="BE148" s="34"/>
    </row>
    <row r="149" spans="1:57">
      <c r="A149" s="2">
        <v>106</v>
      </c>
      <c r="B149" s="1">
        <f t="shared" si="92"/>
        <v>1.2268518518518518E-3</v>
      </c>
      <c r="C149" s="5">
        <f t="shared" si="110"/>
        <v>0.67651620370370391</v>
      </c>
      <c r="D149" s="18">
        <f t="shared" si="90"/>
        <v>0.67651620370370391</v>
      </c>
      <c r="E149" s="21">
        <f t="shared" ca="1" si="111"/>
        <v>0</v>
      </c>
      <c r="F149" s="18">
        <f t="shared" ca="1" si="112"/>
        <v>0.67651620370370391</v>
      </c>
      <c r="G149" s="25">
        <f t="shared" ca="1" si="93"/>
        <v>27</v>
      </c>
      <c r="H149" s="18">
        <f t="shared" ca="1" si="113"/>
        <v>3.1250000000000001E-4</v>
      </c>
      <c r="I149" s="18">
        <f t="shared" ca="1" si="114"/>
        <v>0.67682870370370396</v>
      </c>
      <c r="J149" s="16">
        <f t="shared" ca="1" si="115"/>
        <v>0.67682870370370396</v>
      </c>
      <c r="K149" s="23">
        <f t="shared" ca="1" si="116"/>
        <v>0</v>
      </c>
      <c r="L149" s="16">
        <f t="shared" ca="1" si="117"/>
        <v>0.67682870370370396</v>
      </c>
      <c r="M149" s="15">
        <f t="shared" ca="1" si="94"/>
        <v>20</v>
      </c>
      <c r="N149" s="16">
        <f t="shared" ca="1" si="95"/>
        <v>2.3148148148148149E-4</v>
      </c>
      <c r="O149" s="16">
        <f t="shared" ca="1" si="118"/>
        <v>0.6770601851851854</v>
      </c>
      <c r="P149" s="14">
        <f t="shared" ca="1" si="119"/>
        <v>0.6770601851851854</v>
      </c>
      <c r="Q149" s="23">
        <f t="shared" ca="1" si="120"/>
        <v>9.4907407407418543E-4</v>
      </c>
      <c r="R149" s="14">
        <f t="shared" ca="1" si="121"/>
        <v>0.67800925925925959</v>
      </c>
      <c r="S149" s="13">
        <f t="shared" ca="1" si="96"/>
        <v>38</v>
      </c>
      <c r="T149" s="14">
        <f t="shared" ca="1" si="97"/>
        <v>4.3981481481481481E-4</v>
      </c>
      <c r="U149" s="14">
        <f t="shared" ca="1" si="122"/>
        <v>0.6784490740740744</v>
      </c>
      <c r="V149" s="12">
        <f t="shared" ca="1" si="123"/>
        <v>0.6784490740740744</v>
      </c>
      <c r="W149" s="23">
        <v>0</v>
      </c>
      <c r="X149" s="12">
        <f t="shared" ca="1" si="124"/>
        <v>0.6784490740740744</v>
      </c>
      <c r="Y149" s="11">
        <f t="shared" ca="1" si="98"/>
        <v>21</v>
      </c>
      <c r="Z149" s="12">
        <f t="shared" ca="1" si="99"/>
        <v>2.4305555555555555E-4</v>
      </c>
      <c r="AA149" s="12">
        <f t="shared" ca="1" si="125"/>
        <v>0.67869212962962999</v>
      </c>
      <c r="AB149" s="10">
        <f t="shared" ca="1" si="126"/>
        <v>0.67869212962962999</v>
      </c>
      <c r="AC149" s="23">
        <f>0</f>
        <v>0</v>
      </c>
      <c r="AD149" s="10">
        <f t="shared" ca="1" si="127"/>
        <v>0.67869212962962999</v>
      </c>
      <c r="AE149" s="9">
        <f t="shared" ca="1" si="100"/>
        <v>49</v>
      </c>
      <c r="AF149" s="10">
        <f t="shared" ca="1" si="101"/>
        <v>5.6712962962962967E-4</v>
      </c>
      <c r="AG149" s="10">
        <f t="shared" ca="1" si="128"/>
        <v>0.67925925925925967</v>
      </c>
      <c r="AH149" s="9" t="str">
        <f t="shared" ca="1" si="102"/>
        <v>Bowl</v>
      </c>
      <c r="AI149" s="8">
        <f t="shared" ca="1" si="129"/>
        <v>0.67925925925925967</v>
      </c>
      <c r="AJ149" s="23">
        <f t="shared" ca="1" si="130"/>
        <v>0</v>
      </c>
      <c r="AK149" s="8">
        <f t="shared" ca="1" si="133"/>
        <v>0.67925925925925967</v>
      </c>
      <c r="AL149" s="7">
        <f t="shared" ca="1" si="103"/>
        <v>15</v>
      </c>
      <c r="AM149" s="8">
        <f t="shared" ca="1" si="104"/>
        <v>1.7361111111111112E-4</v>
      </c>
      <c r="AN149" s="8">
        <f t="shared" ca="1" si="105"/>
        <v>0.67943287037037081</v>
      </c>
      <c r="AO149" s="7" t="str">
        <f t="shared" ca="1" si="106"/>
        <v>Debit</v>
      </c>
      <c r="AP149" s="1">
        <f t="shared" ca="1" si="107"/>
        <v>9.4907407407418543E-4</v>
      </c>
      <c r="AQ149" s="1">
        <f t="shared" ca="1" si="91"/>
        <v>1.9675925925925924E-3</v>
      </c>
      <c r="AR149">
        <f t="shared" si="108"/>
        <v>1</v>
      </c>
      <c r="AS149" s="33">
        <f t="shared" ca="1" si="131"/>
        <v>9.4907407407418543E-4</v>
      </c>
      <c r="AT149" s="33">
        <f t="shared" ca="1" si="109"/>
        <v>1.9675925925925924E-3</v>
      </c>
      <c r="AX149">
        <f t="shared" si="132"/>
        <v>145</v>
      </c>
      <c r="AY149" s="34">
        <v>9.7667681184274747E-3</v>
      </c>
      <c r="BE149" s="34"/>
    </row>
    <row r="150" spans="1:57">
      <c r="A150" s="2">
        <v>202</v>
      </c>
      <c r="B150" s="1">
        <f t="shared" si="92"/>
        <v>2.3379629629629631E-3</v>
      </c>
      <c r="C150" s="5">
        <f t="shared" si="110"/>
        <v>0.67885416666666687</v>
      </c>
      <c r="D150" s="18">
        <f t="shared" si="90"/>
        <v>0.67885416666666687</v>
      </c>
      <c r="E150" s="21">
        <f t="shared" ca="1" si="111"/>
        <v>0</v>
      </c>
      <c r="F150" s="18">
        <f t="shared" ca="1" si="112"/>
        <v>0.67885416666666687</v>
      </c>
      <c r="G150" s="25">
        <f t="shared" ca="1" si="93"/>
        <v>15</v>
      </c>
      <c r="H150" s="18">
        <f t="shared" ca="1" si="113"/>
        <v>1.7361111111111112E-4</v>
      </c>
      <c r="I150" s="18">
        <f t="shared" ca="1" si="114"/>
        <v>0.67902777777777801</v>
      </c>
      <c r="J150" s="16">
        <f t="shared" ca="1" si="115"/>
        <v>0.67902777777777801</v>
      </c>
      <c r="K150" s="23">
        <f t="shared" ca="1" si="116"/>
        <v>0</v>
      </c>
      <c r="L150" s="16">
        <f t="shared" ca="1" si="117"/>
        <v>0.67902777777777801</v>
      </c>
      <c r="M150" s="15">
        <f t="shared" ca="1" si="94"/>
        <v>11</v>
      </c>
      <c r="N150" s="16">
        <f t="shared" ca="1" si="95"/>
        <v>1.273148148148148E-4</v>
      </c>
      <c r="O150" s="16">
        <f t="shared" ca="1" si="118"/>
        <v>0.67915509259259277</v>
      </c>
      <c r="P150" s="14">
        <f t="shared" ca="1" si="119"/>
        <v>0.67915509259259277</v>
      </c>
      <c r="Q150" s="23">
        <f t="shared" ca="1" si="120"/>
        <v>1.0416666666690499E-4</v>
      </c>
      <c r="R150" s="14">
        <f t="shared" ca="1" si="121"/>
        <v>0.67925925925925967</v>
      </c>
      <c r="S150" s="13">
        <f t="shared" ca="1" si="96"/>
        <v>35</v>
      </c>
      <c r="T150" s="14">
        <f t="shared" ca="1" si="97"/>
        <v>4.0509259259259258E-4</v>
      </c>
      <c r="U150" s="14">
        <f t="shared" ca="1" si="122"/>
        <v>0.67966435185185226</v>
      </c>
      <c r="V150" s="12">
        <f t="shared" ca="1" si="123"/>
        <v>0.67966435185185226</v>
      </c>
      <c r="W150" s="23">
        <v>0</v>
      </c>
      <c r="X150" s="12">
        <f t="shared" ca="1" si="124"/>
        <v>0.67966435185185226</v>
      </c>
      <c r="Y150" s="11">
        <f t="shared" ca="1" si="98"/>
        <v>27</v>
      </c>
      <c r="Z150" s="12">
        <f t="shared" ca="1" si="99"/>
        <v>3.1250000000000001E-4</v>
      </c>
      <c r="AA150" s="12">
        <f t="shared" ca="1" si="125"/>
        <v>0.6799768518518523</v>
      </c>
      <c r="AB150" s="10">
        <f t="shared" ca="1" si="126"/>
        <v>0.6799768518518523</v>
      </c>
      <c r="AC150" s="23">
        <f>0</f>
        <v>0</v>
      </c>
      <c r="AD150" s="10">
        <f t="shared" ca="1" si="127"/>
        <v>0.6799768518518523</v>
      </c>
      <c r="AE150" s="9">
        <f t="shared" ca="1" si="100"/>
        <v>34</v>
      </c>
      <c r="AF150" s="10">
        <f t="shared" ca="1" si="101"/>
        <v>3.9351851851851852E-4</v>
      </c>
      <c r="AG150" s="10">
        <f t="shared" ca="1" si="128"/>
        <v>0.68037037037037085</v>
      </c>
      <c r="AH150" s="9" t="str">
        <f t="shared" ca="1" si="102"/>
        <v>Bowl</v>
      </c>
      <c r="AI150" s="8">
        <f t="shared" ca="1" si="129"/>
        <v>0.68037037037037085</v>
      </c>
      <c r="AJ150" s="23">
        <f t="shared" ca="1" si="130"/>
        <v>0</v>
      </c>
      <c r="AK150" s="8">
        <f t="shared" ca="1" si="133"/>
        <v>0.68037037037037085</v>
      </c>
      <c r="AL150" s="7">
        <f t="shared" ca="1" si="103"/>
        <v>20</v>
      </c>
      <c r="AM150" s="8">
        <f t="shared" ca="1" si="104"/>
        <v>2.3148148148148149E-4</v>
      </c>
      <c r="AN150" s="8">
        <f t="shared" ca="1" si="105"/>
        <v>0.68060185185185229</v>
      </c>
      <c r="AO150" s="7" t="str">
        <f t="shared" ca="1" si="106"/>
        <v>Debit</v>
      </c>
      <c r="AP150" s="1">
        <f t="shared" ca="1" si="107"/>
        <v>1.0416666666690499E-4</v>
      </c>
      <c r="AQ150" s="1">
        <f t="shared" ca="1" si="91"/>
        <v>1.6435185185185183E-3</v>
      </c>
      <c r="AR150">
        <f t="shared" si="108"/>
        <v>1</v>
      </c>
      <c r="AS150" s="33">
        <f t="shared" ca="1" si="131"/>
        <v>1.0416666666690499E-4</v>
      </c>
      <c r="AT150" s="33">
        <f t="shared" ca="1" si="109"/>
        <v>1.6435185185185183E-3</v>
      </c>
      <c r="AX150">
        <f t="shared" si="132"/>
        <v>146</v>
      </c>
      <c r="AY150" s="34">
        <v>7.8080704160955403E-3</v>
      </c>
      <c r="BE150" s="34"/>
    </row>
    <row r="151" spans="1:57">
      <c r="A151" s="2">
        <v>104</v>
      </c>
      <c r="B151" s="1">
        <f t="shared" si="92"/>
        <v>1.2037037037037038E-3</v>
      </c>
      <c r="C151" s="5">
        <f t="shared" si="110"/>
        <v>0.68005787037037058</v>
      </c>
      <c r="D151" s="18">
        <f t="shared" si="90"/>
        <v>0.68005787037037058</v>
      </c>
      <c r="E151" s="21">
        <f t="shared" ca="1" si="111"/>
        <v>0</v>
      </c>
      <c r="F151" s="18">
        <f t="shared" ca="1" si="112"/>
        <v>0.68005787037037058</v>
      </c>
      <c r="G151" s="25">
        <f t="shared" ca="1" si="93"/>
        <v>30</v>
      </c>
      <c r="H151" s="18">
        <f t="shared" ca="1" si="113"/>
        <v>3.4722222222222224E-4</v>
      </c>
      <c r="I151" s="18">
        <f t="shared" ca="1" si="114"/>
        <v>0.68040509259259285</v>
      </c>
      <c r="J151" s="16">
        <f t="shared" ca="1" si="115"/>
        <v>0.68040509259259285</v>
      </c>
      <c r="K151" s="23">
        <f t="shared" ca="1" si="116"/>
        <v>0</v>
      </c>
      <c r="L151" s="16">
        <f t="shared" ca="1" si="117"/>
        <v>0.68040509259259285</v>
      </c>
      <c r="M151" s="15">
        <f t="shared" ca="1" si="94"/>
        <v>30</v>
      </c>
      <c r="N151" s="16">
        <f t="shared" ca="1" si="95"/>
        <v>3.4722222222222224E-4</v>
      </c>
      <c r="O151" s="16">
        <f t="shared" ca="1" si="118"/>
        <v>0.68075231481481513</v>
      </c>
      <c r="P151" s="14">
        <f t="shared" ca="1" si="119"/>
        <v>0.68075231481481513</v>
      </c>
      <c r="Q151" s="23">
        <f t="shared" ca="1" si="120"/>
        <v>0</v>
      </c>
      <c r="R151" s="14">
        <f t="shared" ca="1" si="121"/>
        <v>0.68075231481481513</v>
      </c>
      <c r="S151" s="13">
        <f t="shared" ca="1" si="96"/>
        <v>42</v>
      </c>
      <c r="T151" s="14">
        <f t="shared" ca="1" si="97"/>
        <v>4.861111111111111E-4</v>
      </c>
      <c r="U151" s="14">
        <f t="shared" ca="1" si="122"/>
        <v>0.68123842592592621</v>
      </c>
      <c r="V151" s="12">
        <f t="shared" ca="1" si="123"/>
        <v>0.68123842592592621</v>
      </c>
      <c r="W151" s="23">
        <v>0</v>
      </c>
      <c r="X151" s="12">
        <f t="shared" ca="1" si="124"/>
        <v>0.68123842592592621</v>
      </c>
      <c r="Y151" s="11">
        <f t="shared" ca="1" si="98"/>
        <v>40</v>
      </c>
      <c r="Z151" s="12">
        <f t="shared" ca="1" si="99"/>
        <v>4.6296296296296298E-4</v>
      </c>
      <c r="AA151" s="12">
        <f t="shared" ca="1" si="125"/>
        <v>0.6817013888888892</v>
      </c>
      <c r="AB151" s="10">
        <f t="shared" ca="1" si="126"/>
        <v>0.6817013888888892</v>
      </c>
      <c r="AC151" s="23">
        <f>0</f>
        <v>0</v>
      </c>
      <c r="AD151" s="10">
        <f t="shared" ca="1" si="127"/>
        <v>0.6817013888888892</v>
      </c>
      <c r="AE151" s="9">
        <f t="shared" ca="1" si="100"/>
        <v>45</v>
      </c>
      <c r="AF151" s="10">
        <f t="shared" ca="1" si="101"/>
        <v>5.2083333333333333E-4</v>
      </c>
      <c r="AG151" s="10">
        <f t="shared" ca="1" si="128"/>
        <v>0.68222222222222251</v>
      </c>
      <c r="AH151" s="9" t="str">
        <f t="shared" ca="1" si="102"/>
        <v>Bowl</v>
      </c>
      <c r="AI151" s="8">
        <f t="shared" ca="1" si="129"/>
        <v>0.68222222222222251</v>
      </c>
      <c r="AJ151" s="23">
        <f t="shared" ca="1" si="130"/>
        <v>0</v>
      </c>
      <c r="AK151" s="8">
        <f t="shared" ca="1" si="133"/>
        <v>0.68222222222222251</v>
      </c>
      <c r="AL151" s="7">
        <f t="shared" ca="1" si="103"/>
        <v>19</v>
      </c>
      <c r="AM151" s="8">
        <f t="shared" ca="1" si="104"/>
        <v>2.199074074074074E-4</v>
      </c>
      <c r="AN151" s="8">
        <f t="shared" ca="1" si="105"/>
        <v>0.68244212962962991</v>
      </c>
      <c r="AO151" s="7" t="str">
        <f t="shared" ca="1" si="106"/>
        <v>Debit</v>
      </c>
      <c r="AP151" s="1">
        <f t="shared" ca="1" si="107"/>
        <v>0</v>
      </c>
      <c r="AQ151" s="1">
        <f t="shared" ca="1" si="91"/>
        <v>2.3842592592592596E-3</v>
      </c>
      <c r="AR151">
        <f t="shared" si="108"/>
        <v>1</v>
      </c>
      <c r="AS151" s="33">
        <f t="shared" ca="1" si="131"/>
        <v>0</v>
      </c>
      <c r="AT151" s="33">
        <f t="shared" ca="1" si="109"/>
        <v>2.3842592592592596E-3</v>
      </c>
      <c r="AX151">
        <f t="shared" si="132"/>
        <v>147</v>
      </c>
      <c r="AY151" s="34">
        <v>7.8282178783724583E-3</v>
      </c>
      <c r="BE151" s="34"/>
    </row>
    <row r="152" spans="1:57">
      <c r="A152" s="2">
        <v>119</v>
      </c>
      <c r="B152" s="1">
        <f t="shared" si="92"/>
        <v>1.3773148148148147E-3</v>
      </c>
      <c r="C152" s="5">
        <f t="shared" si="110"/>
        <v>0.68143518518518542</v>
      </c>
      <c r="D152" s="18">
        <f t="shared" si="90"/>
        <v>0.68143518518518542</v>
      </c>
      <c r="E152" s="21">
        <f t="shared" ca="1" si="111"/>
        <v>0</v>
      </c>
      <c r="F152" s="18">
        <f t="shared" ca="1" si="112"/>
        <v>0.68143518518518542</v>
      </c>
      <c r="G152" s="25">
        <f t="shared" ca="1" si="93"/>
        <v>14</v>
      </c>
      <c r="H152" s="18">
        <f t="shared" ca="1" si="113"/>
        <v>1.6203703703703703E-4</v>
      </c>
      <c r="I152" s="18">
        <f t="shared" ca="1" si="114"/>
        <v>0.68159722222222241</v>
      </c>
      <c r="J152" s="16">
        <f t="shared" ca="1" si="115"/>
        <v>0.68159722222222241</v>
      </c>
      <c r="K152" s="23">
        <f t="shared" ca="1" si="116"/>
        <v>0</v>
      </c>
      <c r="L152" s="16">
        <f t="shared" ca="1" si="117"/>
        <v>0.68159722222222241</v>
      </c>
      <c r="M152" s="15">
        <f t="shared" ca="1" si="94"/>
        <v>16</v>
      </c>
      <c r="N152" s="16">
        <f t="shared" ca="1" si="95"/>
        <v>1.8518518518518518E-4</v>
      </c>
      <c r="O152" s="16">
        <f t="shared" ca="1" si="118"/>
        <v>0.68178240740740759</v>
      </c>
      <c r="P152" s="14">
        <f t="shared" ca="1" si="119"/>
        <v>0.68178240740740759</v>
      </c>
      <c r="Q152" s="23">
        <f t="shared" ca="1" si="120"/>
        <v>4.3981481481492057E-4</v>
      </c>
      <c r="R152" s="14">
        <f t="shared" ca="1" si="121"/>
        <v>0.68222222222222251</v>
      </c>
      <c r="S152" s="13">
        <f t="shared" ca="1" si="96"/>
        <v>32</v>
      </c>
      <c r="T152" s="14">
        <f t="shared" ca="1" si="97"/>
        <v>3.7037037037037035E-4</v>
      </c>
      <c r="U152" s="14">
        <f t="shared" ca="1" si="122"/>
        <v>0.68259259259259286</v>
      </c>
      <c r="V152" s="12">
        <f t="shared" ca="1" si="123"/>
        <v>0.68259259259259286</v>
      </c>
      <c r="W152" s="23">
        <v>0</v>
      </c>
      <c r="X152" s="12">
        <f t="shared" ca="1" si="124"/>
        <v>0.68259259259259286</v>
      </c>
      <c r="Y152" s="11">
        <f t="shared" ca="1" si="98"/>
        <v>29</v>
      </c>
      <c r="Z152" s="12">
        <f t="shared" ca="1" si="99"/>
        <v>3.3564814814814812E-4</v>
      </c>
      <c r="AA152" s="12">
        <f t="shared" ca="1" si="125"/>
        <v>0.68292824074074099</v>
      </c>
      <c r="AB152" s="10">
        <f t="shared" ca="1" si="126"/>
        <v>0.68292824074074099</v>
      </c>
      <c r="AC152" s="23">
        <f>0</f>
        <v>0</v>
      </c>
      <c r="AD152" s="10">
        <f t="shared" ca="1" si="127"/>
        <v>0.68292824074074099</v>
      </c>
      <c r="AE152" s="9">
        <f t="shared" ca="1" si="100"/>
        <v>38</v>
      </c>
      <c r="AF152" s="10">
        <f t="shared" ca="1" si="101"/>
        <v>4.3981481481481481E-4</v>
      </c>
      <c r="AG152" s="10">
        <f t="shared" ca="1" si="128"/>
        <v>0.6833680555555558</v>
      </c>
      <c r="AH152" s="9" t="str">
        <f t="shared" ca="1" si="102"/>
        <v>Bowl</v>
      </c>
      <c r="AI152" s="8">
        <f t="shared" ca="1" si="129"/>
        <v>0.6833680555555558</v>
      </c>
      <c r="AJ152" s="23">
        <f t="shared" ca="1" si="130"/>
        <v>0</v>
      </c>
      <c r="AK152" s="8">
        <f t="shared" ca="1" si="133"/>
        <v>0.6833680555555558</v>
      </c>
      <c r="AL152" s="7">
        <f t="shared" ca="1" si="103"/>
        <v>10</v>
      </c>
      <c r="AM152" s="8">
        <f t="shared" ca="1" si="104"/>
        <v>1.1574074074074075E-4</v>
      </c>
      <c r="AN152" s="8">
        <f t="shared" ca="1" si="105"/>
        <v>0.68348379629629652</v>
      </c>
      <c r="AO152" s="7" t="str">
        <f t="shared" ca="1" si="106"/>
        <v>Debit</v>
      </c>
      <c r="AP152" s="1">
        <f t="shared" ca="1" si="107"/>
        <v>4.3981481481492057E-4</v>
      </c>
      <c r="AQ152" s="1">
        <f t="shared" ca="1" si="91"/>
        <v>1.6087962962962961E-3</v>
      </c>
      <c r="AR152">
        <f t="shared" si="108"/>
        <v>1</v>
      </c>
      <c r="AS152" s="33">
        <f t="shared" ca="1" si="131"/>
        <v>4.3981481481492057E-4</v>
      </c>
      <c r="AT152" s="33">
        <f t="shared" ca="1" si="109"/>
        <v>1.6087962962962961E-3</v>
      </c>
      <c r="AX152">
        <f t="shared" si="132"/>
        <v>148</v>
      </c>
      <c r="AY152" s="34">
        <v>9.5107810356655359E-3</v>
      </c>
      <c r="BE152" s="34"/>
    </row>
    <row r="153" spans="1:57">
      <c r="A153" s="2">
        <v>89</v>
      </c>
      <c r="B153" s="1">
        <f t="shared" si="92"/>
        <v>1.0300925925925926E-3</v>
      </c>
      <c r="C153" s="5">
        <f t="shared" si="110"/>
        <v>0.68246527777777799</v>
      </c>
      <c r="D153" s="18">
        <f t="shared" si="90"/>
        <v>0.68246527777777799</v>
      </c>
      <c r="E153" s="21">
        <f t="shared" ca="1" si="111"/>
        <v>0</v>
      </c>
      <c r="F153" s="18">
        <f t="shared" ca="1" si="112"/>
        <v>0.68246527777777799</v>
      </c>
      <c r="G153" s="25">
        <f t="shared" ca="1" si="93"/>
        <v>11</v>
      </c>
      <c r="H153" s="18">
        <f t="shared" ca="1" si="113"/>
        <v>1.273148148148148E-4</v>
      </c>
      <c r="I153" s="18">
        <f t="shared" ca="1" si="114"/>
        <v>0.68259259259259275</v>
      </c>
      <c r="J153" s="16">
        <f t="shared" ca="1" si="115"/>
        <v>0.68259259259259275</v>
      </c>
      <c r="K153" s="23">
        <f t="shared" ca="1" si="116"/>
        <v>0</v>
      </c>
      <c r="L153" s="16">
        <f t="shared" ca="1" si="117"/>
        <v>0.68259259259259275</v>
      </c>
      <c r="M153" s="15">
        <f t="shared" ca="1" si="94"/>
        <v>24</v>
      </c>
      <c r="N153" s="16">
        <f t="shared" ca="1" si="95"/>
        <v>2.7777777777777778E-4</v>
      </c>
      <c r="O153" s="16">
        <f t="shared" ca="1" si="118"/>
        <v>0.68287037037037057</v>
      </c>
      <c r="P153" s="14">
        <f t="shared" ca="1" si="119"/>
        <v>0.68287037037037057</v>
      </c>
      <c r="Q153" s="23">
        <f t="shared" ca="1" si="120"/>
        <v>4.9768518518522598E-4</v>
      </c>
      <c r="R153" s="14">
        <f t="shared" ca="1" si="121"/>
        <v>0.6833680555555558</v>
      </c>
      <c r="S153" s="13">
        <f t="shared" ca="1" si="96"/>
        <v>20</v>
      </c>
      <c r="T153" s="14">
        <f t="shared" ca="1" si="97"/>
        <v>2.3148148148148149E-4</v>
      </c>
      <c r="U153" s="14">
        <f t="shared" ca="1" si="122"/>
        <v>0.68359953703703724</v>
      </c>
      <c r="V153" s="12">
        <f t="shared" ca="1" si="123"/>
        <v>0.68359953703703724</v>
      </c>
      <c r="W153" s="23">
        <v>0</v>
      </c>
      <c r="X153" s="12">
        <f t="shared" ca="1" si="124"/>
        <v>0.68359953703703724</v>
      </c>
      <c r="Y153" s="11">
        <f t="shared" ca="1" si="98"/>
        <v>44</v>
      </c>
      <c r="Z153" s="12">
        <f t="shared" ca="1" si="99"/>
        <v>5.0925925925925921E-4</v>
      </c>
      <c r="AA153" s="12">
        <f t="shared" ca="1" si="125"/>
        <v>0.68410879629629651</v>
      </c>
      <c r="AB153" s="10">
        <f t="shared" ca="1" si="126"/>
        <v>0.68410879629629651</v>
      </c>
      <c r="AC153" s="23">
        <f>0</f>
        <v>0</v>
      </c>
      <c r="AD153" s="10">
        <f t="shared" ca="1" si="127"/>
        <v>0.68410879629629651</v>
      </c>
      <c r="AE153" s="9">
        <f t="shared" ca="1" si="100"/>
        <v>26</v>
      </c>
      <c r="AF153" s="10">
        <f t="shared" ca="1" si="101"/>
        <v>3.0092592592592595E-4</v>
      </c>
      <c r="AG153" s="10">
        <f t="shared" ca="1" si="128"/>
        <v>0.68440972222222241</v>
      </c>
      <c r="AH153" s="9" t="str">
        <f t="shared" ca="1" si="102"/>
        <v>Bowl</v>
      </c>
      <c r="AI153" s="8">
        <f t="shared" ca="1" si="129"/>
        <v>0.68440972222222241</v>
      </c>
      <c r="AJ153" s="23">
        <f t="shared" ca="1" si="130"/>
        <v>0</v>
      </c>
      <c r="AK153" s="8">
        <f t="shared" ca="1" si="133"/>
        <v>0.68440972222222241</v>
      </c>
      <c r="AL153" s="7">
        <f t="shared" ca="1" si="103"/>
        <v>28</v>
      </c>
      <c r="AM153" s="8">
        <f t="shared" ca="1" si="104"/>
        <v>3.2407407407407406E-4</v>
      </c>
      <c r="AN153" s="8">
        <f t="shared" ca="1" si="105"/>
        <v>0.68473379629629649</v>
      </c>
      <c r="AO153" s="7" t="str">
        <f t="shared" ca="1" si="106"/>
        <v>Debit</v>
      </c>
      <c r="AP153" s="1">
        <f t="shared" ca="1" si="107"/>
        <v>4.9768518518522598E-4</v>
      </c>
      <c r="AQ153" s="1">
        <f t="shared" ca="1" si="91"/>
        <v>1.7708333333333335E-3</v>
      </c>
      <c r="AR153">
        <f t="shared" si="108"/>
        <v>1</v>
      </c>
      <c r="AS153" s="33">
        <f t="shared" ca="1" si="131"/>
        <v>4.9768518518522598E-4</v>
      </c>
      <c r="AT153" s="33">
        <f t="shared" ca="1" si="109"/>
        <v>1.7708333333333335E-3</v>
      </c>
      <c r="AX153">
        <f t="shared" si="132"/>
        <v>149</v>
      </c>
      <c r="AY153" s="34">
        <v>9.9593121284869135E-3</v>
      </c>
      <c r="BE153" s="34"/>
    </row>
    <row r="154" spans="1:57">
      <c r="A154" s="2">
        <v>197</v>
      </c>
      <c r="B154" s="1">
        <f t="shared" si="92"/>
        <v>2.2800925925925927E-3</v>
      </c>
      <c r="C154" s="5">
        <f t="shared" si="110"/>
        <v>0.68474537037037053</v>
      </c>
      <c r="D154" s="18">
        <f t="shared" si="90"/>
        <v>0.68474537037037053</v>
      </c>
      <c r="E154" s="21">
        <f t="shared" ca="1" si="111"/>
        <v>0</v>
      </c>
      <c r="F154" s="18">
        <f t="shared" ca="1" si="112"/>
        <v>0.68474537037037053</v>
      </c>
      <c r="G154" s="25">
        <f t="shared" ca="1" si="93"/>
        <v>16</v>
      </c>
      <c r="H154" s="18">
        <f t="shared" ca="1" si="113"/>
        <v>1.8518518518518518E-4</v>
      </c>
      <c r="I154" s="18">
        <f t="shared" ca="1" si="114"/>
        <v>0.68493055555555571</v>
      </c>
      <c r="J154" s="16">
        <f t="shared" ca="1" si="115"/>
        <v>0.68493055555555571</v>
      </c>
      <c r="K154" s="23">
        <f t="shared" ca="1" si="116"/>
        <v>0</v>
      </c>
      <c r="L154" s="16">
        <f t="shared" ca="1" si="117"/>
        <v>0.68493055555555571</v>
      </c>
      <c r="M154" s="15">
        <f t="shared" ca="1" si="94"/>
        <v>20</v>
      </c>
      <c r="N154" s="16">
        <f t="shared" ca="1" si="95"/>
        <v>2.3148148148148149E-4</v>
      </c>
      <c r="O154" s="16">
        <f t="shared" ca="1" si="118"/>
        <v>0.68516203703703715</v>
      </c>
      <c r="P154" s="14">
        <f t="shared" ca="1" si="119"/>
        <v>0.68516203703703715</v>
      </c>
      <c r="Q154" s="23">
        <f t="shared" ca="1" si="120"/>
        <v>0</v>
      </c>
      <c r="R154" s="14">
        <f t="shared" ca="1" si="121"/>
        <v>0.68516203703703715</v>
      </c>
      <c r="S154" s="13">
        <f t="shared" ca="1" si="96"/>
        <v>45</v>
      </c>
      <c r="T154" s="14">
        <f t="shared" ca="1" si="97"/>
        <v>5.2083333333333333E-4</v>
      </c>
      <c r="U154" s="14">
        <f t="shared" ca="1" si="122"/>
        <v>0.68568287037037046</v>
      </c>
      <c r="V154" s="12">
        <f t="shared" ca="1" si="123"/>
        <v>0.68568287037037046</v>
      </c>
      <c r="W154" s="23">
        <v>0</v>
      </c>
      <c r="X154" s="12">
        <f t="shared" ca="1" si="124"/>
        <v>0.68568287037037046</v>
      </c>
      <c r="Y154" s="11">
        <f t="shared" ca="1" si="98"/>
        <v>27</v>
      </c>
      <c r="Z154" s="12">
        <f t="shared" ca="1" si="99"/>
        <v>3.1250000000000001E-4</v>
      </c>
      <c r="AA154" s="12">
        <f t="shared" ca="1" si="125"/>
        <v>0.68599537037037051</v>
      </c>
      <c r="AB154" s="10">
        <f t="shared" ca="1" si="126"/>
        <v>0.68599537037037051</v>
      </c>
      <c r="AC154" s="23">
        <f>0</f>
        <v>0</v>
      </c>
      <c r="AD154" s="10">
        <f t="shared" ca="1" si="127"/>
        <v>0.68599537037037051</v>
      </c>
      <c r="AE154" s="9">
        <f t="shared" ca="1" si="100"/>
        <v>57</v>
      </c>
      <c r="AF154" s="10">
        <f t="shared" ca="1" si="101"/>
        <v>6.5972222222222224E-4</v>
      </c>
      <c r="AG154" s="10">
        <f t="shared" ca="1" si="128"/>
        <v>0.68665509259259272</v>
      </c>
      <c r="AH154" s="9" t="str">
        <f t="shared" ca="1" si="102"/>
        <v>Burrito</v>
      </c>
      <c r="AI154" s="8">
        <f t="shared" ca="1" si="129"/>
        <v>0.68665509259259272</v>
      </c>
      <c r="AJ154" s="23">
        <f t="shared" ca="1" si="130"/>
        <v>0</v>
      </c>
      <c r="AK154" s="8">
        <f t="shared" ca="1" si="133"/>
        <v>0.68665509259259272</v>
      </c>
      <c r="AL154" s="7">
        <f t="shared" ca="1" si="103"/>
        <v>19</v>
      </c>
      <c r="AM154" s="8">
        <f t="shared" ca="1" si="104"/>
        <v>2.199074074074074E-4</v>
      </c>
      <c r="AN154" s="8">
        <f t="shared" ca="1" si="105"/>
        <v>0.68687500000000012</v>
      </c>
      <c r="AO154" s="7" t="str">
        <f t="shared" ca="1" si="106"/>
        <v>Debit</v>
      </c>
      <c r="AP154" s="1">
        <f t="shared" ca="1" si="107"/>
        <v>0</v>
      </c>
      <c r="AQ154" s="1">
        <f t="shared" ca="1" si="91"/>
        <v>2.1296296296296298E-3</v>
      </c>
      <c r="AR154">
        <f t="shared" si="108"/>
        <v>1</v>
      </c>
      <c r="AS154" s="33">
        <f t="shared" ca="1" si="131"/>
        <v>0</v>
      </c>
      <c r="AT154" s="33">
        <f t="shared" ca="1" si="109"/>
        <v>2.1296296296296298E-3</v>
      </c>
      <c r="AX154">
        <f t="shared" si="132"/>
        <v>150</v>
      </c>
      <c r="AY154" s="34">
        <v>9.9858539094654381E-3</v>
      </c>
      <c r="BE154" s="34"/>
    </row>
    <row r="155" spans="1:57">
      <c r="A155" s="2">
        <v>164</v>
      </c>
      <c r="B155" s="1">
        <f t="shared" si="92"/>
        <v>1.8981481481481482E-3</v>
      </c>
      <c r="C155" s="5">
        <f t="shared" si="110"/>
        <v>0.68664351851851868</v>
      </c>
      <c r="D155" s="18">
        <f t="shared" si="90"/>
        <v>0.68664351851851868</v>
      </c>
      <c r="E155" s="21">
        <f t="shared" ca="1" si="111"/>
        <v>0</v>
      </c>
      <c r="F155" s="18">
        <f t="shared" ca="1" si="112"/>
        <v>0.68664351851851868</v>
      </c>
      <c r="G155" s="25">
        <f t="shared" ca="1" si="93"/>
        <v>24</v>
      </c>
      <c r="H155" s="18">
        <f t="shared" ca="1" si="113"/>
        <v>2.7777777777777778E-4</v>
      </c>
      <c r="I155" s="18">
        <f t="shared" ca="1" si="114"/>
        <v>0.6869212962962965</v>
      </c>
      <c r="J155" s="16">
        <f t="shared" ca="1" si="115"/>
        <v>0.6869212962962965</v>
      </c>
      <c r="K155" s="23">
        <f t="shared" ca="1" si="116"/>
        <v>0</v>
      </c>
      <c r="L155" s="16">
        <f t="shared" ca="1" si="117"/>
        <v>0.6869212962962965</v>
      </c>
      <c r="M155" s="15">
        <f t="shared" ca="1" si="94"/>
        <v>23</v>
      </c>
      <c r="N155" s="16">
        <f t="shared" ca="1" si="95"/>
        <v>2.6620370370370372E-4</v>
      </c>
      <c r="O155" s="16">
        <f t="shared" ca="1" si="118"/>
        <v>0.68718750000000017</v>
      </c>
      <c r="P155" s="14">
        <f t="shared" ca="1" si="119"/>
        <v>0.68718750000000017</v>
      </c>
      <c r="Q155" s="23">
        <f t="shared" ca="1" si="120"/>
        <v>0</v>
      </c>
      <c r="R155" s="14">
        <f t="shared" ca="1" si="121"/>
        <v>0.68718750000000017</v>
      </c>
      <c r="S155" s="13">
        <f t="shared" ca="1" si="96"/>
        <v>35</v>
      </c>
      <c r="T155" s="14">
        <f t="shared" ca="1" si="97"/>
        <v>4.0509259259259258E-4</v>
      </c>
      <c r="U155" s="14">
        <f t="shared" ca="1" si="122"/>
        <v>0.68759259259259276</v>
      </c>
      <c r="V155" s="12">
        <f t="shared" ca="1" si="123"/>
        <v>0.68759259259259276</v>
      </c>
      <c r="W155" s="23">
        <v>0</v>
      </c>
      <c r="X155" s="12">
        <f t="shared" ca="1" si="124"/>
        <v>0.68759259259259276</v>
      </c>
      <c r="Y155" s="11">
        <f t="shared" ca="1" si="98"/>
        <v>50</v>
      </c>
      <c r="Z155" s="12">
        <f t="shared" ca="1" si="99"/>
        <v>5.7870370370370367E-4</v>
      </c>
      <c r="AA155" s="12">
        <f t="shared" ca="1" si="125"/>
        <v>0.68817129629629648</v>
      </c>
      <c r="AB155" s="10">
        <f t="shared" ca="1" si="126"/>
        <v>0.68817129629629648</v>
      </c>
      <c r="AC155" s="23">
        <f>0</f>
        <v>0</v>
      </c>
      <c r="AD155" s="10">
        <f t="shared" ca="1" si="127"/>
        <v>0.68817129629629648</v>
      </c>
      <c r="AE155" s="9">
        <f t="shared" ca="1" si="100"/>
        <v>30</v>
      </c>
      <c r="AF155" s="10">
        <f t="shared" ca="1" si="101"/>
        <v>3.4722222222222224E-4</v>
      </c>
      <c r="AG155" s="10">
        <f t="shared" ca="1" si="128"/>
        <v>0.68851851851851875</v>
      </c>
      <c r="AH155" s="9" t="str">
        <f t="shared" ca="1" si="102"/>
        <v>Bowl</v>
      </c>
      <c r="AI155" s="8">
        <f t="shared" ca="1" si="129"/>
        <v>0.68851851851851875</v>
      </c>
      <c r="AJ155" s="23">
        <f t="shared" ca="1" si="130"/>
        <v>0</v>
      </c>
      <c r="AK155" s="8">
        <f t="shared" ca="1" si="133"/>
        <v>0.68851851851851875</v>
      </c>
      <c r="AL155" s="7">
        <f t="shared" ca="1" si="103"/>
        <v>10</v>
      </c>
      <c r="AM155" s="8">
        <f t="shared" ca="1" si="104"/>
        <v>1.1574074074074075E-4</v>
      </c>
      <c r="AN155" s="8">
        <f t="shared" ca="1" si="105"/>
        <v>0.68863425925925947</v>
      </c>
      <c r="AO155" s="7" t="str">
        <f t="shared" ca="1" si="106"/>
        <v>Debit</v>
      </c>
      <c r="AP155" s="1">
        <f t="shared" ca="1" si="107"/>
        <v>0</v>
      </c>
      <c r="AQ155" s="1">
        <f t="shared" ca="1" si="91"/>
        <v>1.9907407407407408E-3</v>
      </c>
      <c r="AR155">
        <f t="shared" si="108"/>
        <v>1</v>
      </c>
      <c r="AS155" s="33">
        <f t="shared" ca="1" si="131"/>
        <v>0</v>
      </c>
      <c r="AT155" s="33">
        <f t="shared" ca="1" si="109"/>
        <v>1.9907407407407408E-3</v>
      </c>
      <c r="AX155">
        <f t="shared" si="132"/>
        <v>151</v>
      </c>
      <c r="AY155" s="34">
        <v>9.2561871284870308E-3</v>
      </c>
      <c r="BE155" s="34"/>
    </row>
    <row r="156" spans="1:57">
      <c r="A156" s="2">
        <v>209</v>
      </c>
      <c r="B156" s="1">
        <f t="shared" si="92"/>
        <v>2.4189814814814816E-3</v>
      </c>
      <c r="C156" s="5">
        <f t="shared" si="110"/>
        <v>0.68906250000000013</v>
      </c>
      <c r="D156" s="18">
        <f t="shared" si="90"/>
        <v>0.68906250000000013</v>
      </c>
      <c r="E156" s="21">
        <f t="shared" ca="1" si="111"/>
        <v>0</v>
      </c>
      <c r="F156" s="18">
        <f t="shared" ca="1" si="112"/>
        <v>0.68906250000000013</v>
      </c>
      <c r="G156" s="25">
        <f t="shared" ca="1" si="93"/>
        <v>19</v>
      </c>
      <c r="H156" s="18">
        <f t="shared" ca="1" si="113"/>
        <v>2.199074074074074E-4</v>
      </c>
      <c r="I156" s="18">
        <f t="shared" ca="1" si="114"/>
        <v>0.68928240740740754</v>
      </c>
      <c r="J156" s="16">
        <f t="shared" ca="1" si="115"/>
        <v>0.68928240740740754</v>
      </c>
      <c r="K156" s="23">
        <f t="shared" ca="1" si="116"/>
        <v>0</v>
      </c>
      <c r="L156" s="16">
        <f t="shared" ca="1" si="117"/>
        <v>0.68928240740740754</v>
      </c>
      <c r="M156" s="15">
        <f t="shared" ca="1" si="94"/>
        <v>23</v>
      </c>
      <c r="N156" s="16">
        <f t="shared" ca="1" si="95"/>
        <v>2.6620370370370372E-4</v>
      </c>
      <c r="O156" s="16">
        <f t="shared" ca="1" si="118"/>
        <v>0.68954861111111121</v>
      </c>
      <c r="P156" s="14">
        <f t="shared" ca="1" si="119"/>
        <v>0.68954861111111121</v>
      </c>
      <c r="Q156" s="23">
        <f t="shared" ca="1" si="120"/>
        <v>0</v>
      </c>
      <c r="R156" s="14">
        <f t="shared" ca="1" si="121"/>
        <v>0.68954861111111121</v>
      </c>
      <c r="S156" s="13">
        <f t="shared" ca="1" si="96"/>
        <v>26</v>
      </c>
      <c r="T156" s="14">
        <f t="shared" ca="1" si="97"/>
        <v>3.0092592592592595E-4</v>
      </c>
      <c r="U156" s="14">
        <f t="shared" ca="1" si="122"/>
        <v>0.68984953703703711</v>
      </c>
      <c r="V156" s="12">
        <f t="shared" ca="1" si="123"/>
        <v>0.68984953703703711</v>
      </c>
      <c r="W156" s="23">
        <v>0</v>
      </c>
      <c r="X156" s="12">
        <f t="shared" ca="1" si="124"/>
        <v>0.68984953703703711</v>
      </c>
      <c r="Y156" s="11">
        <f t="shared" ca="1" si="98"/>
        <v>37</v>
      </c>
      <c r="Z156" s="12">
        <f t="shared" ca="1" si="99"/>
        <v>4.2824074074074075E-4</v>
      </c>
      <c r="AA156" s="12">
        <f t="shared" ca="1" si="125"/>
        <v>0.69027777777777788</v>
      </c>
      <c r="AB156" s="10">
        <f t="shared" ca="1" si="126"/>
        <v>0.69027777777777788</v>
      </c>
      <c r="AC156" s="23">
        <f>0</f>
        <v>0</v>
      </c>
      <c r="AD156" s="10">
        <f t="shared" ca="1" si="127"/>
        <v>0.69027777777777788</v>
      </c>
      <c r="AE156" s="9">
        <f t="shared" ca="1" si="100"/>
        <v>52</v>
      </c>
      <c r="AF156" s="10">
        <f t="shared" ca="1" si="101"/>
        <v>6.018518518518519E-4</v>
      </c>
      <c r="AG156" s="10">
        <f t="shared" ca="1" si="128"/>
        <v>0.69087962962962968</v>
      </c>
      <c r="AH156" s="9" t="str">
        <f t="shared" ca="1" si="102"/>
        <v>Burrito</v>
      </c>
      <c r="AI156" s="8">
        <f t="shared" ca="1" si="129"/>
        <v>0.69087962962962968</v>
      </c>
      <c r="AJ156" s="23">
        <f t="shared" ca="1" si="130"/>
        <v>0</v>
      </c>
      <c r="AK156" s="8">
        <f t="shared" ca="1" si="133"/>
        <v>0.69087962962962968</v>
      </c>
      <c r="AL156" s="7">
        <f t="shared" ca="1" si="103"/>
        <v>18</v>
      </c>
      <c r="AM156" s="8">
        <f t="shared" ca="1" si="104"/>
        <v>2.0833333333333335E-4</v>
      </c>
      <c r="AN156" s="8">
        <f t="shared" ca="1" si="105"/>
        <v>0.69108796296296304</v>
      </c>
      <c r="AO156" s="7" t="str">
        <f t="shared" ca="1" si="106"/>
        <v>Debit</v>
      </c>
      <c r="AP156" s="1">
        <f t="shared" ca="1" si="107"/>
        <v>0</v>
      </c>
      <c r="AQ156" s="1">
        <f t="shared" ca="1" si="91"/>
        <v>2.0254629629629633E-3</v>
      </c>
      <c r="AR156">
        <f t="shared" si="108"/>
        <v>1</v>
      </c>
      <c r="AS156" s="33">
        <f t="shared" ca="1" si="131"/>
        <v>0</v>
      </c>
      <c r="AT156" s="33">
        <f t="shared" ca="1" si="109"/>
        <v>2.0254629629629633E-3</v>
      </c>
      <c r="AX156">
        <f t="shared" si="132"/>
        <v>152</v>
      </c>
      <c r="AY156" s="34">
        <v>8.3288323045268269E-3</v>
      </c>
      <c r="BE156" s="34"/>
    </row>
    <row r="157" spans="1:57">
      <c r="A157" s="2">
        <v>83</v>
      </c>
      <c r="B157" s="1">
        <f t="shared" si="92"/>
        <v>9.6064814814814819E-4</v>
      </c>
      <c r="C157" s="5">
        <f t="shared" si="110"/>
        <v>0.69002314814814825</v>
      </c>
      <c r="D157" s="18">
        <f t="shared" si="90"/>
        <v>0.69002314814814825</v>
      </c>
      <c r="E157" s="21">
        <f t="shared" ca="1" si="111"/>
        <v>0</v>
      </c>
      <c r="F157" s="18">
        <f t="shared" ca="1" si="112"/>
        <v>0.69002314814814825</v>
      </c>
      <c r="G157" s="25">
        <f t="shared" ca="1" si="93"/>
        <v>26</v>
      </c>
      <c r="H157" s="18">
        <f t="shared" ca="1" si="113"/>
        <v>3.0092592592592595E-4</v>
      </c>
      <c r="I157" s="18">
        <f t="shared" ca="1" si="114"/>
        <v>0.69032407407407415</v>
      </c>
      <c r="J157" s="16">
        <f t="shared" ca="1" si="115"/>
        <v>0.69032407407407415</v>
      </c>
      <c r="K157" s="23">
        <f t="shared" ca="1" si="116"/>
        <v>0</v>
      </c>
      <c r="L157" s="16">
        <f t="shared" ca="1" si="117"/>
        <v>0.69032407407407415</v>
      </c>
      <c r="M157" s="15">
        <f t="shared" ca="1" si="94"/>
        <v>19</v>
      </c>
      <c r="N157" s="16">
        <f t="shared" ca="1" si="95"/>
        <v>2.199074074074074E-4</v>
      </c>
      <c r="O157" s="16">
        <f t="shared" ca="1" si="118"/>
        <v>0.69054398148148155</v>
      </c>
      <c r="P157" s="14">
        <f t="shared" ca="1" si="119"/>
        <v>0.69054398148148155</v>
      </c>
      <c r="Q157" s="23">
        <f t="shared" ca="1" si="120"/>
        <v>3.356481481481266E-4</v>
      </c>
      <c r="R157" s="14">
        <f t="shared" ca="1" si="121"/>
        <v>0.69087962962962968</v>
      </c>
      <c r="S157" s="13">
        <f t="shared" ca="1" si="96"/>
        <v>29</v>
      </c>
      <c r="T157" s="14">
        <f t="shared" ca="1" si="97"/>
        <v>3.3564814814814812E-4</v>
      </c>
      <c r="U157" s="14">
        <f t="shared" ca="1" si="122"/>
        <v>0.6912152777777778</v>
      </c>
      <c r="V157" s="12">
        <f t="shared" ca="1" si="123"/>
        <v>0.6912152777777778</v>
      </c>
      <c r="W157" s="23">
        <v>0</v>
      </c>
      <c r="X157" s="12">
        <f t="shared" ca="1" si="124"/>
        <v>0.6912152777777778</v>
      </c>
      <c r="Y157" s="11">
        <f t="shared" ca="1" si="98"/>
        <v>26</v>
      </c>
      <c r="Z157" s="12">
        <f t="shared" ca="1" si="99"/>
        <v>3.0092592592592595E-4</v>
      </c>
      <c r="AA157" s="12">
        <f t="shared" ca="1" si="125"/>
        <v>0.6915162037037037</v>
      </c>
      <c r="AB157" s="10">
        <f t="shared" ca="1" si="126"/>
        <v>0.6915162037037037</v>
      </c>
      <c r="AC157" s="23">
        <f>0</f>
        <v>0</v>
      </c>
      <c r="AD157" s="10">
        <f t="shared" ca="1" si="127"/>
        <v>0.6915162037037037</v>
      </c>
      <c r="AE157" s="9">
        <f t="shared" ca="1" si="100"/>
        <v>39</v>
      </c>
      <c r="AF157" s="10">
        <f t="shared" ca="1" si="101"/>
        <v>4.5138888888888887E-4</v>
      </c>
      <c r="AG157" s="10">
        <f t="shared" ca="1" si="128"/>
        <v>0.69196759259259255</v>
      </c>
      <c r="AH157" s="9" t="str">
        <f t="shared" ca="1" si="102"/>
        <v>Bowl</v>
      </c>
      <c r="AI157" s="8">
        <f t="shared" ca="1" si="129"/>
        <v>0.69196759259259255</v>
      </c>
      <c r="AJ157" s="23">
        <f t="shared" ca="1" si="130"/>
        <v>0</v>
      </c>
      <c r="AK157" s="8">
        <f t="shared" ca="1" si="133"/>
        <v>0.69196759259259255</v>
      </c>
      <c r="AL157" s="7">
        <f t="shared" ca="1" si="103"/>
        <v>28</v>
      </c>
      <c r="AM157" s="8">
        <f t="shared" ca="1" si="104"/>
        <v>3.2407407407407406E-4</v>
      </c>
      <c r="AN157" s="8">
        <f t="shared" ca="1" si="105"/>
        <v>0.69229166666666664</v>
      </c>
      <c r="AO157" s="7" t="str">
        <f t="shared" ca="1" si="106"/>
        <v>Debit</v>
      </c>
      <c r="AP157" s="1">
        <f t="shared" ca="1" si="107"/>
        <v>3.356481481481266E-4</v>
      </c>
      <c r="AQ157" s="1">
        <f t="shared" ca="1" si="91"/>
        <v>1.9328703703703704E-3</v>
      </c>
      <c r="AR157">
        <f t="shared" si="108"/>
        <v>1</v>
      </c>
      <c r="AS157" s="33">
        <f t="shared" ca="1" si="131"/>
        <v>3.356481481481266E-4</v>
      </c>
      <c r="AT157" s="33">
        <f t="shared" ca="1" si="109"/>
        <v>1.9328703703703704E-3</v>
      </c>
      <c r="AX157">
        <f t="shared" si="132"/>
        <v>153</v>
      </c>
      <c r="AY157" s="34">
        <v>9.5712948673984614E-3</v>
      </c>
      <c r="BE157" s="34"/>
    </row>
    <row r="158" spans="1:57">
      <c r="A158" s="2">
        <v>144</v>
      </c>
      <c r="B158" s="1">
        <f t="shared" si="92"/>
        <v>1.6666666666666668E-3</v>
      </c>
      <c r="C158" s="5">
        <f t="shared" si="110"/>
        <v>0.69168981481481495</v>
      </c>
      <c r="D158" s="18">
        <f t="shared" si="90"/>
        <v>0.69168981481481495</v>
      </c>
      <c r="E158" s="21">
        <f t="shared" ca="1" si="111"/>
        <v>0</v>
      </c>
      <c r="F158" s="18">
        <f t="shared" ca="1" si="112"/>
        <v>0.69168981481481495</v>
      </c>
      <c r="G158" s="25">
        <f t="shared" ca="1" si="93"/>
        <v>16</v>
      </c>
      <c r="H158" s="18">
        <f t="shared" ca="1" si="113"/>
        <v>1.8518518518518518E-4</v>
      </c>
      <c r="I158" s="18">
        <f t="shared" ca="1" si="114"/>
        <v>0.69187500000000013</v>
      </c>
      <c r="J158" s="16">
        <f t="shared" ca="1" si="115"/>
        <v>0.69187500000000013</v>
      </c>
      <c r="K158" s="23">
        <f t="shared" ca="1" si="116"/>
        <v>0</v>
      </c>
      <c r="L158" s="16">
        <f t="shared" ca="1" si="117"/>
        <v>0.69187500000000013</v>
      </c>
      <c r="M158" s="15">
        <f t="shared" ca="1" si="94"/>
        <v>9</v>
      </c>
      <c r="N158" s="16">
        <f t="shared" ca="1" si="95"/>
        <v>1.0416666666666667E-4</v>
      </c>
      <c r="O158" s="16">
        <f t="shared" ca="1" si="118"/>
        <v>0.69197916666666681</v>
      </c>
      <c r="P158" s="14">
        <f t="shared" ca="1" si="119"/>
        <v>0.69197916666666681</v>
      </c>
      <c r="Q158" s="23">
        <f t="shared" ca="1" si="120"/>
        <v>0</v>
      </c>
      <c r="R158" s="14">
        <f t="shared" ca="1" si="121"/>
        <v>0.69197916666666681</v>
      </c>
      <c r="S158" s="13">
        <f t="shared" ca="1" si="96"/>
        <v>42</v>
      </c>
      <c r="T158" s="14">
        <f t="shared" ca="1" si="97"/>
        <v>4.861111111111111E-4</v>
      </c>
      <c r="U158" s="14">
        <f t="shared" ca="1" si="122"/>
        <v>0.69246527777777789</v>
      </c>
      <c r="V158" s="12">
        <f t="shared" ca="1" si="123"/>
        <v>0.69246527777777789</v>
      </c>
      <c r="W158" s="23">
        <v>0</v>
      </c>
      <c r="X158" s="12">
        <f t="shared" ca="1" si="124"/>
        <v>0.69246527777777789</v>
      </c>
      <c r="Y158" s="11">
        <f t="shared" ca="1" si="98"/>
        <v>46</v>
      </c>
      <c r="Z158" s="12">
        <f t="shared" ca="1" si="99"/>
        <v>5.3240740740740744E-4</v>
      </c>
      <c r="AA158" s="12">
        <f t="shared" ca="1" si="125"/>
        <v>0.69299768518518534</v>
      </c>
      <c r="AB158" s="10">
        <f t="shared" ca="1" si="126"/>
        <v>0.69299768518518534</v>
      </c>
      <c r="AC158" s="23">
        <f>0</f>
        <v>0</v>
      </c>
      <c r="AD158" s="10">
        <f t="shared" ca="1" si="127"/>
        <v>0.69299768518518534</v>
      </c>
      <c r="AE158" s="9">
        <f t="shared" ca="1" si="100"/>
        <v>67</v>
      </c>
      <c r="AF158" s="10">
        <f t="shared" ca="1" si="101"/>
        <v>7.7546296296296293E-4</v>
      </c>
      <c r="AG158" s="10">
        <f t="shared" ca="1" si="128"/>
        <v>0.69377314814814828</v>
      </c>
      <c r="AH158" s="9" t="str">
        <f t="shared" ca="1" si="102"/>
        <v>Quesadilla</v>
      </c>
      <c r="AI158" s="8">
        <f t="shared" ca="1" si="129"/>
        <v>0.69377314814814828</v>
      </c>
      <c r="AJ158" s="23">
        <f t="shared" ca="1" si="130"/>
        <v>0</v>
      </c>
      <c r="AK158" s="8">
        <f t="shared" ca="1" si="133"/>
        <v>0.69377314814814828</v>
      </c>
      <c r="AL158" s="7">
        <f t="shared" ca="1" si="103"/>
        <v>27</v>
      </c>
      <c r="AM158" s="8">
        <f t="shared" ca="1" si="104"/>
        <v>3.1250000000000001E-4</v>
      </c>
      <c r="AN158" s="8">
        <f t="shared" ca="1" si="105"/>
        <v>0.69408564814814833</v>
      </c>
      <c r="AO158" s="7" t="str">
        <f t="shared" ca="1" si="106"/>
        <v>Debit</v>
      </c>
      <c r="AP158" s="1">
        <f t="shared" ca="1" si="107"/>
        <v>0</v>
      </c>
      <c r="AQ158" s="1">
        <f t="shared" ca="1" si="91"/>
        <v>2.3958333333333331E-3</v>
      </c>
      <c r="AR158">
        <f t="shared" si="108"/>
        <v>1</v>
      </c>
      <c r="AS158" s="33">
        <f t="shared" ca="1" si="131"/>
        <v>0</v>
      </c>
      <c r="AT158" s="33">
        <f t="shared" ca="1" si="109"/>
        <v>2.3958333333333331E-3</v>
      </c>
      <c r="AX158">
        <f t="shared" si="132"/>
        <v>154</v>
      </c>
      <c r="AY158" s="34">
        <v>1.0596886431184874E-2</v>
      </c>
      <c r="BE158" s="34"/>
    </row>
    <row r="159" spans="1:57">
      <c r="A159" s="2">
        <v>101</v>
      </c>
      <c r="B159" s="1">
        <f t="shared" si="92"/>
        <v>1.1689814814814816E-3</v>
      </c>
      <c r="C159" s="5">
        <f t="shared" si="110"/>
        <v>0.69285879629629643</v>
      </c>
      <c r="D159" s="18">
        <f t="shared" si="90"/>
        <v>0.69285879629629643</v>
      </c>
      <c r="E159" s="21">
        <f t="shared" ca="1" si="111"/>
        <v>0</v>
      </c>
      <c r="F159" s="18">
        <f t="shared" ca="1" si="112"/>
        <v>0.69285879629629643</v>
      </c>
      <c r="G159" s="25">
        <f t="shared" ca="1" si="93"/>
        <v>22</v>
      </c>
      <c r="H159" s="18">
        <f t="shared" ca="1" si="113"/>
        <v>2.5462962962962961E-4</v>
      </c>
      <c r="I159" s="18">
        <f t="shared" ca="1" si="114"/>
        <v>0.69311342592592606</v>
      </c>
      <c r="J159" s="16">
        <f t="shared" ca="1" si="115"/>
        <v>0.69311342592592606</v>
      </c>
      <c r="K159" s="23">
        <f t="shared" ca="1" si="116"/>
        <v>0</v>
      </c>
      <c r="L159" s="16">
        <f t="shared" ca="1" si="117"/>
        <v>0.69311342592592606</v>
      </c>
      <c r="M159" s="15">
        <f t="shared" ca="1" si="94"/>
        <v>9</v>
      </c>
      <c r="N159" s="16">
        <f t="shared" ca="1" si="95"/>
        <v>1.0416666666666667E-4</v>
      </c>
      <c r="O159" s="16">
        <f t="shared" ca="1" si="118"/>
        <v>0.69321759259259275</v>
      </c>
      <c r="P159" s="14">
        <f t="shared" ca="1" si="119"/>
        <v>0.69321759259259275</v>
      </c>
      <c r="Q159" s="23">
        <f t="shared" ca="1" si="120"/>
        <v>5.5555555555553138E-4</v>
      </c>
      <c r="R159" s="14">
        <f t="shared" ca="1" si="121"/>
        <v>0.69377314814814828</v>
      </c>
      <c r="S159" s="13">
        <f t="shared" ca="1" si="96"/>
        <v>27</v>
      </c>
      <c r="T159" s="14">
        <f t="shared" ca="1" si="97"/>
        <v>3.1250000000000001E-4</v>
      </c>
      <c r="U159" s="14">
        <f t="shared" ca="1" si="122"/>
        <v>0.69408564814814833</v>
      </c>
      <c r="V159" s="12">
        <f t="shared" ca="1" si="123"/>
        <v>0.69408564814814833</v>
      </c>
      <c r="W159" s="23">
        <v>0</v>
      </c>
      <c r="X159" s="12">
        <f t="shared" ca="1" si="124"/>
        <v>0.69408564814814833</v>
      </c>
      <c r="Y159" s="11">
        <f t="shared" ca="1" si="98"/>
        <v>22</v>
      </c>
      <c r="Z159" s="12">
        <f t="shared" ca="1" si="99"/>
        <v>2.5462962962962961E-4</v>
      </c>
      <c r="AA159" s="12">
        <f t="shared" ca="1" si="125"/>
        <v>0.69434027777777796</v>
      </c>
      <c r="AB159" s="10">
        <f t="shared" ca="1" si="126"/>
        <v>0.69434027777777796</v>
      </c>
      <c r="AC159" s="23">
        <f>0</f>
        <v>0</v>
      </c>
      <c r="AD159" s="10">
        <f t="shared" ca="1" si="127"/>
        <v>0.69434027777777796</v>
      </c>
      <c r="AE159" s="9">
        <f t="shared" ca="1" si="100"/>
        <v>32</v>
      </c>
      <c r="AF159" s="10">
        <f t="shared" ca="1" si="101"/>
        <v>3.7037037037037035E-4</v>
      </c>
      <c r="AG159" s="10">
        <f t="shared" ca="1" si="128"/>
        <v>0.69471064814814831</v>
      </c>
      <c r="AH159" s="9" t="str">
        <f t="shared" ca="1" si="102"/>
        <v>Bowl</v>
      </c>
      <c r="AI159" s="8">
        <f t="shared" ca="1" si="129"/>
        <v>0.69471064814814831</v>
      </c>
      <c r="AJ159" s="23">
        <f t="shared" ca="1" si="130"/>
        <v>0</v>
      </c>
      <c r="AK159" s="8">
        <f t="shared" ca="1" si="133"/>
        <v>0.69471064814814831</v>
      </c>
      <c r="AL159" s="7">
        <f t="shared" ca="1" si="103"/>
        <v>13</v>
      </c>
      <c r="AM159" s="8">
        <f t="shared" ca="1" si="104"/>
        <v>1.5046296296296297E-4</v>
      </c>
      <c r="AN159" s="8">
        <f t="shared" ca="1" si="105"/>
        <v>0.69486111111111126</v>
      </c>
      <c r="AO159" s="7" t="str">
        <f t="shared" ca="1" si="106"/>
        <v>Debit</v>
      </c>
      <c r="AP159" s="1">
        <f t="shared" ca="1" si="107"/>
        <v>5.5555555555553138E-4</v>
      </c>
      <c r="AQ159" s="1">
        <f t="shared" ca="1" si="91"/>
        <v>1.4467592592592592E-3</v>
      </c>
      <c r="AR159">
        <f t="shared" si="108"/>
        <v>1</v>
      </c>
      <c r="AS159" s="33">
        <f t="shared" ca="1" si="131"/>
        <v>5.5555555555553138E-4</v>
      </c>
      <c r="AT159" s="33">
        <f t="shared" ca="1" si="109"/>
        <v>1.4467592592592592E-3</v>
      </c>
      <c r="AX159">
        <f t="shared" si="132"/>
        <v>155</v>
      </c>
      <c r="AY159" s="34">
        <v>8.6669453017836802E-3</v>
      </c>
      <c r="BE159" s="34"/>
    </row>
    <row r="160" spans="1:57">
      <c r="A160" s="2">
        <v>228</v>
      </c>
      <c r="B160" s="1">
        <f t="shared" si="92"/>
        <v>2.638888888888889E-3</v>
      </c>
      <c r="C160" s="5">
        <f t="shared" si="110"/>
        <v>0.69549768518518529</v>
      </c>
      <c r="D160" s="18">
        <f t="shared" si="90"/>
        <v>0.69549768518518529</v>
      </c>
      <c r="E160" s="21">
        <f t="shared" ca="1" si="111"/>
        <v>0</v>
      </c>
      <c r="F160" s="18">
        <f t="shared" ca="1" si="112"/>
        <v>0.69549768518518529</v>
      </c>
      <c r="G160" s="25">
        <f t="shared" ca="1" si="93"/>
        <v>17</v>
      </c>
      <c r="H160" s="18">
        <f t="shared" ca="1" si="113"/>
        <v>1.9675925925925926E-4</v>
      </c>
      <c r="I160" s="18">
        <f t="shared" ca="1" si="114"/>
        <v>0.6956944444444445</v>
      </c>
      <c r="J160" s="16">
        <f t="shared" ca="1" si="115"/>
        <v>0.6956944444444445</v>
      </c>
      <c r="K160" s="23">
        <f t="shared" ca="1" si="116"/>
        <v>0</v>
      </c>
      <c r="L160" s="16">
        <f t="shared" ca="1" si="117"/>
        <v>0.6956944444444445</v>
      </c>
      <c r="M160" s="15">
        <f t="shared" ca="1" si="94"/>
        <v>35</v>
      </c>
      <c r="N160" s="16">
        <f t="shared" ca="1" si="95"/>
        <v>4.0509259259259258E-4</v>
      </c>
      <c r="O160" s="16">
        <f t="shared" ca="1" si="118"/>
        <v>0.69609953703703709</v>
      </c>
      <c r="P160" s="14">
        <f t="shared" ca="1" si="119"/>
        <v>0.69609953703703709</v>
      </c>
      <c r="Q160" s="23">
        <f t="shared" ca="1" si="120"/>
        <v>0</v>
      </c>
      <c r="R160" s="14">
        <f t="shared" ca="1" si="121"/>
        <v>0.69609953703703709</v>
      </c>
      <c r="S160" s="13">
        <f t="shared" ca="1" si="96"/>
        <v>30</v>
      </c>
      <c r="T160" s="14">
        <f t="shared" ca="1" si="97"/>
        <v>3.4722222222222224E-4</v>
      </c>
      <c r="U160" s="14">
        <f t="shared" ca="1" si="122"/>
        <v>0.69644675925925936</v>
      </c>
      <c r="V160" s="12">
        <f t="shared" ca="1" si="123"/>
        <v>0.69644675925925936</v>
      </c>
      <c r="W160" s="23">
        <v>0</v>
      </c>
      <c r="X160" s="12">
        <f t="shared" ca="1" si="124"/>
        <v>0.69644675925925936</v>
      </c>
      <c r="Y160" s="11">
        <f t="shared" ca="1" si="98"/>
        <v>48</v>
      </c>
      <c r="Z160" s="12">
        <f t="shared" ca="1" si="99"/>
        <v>5.5555555555555556E-4</v>
      </c>
      <c r="AA160" s="12">
        <f t="shared" ca="1" si="125"/>
        <v>0.69700231481481489</v>
      </c>
      <c r="AB160" s="10">
        <f t="shared" ca="1" si="126"/>
        <v>0.69700231481481489</v>
      </c>
      <c r="AC160" s="23">
        <f>0</f>
        <v>0</v>
      </c>
      <c r="AD160" s="10">
        <f t="shared" ca="1" si="127"/>
        <v>0.69700231481481489</v>
      </c>
      <c r="AE160" s="9">
        <f t="shared" ca="1" si="100"/>
        <v>34</v>
      </c>
      <c r="AF160" s="10">
        <f t="shared" ca="1" si="101"/>
        <v>3.9351851851851852E-4</v>
      </c>
      <c r="AG160" s="10">
        <f t="shared" ca="1" si="128"/>
        <v>0.69739583333333344</v>
      </c>
      <c r="AH160" s="9" t="str">
        <f t="shared" ca="1" si="102"/>
        <v>Bowl</v>
      </c>
      <c r="AI160" s="8">
        <f t="shared" ca="1" si="129"/>
        <v>0.69739583333333344</v>
      </c>
      <c r="AJ160" s="23">
        <f t="shared" ca="1" si="130"/>
        <v>0</v>
      </c>
      <c r="AK160" s="8">
        <f t="shared" ca="1" si="133"/>
        <v>0.69739583333333344</v>
      </c>
      <c r="AL160" s="7">
        <f t="shared" ca="1" si="103"/>
        <v>26</v>
      </c>
      <c r="AM160" s="8">
        <f t="shared" ca="1" si="104"/>
        <v>3.0092592592592595E-4</v>
      </c>
      <c r="AN160" s="8">
        <f t="shared" ca="1" si="105"/>
        <v>0.69769675925925934</v>
      </c>
      <c r="AO160" s="7" t="str">
        <f t="shared" ca="1" si="106"/>
        <v>Debit</v>
      </c>
      <c r="AP160" s="1">
        <f t="shared" ca="1" si="107"/>
        <v>0</v>
      </c>
      <c r="AQ160" s="1">
        <f t="shared" ca="1" si="91"/>
        <v>2.1990740740740742E-3</v>
      </c>
      <c r="AR160">
        <f t="shared" si="108"/>
        <v>1</v>
      </c>
      <c r="AS160" s="33">
        <f t="shared" ca="1" si="131"/>
        <v>0</v>
      </c>
      <c r="AT160" s="33">
        <f t="shared" ca="1" si="109"/>
        <v>2.1990740740740742E-3</v>
      </c>
      <c r="AX160">
        <f t="shared" si="132"/>
        <v>156</v>
      </c>
      <c r="AY160" s="34">
        <v>1.0754815386374293E-2</v>
      </c>
      <c r="BE160" s="34"/>
    </row>
    <row r="161" spans="1:57">
      <c r="A161" s="2">
        <v>258</v>
      </c>
      <c r="B161" s="1">
        <f t="shared" si="92"/>
        <v>2.9861111111111113E-3</v>
      </c>
      <c r="C161" s="5">
        <f t="shared" si="110"/>
        <v>0.69848379629629642</v>
      </c>
      <c r="D161" s="18">
        <f t="shared" si="90"/>
        <v>0.69848379629629642</v>
      </c>
      <c r="E161" s="21">
        <f t="shared" ca="1" si="111"/>
        <v>0</v>
      </c>
      <c r="F161" s="18">
        <f t="shared" ca="1" si="112"/>
        <v>0.69848379629629642</v>
      </c>
      <c r="G161" s="25">
        <f t="shared" ca="1" si="93"/>
        <v>16</v>
      </c>
      <c r="H161" s="18">
        <f t="shared" ca="1" si="113"/>
        <v>1.8518518518518518E-4</v>
      </c>
      <c r="I161" s="18">
        <f t="shared" ca="1" si="114"/>
        <v>0.6986689814814816</v>
      </c>
      <c r="J161" s="16">
        <f t="shared" ca="1" si="115"/>
        <v>0.6986689814814816</v>
      </c>
      <c r="K161" s="23">
        <f t="shared" ca="1" si="116"/>
        <v>0</v>
      </c>
      <c r="L161" s="16">
        <f t="shared" ca="1" si="117"/>
        <v>0.6986689814814816</v>
      </c>
      <c r="M161" s="15">
        <f t="shared" ca="1" si="94"/>
        <v>18</v>
      </c>
      <c r="N161" s="16">
        <f t="shared" ca="1" si="95"/>
        <v>2.0833333333333335E-4</v>
      </c>
      <c r="O161" s="16">
        <f t="shared" ca="1" si="118"/>
        <v>0.69887731481481496</v>
      </c>
      <c r="P161" s="14">
        <f t="shared" ca="1" si="119"/>
        <v>0.69887731481481496</v>
      </c>
      <c r="Q161" s="23">
        <f t="shared" ca="1" si="120"/>
        <v>0</v>
      </c>
      <c r="R161" s="14">
        <f t="shared" ca="1" si="121"/>
        <v>0.69887731481481496</v>
      </c>
      <c r="S161" s="13">
        <f t="shared" ca="1" si="96"/>
        <v>44</v>
      </c>
      <c r="T161" s="14">
        <f t="shared" ca="1" si="97"/>
        <v>5.0925925925925921E-4</v>
      </c>
      <c r="U161" s="14">
        <f t="shared" ca="1" si="122"/>
        <v>0.69938657407407423</v>
      </c>
      <c r="V161" s="12">
        <f t="shared" ca="1" si="123"/>
        <v>0.69938657407407423</v>
      </c>
      <c r="W161" s="23">
        <v>0</v>
      </c>
      <c r="X161" s="12">
        <f t="shared" ca="1" si="124"/>
        <v>0.69938657407407423</v>
      </c>
      <c r="Y161" s="11">
        <f t="shared" ca="1" si="98"/>
        <v>46</v>
      </c>
      <c r="Z161" s="12">
        <f t="shared" ca="1" si="99"/>
        <v>5.3240740740740744E-4</v>
      </c>
      <c r="AA161" s="12">
        <f t="shared" ca="1" si="125"/>
        <v>0.69991898148148168</v>
      </c>
      <c r="AB161" s="10">
        <f t="shared" ca="1" si="126"/>
        <v>0.69991898148148168</v>
      </c>
      <c r="AC161" s="23">
        <f>0</f>
        <v>0</v>
      </c>
      <c r="AD161" s="10">
        <f t="shared" ca="1" si="127"/>
        <v>0.69991898148148168</v>
      </c>
      <c r="AE161" s="9">
        <f t="shared" ca="1" si="100"/>
        <v>25</v>
      </c>
      <c r="AF161" s="10">
        <f t="shared" ca="1" si="101"/>
        <v>2.8935185185185184E-4</v>
      </c>
      <c r="AG161" s="10">
        <f t="shared" ca="1" si="128"/>
        <v>0.70020833333333354</v>
      </c>
      <c r="AH161" s="9" t="str">
        <f t="shared" ca="1" si="102"/>
        <v>Bowl</v>
      </c>
      <c r="AI161" s="8">
        <f t="shared" ca="1" si="129"/>
        <v>0.70020833333333354</v>
      </c>
      <c r="AJ161" s="23">
        <f t="shared" ca="1" si="130"/>
        <v>0</v>
      </c>
      <c r="AK161" s="8">
        <f t="shared" ca="1" si="133"/>
        <v>0.70020833333333354</v>
      </c>
      <c r="AL161" s="7">
        <f t="shared" ca="1" si="103"/>
        <v>46</v>
      </c>
      <c r="AM161" s="8">
        <f t="shared" ca="1" si="104"/>
        <v>5.3240740740740744E-4</v>
      </c>
      <c r="AN161" s="8">
        <f t="shared" ca="1" si="105"/>
        <v>0.700740740740741</v>
      </c>
      <c r="AO161" s="7" t="str">
        <f t="shared" ca="1" si="106"/>
        <v>Cash</v>
      </c>
      <c r="AP161" s="1">
        <f t="shared" ca="1" si="107"/>
        <v>0</v>
      </c>
      <c r="AQ161" s="1">
        <f t="shared" ca="1" si="91"/>
        <v>2.2569444444444447E-3</v>
      </c>
      <c r="AR161">
        <f t="shared" si="108"/>
        <v>1</v>
      </c>
      <c r="AS161" s="33">
        <f t="shared" ca="1" si="131"/>
        <v>0</v>
      </c>
      <c r="AT161" s="33">
        <f t="shared" ca="1" si="109"/>
        <v>2.2569444444444447E-3</v>
      </c>
      <c r="AX161">
        <f t="shared" si="132"/>
        <v>157</v>
      </c>
      <c r="AY161" s="34">
        <v>1.0406700102881115E-2</v>
      </c>
      <c r="BE161" s="34"/>
    </row>
    <row r="162" spans="1:57">
      <c r="A162" s="2">
        <v>296</v>
      </c>
      <c r="B162" s="1">
        <f t="shared" si="92"/>
        <v>3.425925925925926E-3</v>
      </c>
      <c r="C162" s="5">
        <f t="shared" si="110"/>
        <v>0.70190972222222237</v>
      </c>
      <c r="D162" s="18">
        <f t="shared" si="90"/>
        <v>0.70190972222222237</v>
      </c>
      <c r="E162" s="21">
        <f t="shared" ca="1" si="111"/>
        <v>0</v>
      </c>
      <c r="F162" s="18">
        <f t="shared" ca="1" si="112"/>
        <v>0.70190972222222237</v>
      </c>
      <c r="G162" s="25">
        <f t="shared" ca="1" si="93"/>
        <v>10</v>
      </c>
      <c r="H162" s="18">
        <f t="shared" ca="1" si="113"/>
        <v>1.1574074074074075E-4</v>
      </c>
      <c r="I162" s="18">
        <f t="shared" ca="1" si="114"/>
        <v>0.70202546296296309</v>
      </c>
      <c r="J162" s="16">
        <f t="shared" ca="1" si="115"/>
        <v>0.70202546296296309</v>
      </c>
      <c r="K162" s="23">
        <f t="shared" ca="1" si="116"/>
        <v>0</v>
      </c>
      <c r="L162" s="16">
        <f t="shared" ca="1" si="117"/>
        <v>0.70202546296296309</v>
      </c>
      <c r="M162" s="15">
        <f t="shared" ca="1" si="94"/>
        <v>9</v>
      </c>
      <c r="N162" s="16">
        <f t="shared" ca="1" si="95"/>
        <v>1.0416666666666667E-4</v>
      </c>
      <c r="O162" s="16">
        <f t="shared" ca="1" si="118"/>
        <v>0.70212962962962977</v>
      </c>
      <c r="P162" s="14">
        <f t="shared" ca="1" si="119"/>
        <v>0.70212962962962977</v>
      </c>
      <c r="Q162" s="23">
        <f t="shared" ca="1" si="120"/>
        <v>0</v>
      </c>
      <c r="R162" s="14">
        <f t="shared" ca="1" si="121"/>
        <v>0.70212962962962977</v>
      </c>
      <c r="S162" s="13">
        <f t="shared" ca="1" si="96"/>
        <v>18</v>
      </c>
      <c r="T162" s="14">
        <f t="shared" ca="1" si="97"/>
        <v>2.0833333333333335E-4</v>
      </c>
      <c r="U162" s="14">
        <f t="shared" ca="1" si="122"/>
        <v>0.70233796296296314</v>
      </c>
      <c r="V162" s="12">
        <f t="shared" ca="1" si="123"/>
        <v>0.70233796296296314</v>
      </c>
      <c r="W162" s="23">
        <v>0</v>
      </c>
      <c r="X162" s="12">
        <f t="shared" ca="1" si="124"/>
        <v>0.70233796296296314</v>
      </c>
      <c r="Y162" s="11">
        <f t="shared" ca="1" si="98"/>
        <v>46</v>
      </c>
      <c r="Z162" s="12">
        <f t="shared" ca="1" si="99"/>
        <v>5.3240740740740744E-4</v>
      </c>
      <c r="AA162" s="12">
        <f t="shared" ca="1" si="125"/>
        <v>0.70287037037037059</v>
      </c>
      <c r="AB162" s="10">
        <f t="shared" ca="1" si="126"/>
        <v>0.70287037037037059</v>
      </c>
      <c r="AC162" s="23">
        <f>0</f>
        <v>0</v>
      </c>
      <c r="AD162" s="10">
        <f t="shared" ca="1" si="127"/>
        <v>0.70287037037037059</v>
      </c>
      <c r="AE162" s="9">
        <f t="shared" ca="1" si="100"/>
        <v>31</v>
      </c>
      <c r="AF162" s="10">
        <f t="shared" ca="1" si="101"/>
        <v>3.5879629629629629E-4</v>
      </c>
      <c r="AG162" s="10">
        <f t="shared" ca="1" si="128"/>
        <v>0.7032291666666669</v>
      </c>
      <c r="AH162" s="9" t="str">
        <f t="shared" ca="1" si="102"/>
        <v>Bowl</v>
      </c>
      <c r="AI162" s="8">
        <f t="shared" ca="1" si="129"/>
        <v>0.7032291666666669</v>
      </c>
      <c r="AJ162" s="23">
        <f t="shared" ca="1" si="130"/>
        <v>0</v>
      </c>
      <c r="AK162" s="8">
        <f t="shared" ca="1" si="133"/>
        <v>0.7032291666666669</v>
      </c>
      <c r="AL162" s="7">
        <f t="shared" ca="1" si="103"/>
        <v>22</v>
      </c>
      <c r="AM162" s="8">
        <f t="shared" ca="1" si="104"/>
        <v>2.5462962962962961E-4</v>
      </c>
      <c r="AN162" s="8">
        <f t="shared" ca="1" si="105"/>
        <v>0.70348379629629654</v>
      </c>
      <c r="AO162" s="7" t="str">
        <f t="shared" ca="1" si="106"/>
        <v>Debit</v>
      </c>
      <c r="AP162" s="1">
        <f t="shared" ca="1" si="107"/>
        <v>0</v>
      </c>
      <c r="AQ162" s="1">
        <f t="shared" ca="1" si="91"/>
        <v>1.5740740740740741E-3</v>
      </c>
      <c r="AR162">
        <f t="shared" si="108"/>
        <v>1</v>
      </c>
      <c r="AS162" s="33">
        <f t="shared" ca="1" si="131"/>
        <v>0</v>
      </c>
      <c r="AT162" s="33">
        <f t="shared" ca="1" si="109"/>
        <v>1.5740740740740741E-3</v>
      </c>
      <c r="AX162">
        <f t="shared" si="132"/>
        <v>158</v>
      </c>
      <c r="AY162" s="34">
        <v>9.8677197645181142E-3</v>
      </c>
      <c r="BE162" s="34"/>
    </row>
    <row r="163" spans="1:57">
      <c r="A163" s="2">
        <v>227</v>
      </c>
      <c r="B163" s="1">
        <f t="shared" si="92"/>
        <v>2.627314814814815E-3</v>
      </c>
      <c r="C163" s="5">
        <f t="shared" si="110"/>
        <v>0.70453703703703718</v>
      </c>
      <c r="D163" s="18">
        <f t="shared" si="90"/>
        <v>0.70453703703703718</v>
      </c>
      <c r="E163" s="21">
        <f t="shared" ca="1" si="111"/>
        <v>0</v>
      </c>
      <c r="F163" s="18">
        <f t="shared" ca="1" si="112"/>
        <v>0.70453703703703718</v>
      </c>
      <c r="G163" s="25">
        <f t="shared" ca="1" si="93"/>
        <v>13</v>
      </c>
      <c r="H163" s="18">
        <f t="shared" ca="1" si="113"/>
        <v>1.5046296296296297E-4</v>
      </c>
      <c r="I163" s="18">
        <f t="shared" ca="1" si="114"/>
        <v>0.70468750000000013</v>
      </c>
      <c r="J163" s="16">
        <f t="shared" ca="1" si="115"/>
        <v>0.70468750000000013</v>
      </c>
      <c r="K163" s="23">
        <f t="shared" ca="1" si="116"/>
        <v>0</v>
      </c>
      <c r="L163" s="16">
        <f t="shared" ca="1" si="117"/>
        <v>0.70468750000000013</v>
      </c>
      <c r="M163" s="15">
        <f t="shared" ca="1" si="94"/>
        <v>19</v>
      </c>
      <c r="N163" s="16">
        <f t="shared" ca="1" si="95"/>
        <v>2.199074074074074E-4</v>
      </c>
      <c r="O163" s="16">
        <f t="shared" ca="1" si="118"/>
        <v>0.70490740740740754</v>
      </c>
      <c r="P163" s="14">
        <f t="shared" ca="1" si="119"/>
        <v>0.70490740740740754</v>
      </c>
      <c r="Q163" s="23">
        <f t="shared" ca="1" si="120"/>
        <v>0</v>
      </c>
      <c r="R163" s="14">
        <f t="shared" ca="1" si="121"/>
        <v>0.70490740740740754</v>
      </c>
      <c r="S163" s="13">
        <f t="shared" ca="1" si="96"/>
        <v>38</v>
      </c>
      <c r="T163" s="14">
        <f t="shared" ca="1" si="97"/>
        <v>4.3981481481481481E-4</v>
      </c>
      <c r="U163" s="14">
        <f t="shared" ca="1" si="122"/>
        <v>0.70534722222222235</v>
      </c>
      <c r="V163" s="12">
        <f t="shared" ca="1" si="123"/>
        <v>0.70534722222222235</v>
      </c>
      <c r="W163" s="23">
        <v>0</v>
      </c>
      <c r="X163" s="12">
        <f t="shared" ca="1" si="124"/>
        <v>0.70534722222222235</v>
      </c>
      <c r="Y163" s="11">
        <f t="shared" ca="1" si="98"/>
        <v>36</v>
      </c>
      <c r="Z163" s="12">
        <f t="shared" ca="1" si="99"/>
        <v>4.1666666666666669E-4</v>
      </c>
      <c r="AA163" s="12">
        <f t="shared" ca="1" si="125"/>
        <v>0.70576388888888897</v>
      </c>
      <c r="AB163" s="10">
        <f t="shared" ca="1" si="126"/>
        <v>0.70576388888888897</v>
      </c>
      <c r="AC163" s="23">
        <f>0</f>
        <v>0</v>
      </c>
      <c r="AD163" s="10">
        <f t="shared" ca="1" si="127"/>
        <v>0.70576388888888897</v>
      </c>
      <c r="AE163" s="9">
        <f t="shared" ca="1" si="100"/>
        <v>41</v>
      </c>
      <c r="AF163" s="10">
        <f t="shared" ca="1" si="101"/>
        <v>4.7453703703703704E-4</v>
      </c>
      <c r="AG163" s="10">
        <f t="shared" ca="1" si="128"/>
        <v>0.70623842592592601</v>
      </c>
      <c r="AH163" s="9" t="str">
        <f t="shared" ca="1" si="102"/>
        <v>Burrito</v>
      </c>
      <c r="AI163" s="8">
        <f t="shared" ca="1" si="129"/>
        <v>0.70623842592592601</v>
      </c>
      <c r="AJ163" s="23">
        <f t="shared" ca="1" si="130"/>
        <v>0</v>
      </c>
      <c r="AK163" s="8">
        <f t="shared" ca="1" si="133"/>
        <v>0.70623842592592601</v>
      </c>
      <c r="AL163" s="7">
        <f t="shared" ca="1" si="103"/>
        <v>47</v>
      </c>
      <c r="AM163" s="8">
        <f t="shared" ca="1" si="104"/>
        <v>5.4398148148148144E-4</v>
      </c>
      <c r="AN163" s="8">
        <f t="shared" ca="1" si="105"/>
        <v>0.7067824074074075</v>
      </c>
      <c r="AO163" s="7" t="str">
        <f t="shared" ca="1" si="106"/>
        <v>Cash</v>
      </c>
      <c r="AP163" s="1">
        <f t="shared" ca="1" si="107"/>
        <v>0</v>
      </c>
      <c r="AQ163" s="1">
        <f t="shared" ca="1" si="91"/>
        <v>2.2453703703703702E-3</v>
      </c>
      <c r="AR163">
        <f t="shared" si="108"/>
        <v>1</v>
      </c>
      <c r="AS163" s="33">
        <f t="shared" ca="1" si="131"/>
        <v>0</v>
      </c>
      <c r="AT163" s="33">
        <f t="shared" ca="1" si="109"/>
        <v>2.2453703703703702E-3</v>
      </c>
      <c r="AX163">
        <f t="shared" si="132"/>
        <v>159</v>
      </c>
      <c r="AY163" s="34">
        <v>8.5608496227712327E-3</v>
      </c>
      <c r="BE163" s="34"/>
    </row>
    <row r="164" spans="1:57">
      <c r="A164" s="2">
        <v>193</v>
      </c>
      <c r="B164" s="1">
        <f t="shared" si="92"/>
        <v>2.2337962962962962E-3</v>
      </c>
      <c r="C164" s="5">
        <f t="shared" si="110"/>
        <v>0.70677083333333346</v>
      </c>
      <c r="D164" s="18">
        <f t="shared" si="90"/>
        <v>0.70677083333333346</v>
      </c>
      <c r="E164" s="21">
        <f t="shared" ca="1" si="111"/>
        <v>0</v>
      </c>
      <c r="F164" s="18">
        <f t="shared" ca="1" si="112"/>
        <v>0.70677083333333346</v>
      </c>
      <c r="G164" s="25">
        <f t="shared" ca="1" si="93"/>
        <v>30</v>
      </c>
      <c r="H164" s="18">
        <f t="shared" ca="1" si="113"/>
        <v>3.4722222222222224E-4</v>
      </c>
      <c r="I164" s="18">
        <f t="shared" ca="1" si="114"/>
        <v>0.70711805555555574</v>
      </c>
      <c r="J164" s="16">
        <f t="shared" ca="1" si="115"/>
        <v>0.70711805555555574</v>
      </c>
      <c r="K164" s="23">
        <f t="shared" ca="1" si="116"/>
        <v>0</v>
      </c>
      <c r="L164" s="16">
        <f t="shared" ca="1" si="117"/>
        <v>0.70711805555555574</v>
      </c>
      <c r="M164" s="15">
        <f t="shared" ca="1" si="94"/>
        <v>10</v>
      </c>
      <c r="N164" s="16">
        <f t="shared" ca="1" si="95"/>
        <v>1.1574074074074075E-4</v>
      </c>
      <c r="O164" s="16">
        <f t="shared" ca="1" si="118"/>
        <v>0.70723379629629646</v>
      </c>
      <c r="P164" s="14">
        <f t="shared" ca="1" si="119"/>
        <v>0.70723379629629646</v>
      </c>
      <c r="Q164" s="23">
        <f t="shared" ca="1" si="120"/>
        <v>0</v>
      </c>
      <c r="R164" s="14">
        <f t="shared" ca="1" si="121"/>
        <v>0.70723379629629646</v>
      </c>
      <c r="S164" s="13">
        <f t="shared" ca="1" si="96"/>
        <v>38</v>
      </c>
      <c r="T164" s="14">
        <f t="shared" ca="1" si="97"/>
        <v>4.3981481481481481E-4</v>
      </c>
      <c r="U164" s="14">
        <f t="shared" ca="1" si="122"/>
        <v>0.70767361111111127</v>
      </c>
      <c r="V164" s="12">
        <f t="shared" ca="1" si="123"/>
        <v>0.70767361111111127</v>
      </c>
      <c r="W164" s="23">
        <v>0</v>
      </c>
      <c r="X164" s="12">
        <f t="shared" ca="1" si="124"/>
        <v>0.70767361111111127</v>
      </c>
      <c r="Y164" s="11">
        <f t="shared" ca="1" si="98"/>
        <v>25</v>
      </c>
      <c r="Z164" s="12">
        <f t="shared" ca="1" si="99"/>
        <v>2.8935185185185184E-4</v>
      </c>
      <c r="AA164" s="12">
        <f t="shared" ca="1" si="125"/>
        <v>0.70796296296296313</v>
      </c>
      <c r="AB164" s="10">
        <f t="shared" ca="1" si="126"/>
        <v>0.70796296296296313</v>
      </c>
      <c r="AC164" s="23">
        <f>0</f>
        <v>0</v>
      </c>
      <c r="AD164" s="10">
        <f t="shared" ca="1" si="127"/>
        <v>0.70796296296296313</v>
      </c>
      <c r="AE164" s="9">
        <f t="shared" ca="1" si="100"/>
        <v>27</v>
      </c>
      <c r="AF164" s="10">
        <f t="shared" ca="1" si="101"/>
        <v>3.1250000000000001E-4</v>
      </c>
      <c r="AG164" s="10">
        <f t="shared" ca="1" si="128"/>
        <v>0.70827546296296318</v>
      </c>
      <c r="AH164" s="9" t="str">
        <f t="shared" ca="1" si="102"/>
        <v>Bowl</v>
      </c>
      <c r="AI164" s="8">
        <f t="shared" ca="1" si="129"/>
        <v>0.70827546296296318</v>
      </c>
      <c r="AJ164" s="23">
        <f t="shared" ca="1" si="130"/>
        <v>0</v>
      </c>
      <c r="AK164" s="8">
        <f t="shared" ca="1" si="133"/>
        <v>0.70827546296296318</v>
      </c>
      <c r="AL164" s="7">
        <f t="shared" ca="1" si="103"/>
        <v>36</v>
      </c>
      <c r="AM164" s="8">
        <f t="shared" ca="1" si="104"/>
        <v>4.1666666666666669E-4</v>
      </c>
      <c r="AN164" s="8">
        <f t="shared" ca="1" si="105"/>
        <v>0.7086921296296298</v>
      </c>
      <c r="AO164" s="7" t="str">
        <f t="shared" ca="1" si="106"/>
        <v>Cash</v>
      </c>
      <c r="AP164" s="1">
        <f t="shared" ca="1" si="107"/>
        <v>0</v>
      </c>
      <c r="AQ164" s="1">
        <f t="shared" ca="1" si="91"/>
        <v>1.9212962962962962E-3</v>
      </c>
      <c r="AR164">
        <f t="shared" si="108"/>
        <v>1</v>
      </c>
      <c r="AS164" s="33">
        <f t="shared" ca="1" si="131"/>
        <v>0</v>
      </c>
      <c r="AT164" s="33">
        <f t="shared" ca="1" si="109"/>
        <v>1.9212962962962962E-3</v>
      </c>
      <c r="AX164">
        <f t="shared" si="132"/>
        <v>160</v>
      </c>
      <c r="AY164" s="34">
        <v>1.0763960333791149E-2</v>
      </c>
      <c r="BE164" s="34"/>
    </row>
    <row r="165" spans="1:57">
      <c r="A165" s="2">
        <v>73</v>
      </c>
      <c r="B165" s="1">
        <f t="shared" si="92"/>
        <v>8.4490740740740739E-4</v>
      </c>
      <c r="C165" s="5">
        <f t="shared" si="110"/>
        <v>0.70761574074074085</v>
      </c>
      <c r="D165" s="18">
        <f t="shared" si="90"/>
        <v>0.70761574074074085</v>
      </c>
      <c r="E165" s="21">
        <f t="shared" ca="1" si="111"/>
        <v>0</v>
      </c>
      <c r="F165" s="18">
        <f t="shared" ca="1" si="112"/>
        <v>0.70761574074074085</v>
      </c>
      <c r="G165" s="25">
        <f t="shared" ca="1" si="93"/>
        <v>12</v>
      </c>
      <c r="H165" s="18">
        <f t="shared" ca="1" si="113"/>
        <v>1.3888888888888889E-4</v>
      </c>
      <c r="I165" s="18">
        <f t="shared" ca="1" si="114"/>
        <v>0.70775462962962976</v>
      </c>
      <c r="J165" s="16">
        <f t="shared" ca="1" si="115"/>
        <v>0.70775462962962976</v>
      </c>
      <c r="K165" s="23">
        <f t="shared" ca="1" si="116"/>
        <v>0</v>
      </c>
      <c r="L165" s="16">
        <f t="shared" ca="1" si="117"/>
        <v>0.70775462962962976</v>
      </c>
      <c r="M165" s="15">
        <f t="shared" ca="1" si="94"/>
        <v>34</v>
      </c>
      <c r="N165" s="16">
        <f t="shared" ca="1" si="95"/>
        <v>3.9351851851851852E-4</v>
      </c>
      <c r="O165" s="16">
        <f t="shared" ca="1" si="118"/>
        <v>0.7081481481481483</v>
      </c>
      <c r="P165" s="14">
        <f t="shared" ca="1" si="119"/>
        <v>0.7081481481481483</v>
      </c>
      <c r="Q165" s="23">
        <f t="shared" ca="1" si="120"/>
        <v>1.2731481481487172E-4</v>
      </c>
      <c r="R165" s="14">
        <f t="shared" ca="1" si="121"/>
        <v>0.70827546296296318</v>
      </c>
      <c r="S165" s="13">
        <f t="shared" ca="1" si="96"/>
        <v>24</v>
      </c>
      <c r="T165" s="14">
        <f t="shared" ca="1" si="97"/>
        <v>2.7777777777777778E-4</v>
      </c>
      <c r="U165" s="14">
        <f t="shared" ca="1" si="122"/>
        <v>0.708553240740741</v>
      </c>
      <c r="V165" s="12">
        <f t="shared" ca="1" si="123"/>
        <v>0.708553240740741</v>
      </c>
      <c r="W165" s="23">
        <v>0</v>
      </c>
      <c r="X165" s="12">
        <f t="shared" ca="1" si="124"/>
        <v>0.708553240740741</v>
      </c>
      <c r="Y165" s="11">
        <f t="shared" ca="1" si="98"/>
        <v>37</v>
      </c>
      <c r="Z165" s="12">
        <f t="shared" ca="1" si="99"/>
        <v>4.2824074074074075E-4</v>
      </c>
      <c r="AA165" s="12">
        <f t="shared" ca="1" si="125"/>
        <v>0.70898148148148177</v>
      </c>
      <c r="AB165" s="10">
        <f t="shared" ca="1" si="126"/>
        <v>0.70898148148148177</v>
      </c>
      <c r="AC165" s="23">
        <f>0</f>
        <v>0</v>
      </c>
      <c r="AD165" s="10">
        <f t="shared" ca="1" si="127"/>
        <v>0.70898148148148177</v>
      </c>
      <c r="AE165" s="9">
        <f t="shared" ca="1" si="100"/>
        <v>24</v>
      </c>
      <c r="AF165" s="10">
        <f t="shared" ca="1" si="101"/>
        <v>2.7777777777777778E-4</v>
      </c>
      <c r="AG165" s="10">
        <f t="shared" ca="1" si="128"/>
        <v>0.70925925925925959</v>
      </c>
      <c r="AH165" s="9" t="str">
        <f t="shared" ca="1" si="102"/>
        <v>Bowl</v>
      </c>
      <c r="AI165" s="8">
        <f t="shared" ca="1" si="129"/>
        <v>0.70925925925925959</v>
      </c>
      <c r="AJ165" s="23">
        <f t="shared" ca="1" si="130"/>
        <v>0</v>
      </c>
      <c r="AK165" s="8">
        <f t="shared" ca="1" si="133"/>
        <v>0.70925925925925959</v>
      </c>
      <c r="AL165" s="7">
        <f t="shared" ca="1" si="103"/>
        <v>21</v>
      </c>
      <c r="AM165" s="8">
        <f t="shared" ca="1" si="104"/>
        <v>2.4305555555555555E-4</v>
      </c>
      <c r="AN165" s="8">
        <f t="shared" ca="1" si="105"/>
        <v>0.70950231481481518</v>
      </c>
      <c r="AO165" s="7" t="str">
        <f t="shared" ca="1" si="106"/>
        <v>Debit</v>
      </c>
      <c r="AP165" s="1">
        <f t="shared" ca="1" si="107"/>
        <v>1.2731481481487172E-4</v>
      </c>
      <c r="AQ165" s="1">
        <f t="shared" ca="1" si="91"/>
        <v>1.7592592592592592E-3</v>
      </c>
      <c r="AR165">
        <f t="shared" si="108"/>
        <v>1</v>
      </c>
      <c r="AS165" s="33">
        <f t="shared" ca="1" si="131"/>
        <v>1.2731481481487172E-4</v>
      </c>
      <c r="AT165" s="33">
        <f t="shared" ca="1" si="109"/>
        <v>1.7592592592592592E-3</v>
      </c>
      <c r="AX165">
        <f t="shared" si="132"/>
        <v>161</v>
      </c>
      <c r="AY165" s="34">
        <v>8.5075160036579781E-3</v>
      </c>
      <c r="BE165" s="34"/>
    </row>
    <row r="166" spans="1:57">
      <c r="A166" s="2">
        <v>52</v>
      </c>
      <c r="B166" s="1">
        <f t="shared" si="92"/>
        <v>6.018518518518519E-4</v>
      </c>
      <c r="C166" s="5">
        <f t="shared" si="110"/>
        <v>0.70821759259259265</v>
      </c>
      <c r="D166" s="18">
        <f t="shared" si="90"/>
        <v>0.70821759259259265</v>
      </c>
      <c r="E166" s="21">
        <f t="shared" ca="1" si="111"/>
        <v>0</v>
      </c>
      <c r="F166" s="18">
        <f t="shared" ca="1" si="112"/>
        <v>0.70821759259259265</v>
      </c>
      <c r="G166" s="25">
        <f t="shared" ca="1" si="93"/>
        <v>21</v>
      </c>
      <c r="H166" s="18">
        <f t="shared" ca="1" si="113"/>
        <v>2.4305555555555555E-4</v>
      </c>
      <c r="I166" s="18">
        <f t="shared" ca="1" si="114"/>
        <v>0.70846064814814824</v>
      </c>
      <c r="J166" s="16">
        <f t="shared" ca="1" si="115"/>
        <v>0.70846064814814824</v>
      </c>
      <c r="K166" s="23">
        <f t="shared" ca="1" si="116"/>
        <v>0</v>
      </c>
      <c r="L166" s="16">
        <f t="shared" ca="1" si="117"/>
        <v>0.70846064814814824</v>
      </c>
      <c r="M166" s="15">
        <f t="shared" ca="1" si="94"/>
        <v>13</v>
      </c>
      <c r="N166" s="16">
        <f t="shared" ca="1" si="95"/>
        <v>1.5046296296296297E-4</v>
      </c>
      <c r="O166" s="16">
        <f t="shared" ca="1" si="118"/>
        <v>0.70861111111111119</v>
      </c>
      <c r="P166" s="14">
        <f t="shared" ca="1" si="119"/>
        <v>0.70861111111111119</v>
      </c>
      <c r="Q166" s="23">
        <f t="shared" ca="1" si="120"/>
        <v>6.481481481483975E-4</v>
      </c>
      <c r="R166" s="14">
        <f t="shared" ca="1" si="121"/>
        <v>0.70925925925925959</v>
      </c>
      <c r="S166" s="13">
        <f t="shared" ca="1" si="96"/>
        <v>36</v>
      </c>
      <c r="T166" s="14">
        <f t="shared" ca="1" si="97"/>
        <v>4.1666666666666669E-4</v>
      </c>
      <c r="U166" s="14">
        <f t="shared" ca="1" si="122"/>
        <v>0.70967592592592621</v>
      </c>
      <c r="V166" s="12">
        <f t="shared" ca="1" si="123"/>
        <v>0.70967592592592621</v>
      </c>
      <c r="W166" s="23">
        <v>0</v>
      </c>
      <c r="X166" s="12">
        <f t="shared" ca="1" si="124"/>
        <v>0.70967592592592621</v>
      </c>
      <c r="Y166" s="11">
        <f t="shared" ca="1" si="98"/>
        <v>34</v>
      </c>
      <c r="Z166" s="12">
        <f t="shared" ca="1" si="99"/>
        <v>3.9351851851851852E-4</v>
      </c>
      <c r="AA166" s="12">
        <f t="shared" ca="1" si="125"/>
        <v>0.71006944444444475</v>
      </c>
      <c r="AB166" s="10">
        <f t="shared" ca="1" si="126"/>
        <v>0.71006944444444475</v>
      </c>
      <c r="AC166" s="23">
        <f>0</f>
        <v>0</v>
      </c>
      <c r="AD166" s="10">
        <f t="shared" ca="1" si="127"/>
        <v>0.71006944444444475</v>
      </c>
      <c r="AE166" s="9">
        <f t="shared" ca="1" si="100"/>
        <v>44</v>
      </c>
      <c r="AF166" s="10">
        <f t="shared" ca="1" si="101"/>
        <v>5.0925925925925921E-4</v>
      </c>
      <c r="AG166" s="10">
        <f t="shared" ca="1" si="128"/>
        <v>0.71057870370370402</v>
      </c>
      <c r="AH166" s="9" t="str">
        <f t="shared" ca="1" si="102"/>
        <v>Bowl</v>
      </c>
      <c r="AI166" s="8">
        <f t="shared" ca="1" si="129"/>
        <v>0.71057870370370402</v>
      </c>
      <c r="AJ166" s="23">
        <f t="shared" ca="1" si="130"/>
        <v>0</v>
      </c>
      <c r="AK166" s="8">
        <f t="shared" ca="1" si="133"/>
        <v>0.71057870370370402</v>
      </c>
      <c r="AL166" s="7">
        <f t="shared" ca="1" si="103"/>
        <v>42</v>
      </c>
      <c r="AM166" s="8">
        <f t="shared" ca="1" si="104"/>
        <v>4.861111111111111E-4</v>
      </c>
      <c r="AN166" s="8">
        <f t="shared" ca="1" si="105"/>
        <v>0.71106481481481509</v>
      </c>
      <c r="AO166" s="7" t="str">
        <f t="shared" ca="1" si="106"/>
        <v>Cash</v>
      </c>
      <c r="AP166" s="1">
        <f t="shared" ca="1" si="107"/>
        <v>6.481481481483975E-4</v>
      </c>
      <c r="AQ166" s="1">
        <f t="shared" ca="1" si="91"/>
        <v>2.1990740740740742E-3</v>
      </c>
      <c r="AR166">
        <f t="shared" si="108"/>
        <v>1</v>
      </c>
      <c r="AS166" s="33">
        <f t="shared" ca="1" si="131"/>
        <v>6.481481481483975E-4</v>
      </c>
      <c r="AT166" s="33">
        <f t="shared" ca="1" si="109"/>
        <v>2.1990740740740742E-3</v>
      </c>
      <c r="AX166">
        <f t="shared" si="132"/>
        <v>162</v>
      </c>
      <c r="AY166" s="34">
        <v>8.989304698217182E-3</v>
      </c>
      <c r="BE166" s="34"/>
    </row>
    <row r="167" spans="1:57">
      <c r="A167" s="2">
        <v>72</v>
      </c>
      <c r="B167" s="1">
        <f t="shared" si="92"/>
        <v>8.3333333333333339E-4</v>
      </c>
      <c r="C167" s="5">
        <f t="shared" si="110"/>
        <v>0.709050925925926</v>
      </c>
      <c r="D167" s="18">
        <f t="shared" si="90"/>
        <v>0.709050925925926</v>
      </c>
      <c r="E167" s="21">
        <f t="shared" ca="1" si="111"/>
        <v>0</v>
      </c>
      <c r="F167" s="18">
        <f t="shared" ca="1" si="112"/>
        <v>0.709050925925926</v>
      </c>
      <c r="G167" s="25">
        <f t="shared" ca="1" si="93"/>
        <v>11</v>
      </c>
      <c r="H167" s="18">
        <f t="shared" ca="1" si="113"/>
        <v>1.273148148148148E-4</v>
      </c>
      <c r="I167" s="18">
        <f t="shared" ca="1" si="114"/>
        <v>0.70917824074074076</v>
      </c>
      <c r="J167" s="16">
        <f t="shared" ca="1" si="115"/>
        <v>0.70917824074074076</v>
      </c>
      <c r="K167" s="23">
        <f t="shared" ca="1" si="116"/>
        <v>0</v>
      </c>
      <c r="L167" s="16">
        <f t="shared" ca="1" si="117"/>
        <v>0.70917824074074076</v>
      </c>
      <c r="M167" s="15">
        <f t="shared" ca="1" si="94"/>
        <v>33</v>
      </c>
      <c r="N167" s="16">
        <f t="shared" ca="1" si="95"/>
        <v>3.8194444444444446E-4</v>
      </c>
      <c r="O167" s="16">
        <f t="shared" ca="1" si="118"/>
        <v>0.70956018518518515</v>
      </c>
      <c r="P167" s="14">
        <f t="shared" ca="1" si="119"/>
        <v>0.70956018518518515</v>
      </c>
      <c r="Q167" s="23">
        <f t="shared" ca="1" si="120"/>
        <v>1.0185185185188628E-3</v>
      </c>
      <c r="R167" s="14">
        <f t="shared" ca="1" si="121"/>
        <v>0.71057870370370402</v>
      </c>
      <c r="S167" s="13">
        <f t="shared" ca="1" si="96"/>
        <v>31</v>
      </c>
      <c r="T167" s="14">
        <f t="shared" ca="1" si="97"/>
        <v>3.5879629629629629E-4</v>
      </c>
      <c r="U167" s="14">
        <f t="shared" ca="1" si="122"/>
        <v>0.71093750000000033</v>
      </c>
      <c r="V167" s="12">
        <f t="shared" ca="1" si="123"/>
        <v>0.71093750000000033</v>
      </c>
      <c r="W167" s="23">
        <v>0</v>
      </c>
      <c r="X167" s="12">
        <f t="shared" ca="1" si="124"/>
        <v>0.71093750000000033</v>
      </c>
      <c r="Y167" s="11">
        <f t="shared" ca="1" si="98"/>
        <v>48</v>
      </c>
      <c r="Z167" s="12">
        <f t="shared" ca="1" si="99"/>
        <v>5.5555555555555556E-4</v>
      </c>
      <c r="AA167" s="12">
        <f t="shared" ca="1" si="125"/>
        <v>0.71149305555555586</v>
      </c>
      <c r="AB167" s="10">
        <f t="shared" ca="1" si="126"/>
        <v>0.71149305555555586</v>
      </c>
      <c r="AC167" s="23">
        <f>0</f>
        <v>0</v>
      </c>
      <c r="AD167" s="10">
        <f t="shared" ca="1" si="127"/>
        <v>0.71149305555555586</v>
      </c>
      <c r="AE167" s="9">
        <f t="shared" ca="1" si="100"/>
        <v>36</v>
      </c>
      <c r="AF167" s="10">
        <f t="shared" ca="1" si="101"/>
        <v>4.1666666666666669E-4</v>
      </c>
      <c r="AG167" s="10">
        <f t="shared" ca="1" si="128"/>
        <v>0.71190972222222249</v>
      </c>
      <c r="AH167" s="9" t="str">
        <f t="shared" ca="1" si="102"/>
        <v>Bowl</v>
      </c>
      <c r="AI167" s="8">
        <f t="shared" ca="1" si="129"/>
        <v>0.71190972222222249</v>
      </c>
      <c r="AJ167" s="23">
        <f t="shared" ca="1" si="130"/>
        <v>0</v>
      </c>
      <c r="AK167" s="8">
        <f t="shared" ca="1" si="133"/>
        <v>0.71190972222222249</v>
      </c>
      <c r="AL167" s="7">
        <f t="shared" ca="1" si="103"/>
        <v>42</v>
      </c>
      <c r="AM167" s="8">
        <f t="shared" ca="1" si="104"/>
        <v>4.861111111111111E-4</v>
      </c>
      <c r="AN167" s="8">
        <f t="shared" ca="1" si="105"/>
        <v>0.71239583333333356</v>
      </c>
      <c r="AO167" s="7" t="str">
        <f t="shared" ca="1" si="106"/>
        <v>Cash</v>
      </c>
      <c r="AP167" s="1">
        <f t="shared" ca="1" si="107"/>
        <v>1.0185185185188628E-3</v>
      </c>
      <c r="AQ167" s="1">
        <f t="shared" ca="1" si="91"/>
        <v>2.3263888888888887E-3</v>
      </c>
      <c r="AR167">
        <f t="shared" si="108"/>
        <v>1</v>
      </c>
      <c r="AS167" s="33">
        <f t="shared" ca="1" si="131"/>
        <v>1.0185185185188628E-3</v>
      </c>
      <c r="AT167" s="33">
        <f t="shared" ca="1" si="109"/>
        <v>2.3263888888888887E-3</v>
      </c>
      <c r="AX167">
        <f t="shared" si="132"/>
        <v>163</v>
      </c>
      <c r="AY167" s="34">
        <v>8.359053497942779E-3</v>
      </c>
      <c r="BE167" s="34"/>
    </row>
    <row r="168" spans="1:57">
      <c r="A168" s="2">
        <v>118</v>
      </c>
      <c r="B168" s="1">
        <f t="shared" si="92"/>
        <v>1.3657407407407407E-3</v>
      </c>
      <c r="C168" s="5">
        <f t="shared" si="110"/>
        <v>0.7104166666666667</v>
      </c>
      <c r="D168" s="18">
        <f t="shared" si="90"/>
        <v>0.7104166666666667</v>
      </c>
      <c r="E168" s="21">
        <f t="shared" ca="1" si="111"/>
        <v>0</v>
      </c>
      <c r="F168" s="18">
        <f t="shared" ca="1" si="112"/>
        <v>0.7104166666666667</v>
      </c>
      <c r="G168" s="25">
        <f t="shared" ca="1" si="93"/>
        <v>26</v>
      </c>
      <c r="H168" s="18">
        <f t="shared" ca="1" si="113"/>
        <v>3.0092592592592595E-4</v>
      </c>
      <c r="I168" s="18">
        <f t="shared" ca="1" si="114"/>
        <v>0.7107175925925926</v>
      </c>
      <c r="J168" s="16">
        <f t="shared" ca="1" si="115"/>
        <v>0.7107175925925926</v>
      </c>
      <c r="K168" s="23">
        <f t="shared" ca="1" si="116"/>
        <v>0</v>
      </c>
      <c r="L168" s="16">
        <f t="shared" ca="1" si="117"/>
        <v>0.7107175925925926</v>
      </c>
      <c r="M168" s="15">
        <f t="shared" ca="1" si="94"/>
        <v>32</v>
      </c>
      <c r="N168" s="16">
        <f t="shared" ca="1" si="95"/>
        <v>3.7037037037037035E-4</v>
      </c>
      <c r="O168" s="16">
        <f t="shared" ca="1" si="118"/>
        <v>0.71108796296296295</v>
      </c>
      <c r="P168" s="14">
        <f t="shared" ca="1" si="119"/>
        <v>0.71108796296296295</v>
      </c>
      <c r="Q168" s="23">
        <f t="shared" ca="1" si="120"/>
        <v>8.2175925925953575E-4</v>
      </c>
      <c r="R168" s="14">
        <f t="shared" ca="1" si="121"/>
        <v>0.71190972222222249</v>
      </c>
      <c r="S168" s="13">
        <f t="shared" ca="1" si="96"/>
        <v>32</v>
      </c>
      <c r="T168" s="14">
        <f t="shared" ca="1" si="97"/>
        <v>3.7037037037037035E-4</v>
      </c>
      <c r="U168" s="14">
        <f t="shared" ca="1" si="122"/>
        <v>0.71228009259259284</v>
      </c>
      <c r="V168" s="12">
        <f t="shared" ca="1" si="123"/>
        <v>0.71228009259259284</v>
      </c>
      <c r="W168" s="23">
        <v>0</v>
      </c>
      <c r="X168" s="12">
        <f t="shared" ca="1" si="124"/>
        <v>0.71228009259259284</v>
      </c>
      <c r="Y168" s="11">
        <f t="shared" ca="1" si="98"/>
        <v>24</v>
      </c>
      <c r="Z168" s="12">
        <f t="shared" ca="1" si="99"/>
        <v>2.7777777777777778E-4</v>
      </c>
      <c r="AA168" s="12">
        <f t="shared" ca="1" si="125"/>
        <v>0.71255787037037066</v>
      </c>
      <c r="AB168" s="10">
        <f t="shared" ca="1" si="126"/>
        <v>0.71255787037037066</v>
      </c>
      <c r="AC168" s="23">
        <f>0</f>
        <v>0</v>
      </c>
      <c r="AD168" s="10">
        <f t="shared" ca="1" si="127"/>
        <v>0.71255787037037066</v>
      </c>
      <c r="AE168" s="9">
        <f t="shared" ca="1" si="100"/>
        <v>45</v>
      </c>
      <c r="AF168" s="10">
        <f t="shared" ca="1" si="101"/>
        <v>5.2083333333333333E-4</v>
      </c>
      <c r="AG168" s="10">
        <f t="shared" ca="1" si="128"/>
        <v>0.71307870370370396</v>
      </c>
      <c r="AH168" s="9" t="str">
        <f t="shared" ca="1" si="102"/>
        <v>Quesadilla</v>
      </c>
      <c r="AI168" s="8">
        <f t="shared" ca="1" si="129"/>
        <v>0.71307870370370396</v>
      </c>
      <c r="AJ168" s="23">
        <f t="shared" ca="1" si="130"/>
        <v>0</v>
      </c>
      <c r="AK168" s="8">
        <f t="shared" ca="1" si="133"/>
        <v>0.71307870370370396</v>
      </c>
      <c r="AL168" s="7">
        <f t="shared" ca="1" si="103"/>
        <v>10</v>
      </c>
      <c r="AM168" s="8">
        <f t="shared" ca="1" si="104"/>
        <v>1.1574074074074075E-4</v>
      </c>
      <c r="AN168" s="8">
        <f t="shared" ca="1" si="105"/>
        <v>0.71319444444444469</v>
      </c>
      <c r="AO168" s="7" t="str">
        <f t="shared" ca="1" si="106"/>
        <v>Debit</v>
      </c>
      <c r="AP168" s="1">
        <f t="shared" ca="1" si="107"/>
        <v>8.2175925925953575E-4</v>
      </c>
      <c r="AQ168" s="1">
        <f t="shared" ca="1" si="91"/>
        <v>1.9560185185185184E-3</v>
      </c>
      <c r="AR168">
        <f t="shared" si="108"/>
        <v>1</v>
      </c>
      <c r="AS168" s="33">
        <f t="shared" ca="1" si="131"/>
        <v>8.2175925925953575E-4</v>
      </c>
      <c r="AT168" s="33">
        <f t="shared" ca="1" si="109"/>
        <v>1.9560185185185184E-3</v>
      </c>
      <c r="AX168">
        <f t="shared" si="132"/>
        <v>164</v>
      </c>
      <c r="AY168" s="34">
        <v>9.7043609967996918E-3</v>
      </c>
      <c r="BE168" s="34"/>
    </row>
    <row r="169" spans="1:57">
      <c r="A169" s="2">
        <v>55</v>
      </c>
      <c r="B169" s="1">
        <f t="shared" si="92"/>
        <v>6.3657407407407413E-4</v>
      </c>
      <c r="C169" s="5">
        <f t="shared" si="110"/>
        <v>0.71105324074074072</v>
      </c>
      <c r="D169" s="18">
        <f t="shared" si="90"/>
        <v>0.71105324074074072</v>
      </c>
      <c r="E169" s="21">
        <f t="shared" ca="1" si="111"/>
        <v>0</v>
      </c>
      <c r="F169" s="18">
        <f t="shared" ca="1" si="112"/>
        <v>0.71105324074074072</v>
      </c>
      <c r="G169" s="25">
        <f t="shared" ca="1" si="93"/>
        <v>19</v>
      </c>
      <c r="H169" s="18">
        <f t="shared" ca="1" si="113"/>
        <v>2.199074074074074E-4</v>
      </c>
      <c r="I169" s="18">
        <f t="shared" ca="1" si="114"/>
        <v>0.71127314814814813</v>
      </c>
      <c r="J169" s="16">
        <f t="shared" ca="1" si="115"/>
        <v>0.71127314814814813</v>
      </c>
      <c r="K169" s="23">
        <f t="shared" ca="1" si="116"/>
        <v>0</v>
      </c>
      <c r="L169" s="16">
        <f t="shared" ca="1" si="117"/>
        <v>0.71127314814814813</v>
      </c>
      <c r="M169" s="15">
        <f t="shared" ca="1" si="94"/>
        <v>13</v>
      </c>
      <c r="N169" s="16">
        <f t="shared" ca="1" si="95"/>
        <v>1.5046296296296297E-4</v>
      </c>
      <c r="O169" s="16">
        <f t="shared" ca="1" si="118"/>
        <v>0.71142361111111108</v>
      </c>
      <c r="P169" s="14">
        <f t="shared" ca="1" si="119"/>
        <v>0.71142361111111108</v>
      </c>
      <c r="Q169" s="23">
        <f t="shared" ca="1" si="120"/>
        <v>1.6550925925928883E-3</v>
      </c>
      <c r="R169" s="14">
        <f t="shared" ca="1" si="121"/>
        <v>0.71307870370370396</v>
      </c>
      <c r="S169" s="13">
        <f t="shared" ca="1" si="96"/>
        <v>39</v>
      </c>
      <c r="T169" s="14">
        <f t="shared" ca="1" si="97"/>
        <v>4.5138888888888887E-4</v>
      </c>
      <c r="U169" s="14">
        <f t="shared" ca="1" si="122"/>
        <v>0.71353009259259281</v>
      </c>
      <c r="V169" s="12">
        <f t="shared" ca="1" si="123"/>
        <v>0.71353009259259281</v>
      </c>
      <c r="W169" s="23">
        <v>0</v>
      </c>
      <c r="X169" s="12">
        <f t="shared" ca="1" si="124"/>
        <v>0.71353009259259281</v>
      </c>
      <c r="Y169" s="11">
        <f t="shared" ca="1" si="98"/>
        <v>33</v>
      </c>
      <c r="Z169" s="12">
        <f t="shared" ca="1" si="99"/>
        <v>3.8194444444444446E-4</v>
      </c>
      <c r="AA169" s="12">
        <f t="shared" ca="1" si="125"/>
        <v>0.71391203703703721</v>
      </c>
      <c r="AB169" s="10">
        <f t="shared" ca="1" si="126"/>
        <v>0.71391203703703721</v>
      </c>
      <c r="AC169" s="23">
        <f>0</f>
        <v>0</v>
      </c>
      <c r="AD169" s="10">
        <f t="shared" ca="1" si="127"/>
        <v>0.71391203703703721</v>
      </c>
      <c r="AE169" s="9">
        <f t="shared" ca="1" si="100"/>
        <v>21</v>
      </c>
      <c r="AF169" s="10">
        <f t="shared" ca="1" si="101"/>
        <v>2.4305555555555555E-4</v>
      </c>
      <c r="AG169" s="10">
        <f t="shared" ca="1" si="128"/>
        <v>0.7141550925925928</v>
      </c>
      <c r="AH169" s="9" t="str">
        <f t="shared" ca="1" si="102"/>
        <v>Bowl</v>
      </c>
      <c r="AI169" s="8">
        <f t="shared" ca="1" si="129"/>
        <v>0.7141550925925928</v>
      </c>
      <c r="AJ169" s="23">
        <f t="shared" ca="1" si="130"/>
        <v>0</v>
      </c>
      <c r="AK169" s="8">
        <f t="shared" ca="1" si="133"/>
        <v>0.7141550925925928</v>
      </c>
      <c r="AL169" s="7">
        <f t="shared" ca="1" si="103"/>
        <v>30</v>
      </c>
      <c r="AM169" s="8">
        <f t="shared" ca="1" si="104"/>
        <v>3.4722222222222224E-4</v>
      </c>
      <c r="AN169" s="8">
        <f t="shared" ca="1" si="105"/>
        <v>0.71450231481481508</v>
      </c>
      <c r="AO169" s="7" t="str">
        <f t="shared" ca="1" si="106"/>
        <v>Debit</v>
      </c>
      <c r="AP169" s="1">
        <f t="shared" ca="1" si="107"/>
        <v>1.6550925925928883E-3</v>
      </c>
      <c r="AQ169" s="1">
        <f t="shared" ca="1" si="91"/>
        <v>1.7939814814814815E-3</v>
      </c>
      <c r="AR169">
        <f t="shared" si="108"/>
        <v>1</v>
      </c>
      <c r="AS169" s="33">
        <f t="shared" ca="1" si="131"/>
        <v>1.6550925925928883E-3</v>
      </c>
      <c r="AT169" s="33">
        <f t="shared" ca="1" si="109"/>
        <v>1.7939814814814815E-3</v>
      </c>
      <c r="AX169">
        <f t="shared" si="132"/>
        <v>165</v>
      </c>
      <c r="AY169" s="34">
        <v>9.7069687357110076E-3</v>
      </c>
      <c r="BE169" s="34"/>
    </row>
    <row r="170" spans="1:57">
      <c r="A170" s="2">
        <v>4</v>
      </c>
      <c r="B170" s="1">
        <f t="shared" si="92"/>
        <v>4.6296296296296294E-5</v>
      </c>
      <c r="C170" s="5">
        <f t="shared" si="110"/>
        <v>0.71109953703703699</v>
      </c>
      <c r="D170" s="18">
        <f t="shared" si="90"/>
        <v>0.71109953703703699</v>
      </c>
      <c r="E170" s="21">
        <f t="shared" ca="1" si="111"/>
        <v>1.7361111111113825E-4</v>
      </c>
      <c r="F170" s="18">
        <f t="shared" ca="1" si="112"/>
        <v>0.71127314814814813</v>
      </c>
      <c r="G170" s="25">
        <f t="shared" ca="1" si="93"/>
        <v>11</v>
      </c>
      <c r="H170" s="18">
        <f t="shared" ca="1" si="113"/>
        <v>1.273148148148148E-4</v>
      </c>
      <c r="I170" s="18">
        <f t="shared" ca="1" si="114"/>
        <v>0.71140046296296289</v>
      </c>
      <c r="J170" s="16">
        <f t="shared" ca="1" si="115"/>
        <v>0.71140046296296289</v>
      </c>
      <c r="K170" s="23">
        <f t="shared" ca="1" si="116"/>
        <v>2.3148148148188774E-5</v>
      </c>
      <c r="L170" s="16">
        <f t="shared" ca="1" si="117"/>
        <v>0.71142361111111108</v>
      </c>
      <c r="M170" s="15">
        <f t="shared" ca="1" si="94"/>
        <v>31</v>
      </c>
      <c r="N170" s="16">
        <f t="shared" ca="1" si="95"/>
        <v>3.5879629629629629E-4</v>
      </c>
      <c r="O170" s="16">
        <f t="shared" ca="1" si="118"/>
        <v>0.71178240740740739</v>
      </c>
      <c r="P170" s="14">
        <f t="shared" ca="1" si="119"/>
        <v>0.71178240740740739</v>
      </c>
      <c r="Q170" s="23">
        <f t="shared" ca="1" si="120"/>
        <v>2.3726851851854081E-3</v>
      </c>
      <c r="R170" s="14">
        <f t="shared" ca="1" si="121"/>
        <v>0.7141550925925928</v>
      </c>
      <c r="S170" s="13">
        <f t="shared" ca="1" si="96"/>
        <v>39</v>
      </c>
      <c r="T170" s="14">
        <f t="shared" ca="1" si="97"/>
        <v>4.5138888888888887E-4</v>
      </c>
      <c r="U170" s="14">
        <f t="shared" ca="1" si="122"/>
        <v>0.71460648148148165</v>
      </c>
      <c r="V170" s="12">
        <f t="shared" ca="1" si="123"/>
        <v>0.71460648148148165</v>
      </c>
      <c r="W170" s="23">
        <v>0</v>
      </c>
      <c r="X170" s="12">
        <f t="shared" ca="1" si="124"/>
        <v>0.71460648148148165</v>
      </c>
      <c r="Y170" s="11">
        <f t="shared" ca="1" si="98"/>
        <v>34</v>
      </c>
      <c r="Z170" s="12">
        <f t="shared" ca="1" si="99"/>
        <v>3.9351851851851852E-4</v>
      </c>
      <c r="AA170" s="12">
        <f t="shared" ca="1" si="125"/>
        <v>0.71500000000000019</v>
      </c>
      <c r="AB170" s="10">
        <f t="shared" ca="1" si="126"/>
        <v>0.71500000000000019</v>
      </c>
      <c r="AC170" s="23">
        <f>0</f>
        <v>0</v>
      </c>
      <c r="AD170" s="10">
        <f t="shared" ca="1" si="127"/>
        <v>0.71500000000000019</v>
      </c>
      <c r="AE170" s="9">
        <f t="shared" ca="1" si="100"/>
        <v>49</v>
      </c>
      <c r="AF170" s="10">
        <f t="shared" ca="1" si="101"/>
        <v>5.6712962962962967E-4</v>
      </c>
      <c r="AG170" s="10">
        <f t="shared" ca="1" si="128"/>
        <v>0.71556712962962987</v>
      </c>
      <c r="AH170" s="9" t="str">
        <f t="shared" ca="1" si="102"/>
        <v>Bowl</v>
      </c>
      <c r="AI170" s="8">
        <f t="shared" ca="1" si="129"/>
        <v>0.71556712962962987</v>
      </c>
      <c r="AJ170" s="23">
        <f t="shared" ca="1" si="130"/>
        <v>0</v>
      </c>
      <c r="AK170" s="8">
        <f t="shared" ca="1" si="133"/>
        <v>0.71556712962962987</v>
      </c>
      <c r="AL170" s="7">
        <f t="shared" ca="1" si="103"/>
        <v>30</v>
      </c>
      <c r="AM170" s="8">
        <f t="shared" ca="1" si="104"/>
        <v>3.4722222222222224E-4</v>
      </c>
      <c r="AN170" s="8">
        <f t="shared" ca="1" si="105"/>
        <v>0.71591435185185215</v>
      </c>
      <c r="AO170" s="7" t="str">
        <f t="shared" ca="1" si="106"/>
        <v>Debit</v>
      </c>
      <c r="AP170" s="1">
        <f t="shared" ca="1" si="107"/>
        <v>2.5694444444447351E-3</v>
      </c>
      <c r="AQ170" s="1">
        <f t="shared" ca="1" si="91"/>
        <v>2.2453703703703707E-3</v>
      </c>
      <c r="AR170">
        <f t="shared" si="108"/>
        <v>1</v>
      </c>
      <c r="AS170" s="33">
        <f t="shared" ca="1" si="131"/>
        <v>2.5694444444447351E-3</v>
      </c>
      <c r="AT170" s="33">
        <f t="shared" ca="1" si="109"/>
        <v>2.2453703703703707E-3</v>
      </c>
      <c r="AX170">
        <f t="shared" si="132"/>
        <v>166</v>
      </c>
      <c r="AY170" s="34">
        <v>8.2985396662097356E-3</v>
      </c>
      <c r="BE170" s="34"/>
    </row>
    <row r="171" spans="1:57">
      <c r="A171" s="2">
        <v>164</v>
      </c>
      <c r="B171" s="1">
        <f t="shared" si="92"/>
        <v>1.8981481481481482E-3</v>
      </c>
      <c r="C171" s="5">
        <f t="shared" si="110"/>
        <v>0.71299768518518514</v>
      </c>
      <c r="D171" s="18">
        <f t="shared" si="90"/>
        <v>0.71299768518518514</v>
      </c>
      <c r="E171" s="21">
        <f t="shared" ca="1" si="111"/>
        <v>0</v>
      </c>
      <c r="F171" s="18">
        <f t="shared" ca="1" si="112"/>
        <v>0.71299768518518514</v>
      </c>
      <c r="G171" s="25">
        <f t="shared" ca="1" si="93"/>
        <v>28</v>
      </c>
      <c r="H171" s="18">
        <f t="shared" ca="1" si="113"/>
        <v>3.2407407407407406E-4</v>
      </c>
      <c r="I171" s="18">
        <f t="shared" ca="1" si="114"/>
        <v>0.71332175925925922</v>
      </c>
      <c r="J171" s="16">
        <f t="shared" ca="1" si="115"/>
        <v>0.71332175925925922</v>
      </c>
      <c r="K171" s="23">
        <f t="shared" ca="1" si="116"/>
        <v>0</v>
      </c>
      <c r="L171" s="16">
        <f t="shared" ca="1" si="117"/>
        <v>0.71332175925925922</v>
      </c>
      <c r="M171" s="15">
        <f t="shared" ca="1" si="94"/>
        <v>14</v>
      </c>
      <c r="N171" s="16">
        <f t="shared" ca="1" si="95"/>
        <v>1.6203703703703703E-4</v>
      </c>
      <c r="O171" s="16">
        <f t="shared" ca="1" si="118"/>
        <v>0.71348379629629621</v>
      </c>
      <c r="P171" s="14">
        <f t="shared" ca="1" si="119"/>
        <v>0.71348379629629621</v>
      </c>
      <c r="Q171" s="23">
        <f t="shared" ca="1" si="120"/>
        <v>2.083333333333659E-3</v>
      </c>
      <c r="R171" s="14">
        <f t="shared" ca="1" si="121"/>
        <v>0.71556712962962987</v>
      </c>
      <c r="S171" s="13">
        <f t="shared" ca="1" si="96"/>
        <v>33</v>
      </c>
      <c r="T171" s="14">
        <f t="shared" ca="1" si="97"/>
        <v>3.8194444444444446E-4</v>
      </c>
      <c r="U171" s="14">
        <f t="shared" ca="1" si="122"/>
        <v>0.71594907407407427</v>
      </c>
      <c r="V171" s="12">
        <f t="shared" ca="1" si="123"/>
        <v>0.71594907407407427</v>
      </c>
      <c r="W171" s="23">
        <v>0</v>
      </c>
      <c r="X171" s="12">
        <f t="shared" ca="1" si="124"/>
        <v>0.71594907407407427</v>
      </c>
      <c r="Y171" s="11">
        <f t="shared" ca="1" si="98"/>
        <v>34</v>
      </c>
      <c r="Z171" s="12">
        <f t="shared" ca="1" si="99"/>
        <v>3.9351851851851852E-4</v>
      </c>
      <c r="AA171" s="12">
        <f t="shared" ca="1" si="125"/>
        <v>0.71634259259259281</v>
      </c>
      <c r="AB171" s="10">
        <f t="shared" ca="1" si="126"/>
        <v>0.71634259259259281</v>
      </c>
      <c r="AC171" s="23">
        <f>0</f>
        <v>0</v>
      </c>
      <c r="AD171" s="10">
        <f t="shared" ca="1" si="127"/>
        <v>0.71634259259259281</v>
      </c>
      <c r="AE171" s="9">
        <f t="shared" ca="1" si="100"/>
        <v>55</v>
      </c>
      <c r="AF171" s="10">
        <f t="shared" ca="1" si="101"/>
        <v>6.3657407407407413E-4</v>
      </c>
      <c r="AG171" s="10">
        <f t="shared" ca="1" si="128"/>
        <v>0.71697916666666683</v>
      </c>
      <c r="AH171" s="9" t="str">
        <f t="shared" ca="1" si="102"/>
        <v>Quesadilla</v>
      </c>
      <c r="AI171" s="8">
        <f t="shared" ca="1" si="129"/>
        <v>0.71697916666666683</v>
      </c>
      <c r="AJ171" s="23">
        <f t="shared" ca="1" si="130"/>
        <v>0</v>
      </c>
      <c r="AK171" s="8">
        <f t="shared" ca="1" si="133"/>
        <v>0.71697916666666683</v>
      </c>
      <c r="AL171" s="7">
        <f t="shared" ca="1" si="103"/>
        <v>30</v>
      </c>
      <c r="AM171" s="8">
        <f t="shared" ca="1" si="104"/>
        <v>3.4722222222222224E-4</v>
      </c>
      <c r="AN171" s="8">
        <f t="shared" ca="1" si="105"/>
        <v>0.71732638888888911</v>
      </c>
      <c r="AO171" s="7" t="str">
        <f t="shared" ca="1" si="106"/>
        <v>Debit</v>
      </c>
      <c r="AP171" s="1">
        <f t="shared" ca="1" si="107"/>
        <v>2.083333333333659E-3</v>
      </c>
      <c r="AQ171" s="1">
        <f t="shared" ca="1" si="91"/>
        <v>2.2453703703703707E-3</v>
      </c>
      <c r="AR171">
        <f t="shared" si="108"/>
        <v>1</v>
      </c>
      <c r="AS171" s="33">
        <f t="shared" ca="1" si="131"/>
        <v>2.083333333333659E-3</v>
      </c>
      <c r="AT171" s="33">
        <f t="shared" ca="1" si="109"/>
        <v>2.2453703703703707E-3</v>
      </c>
      <c r="AX171">
        <f t="shared" si="132"/>
        <v>167</v>
      </c>
      <c r="AY171" s="34">
        <v>8.7847222222222979E-3</v>
      </c>
      <c r="BE171" s="34"/>
    </row>
    <row r="172" spans="1:57">
      <c r="A172" s="2">
        <v>95</v>
      </c>
      <c r="B172" s="1">
        <f t="shared" si="92"/>
        <v>1.0995370370370371E-3</v>
      </c>
      <c r="C172" s="5">
        <f t="shared" si="110"/>
        <v>0.71409722222222216</v>
      </c>
      <c r="D172" s="18">
        <f t="shared" si="90"/>
        <v>0.71409722222222216</v>
      </c>
      <c r="E172" s="21">
        <f t="shared" ca="1" si="111"/>
        <v>0</v>
      </c>
      <c r="F172" s="18">
        <f t="shared" ca="1" si="112"/>
        <v>0.71409722222222216</v>
      </c>
      <c r="G172" s="25">
        <f t="shared" ca="1" si="93"/>
        <v>12</v>
      </c>
      <c r="H172" s="18">
        <f t="shared" ca="1" si="113"/>
        <v>1.3888888888888889E-4</v>
      </c>
      <c r="I172" s="18">
        <f t="shared" ca="1" si="114"/>
        <v>0.71423611111111107</v>
      </c>
      <c r="J172" s="16">
        <f t="shared" ca="1" si="115"/>
        <v>0.71423611111111107</v>
      </c>
      <c r="K172" s="23">
        <f t="shared" ca="1" si="116"/>
        <v>0</v>
      </c>
      <c r="L172" s="16">
        <f t="shared" ca="1" si="117"/>
        <v>0.71423611111111107</v>
      </c>
      <c r="M172" s="15">
        <f t="shared" ca="1" si="94"/>
        <v>11</v>
      </c>
      <c r="N172" s="16">
        <f t="shared" ca="1" si="95"/>
        <v>1.273148148148148E-4</v>
      </c>
      <c r="O172" s="16">
        <f t="shared" ca="1" si="118"/>
        <v>0.71436342592592583</v>
      </c>
      <c r="P172" s="14">
        <f t="shared" ca="1" si="119"/>
        <v>0.71436342592592583</v>
      </c>
      <c r="Q172" s="23">
        <f t="shared" ca="1" si="120"/>
        <v>2.6157407407410016E-3</v>
      </c>
      <c r="R172" s="14">
        <f t="shared" ca="1" si="121"/>
        <v>0.71697916666666683</v>
      </c>
      <c r="S172" s="13">
        <f t="shared" ca="1" si="96"/>
        <v>23</v>
      </c>
      <c r="T172" s="14">
        <f t="shared" ca="1" si="97"/>
        <v>2.6620370370370372E-4</v>
      </c>
      <c r="U172" s="14">
        <f t="shared" ca="1" si="122"/>
        <v>0.71724537037037051</v>
      </c>
      <c r="V172" s="12">
        <f t="shared" ca="1" si="123"/>
        <v>0.71724537037037051</v>
      </c>
      <c r="W172" s="23">
        <v>0</v>
      </c>
      <c r="X172" s="12">
        <f t="shared" ca="1" si="124"/>
        <v>0.71724537037037051</v>
      </c>
      <c r="Y172" s="11">
        <f t="shared" ca="1" si="98"/>
        <v>24</v>
      </c>
      <c r="Z172" s="12">
        <f t="shared" ca="1" si="99"/>
        <v>2.7777777777777778E-4</v>
      </c>
      <c r="AA172" s="12">
        <f t="shared" ca="1" si="125"/>
        <v>0.71752314814814833</v>
      </c>
      <c r="AB172" s="10">
        <f t="shared" ca="1" si="126"/>
        <v>0.71752314814814833</v>
      </c>
      <c r="AC172" s="23">
        <f>0</f>
        <v>0</v>
      </c>
      <c r="AD172" s="10">
        <f t="shared" ca="1" si="127"/>
        <v>0.71752314814814833</v>
      </c>
      <c r="AE172" s="9">
        <f t="shared" ca="1" si="100"/>
        <v>48</v>
      </c>
      <c r="AF172" s="10">
        <f t="shared" ca="1" si="101"/>
        <v>5.5555555555555556E-4</v>
      </c>
      <c r="AG172" s="10">
        <f t="shared" ca="1" si="128"/>
        <v>0.71807870370370386</v>
      </c>
      <c r="AH172" s="9" t="str">
        <f t="shared" ca="1" si="102"/>
        <v>Bowl</v>
      </c>
      <c r="AI172" s="8">
        <f t="shared" ca="1" si="129"/>
        <v>0.71807870370370386</v>
      </c>
      <c r="AJ172" s="23">
        <f t="shared" ca="1" si="130"/>
        <v>0</v>
      </c>
      <c r="AK172" s="8">
        <f t="shared" ca="1" si="133"/>
        <v>0.71807870370370386</v>
      </c>
      <c r="AL172" s="7">
        <f t="shared" ca="1" si="103"/>
        <v>23</v>
      </c>
      <c r="AM172" s="8">
        <f t="shared" ca="1" si="104"/>
        <v>2.6620370370370372E-4</v>
      </c>
      <c r="AN172" s="8">
        <f t="shared" ca="1" si="105"/>
        <v>0.71834490740740753</v>
      </c>
      <c r="AO172" s="7" t="str">
        <f t="shared" ca="1" si="106"/>
        <v>Debit</v>
      </c>
      <c r="AP172" s="1">
        <f t="shared" ca="1" si="107"/>
        <v>2.6157407407410016E-3</v>
      </c>
      <c r="AQ172" s="1">
        <f t="shared" ca="1" si="91"/>
        <v>1.6319444444444445E-3</v>
      </c>
      <c r="AR172">
        <f t="shared" si="108"/>
        <v>1</v>
      </c>
      <c r="AS172" s="33">
        <f t="shared" ca="1" si="131"/>
        <v>2.6157407407410016E-3</v>
      </c>
      <c r="AT172" s="33">
        <f t="shared" ca="1" si="109"/>
        <v>1.6319444444444445E-3</v>
      </c>
      <c r="AX172">
        <f t="shared" si="132"/>
        <v>168</v>
      </c>
      <c r="AY172" s="34">
        <v>9.1089391861003191E-3</v>
      </c>
      <c r="BE172" s="34"/>
    </row>
    <row r="173" spans="1:57">
      <c r="A173" s="2">
        <v>21</v>
      </c>
      <c r="B173" s="1">
        <f t="shared" si="92"/>
        <v>2.4305555555555555E-4</v>
      </c>
      <c r="C173" s="5">
        <f t="shared" si="110"/>
        <v>0.71434027777777775</v>
      </c>
      <c r="D173" s="18">
        <f t="shared" si="90"/>
        <v>0.71434027777777775</v>
      </c>
      <c r="E173" s="21">
        <f t="shared" ca="1" si="111"/>
        <v>0</v>
      </c>
      <c r="F173" s="18">
        <f t="shared" ca="1" si="112"/>
        <v>0.71434027777777775</v>
      </c>
      <c r="G173" s="25">
        <f t="shared" ca="1" si="93"/>
        <v>26</v>
      </c>
      <c r="H173" s="18">
        <f t="shared" ca="1" si="113"/>
        <v>3.0092592592592595E-4</v>
      </c>
      <c r="I173" s="18">
        <f t="shared" ca="1" si="114"/>
        <v>0.71464120370370365</v>
      </c>
      <c r="J173" s="16">
        <f t="shared" ca="1" si="115"/>
        <v>0.71464120370370365</v>
      </c>
      <c r="K173" s="23">
        <f t="shared" ca="1" si="116"/>
        <v>0</v>
      </c>
      <c r="L173" s="16">
        <f t="shared" ca="1" si="117"/>
        <v>0.71464120370370365</v>
      </c>
      <c r="M173" s="15">
        <f t="shared" ca="1" si="94"/>
        <v>16</v>
      </c>
      <c r="N173" s="16">
        <f t="shared" ca="1" si="95"/>
        <v>1.8518518518518518E-4</v>
      </c>
      <c r="O173" s="16">
        <f t="shared" ca="1" si="118"/>
        <v>0.71482638888888883</v>
      </c>
      <c r="P173" s="14">
        <f t="shared" ca="1" si="119"/>
        <v>0.71482638888888883</v>
      </c>
      <c r="Q173" s="23">
        <f t="shared" ca="1" si="120"/>
        <v>3.2523148148150272E-3</v>
      </c>
      <c r="R173" s="14">
        <f t="shared" ca="1" si="121"/>
        <v>0.71807870370370386</v>
      </c>
      <c r="S173" s="13">
        <f t="shared" ca="1" si="96"/>
        <v>36</v>
      </c>
      <c r="T173" s="14">
        <f t="shared" ca="1" si="97"/>
        <v>4.1666666666666669E-4</v>
      </c>
      <c r="U173" s="14">
        <f t="shared" ca="1" si="122"/>
        <v>0.71849537037037048</v>
      </c>
      <c r="V173" s="12">
        <f t="shared" ca="1" si="123"/>
        <v>0.71849537037037048</v>
      </c>
      <c r="W173" s="23">
        <v>0</v>
      </c>
      <c r="X173" s="12">
        <f t="shared" ca="1" si="124"/>
        <v>0.71849537037037048</v>
      </c>
      <c r="Y173" s="11">
        <f t="shared" ca="1" si="98"/>
        <v>40</v>
      </c>
      <c r="Z173" s="12">
        <f t="shared" ca="1" si="99"/>
        <v>4.6296296296296298E-4</v>
      </c>
      <c r="AA173" s="12">
        <f t="shared" ca="1" si="125"/>
        <v>0.71895833333333348</v>
      </c>
      <c r="AB173" s="10">
        <f t="shared" ca="1" si="126"/>
        <v>0.71895833333333348</v>
      </c>
      <c r="AC173" s="23">
        <f>0</f>
        <v>0</v>
      </c>
      <c r="AD173" s="10">
        <f t="shared" ca="1" si="127"/>
        <v>0.71895833333333348</v>
      </c>
      <c r="AE173" s="9">
        <f t="shared" ca="1" si="100"/>
        <v>43</v>
      </c>
      <c r="AF173" s="10">
        <f t="shared" ca="1" si="101"/>
        <v>4.9768518518518521E-4</v>
      </c>
      <c r="AG173" s="10">
        <f t="shared" ca="1" si="128"/>
        <v>0.7194560185185187</v>
      </c>
      <c r="AH173" s="9" t="str">
        <f t="shared" ca="1" si="102"/>
        <v>Bowl</v>
      </c>
      <c r="AI173" s="8">
        <f t="shared" ca="1" si="129"/>
        <v>0.7194560185185187</v>
      </c>
      <c r="AJ173" s="23">
        <f t="shared" ca="1" si="130"/>
        <v>0</v>
      </c>
      <c r="AK173" s="8">
        <f t="shared" ca="1" si="133"/>
        <v>0.7194560185185187</v>
      </c>
      <c r="AL173" s="7">
        <f t="shared" ca="1" si="103"/>
        <v>12</v>
      </c>
      <c r="AM173" s="8">
        <f t="shared" ca="1" si="104"/>
        <v>1.3888888888888889E-4</v>
      </c>
      <c r="AN173" s="8">
        <f t="shared" ca="1" si="105"/>
        <v>0.71959490740740761</v>
      </c>
      <c r="AO173" s="7" t="str">
        <f t="shared" ca="1" si="106"/>
        <v>Debit</v>
      </c>
      <c r="AP173" s="1">
        <f t="shared" ca="1" si="107"/>
        <v>3.2523148148150272E-3</v>
      </c>
      <c r="AQ173" s="1">
        <f t="shared" ca="1" si="91"/>
        <v>2.0023148148148148E-3</v>
      </c>
      <c r="AR173">
        <f t="shared" si="108"/>
        <v>1</v>
      </c>
      <c r="AS173" s="33">
        <f t="shared" ca="1" si="131"/>
        <v>3.2523148148150272E-3</v>
      </c>
      <c r="AT173" s="33">
        <f t="shared" ca="1" si="109"/>
        <v>2.0023148148148148E-3</v>
      </c>
      <c r="AX173">
        <f t="shared" si="132"/>
        <v>169</v>
      </c>
      <c r="AY173" s="34">
        <v>9.9524176954737028E-3</v>
      </c>
      <c r="BE173" s="34"/>
    </row>
    <row r="174" spans="1:57">
      <c r="A174" s="2">
        <v>148</v>
      </c>
      <c r="B174" s="1">
        <f t="shared" si="92"/>
        <v>1.712962962962963E-3</v>
      </c>
      <c r="C174" s="5">
        <f t="shared" si="110"/>
        <v>0.71605324074074073</v>
      </c>
      <c r="D174" s="18">
        <f t="shared" si="90"/>
        <v>0.71605324074074073</v>
      </c>
      <c r="E174" s="21">
        <f t="shared" ca="1" si="111"/>
        <v>0</v>
      </c>
      <c r="F174" s="18">
        <f t="shared" ca="1" si="112"/>
        <v>0.71605324074074073</v>
      </c>
      <c r="G174" s="25">
        <f t="shared" ca="1" si="93"/>
        <v>25</v>
      </c>
      <c r="H174" s="18">
        <f t="shared" ca="1" si="113"/>
        <v>2.8935185185185184E-4</v>
      </c>
      <c r="I174" s="18">
        <f t="shared" ca="1" si="114"/>
        <v>0.71634259259259259</v>
      </c>
      <c r="J174" s="16">
        <f t="shared" ca="1" si="115"/>
        <v>0.71634259259259259</v>
      </c>
      <c r="K174" s="23">
        <f t="shared" ca="1" si="116"/>
        <v>0</v>
      </c>
      <c r="L174" s="16">
        <f t="shared" ca="1" si="117"/>
        <v>0.71634259259259259</v>
      </c>
      <c r="M174" s="15">
        <f t="shared" ca="1" si="94"/>
        <v>14</v>
      </c>
      <c r="N174" s="16">
        <f t="shared" ca="1" si="95"/>
        <v>1.6203703703703703E-4</v>
      </c>
      <c r="O174" s="16">
        <f t="shared" ca="1" si="118"/>
        <v>0.71650462962962957</v>
      </c>
      <c r="P174" s="14">
        <f t="shared" ca="1" si="119"/>
        <v>0.71650462962962957</v>
      </c>
      <c r="Q174" s="23">
        <f t="shared" ca="1" si="120"/>
        <v>2.9513888888891282E-3</v>
      </c>
      <c r="R174" s="14">
        <f t="shared" ca="1" si="121"/>
        <v>0.7194560185185187</v>
      </c>
      <c r="S174" s="13">
        <f t="shared" ca="1" si="96"/>
        <v>19</v>
      </c>
      <c r="T174" s="14">
        <f t="shared" ca="1" si="97"/>
        <v>2.199074074074074E-4</v>
      </c>
      <c r="U174" s="14">
        <f t="shared" ca="1" si="122"/>
        <v>0.71967592592592611</v>
      </c>
      <c r="V174" s="12">
        <f t="shared" ca="1" si="123"/>
        <v>0.71967592592592611</v>
      </c>
      <c r="W174" s="23">
        <v>0</v>
      </c>
      <c r="X174" s="12">
        <f t="shared" ca="1" si="124"/>
        <v>0.71967592592592611</v>
      </c>
      <c r="Y174" s="11">
        <f t="shared" ca="1" si="98"/>
        <v>46</v>
      </c>
      <c r="Z174" s="12">
        <f t="shared" ca="1" si="99"/>
        <v>5.3240740740740744E-4</v>
      </c>
      <c r="AA174" s="12">
        <f t="shared" ca="1" si="125"/>
        <v>0.72020833333333356</v>
      </c>
      <c r="AB174" s="10">
        <f t="shared" ca="1" si="126"/>
        <v>0.72020833333333356</v>
      </c>
      <c r="AC174" s="23">
        <f>0</f>
        <v>0</v>
      </c>
      <c r="AD174" s="10">
        <f t="shared" ca="1" si="127"/>
        <v>0.72020833333333356</v>
      </c>
      <c r="AE174" s="9">
        <f t="shared" ca="1" si="100"/>
        <v>48</v>
      </c>
      <c r="AF174" s="10">
        <f t="shared" ca="1" si="101"/>
        <v>5.5555555555555556E-4</v>
      </c>
      <c r="AG174" s="10">
        <f t="shared" ca="1" si="128"/>
        <v>0.72076388888888909</v>
      </c>
      <c r="AH174" s="9" t="str">
        <f t="shared" ca="1" si="102"/>
        <v>Burrito</v>
      </c>
      <c r="AI174" s="8">
        <f t="shared" ca="1" si="129"/>
        <v>0.72076388888888909</v>
      </c>
      <c r="AJ174" s="23">
        <f t="shared" ca="1" si="130"/>
        <v>0</v>
      </c>
      <c r="AK174" s="8">
        <f t="shared" ca="1" si="133"/>
        <v>0.72076388888888909</v>
      </c>
      <c r="AL174" s="7">
        <f t="shared" ca="1" si="103"/>
        <v>26</v>
      </c>
      <c r="AM174" s="8">
        <f t="shared" ca="1" si="104"/>
        <v>3.0092592592592595E-4</v>
      </c>
      <c r="AN174" s="8">
        <f t="shared" ca="1" si="105"/>
        <v>0.72106481481481499</v>
      </c>
      <c r="AO174" s="7" t="str">
        <f t="shared" ca="1" si="106"/>
        <v>Debit</v>
      </c>
      <c r="AP174" s="1">
        <f t="shared" ca="1" si="107"/>
        <v>2.9513888888891282E-3</v>
      </c>
      <c r="AQ174" s="1">
        <f t="shared" ca="1" si="91"/>
        <v>2.0601851851851853E-3</v>
      </c>
      <c r="AR174">
        <f t="shared" si="108"/>
        <v>1</v>
      </c>
      <c r="AS174" s="33">
        <f t="shared" ca="1" si="131"/>
        <v>2.9513888888891282E-3</v>
      </c>
      <c r="AT174" s="33">
        <f t="shared" ca="1" si="109"/>
        <v>2.0601851851851853E-3</v>
      </c>
      <c r="AX174">
        <f t="shared" si="132"/>
        <v>170</v>
      </c>
      <c r="AY174" s="34">
        <v>9.6063385916784465E-3</v>
      </c>
      <c r="BE174" s="34"/>
    </row>
    <row r="175" spans="1:57">
      <c r="A175" s="2">
        <v>157</v>
      </c>
      <c r="B175" s="1">
        <f t="shared" si="92"/>
        <v>1.8171296296296297E-3</v>
      </c>
      <c r="C175" s="5">
        <f t="shared" si="110"/>
        <v>0.71787037037037038</v>
      </c>
      <c r="D175" s="18">
        <f t="shared" si="90"/>
        <v>0.71787037037037038</v>
      </c>
      <c r="E175" s="21">
        <f t="shared" ca="1" si="111"/>
        <v>0</v>
      </c>
      <c r="F175" s="18">
        <f t="shared" ca="1" si="112"/>
        <v>0.71787037037037038</v>
      </c>
      <c r="G175" s="25">
        <f t="shared" ca="1" si="93"/>
        <v>20</v>
      </c>
      <c r="H175" s="18">
        <f t="shared" ca="1" si="113"/>
        <v>2.3148148148148149E-4</v>
      </c>
      <c r="I175" s="18">
        <f t="shared" ca="1" si="114"/>
        <v>0.71810185185185182</v>
      </c>
      <c r="J175" s="16">
        <f t="shared" ca="1" si="115"/>
        <v>0.71810185185185182</v>
      </c>
      <c r="K175" s="23">
        <f t="shared" ca="1" si="116"/>
        <v>0</v>
      </c>
      <c r="L175" s="16">
        <f t="shared" ca="1" si="117"/>
        <v>0.71810185185185182</v>
      </c>
      <c r="M175" s="15">
        <f t="shared" ca="1" si="94"/>
        <v>11</v>
      </c>
      <c r="N175" s="16">
        <f t="shared" ca="1" si="95"/>
        <v>1.273148148148148E-4</v>
      </c>
      <c r="O175" s="16">
        <f t="shared" ca="1" si="118"/>
        <v>0.71822916666666659</v>
      </c>
      <c r="P175" s="14">
        <f t="shared" ca="1" si="119"/>
        <v>0.71822916666666659</v>
      </c>
      <c r="Q175" s="23">
        <f t="shared" ca="1" si="120"/>
        <v>2.5347222222225074E-3</v>
      </c>
      <c r="R175" s="14">
        <f t="shared" ca="1" si="121"/>
        <v>0.72076388888888909</v>
      </c>
      <c r="S175" s="13">
        <f t="shared" ca="1" si="96"/>
        <v>25</v>
      </c>
      <c r="T175" s="14">
        <f t="shared" ca="1" si="97"/>
        <v>2.8935185185185184E-4</v>
      </c>
      <c r="U175" s="14">
        <f t="shared" ca="1" si="122"/>
        <v>0.72105324074074095</v>
      </c>
      <c r="V175" s="12">
        <f t="shared" ca="1" si="123"/>
        <v>0.72105324074074095</v>
      </c>
      <c r="W175" s="23">
        <v>0</v>
      </c>
      <c r="X175" s="12">
        <f t="shared" ca="1" si="124"/>
        <v>0.72105324074074095</v>
      </c>
      <c r="Y175" s="11">
        <f t="shared" ca="1" si="98"/>
        <v>29</v>
      </c>
      <c r="Z175" s="12">
        <f t="shared" ca="1" si="99"/>
        <v>3.3564814814814812E-4</v>
      </c>
      <c r="AA175" s="12">
        <f t="shared" ca="1" si="125"/>
        <v>0.72138888888888908</v>
      </c>
      <c r="AB175" s="10">
        <f t="shared" ca="1" si="126"/>
        <v>0.72138888888888908</v>
      </c>
      <c r="AC175" s="23">
        <f>0</f>
        <v>0</v>
      </c>
      <c r="AD175" s="10">
        <f t="shared" ca="1" si="127"/>
        <v>0.72138888888888908</v>
      </c>
      <c r="AE175" s="9">
        <f t="shared" ca="1" si="100"/>
        <v>27</v>
      </c>
      <c r="AF175" s="10">
        <f t="shared" ca="1" si="101"/>
        <v>3.1250000000000001E-4</v>
      </c>
      <c r="AG175" s="10">
        <f t="shared" ca="1" si="128"/>
        <v>0.72170138888888913</v>
      </c>
      <c r="AH175" s="9" t="str">
        <f t="shared" ca="1" si="102"/>
        <v>Bowl</v>
      </c>
      <c r="AI175" s="8">
        <f t="shared" ca="1" si="129"/>
        <v>0.72170138888888913</v>
      </c>
      <c r="AJ175" s="23">
        <f t="shared" ca="1" si="130"/>
        <v>0</v>
      </c>
      <c r="AK175" s="8">
        <f t="shared" ca="1" si="133"/>
        <v>0.72170138888888913</v>
      </c>
      <c r="AL175" s="7">
        <f t="shared" ca="1" si="103"/>
        <v>27</v>
      </c>
      <c r="AM175" s="8">
        <f t="shared" ca="1" si="104"/>
        <v>3.1250000000000001E-4</v>
      </c>
      <c r="AN175" s="8">
        <f t="shared" ca="1" si="105"/>
        <v>0.72201388888888918</v>
      </c>
      <c r="AO175" s="7" t="str">
        <f t="shared" ca="1" si="106"/>
        <v>Debit</v>
      </c>
      <c r="AP175" s="1">
        <f t="shared" ca="1" si="107"/>
        <v>2.5347222222225074E-3</v>
      </c>
      <c r="AQ175" s="1">
        <f t="shared" ca="1" si="91"/>
        <v>1.6087962962962961E-3</v>
      </c>
      <c r="AR175">
        <f t="shared" si="108"/>
        <v>1</v>
      </c>
      <c r="AS175" s="33">
        <f t="shared" ca="1" si="131"/>
        <v>2.5347222222225074E-3</v>
      </c>
      <c r="AT175" s="33">
        <f t="shared" ca="1" si="109"/>
        <v>1.6087962962962961E-3</v>
      </c>
      <c r="AX175">
        <f t="shared" si="132"/>
        <v>171</v>
      </c>
      <c r="AY175" s="34">
        <v>9.0370298925473783E-3</v>
      </c>
      <c r="BE175" s="34"/>
    </row>
    <row r="176" spans="1:57">
      <c r="A176" s="2">
        <v>68</v>
      </c>
      <c r="B176" s="1">
        <f t="shared" si="92"/>
        <v>7.8703703703703705E-4</v>
      </c>
      <c r="C176" s="5">
        <f t="shared" si="110"/>
        <v>0.71865740740740747</v>
      </c>
      <c r="D176" s="18">
        <f t="shared" si="90"/>
        <v>0.71865740740740747</v>
      </c>
      <c r="E176" s="21">
        <f t="shared" ca="1" si="111"/>
        <v>0</v>
      </c>
      <c r="F176" s="18">
        <f t="shared" ca="1" si="112"/>
        <v>0.71865740740740747</v>
      </c>
      <c r="G176" s="25">
        <f t="shared" ca="1" si="93"/>
        <v>16</v>
      </c>
      <c r="H176" s="18">
        <f t="shared" ca="1" si="113"/>
        <v>1.8518518518518518E-4</v>
      </c>
      <c r="I176" s="18">
        <f t="shared" ca="1" si="114"/>
        <v>0.71884259259259264</v>
      </c>
      <c r="J176" s="16">
        <f t="shared" ca="1" si="115"/>
        <v>0.71884259259259264</v>
      </c>
      <c r="K176" s="23">
        <f t="shared" ca="1" si="116"/>
        <v>0</v>
      </c>
      <c r="L176" s="16">
        <f t="shared" ca="1" si="117"/>
        <v>0.71884259259259264</v>
      </c>
      <c r="M176" s="15">
        <f t="shared" ca="1" si="94"/>
        <v>12</v>
      </c>
      <c r="N176" s="16">
        <f t="shared" ca="1" si="95"/>
        <v>1.3888888888888889E-4</v>
      </c>
      <c r="O176" s="16">
        <f t="shared" ca="1" si="118"/>
        <v>0.71898148148148155</v>
      </c>
      <c r="P176" s="14">
        <f t="shared" ca="1" si="119"/>
        <v>0.71898148148148155</v>
      </c>
      <c r="Q176" s="23">
        <f t="shared" ca="1" si="120"/>
        <v>2.7199074074075735E-3</v>
      </c>
      <c r="R176" s="14">
        <f t="shared" ca="1" si="121"/>
        <v>0.72170138888888913</v>
      </c>
      <c r="S176" s="13">
        <f t="shared" ca="1" si="96"/>
        <v>40</v>
      </c>
      <c r="T176" s="14">
        <f t="shared" ca="1" si="97"/>
        <v>4.6296296296296298E-4</v>
      </c>
      <c r="U176" s="14">
        <f t="shared" ca="1" si="122"/>
        <v>0.72216435185185213</v>
      </c>
      <c r="V176" s="12">
        <f t="shared" ca="1" si="123"/>
        <v>0.72216435185185213</v>
      </c>
      <c r="W176" s="23">
        <v>0</v>
      </c>
      <c r="X176" s="12">
        <f t="shared" ca="1" si="124"/>
        <v>0.72216435185185213</v>
      </c>
      <c r="Y176" s="11">
        <f t="shared" ca="1" si="98"/>
        <v>33</v>
      </c>
      <c r="Z176" s="12">
        <f t="shared" ca="1" si="99"/>
        <v>3.8194444444444446E-4</v>
      </c>
      <c r="AA176" s="12">
        <f t="shared" ca="1" si="125"/>
        <v>0.72254629629629652</v>
      </c>
      <c r="AB176" s="10">
        <f t="shared" ca="1" si="126"/>
        <v>0.72254629629629652</v>
      </c>
      <c r="AC176" s="23">
        <f>0</f>
        <v>0</v>
      </c>
      <c r="AD176" s="10">
        <f t="shared" ca="1" si="127"/>
        <v>0.72254629629629652</v>
      </c>
      <c r="AE176" s="9">
        <f t="shared" ca="1" si="100"/>
        <v>63</v>
      </c>
      <c r="AF176" s="10">
        <f t="shared" ca="1" si="101"/>
        <v>7.291666666666667E-4</v>
      </c>
      <c r="AG176" s="10">
        <f t="shared" ca="1" si="128"/>
        <v>0.72327546296296319</v>
      </c>
      <c r="AH176" s="9" t="str">
        <f t="shared" ca="1" si="102"/>
        <v>Quesadilla</v>
      </c>
      <c r="AI176" s="8">
        <f t="shared" ca="1" si="129"/>
        <v>0.72327546296296319</v>
      </c>
      <c r="AJ176" s="23">
        <f t="shared" ca="1" si="130"/>
        <v>0</v>
      </c>
      <c r="AK176" s="8">
        <f t="shared" ca="1" si="133"/>
        <v>0.72327546296296319</v>
      </c>
      <c r="AL176" s="7">
        <f t="shared" ca="1" si="103"/>
        <v>17</v>
      </c>
      <c r="AM176" s="8">
        <f t="shared" ca="1" si="104"/>
        <v>1.9675925925925926E-4</v>
      </c>
      <c r="AN176" s="8">
        <f t="shared" ca="1" si="105"/>
        <v>0.72347222222222241</v>
      </c>
      <c r="AO176" s="7" t="str">
        <f t="shared" ca="1" si="106"/>
        <v>Debit</v>
      </c>
      <c r="AP176" s="1">
        <f t="shared" ca="1" si="107"/>
        <v>2.7199074074075735E-3</v>
      </c>
      <c r="AQ176" s="1">
        <f t="shared" ca="1" si="91"/>
        <v>2.0949074074074077E-3</v>
      </c>
      <c r="AR176">
        <f t="shared" si="108"/>
        <v>1</v>
      </c>
      <c r="AS176" s="33">
        <f t="shared" ca="1" si="131"/>
        <v>2.7199074074075735E-3</v>
      </c>
      <c r="AT176" s="33">
        <f t="shared" ca="1" si="109"/>
        <v>2.0949074074074077E-3</v>
      </c>
      <c r="AX176">
        <f t="shared" si="132"/>
        <v>172</v>
      </c>
      <c r="AY176" s="34">
        <v>8.7911879858257411E-3</v>
      </c>
      <c r="BE176" s="34"/>
    </row>
    <row r="177" spans="1:57">
      <c r="A177" s="2">
        <v>16</v>
      </c>
      <c r="B177" s="1">
        <f t="shared" si="92"/>
        <v>1.8518518518518518E-4</v>
      </c>
      <c r="C177" s="5">
        <f t="shared" si="110"/>
        <v>0.71884259259259264</v>
      </c>
      <c r="D177" s="18">
        <f t="shared" si="90"/>
        <v>0.71884259259259264</v>
      </c>
      <c r="E177" s="21">
        <f t="shared" ca="1" si="111"/>
        <v>0</v>
      </c>
      <c r="F177" s="18">
        <f t="shared" ca="1" si="112"/>
        <v>0.71884259259259264</v>
      </c>
      <c r="G177" s="25">
        <f t="shared" ca="1" si="93"/>
        <v>10</v>
      </c>
      <c r="H177" s="18">
        <f t="shared" ca="1" si="113"/>
        <v>1.1574074074074075E-4</v>
      </c>
      <c r="I177" s="18">
        <f t="shared" ca="1" si="114"/>
        <v>0.71895833333333337</v>
      </c>
      <c r="J177" s="16">
        <f t="shared" ca="1" si="115"/>
        <v>0.71895833333333337</v>
      </c>
      <c r="K177" s="23">
        <f t="shared" ca="1" si="116"/>
        <v>2.3148148148188774E-5</v>
      </c>
      <c r="L177" s="16">
        <f t="shared" ca="1" si="117"/>
        <v>0.71898148148148155</v>
      </c>
      <c r="M177" s="15">
        <f t="shared" ca="1" si="94"/>
        <v>8</v>
      </c>
      <c r="N177" s="16">
        <f t="shared" ca="1" si="95"/>
        <v>9.2592592592592588E-5</v>
      </c>
      <c r="O177" s="16">
        <f t="shared" ca="1" si="118"/>
        <v>0.7190740740740742</v>
      </c>
      <c r="P177" s="14">
        <f t="shared" ca="1" si="119"/>
        <v>0.7190740740740742</v>
      </c>
      <c r="Q177" s="23">
        <f t="shared" ca="1" si="120"/>
        <v>4.2013888888889905E-3</v>
      </c>
      <c r="R177" s="14">
        <f t="shared" ca="1" si="121"/>
        <v>0.72327546296296319</v>
      </c>
      <c r="S177" s="13">
        <f t="shared" ca="1" si="96"/>
        <v>26</v>
      </c>
      <c r="T177" s="14">
        <f t="shared" ca="1" si="97"/>
        <v>3.0092592592592595E-4</v>
      </c>
      <c r="U177" s="14">
        <f t="shared" ca="1" si="122"/>
        <v>0.72357638888888909</v>
      </c>
      <c r="V177" s="12">
        <f t="shared" ca="1" si="123"/>
        <v>0.72357638888888909</v>
      </c>
      <c r="W177" s="23">
        <v>0</v>
      </c>
      <c r="X177" s="12">
        <f t="shared" ca="1" si="124"/>
        <v>0.72357638888888909</v>
      </c>
      <c r="Y177" s="11">
        <f t="shared" ca="1" si="98"/>
        <v>45</v>
      </c>
      <c r="Z177" s="12">
        <f t="shared" ca="1" si="99"/>
        <v>5.2083333333333333E-4</v>
      </c>
      <c r="AA177" s="12">
        <f t="shared" ca="1" si="125"/>
        <v>0.72409722222222239</v>
      </c>
      <c r="AB177" s="10">
        <f t="shared" ca="1" si="126"/>
        <v>0.72409722222222239</v>
      </c>
      <c r="AC177" s="23">
        <f>0</f>
        <v>0</v>
      </c>
      <c r="AD177" s="10">
        <f t="shared" ca="1" si="127"/>
        <v>0.72409722222222239</v>
      </c>
      <c r="AE177" s="9">
        <f t="shared" ca="1" si="100"/>
        <v>34</v>
      </c>
      <c r="AF177" s="10">
        <f t="shared" ca="1" si="101"/>
        <v>3.9351851851851852E-4</v>
      </c>
      <c r="AG177" s="10">
        <f t="shared" ca="1" si="128"/>
        <v>0.72449074074074093</v>
      </c>
      <c r="AH177" s="9" t="str">
        <f t="shared" ca="1" si="102"/>
        <v>Bowl</v>
      </c>
      <c r="AI177" s="8">
        <f t="shared" ca="1" si="129"/>
        <v>0.72449074074074093</v>
      </c>
      <c r="AJ177" s="23">
        <f t="shared" ca="1" si="130"/>
        <v>0</v>
      </c>
      <c r="AK177" s="8">
        <f t="shared" ca="1" si="133"/>
        <v>0.72449074074074093</v>
      </c>
      <c r="AL177" s="7">
        <f t="shared" ca="1" si="103"/>
        <v>22</v>
      </c>
      <c r="AM177" s="8">
        <f t="shared" ca="1" si="104"/>
        <v>2.5462962962962961E-4</v>
      </c>
      <c r="AN177" s="8">
        <f t="shared" ca="1" si="105"/>
        <v>0.72474537037037057</v>
      </c>
      <c r="AO177" s="7" t="str">
        <f t="shared" ca="1" si="106"/>
        <v>Debit</v>
      </c>
      <c r="AP177" s="1">
        <f t="shared" ca="1" si="107"/>
        <v>4.2245370370371793E-3</v>
      </c>
      <c r="AQ177" s="1">
        <f t="shared" ca="1" si="91"/>
        <v>1.6782407407407406E-3</v>
      </c>
      <c r="AR177">
        <f t="shared" si="108"/>
        <v>1</v>
      </c>
      <c r="AS177" s="33">
        <f t="shared" ca="1" si="131"/>
        <v>4.2245370370371793E-3</v>
      </c>
      <c r="AT177" s="33">
        <f t="shared" ca="1" si="109"/>
        <v>1.6782407407407406E-3</v>
      </c>
      <c r="AX177">
        <f t="shared" si="132"/>
        <v>173</v>
      </c>
      <c r="AY177" s="34">
        <v>9.7222579446731294E-3</v>
      </c>
      <c r="BE177" s="34"/>
    </row>
    <row r="178" spans="1:57">
      <c r="A178" s="2">
        <v>58</v>
      </c>
      <c r="B178" s="1">
        <f t="shared" si="92"/>
        <v>6.7129629629629625E-4</v>
      </c>
      <c r="C178" s="5">
        <f t="shared" si="110"/>
        <v>0.7195138888888889</v>
      </c>
      <c r="D178" s="18">
        <f t="shared" si="90"/>
        <v>0.7195138888888889</v>
      </c>
      <c r="E178" s="21">
        <f t="shared" ca="1" si="111"/>
        <v>0</v>
      </c>
      <c r="F178" s="18">
        <f t="shared" ca="1" si="112"/>
        <v>0.7195138888888889</v>
      </c>
      <c r="G178" s="25">
        <f t="shared" ca="1" si="93"/>
        <v>16</v>
      </c>
      <c r="H178" s="18">
        <f t="shared" ca="1" si="113"/>
        <v>1.8518518518518518E-4</v>
      </c>
      <c r="I178" s="18">
        <f t="shared" ca="1" si="114"/>
        <v>0.71969907407407407</v>
      </c>
      <c r="J178" s="16">
        <f t="shared" ca="1" si="115"/>
        <v>0.71969907407407407</v>
      </c>
      <c r="K178" s="23">
        <f t="shared" ca="1" si="116"/>
        <v>0</v>
      </c>
      <c r="L178" s="16">
        <f t="shared" ca="1" si="117"/>
        <v>0.71969907407407407</v>
      </c>
      <c r="M178" s="15">
        <f t="shared" ca="1" si="94"/>
        <v>33</v>
      </c>
      <c r="N178" s="16">
        <f t="shared" ca="1" si="95"/>
        <v>3.8194444444444446E-4</v>
      </c>
      <c r="O178" s="16">
        <f t="shared" ca="1" si="118"/>
        <v>0.72008101851851847</v>
      </c>
      <c r="P178" s="14">
        <f t="shared" ca="1" si="119"/>
        <v>0.72008101851851847</v>
      </c>
      <c r="Q178" s="23">
        <f t="shared" ca="1" si="120"/>
        <v>4.4097222222224675E-3</v>
      </c>
      <c r="R178" s="14">
        <f t="shared" ca="1" si="121"/>
        <v>0.72449074074074093</v>
      </c>
      <c r="S178" s="13">
        <f t="shared" ca="1" si="96"/>
        <v>35</v>
      </c>
      <c r="T178" s="14">
        <f t="shared" ca="1" si="97"/>
        <v>4.0509259259259258E-4</v>
      </c>
      <c r="U178" s="14">
        <f t="shared" ca="1" si="122"/>
        <v>0.72489583333333352</v>
      </c>
      <c r="V178" s="12">
        <f t="shared" ca="1" si="123"/>
        <v>0.72489583333333352</v>
      </c>
      <c r="W178" s="23">
        <v>0</v>
      </c>
      <c r="X178" s="12">
        <f t="shared" ca="1" si="124"/>
        <v>0.72489583333333352</v>
      </c>
      <c r="Y178" s="11">
        <f t="shared" ca="1" si="98"/>
        <v>45</v>
      </c>
      <c r="Z178" s="12">
        <f t="shared" ca="1" si="99"/>
        <v>5.2083333333333333E-4</v>
      </c>
      <c r="AA178" s="12">
        <f t="shared" ca="1" si="125"/>
        <v>0.72541666666666682</v>
      </c>
      <c r="AB178" s="10">
        <f t="shared" ca="1" si="126"/>
        <v>0.72541666666666682</v>
      </c>
      <c r="AC178" s="23">
        <f>0</f>
        <v>0</v>
      </c>
      <c r="AD178" s="10">
        <f t="shared" ca="1" si="127"/>
        <v>0.72541666666666682</v>
      </c>
      <c r="AE178" s="9">
        <f t="shared" ca="1" si="100"/>
        <v>23</v>
      </c>
      <c r="AF178" s="10">
        <f t="shared" ca="1" si="101"/>
        <v>2.6620370370370372E-4</v>
      </c>
      <c r="AG178" s="10">
        <f t="shared" ca="1" si="128"/>
        <v>0.72568287037037049</v>
      </c>
      <c r="AH178" s="9" t="str">
        <f t="shared" ca="1" si="102"/>
        <v>Bowl</v>
      </c>
      <c r="AI178" s="8">
        <f t="shared" ca="1" si="129"/>
        <v>0.72568287037037049</v>
      </c>
      <c r="AJ178" s="23">
        <f t="shared" ca="1" si="130"/>
        <v>0</v>
      </c>
      <c r="AK178" s="8">
        <f t="shared" ca="1" si="133"/>
        <v>0.72568287037037049</v>
      </c>
      <c r="AL178" s="7">
        <f t="shared" ca="1" si="103"/>
        <v>12</v>
      </c>
      <c r="AM178" s="8">
        <f t="shared" ca="1" si="104"/>
        <v>1.3888888888888889E-4</v>
      </c>
      <c r="AN178" s="8">
        <f t="shared" ca="1" si="105"/>
        <v>0.7258217592592594</v>
      </c>
      <c r="AO178" s="7" t="str">
        <f t="shared" ca="1" si="106"/>
        <v>Debit</v>
      </c>
      <c r="AP178" s="1">
        <f t="shared" ca="1" si="107"/>
        <v>4.4097222222224675E-3</v>
      </c>
      <c r="AQ178" s="1">
        <f t="shared" ca="1" si="91"/>
        <v>1.8981481481481482E-3</v>
      </c>
      <c r="AR178">
        <f t="shared" si="108"/>
        <v>1</v>
      </c>
      <c r="AS178" s="33">
        <f t="shared" ca="1" si="131"/>
        <v>4.4097222222224675E-3</v>
      </c>
      <c r="AT178" s="33">
        <f t="shared" ca="1" si="109"/>
        <v>1.8981481481481482E-3</v>
      </c>
      <c r="AX178">
        <f t="shared" si="132"/>
        <v>174</v>
      </c>
      <c r="AY178" s="34">
        <v>7.8824445587565278E-3</v>
      </c>
    </row>
    <row r="179" spans="1:57">
      <c r="A179" s="2">
        <v>129</v>
      </c>
      <c r="B179" s="1">
        <f t="shared" si="92"/>
        <v>1.4930555555555556E-3</v>
      </c>
      <c r="C179" s="5">
        <f t="shared" si="110"/>
        <v>0.72100694444444446</v>
      </c>
      <c r="D179" s="18">
        <f t="shared" si="90"/>
        <v>0.72100694444444446</v>
      </c>
      <c r="E179" s="21">
        <f t="shared" ca="1" si="111"/>
        <v>0</v>
      </c>
      <c r="F179" s="18">
        <f t="shared" ca="1" si="112"/>
        <v>0.72100694444444446</v>
      </c>
      <c r="G179" s="25">
        <f t="shared" ca="1" si="93"/>
        <v>12</v>
      </c>
      <c r="H179" s="18">
        <f t="shared" ca="1" si="113"/>
        <v>1.3888888888888889E-4</v>
      </c>
      <c r="I179" s="18">
        <f t="shared" ca="1" si="114"/>
        <v>0.72114583333333337</v>
      </c>
      <c r="J179" s="16">
        <f t="shared" ca="1" si="115"/>
        <v>0.72114583333333337</v>
      </c>
      <c r="K179" s="23">
        <f t="shared" ca="1" si="116"/>
        <v>0</v>
      </c>
      <c r="L179" s="16">
        <f t="shared" ca="1" si="117"/>
        <v>0.72114583333333337</v>
      </c>
      <c r="M179" s="15">
        <f t="shared" ca="1" si="94"/>
        <v>21</v>
      </c>
      <c r="N179" s="16">
        <f t="shared" ca="1" si="95"/>
        <v>2.4305555555555555E-4</v>
      </c>
      <c r="O179" s="16">
        <f t="shared" ca="1" si="118"/>
        <v>0.72138888888888897</v>
      </c>
      <c r="P179" s="14">
        <f t="shared" ca="1" si="119"/>
        <v>0.72138888888888897</v>
      </c>
      <c r="Q179" s="23">
        <f t="shared" ca="1" si="120"/>
        <v>4.2939814814815236E-3</v>
      </c>
      <c r="R179" s="14">
        <f t="shared" ca="1" si="121"/>
        <v>0.72568287037037049</v>
      </c>
      <c r="S179" s="13">
        <f t="shared" ca="1" si="96"/>
        <v>41</v>
      </c>
      <c r="T179" s="14">
        <f t="shared" ca="1" si="97"/>
        <v>4.7453703703703704E-4</v>
      </c>
      <c r="U179" s="14">
        <f t="shared" ca="1" si="122"/>
        <v>0.72615740740740753</v>
      </c>
      <c r="V179" s="12">
        <f t="shared" ca="1" si="123"/>
        <v>0.72615740740740753</v>
      </c>
      <c r="W179" s="23">
        <v>0</v>
      </c>
      <c r="X179" s="12">
        <f t="shared" ca="1" si="124"/>
        <v>0.72615740740740753</v>
      </c>
      <c r="Y179" s="11">
        <f t="shared" ca="1" si="98"/>
        <v>27</v>
      </c>
      <c r="Z179" s="12">
        <f t="shared" ca="1" si="99"/>
        <v>3.1250000000000001E-4</v>
      </c>
      <c r="AA179" s="12">
        <f t="shared" ca="1" si="125"/>
        <v>0.72646990740740758</v>
      </c>
      <c r="AB179" s="10">
        <f t="shared" ca="1" si="126"/>
        <v>0.72646990740740758</v>
      </c>
      <c r="AC179" s="23">
        <f>0</f>
        <v>0</v>
      </c>
      <c r="AD179" s="10">
        <f t="shared" ca="1" si="127"/>
        <v>0.72646990740740758</v>
      </c>
      <c r="AE179" s="9">
        <f t="shared" ca="1" si="100"/>
        <v>32</v>
      </c>
      <c r="AF179" s="10">
        <f t="shared" ca="1" si="101"/>
        <v>3.7037037037037035E-4</v>
      </c>
      <c r="AG179" s="10">
        <f t="shared" ca="1" si="128"/>
        <v>0.72684027777777793</v>
      </c>
      <c r="AH179" s="9" t="str">
        <f t="shared" ca="1" si="102"/>
        <v>Burrito</v>
      </c>
      <c r="AI179" s="8">
        <f t="shared" ca="1" si="129"/>
        <v>0.72684027777777793</v>
      </c>
      <c r="AJ179" s="23">
        <f t="shared" ca="1" si="130"/>
        <v>0</v>
      </c>
      <c r="AK179" s="8">
        <f t="shared" ca="1" si="133"/>
        <v>0.72684027777777793</v>
      </c>
      <c r="AL179" s="7">
        <f t="shared" ca="1" si="103"/>
        <v>13</v>
      </c>
      <c r="AM179" s="8">
        <f t="shared" ca="1" si="104"/>
        <v>1.5046296296296297E-4</v>
      </c>
      <c r="AN179" s="8">
        <f t="shared" ca="1" si="105"/>
        <v>0.72699074074074088</v>
      </c>
      <c r="AO179" s="7" t="str">
        <f t="shared" ca="1" si="106"/>
        <v>Debit</v>
      </c>
      <c r="AP179" s="1">
        <f t="shared" ca="1" si="107"/>
        <v>4.2939814814815236E-3</v>
      </c>
      <c r="AQ179" s="1">
        <f t="shared" ca="1" si="91"/>
        <v>1.6898148148148148E-3</v>
      </c>
      <c r="AR179">
        <f t="shared" si="108"/>
        <v>1</v>
      </c>
      <c r="AS179" s="33">
        <f t="shared" ca="1" si="131"/>
        <v>4.2939814814815236E-3</v>
      </c>
      <c r="AT179" s="33">
        <f t="shared" ca="1" si="109"/>
        <v>1.6898148148148148E-3</v>
      </c>
      <c r="AX179">
        <f t="shared" si="132"/>
        <v>175</v>
      </c>
      <c r="AY179" s="34">
        <v>9.0227051897580311E-3</v>
      </c>
    </row>
    <row r="180" spans="1:57">
      <c r="A180" s="2">
        <v>10</v>
      </c>
      <c r="B180" s="1">
        <f t="shared" si="92"/>
        <v>1.1574074074074075E-4</v>
      </c>
      <c r="C180" s="5">
        <f t="shared" si="110"/>
        <v>0.72112268518518519</v>
      </c>
      <c r="D180" s="18">
        <f t="shared" si="90"/>
        <v>0.72112268518518519</v>
      </c>
      <c r="E180" s="21">
        <f t="shared" ca="1" si="111"/>
        <v>2.3148148148188774E-5</v>
      </c>
      <c r="F180" s="18">
        <f t="shared" ca="1" si="112"/>
        <v>0.72114583333333337</v>
      </c>
      <c r="G180" s="25">
        <f t="shared" ca="1" si="93"/>
        <v>25</v>
      </c>
      <c r="H180" s="18">
        <f t="shared" ca="1" si="113"/>
        <v>2.8935185185185184E-4</v>
      </c>
      <c r="I180" s="18">
        <f t="shared" ca="1" si="114"/>
        <v>0.72143518518518523</v>
      </c>
      <c r="J180" s="16">
        <f t="shared" ca="1" si="115"/>
        <v>0.72143518518518523</v>
      </c>
      <c r="K180" s="23">
        <f t="shared" ca="1" si="116"/>
        <v>0</v>
      </c>
      <c r="L180" s="16">
        <f t="shared" ca="1" si="117"/>
        <v>0.72143518518518523</v>
      </c>
      <c r="M180" s="15">
        <f t="shared" ca="1" si="94"/>
        <v>35</v>
      </c>
      <c r="N180" s="16">
        <f t="shared" ca="1" si="95"/>
        <v>4.0509259259259258E-4</v>
      </c>
      <c r="O180" s="16">
        <f t="shared" ca="1" si="118"/>
        <v>0.72184027777777782</v>
      </c>
      <c r="P180" s="14">
        <f t="shared" ca="1" si="119"/>
        <v>0.72184027777777782</v>
      </c>
      <c r="Q180" s="23">
        <f t="shared" ca="1" si="120"/>
        <v>5.0000000000001155E-3</v>
      </c>
      <c r="R180" s="14">
        <f t="shared" ca="1" si="121"/>
        <v>0.72684027777777793</v>
      </c>
      <c r="S180" s="13">
        <f t="shared" ca="1" si="96"/>
        <v>29</v>
      </c>
      <c r="T180" s="14">
        <f t="shared" ca="1" si="97"/>
        <v>3.3564814814814812E-4</v>
      </c>
      <c r="U180" s="14">
        <f t="shared" ca="1" si="122"/>
        <v>0.72717592592592606</v>
      </c>
      <c r="V180" s="12">
        <f t="shared" ca="1" si="123"/>
        <v>0.72717592592592606</v>
      </c>
      <c r="W180" s="23">
        <v>0</v>
      </c>
      <c r="X180" s="12">
        <f t="shared" ca="1" si="124"/>
        <v>0.72717592592592606</v>
      </c>
      <c r="Y180" s="11">
        <f t="shared" ca="1" si="98"/>
        <v>20</v>
      </c>
      <c r="Z180" s="12">
        <f t="shared" ca="1" si="99"/>
        <v>2.3148148148148149E-4</v>
      </c>
      <c r="AA180" s="12">
        <f t="shared" ca="1" si="125"/>
        <v>0.7274074074074075</v>
      </c>
      <c r="AB180" s="10">
        <f t="shared" ca="1" si="126"/>
        <v>0.7274074074074075</v>
      </c>
      <c r="AC180" s="23">
        <f>0</f>
        <v>0</v>
      </c>
      <c r="AD180" s="10">
        <f t="shared" ca="1" si="127"/>
        <v>0.7274074074074075</v>
      </c>
      <c r="AE180" s="9">
        <f t="shared" ca="1" si="100"/>
        <v>39</v>
      </c>
      <c r="AF180" s="10">
        <f t="shared" ca="1" si="101"/>
        <v>4.5138888888888887E-4</v>
      </c>
      <c r="AG180" s="10">
        <f t="shared" ca="1" si="128"/>
        <v>0.72785879629629635</v>
      </c>
      <c r="AH180" s="9" t="str">
        <f t="shared" ca="1" si="102"/>
        <v>Bowl</v>
      </c>
      <c r="AI180" s="8">
        <f t="shared" ca="1" si="129"/>
        <v>0.72785879629629635</v>
      </c>
      <c r="AJ180" s="23">
        <f t="shared" ca="1" si="130"/>
        <v>0</v>
      </c>
      <c r="AK180" s="8">
        <f t="shared" ca="1" si="133"/>
        <v>0.72785879629629635</v>
      </c>
      <c r="AL180" s="7">
        <f t="shared" ca="1" si="103"/>
        <v>47</v>
      </c>
      <c r="AM180" s="8">
        <f t="shared" ca="1" si="104"/>
        <v>5.4398148148148144E-4</v>
      </c>
      <c r="AN180" s="8">
        <f t="shared" ca="1" si="105"/>
        <v>0.72840277777777784</v>
      </c>
      <c r="AO180" s="7" t="str">
        <f t="shared" ca="1" si="106"/>
        <v>Cash</v>
      </c>
      <c r="AP180" s="1">
        <f t="shared" ca="1" si="107"/>
        <v>5.0231481481483042E-3</v>
      </c>
      <c r="AQ180" s="1">
        <f t="shared" ca="1" si="91"/>
        <v>2.2569444444444442E-3</v>
      </c>
      <c r="AR180">
        <f t="shared" si="108"/>
        <v>1</v>
      </c>
      <c r="AS180" s="33">
        <f t="shared" ca="1" si="131"/>
        <v>5.0231481481483042E-3</v>
      </c>
      <c r="AT180" s="33">
        <f t="shared" ca="1" si="109"/>
        <v>2.2569444444444442E-3</v>
      </c>
      <c r="AX180">
        <f t="shared" si="132"/>
        <v>176</v>
      </c>
      <c r="AY180" s="34">
        <v>8.6357596021955467E-3</v>
      </c>
    </row>
    <row r="181" spans="1:57">
      <c r="A181" s="2">
        <v>137</v>
      </c>
      <c r="B181" s="1">
        <f t="shared" si="92"/>
        <v>1.5856481481481481E-3</v>
      </c>
      <c r="C181" s="5">
        <f t="shared" si="110"/>
        <v>0.72270833333333329</v>
      </c>
      <c r="D181" s="18">
        <f t="shared" si="90"/>
        <v>0.72270833333333329</v>
      </c>
      <c r="E181" s="21">
        <f t="shared" ca="1" si="111"/>
        <v>0</v>
      </c>
      <c r="F181" s="18">
        <f t="shared" ca="1" si="112"/>
        <v>0.72270833333333329</v>
      </c>
      <c r="G181" s="25">
        <f t="shared" ca="1" si="93"/>
        <v>20</v>
      </c>
      <c r="H181" s="18">
        <f t="shared" ca="1" si="113"/>
        <v>2.3148148148148149E-4</v>
      </c>
      <c r="I181" s="18">
        <f t="shared" ca="1" si="114"/>
        <v>0.72293981481481473</v>
      </c>
      <c r="J181" s="16">
        <f t="shared" ca="1" si="115"/>
        <v>0.72293981481481473</v>
      </c>
      <c r="K181" s="23">
        <f t="shared" ca="1" si="116"/>
        <v>0</v>
      </c>
      <c r="L181" s="16">
        <f t="shared" ca="1" si="117"/>
        <v>0.72293981481481473</v>
      </c>
      <c r="M181" s="15">
        <f t="shared" ca="1" si="94"/>
        <v>30</v>
      </c>
      <c r="N181" s="16">
        <f t="shared" ca="1" si="95"/>
        <v>3.4722222222222224E-4</v>
      </c>
      <c r="O181" s="16">
        <f t="shared" ca="1" si="118"/>
        <v>0.72328703703703701</v>
      </c>
      <c r="P181" s="14">
        <f t="shared" ca="1" si="119"/>
        <v>0.72328703703703701</v>
      </c>
      <c r="Q181" s="23">
        <f t="shared" ca="1" si="120"/>
        <v>4.5717592592593448E-3</v>
      </c>
      <c r="R181" s="14">
        <f t="shared" ca="1" si="121"/>
        <v>0.72785879629629635</v>
      </c>
      <c r="S181" s="13">
        <f t="shared" ca="1" si="96"/>
        <v>44</v>
      </c>
      <c r="T181" s="14">
        <f t="shared" ca="1" si="97"/>
        <v>5.0925925925925921E-4</v>
      </c>
      <c r="U181" s="14">
        <f t="shared" ca="1" si="122"/>
        <v>0.72836805555555562</v>
      </c>
      <c r="V181" s="12">
        <f t="shared" ca="1" si="123"/>
        <v>0.72836805555555562</v>
      </c>
      <c r="W181" s="23">
        <v>0</v>
      </c>
      <c r="X181" s="12">
        <f t="shared" ca="1" si="124"/>
        <v>0.72836805555555562</v>
      </c>
      <c r="Y181" s="11">
        <f t="shared" ca="1" si="98"/>
        <v>44</v>
      </c>
      <c r="Z181" s="12">
        <f t="shared" ca="1" si="99"/>
        <v>5.0925925925925921E-4</v>
      </c>
      <c r="AA181" s="12">
        <f t="shared" ca="1" si="125"/>
        <v>0.72887731481481488</v>
      </c>
      <c r="AB181" s="10">
        <f t="shared" ca="1" si="126"/>
        <v>0.72887731481481488</v>
      </c>
      <c r="AC181" s="23">
        <f>0</f>
        <v>0</v>
      </c>
      <c r="AD181" s="10">
        <f t="shared" ca="1" si="127"/>
        <v>0.72887731481481488</v>
      </c>
      <c r="AE181" s="9">
        <f t="shared" ca="1" si="100"/>
        <v>51</v>
      </c>
      <c r="AF181" s="10">
        <f t="shared" ca="1" si="101"/>
        <v>5.9027777777777778E-4</v>
      </c>
      <c r="AG181" s="10">
        <f t="shared" ca="1" si="128"/>
        <v>0.72946759259259264</v>
      </c>
      <c r="AH181" s="9" t="str">
        <f t="shared" ca="1" si="102"/>
        <v>Quesadilla</v>
      </c>
      <c r="AI181" s="8">
        <f t="shared" ca="1" si="129"/>
        <v>0.72946759259259264</v>
      </c>
      <c r="AJ181" s="23">
        <f t="shared" ca="1" si="130"/>
        <v>0</v>
      </c>
      <c r="AK181" s="8">
        <f t="shared" ca="1" si="133"/>
        <v>0.72946759259259264</v>
      </c>
      <c r="AL181" s="7">
        <f t="shared" ca="1" si="103"/>
        <v>30</v>
      </c>
      <c r="AM181" s="8">
        <f t="shared" ca="1" si="104"/>
        <v>3.4722222222222224E-4</v>
      </c>
      <c r="AN181" s="8">
        <f t="shared" ca="1" si="105"/>
        <v>0.72981481481481492</v>
      </c>
      <c r="AO181" s="7" t="str">
        <f t="shared" ca="1" si="106"/>
        <v>Debit</v>
      </c>
      <c r="AP181" s="1">
        <f t="shared" ca="1" si="107"/>
        <v>4.5717592592593448E-3</v>
      </c>
      <c r="AQ181" s="1">
        <f t="shared" ca="1" si="91"/>
        <v>2.5347222222222221E-3</v>
      </c>
      <c r="AR181">
        <f t="shared" si="108"/>
        <v>1</v>
      </c>
      <c r="AS181" s="33">
        <f t="shared" ca="1" si="131"/>
        <v>4.5717592592593448E-3</v>
      </c>
      <c r="AT181" s="33">
        <f t="shared" ca="1" si="109"/>
        <v>2.5347222222222221E-3</v>
      </c>
      <c r="AX181">
        <f t="shared" si="132"/>
        <v>177</v>
      </c>
      <c r="AY181" s="34">
        <v>9.2077474851398958E-3</v>
      </c>
    </row>
    <row r="182" spans="1:57">
      <c r="A182" s="2">
        <v>66</v>
      </c>
      <c r="B182" s="1">
        <f t="shared" si="92"/>
        <v>7.6388888888888893E-4</v>
      </c>
      <c r="C182" s="5">
        <f t="shared" si="110"/>
        <v>0.72347222222222218</v>
      </c>
      <c r="D182" s="18">
        <f t="shared" si="90"/>
        <v>0.72347222222222218</v>
      </c>
      <c r="E182" s="21">
        <f t="shared" ca="1" si="111"/>
        <v>0</v>
      </c>
      <c r="F182" s="18">
        <f t="shared" ca="1" si="112"/>
        <v>0.72347222222222218</v>
      </c>
      <c r="G182" s="25">
        <f t="shared" ca="1" si="93"/>
        <v>28</v>
      </c>
      <c r="H182" s="18">
        <f t="shared" ca="1" si="113"/>
        <v>3.2407407407407406E-4</v>
      </c>
      <c r="I182" s="18">
        <f t="shared" ca="1" si="114"/>
        <v>0.72379629629629627</v>
      </c>
      <c r="J182" s="16">
        <f t="shared" ca="1" si="115"/>
        <v>0.72379629629629627</v>
      </c>
      <c r="K182" s="23">
        <f t="shared" ca="1" si="116"/>
        <v>0</v>
      </c>
      <c r="L182" s="16">
        <f t="shared" ca="1" si="117"/>
        <v>0.72379629629629627</v>
      </c>
      <c r="M182" s="15">
        <f t="shared" ca="1" si="94"/>
        <v>21</v>
      </c>
      <c r="N182" s="16">
        <f t="shared" ca="1" si="95"/>
        <v>2.4305555555555555E-4</v>
      </c>
      <c r="O182" s="16">
        <f t="shared" ca="1" si="118"/>
        <v>0.72403935185185186</v>
      </c>
      <c r="P182" s="14">
        <f t="shared" ca="1" si="119"/>
        <v>0.72403935185185186</v>
      </c>
      <c r="Q182" s="23">
        <f t="shared" ca="1" si="120"/>
        <v>5.4282407407407751E-3</v>
      </c>
      <c r="R182" s="14">
        <f t="shared" ca="1" si="121"/>
        <v>0.72946759259259264</v>
      </c>
      <c r="S182" s="13">
        <f t="shared" ca="1" si="96"/>
        <v>36</v>
      </c>
      <c r="T182" s="14">
        <f t="shared" ca="1" si="97"/>
        <v>4.1666666666666669E-4</v>
      </c>
      <c r="U182" s="14">
        <f t="shared" ca="1" si="122"/>
        <v>0.72988425925925926</v>
      </c>
      <c r="V182" s="12">
        <f t="shared" ca="1" si="123"/>
        <v>0.72988425925925926</v>
      </c>
      <c r="W182" s="23">
        <v>0</v>
      </c>
      <c r="X182" s="12">
        <f t="shared" ca="1" si="124"/>
        <v>0.72988425925925926</v>
      </c>
      <c r="Y182" s="11">
        <f t="shared" ca="1" si="98"/>
        <v>23</v>
      </c>
      <c r="Z182" s="12">
        <f t="shared" ca="1" si="99"/>
        <v>2.6620370370370372E-4</v>
      </c>
      <c r="AA182" s="12">
        <f t="shared" ca="1" si="125"/>
        <v>0.73015046296296293</v>
      </c>
      <c r="AB182" s="10">
        <f t="shared" ca="1" si="126"/>
        <v>0.73015046296296293</v>
      </c>
      <c r="AC182" s="23">
        <f>0</f>
        <v>0</v>
      </c>
      <c r="AD182" s="10">
        <f t="shared" ca="1" si="127"/>
        <v>0.73015046296296293</v>
      </c>
      <c r="AE182" s="9">
        <f t="shared" ca="1" si="100"/>
        <v>52</v>
      </c>
      <c r="AF182" s="10">
        <f t="shared" ca="1" si="101"/>
        <v>6.018518518518519E-4</v>
      </c>
      <c r="AG182" s="10">
        <f t="shared" ca="1" si="128"/>
        <v>0.73075231481481473</v>
      </c>
      <c r="AH182" s="9" t="str">
        <f t="shared" ca="1" si="102"/>
        <v>Quesadilla</v>
      </c>
      <c r="AI182" s="8">
        <f t="shared" ca="1" si="129"/>
        <v>0.73075231481481473</v>
      </c>
      <c r="AJ182" s="23">
        <f t="shared" ca="1" si="130"/>
        <v>0</v>
      </c>
      <c r="AK182" s="8">
        <f t="shared" ca="1" si="133"/>
        <v>0.73075231481481473</v>
      </c>
      <c r="AL182" s="7">
        <f t="shared" ca="1" si="103"/>
        <v>30</v>
      </c>
      <c r="AM182" s="8">
        <f t="shared" ca="1" si="104"/>
        <v>3.4722222222222224E-4</v>
      </c>
      <c r="AN182" s="8">
        <f t="shared" ca="1" si="105"/>
        <v>0.73109953703703701</v>
      </c>
      <c r="AO182" s="7" t="str">
        <f t="shared" ca="1" si="106"/>
        <v>Debit</v>
      </c>
      <c r="AP182" s="1">
        <f t="shared" ca="1" si="107"/>
        <v>5.4282407407407751E-3</v>
      </c>
      <c r="AQ182" s="1">
        <f t="shared" ca="1" si="91"/>
        <v>2.1990740740740742E-3</v>
      </c>
      <c r="AR182">
        <f t="shared" si="108"/>
        <v>1</v>
      </c>
      <c r="AS182" s="33">
        <f t="shared" ca="1" si="131"/>
        <v>5.4282407407407751E-3</v>
      </c>
      <c r="AT182" s="33">
        <f t="shared" ca="1" si="109"/>
        <v>2.1990740740740742E-3</v>
      </c>
      <c r="AX182">
        <f t="shared" si="132"/>
        <v>178</v>
      </c>
      <c r="AY182" s="34">
        <v>8.4974422725197975E-3</v>
      </c>
    </row>
    <row r="183" spans="1:57">
      <c r="A183" s="2">
        <v>175</v>
      </c>
      <c r="B183" s="1">
        <f t="shared" si="92"/>
        <v>2.0254629629629629E-3</v>
      </c>
      <c r="C183" s="5">
        <f t="shared" si="110"/>
        <v>0.72549768518518509</v>
      </c>
      <c r="D183" s="18">
        <f t="shared" si="90"/>
        <v>0.72549768518518509</v>
      </c>
      <c r="E183" s="21">
        <f t="shared" ca="1" si="111"/>
        <v>0</v>
      </c>
      <c r="F183" s="18">
        <f t="shared" ca="1" si="112"/>
        <v>0.72549768518518509</v>
      </c>
      <c r="G183" s="25">
        <f t="shared" ca="1" si="93"/>
        <v>12</v>
      </c>
      <c r="H183" s="18">
        <f t="shared" ca="1" si="113"/>
        <v>1.3888888888888889E-4</v>
      </c>
      <c r="I183" s="18">
        <f t="shared" ca="1" si="114"/>
        <v>0.725636574074074</v>
      </c>
      <c r="J183" s="16">
        <f t="shared" ca="1" si="115"/>
        <v>0.725636574074074</v>
      </c>
      <c r="K183" s="23">
        <f t="shared" ca="1" si="116"/>
        <v>0</v>
      </c>
      <c r="L183" s="16">
        <f t="shared" ca="1" si="117"/>
        <v>0.725636574074074</v>
      </c>
      <c r="M183" s="15">
        <f t="shared" ca="1" si="94"/>
        <v>27</v>
      </c>
      <c r="N183" s="16">
        <f t="shared" ca="1" si="95"/>
        <v>3.1250000000000001E-4</v>
      </c>
      <c r="O183" s="16">
        <f t="shared" ca="1" si="118"/>
        <v>0.72594907407407405</v>
      </c>
      <c r="P183" s="14">
        <f t="shared" ca="1" si="119"/>
        <v>0.72594907407407405</v>
      </c>
      <c r="Q183" s="23">
        <f t="shared" ca="1" si="120"/>
        <v>4.8032407407406774E-3</v>
      </c>
      <c r="R183" s="14">
        <f t="shared" ca="1" si="121"/>
        <v>0.73075231481481473</v>
      </c>
      <c r="S183" s="13">
        <f t="shared" ca="1" si="96"/>
        <v>44</v>
      </c>
      <c r="T183" s="14">
        <f t="shared" ca="1" si="97"/>
        <v>5.0925925925925921E-4</v>
      </c>
      <c r="U183" s="14">
        <f t="shared" ca="1" si="122"/>
        <v>0.73126157407407399</v>
      </c>
      <c r="V183" s="12">
        <f t="shared" ca="1" si="123"/>
        <v>0.73126157407407399</v>
      </c>
      <c r="W183" s="23">
        <v>0</v>
      </c>
      <c r="X183" s="12">
        <f t="shared" ca="1" si="124"/>
        <v>0.73126157407407399</v>
      </c>
      <c r="Y183" s="11">
        <f t="shared" ca="1" si="98"/>
        <v>28</v>
      </c>
      <c r="Z183" s="12">
        <f t="shared" ca="1" si="99"/>
        <v>3.2407407407407406E-4</v>
      </c>
      <c r="AA183" s="12">
        <f t="shared" ca="1" si="125"/>
        <v>0.73158564814814808</v>
      </c>
      <c r="AB183" s="10">
        <f t="shared" ca="1" si="126"/>
        <v>0.73158564814814808</v>
      </c>
      <c r="AC183" s="23">
        <f>0</f>
        <v>0</v>
      </c>
      <c r="AD183" s="10">
        <f t="shared" ca="1" si="127"/>
        <v>0.73158564814814808</v>
      </c>
      <c r="AE183" s="9">
        <f t="shared" ca="1" si="100"/>
        <v>31</v>
      </c>
      <c r="AF183" s="10">
        <f t="shared" ca="1" si="101"/>
        <v>3.5879629629629629E-4</v>
      </c>
      <c r="AG183" s="10">
        <f t="shared" ca="1" si="128"/>
        <v>0.7319444444444444</v>
      </c>
      <c r="AH183" s="9" t="str">
        <f t="shared" ca="1" si="102"/>
        <v>Bowl</v>
      </c>
      <c r="AI183" s="8">
        <f t="shared" ca="1" si="129"/>
        <v>0.7319444444444444</v>
      </c>
      <c r="AJ183" s="23">
        <f t="shared" ca="1" si="130"/>
        <v>0</v>
      </c>
      <c r="AK183" s="8">
        <f t="shared" ca="1" si="133"/>
        <v>0.7319444444444444</v>
      </c>
      <c r="AL183" s="7">
        <f t="shared" ca="1" si="103"/>
        <v>11</v>
      </c>
      <c r="AM183" s="8">
        <f t="shared" ca="1" si="104"/>
        <v>1.273148148148148E-4</v>
      </c>
      <c r="AN183" s="8">
        <f t="shared" ca="1" si="105"/>
        <v>0.73207175925925916</v>
      </c>
      <c r="AO183" s="7" t="str">
        <f t="shared" ca="1" si="106"/>
        <v>Debit</v>
      </c>
      <c r="AP183" s="1">
        <f t="shared" ca="1" si="107"/>
        <v>4.8032407407406774E-3</v>
      </c>
      <c r="AQ183" s="1">
        <f t="shared" ca="1" si="91"/>
        <v>1.7708333333333332E-3</v>
      </c>
      <c r="AR183">
        <f t="shared" si="108"/>
        <v>1</v>
      </c>
      <c r="AS183" s="33">
        <f t="shared" ca="1" si="131"/>
        <v>4.8032407407406774E-3</v>
      </c>
      <c r="AT183" s="33">
        <f t="shared" ca="1" si="109"/>
        <v>1.7708333333333332E-3</v>
      </c>
      <c r="AX183">
        <f t="shared" si="132"/>
        <v>179</v>
      </c>
      <c r="AY183" s="34">
        <v>9.4080075445823422E-3</v>
      </c>
    </row>
    <row r="184" spans="1:57">
      <c r="A184" s="2">
        <v>34</v>
      </c>
      <c r="B184" s="1">
        <f t="shared" si="92"/>
        <v>3.9351851851851852E-4</v>
      </c>
      <c r="C184" s="5">
        <f t="shared" si="110"/>
        <v>0.72589120370370364</v>
      </c>
      <c r="D184" s="18">
        <f t="shared" si="90"/>
        <v>0.72589120370370364</v>
      </c>
      <c r="E184" s="21">
        <f t="shared" ca="1" si="111"/>
        <v>0</v>
      </c>
      <c r="F184" s="18">
        <f t="shared" ca="1" si="112"/>
        <v>0.72589120370370364</v>
      </c>
      <c r="G184" s="25">
        <f t="shared" ca="1" si="93"/>
        <v>15</v>
      </c>
      <c r="H184" s="18">
        <f t="shared" ca="1" si="113"/>
        <v>1.7361111111111112E-4</v>
      </c>
      <c r="I184" s="18">
        <f t="shared" ca="1" si="114"/>
        <v>0.72606481481481477</v>
      </c>
      <c r="J184" s="16">
        <f t="shared" ca="1" si="115"/>
        <v>0.72606481481481477</v>
      </c>
      <c r="K184" s="23">
        <f t="shared" ca="1" si="116"/>
        <v>0</v>
      </c>
      <c r="L184" s="16">
        <f t="shared" ca="1" si="117"/>
        <v>0.72606481481481477</v>
      </c>
      <c r="M184" s="15">
        <f t="shared" ca="1" si="94"/>
        <v>35</v>
      </c>
      <c r="N184" s="16">
        <f t="shared" ca="1" si="95"/>
        <v>4.0509259259259258E-4</v>
      </c>
      <c r="O184" s="16">
        <f t="shared" ca="1" si="118"/>
        <v>0.72646990740740736</v>
      </c>
      <c r="P184" s="14">
        <f t="shared" ca="1" si="119"/>
        <v>0.72646990740740736</v>
      </c>
      <c r="Q184" s="23">
        <f t="shared" ca="1" si="120"/>
        <v>5.4745370370370416E-3</v>
      </c>
      <c r="R184" s="14">
        <f t="shared" ca="1" si="121"/>
        <v>0.7319444444444444</v>
      </c>
      <c r="S184" s="13">
        <f t="shared" ca="1" si="96"/>
        <v>36</v>
      </c>
      <c r="T184" s="14">
        <f t="shared" ca="1" si="97"/>
        <v>4.1666666666666669E-4</v>
      </c>
      <c r="U184" s="14">
        <f t="shared" ca="1" si="122"/>
        <v>0.73236111111111102</v>
      </c>
      <c r="V184" s="12">
        <f t="shared" ca="1" si="123"/>
        <v>0.73236111111111102</v>
      </c>
      <c r="W184" s="23">
        <v>0</v>
      </c>
      <c r="X184" s="12">
        <f t="shared" ca="1" si="124"/>
        <v>0.73236111111111102</v>
      </c>
      <c r="Y184" s="11">
        <f t="shared" ca="1" si="98"/>
        <v>32</v>
      </c>
      <c r="Z184" s="12">
        <f t="shared" ca="1" si="99"/>
        <v>3.7037037037037035E-4</v>
      </c>
      <c r="AA184" s="12">
        <f t="shared" ca="1" si="125"/>
        <v>0.73273148148148137</v>
      </c>
      <c r="AB184" s="10">
        <f t="shared" ca="1" si="126"/>
        <v>0.73273148148148137</v>
      </c>
      <c r="AC184" s="23">
        <f>0</f>
        <v>0</v>
      </c>
      <c r="AD184" s="10">
        <f t="shared" ca="1" si="127"/>
        <v>0.73273148148148137</v>
      </c>
      <c r="AE184" s="9">
        <f t="shared" ca="1" si="100"/>
        <v>49</v>
      </c>
      <c r="AF184" s="10">
        <f t="shared" ca="1" si="101"/>
        <v>5.6712962962962967E-4</v>
      </c>
      <c r="AG184" s="10">
        <f t="shared" ca="1" si="128"/>
        <v>0.73329861111111105</v>
      </c>
      <c r="AH184" s="9" t="str">
        <f t="shared" ca="1" si="102"/>
        <v>Quesadilla</v>
      </c>
      <c r="AI184" s="8">
        <f t="shared" ca="1" si="129"/>
        <v>0.73329861111111105</v>
      </c>
      <c r="AJ184" s="23">
        <f t="shared" ca="1" si="130"/>
        <v>0</v>
      </c>
      <c r="AK184" s="8">
        <f t="shared" ca="1" si="133"/>
        <v>0.73329861111111105</v>
      </c>
      <c r="AL184" s="7">
        <f t="shared" ca="1" si="103"/>
        <v>45</v>
      </c>
      <c r="AM184" s="8">
        <f t="shared" ca="1" si="104"/>
        <v>5.2083333333333333E-4</v>
      </c>
      <c r="AN184" s="8">
        <f t="shared" ca="1" si="105"/>
        <v>0.73381944444444436</v>
      </c>
      <c r="AO184" s="7" t="str">
        <f t="shared" ca="1" si="106"/>
        <v>Cash</v>
      </c>
      <c r="AP184" s="1">
        <f t="shared" ca="1" si="107"/>
        <v>5.4745370370370416E-3</v>
      </c>
      <c r="AQ184" s="1">
        <f t="shared" ca="1" si="91"/>
        <v>2.4537037037037036E-3</v>
      </c>
      <c r="AR184">
        <f t="shared" si="108"/>
        <v>1</v>
      </c>
      <c r="AS184" s="33">
        <f t="shared" ca="1" si="131"/>
        <v>5.4745370370370416E-3</v>
      </c>
      <c r="AT184" s="33">
        <f t="shared" ca="1" si="109"/>
        <v>2.4537037037037036E-3</v>
      </c>
      <c r="AX184">
        <f t="shared" si="132"/>
        <v>180</v>
      </c>
      <c r="AY184" s="34">
        <v>8.9653706561505248E-3</v>
      </c>
    </row>
    <row r="185" spans="1:57">
      <c r="A185" s="2">
        <v>30</v>
      </c>
      <c r="B185" s="1">
        <f t="shared" si="92"/>
        <v>3.4722222222222224E-4</v>
      </c>
      <c r="C185" s="5">
        <f t="shared" si="110"/>
        <v>0.72623842592592591</v>
      </c>
      <c r="D185" s="18">
        <f t="shared" si="90"/>
        <v>0.72623842592592591</v>
      </c>
      <c r="E185" s="21">
        <f t="shared" ca="1" si="111"/>
        <v>0</v>
      </c>
      <c r="F185" s="18">
        <f t="shared" ca="1" si="112"/>
        <v>0.72623842592592591</v>
      </c>
      <c r="G185" s="25">
        <f t="shared" ca="1" si="93"/>
        <v>27</v>
      </c>
      <c r="H185" s="18">
        <f t="shared" ca="1" si="113"/>
        <v>3.1250000000000001E-4</v>
      </c>
      <c r="I185" s="18">
        <f t="shared" ca="1" si="114"/>
        <v>0.72655092592592596</v>
      </c>
      <c r="J185" s="16">
        <f t="shared" ca="1" si="115"/>
        <v>0.72655092592592596</v>
      </c>
      <c r="K185" s="23">
        <f t="shared" ca="1" si="116"/>
        <v>0</v>
      </c>
      <c r="L185" s="16">
        <f t="shared" ca="1" si="117"/>
        <v>0.72655092592592596</v>
      </c>
      <c r="M185" s="15">
        <f t="shared" ca="1" si="94"/>
        <v>31</v>
      </c>
      <c r="N185" s="16">
        <f t="shared" ca="1" si="95"/>
        <v>3.5879629629629629E-4</v>
      </c>
      <c r="O185" s="16">
        <f t="shared" ca="1" si="118"/>
        <v>0.72690972222222228</v>
      </c>
      <c r="P185" s="14">
        <f t="shared" ca="1" si="119"/>
        <v>0.72690972222222228</v>
      </c>
      <c r="Q185" s="23">
        <f t="shared" ca="1" si="120"/>
        <v>6.3888888888887774E-3</v>
      </c>
      <c r="R185" s="14">
        <f t="shared" ca="1" si="121"/>
        <v>0.73329861111111105</v>
      </c>
      <c r="S185" s="13">
        <f t="shared" ca="1" si="96"/>
        <v>45</v>
      </c>
      <c r="T185" s="14">
        <f t="shared" ca="1" si="97"/>
        <v>5.2083333333333333E-4</v>
      </c>
      <c r="U185" s="14">
        <f t="shared" ca="1" si="122"/>
        <v>0.73381944444444436</v>
      </c>
      <c r="V185" s="12">
        <f t="shared" ca="1" si="123"/>
        <v>0.73381944444444436</v>
      </c>
      <c r="W185" s="23">
        <v>0</v>
      </c>
      <c r="X185" s="12">
        <f t="shared" ca="1" si="124"/>
        <v>0.73381944444444436</v>
      </c>
      <c r="Y185" s="11">
        <f t="shared" ca="1" si="98"/>
        <v>25</v>
      </c>
      <c r="Z185" s="12">
        <f t="shared" ca="1" si="99"/>
        <v>2.8935185185185184E-4</v>
      </c>
      <c r="AA185" s="12">
        <f t="shared" ca="1" si="125"/>
        <v>0.73410879629629622</v>
      </c>
      <c r="AB185" s="10">
        <f t="shared" ca="1" si="126"/>
        <v>0.73410879629629622</v>
      </c>
      <c r="AC185" s="23">
        <f>0</f>
        <v>0</v>
      </c>
      <c r="AD185" s="10">
        <f t="shared" ca="1" si="127"/>
        <v>0.73410879629629622</v>
      </c>
      <c r="AE185" s="9">
        <f t="shared" ca="1" si="100"/>
        <v>20</v>
      </c>
      <c r="AF185" s="10">
        <f t="shared" ca="1" si="101"/>
        <v>2.3148148148148149E-4</v>
      </c>
      <c r="AG185" s="10">
        <f t="shared" ca="1" si="128"/>
        <v>0.73434027777777766</v>
      </c>
      <c r="AH185" s="9" t="str">
        <f t="shared" ca="1" si="102"/>
        <v>Bowl</v>
      </c>
      <c r="AI185" s="8">
        <f t="shared" ca="1" si="129"/>
        <v>0.73434027777777766</v>
      </c>
      <c r="AJ185" s="23">
        <f t="shared" ca="1" si="130"/>
        <v>0</v>
      </c>
      <c r="AK185" s="8">
        <f t="shared" ca="1" si="133"/>
        <v>0.73434027777777766</v>
      </c>
      <c r="AL185" s="7">
        <f t="shared" ca="1" si="103"/>
        <v>23</v>
      </c>
      <c r="AM185" s="8">
        <f t="shared" ca="1" si="104"/>
        <v>2.6620370370370372E-4</v>
      </c>
      <c r="AN185" s="8">
        <f t="shared" ca="1" si="105"/>
        <v>0.73460648148148133</v>
      </c>
      <c r="AO185" s="7" t="str">
        <f t="shared" ca="1" si="106"/>
        <v>Debit</v>
      </c>
      <c r="AP185" s="1">
        <f t="shared" ca="1" si="107"/>
        <v>6.3888888888887774E-3</v>
      </c>
      <c r="AQ185" s="1">
        <f t="shared" ca="1" si="91"/>
        <v>1.9791666666666664E-3</v>
      </c>
      <c r="AR185">
        <f t="shared" si="108"/>
        <v>1</v>
      </c>
      <c r="AS185" s="33">
        <f t="shared" ca="1" si="131"/>
        <v>6.3888888888887774E-3</v>
      </c>
      <c r="AT185" s="33">
        <f t="shared" ca="1" si="109"/>
        <v>1.9791666666666664E-3</v>
      </c>
      <c r="AX185">
        <f t="shared" si="132"/>
        <v>181</v>
      </c>
      <c r="AY185" s="34">
        <v>9.0607138774583054E-3</v>
      </c>
    </row>
    <row r="186" spans="1:57">
      <c r="A186" s="2">
        <v>37</v>
      </c>
      <c r="B186" s="1">
        <f t="shared" si="92"/>
        <v>4.2824074074074075E-4</v>
      </c>
      <c r="C186" s="5">
        <f t="shared" si="110"/>
        <v>0.72666666666666668</v>
      </c>
      <c r="D186" s="18">
        <f t="shared" si="90"/>
        <v>0.72666666666666668</v>
      </c>
      <c r="E186" s="21">
        <f t="shared" ca="1" si="111"/>
        <v>0</v>
      </c>
      <c r="F186" s="18">
        <f t="shared" ca="1" si="112"/>
        <v>0.72666666666666668</v>
      </c>
      <c r="G186" s="25">
        <f t="shared" ca="1" si="93"/>
        <v>27</v>
      </c>
      <c r="H186" s="18">
        <f t="shared" ca="1" si="113"/>
        <v>3.1250000000000001E-4</v>
      </c>
      <c r="I186" s="18">
        <f t="shared" ca="1" si="114"/>
        <v>0.72697916666666673</v>
      </c>
      <c r="J186" s="16">
        <f t="shared" ca="1" si="115"/>
        <v>0.72697916666666673</v>
      </c>
      <c r="K186" s="23">
        <f t="shared" ca="1" si="116"/>
        <v>0</v>
      </c>
      <c r="L186" s="16">
        <f t="shared" ca="1" si="117"/>
        <v>0.72697916666666673</v>
      </c>
      <c r="M186" s="15">
        <f t="shared" ca="1" si="94"/>
        <v>8</v>
      </c>
      <c r="N186" s="16">
        <f t="shared" ca="1" si="95"/>
        <v>9.2592592592592588E-5</v>
      </c>
      <c r="O186" s="16">
        <f t="shared" ca="1" si="118"/>
        <v>0.72707175925925938</v>
      </c>
      <c r="P186" s="14">
        <f t="shared" ca="1" si="119"/>
        <v>0.72707175925925938</v>
      </c>
      <c r="Q186" s="23">
        <f t="shared" ca="1" si="120"/>
        <v>7.2685185185182855E-3</v>
      </c>
      <c r="R186" s="14">
        <f t="shared" ca="1" si="121"/>
        <v>0.73434027777777766</v>
      </c>
      <c r="S186" s="13">
        <f t="shared" ca="1" si="96"/>
        <v>42</v>
      </c>
      <c r="T186" s="14">
        <f t="shared" ca="1" si="97"/>
        <v>4.861111111111111E-4</v>
      </c>
      <c r="U186" s="14">
        <f t="shared" ca="1" si="122"/>
        <v>0.73482638888888874</v>
      </c>
      <c r="V186" s="12">
        <f t="shared" ca="1" si="123"/>
        <v>0.73482638888888874</v>
      </c>
      <c r="W186" s="23">
        <v>0</v>
      </c>
      <c r="X186" s="12">
        <f t="shared" ca="1" si="124"/>
        <v>0.73482638888888874</v>
      </c>
      <c r="Y186" s="11">
        <f t="shared" ca="1" si="98"/>
        <v>28</v>
      </c>
      <c r="Z186" s="12">
        <f t="shared" ca="1" si="99"/>
        <v>3.2407407407407406E-4</v>
      </c>
      <c r="AA186" s="12">
        <f t="shared" ca="1" si="125"/>
        <v>0.73515046296296283</v>
      </c>
      <c r="AB186" s="10">
        <f t="shared" ca="1" si="126"/>
        <v>0.73515046296296283</v>
      </c>
      <c r="AC186" s="23">
        <f>0</f>
        <v>0</v>
      </c>
      <c r="AD186" s="10">
        <f t="shared" ca="1" si="127"/>
        <v>0.73515046296296283</v>
      </c>
      <c r="AE186" s="9">
        <f t="shared" ca="1" si="100"/>
        <v>35</v>
      </c>
      <c r="AF186" s="10">
        <f t="shared" ca="1" si="101"/>
        <v>4.0509259259259258E-4</v>
      </c>
      <c r="AG186" s="10">
        <f t="shared" ca="1" si="128"/>
        <v>0.73555555555555541</v>
      </c>
      <c r="AH186" s="9" t="str">
        <f t="shared" ca="1" si="102"/>
        <v>Bowl</v>
      </c>
      <c r="AI186" s="8">
        <f t="shared" ca="1" si="129"/>
        <v>0.73555555555555541</v>
      </c>
      <c r="AJ186" s="23">
        <f t="shared" ca="1" si="130"/>
        <v>0</v>
      </c>
      <c r="AK186" s="8">
        <f t="shared" ca="1" si="133"/>
        <v>0.73555555555555541</v>
      </c>
      <c r="AL186" s="7">
        <f t="shared" ca="1" si="103"/>
        <v>10</v>
      </c>
      <c r="AM186" s="8">
        <f t="shared" ca="1" si="104"/>
        <v>1.1574074074074075E-4</v>
      </c>
      <c r="AN186" s="8">
        <f t="shared" ca="1" si="105"/>
        <v>0.73567129629629613</v>
      </c>
      <c r="AO186" s="7" t="str">
        <f t="shared" ca="1" si="106"/>
        <v>Debit</v>
      </c>
      <c r="AP186" s="1">
        <f t="shared" ca="1" si="107"/>
        <v>7.2685185185182855E-3</v>
      </c>
      <c r="AQ186" s="1">
        <f t="shared" ca="1" si="91"/>
        <v>1.7361111111111112E-3</v>
      </c>
      <c r="AR186">
        <f t="shared" si="108"/>
        <v>1</v>
      </c>
      <c r="AS186" s="33">
        <f t="shared" ca="1" si="131"/>
        <v>7.2685185185182855E-3</v>
      </c>
      <c r="AT186" s="33">
        <f t="shared" ca="1" si="109"/>
        <v>1.7361111111111112E-3</v>
      </c>
      <c r="AX186">
        <f t="shared" si="132"/>
        <v>182</v>
      </c>
      <c r="AY186" s="34">
        <v>1.0453818015546693E-2</v>
      </c>
    </row>
    <row r="187" spans="1:57">
      <c r="A187" s="2">
        <v>26</v>
      </c>
      <c r="B187" s="1">
        <f t="shared" si="92"/>
        <v>3.0092592592592595E-4</v>
      </c>
      <c r="C187" s="5">
        <f t="shared" si="110"/>
        <v>0.72696759259259258</v>
      </c>
      <c r="D187" s="18">
        <f t="shared" si="90"/>
        <v>0.72696759259259258</v>
      </c>
      <c r="E187" s="21">
        <f t="shared" ca="1" si="111"/>
        <v>1.1574074074149898E-5</v>
      </c>
      <c r="F187" s="18">
        <f t="shared" ca="1" si="112"/>
        <v>0.72697916666666673</v>
      </c>
      <c r="G187" s="25">
        <f t="shared" ca="1" si="93"/>
        <v>26</v>
      </c>
      <c r="H187" s="18">
        <f t="shared" ca="1" si="113"/>
        <v>3.0092592592592595E-4</v>
      </c>
      <c r="I187" s="18">
        <f t="shared" ca="1" si="114"/>
        <v>0.72728009259259263</v>
      </c>
      <c r="J187" s="16">
        <f t="shared" ca="1" si="115"/>
        <v>0.72728009259259263</v>
      </c>
      <c r="K187" s="23">
        <f t="shared" ca="1" si="116"/>
        <v>0</v>
      </c>
      <c r="L187" s="16">
        <f t="shared" ca="1" si="117"/>
        <v>0.72728009259259263</v>
      </c>
      <c r="M187" s="15">
        <f t="shared" ca="1" si="94"/>
        <v>14</v>
      </c>
      <c r="N187" s="16">
        <f t="shared" ca="1" si="95"/>
        <v>1.6203703703703703E-4</v>
      </c>
      <c r="O187" s="16">
        <f t="shared" ca="1" si="118"/>
        <v>0.72744212962962962</v>
      </c>
      <c r="P187" s="14">
        <f t="shared" ca="1" si="119"/>
        <v>0.72744212962962962</v>
      </c>
      <c r="Q187" s="23">
        <f t="shared" ca="1" si="120"/>
        <v>8.1134259259257879E-3</v>
      </c>
      <c r="R187" s="14">
        <f t="shared" ca="1" si="121"/>
        <v>0.73555555555555541</v>
      </c>
      <c r="S187" s="13">
        <f t="shared" ca="1" si="96"/>
        <v>38</v>
      </c>
      <c r="T187" s="14">
        <f t="shared" ca="1" si="97"/>
        <v>4.3981481481481481E-4</v>
      </c>
      <c r="U187" s="14">
        <f t="shared" ca="1" si="122"/>
        <v>0.73599537037037022</v>
      </c>
      <c r="V187" s="12">
        <f t="shared" ca="1" si="123"/>
        <v>0.73599537037037022</v>
      </c>
      <c r="W187" s="23">
        <v>0</v>
      </c>
      <c r="X187" s="12">
        <f t="shared" ca="1" si="124"/>
        <v>0.73599537037037022</v>
      </c>
      <c r="Y187" s="11">
        <f t="shared" ca="1" si="98"/>
        <v>40</v>
      </c>
      <c r="Z187" s="12">
        <f t="shared" ca="1" si="99"/>
        <v>4.6296296296296298E-4</v>
      </c>
      <c r="AA187" s="12">
        <f t="shared" ca="1" si="125"/>
        <v>0.73645833333333321</v>
      </c>
      <c r="AB187" s="10">
        <f t="shared" ca="1" si="126"/>
        <v>0.73645833333333321</v>
      </c>
      <c r="AC187" s="23">
        <f>0</f>
        <v>0</v>
      </c>
      <c r="AD187" s="10">
        <f t="shared" ca="1" si="127"/>
        <v>0.73645833333333321</v>
      </c>
      <c r="AE187" s="9">
        <f t="shared" ca="1" si="100"/>
        <v>23</v>
      </c>
      <c r="AF187" s="10">
        <f t="shared" ca="1" si="101"/>
        <v>2.6620370370370372E-4</v>
      </c>
      <c r="AG187" s="10">
        <f t="shared" ca="1" si="128"/>
        <v>0.73672453703703689</v>
      </c>
      <c r="AH187" s="9" t="str">
        <f t="shared" ca="1" si="102"/>
        <v>Bowl</v>
      </c>
      <c r="AI187" s="8">
        <f t="shared" ca="1" si="129"/>
        <v>0.73672453703703689</v>
      </c>
      <c r="AJ187" s="23">
        <f t="shared" ca="1" si="130"/>
        <v>0</v>
      </c>
      <c r="AK187" s="8">
        <f t="shared" ca="1" si="133"/>
        <v>0.73672453703703689</v>
      </c>
      <c r="AL187" s="7">
        <f t="shared" ca="1" si="103"/>
        <v>27</v>
      </c>
      <c r="AM187" s="8">
        <f t="shared" ca="1" si="104"/>
        <v>3.1250000000000001E-4</v>
      </c>
      <c r="AN187" s="8">
        <f t="shared" ca="1" si="105"/>
        <v>0.73703703703703694</v>
      </c>
      <c r="AO187" s="7" t="str">
        <f t="shared" ca="1" si="106"/>
        <v>Debit</v>
      </c>
      <c r="AP187" s="1">
        <f t="shared" ca="1" si="107"/>
        <v>8.1249999999999378E-3</v>
      </c>
      <c r="AQ187" s="1">
        <f t="shared" ca="1" si="91"/>
        <v>1.9444444444444444E-3</v>
      </c>
      <c r="AR187">
        <f t="shared" si="108"/>
        <v>1</v>
      </c>
      <c r="AS187" s="33">
        <f t="shared" ca="1" si="131"/>
        <v>8.1249999999999378E-3</v>
      </c>
      <c r="AT187" s="33">
        <f t="shared" ca="1" si="109"/>
        <v>1.9444444444444444E-3</v>
      </c>
      <c r="AX187">
        <f t="shared" si="132"/>
        <v>183</v>
      </c>
      <c r="AY187" s="34">
        <v>8.6337234224969604E-3</v>
      </c>
    </row>
    <row r="188" spans="1:57">
      <c r="A188" s="2">
        <v>83</v>
      </c>
      <c r="B188" s="1">
        <f t="shared" si="92"/>
        <v>9.6064814814814819E-4</v>
      </c>
      <c r="C188" s="5">
        <f t="shared" si="110"/>
        <v>0.7279282407407407</v>
      </c>
      <c r="D188" s="18">
        <f t="shared" si="90"/>
        <v>0.7279282407407407</v>
      </c>
      <c r="E188" s="21">
        <f t="shared" ca="1" si="111"/>
        <v>0</v>
      </c>
      <c r="F188" s="18">
        <f t="shared" ca="1" si="112"/>
        <v>0.7279282407407407</v>
      </c>
      <c r="G188" s="25">
        <f t="shared" ca="1" si="93"/>
        <v>14</v>
      </c>
      <c r="H188" s="18">
        <f t="shared" ca="1" si="113"/>
        <v>1.6203703703703703E-4</v>
      </c>
      <c r="I188" s="18">
        <f t="shared" ca="1" si="114"/>
        <v>0.72809027777777768</v>
      </c>
      <c r="J188" s="16">
        <f t="shared" ca="1" si="115"/>
        <v>0.72809027777777768</v>
      </c>
      <c r="K188" s="23">
        <f t="shared" ca="1" si="116"/>
        <v>0</v>
      </c>
      <c r="L188" s="16">
        <f t="shared" ca="1" si="117"/>
        <v>0.72809027777777768</v>
      </c>
      <c r="M188" s="15">
        <f t="shared" ca="1" si="94"/>
        <v>13</v>
      </c>
      <c r="N188" s="16">
        <f t="shared" ca="1" si="95"/>
        <v>1.5046296296296297E-4</v>
      </c>
      <c r="O188" s="16">
        <f t="shared" ca="1" si="118"/>
        <v>0.72824074074074063</v>
      </c>
      <c r="P188" s="14">
        <f t="shared" ca="1" si="119"/>
        <v>0.72824074074074063</v>
      </c>
      <c r="Q188" s="23">
        <f t="shared" ca="1" si="120"/>
        <v>8.4837962962962532E-3</v>
      </c>
      <c r="R188" s="14">
        <f t="shared" ca="1" si="121"/>
        <v>0.73672453703703689</v>
      </c>
      <c r="S188" s="13">
        <f t="shared" ca="1" si="96"/>
        <v>44</v>
      </c>
      <c r="T188" s="14">
        <f t="shared" ca="1" si="97"/>
        <v>5.0925925925925921E-4</v>
      </c>
      <c r="U188" s="14">
        <f t="shared" ca="1" si="122"/>
        <v>0.73723379629629615</v>
      </c>
      <c r="V188" s="12">
        <f t="shared" ca="1" si="123"/>
        <v>0.73723379629629615</v>
      </c>
      <c r="W188" s="23">
        <v>0</v>
      </c>
      <c r="X188" s="12">
        <f t="shared" ca="1" si="124"/>
        <v>0.73723379629629615</v>
      </c>
      <c r="Y188" s="11">
        <f t="shared" ca="1" si="98"/>
        <v>28</v>
      </c>
      <c r="Z188" s="12">
        <f t="shared" ca="1" si="99"/>
        <v>3.2407407407407406E-4</v>
      </c>
      <c r="AA188" s="12">
        <f t="shared" ca="1" si="125"/>
        <v>0.73755787037037024</v>
      </c>
      <c r="AB188" s="10">
        <f t="shared" ca="1" si="126"/>
        <v>0.73755787037037024</v>
      </c>
      <c r="AC188" s="23">
        <f>0</f>
        <v>0</v>
      </c>
      <c r="AD188" s="10">
        <f t="shared" ca="1" si="127"/>
        <v>0.73755787037037024</v>
      </c>
      <c r="AE188" s="9">
        <f t="shared" ca="1" si="100"/>
        <v>42</v>
      </c>
      <c r="AF188" s="10">
        <f t="shared" ca="1" si="101"/>
        <v>4.861111111111111E-4</v>
      </c>
      <c r="AG188" s="10">
        <f t="shared" ca="1" si="128"/>
        <v>0.73804398148148131</v>
      </c>
      <c r="AH188" s="9" t="str">
        <f t="shared" ca="1" si="102"/>
        <v>Burrito</v>
      </c>
      <c r="AI188" s="8">
        <f t="shared" ca="1" si="129"/>
        <v>0.73804398148148131</v>
      </c>
      <c r="AJ188" s="23">
        <f t="shared" ca="1" si="130"/>
        <v>0</v>
      </c>
      <c r="AK188" s="8">
        <f t="shared" ca="1" si="133"/>
        <v>0.73804398148148131</v>
      </c>
      <c r="AL188" s="7">
        <f t="shared" ca="1" si="103"/>
        <v>32</v>
      </c>
      <c r="AM188" s="8">
        <f t="shared" ca="1" si="104"/>
        <v>3.7037037037037035E-4</v>
      </c>
      <c r="AN188" s="8">
        <f t="shared" ca="1" si="105"/>
        <v>0.73841435185185167</v>
      </c>
      <c r="AO188" s="7" t="str">
        <f t="shared" ca="1" si="106"/>
        <v>Cash</v>
      </c>
      <c r="AP188" s="1">
        <f t="shared" ca="1" si="107"/>
        <v>8.4837962962962532E-3</v>
      </c>
      <c r="AQ188" s="1">
        <f t="shared" ca="1" si="91"/>
        <v>2.0023148148148148E-3</v>
      </c>
      <c r="AR188">
        <f t="shared" si="108"/>
        <v>1</v>
      </c>
      <c r="AS188" s="33">
        <f t="shared" ca="1" si="131"/>
        <v>8.4837962962962532E-3</v>
      </c>
      <c r="AT188" s="33">
        <f t="shared" ca="1" si="109"/>
        <v>2.0023148148148148E-3</v>
      </c>
      <c r="AX188">
        <f t="shared" si="132"/>
        <v>184</v>
      </c>
      <c r="AY188" s="34">
        <v>8.3604109510747471E-3</v>
      </c>
    </row>
    <row r="189" spans="1:57">
      <c r="A189" s="2">
        <v>47</v>
      </c>
      <c r="B189" s="1">
        <f t="shared" si="92"/>
        <v>5.4398148148148144E-4</v>
      </c>
      <c r="C189" s="5">
        <f t="shared" si="110"/>
        <v>0.72847222222222219</v>
      </c>
      <c r="D189" s="18">
        <f t="shared" si="90"/>
        <v>0.72847222222222219</v>
      </c>
      <c r="E189" s="21">
        <f t="shared" ca="1" si="111"/>
        <v>0</v>
      </c>
      <c r="F189" s="18">
        <f t="shared" ca="1" si="112"/>
        <v>0.72847222222222219</v>
      </c>
      <c r="G189" s="25">
        <f t="shared" ca="1" si="93"/>
        <v>11</v>
      </c>
      <c r="H189" s="18">
        <f t="shared" ca="1" si="113"/>
        <v>1.273148148148148E-4</v>
      </c>
      <c r="I189" s="18">
        <f t="shared" ca="1" si="114"/>
        <v>0.72859953703703695</v>
      </c>
      <c r="J189" s="16">
        <f t="shared" ca="1" si="115"/>
        <v>0.72859953703703695</v>
      </c>
      <c r="K189" s="23">
        <f t="shared" ca="1" si="116"/>
        <v>0</v>
      </c>
      <c r="L189" s="16">
        <f t="shared" ca="1" si="117"/>
        <v>0.72859953703703695</v>
      </c>
      <c r="M189" s="15">
        <f t="shared" ca="1" si="94"/>
        <v>14</v>
      </c>
      <c r="N189" s="16">
        <f t="shared" ca="1" si="95"/>
        <v>1.6203703703703703E-4</v>
      </c>
      <c r="O189" s="16">
        <f t="shared" ca="1" si="118"/>
        <v>0.72876157407407394</v>
      </c>
      <c r="P189" s="14">
        <f t="shared" ca="1" si="119"/>
        <v>0.72876157407407394</v>
      </c>
      <c r="Q189" s="23">
        <f t="shared" ca="1" si="120"/>
        <v>9.2824074074073781E-3</v>
      </c>
      <c r="R189" s="14">
        <f t="shared" ca="1" si="121"/>
        <v>0.73804398148148131</v>
      </c>
      <c r="S189" s="13">
        <f t="shared" ca="1" si="96"/>
        <v>45</v>
      </c>
      <c r="T189" s="14">
        <f t="shared" ca="1" si="97"/>
        <v>5.2083333333333333E-4</v>
      </c>
      <c r="U189" s="14">
        <f t="shared" ca="1" si="122"/>
        <v>0.73856481481481462</v>
      </c>
      <c r="V189" s="12">
        <f t="shared" ca="1" si="123"/>
        <v>0.73856481481481462</v>
      </c>
      <c r="W189" s="23">
        <v>0</v>
      </c>
      <c r="X189" s="12">
        <f t="shared" ca="1" si="124"/>
        <v>0.73856481481481462</v>
      </c>
      <c r="Y189" s="11">
        <f t="shared" ca="1" si="98"/>
        <v>50</v>
      </c>
      <c r="Z189" s="12">
        <f t="shared" ca="1" si="99"/>
        <v>5.7870370370370367E-4</v>
      </c>
      <c r="AA189" s="12">
        <f t="shared" ca="1" si="125"/>
        <v>0.73914351851851834</v>
      </c>
      <c r="AB189" s="10">
        <f t="shared" ca="1" si="126"/>
        <v>0.73914351851851834</v>
      </c>
      <c r="AC189" s="23">
        <f>0</f>
        <v>0</v>
      </c>
      <c r="AD189" s="10">
        <f t="shared" ca="1" si="127"/>
        <v>0.73914351851851834</v>
      </c>
      <c r="AE189" s="9">
        <f t="shared" ca="1" si="100"/>
        <v>50</v>
      </c>
      <c r="AF189" s="10">
        <f t="shared" ca="1" si="101"/>
        <v>5.7870370370370367E-4</v>
      </c>
      <c r="AG189" s="10">
        <f t="shared" ca="1" si="128"/>
        <v>0.73972222222222206</v>
      </c>
      <c r="AH189" s="9" t="str">
        <f t="shared" ca="1" si="102"/>
        <v>Quesadilla</v>
      </c>
      <c r="AI189" s="8">
        <f t="shared" ca="1" si="129"/>
        <v>0.73972222222222206</v>
      </c>
      <c r="AJ189" s="23">
        <f t="shared" ca="1" si="130"/>
        <v>0</v>
      </c>
      <c r="AK189" s="8">
        <f t="shared" ca="1" si="133"/>
        <v>0.73972222222222206</v>
      </c>
      <c r="AL189" s="7">
        <f t="shared" ca="1" si="103"/>
        <v>25</v>
      </c>
      <c r="AM189" s="8">
        <f t="shared" ca="1" si="104"/>
        <v>2.8935185185185184E-4</v>
      </c>
      <c r="AN189" s="8">
        <f t="shared" ca="1" si="105"/>
        <v>0.74001157407407392</v>
      </c>
      <c r="AO189" s="7" t="str">
        <f t="shared" ca="1" si="106"/>
        <v>Debit</v>
      </c>
      <c r="AP189" s="1">
        <f t="shared" ca="1" si="107"/>
        <v>9.2824074074073781E-3</v>
      </c>
      <c r="AQ189" s="1">
        <f t="shared" ca="1" si="91"/>
        <v>2.2569444444444442E-3</v>
      </c>
      <c r="AR189">
        <f t="shared" si="108"/>
        <v>1</v>
      </c>
      <c r="AS189" s="33">
        <f t="shared" ca="1" si="131"/>
        <v>9.2824074074073781E-3</v>
      </c>
      <c r="AT189" s="33">
        <f t="shared" ca="1" si="109"/>
        <v>2.2569444444444442E-3</v>
      </c>
      <c r="AX189">
        <f t="shared" si="132"/>
        <v>185</v>
      </c>
      <c r="AY189" s="34">
        <v>9.8446073388206417E-3</v>
      </c>
    </row>
    <row r="190" spans="1:57">
      <c r="A190" s="2">
        <v>121</v>
      </c>
      <c r="B190" s="1">
        <f t="shared" si="92"/>
        <v>1.4004629629629629E-3</v>
      </c>
      <c r="C190" s="5">
        <f t="shared" si="110"/>
        <v>0.72987268518518511</v>
      </c>
      <c r="D190" s="18">
        <f t="shared" si="90"/>
        <v>0.72987268518518511</v>
      </c>
      <c r="E190" s="21">
        <f t="shared" ca="1" si="111"/>
        <v>0</v>
      </c>
      <c r="F190" s="18">
        <f t="shared" ca="1" si="112"/>
        <v>0.72987268518518511</v>
      </c>
      <c r="G190" s="25">
        <f t="shared" ca="1" si="93"/>
        <v>17</v>
      </c>
      <c r="H190" s="18">
        <f t="shared" ca="1" si="113"/>
        <v>1.9675925925925926E-4</v>
      </c>
      <c r="I190" s="18">
        <f t="shared" ca="1" si="114"/>
        <v>0.73006944444444433</v>
      </c>
      <c r="J190" s="16">
        <f t="shared" ca="1" si="115"/>
        <v>0.73006944444444433</v>
      </c>
      <c r="K190" s="23">
        <f t="shared" ca="1" si="116"/>
        <v>0</v>
      </c>
      <c r="L190" s="16">
        <f t="shared" ca="1" si="117"/>
        <v>0.73006944444444433</v>
      </c>
      <c r="M190" s="15">
        <f t="shared" ca="1" si="94"/>
        <v>12</v>
      </c>
      <c r="N190" s="16">
        <f t="shared" ca="1" si="95"/>
        <v>1.3888888888888889E-4</v>
      </c>
      <c r="O190" s="16">
        <f t="shared" ca="1" si="118"/>
        <v>0.73020833333333324</v>
      </c>
      <c r="P190" s="14">
        <f t="shared" ca="1" si="119"/>
        <v>0.73020833333333324</v>
      </c>
      <c r="Q190" s="23">
        <f t="shared" ca="1" si="120"/>
        <v>9.5138888888888218E-3</v>
      </c>
      <c r="R190" s="14">
        <f t="shared" ca="1" si="121"/>
        <v>0.73972222222222206</v>
      </c>
      <c r="S190" s="13">
        <f t="shared" ca="1" si="96"/>
        <v>25</v>
      </c>
      <c r="T190" s="14">
        <f t="shared" ca="1" si="97"/>
        <v>2.8935185185185184E-4</v>
      </c>
      <c r="U190" s="14">
        <f t="shared" ca="1" si="122"/>
        <v>0.74001157407407392</v>
      </c>
      <c r="V190" s="12">
        <f t="shared" ca="1" si="123"/>
        <v>0.74001157407407392</v>
      </c>
      <c r="W190" s="23">
        <v>0</v>
      </c>
      <c r="X190" s="12">
        <f t="shared" ca="1" si="124"/>
        <v>0.74001157407407392</v>
      </c>
      <c r="Y190" s="11">
        <f t="shared" ca="1" si="98"/>
        <v>47</v>
      </c>
      <c r="Z190" s="12">
        <f t="shared" ca="1" si="99"/>
        <v>5.4398148148148144E-4</v>
      </c>
      <c r="AA190" s="12">
        <f t="shared" ca="1" si="125"/>
        <v>0.74055555555555541</v>
      </c>
      <c r="AB190" s="10">
        <f t="shared" ca="1" si="126"/>
        <v>0.74055555555555541</v>
      </c>
      <c r="AC190" s="23">
        <f>0</f>
        <v>0</v>
      </c>
      <c r="AD190" s="10">
        <f t="shared" ca="1" si="127"/>
        <v>0.74055555555555541</v>
      </c>
      <c r="AE190" s="9">
        <f t="shared" ca="1" si="100"/>
        <v>47</v>
      </c>
      <c r="AF190" s="10">
        <f t="shared" ca="1" si="101"/>
        <v>5.4398148148148144E-4</v>
      </c>
      <c r="AG190" s="10">
        <f t="shared" ca="1" si="128"/>
        <v>0.7410995370370369</v>
      </c>
      <c r="AH190" s="9" t="str">
        <f t="shared" ca="1" si="102"/>
        <v>Bowl</v>
      </c>
      <c r="AI190" s="8">
        <f t="shared" ca="1" si="129"/>
        <v>0.7410995370370369</v>
      </c>
      <c r="AJ190" s="23">
        <f t="shared" ca="1" si="130"/>
        <v>0</v>
      </c>
      <c r="AK190" s="8">
        <f t="shared" ca="1" si="133"/>
        <v>0.7410995370370369</v>
      </c>
      <c r="AL190" s="7">
        <f t="shared" ca="1" si="103"/>
        <v>14</v>
      </c>
      <c r="AM190" s="8">
        <f t="shared" ca="1" si="104"/>
        <v>1.6203703703703703E-4</v>
      </c>
      <c r="AN190" s="8">
        <f t="shared" ca="1" si="105"/>
        <v>0.74126157407407389</v>
      </c>
      <c r="AO190" s="7" t="str">
        <f t="shared" ca="1" si="106"/>
        <v>Debit</v>
      </c>
      <c r="AP190" s="1">
        <f t="shared" ca="1" si="107"/>
        <v>9.5138888888888218E-3</v>
      </c>
      <c r="AQ190" s="1">
        <f t="shared" ca="1" si="91"/>
        <v>1.8749999999999999E-3</v>
      </c>
      <c r="AR190">
        <f t="shared" si="108"/>
        <v>1</v>
      </c>
      <c r="AS190" s="33">
        <f t="shared" ca="1" si="131"/>
        <v>9.5138888888888218E-3</v>
      </c>
      <c r="AT190" s="33">
        <f t="shared" ca="1" si="109"/>
        <v>1.8749999999999999E-3</v>
      </c>
      <c r="AX190">
        <f t="shared" si="132"/>
        <v>186</v>
      </c>
      <c r="AY190" s="34">
        <v>1.03129643918611E-2</v>
      </c>
    </row>
    <row r="191" spans="1:57">
      <c r="A191" s="2">
        <v>64</v>
      </c>
      <c r="B191" s="1">
        <f t="shared" si="92"/>
        <v>7.407407407407407E-4</v>
      </c>
      <c r="C191" s="5">
        <f t="shared" si="110"/>
        <v>0.73061342592592582</v>
      </c>
      <c r="D191" s="18">
        <f t="shared" si="90"/>
        <v>0.73061342592592582</v>
      </c>
      <c r="E191" s="21">
        <f t="shared" ca="1" si="111"/>
        <v>0</v>
      </c>
      <c r="F191" s="18">
        <f t="shared" ca="1" si="112"/>
        <v>0.73061342592592582</v>
      </c>
      <c r="G191" s="25">
        <f t="shared" ca="1" si="93"/>
        <v>23</v>
      </c>
      <c r="H191" s="18">
        <f t="shared" ca="1" si="113"/>
        <v>2.6620370370370372E-4</v>
      </c>
      <c r="I191" s="18">
        <f t="shared" ca="1" si="114"/>
        <v>0.73087962962962949</v>
      </c>
      <c r="J191" s="16">
        <f t="shared" ca="1" si="115"/>
        <v>0.73087962962962949</v>
      </c>
      <c r="K191" s="23">
        <f t="shared" ca="1" si="116"/>
        <v>0</v>
      </c>
      <c r="L191" s="16">
        <f t="shared" ca="1" si="117"/>
        <v>0.73087962962962949</v>
      </c>
      <c r="M191" s="15">
        <f t="shared" ca="1" si="94"/>
        <v>28</v>
      </c>
      <c r="N191" s="16">
        <f t="shared" ca="1" si="95"/>
        <v>3.2407407407407406E-4</v>
      </c>
      <c r="O191" s="16">
        <f t="shared" ca="1" si="118"/>
        <v>0.73120370370370358</v>
      </c>
      <c r="P191" s="14">
        <f t="shared" ca="1" si="119"/>
        <v>0.73120370370370358</v>
      </c>
      <c r="Q191" s="23">
        <f t="shared" ca="1" si="120"/>
        <v>9.8958333333333259E-3</v>
      </c>
      <c r="R191" s="14">
        <f t="shared" ca="1" si="121"/>
        <v>0.7410995370370369</v>
      </c>
      <c r="S191" s="13">
        <f t="shared" ca="1" si="96"/>
        <v>45</v>
      </c>
      <c r="T191" s="14">
        <f t="shared" ca="1" si="97"/>
        <v>5.2083333333333333E-4</v>
      </c>
      <c r="U191" s="14">
        <f t="shared" ca="1" si="122"/>
        <v>0.74162037037037021</v>
      </c>
      <c r="V191" s="12">
        <f t="shared" ca="1" si="123"/>
        <v>0.74162037037037021</v>
      </c>
      <c r="W191" s="23">
        <v>0</v>
      </c>
      <c r="X191" s="12">
        <f t="shared" ca="1" si="124"/>
        <v>0.74162037037037021</v>
      </c>
      <c r="Y191" s="11">
        <f t="shared" ca="1" si="98"/>
        <v>41</v>
      </c>
      <c r="Z191" s="12">
        <f t="shared" ca="1" si="99"/>
        <v>4.7453703703703704E-4</v>
      </c>
      <c r="AA191" s="12">
        <f t="shared" ca="1" si="125"/>
        <v>0.74209490740740724</v>
      </c>
      <c r="AB191" s="10">
        <f t="shared" ca="1" si="126"/>
        <v>0.74209490740740724</v>
      </c>
      <c r="AC191" s="23">
        <f>0</f>
        <v>0</v>
      </c>
      <c r="AD191" s="10">
        <f t="shared" ca="1" si="127"/>
        <v>0.74209490740740724</v>
      </c>
      <c r="AE191" s="9">
        <f t="shared" ca="1" si="100"/>
        <v>63</v>
      </c>
      <c r="AF191" s="10">
        <f t="shared" ca="1" si="101"/>
        <v>7.291666666666667E-4</v>
      </c>
      <c r="AG191" s="10">
        <f t="shared" ca="1" si="128"/>
        <v>0.74282407407407391</v>
      </c>
      <c r="AH191" s="9" t="str">
        <f t="shared" ca="1" si="102"/>
        <v>Quesadilla</v>
      </c>
      <c r="AI191" s="8">
        <f t="shared" ca="1" si="129"/>
        <v>0.74282407407407391</v>
      </c>
      <c r="AJ191" s="23">
        <f t="shared" ca="1" si="130"/>
        <v>0</v>
      </c>
      <c r="AK191" s="8">
        <f t="shared" ca="1" si="133"/>
        <v>0.74282407407407391</v>
      </c>
      <c r="AL191" s="7">
        <f t="shared" ca="1" si="103"/>
        <v>27</v>
      </c>
      <c r="AM191" s="8">
        <f t="shared" ca="1" si="104"/>
        <v>3.1250000000000001E-4</v>
      </c>
      <c r="AN191" s="8">
        <f t="shared" ca="1" si="105"/>
        <v>0.74313657407407396</v>
      </c>
      <c r="AO191" s="7" t="str">
        <f t="shared" ca="1" si="106"/>
        <v>Debit</v>
      </c>
      <c r="AP191" s="1">
        <f t="shared" ca="1" si="107"/>
        <v>9.8958333333333259E-3</v>
      </c>
      <c r="AQ191" s="1">
        <f t="shared" ca="1" si="91"/>
        <v>2.6273148148148145E-3</v>
      </c>
      <c r="AR191">
        <f t="shared" si="108"/>
        <v>1</v>
      </c>
      <c r="AS191" s="33">
        <f t="shared" ca="1" si="131"/>
        <v>9.8958333333333259E-3</v>
      </c>
      <c r="AT191" s="33">
        <f t="shared" ca="1" si="109"/>
        <v>2.6273148148148145E-3</v>
      </c>
      <c r="AX191">
        <f t="shared" si="132"/>
        <v>187</v>
      </c>
      <c r="AY191" s="34">
        <v>9.2104623914042935E-3</v>
      </c>
    </row>
    <row r="192" spans="1:57">
      <c r="A192" s="2">
        <v>116</v>
      </c>
      <c r="B192" s="1">
        <f t="shared" si="92"/>
        <v>1.3425925925925925E-3</v>
      </c>
      <c r="C192" s="5">
        <f t="shared" si="110"/>
        <v>0.73195601851851844</v>
      </c>
      <c r="D192" s="18">
        <f t="shared" si="90"/>
        <v>0.73195601851851844</v>
      </c>
      <c r="E192" s="21">
        <f t="shared" ca="1" si="111"/>
        <v>0</v>
      </c>
      <c r="F192" s="18">
        <f t="shared" ca="1" si="112"/>
        <v>0.73195601851851844</v>
      </c>
      <c r="G192" s="25">
        <f t="shared" ca="1" si="93"/>
        <v>25</v>
      </c>
      <c r="H192" s="18">
        <f t="shared" ca="1" si="113"/>
        <v>2.8935185185185184E-4</v>
      </c>
      <c r="I192" s="18">
        <f t="shared" ca="1" si="114"/>
        <v>0.7322453703703703</v>
      </c>
      <c r="J192" s="16">
        <f t="shared" ca="1" si="115"/>
        <v>0.7322453703703703</v>
      </c>
      <c r="K192" s="23">
        <f t="shared" ca="1" si="116"/>
        <v>0</v>
      </c>
      <c r="L192" s="16">
        <f t="shared" ca="1" si="117"/>
        <v>0.7322453703703703</v>
      </c>
      <c r="M192" s="15">
        <f t="shared" ca="1" si="94"/>
        <v>8</v>
      </c>
      <c r="N192" s="16">
        <f t="shared" ca="1" si="95"/>
        <v>9.2592592592592588E-5</v>
      </c>
      <c r="O192" s="16">
        <f t="shared" ca="1" si="118"/>
        <v>0.73233796296296294</v>
      </c>
      <c r="P192" s="14">
        <f t="shared" ca="1" si="119"/>
        <v>0.73233796296296294</v>
      </c>
      <c r="Q192" s="23">
        <f t="shared" ca="1" si="120"/>
        <v>1.0486111111110974E-2</v>
      </c>
      <c r="R192" s="14">
        <f t="shared" ca="1" si="121"/>
        <v>0.74282407407407391</v>
      </c>
      <c r="S192" s="13">
        <f t="shared" ca="1" si="96"/>
        <v>22</v>
      </c>
      <c r="T192" s="14">
        <f t="shared" ca="1" si="97"/>
        <v>2.5462962962962961E-4</v>
      </c>
      <c r="U192" s="14">
        <f t="shared" ca="1" si="122"/>
        <v>0.74307870370370355</v>
      </c>
      <c r="V192" s="12">
        <f t="shared" ca="1" si="123"/>
        <v>0.74307870370370355</v>
      </c>
      <c r="W192" s="23">
        <v>0</v>
      </c>
      <c r="X192" s="12">
        <f t="shared" ca="1" si="124"/>
        <v>0.74307870370370355</v>
      </c>
      <c r="Y192" s="11">
        <f t="shared" ca="1" si="98"/>
        <v>30</v>
      </c>
      <c r="Z192" s="12">
        <f t="shared" ca="1" si="99"/>
        <v>3.4722222222222224E-4</v>
      </c>
      <c r="AA192" s="12">
        <f t="shared" ca="1" si="125"/>
        <v>0.74342592592592582</v>
      </c>
      <c r="AB192" s="10">
        <f t="shared" ca="1" si="126"/>
        <v>0.74342592592592582</v>
      </c>
      <c r="AC192" s="23">
        <f>0</f>
        <v>0</v>
      </c>
      <c r="AD192" s="10">
        <f t="shared" ca="1" si="127"/>
        <v>0.74342592592592582</v>
      </c>
      <c r="AE192" s="9">
        <f t="shared" ca="1" si="100"/>
        <v>24</v>
      </c>
      <c r="AF192" s="10">
        <f t="shared" ca="1" si="101"/>
        <v>2.7777777777777778E-4</v>
      </c>
      <c r="AG192" s="10">
        <f t="shared" ca="1" si="128"/>
        <v>0.74370370370370364</v>
      </c>
      <c r="AH192" s="9" t="str">
        <f t="shared" ca="1" si="102"/>
        <v>Bowl</v>
      </c>
      <c r="AI192" s="8">
        <f t="shared" ca="1" si="129"/>
        <v>0.74370370370370364</v>
      </c>
      <c r="AJ192" s="23">
        <f t="shared" ca="1" si="130"/>
        <v>0</v>
      </c>
      <c r="AK192" s="8">
        <f t="shared" ca="1" si="133"/>
        <v>0.74370370370370364</v>
      </c>
      <c r="AL192" s="7">
        <f t="shared" ca="1" si="103"/>
        <v>13</v>
      </c>
      <c r="AM192" s="8">
        <f t="shared" ca="1" si="104"/>
        <v>1.5046296296296297E-4</v>
      </c>
      <c r="AN192" s="8">
        <f t="shared" ca="1" si="105"/>
        <v>0.74385416666666659</v>
      </c>
      <c r="AO192" s="7" t="str">
        <f t="shared" ca="1" si="106"/>
        <v>Debit</v>
      </c>
      <c r="AP192" s="1">
        <f t="shared" ca="1" si="107"/>
        <v>1.0486111111110974E-2</v>
      </c>
      <c r="AQ192" s="1">
        <f t="shared" ca="1" si="91"/>
        <v>1.4120370370370372E-3</v>
      </c>
      <c r="AR192">
        <f t="shared" si="108"/>
        <v>1</v>
      </c>
      <c r="AS192" s="33">
        <f t="shared" ca="1" si="131"/>
        <v>1.0486111111110974E-2</v>
      </c>
      <c r="AT192" s="33">
        <f t="shared" ca="1" si="109"/>
        <v>1.4120370370370372E-3</v>
      </c>
      <c r="AX192">
        <f t="shared" si="132"/>
        <v>188</v>
      </c>
      <c r="AY192" s="34">
        <v>9.5640074874261353E-3</v>
      </c>
    </row>
    <row r="193" spans="1:51">
      <c r="A193" s="2">
        <v>120</v>
      </c>
      <c r="B193" s="1">
        <f t="shared" si="92"/>
        <v>1.3888888888888889E-3</v>
      </c>
      <c r="C193" s="5">
        <f t="shared" si="110"/>
        <v>0.73334490740740732</v>
      </c>
      <c r="D193" s="18">
        <f t="shared" si="90"/>
        <v>0.73334490740740732</v>
      </c>
      <c r="E193" s="21">
        <f t="shared" ca="1" si="111"/>
        <v>0</v>
      </c>
      <c r="F193" s="18">
        <f t="shared" ca="1" si="112"/>
        <v>0.73334490740740732</v>
      </c>
      <c r="G193" s="25">
        <f t="shared" ca="1" si="93"/>
        <v>28</v>
      </c>
      <c r="H193" s="18">
        <f t="shared" ca="1" si="113"/>
        <v>3.2407407407407406E-4</v>
      </c>
      <c r="I193" s="18">
        <f t="shared" ca="1" si="114"/>
        <v>0.73366898148148141</v>
      </c>
      <c r="J193" s="16">
        <f t="shared" ca="1" si="115"/>
        <v>0.73366898148148141</v>
      </c>
      <c r="K193" s="23">
        <f t="shared" ca="1" si="116"/>
        <v>0</v>
      </c>
      <c r="L193" s="16">
        <f t="shared" ca="1" si="117"/>
        <v>0.73366898148148141</v>
      </c>
      <c r="M193" s="15">
        <f t="shared" ca="1" si="94"/>
        <v>22</v>
      </c>
      <c r="N193" s="16">
        <f t="shared" ca="1" si="95"/>
        <v>2.5462962962962961E-4</v>
      </c>
      <c r="O193" s="16">
        <f t="shared" ca="1" si="118"/>
        <v>0.73392361111111104</v>
      </c>
      <c r="P193" s="14">
        <f t="shared" ca="1" si="119"/>
        <v>0.73392361111111104</v>
      </c>
      <c r="Q193" s="23">
        <f t="shared" ca="1" si="120"/>
        <v>9.7800925925926041E-3</v>
      </c>
      <c r="R193" s="14">
        <f t="shared" ca="1" si="121"/>
        <v>0.74370370370370364</v>
      </c>
      <c r="S193" s="13">
        <f t="shared" ca="1" si="96"/>
        <v>18</v>
      </c>
      <c r="T193" s="14">
        <f t="shared" ca="1" si="97"/>
        <v>2.0833333333333335E-4</v>
      </c>
      <c r="U193" s="14">
        <f t="shared" ca="1" si="122"/>
        <v>0.74391203703703701</v>
      </c>
      <c r="V193" s="12">
        <f t="shared" ca="1" si="123"/>
        <v>0.74391203703703701</v>
      </c>
      <c r="W193" s="23">
        <v>0</v>
      </c>
      <c r="X193" s="12">
        <f t="shared" ca="1" si="124"/>
        <v>0.74391203703703701</v>
      </c>
      <c r="Y193" s="11">
        <f t="shared" ca="1" si="98"/>
        <v>45</v>
      </c>
      <c r="Z193" s="12">
        <f t="shared" ca="1" si="99"/>
        <v>5.2083333333333333E-4</v>
      </c>
      <c r="AA193" s="12">
        <f t="shared" ca="1" si="125"/>
        <v>0.74443287037037031</v>
      </c>
      <c r="AB193" s="10">
        <f t="shared" ca="1" si="126"/>
        <v>0.74443287037037031</v>
      </c>
      <c r="AC193" s="23">
        <f>0</f>
        <v>0</v>
      </c>
      <c r="AD193" s="10">
        <f t="shared" ca="1" si="127"/>
        <v>0.74443287037037031</v>
      </c>
      <c r="AE193" s="9">
        <f t="shared" ca="1" si="100"/>
        <v>52</v>
      </c>
      <c r="AF193" s="10">
        <f t="shared" ca="1" si="101"/>
        <v>6.018518518518519E-4</v>
      </c>
      <c r="AG193" s="10">
        <f t="shared" ca="1" si="128"/>
        <v>0.74503472222222211</v>
      </c>
      <c r="AH193" s="9" t="str">
        <f t="shared" ca="1" si="102"/>
        <v>Quesadilla</v>
      </c>
      <c r="AI193" s="8">
        <f t="shared" ca="1" si="129"/>
        <v>0.74503472222222211</v>
      </c>
      <c r="AJ193" s="23">
        <f t="shared" ca="1" si="130"/>
        <v>0</v>
      </c>
      <c r="AK193" s="8">
        <f t="shared" ca="1" si="133"/>
        <v>0.74503472222222211</v>
      </c>
      <c r="AL193" s="7">
        <f t="shared" ca="1" si="103"/>
        <v>25</v>
      </c>
      <c r="AM193" s="8">
        <f t="shared" ca="1" si="104"/>
        <v>2.8935185185185184E-4</v>
      </c>
      <c r="AN193" s="8">
        <f t="shared" ca="1" si="105"/>
        <v>0.74532407407407397</v>
      </c>
      <c r="AO193" s="7" t="str">
        <f t="shared" ca="1" si="106"/>
        <v>Debit</v>
      </c>
      <c r="AP193" s="1">
        <f t="shared" ca="1" si="107"/>
        <v>9.7800925925926041E-3</v>
      </c>
      <c r="AQ193" s="1">
        <f t="shared" ca="1" si="91"/>
        <v>2.1990740740740742E-3</v>
      </c>
      <c r="AR193">
        <f t="shared" si="108"/>
        <v>1</v>
      </c>
      <c r="AS193" s="33">
        <f t="shared" ca="1" si="131"/>
        <v>9.7800925925926041E-3</v>
      </c>
      <c r="AT193" s="33">
        <f t="shared" ca="1" si="109"/>
        <v>2.1990740740740742E-3</v>
      </c>
      <c r="AX193">
        <f t="shared" si="132"/>
        <v>189</v>
      </c>
      <c r="AY193" s="34">
        <v>8.7681470050299699E-3</v>
      </c>
    </row>
    <row r="194" spans="1:51">
      <c r="A194" s="2">
        <v>138</v>
      </c>
      <c r="B194" s="1">
        <f t="shared" si="92"/>
        <v>1.5972222222222223E-3</v>
      </c>
      <c r="C194" s="5">
        <f t="shared" si="110"/>
        <v>0.73494212962962957</v>
      </c>
      <c r="D194" s="18">
        <f t="shared" si="90"/>
        <v>0.73494212962962957</v>
      </c>
      <c r="E194" s="21">
        <f t="shared" ca="1" si="111"/>
        <v>0</v>
      </c>
      <c r="F194" s="18">
        <f t="shared" ca="1" si="112"/>
        <v>0.73494212962962957</v>
      </c>
      <c r="G194" s="25">
        <f t="shared" ca="1" si="93"/>
        <v>15</v>
      </c>
      <c r="H194" s="18">
        <f t="shared" ca="1" si="113"/>
        <v>1.7361111111111112E-4</v>
      </c>
      <c r="I194" s="18">
        <f t="shared" ca="1" si="114"/>
        <v>0.73511574074074071</v>
      </c>
      <c r="J194" s="16">
        <f t="shared" ca="1" si="115"/>
        <v>0.73511574074074071</v>
      </c>
      <c r="K194" s="23">
        <f t="shared" ca="1" si="116"/>
        <v>0</v>
      </c>
      <c r="L194" s="16">
        <f t="shared" ca="1" si="117"/>
        <v>0.73511574074074071</v>
      </c>
      <c r="M194" s="15">
        <f t="shared" ca="1" si="94"/>
        <v>20</v>
      </c>
      <c r="N194" s="16">
        <f t="shared" ca="1" si="95"/>
        <v>2.3148148148148149E-4</v>
      </c>
      <c r="O194" s="16">
        <f t="shared" ca="1" si="118"/>
        <v>0.73534722222222215</v>
      </c>
      <c r="P194" s="14">
        <f t="shared" ca="1" si="119"/>
        <v>0.73534722222222215</v>
      </c>
      <c r="Q194" s="23">
        <f t="shared" ca="1" si="120"/>
        <v>9.68749999999996E-3</v>
      </c>
      <c r="R194" s="14">
        <f t="shared" ca="1" si="121"/>
        <v>0.74503472222222211</v>
      </c>
      <c r="S194" s="13">
        <f t="shared" ca="1" si="96"/>
        <v>19</v>
      </c>
      <c r="T194" s="14">
        <f t="shared" ca="1" si="97"/>
        <v>2.199074074074074E-4</v>
      </c>
      <c r="U194" s="14">
        <f t="shared" ca="1" si="122"/>
        <v>0.74525462962962952</v>
      </c>
      <c r="V194" s="12">
        <f t="shared" ca="1" si="123"/>
        <v>0.74525462962962952</v>
      </c>
      <c r="W194" s="23">
        <v>0</v>
      </c>
      <c r="X194" s="12">
        <f t="shared" ca="1" si="124"/>
        <v>0.74525462962962952</v>
      </c>
      <c r="Y194" s="11">
        <f t="shared" ca="1" si="98"/>
        <v>20</v>
      </c>
      <c r="Z194" s="12">
        <f t="shared" ca="1" si="99"/>
        <v>2.3148148148148149E-4</v>
      </c>
      <c r="AA194" s="12">
        <f t="shared" ca="1" si="125"/>
        <v>0.74548611111111096</v>
      </c>
      <c r="AB194" s="10">
        <f t="shared" ca="1" si="126"/>
        <v>0.74548611111111096</v>
      </c>
      <c r="AC194" s="23">
        <f>0</f>
        <v>0</v>
      </c>
      <c r="AD194" s="10">
        <f t="shared" ca="1" si="127"/>
        <v>0.74548611111111096</v>
      </c>
      <c r="AE194" s="9">
        <f t="shared" ca="1" si="100"/>
        <v>39</v>
      </c>
      <c r="AF194" s="10">
        <f t="shared" ca="1" si="101"/>
        <v>4.5138888888888887E-4</v>
      </c>
      <c r="AG194" s="10">
        <f t="shared" ca="1" si="128"/>
        <v>0.74593749999999981</v>
      </c>
      <c r="AH194" s="9" t="str">
        <f t="shared" ca="1" si="102"/>
        <v>Burrito</v>
      </c>
      <c r="AI194" s="8">
        <f t="shared" ca="1" si="129"/>
        <v>0.74593749999999981</v>
      </c>
      <c r="AJ194" s="23">
        <f t="shared" ca="1" si="130"/>
        <v>0</v>
      </c>
      <c r="AK194" s="8">
        <f t="shared" ca="1" si="133"/>
        <v>0.74593749999999981</v>
      </c>
      <c r="AL194" s="7">
        <f t="shared" ca="1" si="103"/>
        <v>21</v>
      </c>
      <c r="AM194" s="8">
        <f t="shared" ca="1" si="104"/>
        <v>2.4305555555555555E-4</v>
      </c>
      <c r="AN194" s="8">
        <f t="shared" ca="1" si="105"/>
        <v>0.7461805555555554</v>
      </c>
      <c r="AO194" s="7" t="str">
        <f t="shared" ca="1" si="106"/>
        <v>Debit</v>
      </c>
      <c r="AP194" s="1">
        <f t="shared" ca="1" si="107"/>
        <v>9.68749999999996E-3</v>
      </c>
      <c r="AQ194" s="1">
        <f t="shared" ca="1" si="91"/>
        <v>1.5509259259259259E-3</v>
      </c>
      <c r="AR194">
        <f t="shared" si="108"/>
        <v>1</v>
      </c>
      <c r="AS194" s="33">
        <f t="shared" ca="1" si="131"/>
        <v>9.68749999999996E-3</v>
      </c>
      <c r="AT194" s="33">
        <f t="shared" ca="1" si="109"/>
        <v>1.5509259259259259E-3</v>
      </c>
      <c r="AX194">
        <f t="shared" si="132"/>
        <v>190</v>
      </c>
      <c r="AY194" s="34">
        <v>7.889231824416908E-3</v>
      </c>
    </row>
    <row r="195" spans="1:51">
      <c r="A195" s="2">
        <v>67</v>
      </c>
      <c r="B195" s="1">
        <f t="shared" si="92"/>
        <v>7.7546296296296293E-4</v>
      </c>
      <c r="C195" s="5">
        <f t="shared" si="110"/>
        <v>0.73571759259259251</v>
      </c>
      <c r="D195" s="18">
        <f t="shared" si="90"/>
        <v>0.73571759259259251</v>
      </c>
      <c r="E195" s="21">
        <f t="shared" ca="1" si="111"/>
        <v>0</v>
      </c>
      <c r="F195" s="18">
        <f t="shared" ca="1" si="112"/>
        <v>0.73571759259259251</v>
      </c>
      <c r="G195" s="25">
        <f t="shared" ca="1" si="93"/>
        <v>14</v>
      </c>
      <c r="H195" s="18">
        <f t="shared" ca="1" si="113"/>
        <v>1.6203703703703703E-4</v>
      </c>
      <c r="I195" s="18">
        <f t="shared" ca="1" si="114"/>
        <v>0.73587962962962949</v>
      </c>
      <c r="J195" s="16">
        <f t="shared" ca="1" si="115"/>
        <v>0.73587962962962949</v>
      </c>
      <c r="K195" s="23">
        <f t="shared" ca="1" si="116"/>
        <v>0</v>
      </c>
      <c r="L195" s="16">
        <f t="shared" ca="1" si="117"/>
        <v>0.73587962962962949</v>
      </c>
      <c r="M195" s="15">
        <f t="shared" ca="1" si="94"/>
        <v>10</v>
      </c>
      <c r="N195" s="16">
        <f t="shared" ca="1" si="95"/>
        <v>1.1574074074074075E-4</v>
      </c>
      <c r="O195" s="16">
        <f t="shared" ca="1" si="118"/>
        <v>0.73599537037037022</v>
      </c>
      <c r="P195" s="14">
        <f t="shared" ca="1" si="119"/>
        <v>0.73599537037037022</v>
      </c>
      <c r="Q195" s="23">
        <f t="shared" ca="1" si="120"/>
        <v>9.9421296296295925E-3</v>
      </c>
      <c r="R195" s="14">
        <f t="shared" ca="1" si="121"/>
        <v>0.74593749999999981</v>
      </c>
      <c r="S195" s="13">
        <f t="shared" ca="1" si="96"/>
        <v>32</v>
      </c>
      <c r="T195" s="14">
        <f t="shared" ca="1" si="97"/>
        <v>3.7037037037037035E-4</v>
      </c>
      <c r="U195" s="14">
        <f t="shared" ca="1" si="122"/>
        <v>0.74630787037037016</v>
      </c>
      <c r="V195" s="12">
        <f t="shared" ca="1" si="123"/>
        <v>0.74630787037037016</v>
      </c>
      <c r="W195" s="23">
        <v>0</v>
      </c>
      <c r="X195" s="12">
        <f t="shared" ca="1" si="124"/>
        <v>0.74630787037037016</v>
      </c>
      <c r="Y195" s="11">
        <f t="shared" ca="1" si="98"/>
        <v>20</v>
      </c>
      <c r="Z195" s="12">
        <f t="shared" ca="1" si="99"/>
        <v>2.3148148148148149E-4</v>
      </c>
      <c r="AA195" s="12">
        <f t="shared" ca="1" si="125"/>
        <v>0.74653935185185161</v>
      </c>
      <c r="AB195" s="10">
        <f t="shared" ca="1" si="126"/>
        <v>0.74653935185185161</v>
      </c>
      <c r="AC195" s="23">
        <f>0</f>
        <v>0</v>
      </c>
      <c r="AD195" s="10">
        <f t="shared" ca="1" si="127"/>
        <v>0.74653935185185161</v>
      </c>
      <c r="AE195" s="9">
        <f t="shared" ca="1" si="100"/>
        <v>43</v>
      </c>
      <c r="AF195" s="10">
        <f t="shared" ca="1" si="101"/>
        <v>4.9768518518518521E-4</v>
      </c>
      <c r="AG195" s="10">
        <f t="shared" ca="1" si="128"/>
        <v>0.74703703703703683</v>
      </c>
      <c r="AH195" s="9" t="str">
        <f t="shared" ca="1" si="102"/>
        <v>Bowl</v>
      </c>
      <c r="AI195" s="8">
        <f t="shared" ca="1" si="129"/>
        <v>0.74703703703703683</v>
      </c>
      <c r="AJ195" s="23">
        <f t="shared" ca="1" si="130"/>
        <v>0</v>
      </c>
      <c r="AK195" s="8">
        <f t="shared" ca="1" si="133"/>
        <v>0.74703703703703683</v>
      </c>
      <c r="AL195" s="7">
        <f t="shared" ca="1" si="103"/>
        <v>17</v>
      </c>
      <c r="AM195" s="8">
        <f t="shared" ca="1" si="104"/>
        <v>1.9675925925925926E-4</v>
      </c>
      <c r="AN195" s="8">
        <f t="shared" ca="1" si="105"/>
        <v>0.74723379629629605</v>
      </c>
      <c r="AO195" s="7" t="str">
        <f t="shared" ca="1" si="106"/>
        <v>Debit</v>
      </c>
      <c r="AP195" s="1">
        <f t="shared" ca="1" si="107"/>
        <v>9.9421296296295925E-3</v>
      </c>
      <c r="AQ195" s="1">
        <f t="shared" ca="1" si="91"/>
        <v>1.5740740740740741E-3</v>
      </c>
      <c r="AR195">
        <f t="shared" si="108"/>
        <v>1</v>
      </c>
      <c r="AS195" s="33">
        <f t="shared" ca="1" si="131"/>
        <v>9.9421296296295925E-3</v>
      </c>
      <c r="AT195" s="33">
        <f t="shared" ca="1" si="109"/>
        <v>1.5740740740740741E-3</v>
      </c>
      <c r="AX195">
        <f t="shared" si="132"/>
        <v>191</v>
      </c>
      <c r="AY195" s="34">
        <v>1.0088770290352328E-2</v>
      </c>
    </row>
    <row r="196" spans="1:51">
      <c r="A196" s="2">
        <v>40</v>
      </c>
      <c r="B196" s="1">
        <f t="shared" si="92"/>
        <v>4.6296296296296298E-4</v>
      </c>
      <c r="C196" s="5">
        <f t="shared" si="110"/>
        <v>0.7361805555555555</v>
      </c>
      <c r="D196" s="18">
        <f t="shared" si="90"/>
        <v>0.7361805555555555</v>
      </c>
      <c r="E196" s="21">
        <f t="shared" ca="1" si="111"/>
        <v>0</v>
      </c>
      <c r="F196" s="18">
        <f t="shared" ca="1" si="112"/>
        <v>0.7361805555555555</v>
      </c>
      <c r="G196" s="25">
        <f t="shared" ca="1" si="93"/>
        <v>19</v>
      </c>
      <c r="H196" s="18">
        <f t="shared" ca="1" si="113"/>
        <v>2.199074074074074E-4</v>
      </c>
      <c r="I196" s="18">
        <f t="shared" ca="1" si="114"/>
        <v>0.73640046296296291</v>
      </c>
      <c r="J196" s="16">
        <f t="shared" ca="1" si="115"/>
        <v>0.73640046296296291</v>
      </c>
      <c r="K196" s="23">
        <f t="shared" ca="1" si="116"/>
        <v>0</v>
      </c>
      <c r="L196" s="16">
        <f t="shared" ca="1" si="117"/>
        <v>0.73640046296296291</v>
      </c>
      <c r="M196" s="15">
        <f t="shared" ca="1" si="94"/>
        <v>35</v>
      </c>
      <c r="N196" s="16">
        <f t="shared" ca="1" si="95"/>
        <v>4.0509259259259258E-4</v>
      </c>
      <c r="O196" s="16">
        <f t="shared" ca="1" si="118"/>
        <v>0.73680555555555549</v>
      </c>
      <c r="P196" s="14">
        <f t="shared" ca="1" si="119"/>
        <v>0.73680555555555549</v>
      </c>
      <c r="Q196" s="23">
        <f t="shared" ca="1" si="120"/>
        <v>1.0231481481481342E-2</v>
      </c>
      <c r="R196" s="14">
        <f t="shared" ca="1" si="121"/>
        <v>0.74703703703703683</v>
      </c>
      <c r="S196" s="13">
        <f t="shared" ca="1" si="96"/>
        <v>33</v>
      </c>
      <c r="T196" s="14">
        <f t="shared" ca="1" si="97"/>
        <v>3.8194444444444446E-4</v>
      </c>
      <c r="U196" s="14">
        <f t="shared" ca="1" si="122"/>
        <v>0.74741898148148123</v>
      </c>
      <c r="V196" s="12">
        <f t="shared" ca="1" si="123"/>
        <v>0.74741898148148123</v>
      </c>
      <c r="W196" s="23">
        <v>0</v>
      </c>
      <c r="X196" s="12">
        <f t="shared" ca="1" si="124"/>
        <v>0.74741898148148123</v>
      </c>
      <c r="Y196" s="11">
        <f t="shared" ca="1" si="98"/>
        <v>41</v>
      </c>
      <c r="Z196" s="12">
        <f t="shared" ca="1" si="99"/>
        <v>4.7453703703703704E-4</v>
      </c>
      <c r="AA196" s="12">
        <f t="shared" ca="1" si="125"/>
        <v>0.74789351851851826</v>
      </c>
      <c r="AB196" s="10">
        <f t="shared" ca="1" si="126"/>
        <v>0.74789351851851826</v>
      </c>
      <c r="AC196" s="23">
        <f>0</f>
        <v>0</v>
      </c>
      <c r="AD196" s="10">
        <f t="shared" ca="1" si="127"/>
        <v>0.74789351851851826</v>
      </c>
      <c r="AE196" s="9">
        <f t="shared" ca="1" si="100"/>
        <v>39</v>
      </c>
      <c r="AF196" s="10">
        <f t="shared" ca="1" si="101"/>
        <v>4.5138888888888887E-4</v>
      </c>
      <c r="AG196" s="10">
        <f t="shared" ca="1" si="128"/>
        <v>0.74834490740740711</v>
      </c>
      <c r="AH196" s="9" t="str">
        <f t="shared" ca="1" si="102"/>
        <v>Burrito</v>
      </c>
      <c r="AI196" s="8">
        <f t="shared" ca="1" si="129"/>
        <v>0.74834490740740711</v>
      </c>
      <c r="AJ196" s="23">
        <f t="shared" ca="1" si="130"/>
        <v>0</v>
      </c>
      <c r="AK196" s="8">
        <f t="shared" ca="1" si="133"/>
        <v>0.74834490740740711</v>
      </c>
      <c r="AL196" s="7">
        <f t="shared" ca="1" si="103"/>
        <v>12</v>
      </c>
      <c r="AM196" s="8">
        <f t="shared" ca="1" si="104"/>
        <v>1.3888888888888889E-4</v>
      </c>
      <c r="AN196" s="8">
        <f t="shared" ca="1" si="105"/>
        <v>0.74848379629629602</v>
      </c>
      <c r="AO196" s="7" t="str">
        <f t="shared" ca="1" si="106"/>
        <v>Debit</v>
      </c>
      <c r="AP196" s="1">
        <f t="shared" ca="1" si="107"/>
        <v>1.0231481481481342E-2</v>
      </c>
      <c r="AQ196" s="1">
        <f t="shared" ca="1" si="91"/>
        <v>2.0717592592592593E-3</v>
      </c>
      <c r="AR196">
        <f t="shared" si="108"/>
        <v>1</v>
      </c>
      <c r="AS196" s="33">
        <f t="shared" ca="1" si="131"/>
        <v>1.0231481481481342E-2</v>
      </c>
      <c r="AT196" s="33">
        <f t="shared" ca="1" si="109"/>
        <v>2.0717592592592593E-3</v>
      </c>
      <c r="AX196">
        <f t="shared" si="132"/>
        <v>192</v>
      </c>
      <c r="AY196" s="34">
        <v>9.1714177526294703E-3</v>
      </c>
    </row>
    <row r="197" spans="1:51">
      <c r="A197" s="2">
        <v>123</v>
      </c>
      <c r="B197" s="1">
        <f t="shared" si="92"/>
        <v>1.4236111111111112E-3</v>
      </c>
      <c r="C197" s="5">
        <f t="shared" si="110"/>
        <v>0.73760416666666662</v>
      </c>
      <c r="D197" s="18">
        <f t="shared" ref="D197:D240" si="134">C197</f>
        <v>0.73760416666666662</v>
      </c>
      <c r="E197" s="21">
        <f t="shared" ca="1" si="111"/>
        <v>0</v>
      </c>
      <c r="F197" s="18">
        <f t="shared" ca="1" si="112"/>
        <v>0.73760416666666662</v>
      </c>
      <c r="G197" s="25">
        <f t="shared" ca="1" si="93"/>
        <v>11</v>
      </c>
      <c r="H197" s="18">
        <f t="shared" ca="1" si="113"/>
        <v>1.273148148148148E-4</v>
      </c>
      <c r="I197" s="18">
        <f t="shared" ca="1" si="114"/>
        <v>0.73773148148148138</v>
      </c>
      <c r="J197" s="16">
        <f t="shared" ca="1" si="115"/>
        <v>0.73773148148148138</v>
      </c>
      <c r="K197" s="23">
        <f t="shared" ca="1" si="116"/>
        <v>0</v>
      </c>
      <c r="L197" s="16">
        <f t="shared" ca="1" si="117"/>
        <v>0.73773148148148138</v>
      </c>
      <c r="M197" s="15">
        <f t="shared" ca="1" si="94"/>
        <v>23</v>
      </c>
      <c r="N197" s="16">
        <f t="shared" ca="1" si="95"/>
        <v>2.6620370370370372E-4</v>
      </c>
      <c r="O197" s="16">
        <f t="shared" ca="1" si="118"/>
        <v>0.73799768518518505</v>
      </c>
      <c r="P197" s="14">
        <f t="shared" ca="1" si="119"/>
        <v>0.73799768518518505</v>
      </c>
      <c r="Q197" s="23">
        <f t="shared" ca="1" si="120"/>
        <v>1.0347222222222063E-2</v>
      </c>
      <c r="R197" s="14">
        <f t="shared" ca="1" si="121"/>
        <v>0.74834490740740711</v>
      </c>
      <c r="S197" s="13">
        <f t="shared" ca="1" si="96"/>
        <v>33</v>
      </c>
      <c r="T197" s="14">
        <f t="shared" ca="1" si="97"/>
        <v>3.8194444444444446E-4</v>
      </c>
      <c r="U197" s="14">
        <f t="shared" ca="1" si="122"/>
        <v>0.7487268518518515</v>
      </c>
      <c r="V197" s="12">
        <f t="shared" ca="1" si="123"/>
        <v>0.7487268518518515</v>
      </c>
      <c r="W197" s="23">
        <v>0</v>
      </c>
      <c r="X197" s="12">
        <f t="shared" ca="1" si="124"/>
        <v>0.7487268518518515</v>
      </c>
      <c r="Y197" s="11">
        <f t="shared" ca="1" si="98"/>
        <v>38</v>
      </c>
      <c r="Z197" s="12">
        <f t="shared" ca="1" si="99"/>
        <v>4.3981481481481481E-4</v>
      </c>
      <c r="AA197" s="12">
        <f t="shared" ca="1" si="125"/>
        <v>0.74916666666666631</v>
      </c>
      <c r="AB197" s="10">
        <f t="shared" ca="1" si="126"/>
        <v>0.74916666666666631</v>
      </c>
      <c r="AC197" s="23">
        <f>0</f>
        <v>0</v>
      </c>
      <c r="AD197" s="10">
        <f t="shared" ca="1" si="127"/>
        <v>0.74916666666666631</v>
      </c>
      <c r="AE197" s="9">
        <f t="shared" ca="1" si="100"/>
        <v>32</v>
      </c>
      <c r="AF197" s="10">
        <f t="shared" ca="1" si="101"/>
        <v>3.7037037037037035E-4</v>
      </c>
      <c r="AG197" s="10">
        <f t="shared" ca="1" si="128"/>
        <v>0.74953703703703667</v>
      </c>
      <c r="AH197" s="9" t="str">
        <f t="shared" ca="1" si="102"/>
        <v>Bowl</v>
      </c>
      <c r="AI197" s="8">
        <f t="shared" ca="1" si="129"/>
        <v>0.74953703703703667</v>
      </c>
      <c r="AJ197" s="23">
        <f t="shared" ca="1" si="130"/>
        <v>0</v>
      </c>
      <c r="AK197" s="8">
        <f t="shared" ca="1" si="133"/>
        <v>0.74953703703703667</v>
      </c>
      <c r="AL197" s="7">
        <f t="shared" ca="1" si="103"/>
        <v>12</v>
      </c>
      <c r="AM197" s="8">
        <f t="shared" ca="1" si="104"/>
        <v>1.3888888888888889E-4</v>
      </c>
      <c r="AN197" s="8">
        <f t="shared" ca="1" si="105"/>
        <v>0.74967592592592558</v>
      </c>
      <c r="AO197" s="7" t="str">
        <f t="shared" ca="1" si="106"/>
        <v>Debit</v>
      </c>
      <c r="AP197" s="1">
        <f t="shared" ca="1" si="107"/>
        <v>1.0347222222222063E-2</v>
      </c>
      <c r="AQ197" s="1">
        <f t="shared" ref="AQ197:AQ240" ca="1" si="135">AM197+AF197+Z197+T197+N197+H197</f>
        <v>1.724537037037037E-3</v>
      </c>
      <c r="AR197">
        <f t="shared" si="108"/>
        <v>1</v>
      </c>
      <c r="AS197" s="33">
        <f t="shared" ca="1" si="131"/>
        <v>1.0347222222222063E-2</v>
      </c>
      <c r="AT197" s="33">
        <f t="shared" ca="1" si="109"/>
        <v>1.724537037037037E-3</v>
      </c>
      <c r="AX197">
        <f t="shared" si="132"/>
        <v>193</v>
      </c>
      <c r="AY197" s="34">
        <v>8.5681012802929397E-3</v>
      </c>
    </row>
    <row r="198" spans="1:51">
      <c r="A198" s="2">
        <v>100</v>
      </c>
      <c r="B198" s="1">
        <f t="shared" ref="B198:B240" si="136">A198/86400</f>
        <v>1.1574074074074073E-3</v>
      </c>
      <c r="C198" s="5">
        <f t="shared" si="110"/>
        <v>0.73876157407407406</v>
      </c>
      <c r="D198" s="18">
        <f t="shared" si="134"/>
        <v>0.73876157407407406</v>
      </c>
      <c r="E198" s="21">
        <f t="shared" ca="1" si="111"/>
        <v>0</v>
      </c>
      <c r="F198" s="18">
        <f t="shared" ca="1" si="112"/>
        <v>0.73876157407407406</v>
      </c>
      <c r="G198" s="25">
        <f t="shared" ref="G198:G261" ca="1" si="137">RANDBETWEEN(10,30)</f>
        <v>28</v>
      </c>
      <c r="H198" s="18">
        <f t="shared" ca="1" si="113"/>
        <v>3.2407407407407406E-4</v>
      </c>
      <c r="I198" s="18">
        <f t="shared" ca="1" si="114"/>
        <v>0.73908564814814814</v>
      </c>
      <c r="J198" s="16">
        <f t="shared" ca="1" si="115"/>
        <v>0.73908564814814814</v>
      </c>
      <c r="K198" s="23">
        <f t="shared" ca="1" si="116"/>
        <v>0</v>
      </c>
      <c r="L198" s="16">
        <f t="shared" ca="1" si="117"/>
        <v>0.73908564814814814</v>
      </c>
      <c r="M198" s="15">
        <f t="shared" ref="M198:M261" ca="1" si="138">RANDBETWEEN(8,35)</f>
        <v>27</v>
      </c>
      <c r="N198" s="16">
        <f t="shared" ref="N198:N240" ca="1" si="139">M198/86400</f>
        <v>3.1250000000000001E-4</v>
      </c>
      <c r="O198" s="16">
        <f t="shared" ca="1" si="118"/>
        <v>0.73939814814814819</v>
      </c>
      <c r="P198" s="14">
        <f t="shared" ca="1" si="119"/>
        <v>0.73939814814814819</v>
      </c>
      <c r="Q198" s="23">
        <f t="shared" ca="1" si="120"/>
        <v>1.0138888888888475E-2</v>
      </c>
      <c r="R198" s="14">
        <f t="shared" ca="1" si="121"/>
        <v>0.74953703703703667</v>
      </c>
      <c r="S198" s="13">
        <f t="shared" ref="S198:S261" ca="1" si="140">RANDBETWEEN(15,45)</f>
        <v>29</v>
      </c>
      <c r="T198" s="14">
        <f t="shared" ref="T198:T240" ca="1" si="141">S198/86400</f>
        <v>3.3564814814814812E-4</v>
      </c>
      <c r="U198" s="14">
        <f t="shared" ca="1" si="122"/>
        <v>0.7498726851851848</v>
      </c>
      <c r="V198" s="12">
        <f t="shared" ca="1" si="123"/>
        <v>0.7498726851851848</v>
      </c>
      <c r="W198" s="23">
        <v>0</v>
      </c>
      <c r="X198" s="12">
        <f t="shared" ca="1" si="124"/>
        <v>0.7498726851851848</v>
      </c>
      <c r="Y198" s="11">
        <f t="shared" ref="Y198:Y261" ca="1" si="142">RANDBETWEEN(20,50)</f>
        <v>48</v>
      </c>
      <c r="Z198" s="12">
        <f t="shared" ref="Z198:Z240" ca="1" si="143">Y198/86400</f>
        <v>5.5555555555555556E-4</v>
      </c>
      <c r="AA198" s="12">
        <f t="shared" ca="1" si="125"/>
        <v>0.75042824074074033</v>
      </c>
      <c r="AB198" s="10">
        <f t="shared" ca="1" si="126"/>
        <v>0.75042824074074033</v>
      </c>
      <c r="AC198" s="23">
        <f>0</f>
        <v>0</v>
      </c>
      <c r="AD198" s="10">
        <f t="shared" ca="1" si="127"/>
        <v>0.75042824074074033</v>
      </c>
      <c r="AE198" s="9">
        <f t="shared" ref="AE198:AE261" ca="1" si="144">IF(AH198=$AE$366,RANDBETWEEN($AF$366,$AG$366),IF(AH198=$AE$367,RANDBETWEEN($AF$367,$AG$367),RANDBETWEEN($AF$368,$AG$368)))</f>
        <v>65</v>
      </c>
      <c r="AF198" s="10">
        <f t="shared" ref="AF198:AF240" ca="1" si="145">AE198/86400</f>
        <v>7.5231481481481482E-4</v>
      </c>
      <c r="AG198" s="10">
        <f t="shared" ca="1" si="128"/>
        <v>0.75118055555555518</v>
      </c>
      <c r="AH198" s="9" t="str">
        <f t="shared" ref="AH198:AH261" ca="1" si="146">IF(RAND()&lt;$AD$366,$AE$366,IF(RAND()&lt;$AD$367,$AE$367,$AE$368))</f>
        <v>Quesadilla</v>
      </c>
      <c r="AI198" s="8">
        <f t="shared" ca="1" si="129"/>
        <v>0.75118055555555518</v>
      </c>
      <c r="AJ198" s="23">
        <f t="shared" ca="1" si="130"/>
        <v>0</v>
      </c>
      <c r="AK198" s="8">
        <f t="shared" ca="1" si="133"/>
        <v>0.75118055555555518</v>
      </c>
      <c r="AL198" s="7">
        <f t="shared" ref="AL198:AL261" ca="1" si="147">IF(AO198=$AL$366,RANDBETWEEN($AM$366,$AN$366),RANDBETWEEN($AM$367,$AN$367))</f>
        <v>20</v>
      </c>
      <c r="AM198" s="8">
        <f t="shared" ref="AM198:AM240" ca="1" si="148">AL198/86400</f>
        <v>2.3148148148148149E-4</v>
      </c>
      <c r="AN198" s="8">
        <f t="shared" ref="AN198:AN240" ca="1" si="149">AK198+AM198</f>
        <v>0.75141203703703663</v>
      </c>
      <c r="AO198" s="7" t="str">
        <f t="shared" ref="AO198:AO261" ca="1" si="150">IF(RAND()&lt;$AK$366,$AL$366,$AL$367)</f>
        <v>Debit</v>
      </c>
      <c r="AP198" s="1">
        <f t="shared" ref="AP198:AP240" ca="1" si="151">E198+K198+Q198+W198+AC198+AJ198</f>
        <v>1.0138888888888475E-2</v>
      </c>
      <c r="AQ198" s="1">
        <f t="shared" ca="1" si="135"/>
        <v>2.5115740740740741E-3</v>
      </c>
      <c r="AR198">
        <f t="shared" ref="AR198:AR240" si="152">IF(C198&lt;$H$1, 1,0)</f>
        <v>1</v>
      </c>
      <c r="AS198" s="33">
        <f t="shared" ca="1" si="131"/>
        <v>1.0138888888888475E-2</v>
      </c>
      <c r="AT198" s="33">
        <f t="shared" ref="AT198:AT240" ca="1" si="153">AQ198*AR198</f>
        <v>2.5115740740740741E-3</v>
      </c>
      <c r="AX198">
        <f t="shared" si="132"/>
        <v>194</v>
      </c>
      <c r="AY198" s="34">
        <v>9.4488383058990138E-3</v>
      </c>
    </row>
    <row r="199" spans="1:51">
      <c r="A199" s="2">
        <v>66</v>
      </c>
      <c r="B199" s="1">
        <f t="shared" si="136"/>
        <v>7.6388888888888893E-4</v>
      </c>
      <c r="C199" s="5">
        <f t="shared" ref="C199:C240" si="154">C198+B199</f>
        <v>0.73952546296296295</v>
      </c>
      <c r="D199" s="18">
        <f t="shared" si="134"/>
        <v>0.73952546296296295</v>
      </c>
      <c r="E199" s="21">
        <f t="shared" ref="E199:E240" ca="1" si="155">MAX(0,(I198-D199))</f>
        <v>0</v>
      </c>
      <c r="F199" s="18">
        <f t="shared" ref="F199:F240" ca="1" si="156">D199+E199</f>
        <v>0.73952546296296295</v>
      </c>
      <c r="G199" s="25">
        <f t="shared" ca="1" si="137"/>
        <v>29</v>
      </c>
      <c r="H199" s="18">
        <f t="shared" ref="H199:H240" ca="1" si="157">G199/86400</f>
        <v>3.3564814814814812E-4</v>
      </c>
      <c r="I199" s="18">
        <f t="shared" ref="I199:I240" ca="1" si="158">F199+H199</f>
        <v>0.73986111111111108</v>
      </c>
      <c r="J199" s="16">
        <f t="shared" ref="J199:J240" ca="1" si="159">I199</f>
        <v>0.73986111111111108</v>
      </c>
      <c r="K199" s="23">
        <f t="shared" ref="K199:K240" ca="1" si="160">MAX(0,(O198-J199))</f>
        <v>0</v>
      </c>
      <c r="L199" s="16">
        <f t="shared" ref="L199:L240" ca="1" si="161">J199+K199</f>
        <v>0.73986111111111108</v>
      </c>
      <c r="M199" s="15">
        <f t="shared" ca="1" si="138"/>
        <v>26</v>
      </c>
      <c r="N199" s="16">
        <f t="shared" ca="1" si="139"/>
        <v>3.0092592592592595E-4</v>
      </c>
      <c r="O199" s="16">
        <f t="shared" ref="O199:O240" ca="1" si="162">L199+N199</f>
        <v>0.74016203703703698</v>
      </c>
      <c r="P199" s="14">
        <f t="shared" ref="P199:P240" ca="1" si="163">O199</f>
        <v>0.74016203703703698</v>
      </c>
      <c r="Q199" s="23">
        <f t="shared" ref="Q199:Q240" ca="1" si="164">MAX(0,(AG198-P199))</f>
        <v>1.1018518518518206E-2</v>
      </c>
      <c r="R199" s="14">
        <f t="shared" ref="R199:R240" ca="1" si="165">P199+Q199</f>
        <v>0.75118055555555518</v>
      </c>
      <c r="S199" s="13">
        <f t="shared" ca="1" si="140"/>
        <v>30</v>
      </c>
      <c r="T199" s="14">
        <f t="shared" ca="1" si="141"/>
        <v>3.4722222222222224E-4</v>
      </c>
      <c r="U199" s="14">
        <f t="shared" ref="U199:U240" ca="1" si="166">R199+T199</f>
        <v>0.75152777777777746</v>
      </c>
      <c r="V199" s="12">
        <f t="shared" ref="V199:V240" ca="1" si="167">U199</f>
        <v>0.75152777777777746</v>
      </c>
      <c r="W199" s="23">
        <v>0</v>
      </c>
      <c r="X199" s="12">
        <f t="shared" ref="X199:X240" ca="1" si="168">V199+W199</f>
        <v>0.75152777777777746</v>
      </c>
      <c r="Y199" s="11">
        <f t="shared" ca="1" si="142"/>
        <v>31</v>
      </c>
      <c r="Z199" s="12">
        <f t="shared" ca="1" si="143"/>
        <v>3.5879629629629629E-4</v>
      </c>
      <c r="AA199" s="12">
        <f t="shared" ref="AA199:AA240" ca="1" si="169">X199+Z199</f>
        <v>0.75188657407407378</v>
      </c>
      <c r="AB199" s="10">
        <f t="shared" ref="AB199:AB240" ca="1" si="170">AA199</f>
        <v>0.75188657407407378</v>
      </c>
      <c r="AC199" s="23">
        <f>0</f>
        <v>0</v>
      </c>
      <c r="AD199" s="10">
        <f t="shared" ref="AD199:AD240" ca="1" si="171">AB199+AC199</f>
        <v>0.75188657407407378</v>
      </c>
      <c r="AE199" s="9">
        <f t="shared" ca="1" si="144"/>
        <v>26</v>
      </c>
      <c r="AF199" s="10">
        <f t="shared" ca="1" si="145"/>
        <v>3.0092592592592595E-4</v>
      </c>
      <c r="AG199" s="10">
        <f t="shared" ref="AG199:AG240" ca="1" si="172">AD199+AF199</f>
        <v>0.75218749999999968</v>
      </c>
      <c r="AH199" s="9" t="str">
        <f t="shared" ca="1" si="146"/>
        <v>Bowl</v>
      </c>
      <c r="AI199" s="8">
        <f t="shared" ref="AI199:AI240" ca="1" si="173">AG199</f>
        <v>0.75218749999999968</v>
      </c>
      <c r="AJ199" s="23">
        <f t="shared" ref="AJ199:AJ240" ca="1" si="174">MAX(0,(AN198-AI199))</f>
        <v>0</v>
      </c>
      <c r="AK199" s="8">
        <f t="shared" ca="1" si="133"/>
        <v>0.75218749999999968</v>
      </c>
      <c r="AL199" s="7">
        <f t="shared" ca="1" si="147"/>
        <v>29</v>
      </c>
      <c r="AM199" s="8">
        <f t="shared" ca="1" si="148"/>
        <v>3.3564814814814812E-4</v>
      </c>
      <c r="AN199" s="8">
        <f t="shared" ca="1" si="149"/>
        <v>0.7525231481481478</v>
      </c>
      <c r="AO199" s="7" t="str">
        <f t="shared" ca="1" si="150"/>
        <v>Debit</v>
      </c>
      <c r="AP199" s="1">
        <f t="shared" ca="1" si="151"/>
        <v>1.1018518518518206E-2</v>
      </c>
      <c r="AQ199" s="1">
        <f t="shared" ca="1" si="135"/>
        <v>1.9791666666666668E-3</v>
      </c>
      <c r="AR199">
        <f t="shared" si="152"/>
        <v>1</v>
      </c>
      <c r="AS199" s="33">
        <f t="shared" ref="AS199:AS240" ca="1" si="175">AP199*AR199</f>
        <v>1.1018518518518206E-2</v>
      </c>
      <c r="AT199" s="33">
        <f t="shared" ca="1" si="153"/>
        <v>1.9791666666666668E-3</v>
      </c>
      <c r="AX199">
        <f t="shared" ref="AX199:AX262" si="176">AX198+1</f>
        <v>195</v>
      </c>
      <c r="AY199" s="34">
        <v>8.4388931755834586E-3</v>
      </c>
    </row>
    <row r="200" spans="1:51">
      <c r="A200" s="2">
        <v>54</v>
      </c>
      <c r="B200" s="1">
        <f t="shared" si="136"/>
        <v>6.2500000000000001E-4</v>
      </c>
      <c r="C200" s="5">
        <f t="shared" si="154"/>
        <v>0.74015046296296294</v>
      </c>
      <c r="D200" s="18">
        <f t="shared" si="134"/>
        <v>0.74015046296296294</v>
      </c>
      <c r="E200" s="21">
        <f t="shared" ca="1" si="155"/>
        <v>0</v>
      </c>
      <c r="F200" s="18">
        <f t="shared" ca="1" si="156"/>
        <v>0.74015046296296294</v>
      </c>
      <c r="G200" s="25">
        <f t="shared" ca="1" si="137"/>
        <v>16</v>
      </c>
      <c r="H200" s="18">
        <f t="shared" ca="1" si="157"/>
        <v>1.8518518518518518E-4</v>
      </c>
      <c r="I200" s="18">
        <f t="shared" ca="1" si="158"/>
        <v>0.74033564814814812</v>
      </c>
      <c r="J200" s="16">
        <f t="shared" ca="1" si="159"/>
        <v>0.74033564814814812</v>
      </c>
      <c r="K200" s="23">
        <f t="shared" ca="1" si="160"/>
        <v>0</v>
      </c>
      <c r="L200" s="16">
        <f t="shared" ca="1" si="161"/>
        <v>0.74033564814814812</v>
      </c>
      <c r="M200" s="15">
        <f t="shared" ca="1" si="138"/>
        <v>12</v>
      </c>
      <c r="N200" s="16">
        <f t="shared" ca="1" si="139"/>
        <v>1.3888888888888889E-4</v>
      </c>
      <c r="O200" s="16">
        <f t="shared" ca="1" si="162"/>
        <v>0.74047453703703703</v>
      </c>
      <c r="P200" s="14">
        <f t="shared" ca="1" si="163"/>
        <v>0.74047453703703703</v>
      </c>
      <c r="Q200" s="23">
        <f t="shared" ca="1" si="164"/>
        <v>1.1712962962962647E-2</v>
      </c>
      <c r="R200" s="14">
        <f t="shared" ca="1" si="165"/>
        <v>0.75218749999999968</v>
      </c>
      <c r="S200" s="13">
        <f t="shared" ca="1" si="140"/>
        <v>17</v>
      </c>
      <c r="T200" s="14">
        <f t="shared" ca="1" si="141"/>
        <v>1.9675925925925926E-4</v>
      </c>
      <c r="U200" s="14">
        <f t="shared" ca="1" si="166"/>
        <v>0.75238425925925889</v>
      </c>
      <c r="V200" s="12">
        <f t="shared" ca="1" si="167"/>
        <v>0.75238425925925889</v>
      </c>
      <c r="W200" s="23">
        <v>0</v>
      </c>
      <c r="X200" s="12">
        <f t="shared" ca="1" si="168"/>
        <v>0.75238425925925889</v>
      </c>
      <c r="Y200" s="11">
        <f t="shared" ca="1" si="142"/>
        <v>47</v>
      </c>
      <c r="Z200" s="12">
        <f t="shared" ca="1" si="143"/>
        <v>5.4398148148148144E-4</v>
      </c>
      <c r="AA200" s="12">
        <f t="shared" ca="1" si="169"/>
        <v>0.75292824074074038</v>
      </c>
      <c r="AB200" s="10">
        <f t="shared" ca="1" si="170"/>
        <v>0.75292824074074038</v>
      </c>
      <c r="AC200" s="23">
        <f>0</f>
        <v>0</v>
      </c>
      <c r="AD200" s="10">
        <f t="shared" ca="1" si="171"/>
        <v>0.75292824074074038</v>
      </c>
      <c r="AE200" s="9">
        <f t="shared" ca="1" si="144"/>
        <v>50</v>
      </c>
      <c r="AF200" s="10">
        <f t="shared" ca="1" si="145"/>
        <v>5.7870370370370367E-4</v>
      </c>
      <c r="AG200" s="10">
        <f t="shared" ca="1" si="172"/>
        <v>0.7535069444444441</v>
      </c>
      <c r="AH200" s="9" t="str">
        <f t="shared" ca="1" si="146"/>
        <v>Bowl</v>
      </c>
      <c r="AI200" s="8">
        <f t="shared" ca="1" si="173"/>
        <v>0.7535069444444441</v>
      </c>
      <c r="AJ200" s="23">
        <f t="shared" ca="1" si="174"/>
        <v>0</v>
      </c>
      <c r="AK200" s="8">
        <f t="shared" ca="1" si="133"/>
        <v>0.7535069444444441</v>
      </c>
      <c r="AL200" s="7">
        <f t="shared" ca="1" si="147"/>
        <v>43</v>
      </c>
      <c r="AM200" s="8">
        <f t="shared" ca="1" si="148"/>
        <v>4.9768518518518521E-4</v>
      </c>
      <c r="AN200" s="8">
        <f t="shared" ca="1" si="149"/>
        <v>0.75400462962962933</v>
      </c>
      <c r="AO200" s="7" t="str">
        <f t="shared" ca="1" si="150"/>
        <v>Cash</v>
      </c>
      <c r="AP200" s="1">
        <f t="shared" ca="1" si="151"/>
        <v>1.1712962962962647E-2</v>
      </c>
      <c r="AQ200" s="1">
        <f t="shared" ca="1" si="135"/>
        <v>2.1412037037037038E-3</v>
      </c>
      <c r="AR200">
        <f t="shared" si="152"/>
        <v>1</v>
      </c>
      <c r="AS200" s="33">
        <f t="shared" ca="1" si="175"/>
        <v>1.1712962962962647E-2</v>
      </c>
      <c r="AT200" s="33">
        <f t="shared" ca="1" si="153"/>
        <v>2.1412037037037038E-3</v>
      </c>
      <c r="AX200">
        <f t="shared" si="176"/>
        <v>196</v>
      </c>
      <c r="AY200" s="34">
        <v>1.0066372313672439E-2</v>
      </c>
    </row>
    <row r="201" spans="1:51">
      <c r="A201" s="2">
        <v>67</v>
      </c>
      <c r="B201" s="1">
        <f t="shared" si="136"/>
        <v>7.7546296296296293E-4</v>
      </c>
      <c r="C201" s="5">
        <f t="shared" si="154"/>
        <v>0.74092592592592588</v>
      </c>
      <c r="D201" s="18">
        <f t="shared" si="134"/>
        <v>0.74092592592592588</v>
      </c>
      <c r="E201" s="21">
        <f t="shared" ca="1" si="155"/>
        <v>0</v>
      </c>
      <c r="F201" s="18">
        <f t="shared" ca="1" si="156"/>
        <v>0.74092592592592588</v>
      </c>
      <c r="G201" s="25">
        <f t="shared" ca="1" si="137"/>
        <v>25</v>
      </c>
      <c r="H201" s="18">
        <f t="shared" ca="1" si="157"/>
        <v>2.8935185185185184E-4</v>
      </c>
      <c r="I201" s="18">
        <f t="shared" ca="1" si="158"/>
        <v>0.74121527777777774</v>
      </c>
      <c r="J201" s="16">
        <f t="shared" ca="1" si="159"/>
        <v>0.74121527777777774</v>
      </c>
      <c r="K201" s="23">
        <f t="shared" ca="1" si="160"/>
        <v>0</v>
      </c>
      <c r="L201" s="16">
        <f t="shared" ca="1" si="161"/>
        <v>0.74121527777777774</v>
      </c>
      <c r="M201" s="15">
        <f t="shared" ca="1" si="138"/>
        <v>18</v>
      </c>
      <c r="N201" s="16">
        <f t="shared" ca="1" si="139"/>
        <v>2.0833333333333335E-4</v>
      </c>
      <c r="O201" s="16">
        <f t="shared" ca="1" si="162"/>
        <v>0.7414236111111111</v>
      </c>
      <c r="P201" s="14">
        <f t="shared" ca="1" si="163"/>
        <v>0.7414236111111111</v>
      </c>
      <c r="Q201" s="23">
        <f t="shared" ca="1" si="164"/>
        <v>1.2083333333333002E-2</v>
      </c>
      <c r="R201" s="14">
        <f t="shared" ca="1" si="165"/>
        <v>0.7535069444444441</v>
      </c>
      <c r="S201" s="13">
        <f t="shared" ca="1" si="140"/>
        <v>33</v>
      </c>
      <c r="T201" s="14">
        <f t="shared" ca="1" si="141"/>
        <v>3.8194444444444446E-4</v>
      </c>
      <c r="U201" s="14">
        <f t="shared" ca="1" si="166"/>
        <v>0.7538888888888885</v>
      </c>
      <c r="V201" s="12">
        <f t="shared" ca="1" si="167"/>
        <v>0.7538888888888885</v>
      </c>
      <c r="W201" s="23">
        <v>0</v>
      </c>
      <c r="X201" s="12">
        <f t="shared" ca="1" si="168"/>
        <v>0.7538888888888885</v>
      </c>
      <c r="Y201" s="11">
        <f t="shared" ca="1" si="142"/>
        <v>24</v>
      </c>
      <c r="Z201" s="12">
        <f t="shared" ca="1" si="143"/>
        <v>2.7777777777777778E-4</v>
      </c>
      <c r="AA201" s="12">
        <f t="shared" ca="1" si="169"/>
        <v>0.75416666666666632</v>
      </c>
      <c r="AB201" s="10">
        <f t="shared" ca="1" si="170"/>
        <v>0.75416666666666632</v>
      </c>
      <c r="AC201" s="23">
        <f>0</f>
        <v>0</v>
      </c>
      <c r="AD201" s="10">
        <f t="shared" ca="1" si="171"/>
        <v>0.75416666666666632</v>
      </c>
      <c r="AE201" s="9">
        <f t="shared" ca="1" si="144"/>
        <v>27</v>
      </c>
      <c r="AF201" s="10">
        <f t="shared" ca="1" si="145"/>
        <v>3.1250000000000001E-4</v>
      </c>
      <c r="AG201" s="10">
        <f t="shared" ca="1" si="172"/>
        <v>0.75447916666666637</v>
      </c>
      <c r="AH201" s="9" t="str">
        <f t="shared" ca="1" si="146"/>
        <v>Bowl</v>
      </c>
      <c r="AI201" s="8">
        <f t="shared" ca="1" si="173"/>
        <v>0.75447916666666637</v>
      </c>
      <c r="AJ201" s="23">
        <f t="shared" ca="1" si="174"/>
        <v>0</v>
      </c>
      <c r="AK201" s="8">
        <f t="shared" ref="AK201:AK240" ca="1" si="177">AI201+AJ201</f>
        <v>0.75447916666666637</v>
      </c>
      <c r="AL201" s="7">
        <f t="shared" ca="1" si="147"/>
        <v>23</v>
      </c>
      <c r="AM201" s="8">
        <f t="shared" ca="1" si="148"/>
        <v>2.6620370370370372E-4</v>
      </c>
      <c r="AN201" s="8">
        <f t="shared" ca="1" si="149"/>
        <v>0.75474537037037004</v>
      </c>
      <c r="AO201" s="7" t="str">
        <f t="shared" ca="1" si="150"/>
        <v>Debit</v>
      </c>
      <c r="AP201" s="1">
        <f t="shared" ca="1" si="151"/>
        <v>1.2083333333333002E-2</v>
      </c>
      <c r="AQ201" s="1">
        <f t="shared" ca="1" si="135"/>
        <v>1.7361111111111112E-3</v>
      </c>
      <c r="AR201">
        <f t="shared" si="152"/>
        <v>1</v>
      </c>
      <c r="AS201" s="33">
        <f t="shared" ca="1" si="175"/>
        <v>1.2083333333333002E-2</v>
      </c>
      <c r="AT201" s="33">
        <f t="shared" ca="1" si="153"/>
        <v>1.7361111111111112E-3</v>
      </c>
      <c r="AX201">
        <f t="shared" si="176"/>
        <v>197</v>
      </c>
      <c r="AY201" s="34">
        <v>8.2282378829449821E-3</v>
      </c>
    </row>
    <row r="202" spans="1:51">
      <c r="A202" s="2">
        <v>97</v>
      </c>
      <c r="B202" s="1">
        <f t="shared" si="136"/>
        <v>1.1226851851851851E-3</v>
      </c>
      <c r="C202" s="5">
        <f t="shared" si="154"/>
        <v>0.74204861111111109</v>
      </c>
      <c r="D202" s="18">
        <f t="shared" si="134"/>
        <v>0.74204861111111109</v>
      </c>
      <c r="E202" s="21">
        <f t="shared" ca="1" si="155"/>
        <v>0</v>
      </c>
      <c r="F202" s="18">
        <f t="shared" ca="1" si="156"/>
        <v>0.74204861111111109</v>
      </c>
      <c r="G202" s="25">
        <f t="shared" ca="1" si="137"/>
        <v>16</v>
      </c>
      <c r="H202" s="18">
        <f t="shared" ca="1" si="157"/>
        <v>1.8518518518518518E-4</v>
      </c>
      <c r="I202" s="18">
        <f t="shared" ca="1" si="158"/>
        <v>0.74223379629629627</v>
      </c>
      <c r="J202" s="16">
        <f t="shared" ca="1" si="159"/>
        <v>0.74223379629629627</v>
      </c>
      <c r="K202" s="23">
        <f t="shared" ca="1" si="160"/>
        <v>0</v>
      </c>
      <c r="L202" s="16">
        <f t="shared" ca="1" si="161"/>
        <v>0.74223379629629627</v>
      </c>
      <c r="M202" s="15">
        <f t="shared" ca="1" si="138"/>
        <v>35</v>
      </c>
      <c r="N202" s="16">
        <f t="shared" ca="1" si="139"/>
        <v>4.0509259259259258E-4</v>
      </c>
      <c r="O202" s="16">
        <f t="shared" ca="1" si="162"/>
        <v>0.74263888888888885</v>
      </c>
      <c r="P202" s="14">
        <f t="shared" ca="1" si="163"/>
        <v>0.74263888888888885</v>
      </c>
      <c r="Q202" s="23">
        <f t="shared" ca="1" si="164"/>
        <v>1.1840277777777519E-2</v>
      </c>
      <c r="R202" s="14">
        <f t="shared" ca="1" si="165"/>
        <v>0.75447916666666637</v>
      </c>
      <c r="S202" s="13">
        <f t="shared" ca="1" si="140"/>
        <v>22</v>
      </c>
      <c r="T202" s="14">
        <f t="shared" ca="1" si="141"/>
        <v>2.5462962962962961E-4</v>
      </c>
      <c r="U202" s="14">
        <f t="shared" ca="1" si="166"/>
        <v>0.754733796296296</v>
      </c>
      <c r="V202" s="12">
        <f t="shared" ca="1" si="167"/>
        <v>0.754733796296296</v>
      </c>
      <c r="W202" s="23">
        <v>0</v>
      </c>
      <c r="X202" s="12">
        <f t="shared" ca="1" si="168"/>
        <v>0.754733796296296</v>
      </c>
      <c r="Y202" s="11">
        <f t="shared" ca="1" si="142"/>
        <v>31</v>
      </c>
      <c r="Z202" s="12">
        <f t="shared" ca="1" si="143"/>
        <v>3.5879629629629629E-4</v>
      </c>
      <c r="AA202" s="12">
        <f t="shared" ca="1" si="169"/>
        <v>0.75509259259259232</v>
      </c>
      <c r="AB202" s="10">
        <f t="shared" ca="1" si="170"/>
        <v>0.75509259259259232</v>
      </c>
      <c r="AC202" s="23">
        <f>0</f>
        <v>0</v>
      </c>
      <c r="AD202" s="10">
        <f t="shared" ca="1" si="171"/>
        <v>0.75509259259259232</v>
      </c>
      <c r="AE202" s="9">
        <f t="shared" ca="1" si="144"/>
        <v>42</v>
      </c>
      <c r="AF202" s="10">
        <f t="shared" ca="1" si="145"/>
        <v>4.861111111111111E-4</v>
      </c>
      <c r="AG202" s="10">
        <f t="shared" ca="1" si="172"/>
        <v>0.75557870370370339</v>
      </c>
      <c r="AH202" s="9" t="str">
        <f t="shared" ca="1" si="146"/>
        <v>Bowl</v>
      </c>
      <c r="AI202" s="8">
        <f t="shared" ca="1" si="173"/>
        <v>0.75557870370370339</v>
      </c>
      <c r="AJ202" s="23">
        <f t="shared" ca="1" si="174"/>
        <v>0</v>
      </c>
      <c r="AK202" s="8">
        <f t="shared" ca="1" si="177"/>
        <v>0.75557870370370339</v>
      </c>
      <c r="AL202" s="7">
        <f t="shared" ca="1" si="147"/>
        <v>12</v>
      </c>
      <c r="AM202" s="8">
        <f t="shared" ca="1" si="148"/>
        <v>1.3888888888888889E-4</v>
      </c>
      <c r="AN202" s="8">
        <f t="shared" ca="1" si="149"/>
        <v>0.7557175925925923</v>
      </c>
      <c r="AO202" s="7" t="str">
        <f t="shared" ca="1" si="150"/>
        <v>Debit</v>
      </c>
      <c r="AP202" s="1">
        <f t="shared" ca="1" si="151"/>
        <v>1.1840277777777519E-2</v>
      </c>
      <c r="AQ202" s="1">
        <f t="shared" ca="1" si="135"/>
        <v>1.8287037037037037E-3</v>
      </c>
      <c r="AR202">
        <f t="shared" si="152"/>
        <v>1</v>
      </c>
      <c r="AS202" s="33">
        <f t="shared" ca="1" si="175"/>
        <v>1.1840277777777519E-2</v>
      </c>
      <c r="AT202" s="33">
        <f t="shared" ca="1" si="153"/>
        <v>1.8287037037037037E-3</v>
      </c>
      <c r="AX202">
        <f t="shared" si="176"/>
        <v>198</v>
      </c>
      <c r="AY202" s="34">
        <v>8.9037851508923758E-3</v>
      </c>
    </row>
    <row r="203" spans="1:51">
      <c r="A203" s="2">
        <v>39</v>
      </c>
      <c r="B203" s="1">
        <f t="shared" si="136"/>
        <v>4.5138888888888887E-4</v>
      </c>
      <c r="C203" s="5">
        <f t="shared" si="154"/>
        <v>0.74249999999999994</v>
      </c>
      <c r="D203" s="18">
        <f t="shared" si="134"/>
        <v>0.74249999999999994</v>
      </c>
      <c r="E203" s="21">
        <f t="shared" ca="1" si="155"/>
        <v>0</v>
      </c>
      <c r="F203" s="18">
        <f t="shared" ca="1" si="156"/>
        <v>0.74249999999999994</v>
      </c>
      <c r="G203" s="25">
        <f t="shared" ca="1" si="137"/>
        <v>20</v>
      </c>
      <c r="H203" s="18">
        <f t="shared" ca="1" si="157"/>
        <v>2.3148148148148149E-4</v>
      </c>
      <c r="I203" s="18">
        <f t="shared" ca="1" si="158"/>
        <v>0.74273148148148138</v>
      </c>
      <c r="J203" s="16">
        <f t="shared" ca="1" si="159"/>
        <v>0.74273148148148138</v>
      </c>
      <c r="K203" s="23">
        <f t="shared" ca="1" si="160"/>
        <v>0</v>
      </c>
      <c r="L203" s="16">
        <f t="shared" ca="1" si="161"/>
        <v>0.74273148148148138</v>
      </c>
      <c r="M203" s="15">
        <f t="shared" ca="1" si="138"/>
        <v>27</v>
      </c>
      <c r="N203" s="16">
        <f t="shared" ca="1" si="139"/>
        <v>3.1250000000000001E-4</v>
      </c>
      <c r="O203" s="16">
        <f t="shared" ca="1" si="162"/>
        <v>0.74304398148148143</v>
      </c>
      <c r="P203" s="14">
        <f t="shared" ca="1" si="163"/>
        <v>0.74304398148148143</v>
      </c>
      <c r="Q203" s="23">
        <f t="shared" ca="1" si="164"/>
        <v>1.2534722222221961E-2</v>
      </c>
      <c r="R203" s="14">
        <f t="shared" ca="1" si="165"/>
        <v>0.75557870370370339</v>
      </c>
      <c r="S203" s="13">
        <f t="shared" ca="1" si="140"/>
        <v>16</v>
      </c>
      <c r="T203" s="14">
        <f t="shared" ca="1" si="141"/>
        <v>1.8518518518518518E-4</v>
      </c>
      <c r="U203" s="14">
        <f t="shared" ca="1" si="166"/>
        <v>0.75576388888888857</v>
      </c>
      <c r="V203" s="12">
        <f t="shared" ca="1" si="167"/>
        <v>0.75576388888888857</v>
      </c>
      <c r="W203" s="23">
        <v>0</v>
      </c>
      <c r="X203" s="12">
        <f t="shared" ca="1" si="168"/>
        <v>0.75576388888888857</v>
      </c>
      <c r="Y203" s="11">
        <f t="shared" ca="1" si="142"/>
        <v>45</v>
      </c>
      <c r="Z203" s="12">
        <f t="shared" ca="1" si="143"/>
        <v>5.2083333333333333E-4</v>
      </c>
      <c r="AA203" s="12">
        <f t="shared" ca="1" si="169"/>
        <v>0.75628472222222187</v>
      </c>
      <c r="AB203" s="10">
        <f t="shared" ca="1" si="170"/>
        <v>0.75628472222222187</v>
      </c>
      <c r="AC203" s="23">
        <f>0</f>
        <v>0</v>
      </c>
      <c r="AD203" s="10">
        <f t="shared" ca="1" si="171"/>
        <v>0.75628472222222187</v>
      </c>
      <c r="AE203" s="9">
        <f t="shared" ca="1" si="144"/>
        <v>44</v>
      </c>
      <c r="AF203" s="10">
        <f t="shared" ca="1" si="145"/>
        <v>5.0925925925925921E-4</v>
      </c>
      <c r="AG203" s="10">
        <f t="shared" ca="1" si="172"/>
        <v>0.75679398148148114</v>
      </c>
      <c r="AH203" s="9" t="str">
        <f t="shared" ca="1" si="146"/>
        <v>Burrito</v>
      </c>
      <c r="AI203" s="8">
        <f t="shared" ca="1" si="173"/>
        <v>0.75679398148148114</v>
      </c>
      <c r="AJ203" s="23">
        <f t="shared" ca="1" si="174"/>
        <v>0</v>
      </c>
      <c r="AK203" s="8">
        <f t="shared" ca="1" si="177"/>
        <v>0.75679398148148114</v>
      </c>
      <c r="AL203" s="7">
        <f t="shared" ca="1" si="147"/>
        <v>17</v>
      </c>
      <c r="AM203" s="8">
        <f t="shared" ca="1" si="148"/>
        <v>1.9675925925925926E-4</v>
      </c>
      <c r="AN203" s="8">
        <f t="shared" ca="1" si="149"/>
        <v>0.75699074074074035</v>
      </c>
      <c r="AO203" s="7" t="str">
        <f t="shared" ca="1" si="150"/>
        <v>Debit</v>
      </c>
      <c r="AP203" s="1">
        <f t="shared" ca="1" si="151"/>
        <v>1.2534722222221961E-2</v>
      </c>
      <c r="AQ203" s="1">
        <f t="shared" ca="1" si="135"/>
        <v>1.9560185185185184E-3</v>
      </c>
      <c r="AR203">
        <f t="shared" si="152"/>
        <v>1</v>
      </c>
      <c r="AS203" s="33">
        <f t="shared" ca="1" si="175"/>
        <v>1.2534722222221961E-2</v>
      </c>
      <c r="AT203" s="33">
        <f t="shared" ca="1" si="153"/>
        <v>1.9560185185185184E-3</v>
      </c>
      <c r="AX203">
        <f t="shared" si="176"/>
        <v>199</v>
      </c>
      <c r="AY203" s="34">
        <v>9.1054741083678014E-3</v>
      </c>
    </row>
    <row r="204" spans="1:51">
      <c r="A204" s="2">
        <v>121</v>
      </c>
      <c r="B204" s="1">
        <f t="shared" si="136"/>
        <v>1.4004629629629629E-3</v>
      </c>
      <c r="C204" s="5">
        <f t="shared" si="154"/>
        <v>0.74390046296296286</v>
      </c>
      <c r="D204" s="18">
        <f t="shared" si="134"/>
        <v>0.74390046296296286</v>
      </c>
      <c r="E204" s="21">
        <f t="shared" ca="1" si="155"/>
        <v>0</v>
      </c>
      <c r="F204" s="18">
        <f t="shared" ca="1" si="156"/>
        <v>0.74390046296296286</v>
      </c>
      <c r="G204" s="25">
        <f t="shared" ca="1" si="137"/>
        <v>23</v>
      </c>
      <c r="H204" s="18">
        <f t="shared" ca="1" si="157"/>
        <v>2.6620370370370372E-4</v>
      </c>
      <c r="I204" s="18">
        <f t="shared" ca="1" si="158"/>
        <v>0.74416666666666653</v>
      </c>
      <c r="J204" s="16">
        <f t="shared" ca="1" si="159"/>
        <v>0.74416666666666653</v>
      </c>
      <c r="K204" s="23">
        <f t="shared" ca="1" si="160"/>
        <v>0</v>
      </c>
      <c r="L204" s="16">
        <f t="shared" ca="1" si="161"/>
        <v>0.74416666666666653</v>
      </c>
      <c r="M204" s="15">
        <f t="shared" ca="1" si="138"/>
        <v>17</v>
      </c>
      <c r="N204" s="16">
        <f t="shared" ca="1" si="139"/>
        <v>1.9675925925925926E-4</v>
      </c>
      <c r="O204" s="16">
        <f t="shared" ca="1" si="162"/>
        <v>0.74436342592592575</v>
      </c>
      <c r="P204" s="14">
        <f t="shared" ca="1" si="163"/>
        <v>0.74436342592592575</v>
      </c>
      <c r="Q204" s="23">
        <f t="shared" ca="1" si="164"/>
        <v>1.2430555555555389E-2</v>
      </c>
      <c r="R204" s="14">
        <f t="shared" ca="1" si="165"/>
        <v>0.75679398148148114</v>
      </c>
      <c r="S204" s="13">
        <f t="shared" ca="1" si="140"/>
        <v>24</v>
      </c>
      <c r="T204" s="14">
        <f t="shared" ca="1" si="141"/>
        <v>2.7777777777777778E-4</v>
      </c>
      <c r="U204" s="14">
        <f t="shared" ca="1" si="166"/>
        <v>0.75707175925925896</v>
      </c>
      <c r="V204" s="12">
        <f t="shared" ca="1" si="167"/>
        <v>0.75707175925925896</v>
      </c>
      <c r="W204" s="23">
        <v>0</v>
      </c>
      <c r="X204" s="12">
        <f t="shared" ca="1" si="168"/>
        <v>0.75707175925925896</v>
      </c>
      <c r="Y204" s="11">
        <f t="shared" ca="1" si="142"/>
        <v>40</v>
      </c>
      <c r="Z204" s="12">
        <f t="shared" ca="1" si="143"/>
        <v>4.6296296296296298E-4</v>
      </c>
      <c r="AA204" s="12">
        <f t="shared" ca="1" si="169"/>
        <v>0.75753472222222196</v>
      </c>
      <c r="AB204" s="10">
        <f t="shared" ca="1" si="170"/>
        <v>0.75753472222222196</v>
      </c>
      <c r="AC204" s="23">
        <f>0</f>
        <v>0</v>
      </c>
      <c r="AD204" s="10">
        <f t="shared" ca="1" si="171"/>
        <v>0.75753472222222196</v>
      </c>
      <c r="AE204" s="9">
        <f t="shared" ca="1" si="144"/>
        <v>42</v>
      </c>
      <c r="AF204" s="10">
        <f t="shared" ca="1" si="145"/>
        <v>4.861111111111111E-4</v>
      </c>
      <c r="AG204" s="10">
        <f t="shared" ca="1" si="172"/>
        <v>0.75802083333333303</v>
      </c>
      <c r="AH204" s="9" t="str">
        <f t="shared" ca="1" si="146"/>
        <v>Burrito</v>
      </c>
      <c r="AI204" s="8">
        <f t="shared" ca="1" si="173"/>
        <v>0.75802083333333303</v>
      </c>
      <c r="AJ204" s="23">
        <f t="shared" ca="1" si="174"/>
        <v>0</v>
      </c>
      <c r="AK204" s="8">
        <f t="shared" ca="1" si="177"/>
        <v>0.75802083333333303</v>
      </c>
      <c r="AL204" s="7">
        <f t="shared" ca="1" si="147"/>
        <v>16</v>
      </c>
      <c r="AM204" s="8">
        <f t="shared" ca="1" si="148"/>
        <v>1.8518518518518518E-4</v>
      </c>
      <c r="AN204" s="8">
        <f t="shared" ca="1" si="149"/>
        <v>0.75820601851851821</v>
      </c>
      <c r="AO204" s="7" t="str">
        <f t="shared" ca="1" si="150"/>
        <v>Debit</v>
      </c>
      <c r="AP204" s="1">
        <f t="shared" ca="1" si="151"/>
        <v>1.2430555555555389E-2</v>
      </c>
      <c r="AQ204" s="1">
        <f t="shared" ca="1" si="135"/>
        <v>1.8750000000000004E-3</v>
      </c>
      <c r="AR204">
        <f t="shared" si="152"/>
        <v>1</v>
      </c>
      <c r="AS204" s="33">
        <f t="shared" ca="1" si="175"/>
        <v>1.2430555555555389E-2</v>
      </c>
      <c r="AT204" s="33">
        <f t="shared" ca="1" si="153"/>
        <v>1.8750000000000004E-3</v>
      </c>
      <c r="AX204">
        <f t="shared" si="176"/>
        <v>200</v>
      </c>
      <c r="AY204" s="34">
        <v>9.2889088934621378E-3</v>
      </c>
    </row>
    <row r="205" spans="1:51">
      <c r="A205" s="2">
        <v>53</v>
      </c>
      <c r="B205" s="1">
        <f t="shared" si="136"/>
        <v>6.134259259259259E-4</v>
      </c>
      <c r="C205" s="5">
        <f t="shared" si="154"/>
        <v>0.74451388888888881</v>
      </c>
      <c r="D205" s="18">
        <f t="shared" si="134"/>
        <v>0.74451388888888881</v>
      </c>
      <c r="E205" s="21">
        <f t="shared" ca="1" si="155"/>
        <v>0</v>
      </c>
      <c r="F205" s="18">
        <f t="shared" ca="1" si="156"/>
        <v>0.74451388888888881</v>
      </c>
      <c r="G205" s="25">
        <f t="shared" ca="1" si="137"/>
        <v>24</v>
      </c>
      <c r="H205" s="18">
        <f t="shared" ca="1" si="157"/>
        <v>2.7777777777777778E-4</v>
      </c>
      <c r="I205" s="18">
        <f t="shared" ca="1" si="158"/>
        <v>0.74479166666666663</v>
      </c>
      <c r="J205" s="16">
        <f t="shared" ca="1" si="159"/>
        <v>0.74479166666666663</v>
      </c>
      <c r="K205" s="23">
        <f t="shared" ca="1" si="160"/>
        <v>0</v>
      </c>
      <c r="L205" s="16">
        <f t="shared" ca="1" si="161"/>
        <v>0.74479166666666663</v>
      </c>
      <c r="M205" s="15">
        <f t="shared" ca="1" si="138"/>
        <v>17</v>
      </c>
      <c r="N205" s="16">
        <f t="shared" ca="1" si="139"/>
        <v>1.9675925925925926E-4</v>
      </c>
      <c r="O205" s="16">
        <f t="shared" ca="1" si="162"/>
        <v>0.74498842592592585</v>
      </c>
      <c r="P205" s="14">
        <f t="shared" ca="1" si="163"/>
        <v>0.74498842592592585</v>
      </c>
      <c r="Q205" s="23">
        <f t="shared" ca="1" si="164"/>
        <v>1.3032407407407187E-2</v>
      </c>
      <c r="R205" s="14">
        <f t="shared" ca="1" si="165"/>
        <v>0.75802083333333303</v>
      </c>
      <c r="S205" s="13">
        <f t="shared" ca="1" si="140"/>
        <v>30</v>
      </c>
      <c r="T205" s="14">
        <f t="shared" ca="1" si="141"/>
        <v>3.4722222222222224E-4</v>
      </c>
      <c r="U205" s="14">
        <f t="shared" ca="1" si="166"/>
        <v>0.75836805555555531</v>
      </c>
      <c r="V205" s="12">
        <f t="shared" ca="1" si="167"/>
        <v>0.75836805555555531</v>
      </c>
      <c r="W205" s="23">
        <v>0</v>
      </c>
      <c r="X205" s="12">
        <f t="shared" ca="1" si="168"/>
        <v>0.75836805555555531</v>
      </c>
      <c r="Y205" s="11">
        <f t="shared" ca="1" si="142"/>
        <v>34</v>
      </c>
      <c r="Z205" s="12">
        <f t="shared" ca="1" si="143"/>
        <v>3.9351851851851852E-4</v>
      </c>
      <c r="AA205" s="12">
        <f t="shared" ca="1" si="169"/>
        <v>0.75876157407407385</v>
      </c>
      <c r="AB205" s="10">
        <f t="shared" ca="1" si="170"/>
        <v>0.75876157407407385</v>
      </c>
      <c r="AC205" s="23">
        <f>0</f>
        <v>0</v>
      </c>
      <c r="AD205" s="10">
        <f t="shared" ca="1" si="171"/>
        <v>0.75876157407407385</v>
      </c>
      <c r="AE205" s="9">
        <f t="shared" ca="1" si="144"/>
        <v>50</v>
      </c>
      <c r="AF205" s="10">
        <f t="shared" ca="1" si="145"/>
        <v>5.7870370370370367E-4</v>
      </c>
      <c r="AG205" s="10">
        <f t="shared" ca="1" si="172"/>
        <v>0.75934027777777757</v>
      </c>
      <c r="AH205" s="9" t="str">
        <f t="shared" ca="1" si="146"/>
        <v>Bowl</v>
      </c>
      <c r="AI205" s="8">
        <f t="shared" ca="1" si="173"/>
        <v>0.75934027777777757</v>
      </c>
      <c r="AJ205" s="23">
        <f t="shared" ca="1" si="174"/>
        <v>0</v>
      </c>
      <c r="AK205" s="8">
        <f t="shared" ca="1" si="177"/>
        <v>0.75934027777777757</v>
      </c>
      <c r="AL205" s="7">
        <f t="shared" ca="1" si="147"/>
        <v>21</v>
      </c>
      <c r="AM205" s="8">
        <f t="shared" ca="1" si="148"/>
        <v>2.4305555555555555E-4</v>
      </c>
      <c r="AN205" s="8">
        <f t="shared" ca="1" si="149"/>
        <v>0.75958333333333317</v>
      </c>
      <c r="AO205" s="7" t="str">
        <f t="shared" ca="1" si="150"/>
        <v>Debit</v>
      </c>
      <c r="AP205" s="1">
        <f t="shared" ca="1" si="151"/>
        <v>1.3032407407407187E-2</v>
      </c>
      <c r="AQ205" s="1">
        <f t="shared" ca="1" si="135"/>
        <v>2.0370370370370373E-3</v>
      </c>
      <c r="AR205">
        <f t="shared" si="152"/>
        <v>1</v>
      </c>
      <c r="AS205" s="33">
        <f t="shared" ca="1" si="175"/>
        <v>1.3032407407407187E-2</v>
      </c>
      <c r="AT205" s="33">
        <f t="shared" ca="1" si="153"/>
        <v>2.0370370370370373E-3</v>
      </c>
      <c r="AX205">
        <f t="shared" si="176"/>
        <v>201</v>
      </c>
      <c r="AY205" s="34">
        <v>8.7815072016465944E-3</v>
      </c>
    </row>
    <row r="206" spans="1:51">
      <c r="A206" s="2">
        <v>85</v>
      </c>
      <c r="B206" s="1">
        <f t="shared" si="136"/>
        <v>9.837962962962962E-4</v>
      </c>
      <c r="C206" s="5">
        <f t="shared" si="154"/>
        <v>0.74549768518518511</v>
      </c>
      <c r="D206" s="18">
        <f t="shared" si="134"/>
        <v>0.74549768518518511</v>
      </c>
      <c r="E206" s="21">
        <f t="shared" ca="1" si="155"/>
        <v>0</v>
      </c>
      <c r="F206" s="18">
        <f t="shared" ca="1" si="156"/>
        <v>0.74549768518518511</v>
      </c>
      <c r="G206" s="25">
        <f t="shared" ca="1" si="137"/>
        <v>25</v>
      </c>
      <c r="H206" s="18">
        <f t="shared" ca="1" si="157"/>
        <v>2.8935185185185184E-4</v>
      </c>
      <c r="I206" s="18">
        <f t="shared" ca="1" si="158"/>
        <v>0.74578703703703697</v>
      </c>
      <c r="J206" s="16">
        <f t="shared" ca="1" si="159"/>
        <v>0.74578703703703697</v>
      </c>
      <c r="K206" s="23">
        <f t="shared" ca="1" si="160"/>
        <v>0</v>
      </c>
      <c r="L206" s="16">
        <f t="shared" ca="1" si="161"/>
        <v>0.74578703703703697</v>
      </c>
      <c r="M206" s="15">
        <f t="shared" ca="1" si="138"/>
        <v>8</v>
      </c>
      <c r="N206" s="16">
        <f t="shared" ca="1" si="139"/>
        <v>9.2592592592592588E-5</v>
      </c>
      <c r="O206" s="16">
        <f t="shared" ca="1" si="162"/>
        <v>0.74587962962962961</v>
      </c>
      <c r="P206" s="14">
        <f t="shared" ca="1" si="163"/>
        <v>0.74587962962962961</v>
      </c>
      <c r="Q206" s="23">
        <f t="shared" ca="1" si="164"/>
        <v>1.3460648148147958E-2</v>
      </c>
      <c r="R206" s="14">
        <f t="shared" ca="1" si="165"/>
        <v>0.75934027777777757</v>
      </c>
      <c r="S206" s="13">
        <f t="shared" ca="1" si="140"/>
        <v>16</v>
      </c>
      <c r="T206" s="14">
        <f t="shared" ca="1" si="141"/>
        <v>1.8518518518518518E-4</v>
      </c>
      <c r="U206" s="14">
        <f t="shared" ca="1" si="166"/>
        <v>0.75952546296296275</v>
      </c>
      <c r="V206" s="12">
        <f t="shared" ca="1" si="167"/>
        <v>0.75952546296296275</v>
      </c>
      <c r="W206" s="23">
        <v>0</v>
      </c>
      <c r="X206" s="12">
        <f t="shared" ca="1" si="168"/>
        <v>0.75952546296296275</v>
      </c>
      <c r="Y206" s="11">
        <f t="shared" ca="1" si="142"/>
        <v>37</v>
      </c>
      <c r="Z206" s="12">
        <f t="shared" ca="1" si="143"/>
        <v>4.2824074074074075E-4</v>
      </c>
      <c r="AA206" s="12">
        <f t="shared" ca="1" si="169"/>
        <v>0.75995370370370352</v>
      </c>
      <c r="AB206" s="10">
        <f t="shared" ca="1" si="170"/>
        <v>0.75995370370370352</v>
      </c>
      <c r="AC206" s="23">
        <f>0</f>
        <v>0</v>
      </c>
      <c r="AD206" s="10">
        <f t="shared" ca="1" si="171"/>
        <v>0.75995370370370352</v>
      </c>
      <c r="AE206" s="9">
        <f t="shared" ca="1" si="144"/>
        <v>68</v>
      </c>
      <c r="AF206" s="10">
        <f t="shared" ca="1" si="145"/>
        <v>7.8703703703703705E-4</v>
      </c>
      <c r="AG206" s="10">
        <f t="shared" ca="1" si="172"/>
        <v>0.76074074074074061</v>
      </c>
      <c r="AH206" s="9" t="str">
        <f t="shared" ca="1" si="146"/>
        <v>Quesadilla</v>
      </c>
      <c r="AI206" s="8">
        <f t="shared" ca="1" si="173"/>
        <v>0.76074074074074061</v>
      </c>
      <c r="AJ206" s="23">
        <f t="shared" ca="1" si="174"/>
        <v>0</v>
      </c>
      <c r="AK206" s="8">
        <f t="shared" ca="1" si="177"/>
        <v>0.76074074074074061</v>
      </c>
      <c r="AL206" s="7">
        <f t="shared" ca="1" si="147"/>
        <v>14</v>
      </c>
      <c r="AM206" s="8">
        <f t="shared" ca="1" si="148"/>
        <v>1.6203703703703703E-4</v>
      </c>
      <c r="AN206" s="8">
        <f t="shared" ca="1" si="149"/>
        <v>0.76090277777777759</v>
      </c>
      <c r="AO206" s="7" t="str">
        <f t="shared" ca="1" si="150"/>
        <v>Debit</v>
      </c>
      <c r="AP206" s="1">
        <f t="shared" ca="1" si="151"/>
        <v>1.3460648148147958E-2</v>
      </c>
      <c r="AQ206" s="1">
        <f t="shared" ca="1" si="135"/>
        <v>1.9444444444444444E-3</v>
      </c>
      <c r="AR206">
        <f t="shared" si="152"/>
        <v>1</v>
      </c>
      <c r="AS206" s="33">
        <f t="shared" ca="1" si="175"/>
        <v>1.3460648148147958E-2</v>
      </c>
      <c r="AT206" s="33">
        <f t="shared" ca="1" si="153"/>
        <v>1.9444444444444444E-3</v>
      </c>
      <c r="AX206">
        <f t="shared" si="176"/>
        <v>202</v>
      </c>
      <c r="AY206" s="34">
        <v>9.6540637860082247E-3</v>
      </c>
    </row>
    <row r="207" spans="1:51">
      <c r="A207" s="2">
        <v>7</v>
      </c>
      <c r="B207" s="1">
        <f t="shared" si="136"/>
        <v>8.1018518518518516E-5</v>
      </c>
      <c r="C207" s="5">
        <f t="shared" si="154"/>
        <v>0.7455787037037036</v>
      </c>
      <c r="D207" s="18">
        <f t="shared" si="134"/>
        <v>0.7455787037037036</v>
      </c>
      <c r="E207" s="21">
        <f t="shared" ca="1" si="155"/>
        <v>2.083333333333659E-4</v>
      </c>
      <c r="F207" s="18">
        <f t="shared" ca="1" si="156"/>
        <v>0.74578703703703697</v>
      </c>
      <c r="G207" s="25">
        <f t="shared" ca="1" si="137"/>
        <v>21</v>
      </c>
      <c r="H207" s="18">
        <f t="shared" ca="1" si="157"/>
        <v>2.4305555555555555E-4</v>
      </c>
      <c r="I207" s="18">
        <f t="shared" ca="1" si="158"/>
        <v>0.74603009259259256</v>
      </c>
      <c r="J207" s="16">
        <f t="shared" ca="1" si="159"/>
        <v>0.74603009259259256</v>
      </c>
      <c r="K207" s="23">
        <f t="shared" ca="1" si="160"/>
        <v>0</v>
      </c>
      <c r="L207" s="16">
        <f t="shared" ca="1" si="161"/>
        <v>0.74603009259259256</v>
      </c>
      <c r="M207" s="15">
        <f t="shared" ca="1" si="138"/>
        <v>13</v>
      </c>
      <c r="N207" s="16">
        <f t="shared" ca="1" si="139"/>
        <v>1.5046296296296297E-4</v>
      </c>
      <c r="O207" s="16">
        <f t="shared" ca="1" si="162"/>
        <v>0.74618055555555551</v>
      </c>
      <c r="P207" s="14">
        <f t="shared" ca="1" si="163"/>
        <v>0.74618055555555551</v>
      </c>
      <c r="Q207" s="23">
        <f t="shared" ca="1" si="164"/>
        <v>1.4560185185185093E-2</v>
      </c>
      <c r="R207" s="14">
        <f t="shared" ca="1" si="165"/>
        <v>0.76074074074074061</v>
      </c>
      <c r="S207" s="13">
        <f t="shared" ca="1" si="140"/>
        <v>32</v>
      </c>
      <c r="T207" s="14">
        <f t="shared" ca="1" si="141"/>
        <v>3.7037037037037035E-4</v>
      </c>
      <c r="U207" s="14">
        <f t="shared" ca="1" si="166"/>
        <v>0.76111111111111096</v>
      </c>
      <c r="V207" s="12">
        <f t="shared" ca="1" si="167"/>
        <v>0.76111111111111096</v>
      </c>
      <c r="W207" s="23">
        <v>0</v>
      </c>
      <c r="X207" s="12">
        <f t="shared" ca="1" si="168"/>
        <v>0.76111111111111096</v>
      </c>
      <c r="Y207" s="11">
        <f t="shared" ca="1" si="142"/>
        <v>33</v>
      </c>
      <c r="Z207" s="12">
        <f t="shared" ca="1" si="143"/>
        <v>3.8194444444444446E-4</v>
      </c>
      <c r="AA207" s="12">
        <f t="shared" ca="1" si="169"/>
        <v>0.76149305555555535</v>
      </c>
      <c r="AB207" s="10">
        <f t="shared" ca="1" si="170"/>
        <v>0.76149305555555535</v>
      </c>
      <c r="AC207" s="23">
        <f>0</f>
        <v>0</v>
      </c>
      <c r="AD207" s="10">
        <f t="shared" ca="1" si="171"/>
        <v>0.76149305555555535</v>
      </c>
      <c r="AE207" s="9">
        <f t="shared" ca="1" si="144"/>
        <v>52</v>
      </c>
      <c r="AF207" s="10">
        <f t="shared" ca="1" si="145"/>
        <v>6.018518518518519E-4</v>
      </c>
      <c r="AG207" s="10">
        <f t="shared" ca="1" si="172"/>
        <v>0.76209490740740715</v>
      </c>
      <c r="AH207" s="9" t="str">
        <f t="shared" ca="1" si="146"/>
        <v>Quesadilla</v>
      </c>
      <c r="AI207" s="8">
        <f t="shared" ca="1" si="173"/>
        <v>0.76209490740740715</v>
      </c>
      <c r="AJ207" s="23">
        <f t="shared" ca="1" si="174"/>
        <v>0</v>
      </c>
      <c r="AK207" s="8">
        <f t="shared" ca="1" si="177"/>
        <v>0.76209490740740715</v>
      </c>
      <c r="AL207" s="7">
        <f t="shared" ca="1" si="147"/>
        <v>48</v>
      </c>
      <c r="AM207" s="8">
        <f t="shared" ca="1" si="148"/>
        <v>5.5555555555555556E-4</v>
      </c>
      <c r="AN207" s="8">
        <f t="shared" ca="1" si="149"/>
        <v>0.76265046296296268</v>
      </c>
      <c r="AO207" s="7" t="str">
        <f t="shared" ca="1" si="150"/>
        <v>Cash</v>
      </c>
      <c r="AP207" s="1">
        <f t="shared" ca="1" si="151"/>
        <v>1.4768518518518459E-2</v>
      </c>
      <c r="AQ207" s="1">
        <f t="shared" ca="1" si="135"/>
        <v>2.3032407407407407E-3</v>
      </c>
      <c r="AR207">
        <f t="shared" si="152"/>
        <v>1</v>
      </c>
      <c r="AS207" s="33">
        <f t="shared" ca="1" si="175"/>
        <v>1.4768518518518459E-2</v>
      </c>
      <c r="AT207" s="33">
        <f t="shared" ca="1" si="153"/>
        <v>2.3032407407407407E-3</v>
      </c>
      <c r="AX207">
        <f t="shared" si="176"/>
        <v>203</v>
      </c>
      <c r="AY207" s="34">
        <v>1.019733081847367E-2</v>
      </c>
    </row>
    <row r="208" spans="1:51">
      <c r="A208" s="2">
        <v>7</v>
      </c>
      <c r="B208" s="1">
        <f t="shared" si="136"/>
        <v>8.1018518518518516E-5</v>
      </c>
      <c r="C208" s="5">
        <f t="shared" si="154"/>
        <v>0.7456597222222221</v>
      </c>
      <c r="D208" s="18">
        <f t="shared" si="134"/>
        <v>0.7456597222222221</v>
      </c>
      <c r="E208" s="21">
        <f t="shared" ca="1" si="155"/>
        <v>3.7037037037046527E-4</v>
      </c>
      <c r="F208" s="18">
        <f t="shared" ca="1" si="156"/>
        <v>0.74603009259259256</v>
      </c>
      <c r="G208" s="25">
        <f t="shared" ca="1" si="137"/>
        <v>12</v>
      </c>
      <c r="H208" s="18">
        <f t="shared" ca="1" si="157"/>
        <v>1.3888888888888889E-4</v>
      </c>
      <c r="I208" s="18">
        <f t="shared" ca="1" si="158"/>
        <v>0.74616898148148147</v>
      </c>
      <c r="J208" s="16">
        <f t="shared" ca="1" si="159"/>
        <v>0.74616898148148147</v>
      </c>
      <c r="K208" s="23">
        <f t="shared" ca="1" si="160"/>
        <v>1.1574074074038876E-5</v>
      </c>
      <c r="L208" s="16">
        <f t="shared" ca="1" si="161"/>
        <v>0.74618055555555551</v>
      </c>
      <c r="M208" s="15">
        <f t="shared" ca="1" si="138"/>
        <v>17</v>
      </c>
      <c r="N208" s="16">
        <f t="shared" ca="1" si="139"/>
        <v>1.9675925925925926E-4</v>
      </c>
      <c r="O208" s="16">
        <f t="shared" ca="1" si="162"/>
        <v>0.74637731481481473</v>
      </c>
      <c r="P208" s="14">
        <f t="shared" ca="1" si="163"/>
        <v>0.74637731481481473</v>
      </c>
      <c r="Q208" s="23">
        <f t="shared" ca="1" si="164"/>
        <v>1.5717592592592422E-2</v>
      </c>
      <c r="R208" s="14">
        <f t="shared" ca="1" si="165"/>
        <v>0.76209490740740715</v>
      </c>
      <c r="S208" s="13">
        <f t="shared" ca="1" si="140"/>
        <v>26</v>
      </c>
      <c r="T208" s="14">
        <f t="shared" ca="1" si="141"/>
        <v>3.0092592592592595E-4</v>
      </c>
      <c r="U208" s="14">
        <f t="shared" ca="1" si="166"/>
        <v>0.76239583333333305</v>
      </c>
      <c r="V208" s="12">
        <f t="shared" ca="1" si="167"/>
        <v>0.76239583333333305</v>
      </c>
      <c r="W208" s="23">
        <v>0</v>
      </c>
      <c r="X208" s="12">
        <f t="shared" ca="1" si="168"/>
        <v>0.76239583333333305</v>
      </c>
      <c r="Y208" s="11">
        <f t="shared" ca="1" si="142"/>
        <v>30</v>
      </c>
      <c r="Z208" s="12">
        <f t="shared" ca="1" si="143"/>
        <v>3.4722222222222224E-4</v>
      </c>
      <c r="AA208" s="12">
        <f t="shared" ca="1" si="169"/>
        <v>0.76274305555555533</v>
      </c>
      <c r="AB208" s="10">
        <f t="shared" ca="1" si="170"/>
        <v>0.76274305555555533</v>
      </c>
      <c r="AC208" s="23">
        <f>0</f>
        <v>0</v>
      </c>
      <c r="AD208" s="10">
        <f t="shared" ca="1" si="171"/>
        <v>0.76274305555555533</v>
      </c>
      <c r="AE208" s="9">
        <f t="shared" ca="1" si="144"/>
        <v>44</v>
      </c>
      <c r="AF208" s="10">
        <f t="shared" ca="1" si="145"/>
        <v>5.0925925925925921E-4</v>
      </c>
      <c r="AG208" s="10">
        <f t="shared" ca="1" si="172"/>
        <v>0.76325231481481459</v>
      </c>
      <c r="AH208" s="9" t="str">
        <f t="shared" ca="1" si="146"/>
        <v>Burrito</v>
      </c>
      <c r="AI208" s="8">
        <f t="shared" ca="1" si="173"/>
        <v>0.76325231481481459</v>
      </c>
      <c r="AJ208" s="23">
        <f t="shared" ca="1" si="174"/>
        <v>0</v>
      </c>
      <c r="AK208" s="8">
        <f t="shared" ca="1" si="177"/>
        <v>0.76325231481481459</v>
      </c>
      <c r="AL208" s="7">
        <f t="shared" ca="1" si="147"/>
        <v>51</v>
      </c>
      <c r="AM208" s="8">
        <f t="shared" ca="1" si="148"/>
        <v>5.9027777777777778E-4</v>
      </c>
      <c r="AN208" s="8">
        <f t="shared" ca="1" si="149"/>
        <v>0.76384259259259235</v>
      </c>
      <c r="AO208" s="7" t="str">
        <f t="shared" ca="1" si="150"/>
        <v>Cash</v>
      </c>
      <c r="AP208" s="1">
        <f t="shared" ca="1" si="151"/>
        <v>1.6099537037036926E-2</v>
      </c>
      <c r="AQ208" s="1">
        <f t="shared" ca="1" si="135"/>
        <v>2.0833333333333333E-3</v>
      </c>
      <c r="AR208">
        <f t="shared" si="152"/>
        <v>1</v>
      </c>
      <c r="AS208" s="33">
        <f t="shared" ca="1" si="175"/>
        <v>1.6099537037036926E-2</v>
      </c>
      <c r="AT208" s="33">
        <f t="shared" ca="1" si="153"/>
        <v>2.0833333333333333E-3</v>
      </c>
      <c r="AX208">
        <f t="shared" si="176"/>
        <v>204</v>
      </c>
      <c r="AY208" s="34">
        <v>9.6154120941933808E-3</v>
      </c>
    </row>
    <row r="209" spans="1:51">
      <c r="A209" s="2">
        <v>20</v>
      </c>
      <c r="B209" s="1">
        <f t="shared" si="136"/>
        <v>2.3148148148148149E-4</v>
      </c>
      <c r="C209" s="5">
        <f t="shared" si="154"/>
        <v>0.74589120370370354</v>
      </c>
      <c r="D209" s="18">
        <f t="shared" si="134"/>
        <v>0.74589120370370354</v>
      </c>
      <c r="E209" s="21">
        <f t="shared" ca="1" si="155"/>
        <v>2.7777777777793222E-4</v>
      </c>
      <c r="F209" s="18">
        <f t="shared" ca="1" si="156"/>
        <v>0.74616898148148147</v>
      </c>
      <c r="G209" s="25">
        <f t="shared" ca="1" si="137"/>
        <v>10</v>
      </c>
      <c r="H209" s="18">
        <f t="shared" ca="1" si="157"/>
        <v>1.1574074074074075E-4</v>
      </c>
      <c r="I209" s="18">
        <f t="shared" ca="1" si="158"/>
        <v>0.7462847222222222</v>
      </c>
      <c r="J209" s="16">
        <f t="shared" ca="1" si="159"/>
        <v>0.7462847222222222</v>
      </c>
      <c r="K209" s="23">
        <f t="shared" ca="1" si="160"/>
        <v>9.2592592592533052E-5</v>
      </c>
      <c r="L209" s="16">
        <f t="shared" ca="1" si="161"/>
        <v>0.74637731481481473</v>
      </c>
      <c r="M209" s="15">
        <f t="shared" ca="1" si="138"/>
        <v>29</v>
      </c>
      <c r="N209" s="16">
        <f t="shared" ca="1" si="139"/>
        <v>3.3564814814814812E-4</v>
      </c>
      <c r="O209" s="16">
        <f t="shared" ca="1" si="162"/>
        <v>0.74671296296296286</v>
      </c>
      <c r="P209" s="14">
        <f t="shared" ca="1" si="163"/>
        <v>0.74671296296296286</v>
      </c>
      <c r="Q209" s="23">
        <f t="shared" ca="1" si="164"/>
        <v>1.6539351851851736E-2</v>
      </c>
      <c r="R209" s="14">
        <f t="shared" ca="1" si="165"/>
        <v>0.76325231481481459</v>
      </c>
      <c r="S209" s="13">
        <f t="shared" ca="1" si="140"/>
        <v>36</v>
      </c>
      <c r="T209" s="14">
        <f t="shared" ca="1" si="141"/>
        <v>4.1666666666666669E-4</v>
      </c>
      <c r="U209" s="14">
        <f t="shared" ca="1" si="166"/>
        <v>0.76366898148148121</v>
      </c>
      <c r="V209" s="12">
        <f t="shared" ca="1" si="167"/>
        <v>0.76366898148148121</v>
      </c>
      <c r="W209" s="23">
        <v>0</v>
      </c>
      <c r="X209" s="12">
        <f t="shared" ca="1" si="168"/>
        <v>0.76366898148148121</v>
      </c>
      <c r="Y209" s="11">
        <f t="shared" ca="1" si="142"/>
        <v>22</v>
      </c>
      <c r="Z209" s="12">
        <f t="shared" ca="1" si="143"/>
        <v>2.5462962962962961E-4</v>
      </c>
      <c r="AA209" s="12">
        <f t="shared" ca="1" si="169"/>
        <v>0.76392361111111085</v>
      </c>
      <c r="AB209" s="10">
        <f t="shared" ca="1" si="170"/>
        <v>0.76392361111111085</v>
      </c>
      <c r="AC209" s="23">
        <f>0</f>
        <v>0</v>
      </c>
      <c r="AD209" s="10">
        <f t="shared" ca="1" si="171"/>
        <v>0.76392361111111085</v>
      </c>
      <c r="AE209" s="9">
        <f t="shared" ca="1" si="144"/>
        <v>51</v>
      </c>
      <c r="AF209" s="10">
        <f t="shared" ca="1" si="145"/>
        <v>5.9027777777777778E-4</v>
      </c>
      <c r="AG209" s="10">
        <f t="shared" ca="1" si="172"/>
        <v>0.7645138888888886</v>
      </c>
      <c r="AH209" s="9" t="str">
        <f t="shared" ca="1" si="146"/>
        <v>Burrito</v>
      </c>
      <c r="AI209" s="8">
        <f t="shared" ca="1" si="173"/>
        <v>0.7645138888888886</v>
      </c>
      <c r="AJ209" s="23">
        <f t="shared" ca="1" si="174"/>
        <v>0</v>
      </c>
      <c r="AK209" s="8">
        <f t="shared" ca="1" si="177"/>
        <v>0.7645138888888886</v>
      </c>
      <c r="AL209" s="7">
        <f t="shared" ca="1" si="147"/>
        <v>17</v>
      </c>
      <c r="AM209" s="8">
        <f t="shared" ca="1" si="148"/>
        <v>1.9675925925925926E-4</v>
      </c>
      <c r="AN209" s="8">
        <f t="shared" ca="1" si="149"/>
        <v>0.76471064814814782</v>
      </c>
      <c r="AO209" s="7" t="str">
        <f t="shared" ca="1" si="150"/>
        <v>Debit</v>
      </c>
      <c r="AP209" s="1">
        <f t="shared" ca="1" si="151"/>
        <v>1.6909722222222201E-2</v>
      </c>
      <c r="AQ209" s="1">
        <f t="shared" ca="1" si="135"/>
        <v>1.9097222222222222E-3</v>
      </c>
      <c r="AR209">
        <f t="shared" si="152"/>
        <v>1</v>
      </c>
      <c r="AS209" s="33">
        <f t="shared" ca="1" si="175"/>
        <v>1.6909722222222201E-2</v>
      </c>
      <c r="AT209" s="33">
        <f t="shared" ca="1" si="153"/>
        <v>1.9097222222222222E-3</v>
      </c>
      <c r="AX209">
        <f t="shared" si="176"/>
        <v>205</v>
      </c>
      <c r="AY209" s="34">
        <v>8.4985496684958674E-3</v>
      </c>
    </row>
    <row r="210" spans="1:51">
      <c r="A210" s="2">
        <v>144</v>
      </c>
      <c r="B210" s="1">
        <f t="shared" si="136"/>
        <v>1.6666666666666668E-3</v>
      </c>
      <c r="C210" s="5">
        <f t="shared" si="154"/>
        <v>0.74755787037037025</v>
      </c>
      <c r="D210" s="18">
        <f t="shared" si="134"/>
        <v>0.74755787037037025</v>
      </c>
      <c r="E210" s="21">
        <f t="shared" ca="1" si="155"/>
        <v>0</v>
      </c>
      <c r="F210" s="18">
        <f t="shared" ca="1" si="156"/>
        <v>0.74755787037037025</v>
      </c>
      <c r="G210" s="25">
        <f t="shared" ca="1" si="137"/>
        <v>29</v>
      </c>
      <c r="H210" s="18">
        <f t="shared" ca="1" si="157"/>
        <v>3.3564814814814812E-4</v>
      </c>
      <c r="I210" s="18">
        <f t="shared" ca="1" si="158"/>
        <v>0.74789351851851837</v>
      </c>
      <c r="J210" s="16">
        <f t="shared" ca="1" si="159"/>
        <v>0.74789351851851837</v>
      </c>
      <c r="K210" s="23">
        <f t="shared" ca="1" si="160"/>
        <v>0</v>
      </c>
      <c r="L210" s="16">
        <f t="shared" ca="1" si="161"/>
        <v>0.74789351851851837</v>
      </c>
      <c r="M210" s="15">
        <f t="shared" ca="1" si="138"/>
        <v>23</v>
      </c>
      <c r="N210" s="16">
        <f t="shared" ca="1" si="139"/>
        <v>2.6620370370370372E-4</v>
      </c>
      <c r="O210" s="16">
        <f t="shared" ca="1" si="162"/>
        <v>0.74815972222222205</v>
      </c>
      <c r="P210" s="14">
        <f t="shared" ca="1" si="163"/>
        <v>0.74815972222222205</v>
      </c>
      <c r="Q210" s="23">
        <f t="shared" ca="1" si="164"/>
        <v>1.6354166666666559E-2</v>
      </c>
      <c r="R210" s="14">
        <f t="shared" ca="1" si="165"/>
        <v>0.7645138888888886</v>
      </c>
      <c r="S210" s="13">
        <f t="shared" ca="1" si="140"/>
        <v>33</v>
      </c>
      <c r="T210" s="14">
        <f t="shared" ca="1" si="141"/>
        <v>3.8194444444444446E-4</v>
      </c>
      <c r="U210" s="14">
        <f t="shared" ca="1" si="166"/>
        <v>0.764895833333333</v>
      </c>
      <c r="V210" s="12">
        <f t="shared" ca="1" si="167"/>
        <v>0.764895833333333</v>
      </c>
      <c r="W210" s="23">
        <v>0</v>
      </c>
      <c r="X210" s="12">
        <f t="shared" ca="1" si="168"/>
        <v>0.764895833333333</v>
      </c>
      <c r="Y210" s="11">
        <f t="shared" ca="1" si="142"/>
        <v>41</v>
      </c>
      <c r="Z210" s="12">
        <f t="shared" ca="1" si="143"/>
        <v>4.7453703703703704E-4</v>
      </c>
      <c r="AA210" s="12">
        <f t="shared" ca="1" si="169"/>
        <v>0.76537037037037003</v>
      </c>
      <c r="AB210" s="10">
        <f t="shared" ca="1" si="170"/>
        <v>0.76537037037037003</v>
      </c>
      <c r="AC210" s="23">
        <f>0</f>
        <v>0</v>
      </c>
      <c r="AD210" s="10">
        <f t="shared" ca="1" si="171"/>
        <v>0.76537037037037003</v>
      </c>
      <c r="AE210" s="9">
        <f t="shared" ca="1" si="144"/>
        <v>29</v>
      </c>
      <c r="AF210" s="10">
        <f t="shared" ca="1" si="145"/>
        <v>3.3564814814814812E-4</v>
      </c>
      <c r="AG210" s="10">
        <f t="shared" ca="1" si="172"/>
        <v>0.76570601851851816</v>
      </c>
      <c r="AH210" s="9" t="str">
        <f t="shared" ca="1" si="146"/>
        <v>Bowl</v>
      </c>
      <c r="AI210" s="8">
        <f t="shared" ca="1" si="173"/>
        <v>0.76570601851851816</v>
      </c>
      <c r="AJ210" s="23">
        <f t="shared" ca="1" si="174"/>
        <v>0</v>
      </c>
      <c r="AK210" s="8">
        <f t="shared" ca="1" si="177"/>
        <v>0.76570601851851816</v>
      </c>
      <c r="AL210" s="7">
        <f t="shared" ca="1" si="147"/>
        <v>27</v>
      </c>
      <c r="AM210" s="8">
        <f t="shared" ca="1" si="148"/>
        <v>3.1250000000000001E-4</v>
      </c>
      <c r="AN210" s="8">
        <f t="shared" ca="1" si="149"/>
        <v>0.76601851851851821</v>
      </c>
      <c r="AO210" s="7" t="str">
        <f t="shared" ca="1" si="150"/>
        <v>Debit</v>
      </c>
      <c r="AP210" s="1">
        <f t="shared" ca="1" si="151"/>
        <v>1.6354166666666559E-2</v>
      </c>
      <c r="AQ210" s="1">
        <f t="shared" ca="1" si="135"/>
        <v>2.1064814814814817E-3</v>
      </c>
      <c r="AR210">
        <f t="shared" si="152"/>
        <v>1</v>
      </c>
      <c r="AS210" s="33">
        <f t="shared" ca="1" si="175"/>
        <v>1.6354166666666559E-2</v>
      </c>
      <c r="AT210" s="33">
        <f t="shared" ca="1" si="153"/>
        <v>2.1064814814814817E-3</v>
      </c>
      <c r="AX210">
        <f t="shared" si="176"/>
        <v>206</v>
      </c>
      <c r="AY210" s="34">
        <v>9.4251185985367286E-3</v>
      </c>
    </row>
    <row r="211" spans="1:51">
      <c r="A211" s="2">
        <v>126</v>
      </c>
      <c r="B211" s="1">
        <f t="shared" si="136"/>
        <v>1.4583333333333334E-3</v>
      </c>
      <c r="C211" s="5">
        <f t="shared" si="154"/>
        <v>0.74901620370370359</v>
      </c>
      <c r="D211" s="18">
        <f t="shared" si="134"/>
        <v>0.74901620370370359</v>
      </c>
      <c r="E211" s="21">
        <f t="shared" ca="1" si="155"/>
        <v>0</v>
      </c>
      <c r="F211" s="18">
        <f t="shared" ca="1" si="156"/>
        <v>0.74901620370370359</v>
      </c>
      <c r="G211" s="25">
        <f t="shared" ca="1" si="137"/>
        <v>29</v>
      </c>
      <c r="H211" s="18">
        <f t="shared" ca="1" si="157"/>
        <v>3.3564814814814812E-4</v>
      </c>
      <c r="I211" s="18">
        <f t="shared" ca="1" si="158"/>
        <v>0.74935185185185171</v>
      </c>
      <c r="J211" s="16">
        <f t="shared" ca="1" si="159"/>
        <v>0.74935185185185171</v>
      </c>
      <c r="K211" s="23">
        <f t="shared" ca="1" si="160"/>
        <v>0</v>
      </c>
      <c r="L211" s="16">
        <f t="shared" ca="1" si="161"/>
        <v>0.74935185185185171</v>
      </c>
      <c r="M211" s="15">
        <f t="shared" ca="1" si="138"/>
        <v>30</v>
      </c>
      <c r="N211" s="16">
        <f t="shared" ca="1" si="139"/>
        <v>3.4722222222222224E-4</v>
      </c>
      <c r="O211" s="16">
        <f t="shared" ca="1" si="162"/>
        <v>0.74969907407407399</v>
      </c>
      <c r="P211" s="14">
        <f t="shared" ca="1" si="163"/>
        <v>0.74969907407407399</v>
      </c>
      <c r="Q211" s="23">
        <f t="shared" ca="1" si="164"/>
        <v>1.6006944444444171E-2</v>
      </c>
      <c r="R211" s="14">
        <f t="shared" ca="1" si="165"/>
        <v>0.76570601851851816</v>
      </c>
      <c r="S211" s="13">
        <f t="shared" ca="1" si="140"/>
        <v>31</v>
      </c>
      <c r="T211" s="14">
        <f t="shared" ca="1" si="141"/>
        <v>3.5879629629629629E-4</v>
      </c>
      <c r="U211" s="14">
        <f t="shared" ca="1" si="166"/>
        <v>0.76606481481481448</v>
      </c>
      <c r="V211" s="12">
        <f t="shared" ca="1" si="167"/>
        <v>0.76606481481481448</v>
      </c>
      <c r="W211" s="23">
        <v>0</v>
      </c>
      <c r="X211" s="12">
        <f t="shared" ca="1" si="168"/>
        <v>0.76606481481481448</v>
      </c>
      <c r="Y211" s="11">
        <f t="shared" ca="1" si="142"/>
        <v>31</v>
      </c>
      <c r="Z211" s="12">
        <f t="shared" ca="1" si="143"/>
        <v>3.5879629629629629E-4</v>
      </c>
      <c r="AA211" s="12">
        <f t="shared" ca="1" si="169"/>
        <v>0.76642361111111079</v>
      </c>
      <c r="AB211" s="10">
        <f t="shared" ca="1" si="170"/>
        <v>0.76642361111111079</v>
      </c>
      <c r="AC211" s="23">
        <f>0</f>
        <v>0</v>
      </c>
      <c r="AD211" s="10">
        <f t="shared" ca="1" si="171"/>
        <v>0.76642361111111079</v>
      </c>
      <c r="AE211" s="9">
        <f t="shared" ca="1" si="144"/>
        <v>42</v>
      </c>
      <c r="AF211" s="10">
        <f t="shared" ca="1" si="145"/>
        <v>4.861111111111111E-4</v>
      </c>
      <c r="AG211" s="10">
        <f t="shared" ca="1" si="172"/>
        <v>0.76690972222222187</v>
      </c>
      <c r="AH211" s="9" t="str">
        <f t="shared" ca="1" si="146"/>
        <v>Bowl</v>
      </c>
      <c r="AI211" s="8">
        <f t="shared" ca="1" si="173"/>
        <v>0.76690972222222187</v>
      </c>
      <c r="AJ211" s="23">
        <f t="shared" ca="1" si="174"/>
        <v>0</v>
      </c>
      <c r="AK211" s="8">
        <f t="shared" ca="1" si="177"/>
        <v>0.76690972222222187</v>
      </c>
      <c r="AL211" s="7">
        <f t="shared" ca="1" si="147"/>
        <v>28</v>
      </c>
      <c r="AM211" s="8">
        <f t="shared" ca="1" si="148"/>
        <v>3.2407407407407406E-4</v>
      </c>
      <c r="AN211" s="8">
        <f t="shared" ca="1" si="149"/>
        <v>0.76723379629629596</v>
      </c>
      <c r="AO211" s="7" t="str">
        <f t="shared" ca="1" si="150"/>
        <v>Debit</v>
      </c>
      <c r="AP211" s="1">
        <f t="shared" ca="1" si="151"/>
        <v>1.6006944444444171E-2</v>
      </c>
      <c r="AQ211" s="1">
        <f t="shared" ca="1" si="135"/>
        <v>2.2106481481481482E-3</v>
      </c>
      <c r="AR211">
        <f t="shared" si="152"/>
        <v>1</v>
      </c>
      <c r="AS211" s="33">
        <f t="shared" ca="1" si="175"/>
        <v>1.6006944444444171E-2</v>
      </c>
      <c r="AT211" s="33">
        <f t="shared" ca="1" si="153"/>
        <v>2.2106481481481482E-3</v>
      </c>
      <c r="AX211">
        <f t="shared" si="176"/>
        <v>207</v>
      </c>
      <c r="AY211" s="34">
        <v>8.3519804526752065E-3</v>
      </c>
    </row>
    <row r="212" spans="1:51">
      <c r="A212" s="2">
        <v>143</v>
      </c>
      <c r="B212" s="1">
        <f t="shared" si="136"/>
        <v>1.6550925925925926E-3</v>
      </c>
      <c r="C212" s="5">
        <f t="shared" si="154"/>
        <v>0.75067129629629614</v>
      </c>
      <c r="D212" s="18">
        <f t="shared" si="134"/>
        <v>0.75067129629629614</v>
      </c>
      <c r="E212" s="21">
        <f t="shared" ca="1" si="155"/>
        <v>0</v>
      </c>
      <c r="F212" s="18">
        <f t="shared" ca="1" si="156"/>
        <v>0.75067129629629614</v>
      </c>
      <c r="G212" s="25">
        <f t="shared" ca="1" si="137"/>
        <v>18</v>
      </c>
      <c r="H212" s="18">
        <f t="shared" ca="1" si="157"/>
        <v>2.0833333333333335E-4</v>
      </c>
      <c r="I212" s="18">
        <f t="shared" ca="1" si="158"/>
        <v>0.75087962962962951</v>
      </c>
      <c r="J212" s="16">
        <f t="shared" ca="1" si="159"/>
        <v>0.75087962962962951</v>
      </c>
      <c r="K212" s="23">
        <f t="shared" ca="1" si="160"/>
        <v>0</v>
      </c>
      <c r="L212" s="16">
        <f t="shared" ca="1" si="161"/>
        <v>0.75087962962962951</v>
      </c>
      <c r="M212" s="15">
        <f t="shared" ca="1" si="138"/>
        <v>20</v>
      </c>
      <c r="N212" s="16">
        <f t="shared" ca="1" si="139"/>
        <v>2.3148148148148149E-4</v>
      </c>
      <c r="O212" s="16">
        <f t="shared" ca="1" si="162"/>
        <v>0.75111111111111095</v>
      </c>
      <c r="P212" s="14">
        <f t="shared" ca="1" si="163"/>
        <v>0.75111111111111095</v>
      </c>
      <c r="Q212" s="23">
        <f t="shared" ca="1" si="164"/>
        <v>1.5798611111110916E-2</v>
      </c>
      <c r="R212" s="14">
        <f t="shared" ca="1" si="165"/>
        <v>0.76690972222222187</v>
      </c>
      <c r="S212" s="13">
        <f t="shared" ca="1" si="140"/>
        <v>22</v>
      </c>
      <c r="T212" s="14">
        <f t="shared" ca="1" si="141"/>
        <v>2.5462962962962961E-4</v>
      </c>
      <c r="U212" s="14">
        <f t="shared" ca="1" si="166"/>
        <v>0.7671643518518515</v>
      </c>
      <c r="V212" s="12">
        <f t="shared" ca="1" si="167"/>
        <v>0.7671643518518515</v>
      </c>
      <c r="W212" s="23">
        <v>0</v>
      </c>
      <c r="X212" s="12">
        <f t="shared" ca="1" si="168"/>
        <v>0.7671643518518515</v>
      </c>
      <c r="Y212" s="11">
        <f t="shared" ca="1" si="142"/>
        <v>39</v>
      </c>
      <c r="Z212" s="12">
        <f t="shared" ca="1" si="143"/>
        <v>4.5138888888888887E-4</v>
      </c>
      <c r="AA212" s="12">
        <f t="shared" ca="1" si="169"/>
        <v>0.76761574074074035</v>
      </c>
      <c r="AB212" s="10">
        <f t="shared" ca="1" si="170"/>
        <v>0.76761574074074035</v>
      </c>
      <c r="AC212" s="23">
        <f>0</f>
        <v>0</v>
      </c>
      <c r="AD212" s="10">
        <f t="shared" ca="1" si="171"/>
        <v>0.76761574074074035</v>
      </c>
      <c r="AE212" s="9">
        <f t="shared" ca="1" si="144"/>
        <v>37</v>
      </c>
      <c r="AF212" s="10">
        <f t="shared" ca="1" si="145"/>
        <v>4.2824074074074075E-4</v>
      </c>
      <c r="AG212" s="10">
        <f t="shared" ca="1" si="172"/>
        <v>0.76804398148148112</v>
      </c>
      <c r="AH212" s="9" t="str">
        <f t="shared" ca="1" si="146"/>
        <v>Bowl</v>
      </c>
      <c r="AI212" s="8">
        <f t="shared" ca="1" si="173"/>
        <v>0.76804398148148112</v>
      </c>
      <c r="AJ212" s="23">
        <f t="shared" ca="1" si="174"/>
        <v>0</v>
      </c>
      <c r="AK212" s="8">
        <f t="shared" ca="1" si="177"/>
        <v>0.76804398148148112</v>
      </c>
      <c r="AL212" s="7">
        <f t="shared" ca="1" si="147"/>
        <v>22</v>
      </c>
      <c r="AM212" s="8">
        <f t="shared" ca="1" si="148"/>
        <v>2.5462962962962961E-4</v>
      </c>
      <c r="AN212" s="8">
        <f t="shared" ca="1" si="149"/>
        <v>0.76829861111111075</v>
      </c>
      <c r="AO212" s="7" t="str">
        <f t="shared" ca="1" si="150"/>
        <v>Debit</v>
      </c>
      <c r="AP212" s="1">
        <f t="shared" ca="1" si="151"/>
        <v>1.5798611111110916E-2</v>
      </c>
      <c r="AQ212" s="1">
        <f t="shared" ca="1" si="135"/>
        <v>1.8287037037037039E-3</v>
      </c>
      <c r="AR212">
        <f t="shared" si="152"/>
        <v>1</v>
      </c>
      <c r="AS212" s="33">
        <f t="shared" ca="1" si="175"/>
        <v>1.5798611111110916E-2</v>
      </c>
      <c r="AT212" s="33">
        <f t="shared" ca="1" si="153"/>
        <v>1.8287037037037039E-3</v>
      </c>
      <c r="AX212">
        <f t="shared" si="176"/>
        <v>208</v>
      </c>
      <c r="AY212" s="34">
        <v>1.0147247942387205E-2</v>
      </c>
    </row>
    <row r="213" spans="1:51">
      <c r="A213" s="2">
        <v>72</v>
      </c>
      <c r="B213" s="1">
        <f t="shared" si="136"/>
        <v>8.3333333333333339E-4</v>
      </c>
      <c r="C213" s="5">
        <f t="shared" si="154"/>
        <v>0.75150462962962949</v>
      </c>
      <c r="D213" s="18">
        <f t="shared" si="134"/>
        <v>0.75150462962962949</v>
      </c>
      <c r="E213" s="21">
        <f t="shared" ca="1" si="155"/>
        <v>0</v>
      </c>
      <c r="F213" s="18">
        <f t="shared" ca="1" si="156"/>
        <v>0.75150462962962949</v>
      </c>
      <c r="G213" s="25">
        <f t="shared" ca="1" si="137"/>
        <v>28</v>
      </c>
      <c r="H213" s="18">
        <f t="shared" ca="1" si="157"/>
        <v>3.2407407407407406E-4</v>
      </c>
      <c r="I213" s="18">
        <f t="shared" ca="1" si="158"/>
        <v>0.75182870370370358</v>
      </c>
      <c r="J213" s="16">
        <f t="shared" ca="1" si="159"/>
        <v>0.75182870370370358</v>
      </c>
      <c r="K213" s="23">
        <f t="shared" ca="1" si="160"/>
        <v>0</v>
      </c>
      <c r="L213" s="16">
        <f t="shared" ca="1" si="161"/>
        <v>0.75182870370370358</v>
      </c>
      <c r="M213" s="15">
        <f t="shared" ca="1" si="138"/>
        <v>26</v>
      </c>
      <c r="N213" s="16">
        <f t="shared" ca="1" si="139"/>
        <v>3.0092592592592595E-4</v>
      </c>
      <c r="O213" s="16">
        <f t="shared" ca="1" si="162"/>
        <v>0.75212962962962948</v>
      </c>
      <c r="P213" s="14">
        <f t="shared" ca="1" si="163"/>
        <v>0.75212962962962948</v>
      </c>
      <c r="Q213" s="23">
        <f t="shared" ca="1" si="164"/>
        <v>1.5914351851851638E-2</v>
      </c>
      <c r="R213" s="14">
        <f t="shared" ca="1" si="165"/>
        <v>0.76804398148148112</v>
      </c>
      <c r="S213" s="13">
        <f t="shared" ca="1" si="140"/>
        <v>21</v>
      </c>
      <c r="T213" s="14">
        <f t="shared" ca="1" si="141"/>
        <v>2.4305555555555555E-4</v>
      </c>
      <c r="U213" s="14">
        <f t="shared" ca="1" si="166"/>
        <v>0.76828703703703671</v>
      </c>
      <c r="V213" s="12">
        <f t="shared" ca="1" si="167"/>
        <v>0.76828703703703671</v>
      </c>
      <c r="W213" s="23">
        <v>0</v>
      </c>
      <c r="X213" s="12">
        <f t="shared" ca="1" si="168"/>
        <v>0.76828703703703671</v>
      </c>
      <c r="Y213" s="11">
        <f t="shared" ca="1" si="142"/>
        <v>37</v>
      </c>
      <c r="Z213" s="12">
        <f t="shared" ca="1" si="143"/>
        <v>4.2824074074074075E-4</v>
      </c>
      <c r="AA213" s="12">
        <f t="shared" ca="1" si="169"/>
        <v>0.76871527777777748</v>
      </c>
      <c r="AB213" s="10">
        <f t="shared" ca="1" si="170"/>
        <v>0.76871527777777748</v>
      </c>
      <c r="AC213" s="23">
        <f>0</f>
        <v>0</v>
      </c>
      <c r="AD213" s="10">
        <f t="shared" ca="1" si="171"/>
        <v>0.76871527777777748</v>
      </c>
      <c r="AE213" s="9">
        <f t="shared" ca="1" si="144"/>
        <v>27</v>
      </c>
      <c r="AF213" s="10">
        <f t="shared" ca="1" si="145"/>
        <v>3.1250000000000001E-4</v>
      </c>
      <c r="AG213" s="10">
        <f t="shared" ca="1" si="172"/>
        <v>0.76902777777777753</v>
      </c>
      <c r="AH213" s="9" t="str">
        <f t="shared" ca="1" si="146"/>
        <v>Bowl</v>
      </c>
      <c r="AI213" s="8">
        <f t="shared" ca="1" si="173"/>
        <v>0.76902777777777753</v>
      </c>
      <c r="AJ213" s="23">
        <f t="shared" ca="1" si="174"/>
        <v>0</v>
      </c>
      <c r="AK213" s="8">
        <f t="shared" ca="1" si="177"/>
        <v>0.76902777777777753</v>
      </c>
      <c r="AL213" s="7">
        <f t="shared" ca="1" si="147"/>
        <v>17</v>
      </c>
      <c r="AM213" s="8">
        <f t="shared" ca="1" si="148"/>
        <v>1.9675925925925926E-4</v>
      </c>
      <c r="AN213" s="8">
        <f t="shared" ca="1" si="149"/>
        <v>0.76922453703703675</v>
      </c>
      <c r="AO213" s="7" t="str">
        <f t="shared" ca="1" si="150"/>
        <v>Debit</v>
      </c>
      <c r="AP213" s="1">
        <f t="shared" ca="1" si="151"/>
        <v>1.5914351851851638E-2</v>
      </c>
      <c r="AQ213" s="1">
        <f t="shared" ca="1" si="135"/>
        <v>1.8055555555555557E-3</v>
      </c>
      <c r="AR213">
        <f t="shared" si="152"/>
        <v>1</v>
      </c>
      <c r="AS213" s="33">
        <f t="shared" ca="1" si="175"/>
        <v>1.5914351851851638E-2</v>
      </c>
      <c r="AT213" s="33">
        <f t="shared" ca="1" si="153"/>
        <v>1.8055555555555557E-3</v>
      </c>
      <c r="AX213">
        <f t="shared" si="176"/>
        <v>209</v>
      </c>
      <c r="AY213" s="34">
        <v>9.0424597050760471E-3</v>
      </c>
    </row>
    <row r="214" spans="1:51">
      <c r="A214" s="2">
        <v>68</v>
      </c>
      <c r="B214" s="1">
        <f t="shared" si="136"/>
        <v>7.8703703703703705E-4</v>
      </c>
      <c r="C214" s="5">
        <f t="shared" si="154"/>
        <v>0.75229166666666658</v>
      </c>
      <c r="D214" s="18">
        <f t="shared" si="134"/>
        <v>0.75229166666666658</v>
      </c>
      <c r="E214" s="21">
        <f t="shared" ca="1" si="155"/>
        <v>0</v>
      </c>
      <c r="F214" s="18">
        <f t="shared" ca="1" si="156"/>
        <v>0.75229166666666658</v>
      </c>
      <c r="G214" s="25">
        <f t="shared" ca="1" si="137"/>
        <v>17</v>
      </c>
      <c r="H214" s="18">
        <f t="shared" ca="1" si="157"/>
        <v>1.9675925925925926E-4</v>
      </c>
      <c r="I214" s="18">
        <f t="shared" ca="1" si="158"/>
        <v>0.7524884259259258</v>
      </c>
      <c r="J214" s="16">
        <f t="shared" ca="1" si="159"/>
        <v>0.7524884259259258</v>
      </c>
      <c r="K214" s="23">
        <f t="shared" ca="1" si="160"/>
        <v>0</v>
      </c>
      <c r="L214" s="16">
        <f t="shared" ca="1" si="161"/>
        <v>0.7524884259259258</v>
      </c>
      <c r="M214" s="15">
        <f t="shared" ca="1" si="138"/>
        <v>18</v>
      </c>
      <c r="N214" s="16">
        <f t="shared" ca="1" si="139"/>
        <v>2.0833333333333335E-4</v>
      </c>
      <c r="O214" s="16">
        <f t="shared" ca="1" si="162"/>
        <v>0.75269675925925916</v>
      </c>
      <c r="P214" s="14">
        <f t="shared" ca="1" si="163"/>
        <v>0.75269675925925916</v>
      </c>
      <c r="Q214" s="23">
        <f t="shared" ca="1" si="164"/>
        <v>1.633101851851837E-2</v>
      </c>
      <c r="R214" s="14">
        <f t="shared" ca="1" si="165"/>
        <v>0.76902777777777753</v>
      </c>
      <c r="S214" s="13">
        <f t="shared" ca="1" si="140"/>
        <v>34</v>
      </c>
      <c r="T214" s="14">
        <f t="shared" ca="1" si="141"/>
        <v>3.9351851851851852E-4</v>
      </c>
      <c r="U214" s="14">
        <f t="shared" ca="1" si="166"/>
        <v>0.76942129629629608</v>
      </c>
      <c r="V214" s="12">
        <f t="shared" ca="1" si="167"/>
        <v>0.76942129629629608</v>
      </c>
      <c r="W214" s="23">
        <v>0</v>
      </c>
      <c r="X214" s="12">
        <f t="shared" ca="1" si="168"/>
        <v>0.76942129629629608</v>
      </c>
      <c r="Y214" s="11">
        <f t="shared" ca="1" si="142"/>
        <v>50</v>
      </c>
      <c r="Z214" s="12">
        <f t="shared" ca="1" si="143"/>
        <v>5.7870370370370367E-4</v>
      </c>
      <c r="AA214" s="12">
        <f t="shared" ca="1" si="169"/>
        <v>0.7699999999999998</v>
      </c>
      <c r="AB214" s="10">
        <f t="shared" ca="1" si="170"/>
        <v>0.7699999999999998</v>
      </c>
      <c r="AC214" s="23">
        <f>0</f>
        <v>0</v>
      </c>
      <c r="AD214" s="10">
        <f t="shared" ca="1" si="171"/>
        <v>0.7699999999999998</v>
      </c>
      <c r="AE214" s="9">
        <f t="shared" ca="1" si="144"/>
        <v>46</v>
      </c>
      <c r="AF214" s="10">
        <f t="shared" ca="1" si="145"/>
        <v>5.3240740740740744E-4</v>
      </c>
      <c r="AG214" s="10">
        <f t="shared" ca="1" si="172"/>
        <v>0.77053240740740725</v>
      </c>
      <c r="AH214" s="9" t="str">
        <f t="shared" ca="1" si="146"/>
        <v>Quesadilla</v>
      </c>
      <c r="AI214" s="8">
        <f t="shared" ca="1" si="173"/>
        <v>0.77053240740740725</v>
      </c>
      <c r="AJ214" s="23">
        <f t="shared" ca="1" si="174"/>
        <v>0</v>
      </c>
      <c r="AK214" s="8">
        <f t="shared" ca="1" si="177"/>
        <v>0.77053240740740725</v>
      </c>
      <c r="AL214" s="7">
        <f t="shared" ca="1" si="147"/>
        <v>28</v>
      </c>
      <c r="AM214" s="8">
        <f t="shared" ca="1" si="148"/>
        <v>3.2407407407407406E-4</v>
      </c>
      <c r="AN214" s="8">
        <f t="shared" ca="1" si="149"/>
        <v>0.77085648148148134</v>
      </c>
      <c r="AO214" s="7" t="str">
        <f t="shared" ca="1" si="150"/>
        <v>Debit</v>
      </c>
      <c r="AP214" s="1">
        <f t="shared" ca="1" si="151"/>
        <v>1.633101851851837E-2</v>
      </c>
      <c r="AQ214" s="1">
        <f t="shared" ca="1" si="135"/>
        <v>2.2337962962962962E-3</v>
      </c>
      <c r="AR214">
        <f t="shared" si="152"/>
        <v>1</v>
      </c>
      <c r="AS214" s="33">
        <f t="shared" ca="1" si="175"/>
        <v>1.633101851851837E-2</v>
      </c>
      <c r="AT214" s="33">
        <f t="shared" ca="1" si="153"/>
        <v>2.2337962962962962E-3</v>
      </c>
      <c r="AX214">
        <f t="shared" si="176"/>
        <v>210</v>
      </c>
      <c r="AY214" s="34">
        <v>8.1265003429359228E-3</v>
      </c>
    </row>
    <row r="215" spans="1:51">
      <c r="A215" s="2">
        <v>22</v>
      </c>
      <c r="B215" s="1">
        <f t="shared" si="136"/>
        <v>2.5462962962962961E-4</v>
      </c>
      <c r="C215" s="5">
        <f t="shared" si="154"/>
        <v>0.75254629629629621</v>
      </c>
      <c r="D215" s="18">
        <f t="shared" si="134"/>
        <v>0.75254629629629621</v>
      </c>
      <c r="E215" s="21">
        <f t="shared" ca="1" si="155"/>
        <v>0</v>
      </c>
      <c r="F215" s="18">
        <f t="shared" ca="1" si="156"/>
        <v>0.75254629629629621</v>
      </c>
      <c r="G215" s="25">
        <f t="shared" ca="1" si="137"/>
        <v>15</v>
      </c>
      <c r="H215" s="18">
        <f t="shared" ca="1" si="157"/>
        <v>1.7361111111111112E-4</v>
      </c>
      <c r="I215" s="18">
        <f t="shared" ca="1" si="158"/>
        <v>0.75271990740740735</v>
      </c>
      <c r="J215" s="16">
        <f t="shared" ca="1" si="159"/>
        <v>0.75271990740740735</v>
      </c>
      <c r="K215" s="23">
        <f t="shared" ca="1" si="160"/>
        <v>0</v>
      </c>
      <c r="L215" s="16">
        <f t="shared" ca="1" si="161"/>
        <v>0.75271990740740735</v>
      </c>
      <c r="M215" s="15">
        <f t="shared" ca="1" si="138"/>
        <v>12</v>
      </c>
      <c r="N215" s="16">
        <f t="shared" ca="1" si="139"/>
        <v>1.3888888888888889E-4</v>
      </c>
      <c r="O215" s="16">
        <f t="shared" ca="1" si="162"/>
        <v>0.75285879629629626</v>
      </c>
      <c r="P215" s="14">
        <f t="shared" ca="1" si="163"/>
        <v>0.75285879629629626</v>
      </c>
      <c r="Q215" s="23">
        <f t="shared" ca="1" si="164"/>
        <v>1.7673611111110987E-2</v>
      </c>
      <c r="R215" s="14">
        <f t="shared" ca="1" si="165"/>
        <v>0.77053240740740725</v>
      </c>
      <c r="S215" s="13">
        <f t="shared" ca="1" si="140"/>
        <v>30</v>
      </c>
      <c r="T215" s="14">
        <f t="shared" ca="1" si="141"/>
        <v>3.4722222222222224E-4</v>
      </c>
      <c r="U215" s="14">
        <f t="shared" ca="1" si="166"/>
        <v>0.77087962962962953</v>
      </c>
      <c r="V215" s="12">
        <f t="shared" ca="1" si="167"/>
        <v>0.77087962962962953</v>
      </c>
      <c r="W215" s="23">
        <v>0</v>
      </c>
      <c r="X215" s="12">
        <f t="shared" ca="1" si="168"/>
        <v>0.77087962962962953</v>
      </c>
      <c r="Y215" s="11">
        <f t="shared" ca="1" si="142"/>
        <v>45</v>
      </c>
      <c r="Z215" s="12">
        <f t="shared" ca="1" si="143"/>
        <v>5.2083333333333333E-4</v>
      </c>
      <c r="AA215" s="12">
        <f t="shared" ca="1" si="169"/>
        <v>0.77140046296296283</v>
      </c>
      <c r="AB215" s="10">
        <f t="shared" ca="1" si="170"/>
        <v>0.77140046296296283</v>
      </c>
      <c r="AC215" s="23">
        <f>0</f>
        <v>0</v>
      </c>
      <c r="AD215" s="10">
        <f t="shared" ca="1" si="171"/>
        <v>0.77140046296296283</v>
      </c>
      <c r="AE215" s="9">
        <f t="shared" ca="1" si="144"/>
        <v>59</v>
      </c>
      <c r="AF215" s="10">
        <f t="shared" ca="1" si="145"/>
        <v>6.8287037037037036E-4</v>
      </c>
      <c r="AG215" s="10">
        <f t="shared" ca="1" si="172"/>
        <v>0.77208333333333323</v>
      </c>
      <c r="AH215" s="9" t="str">
        <f t="shared" ca="1" si="146"/>
        <v>Quesadilla</v>
      </c>
      <c r="AI215" s="8">
        <f t="shared" ca="1" si="173"/>
        <v>0.77208333333333323</v>
      </c>
      <c r="AJ215" s="23">
        <f t="shared" ca="1" si="174"/>
        <v>0</v>
      </c>
      <c r="AK215" s="8">
        <f t="shared" ca="1" si="177"/>
        <v>0.77208333333333323</v>
      </c>
      <c r="AL215" s="7">
        <f t="shared" ca="1" si="147"/>
        <v>10</v>
      </c>
      <c r="AM215" s="8">
        <f t="shared" ca="1" si="148"/>
        <v>1.1574074074074075E-4</v>
      </c>
      <c r="AN215" s="8">
        <f t="shared" ca="1" si="149"/>
        <v>0.77219907407407395</v>
      </c>
      <c r="AO215" s="7" t="str">
        <f t="shared" ca="1" si="150"/>
        <v>Debit</v>
      </c>
      <c r="AP215" s="1">
        <f t="shared" ca="1" si="151"/>
        <v>1.7673611111110987E-2</v>
      </c>
      <c r="AQ215" s="1">
        <f t="shared" ca="1" si="135"/>
        <v>1.9791666666666664E-3</v>
      </c>
      <c r="AR215">
        <f t="shared" si="152"/>
        <v>1</v>
      </c>
      <c r="AS215" s="33">
        <f t="shared" ca="1" si="175"/>
        <v>1.7673611111110987E-2</v>
      </c>
      <c r="AT215" s="33">
        <f t="shared" ca="1" si="153"/>
        <v>1.9791666666666664E-3</v>
      </c>
      <c r="AX215">
        <f t="shared" si="176"/>
        <v>211</v>
      </c>
      <c r="AY215" s="34">
        <v>8.2879300983087593E-3</v>
      </c>
    </row>
    <row r="216" spans="1:51">
      <c r="A216" s="2">
        <v>79</v>
      </c>
      <c r="B216" s="1">
        <f t="shared" si="136"/>
        <v>9.1435185185185185E-4</v>
      </c>
      <c r="C216" s="5">
        <f t="shared" si="154"/>
        <v>0.75346064814814806</v>
      </c>
      <c r="D216" s="18">
        <f t="shared" si="134"/>
        <v>0.75346064814814806</v>
      </c>
      <c r="E216" s="21">
        <f t="shared" ca="1" si="155"/>
        <v>0</v>
      </c>
      <c r="F216" s="18">
        <f t="shared" ca="1" si="156"/>
        <v>0.75346064814814806</v>
      </c>
      <c r="G216" s="25">
        <f t="shared" ca="1" si="137"/>
        <v>27</v>
      </c>
      <c r="H216" s="18">
        <f t="shared" ca="1" si="157"/>
        <v>3.1250000000000001E-4</v>
      </c>
      <c r="I216" s="18">
        <f t="shared" ca="1" si="158"/>
        <v>0.75377314814814811</v>
      </c>
      <c r="J216" s="16">
        <f t="shared" ca="1" si="159"/>
        <v>0.75377314814814811</v>
      </c>
      <c r="K216" s="23">
        <f t="shared" ca="1" si="160"/>
        <v>0</v>
      </c>
      <c r="L216" s="16">
        <f t="shared" ca="1" si="161"/>
        <v>0.75377314814814811</v>
      </c>
      <c r="M216" s="15">
        <f t="shared" ca="1" si="138"/>
        <v>19</v>
      </c>
      <c r="N216" s="16">
        <f t="shared" ca="1" si="139"/>
        <v>2.199074074074074E-4</v>
      </c>
      <c r="O216" s="16">
        <f t="shared" ca="1" si="162"/>
        <v>0.75399305555555551</v>
      </c>
      <c r="P216" s="14">
        <f t="shared" ca="1" si="163"/>
        <v>0.75399305555555551</v>
      </c>
      <c r="Q216" s="23">
        <f t="shared" ca="1" si="164"/>
        <v>1.8090277777777719E-2</v>
      </c>
      <c r="R216" s="14">
        <f t="shared" ca="1" si="165"/>
        <v>0.77208333333333323</v>
      </c>
      <c r="S216" s="13">
        <f t="shared" ca="1" si="140"/>
        <v>30</v>
      </c>
      <c r="T216" s="14">
        <f t="shared" ca="1" si="141"/>
        <v>3.4722222222222224E-4</v>
      </c>
      <c r="U216" s="14">
        <f t="shared" ca="1" si="166"/>
        <v>0.77243055555555551</v>
      </c>
      <c r="V216" s="12">
        <f t="shared" ca="1" si="167"/>
        <v>0.77243055555555551</v>
      </c>
      <c r="W216" s="23">
        <v>0</v>
      </c>
      <c r="X216" s="12">
        <f t="shared" ca="1" si="168"/>
        <v>0.77243055555555551</v>
      </c>
      <c r="Y216" s="11">
        <f t="shared" ca="1" si="142"/>
        <v>29</v>
      </c>
      <c r="Z216" s="12">
        <f t="shared" ca="1" si="143"/>
        <v>3.3564814814814812E-4</v>
      </c>
      <c r="AA216" s="12">
        <f t="shared" ca="1" si="169"/>
        <v>0.77276620370370364</v>
      </c>
      <c r="AB216" s="10">
        <f t="shared" ca="1" si="170"/>
        <v>0.77276620370370364</v>
      </c>
      <c r="AC216" s="23">
        <f>0</f>
        <v>0</v>
      </c>
      <c r="AD216" s="10">
        <f t="shared" ca="1" si="171"/>
        <v>0.77276620370370364</v>
      </c>
      <c r="AE216" s="9">
        <f t="shared" ca="1" si="144"/>
        <v>46</v>
      </c>
      <c r="AF216" s="10">
        <f t="shared" ca="1" si="145"/>
        <v>5.3240740740740744E-4</v>
      </c>
      <c r="AG216" s="10">
        <f t="shared" ca="1" si="172"/>
        <v>0.77329861111111109</v>
      </c>
      <c r="AH216" s="9" t="str">
        <f t="shared" ca="1" si="146"/>
        <v>Burrito</v>
      </c>
      <c r="AI216" s="8">
        <f t="shared" ca="1" si="173"/>
        <v>0.77329861111111109</v>
      </c>
      <c r="AJ216" s="23">
        <f t="shared" ca="1" si="174"/>
        <v>0</v>
      </c>
      <c r="AK216" s="8">
        <f t="shared" ca="1" si="177"/>
        <v>0.77329861111111109</v>
      </c>
      <c r="AL216" s="7">
        <f t="shared" ca="1" si="147"/>
        <v>27</v>
      </c>
      <c r="AM216" s="8">
        <f t="shared" ca="1" si="148"/>
        <v>3.1250000000000001E-4</v>
      </c>
      <c r="AN216" s="8">
        <f t="shared" ca="1" si="149"/>
        <v>0.77361111111111114</v>
      </c>
      <c r="AO216" s="7" t="str">
        <f t="shared" ca="1" si="150"/>
        <v>Debit</v>
      </c>
      <c r="AP216" s="1">
        <f t="shared" ca="1" si="151"/>
        <v>1.8090277777777719E-2</v>
      </c>
      <c r="AQ216" s="1">
        <f t="shared" ca="1" si="135"/>
        <v>2.0601851851851853E-3</v>
      </c>
      <c r="AR216">
        <f t="shared" si="152"/>
        <v>1</v>
      </c>
      <c r="AS216" s="33">
        <f t="shared" ca="1" si="175"/>
        <v>1.8090277777777719E-2</v>
      </c>
      <c r="AT216" s="33">
        <f t="shared" ca="1" si="153"/>
        <v>2.0601851851851853E-3</v>
      </c>
      <c r="AX216">
        <f t="shared" si="176"/>
        <v>212</v>
      </c>
      <c r="AY216" s="34">
        <v>9.0383159007775549E-3</v>
      </c>
    </row>
    <row r="217" spans="1:51">
      <c r="A217" s="2">
        <v>13</v>
      </c>
      <c r="B217" s="1">
        <f t="shared" si="136"/>
        <v>1.5046296296296297E-4</v>
      </c>
      <c r="C217" s="5">
        <f t="shared" si="154"/>
        <v>0.75361111111111101</v>
      </c>
      <c r="D217" s="18">
        <f t="shared" si="134"/>
        <v>0.75361111111111101</v>
      </c>
      <c r="E217" s="21">
        <f t="shared" ca="1" si="155"/>
        <v>1.6203703703709937E-4</v>
      </c>
      <c r="F217" s="18">
        <f t="shared" ca="1" si="156"/>
        <v>0.75377314814814811</v>
      </c>
      <c r="G217" s="25">
        <f t="shared" ca="1" si="137"/>
        <v>27</v>
      </c>
      <c r="H217" s="18">
        <f t="shared" ca="1" si="157"/>
        <v>3.1250000000000001E-4</v>
      </c>
      <c r="I217" s="18">
        <f t="shared" ca="1" si="158"/>
        <v>0.75408564814814816</v>
      </c>
      <c r="J217" s="16">
        <f t="shared" ca="1" si="159"/>
        <v>0.75408564814814816</v>
      </c>
      <c r="K217" s="23">
        <f t="shared" ca="1" si="160"/>
        <v>0</v>
      </c>
      <c r="L217" s="16">
        <f t="shared" ca="1" si="161"/>
        <v>0.75408564814814816</v>
      </c>
      <c r="M217" s="15">
        <f t="shared" ca="1" si="138"/>
        <v>14</v>
      </c>
      <c r="N217" s="16">
        <f t="shared" ca="1" si="139"/>
        <v>1.6203703703703703E-4</v>
      </c>
      <c r="O217" s="16">
        <f t="shared" ca="1" si="162"/>
        <v>0.75424768518518515</v>
      </c>
      <c r="P217" s="14">
        <f t="shared" ca="1" si="163"/>
        <v>0.75424768518518515</v>
      </c>
      <c r="Q217" s="23">
        <f t="shared" ca="1" si="164"/>
        <v>1.9050925925925943E-2</v>
      </c>
      <c r="R217" s="14">
        <f t="shared" ca="1" si="165"/>
        <v>0.77329861111111109</v>
      </c>
      <c r="S217" s="13">
        <f t="shared" ca="1" si="140"/>
        <v>30</v>
      </c>
      <c r="T217" s="14">
        <f t="shared" ca="1" si="141"/>
        <v>3.4722222222222224E-4</v>
      </c>
      <c r="U217" s="14">
        <f t="shared" ca="1" si="166"/>
        <v>0.77364583333333337</v>
      </c>
      <c r="V217" s="12">
        <f t="shared" ca="1" si="167"/>
        <v>0.77364583333333337</v>
      </c>
      <c r="W217" s="23">
        <v>0</v>
      </c>
      <c r="X217" s="12">
        <f t="shared" ca="1" si="168"/>
        <v>0.77364583333333337</v>
      </c>
      <c r="Y217" s="11">
        <f t="shared" ca="1" si="142"/>
        <v>37</v>
      </c>
      <c r="Z217" s="12">
        <f t="shared" ca="1" si="143"/>
        <v>4.2824074074074075E-4</v>
      </c>
      <c r="AA217" s="12">
        <f t="shared" ca="1" si="169"/>
        <v>0.77407407407407414</v>
      </c>
      <c r="AB217" s="10">
        <f t="shared" ca="1" si="170"/>
        <v>0.77407407407407414</v>
      </c>
      <c r="AC217" s="23">
        <f>0</f>
        <v>0</v>
      </c>
      <c r="AD217" s="10">
        <f t="shared" ca="1" si="171"/>
        <v>0.77407407407407414</v>
      </c>
      <c r="AE217" s="9">
        <f t="shared" ca="1" si="144"/>
        <v>21</v>
      </c>
      <c r="AF217" s="10">
        <f t="shared" ca="1" si="145"/>
        <v>2.4305555555555555E-4</v>
      </c>
      <c r="AG217" s="10">
        <f t="shared" ca="1" si="172"/>
        <v>0.77431712962962973</v>
      </c>
      <c r="AH217" s="9" t="str">
        <f t="shared" ca="1" si="146"/>
        <v>Bowl</v>
      </c>
      <c r="AI217" s="8">
        <f t="shared" ca="1" si="173"/>
        <v>0.77431712962962973</v>
      </c>
      <c r="AJ217" s="23">
        <f t="shared" ca="1" si="174"/>
        <v>0</v>
      </c>
      <c r="AK217" s="8">
        <f t="shared" ca="1" si="177"/>
        <v>0.77431712962962973</v>
      </c>
      <c r="AL217" s="7">
        <f t="shared" ca="1" si="147"/>
        <v>27</v>
      </c>
      <c r="AM217" s="8">
        <f t="shared" ca="1" si="148"/>
        <v>3.1250000000000001E-4</v>
      </c>
      <c r="AN217" s="8">
        <f t="shared" ca="1" si="149"/>
        <v>0.77462962962962978</v>
      </c>
      <c r="AO217" s="7" t="str">
        <f t="shared" ca="1" si="150"/>
        <v>Debit</v>
      </c>
      <c r="AP217" s="1">
        <f t="shared" ca="1" si="151"/>
        <v>1.9212962962963043E-2</v>
      </c>
      <c r="AQ217" s="1">
        <f t="shared" ca="1" si="135"/>
        <v>1.8055555555555557E-3</v>
      </c>
      <c r="AR217">
        <f t="shared" si="152"/>
        <v>1</v>
      </c>
      <c r="AS217" s="33">
        <f t="shared" ca="1" si="175"/>
        <v>1.9212962962963043E-2</v>
      </c>
      <c r="AT217" s="33">
        <f t="shared" ca="1" si="153"/>
        <v>1.8055555555555557E-3</v>
      </c>
      <c r="AX217">
        <f t="shared" si="176"/>
        <v>213</v>
      </c>
      <c r="AY217" s="34">
        <v>9.4584833676272882E-3</v>
      </c>
    </row>
    <row r="218" spans="1:51">
      <c r="A218" s="2">
        <v>176</v>
      </c>
      <c r="B218" s="1">
        <f t="shared" si="136"/>
        <v>2.0370370370370369E-3</v>
      </c>
      <c r="C218" s="5">
        <f t="shared" si="154"/>
        <v>0.75564814814814807</v>
      </c>
      <c r="D218" s="18">
        <f t="shared" si="134"/>
        <v>0.75564814814814807</v>
      </c>
      <c r="E218" s="21">
        <f t="shared" ca="1" si="155"/>
        <v>0</v>
      </c>
      <c r="F218" s="18">
        <f t="shared" ca="1" si="156"/>
        <v>0.75564814814814807</v>
      </c>
      <c r="G218" s="25">
        <f t="shared" ca="1" si="137"/>
        <v>20</v>
      </c>
      <c r="H218" s="18">
        <f t="shared" ca="1" si="157"/>
        <v>2.3148148148148149E-4</v>
      </c>
      <c r="I218" s="18">
        <f t="shared" ca="1" si="158"/>
        <v>0.75587962962962951</v>
      </c>
      <c r="J218" s="16">
        <f t="shared" ca="1" si="159"/>
        <v>0.75587962962962951</v>
      </c>
      <c r="K218" s="23">
        <f t="shared" ca="1" si="160"/>
        <v>0</v>
      </c>
      <c r="L218" s="16">
        <f t="shared" ca="1" si="161"/>
        <v>0.75587962962962951</v>
      </c>
      <c r="M218" s="15">
        <f t="shared" ca="1" si="138"/>
        <v>34</v>
      </c>
      <c r="N218" s="16">
        <f t="shared" ca="1" si="139"/>
        <v>3.9351851851851852E-4</v>
      </c>
      <c r="O218" s="16">
        <f t="shared" ca="1" si="162"/>
        <v>0.75627314814814806</v>
      </c>
      <c r="P218" s="14">
        <f t="shared" ca="1" si="163"/>
        <v>0.75627314814814806</v>
      </c>
      <c r="Q218" s="23">
        <f t="shared" ca="1" si="164"/>
        <v>1.8043981481481675E-2</v>
      </c>
      <c r="R218" s="14">
        <f t="shared" ca="1" si="165"/>
        <v>0.77431712962962973</v>
      </c>
      <c r="S218" s="13">
        <f t="shared" ca="1" si="140"/>
        <v>45</v>
      </c>
      <c r="T218" s="14">
        <f t="shared" ca="1" si="141"/>
        <v>5.2083333333333333E-4</v>
      </c>
      <c r="U218" s="14">
        <f t="shared" ca="1" si="166"/>
        <v>0.77483796296296303</v>
      </c>
      <c r="V218" s="12">
        <f t="shared" ca="1" si="167"/>
        <v>0.77483796296296303</v>
      </c>
      <c r="W218" s="23">
        <v>0</v>
      </c>
      <c r="X218" s="12">
        <f t="shared" ca="1" si="168"/>
        <v>0.77483796296296303</v>
      </c>
      <c r="Y218" s="11">
        <f t="shared" ca="1" si="142"/>
        <v>29</v>
      </c>
      <c r="Z218" s="12">
        <f t="shared" ca="1" si="143"/>
        <v>3.3564814814814812E-4</v>
      </c>
      <c r="AA218" s="12">
        <f t="shared" ca="1" si="169"/>
        <v>0.77517361111111116</v>
      </c>
      <c r="AB218" s="10">
        <f t="shared" ca="1" si="170"/>
        <v>0.77517361111111116</v>
      </c>
      <c r="AC218" s="23">
        <f>0</f>
        <v>0</v>
      </c>
      <c r="AD218" s="10">
        <f t="shared" ca="1" si="171"/>
        <v>0.77517361111111116</v>
      </c>
      <c r="AE218" s="9">
        <f t="shared" ca="1" si="144"/>
        <v>45</v>
      </c>
      <c r="AF218" s="10">
        <f t="shared" ca="1" si="145"/>
        <v>5.2083333333333333E-4</v>
      </c>
      <c r="AG218" s="10">
        <f t="shared" ca="1" si="172"/>
        <v>0.77569444444444446</v>
      </c>
      <c r="AH218" s="9" t="str">
        <f t="shared" ca="1" si="146"/>
        <v>Burrito</v>
      </c>
      <c r="AI218" s="8">
        <f t="shared" ca="1" si="173"/>
        <v>0.77569444444444446</v>
      </c>
      <c r="AJ218" s="23">
        <f t="shared" ca="1" si="174"/>
        <v>0</v>
      </c>
      <c r="AK218" s="8">
        <f t="shared" ca="1" si="177"/>
        <v>0.77569444444444446</v>
      </c>
      <c r="AL218" s="7">
        <f t="shared" ca="1" si="147"/>
        <v>11</v>
      </c>
      <c r="AM218" s="8">
        <f t="shared" ca="1" si="148"/>
        <v>1.273148148148148E-4</v>
      </c>
      <c r="AN218" s="8">
        <f t="shared" ca="1" si="149"/>
        <v>0.77582175925925922</v>
      </c>
      <c r="AO218" s="7" t="str">
        <f t="shared" ca="1" si="150"/>
        <v>Debit</v>
      </c>
      <c r="AP218" s="1">
        <f t="shared" ca="1" si="151"/>
        <v>1.8043981481481675E-2</v>
      </c>
      <c r="AQ218" s="1">
        <f t="shared" ca="1" si="135"/>
        <v>2.1296296296296298E-3</v>
      </c>
      <c r="AR218">
        <f t="shared" si="152"/>
        <v>1</v>
      </c>
      <c r="AS218" s="33">
        <f t="shared" ca="1" si="175"/>
        <v>1.8043981481481675E-2</v>
      </c>
      <c r="AT218" s="33">
        <f t="shared" ca="1" si="153"/>
        <v>2.1296296296296298E-3</v>
      </c>
      <c r="AX218">
        <f t="shared" si="176"/>
        <v>214</v>
      </c>
      <c r="AY218" s="34">
        <v>9.016918152721121E-3</v>
      </c>
    </row>
    <row r="219" spans="1:51">
      <c r="A219" s="2">
        <v>137</v>
      </c>
      <c r="B219" s="1">
        <f t="shared" si="136"/>
        <v>1.5856481481481481E-3</v>
      </c>
      <c r="C219" s="5">
        <f t="shared" si="154"/>
        <v>0.75723379629629617</v>
      </c>
      <c r="D219" s="18">
        <f t="shared" si="134"/>
        <v>0.75723379629629617</v>
      </c>
      <c r="E219" s="21">
        <f t="shared" ca="1" si="155"/>
        <v>0</v>
      </c>
      <c r="F219" s="18">
        <f t="shared" ca="1" si="156"/>
        <v>0.75723379629629617</v>
      </c>
      <c r="G219" s="25">
        <f t="shared" ca="1" si="137"/>
        <v>18</v>
      </c>
      <c r="H219" s="18">
        <f t="shared" ca="1" si="157"/>
        <v>2.0833333333333335E-4</v>
      </c>
      <c r="I219" s="18">
        <f t="shared" ca="1" si="158"/>
        <v>0.75744212962962953</v>
      </c>
      <c r="J219" s="16">
        <f t="shared" ca="1" si="159"/>
        <v>0.75744212962962953</v>
      </c>
      <c r="K219" s="23">
        <f t="shared" ca="1" si="160"/>
        <v>0</v>
      </c>
      <c r="L219" s="16">
        <f t="shared" ca="1" si="161"/>
        <v>0.75744212962962953</v>
      </c>
      <c r="M219" s="15">
        <f t="shared" ca="1" si="138"/>
        <v>17</v>
      </c>
      <c r="N219" s="16">
        <f t="shared" ca="1" si="139"/>
        <v>1.9675925925925926E-4</v>
      </c>
      <c r="O219" s="16">
        <f t="shared" ca="1" si="162"/>
        <v>0.75763888888888875</v>
      </c>
      <c r="P219" s="14">
        <f t="shared" ca="1" si="163"/>
        <v>0.75763888888888875</v>
      </c>
      <c r="Q219" s="23">
        <f t="shared" ca="1" si="164"/>
        <v>1.8055555555555713E-2</v>
      </c>
      <c r="R219" s="14">
        <f t="shared" ca="1" si="165"/>
        <v>0.77569444444444446</v>
      </c>
      <c r="S219" s="13">
        <f t="shared" ca="1" si="140"/>
        <v>22</v>
      </c>
      <c r="T219" s="14">
        <f t="shared" ca="1" si="141"/>
        <v>2.5462962962962961E-4</v>
      </c>
      <c r="U219" s="14">
        <f t="shared" ca="1" si="166"/>
        <v>0.7759490740740741</v>
      </c>
      <c r="V219" s="12">
        <f t="shared" ca="1" si="167"/>
        <v>0.7759490740740741</v>
      </c>
      <c r="W219" s="23">
        <v>0</v>
      </c>
      <c r="X219" s="12">
        <f t="shared" ca="1" si="168"/>
        <v>0.7759490740740741</v>
      </c>
      <c r="Y219" s="11">
        <f t="shared" ca="1" si="142"/>
        <v>46</v>
      </c>
      <c r="Z219" s="12">
        <f t="shared" ca="1" si="143"/>
        <v>5.3240740740740744E-4</v>
      </c>
      <c r="AA219" s="12">
        <f t="shared" ca="1" si="169"/>
        <v>0.77648148148148155</v>
      </c>
      <c r="AB219" s="10">
        <f t="shared" ca="1" si="170"/>
        <v>0.77648148148148155</v>
      </c>
      <c r="AC219" s="23">
        <f>0</f>
        <v>0</v>
      </c>
      <c r="AD219" s="10">
        <f t="shared" ca="1" si="171"/>
        <v>0.77648148148148155</v>
      </c>
      <c r="AE219" s="9">
        <f t="shared" ca="1" si="144"/>
        <v>61</v>
      </c>
      <c r="AF219" s="10">
        <f t="shared" ca="1" si="145"/>
        <v>7.0601851851851847E-4</v>
      </c>
      <c r="AG219" s="10">
        <f t="shared" ca="1" si="172"/>
        <v>0.77718750000000003</v>
      </c>
      <c r="AH219" s="9" t="str">
        <f t="shared" ca="1" si="146"/>
        <v>Quesadilla</v>
      </c>
      <c r="AI219" s="8">
        <f t="shared" ca="1" si="173"/>
        <v>0.77718750000000003</v>
      </c>
      <c r="AJ219" s="23">
        <f t="shared" ca="1" si="174"/>
        <v>0</v>
      </c>
      <c r="AK219" s="8">
        <f t="shared" ca="1" si="177"/>
        <v>0.77718750000000003</v>
      </c>
      <c r="AL219" s="7">
        <f t="shared" ca="1" si="147"/>
        <v>55</v>
      </c>
      <c r="AM219" s="8">
        <f t="shared" ca="1" si="148"/>
        <v>6.3657407407407413E-4</v>
      </c>
      <c r="AN219" s="8">
        <f t="shared" ca="1" si="149"/>
        <v>0.77782407407407406</v>
      </c>
      <c r="AO219" s="7" t="str">
        <f t="shared" ca="1" si="150"/>
        <v>Cash</v>
      </c>
      <c r="AP219" s="1">
        <f t="shared" ca="1" si="151"/>
        <v>1.8055555555555713E-2</v>
      </c>
      <c r="AQ219" s="1">
        <f t="shared" ca="1" si="135"/>
        <v>2.5347222222222225E-3</v>
      </c>
      <c r="AR219">
        <f t="shared" si="152"/>
        <v>1</v>
      </c>
      <c r="AS219" s="33">
        <f t="shared" ca="1" si="175"/>
        <v>1.8055555555555713E-2</v>
      </c>
      <c r="AT219" s="33">
        <f t="shared" ca="1" si="153"/>
        <v>2.5347222222222225E-3</v>
      </c>
      <c r="AX219">
        <f t="shared" si="176"/>
        <v>215</v>
      </c>
      <c r="AY219" s="34">
        <v>1.025434385002314E-2</v>
      </c>
    </row>
    <row r="220" spans="1:51">
      <c r="A220" s="2">
        <v>56</v>
      </c>
      <c r="B220" s="1">
        <f t="shared" si="136"/>
        <v>6.4814814814814813E-4</v>
      </c>
      <c r="C220" s="5">
        <f t="shared" si="154"/>
        <v>0.75788194444444434</v>
      </c>
      <c r="D220" s="18">
        <f t="shared" si="134"/>
        <v>0.75788194444444434</v>
      </c>
      <c r="E220" s="21">
        <f t="shared" ca="1" si="155"/>
        <v>0</v>
      </c>
      <c r="F220" s="18">
        <f t="shared" ca="1" si="156"/>
        <v>0.75788194444444434</v>
      </c>
      <c r="G220" s="25">
        <f t="shared" ca="1" si="137"/>
        <v>19</v>
      </c>
      <c r="H220" s="18">
        <f t="shared" ca="1" si="157"/>
        <v>2.199074074074074E-4</v>
      </c>
      <c r="I220" s="18">
        <f t="shared" ca="1" si="158"/>
        <v>0.75810185185185175</v>
      </c>
      <c r="J220" s="16">
        <f t="shared" ca="1" si="159"/>
        <v>0.75810185185185175</v>
      </c>
      <c r="K220" s="23">
        <f t="shared" ca="1" si="160"/>
        <v>0</v>
      </c>
      <c r="L220" s="16">
        <f t="shared" ca="1" si="161"/>
        <v>0.75810185185185175</v>
      </c>
      <c r="M220" s="15">
        <f t="shared" ca="1" si="138"/>
        <v>18</v>
      </c>
      <c r="N220" s="16">
        <f t="shared" ca="1" si="139"/>
        <v>2.0833333333333335E-4</v>
      </c>
      <c r="O220" s="16">
        <f t="shared" ca="1" si="162"/>
        <v>0.75831018518518511</v>
      </c>
      <c r="P220" s="14">
        <f t="shared" ca="1" si="163"/>
        <v>0.75831018518518511</v>
      </c>
      <c r="Q220" s="23">
        <f t="shared" ca="1" si="164"/>
        <v>1.8877314814814916E-2</v>
      </c>
      <c r="R220" s="14">
        <f t="shared" ca="1" si="165"/>
        <v>0.77718750000000003</v>
      </c>
      <c r="S220" s="13">
        <f t="shared" ca="1" si="140"/>
        <v>15</v>
      </c>
      <c r="T220" s="14">
        <f t="shared" ca="1" si="141"/>
        <v>1.7361111111111112E-4</v>
      </c>
      <c r="U220" s="14">
        <f t="shared" ca="1" si="166"/>
        <v>0.77736111111111117</v>
      </c>
      <c r="V220" s="12">
        <f t="shared" ca="1" si="167"/>
        <v>0.77736111111111117</v>
      </c>
      <c r="W220" s="23">
        <v>0</v>
      </c>
      <c r="X220" s="12">
        <f t="shared" ca="1" si="168"/>
        <v>0.77736111111111117</v>
      </c>
      <c r="Y220" s="11">
        <f t="shared" ca="1" si="142"/>
        <v>26</v>
      </c>
      <c r="Z220" s="12">
        <f t="shared" ca="1" si="143"/>
        <v>3.0092592592592595E-4</v>
      </c>
      <c r="AA220" s="12">
        <f t="shared" ca="1" si="169"/>
        <v>0.77766203703703707</v>
      </c>
      <c r="AB220" s="10">
        <f t="shared" ca="1" si="170"/>
        <v>0.77766203703703707</v>
      </c>
      <c r="AC220" s="23">
        <f>0</f>
        <v>0</v>
      </c>
      <c r="AD220" s="10">
        <f t="shared" ca="1" si="171"/>
        <v>0.77766203703703707</v>
      </c>
      <c r="AE220" s="9">
        <f t="shared" ca="1" si="144"/>
        <v>34</v>
      </c>
      <c r="AF220" s="10">
        <f t="shared" ca="1" si="145"/>
        <v>3.9351851851851852E-4</v>
      </c>
      <c r="AG220" s="10">
        <f t="shared" ca="1" si="172"/>
        <v>0.77805555555555561</v>
      </c>
      <c r="AH220" s="9" t="str">
        <f t="shared" ca="1" si="146"/>
        <v>Burrito</v>
      </c>
      <c r="AI220" s="8">
        <f t="shared" ca="1" si="173"/>
        <v>0.77805555555555561</v>
      </c>
      <c r="AJ220" s="23">
        <f t="shared" ca="1" si="174"/>
        <v>0</v>
      </c>
      <c r="AK220" s="8">
        <f t="shared" ca="1" si="177"/>
        <v>0.77805555555555561</v>
      </c>
      <c r="AL220" s="7">
        <f t="shared" ca="1" si="147"/>
        <v>13</v>
      </c>
      <c r="AM220" s="8">
        <f t="shared" ca="1" si="148"/>
        <v>1.5046296296296297E-4</v>
      </c>
      <c r="AN220" s="8">
        <f t="shared" ca="1" si="149"/>
        <v>0.77820601851851856</v>
      </c>
      <c r="AO220" s="7" t="str">
        <f t="shared" ca="1" si="150"/>
        <v>Debit</v>
      </c>
      <c r="AP220" s="1">
        <f t="shared" ca="1" si="151"/>
        <v>1.8877314814814916E-2</v>
      </c>
      <c r="AQ220" s="1">
        <f t="shared" ca="1" si="135"/>
        <v>1.4467592592592592E-3</v>
      </c>
      <c r="AR220">
        <f t="shared" si="152"/>
        <v>1</v>
      </c>
      <c r="AS220" s="33">
        <f t="shared" ca="1" si="175"/>
        <v>1.8877314814814916E-2</v>
      </c>
      <c r="AT220" s="33">
        <f t="shared" ca="1" si="153"/>
        <v>1.4467592592592592E-3</v>
      </c>
      <c r="AX220">
        <f t="shared" si="176"/>
        <v>216</v>
      </c>
      <c r="AY220" s="34">
        <v>8.9714077503432396E-3</v>
      </c>
    </row>
    <row r="221" spans="1:51">
      <c r="A221" s="2">
        <v>77</v>
      </c>
      <c r="B221" s="1">
        <f t="shared" si="136"/>
        <v>8.9120370370370373E-4</v>
      </c>
      <c r="C221" s="5">
        <f t="shared" si="154"/>
        <v>0.758773148148148</v>
      </c>
      <c r="D221" s="18">
        <f t="shared" si="134"/>
        <v>0.758773148148148</v>
      </c>
      <c r="E221" s="21">
        <f t="shared" ca="1" si="155"/>
        <v>0</v>
      </c>
      <c r="F221" s="18">
        <f t="shared" ca="1" si="156"/>
        <v>0.758773148148148</v>
      </c>
      <c r="G221" s="25">
        <f t="shared" ca="1" si="137"/>
        <v>11</v>
      </c>
      <c r="H221" s="18">
        <f t="shared" ca="1" si="157"/>
        <v>1.273148148148148E-4</v>
      </c>
      <c r="I221" s="18">
        <f t="shared" ca="1" si="158"/>
        <v>0.75890046296296276</v>
      </c>
      <c r="J221" s="16">
        <f t="shared" ca="1" si="159"/>
        <v>0.75890046296296276</v>
      </c>
      <c r="K221" s="23">
        <f t="shared" ca="1" si="160"/>
        <v>0</v>
      </c>
      <c r="L221" s="16">
        <f t="shared" ca="1" si="161"/>
        <v>0.75890046296296276</v>
      </c>
      <c r="M221" s="15">
        <f t="shared" ca="1" si="138"/>
        <v>31</v>
      </c>
      <c r="N221" s="16">
        <f t="shared" ca="1" si="139"/>
        <v>3.5879629629629629E-4</v>
      </c>
      <c r="O221" s="16">
        <f t="shared" ca="1" si="162"/>
        <v>0.75925925925925908</v>
      </c>
      <c r="P221" s="14">
        <f t="shared" ca="1" si="163"/>
        <v>0.75925925925925908</v>
      </c>
      <c r="Q221" s="23">
        <f t="shared" ca="1" si="164"/>
        <v>1.8796296296296533E-2</v>
      </c>
      <c r="R221" s="14">
        <f t="shared" ca="1" si="165"/>
        <v>0.77805555555555561</v>
      </c>
      <c r="S221" s="13">
        <f t="shared" ca="1" si="140"/>
        <v>34</v>
      </c>
      <c r="T221" s="14">
        <f t="shared" ca="1" si="141"/>
        <v>3.9351851851851852E-4</v>
      </c>
      <c r="U221" s="14">
        <f t="shared" ca="1" si="166"/>
        <v>0.77844907407407415</v>
      </c>
      <c r="V221" s="12">
        <f t="shared" ca="1" si="167"/>
        <v>0.77844907407407415</v>
      </c>
      <c r="W221" s="23">
        <v>0</v>
      </c>
      <c r="X221" s="12">
        <f t="shared" ca="1" si="168"/>
        <v>0.77844907407407415</v>
      </c>
      <c r="Y221" s="11">
        <f t="shared" ca="1" si="142"/>
        <v>21</v>
      </c>
      <c r="Z221" s="12">
        <f t="shared" ca="1" si="143"/>
        <v>2.4305555555555555E-4</v>
      </c>
      <c r="AA221" s="12">
        <f t="shared" ca="1" si="169"/>
        <v>0.77869212962962975</v>
      </c>
      <c r="AB221" s="10">
        <f t="shared" ca="1" si="170"/>
        <v>0.77869212962962975</v>
      </c>
      <c r="AC221" s="23">
        <f>0</f>
        <v>0</v>
      </c>
      <c r="AD221" s="10">
        <f t="shared" ca="1" si="171"/>
        <v>0.77869212962962975</v>
      </c>
      <c r="AE221" s="9">
        <f t="shared" ca="1" si="144"/>
        <v>46</v>
      </c>
      <c r="AF221" s="10">
        <f t="shared" ca="1" si="145"/>
        <v>5.3240740740740744E-4</v>
      </c>
      <c r="AG221" s="10">
        <f t="shared" ca="1" si="172"/>
        <v>0.7792245370370372</v>
      </c>
      <c r="AH221" s="9" t="str">
        <f t="shared" ca="1" si="146"/>
        <v>Bowl</v>
      </c>
      <c r="AI221" s="8">
        <f t="shared" ca="1" si="173"/>
        <v>0.7792245370370372</v>
      </c>
      <c r="AJ221" s="23">
        <f t="shared" ca="1" si="174"/>
        <v>0</v>
      </c>
      <c r="AK221" s="8">
        <f t="shared" ca="1" si="177"/>
        <v>0.7792245370370372</v>
      </c>
      <c r="AL221" s="7">
        <f t="shared" ca="1" si="147"/>
        <v>54</v>
      </c>
      <c r="AM221" s="8">
        <f t="shared" ca="1" si="148"/>
        <v>6.2500000000000001E-4</v>
      </c>
      <c r="AN221" s="8">
        <f t="shared" ca="1" si="149"/>
        <v>0.77984953703703719</v>
      </c>
      <c r="AO221" s="7" t="str">
        <f t="shared" ca="1" si="150"/>
        <v>Cash</v>
      </c>
      <c r="AP221" s="1">
        <f t="shared" ca="1" si="151"/>
        <v>1.8796296296296533E-2</v>
      </c>
      <c r="AQ221" s="1">
        <f t="shared" ca="1" si="135"/>
        <v>2.2800925925925927E-3</v>
      </c>
      <c r="AR221">
        <f t="shared" si="152"/>
        <v>1</v>
      </c>
      <c r="AS221" s="33">
        <f t="shared" ca="1" si="175"/>
        <v>1.8796296296296533E-2</v>
      </c>
      <c r="AT221" s="33">
        <f t="shared" ca="1" si="153"/>
        <v>2.2800925925925927E-3</v>
      </c>
      <c r="AX221">
        <f t="shared" si="176"/>
        <v>217</v>
      </c>
      <c r="AY221" s="34">
        <v>9.0529621056244514E-3</v>
      </c>
    </row>
    <row r="222" spans="1:51">
      <c r="A222" s="2">
        <v>68</v>
      </c>
      <c r="B222" s="1">
        <f t="shared" si="136"/>
        <v>7.8703703703703705E-4</v>
      </c>
      <c r="C222" s="5">
        <f t="shared" si="154"/>
        <v>0.75956018518518509</v>
      </c>
      <c r="D222" s="18">
        <f t="shared" si="134"/>
        <v>0.75956018518518509</v>
      </c>
      <c r="E222" s="21">
        <f t="shared" ca="1" si="155"/>
        <v>0</v>
      </c>
      <c r="F222" s="18">
        <f t="shared" ca="1" si="156"/>
        <v>0.75956018518518509</v>
      </c>
      <c r="G222" s="25">
        <f t="shared" ca="1" si="137"/>
        <v>24</v>
      </c>
      <c r="H222" s="18">
        <f t="shared" ca="1" si="157"/>
        <v>2.7777777777777778E-4</v>
      </c>
      <c r="I222" s="18">
        <f t="shared" ca="1" si="158"/>
        <v>0.75983796296296291</v>
      </c>
      <c r="J222" s="16">
        <f t="shared" ca="1" si="159"/>
        <v>0.75983796296296291</v>
      </c>
      <c r="K222" s="23">
        <f t="shared" ca="1" si="160"/>
        <v>0</v>
      </c>
      <c r="L222" s="16">
        <f t="shared" ca="1" si="161"/>
        <v>0.75983796296296291</v>
      </c>
      <c r="M222" s="15">
        <f t="shared" ca="1" si="138"/>
        <v>32</v>
      </c>
      <c r="N222" s="16">
        <f t="shared" ca="1" si="139"/>
        <v>3.7037037037037035E-4</v>
      </c>
      <c r="O222" s="16">
        <f t="shared" ca="1" si="162"/>
        <v>0.76020833333333326</v>
      </c>
      <c r="P222" s="14">
        <f t="shared" ca="1" si="163"/>
        <v>0.76020833333333326</v>
      </c>
      <c r="Q222" s="23">
        <f t="shared" ca="1" si="164"/>
        <v>1.9016203703703938E-2</v>
      </c>
      <c r="R222" s="14">
        <f t="shared" ca="1" si="165"/>
        <v>0.7792245370370372</v>
      </c>
      <c r="S222" s="13">
        <f t="shared" ca="1" si="140"/>
        <v>21</v>
      </c>
      <c r="T222" s="14">
        <f t="shared" ca="1" si="141"/>
        <v>2.4305555555555555E-4</v>
      </c>
      <c r="U222" s="14">
        <f t="shared" ca="1" si="166"/>
        <v>0.7794675925925928</v>
      </c>
      <c r="V222" s="12">
        <f t="shared" ca="1" si="167"/>
        <v>0.7794675925925928</v>
      </c>
      <c r="W222" s="23">
        <v>0</v>
      </c>
      <c r="X222" s="12">
        <f t="shared" ca="1" si="168"/>
        <v>0.7794675925925928</v>
      </c>
      <c r="Y222" s="11">
        <f t="shared" ca="1" si="142"/>
        <v>38</v>
      </c>
      <c r="Z222" s="12">
        <f t="shared" ca="1" si="143"/>
        <v>4.3981481481481481E-4</v>
      </c>
      <c r="AA222" s="12">
        <f t="shared" ca="1" si="169"/>
        <v>0.7799074074074076</v>
      </c>
      <c r="AB222" s="10">
        <f t="shared" ca="1" si="170"/>
        <v>0.7799074074074076</v>
      </c>
      <c r="AC222" s="23">
        <f>0</f>
        <v>0</v>
      </c>
      <c r="AD222" s="10">
        <f t="shared" ca="1" si="171"/>
        <v>0.7799074074074076</v>
      </c>
      <c r="AE222" s="9">
        <f t="shared" ca="1" si="144"/>
        <v>27</v>
      </c>
      <c r="AF222" s="10">
        <f t="shared" ca="1" si="145"/>
        <v>3.1250000000000001E-4</v>
      </c>
      <c r="AG222" s="10">
        <f t="shared" ca="1" si="172"/>
        <v>0.78021990740740765</v>
      </c>
      <c r="AH222" s="9" t="str">
        <f t="shared" ca="1" si="146"/>
        <v>Bowl</v>
      </c>
      <c r="AI222" s="8">
        <f t="shared" ca="1" si="173"/>
        <v>0.78021990740740765</v>
      </c>
      <c r="AJ222" s="23">
        <f t="shared" ca="1" si="174"/>
        <v>0</v>
      </c>
      <c r="AK222" s="8">
        <f t="shared" ca="1" si="177"/>
        <v>0.78021990740740765</v>
      </c>
      <c r="AL222" s="7">
        <f t="shared" ca="1" si="147"/>
        <v>49</v>
      </c>
      <c r="AM222" s="8">
        <f t="shared" ca="1" si="148"/>
        <v>5.6712962962962967E-4</v>
      </c>
      <c r="AN222" s="8">
        <f t="shared" ca="1" si="149"/>
        <v>0.78078703703703733</v>
      </c>
      <c r="AO222" s="7" t="str">
        <f t="shared" ca="1" si="150"/>
        <v>Cash</v>
      </c>
      <c r="AP222" s="1">
        <f t="shared" ca="1" si="151"/>
        <v>1.9016203703703938E-2</v>
      </c>
      <c r="AQ222" s="1">
        <f t="shared" ca="1" si="135"/>
        <v>2.2106481481481482E-3</v>
      </c>
      <c r="AR222">
        <f t="shared" si="152"/>
        <v>1</v>
      </c>
      <c r="AS222" s="33">
        <f t="shared" ca="1" si="175"/>
        <v>1.9016203703703938E-2</v>
      </c>
      <c r="AT222" s="33">
        <f t="shared" ca="1" si="153"/>
        <v>2.2106481481481482E-3</v>
      </c>
      <c r="AX222">
        <f t="shared" si="176"/>
        <v>218</v>
      </c>
      <c r="AY222" s="34">
        <v>9.5395018861460529E-3</v>
      </c>
    </row>
    <row r="223" spans="1:51">
      <c r="A223" s="2">
        <v>126</v>
      </c>
      <c r="B223" s="1">
        <f t="shared" si="136"/>
        <v>1.4583333333333334E-3</v>
      </c>
      <c r="C223" s="5">
        <f t="shared" si="154"/>
        <v>0.76101851851851843</v>
      </c>
      <c r="D223" s="18">
        <f t="shared" si="134"/>
        <v>0.76101851851851843</v>
      </c>
      <c r="E223" s="21">
        <f t="shared" ca="1" si="155"/>
        <v>0</v>
      </c>
      <c r="F223" s="18">
        <f t="shared" ca="1" si="156"/>
        <v>0.76101851851851843</v>
      </c>
      <c r="G223" s="25">
        <f t="shared" ca="1" si="137"/>
        <v>28</v>
      </c>
      <c r="H223" s="18">
        <f t="shared" ca="1" si="157"/>
        <v>3.2407407407407406E-4</v>
      </c>
      <c r="I223" s="18">
        <f t="shared" ca="1" si="158"/>
        <v>0.76134259259259252</v>
      </c>
      <c r="J223" s="16">
        <f t="shared" ca="1" si="159"/>
        <v>0.76134259259259252</v>
      </c>
      <c r="K223" s="23">
        <f t="shared" ca="1" si="160"/>
        <v>0</v>
      </c>
      <c r="L223" s="16">
        <f t="shared" ca="1" si="161"/>
        <v>0.76134259259259252</v>
      </c>
      <c r="M223" s="15">
        <f t="shared" ca="1" si="138"/>
        <v>34</v>
      </c>
      <c r="N223" s="16">
        <f t="shared" ca="1" si="139"/>
        <v>3.9351851851851852E-4</v>
      </c>
      <c r="O223" s="16">
        <f t="shared" ca="1" si="162"/>
        <v>0.76173611111111106</v>
      </c>
      <c r="P223" s="14">
        <f t="shared" ca="1" si="163"/>
        <v>0.76173611111111106</v>
      </c>
      <c r="Q223" s="23">
        <f t="shared" ca="1" si="164"/>
        <v>1.8483796296296595E-2</v>
      </c>
      <c r="R223" s="14">
        <f t="shared" ca="1" si="165"/>
        <v>0.78021990740740765</v>
      </c>
      <c r="S223" s="13">
        <f t="shared" ca="1" si="140"/>
        <v>23</v>
      </c>
      <c r="T223" s="14">
        <f t="shared" ca="1" si="141"/>
        <v>2.6620370370370372E-4</v>
      </c>
      <c r="U223" s="14">
        <f t="shared" ca="1" si="166"/>
        <v>0.78048611111111132</v>
      </c>
      <c r="V223" s="12">
        <f t="shared" ca="1" si="167"/>
        <v>0.78048611111111132</v>
      </c>
      <c r="W223" s="23">
        <v>0</v>
      </c>
      <c r="X223" s="12">
        <f t="shared" ca="1" si="168"/>
        <v>0.78048611111111132</v>
      </c>
      <c r="Y223" s="11">
        <f t="shared" ca="1" si="142"/>
        <v>50</v>
      </c>
      <c r="Z223" s="12">
        <f t="shared" ca="1" si="143"/>
        <v>5.7870370370370367E-4</v>
      </c>
      <c r="AA223" s="12">
        <f t="shared" ca="1" si="169"/>
        <v>0.78106481481481504</v>
      </c>
      <c r="AB223" s="10">
        <f t="shared" ca="1" si="170"/>
        <v>0.78106481481481504</v>
      </c>
      <c r="AC223" s="23">
        <f>0</f>
        <v>0</v>
      </c>
      <c r="AD223" s="10">
        <f t="shared" ca="1" si="171"/>
        <v>0.78106481481481504</v>
      </c>
      <c r="AE223" s="9">
        <f t="shared" ca="1" si="144"/>
        <v>40</v>
      </c>
      <c r="AF223" s="10">
        <f t="shared" ca="1" si="145"/>
        <v>4.6296296296296298E-4</v>
      </c>
      <c r="AG223" s="10">
        <f t="shared" ca="1" si="172"/>
        <v>0.78152777777777804</v>
      </c>
      <c r="AH223" s="9" t="str">
        <f t="shared" ca="1" si="146"/>
        <v>Quesadilla</v>
      </c>
      <c r="AI223" s="8">
        <f t="shared" ca="1" si="173"/>
        <v>0.78152777777777804</v>
      </c>
      <c r="AJ223" s="23">
        <f t="shared" ca="1" si="174"/>
        <v>0</v>
      </c>
      <c r="AK223" s="8">
        <f t="shared" ca="1" si="177"/>
        <v>0.78152777777777804</v>
      </c>
      <c r="AL223" s="7">
        <f t="shared" ca="1" si="147"/>
        <v>17</v>
      </c>
      <c r="AM223" s="8">
        <f t="shared" ca="1" si="148"/>
        <v>1.9675925925925926E-4</v>
      </c>
      <c r="AN223" s="8">
        <f t="shared" ca="1" si="149"/>
        <v>0.78172453703703726</v>
      </c>
      <c r="AO223" s="7" t="str">
        <f t="shared" ca="1" si="150"/>
        <v>Debit</v>
      </c>
      <c r="AP223" s="1">
        <f t="shared" ca="1" si="151"/>
        <v>1.8483796296296595E-2</v>
      </c>
      <c r="AQ223" s="1">
        <f t="shared" ca="1" si="135"/>
        <v>2.2222222222222222E-3</v>
      </c>
      <c r="AR223">
        <f t="shared" si="152"/>
        <v>1</v>
      </c>
      <c r="AS223" s="33">
        <f t="shared" ca="1" si="175"/>
        <v>1.8483796296296595E-2</v>
      </c>
      <c r="AT223" s="33">
        <f t="shared" ca="1" si="153"/>
        <v>2.2222222222222222E-3</v>
      </c>
      <c r="AX223">
        <f t="shared" si="176"/>
        <v>219</v>
      </c>
      <c r="AY223" s="34">
        <v>9.6170910493829365E-3</v>
      </c>
    </row>
    <row r="224" spans="1:51">
      <c r="A224" s="2">
        <v>94</v>
      </c>
      <c r="B224" s="1">
        <f t="shared" si="136"/>
        <v>1.0879629629629629E-3</v>
      </c>
      <c r="C224" s="5">
        <f t="shared" si="154"/>
        <v>0.76210648148148141</v>
      </c>
      <c r="D224" s="18">
        <f t="shared" si="134"/>
        <v>0.76210648148148141</v>
      </c>
      <c r="E224" s="21">
        <f t="shared" ca="1" si="155"/>
        <v>0</v>
      </c>
      <c r="F224" s="18">
        <f t="shared" ca="1" si="156"/>
        <v>0.76210648148148141</v>
      </c>
      <c r="G224" s="25">
        <f t="shared" ca="1" si="137"/>
        <v>19</v>
      </c>
      <c r="H224" s="18">
        <f t="shared" ca="1" si="157"/>
        <v>2.199074074074074E-4</v>
      </c>
      <c r="I224" s="18">
        <f t="shared" ca="1" si="158"/>
        <v>0.76232638888888882</v>
      </c>
      <c r="J224" s="16">
        <f t="shared" ca="1" si="159"/>
        <v>0.76232638888888882</v>
      </c>
      <c r="K224" s="23">
        <f t="shared" ca="1" si="160"/>
        <v>0</v>
      </c>
      <c r="L224" s="16">
        <f t="shared" ca="1" si="161"/>
        <v>0.76232638888888882</v>
      </c>
      <c r="M224" s="15">
        <f t="shared" ca="1" si="138"/>
        <v>33</v>
      </c>
      <c r="N224" s="16">
        <f t="shared" ca="1" si="139"/>
        <v>3.8194444444444446E-4</v>
      </c>
      <c r="O224" s="16">
        <f t="shared" ca="1" si="162"/>
        <v>0.76270833333333321</v>
      </c>
      <c r="P224" s="14">
        <f t="shared" ca="1" si="163"/>
        <v>0.76270833333333321</v>
      </c>
      <c r="Q224" s="23">
        <f t="shared" ca="1" si="164"/>
        <v>1.8819444444444833E-2</v>
      </c>
      <c r="R224" s="14">
        <f t="shared" ca="1" si="165"/>
        <v>0.78152777777777804</v>
      </c>
      <c r="S224" s="13">
        <f t="shared" ca="1" si="140"/>
        <v>24</v>
      </c>
      <c r="T224" s="14">
        <f t="shared" ca="1" si="141"/>
        <v>2.7777777777777778E-4</v>
      </c>
      <c r="U224" s="14">
        <f t="shared" ca="1" si="166"/>
        <v>0.78180555555555586</v>
      </c>
      <c r="V224" s="12">
        <f t="shared" ca="1" si="167"/>
        <v>0.78180555555555586</v>
      </c>
      <c r="W224" s="23">
        <v>0</v>
      </c>
      <c r="X224" s="12">
        <f t="shared" ca="1" si="168"/>
        <v>0.78180555555555586</v>
      </c>
      <c r="Y224" s="11">
        <f t="shared" ca="1" si="142"/>
        <v>26</v>
      </c>
      <c r="Z224" s="12">
        <f t="shared" ca="1" si="143"/>
        <v>3.0092592592592595E-4</v>
      </c>
      <c r="AA224" s="12">
        <f t="shared" ca="1" si="169"/>
        <v>0.78210648148148176</v>
      </c>
      <c r="AB224" s="10">
        <f t="shared" ca="1" si="170"/>
        <v>0.78210648148148176</v>
      </c>
      <c r="AC224" s="23">
        <f>0</f>
        <v>0</v>
      </c>
      <c r="AD224" s="10">
        <f t="shared" ca="1" si="171"/>
        <v>0.78210648148148176</v>
      </c>
      <c r="AE224" s="9">
        <f t="shared" ca="1" si="144"/>
        <v>31</v>
      </c>
      <c r="AF224" s="10">
        <f t="shared" ca="1" si="145"/>
        <v>3.5879629629629629E-4</v>
      </c>
      <c r="AG224" s="10">
        <f t="shared" ca="1" si="172"/>
        <v>0.78246527777777808</v>
      </c>
      <c r="AH224" s="9" t="str">
        <f t="shared" ca="1" si="146"/>
        <v>Bowl</v>
      </c>
      <c r="AI224" s="8">
        <f t="shared" ca="1" si="173"/>
        <v>0.78246527777777808</v>
      </c>
      <c r="AJ224" s="23">
        <f t="shared" ca="1" si="174"/>
        <v>0</v>
      </c>
      <c r="AK224" s="8">
        <f t="shared" ca="1" si="177"/>
        <v>0.78246527777777808</v>
      </c>
      <c r="AL224" s="7">
        <f t="shared" ca="1" si="147"/>
        <v>15</v>
      </c>
      <c r="AM224" s="8">
        <f t="shared" ca="1" si="148"/>
        <v>1.7361111111111112E-4</v>
      </c>
      <c r="AN224" s="8">
        <f t="shared" ca="1" si="149"/>
        <v>0.78263888888888922</v>
      </c>
      <c r="AO224" s="7" t="str">
        <f t="shared" ca="1" si="150"/>
        <v>Debit</v>
      </c>
      <c r="AP224" s="1">
        <f t="shared" ca="1" si="151"/>
        <v>1.8819444444444833E-2</v>
      </c>
      <c r="AQ224" s="1">
        <f t="shared" ca="1" si="135"/>
        <v>1.712962962962963E-3</v>
      </c>
      <c r="AR224">
        <f t="shared" si="152"/>
        <v>1</v>
      </c>
      <c r="AS224" s="33">
        <f t="shared" ca="1" si="175"/>
        <v>1.8819444444444833E-2</v>
      </c>
      <c r="AT224" s="33">
        <f t="shared" ca="1" si="153"/>
        <v>1.712962962962963E-3</v>
      </c>
      <c r="AX224">
        <f t="shared" si="176"/>
        <v>220</v>
      </c>
      <c r="AY224" s="34">
        <v>9.4671282007320369E-3</v>
      </c>
    </row>
    <row r="225" spans="1:51">
      <c r="A225" s="2">
        <v>132</v>
      </c>
      <c r="B225" s="1">
        <f t="shared" si="136"/>
        <v>1.5277777777777779E-3</v>
      </c>
      <c r="C225" s="5">
        <f t="shared" si="154"/>
        <v>0.76363425925925921</v>
      </c>
      <c r="D225" s="18">
        <f t="shared" si="134"/>
        <v>0.76363425925925921</v>
      </c>
      <c r="E225" s="21">
        <f t="shared" ca="1" si="155"/>
        <v>0</v>
      </c>
      <c r="F225" s="18">
        <f t="shared" ca="1" si="156"/>
        <v>0.76363425925925921</v>
      </c>
      <c r="G225" s="25">
        <f t="shared" ca="1" si="137"/>
        <v>19</v>
      </c>
      <c r="H225" s="18">
        <f t="shared" ca="1" si="157"/>
        <v>2.199074074074074E-4</v>
      </c>
      <c r="I225" s="18">
        <f t="shared" ca="1" si="158"/>
        <v>0.76385416666666661</v>
      </c>
      <c r="J225" s="16">
        <f t="shared" ca="1" si="159"/>
        <v>0.76385416666666661</v>
      </c>
      <c r="K225" s="23">
        <f t="shared" ca="1" si="160"/>
        <v>0</v>
      </c>
      <c r="L225" s="16">
        <f t="shared" ca="1" si="161"/>
        <v>0.76385416666666661</v>
      </c>
      <c r="M225" s="15">
        <f t="shared" ca="1" si="138"/>
        <v>17</v>
      </c>
      <c r="N225" s="16">
        <f t="shared" ca="1" si="139"/>
        <v>1.9675925925925926E-4</v>
      </c>
      <c r="O225" s="16">
        <f t="shared" ca="1" si="162"/>
        <v>0.76405092592592583</v>
      </c>
      <c r="P225" s="14">
        <f t="shared" ca="1" si="163"/>
        <v>0.76405092592592583</v>
      </c>
      <c r="Q225" s="23">
        <f t="shared" ca="1" si="164"/>
        <v>1.8414351851852251E-2</v>
      </c>
      <c r="R225" s="14">
        <f t="shared" ca="1" si="165"/>
        <v>0.78246527777777808</v>
      </c>
      <c r="S225" s="13">
        <f t="shared" ca="1" si="140"/>
        <v>16</v>
      </c>
      <c r="T225" s="14">
        <f t="shared" ca="1" si="141"/>
        <v>1.8518518518518518E-4</v>
      </c>
      <c r="U225" s="14">
        <f t="shared" ca="1" si="166"/>
        <v>0.78265046296296326</v>
      </c>
      <c r="V225" s="12">
        <f t="shared" ca="1" si="167"/>
        <v>0.78265046296296326</v>
      </c>
      <c r="W225" s="23">
        <v>0</v>
      </c>
      <c r="X225" s="12">
        <f t="shared" ca="1" si="168"/>
        <v>0.78265046296296326</v>
      </c>
      <c r="Y225" s="11">
        <f t="shared" ca="1" si="142"/>
        <v>34</v>
      </c>
      <c r="Z225" s="12">
        <f t="shared" ca="1" si="143"/>
        <v>3.9351851851851852E-4</v>
      </c>
      <c r="AA225" s="12">
        <f t="shared" ca="1" si="169"/>
        <v>0.7830439814814818</v>
      </c>
      <c r="AB225" s="10">
        <f t="shared" ca="1" si="170"/>
        <v>0.7830439814814818</v>
      </c>
      <c r="AC225" s="23">
        <f>0</f>
        <v>0</v>
      </c>
      <c r="AD225" s="10">
        <f t="shared" ca="1" si="171"/>
        <v>0.7830439814814818</v>
      </c>
      <c r="AE225" s="9">
        <f t="shared" ca="1" si="144"/>
        <v>60</v>
      </c>
      <c r="AF225" s="10">
        <f t="shared" ca="1" si="145"/>
        <v>6.9444444444444447E-4</v>
      </c>
      <c r="AG225" s="10">
        <f t="shared" ca="1" si="172"/>
        <v>0.78373842592592624</v>
      </c>
      <c r="AH225" s="9" t="str">
        <f t="shared" ca="1" si="146"/>
        <v>Burrito</v>
      </c>
      <c r="AI225" s="8">
        <f t="shared" ca="1" si="173"/>
        <v>0.78373842592592624</v>
      </c>
      <c r="AJ225" s="23">
        <f t="shared" ca="1" si="174"/>
        <v>0</v>
      </c>
      <c r="AK225" s="8">
        <f t="shared" ca="1" si="177"/>
        <v>0.78373842592592624</v>
      </c>
      <c r="AL225" s="7">
        <f t="shared" ca="1" si="147"/>
        <v>18</v>
      </c>
      <c r="AM225" s="8">
        <f t="shared" ca="1" si="148"/>
        <v>2.0833333333333335E-4</v>
      </c>
      <c r="AN225" s="8">
        <f t="shared" ca="1" si="149"/>
        <v>0.78394675925925961</v>
      </c>
      <c r="AO225" s="7" t="str">
        <f t="shared" ca="1" si="150"/>
        <v>Debit</v>
      </c>
      <c r="AP225" s="1">
        <f t="shared" ca="1" si="151"/>
        <v>1.8414351851852251E-2</v>
      </c>
      <c r="AQ225" s="1">
        <f t="shared" ca="1" si="135"/>
        <v>1.8981481481481479E-3</v>
      </c>
      <c r="AR225">
        <f t="shared" si="152"/>
        <v>1</v>
      </c>
      <c r="AS225" s="33">
        <f t="shared" ca="1" si="175"/>
        <v>1.8414351851852251E-2</v>
      </c>
      <c r="AT225" s="33">
        <f t="shared" ca="1" si="153"/>
        <v>1.8981481481481479E-3</v>
      </c>
      <c r="AX225">
        <f t="shared" si="176"/>
        <v>221</v>
      </c>
      <c r="AY225" s="34">
        <v>9.8236739826252292E-3</v>
      </c>
    </row>
    <row r="226" spans="1:51">
      <c r="A226" s="2">
        <v>108</v>
      </c>
      <c r="B226" s="1">
        <f t="shared" si="136"/>
        <v>1.25E-3</v>
      </c>
      <c r="C226" s="5">
        <f t="shared" si="154"/>
        <v>0.76488425925925918</v>
      </c>
      <c r="D226" s="18">
        <f t="shared" si="134"/>
        <v>0.76488425925925918</v>
      </c>
      <c r="E226" s="21">
        <f t="shared" ca="1" si="155"/>
        <v>0</v>
      </c>
      <c r="F226" s="18">
        <f t="shared" ca="1" si="156"/>
        <v>0.76488425925925918</v>
      </c>
      <c r="G226" s="25">
        <f t="shared" ca="1" si="137"/>
        <v>26</v>
      </c>
      <c r="H226" s="18">
        <f t="shared" ca="1" si="157"/>
        <v>3.0092592592592595E-4</v>
      </c>
      <c r="I226" s="18">
        <f t="shared" ca="1" si="158"/>
        <v>0.76518518518518508</v>
      </c>
      <c r="J226" s="16">
        <f t="shared" ca="1" si="159"/>
        <v>0.76518518518518508</v>
      </c>
      <c r="K226" s="23">
        <f t="shared" ca="1" si="160"/>
        <v>0</v>
      </c>
      <c r="L226" s="16">
        <f t="shared" ca="1" si="161"/>
        <v>0.76518518518518508</v>
      </c>
      <c r="M226" s="15">
        <f t="shared" ca="1" si="138"/>
        <v>23</v>
      </c>
      <c r="N226" s="16">
        <f t="shared" ca="1" si="139"/>
        <v>2.6620370370370372E-4</v>
      </c>
      <c r="O226" s="16">
        <f t="shared" ca="1" si="162"/>
        <v>0.76545138888888875</v>
      </c>
      <c r="P226" s="14">
        <f t="shared" ca="1" si="163"/>
        <v>0.76545138888888875</v>
      </c>
      <c r="Q226" s="23">
        <f t="shared" ca="1" si="164"/>
        <v>1.828703703703749E-2</v>
      </c>
      <c r="R226" s="14">
        <f t="shared" ca="1" si="165"/>
        <v>0.78373842592592624</v>
      </c>
      <c r="S226" s="13">
        <f t="shared" ca="1" si="140"/>
        <v>23</v>
      </c>
      <c r="T226" s="14">
        <f t="shared" ca="1" si="141"/>
        <v>2.6620370370370372E-4</v>
      </c>
      <c r="U226" s="14">
        <f t="shared" ca="1" si="166"/>
        <v>0.78400462962962991</v>
      </c>
      <c r="V226" s="12">
        <f t="shared" ca="1" si="167"/>
        <v>0.78400462962962991</v>
      </c>
      <c r="W226" s="23">
        <v>0</v>
      </c>
      <c r="X226" s="12">
        <f t="shared" ca="1" si="168"/>
        <v>0.78400462962962991</v>
      </c>
      <c r="Y226" s="11">
        <f t="shared" ca="1" si="142"/>
        <v>45</v>
      </c>
      <c r="Z226" s="12">
        <f t="shared" ca="1" si="143"/>
        <v>5.2083333333333333E-4</v>
      </c>
      <c r="AA226" s="12">
        <f t="shared" ca="1" si="169"/>
        <v>0.78452546296296322</v>
      </c>
      <c r="AB226" s="10">
        <f t="shared" ca="1" si="170"/>
        <v>0.78452546296296322</v>
      </c>
      <c r="AC226" s="23">
        <f>0</f>
        <v>0</v>
      </c>
      <c r="AD226" s="10">
        <f t="shared" ca="1" si="171"/>
        <v>0.78452546296296322</v>
      </c>
      <c r="AE226" s="9">
        <f t="shared" ca="1" si="144"/>
        <v>32</v>
      </c>
      <c r="AF226" s="10">
        <f t="shared" ca="1" si="145"/>
        <v>3.7037037037037035E-4</v>
      </c>
      <c r="AG226" s="10">
        <f t="shared" ca="1" si="172"/>
        <v>0.78489583333333357</v>
      </c>
      <c r="AH226" s="9" t="str">
        <f t="shared" ca="1" si="146"/>
        <v>Bowl</v>
      </c>
      <c r="AI226" s="8">
        <f t="shared" ca="1" si="173"/>
        <v>0.78489583333333357</v>
      </c>
      <c r="AJ226" s="23">
        <f t="shared" ca="1" si="174"/>
        <v>0</v>
      </c>
      <c r="AK226" s="8">
        <f t="shared" ca="1" si="177"/>
        <v>0.78489583333333357</v>
      </c>
      <c r="AL226" s="7">
        <f t="shared" ca="1" si="147"/>
        <v>53</v>
      </c>
      <c r="AM226" s="8">
        <f t="shared" ca="1" si="148"/>
        <v>6.134259259259259E-4</v>
      </c>
      <c r="AN226" s="8">
        <f t="shared" ca="1" si="149"/>
        <v>0.78550925925925952</v>
      </c>
      <c r="AO226" s="7" t="str">
        <f t="shared" ca="1" si="150"/>
        <v>Cash</v>
      </c>
      <c r="AP226" s="1">
        <f t="shared" ca="1" si="151"/>
        <v>1.828703703703749E-2</v>
      </c>
      <c r="AQ226" s="1">
        <f t="shared" ca="1" si="135"/>
        <v>2.3379629629629631E-3</v>
      </c>
      <c r="AR226">
        <f t="shared" si="152"/>
        <v>1</v>
      </c>
      <c r="AS226" s="33">
        <f t="shared" ca="1" si="175"/>
        <v>1.828703703703749E-2</v>
      </c>
      <c r="AT226" s="33">
        <f t="shared" ca="1" si="153"/>
        <v>2.3379629629629631E-3</v>
      </c>
      <c r="AX226">
        <f t="shared" si="176"/>
        <v>222</v>
      </c>
      <c r="AY226" s="34">
        <v>9.1234782235943175E-3</v>
      </c>
    </row>
    <row r="227" spans="1:51">
      <c r="A227" s="2">
        <v>74</v>
      </c>
      <c r="B227" s="1">
        <f t="shared" si="136"/>
        <v>8.564814814814815E-4</v>
      </c>
      <c r="C227" s="5">
        <f t="shared" si="154"/>
        <v>0.76574074074074061</v>
      </c>
      <c r="D227" s="18">
        <f t="shared" si="134"/>
        <v>0.76574074074074061</v>
      </c>
      <c r="E227" s="21">
        <f t="shared" ca="1" si="155"/>
        <v>0</v>
      </c>
      <c r="F227" s="18">
        <f t="shared" ca="1" si="156"/>
        <v>0.76574074074074061</v>
      </c>
      <c r="G227" s="25">
        <f t="shared" ca="1" si="137"/>
        <v>18</v>
      </c>
      <c r="H227" s="18">
        <f t="shared" ca="1" si="157"/>
        <v>2.0833333333333335E-4</v>
      </c>
      <c r="I227" s="18">
        <f t="shared" ca="1" si="158"/>
        <v>0.76594907407407398</v>
      </c>
      <c r="J227" s="16">
        <f t="shared" ca="1" si="159"/>
        <v>0.76594907407407398</v>
      </c>
      <c r="K227" s="23">
        <f t="shared" ca="1" si="160"/>
        <v>0</v>
      </c>
      <c r="L227" s="16">
        <f t="shared" ca="1" si="161"/>
        <v>0.76594907407407398</v>
      </c>
      <c r="M227" s="15">
        <f t="shared" ca="1" si="138"/>
        <v>8</v>
      </c>
      <c r="N227" s="16">
        <f t="shared" ca="1" si="139"/>
        <v>9.2592592592592588E-5</v>
      </c>
      <c r="O227" s="16">
        <f t="shared" ca="1" si="162"/>
        <v>0.76604166666666662</v>
      </c>
      <c r="P227" s="14">
        <f t="shared" ca="1" si="163"/>
        <v>0.76604166666666662</v>
      </c>
      <c r="Q227" s="23">
        <f t="shared" ca="1" si="164"/>
        <v>1.8854166666666949E-2</v>
      </c>
      <c r="R227" s="14">
        <f t="shared" ca="1" si="165"/>
        <v>0.78489583333333357</v>
      </c>
      <c r="S227" s="13">
        <f t="shared" ca="1" si="140"/>
        <v>45</v>
      </c>
      <c r="T227" s="14">
        <f t="shared" ca="1" si="141"/>
        <v>5.2083333333333333E-4</v>
      </c>
      <c r="U227" s="14">
        <f t="shared" ca="1" si="166"/>
        <v>0.78541666666666687</v>
      </c>
      <c r="V227" s="12">
        <f t="shared" ca="1" si="167"/>
        <v>0.78541666666666687</v>
      </c>
      <c r="W227" s="23">
        <v>0</v>
      </c>
      <c r="X227" s="12">
        <f t="shared" ca="1" si="168"/>
        <v>0.78541666666666687</v>
      </c>
      <c r="Y227" s="11">
        <f t="shared" ca="1" si="142"/>
        <v>42</v>
      </c>
      <c r="Z227" s="12">
        <f t="shared" ca="1" si="143"/>
        <v>4.861111111111111E-4</v>
      </c>
      <c r="AA227" s="12">
        <f t="shared" ca="1" si="169"/>
        <v>0.78590277777777795</v>
      </c>
      <c r="AB227" s="10">
        <f t="shared" ca="1" si="170"/>
        <v>0.78590277777777795</v>
      </c>
      <c r="AC227" s="23">
        <f>0</f>
        <v>0</v>
      </c>
      <c r="AD227" s="10">
        <f t="shared" ca="1" si="171"/>
        <v>0.78590277777777795</v>
      </c>
      <c r="AE227" s="9">
        <f t="shared" ca="1" si="144"/>
        <v>44</v>
      </c>
      <c r="AF227" s="10">
        <f t="shared" ca="1" si="145"/>
        <v>5.0925925925925921E-4</v>
      </c>
      <c r="AG227" s="10">
        <f t="shared" ca="1" si="172"/>
        <v>0.78641203703703721</v>
      </c>
      <c r="AH227" s="9" t="str">
        <f t="shared" ca="1" si="146"/>
        <v>Bowl</v>
      </c>
      <c r="AI227" s="8">
        <f t="shared" ca="1" si="173"/>
        <v>0.78641203703703721</v>
      </c>
      <c r="AJ227" s="23">
        <f t="shared" ca="1" si="174"/>
        <v>0</v>
      </c>
      <c r="AK227" s="8">
        <f t="shared" ca="1" si="177"/>
        <v>0.78641203703703721</v>
      </c>
      <c r="AL227" s="7">
        <f t="shared" ca="1" si="147"/>
        <v>26</v>
      </c>
      <c r="AM227" s="8">
        <f t="shared" ca="1" si="148"/>
        <v>3.0092592592592595E-4</v>
      </c>
      <c r="AN227" s="8">
        <f t="shared" ca="1" si="149"/>
        <v>0.78671296296296311</v>
      </c>
      <c r="AO227" s="7" t="str">
        <f t="shared" ca="1" si="150"/>
        <v>Debit</v>
      </c>
      <c r="AP227" s="1">
        <f t="shared" ca="1" si="151"/>
        <v>1.8854166666666949E-2</v>
      </c>
      <c r="AQ227" s="1">
        <f t="shared" ca="1" si="135"/>
        <v>2.1180555555555553E-3</v>
      </c>
      <c r="AR227">
        <f t="shared" si="152"/>
        <v>1</v>
      </c>
      <c r="AS227" s="33">
        <f t="shared" ca="1" si="175"/>
        <v>1.8854166666666949E-2</v>
      </c>
      <c r="AT227" s="33">
        <f t="shared" ca="1" si="153"/>
        <v>2.1180555555555553E-3</v>
      </c>
      <c r="AX227">
        <f t="shared" si="176"/>
        <v>223</v>
      </c>
      <c r="AY227" s="34">
        <v>9.4511602652039613E-3</v>
      </c>
    </row>
    <row r="228" spans="1:51">
      <c r="A228" s="2">
        <v>127</v>
      </c>
      <c r="B228" s="1">
        <f t="shared" si="136"/>
        <v>1.4699074074074074E-3</v>
      </c>
      <c r="C228" s="5">
        <f t="shared" si="154"/>
        <v>0.76721064814814799</v>
      </c>
      <c r="D228" s="18">
        <f t="shared" si="134"/>
        <v>0.76721064814814799</v>
      </c>
      <c r="E228" s="21">
        <f t="shared" ca="1" si="155"/>
        <v>0</v>
      </c>
      <c r="F228" s="18">
        <f t="shared" ca="1" si="156"/>
        <v>0.76721064814814799</v>
      </c>
      <c r="G228" s="25">
        <f t="shared" ca="1" si="137"/>
        <v>11</v>
      </c>
      <c r="H228" s="18">
        <f t="shared" ca="1" si="157"/>
        <v>1.273148148148148E-4</v>
      </c>
      <c r="I228" s="18">
        <f t="shared" ca="1" si="158"/>
        <v>0.76733796296296275</v>
      </c>
      <c r="J228" s="16">
        <f t="shared" ca="1" si="159"/>
        <v>0.76733796296296275</v>
      </c>
      <c r="K228" s="23">
        <f t="shared" ca="1" si="160"/>
        <v>0</v>
      </c>
      <c r="L228" s="16">
        <f t="shared" ca="1" si="161"/>
        <v>0.76733796296296275</v>
      </c>
      <c r="M228" s="15">
        <f t="shared" ca="1" si="138"/>
        <v>32</v>
      </c>
      <c r="N228" s="16">
        <f t="shared" ca="1" si="139"/>
        <v>3.7037037037037035E-4</v>
      </c>
      <c r="O228" s="16">
        <f t="shared" ca="1" si="162"/>
        <v>0.7677083333333331</v>
      </c>
      <c r="P228" s="14">
        <f t="shared" ca="1" si="163"/>
        <v>0.7677083333333331</v>
      </c>
      <c r="Q228" s="23">
        <f t="shared" ca="1" si="164"/>
        <v>1.8703703703704111E-2</v>
      </c>
      <c r="R228" s="14">
        <f t="shared" ca="1" si="165"/>
        <v>0.78641203703703721</v>
      </c>
      <c r="S228" s="13">
        <f t="shared" ca="1" si="140"/>
        <v>28</v>
      </c>
      <c r="T228" s="14">
        <f t="shared" ca="1" si="141"/>
        <v>3.2407407407407406E-4</v>
      </c>
      <c r="U228" s="14">
        <f t="shared" ca="1" si="166"/>
        <v>0.7867361111111113</v>
      </c>
      <c r="V228" s="12">
        <f t="shared" ca="1" si="167"/>
        <v>0.7867361111111113</v>
      </c>
      <c r="W228" s="23">
        <v>0</v>
      </c>
      <c r="X228" s="12">
        <f t="shared" ca="1" si="168"/>
        <v>0.7867361111111113</v>
      </c>
      <c r="Y228" s="11">
        <f t="shared" ca="1" si="142"/>
        <v>48</v>
      </c>
      <c r="Z228" s="12">
        <f t="shared" ca="1" si="143"/>
        <v>5.5555555555555556E-4</v>
      </c>
      <c r="AA228" s="12">
        <f t="shared" ca="1" si="169"/>
        <v>0.78729166666666683</v>
      </c>
      <c r="AB228" s="10">
        <f t="shared" ca="1" si="170"/>
        <v>0.78729166666666683</v>
      </c>
      <c r="AC228" s="23">
        <f>0</f>
        <v>0</v>
      </c>
      <c r="AD228" s="10">
        <f t="shared" ca="1" si="171"/>
        <v>0.78729166666666683</v>
      </c>
      <c r="AE228" s="9">
        <f t="shared" ca="1" si="144"/>
        <v>32</v>
      </c>
      <c r="AF228" s="10">
        <f t="shared" ca="1" si="145"/>
        <v>3.7037037037037035E-4</v>
      </c>
      <c r="AG228" s="10">
        <f t="shared" ca="1" si="172"/>
        <v>0.78766203703703719</v>
      </c>
      <c r="AH228" s="9" t="str">
        <f t="shared" ca="1" si="146"/>
        <v>Burrito</v>
      </c>
      <c r="AI228" s="8">
        <f t="shared" ca="1" si="173"/>
        <v>0.78766203703703719</v>
      </c>
      <c r="AJ228" s="23">
        <f t="shared" ca="1" si="174"/>
        <v>0</v>
      </c>
      <c r="AK228" s="8">
        <f t="shared" ca="1" si="177"/>
        <v>0.78766203703703719</v>
      </c>
      <c r="AL228" s="7">
        <f t="shared" ca="1" si="147"/>
        <v>13</v>
      </c>
      <c r="AM228" s="8">
        <f t="shared" ca="1" si="148"/>
        <v>1.5046296296296297E-4</v>
      </c>
      <c r="AN228" s="8">
        <f t="shared" ca="1" si="149"/>
        <v>0.78781250000000014</v>
      </c>
      <c r="AO228" s="7" t="str">
        <f t="shared" ca="1" si="150"/>
        <v>Debit</v>
      </c>
      <c r="AP228" s="1">
        <f t="shared" ca="1" si="151"/>
        <v>1.8703703703704111E-2</v>
      </c>
      <c r="AQ228" s="1">
        <f t="shared" ca="1" si="135"/>
        <v>1.8981481481481479E-3</v>
      </c>
      <c r="AR228">
        <f t="shared" si="152"/>
        <v>1</v>
      </c>
      <c r="AS228" s="33">
        <f t="shared" ca="1" si="175"/>
        <v>1.8703703703704111E-2</v>
      </c>
      <c r="AT228" s="33">
        <f t="shared" ca="1" si="153"/>
        <v>1.8981481481481479E-3</v>
      </c>
      <c r="AX228">
        <f t="shared" si="176"/>
        <v>224</v>
      </c>
      <c r="AY228" s="34">
        <v>8.4116369455878703E-3</v>
      </c>
    </row>
    <row r="229" spans="1:51">
      <c r="A229" s="2">
        <v>118</v>
      </c>
      <c r="B229" s="1">
        <f t="shared" si="136"/>
        <v>1.3657407407407407E-3</v>
      </c>
      <c r="C229" s="5">
        <f t="shared" si="154"/>
        <v>0.76857638888888868</v>
      </c>
      <c r="D229" s="18">
        <f t="shared" si="134"/>
        <v>0.76857638888888868</v>
      </c>
      <c r="E229" s="21">
        <f t="shared" ca="1" si="155"/>
        <v>0</v>
      </c>
      <c r="F229" s="18">
        <f t="shared" ca="1" si="156"/>
        <v>0.76857638888888868</v>
      </c>
      <c r="G229" s="25">
        <f t="shared" ca="1" si="137"/>
        <v>14</v>
      </c>
      <c r="H229" s="18">
        <f t="shared" ca="1" si="157"/>
        <v>1.6203703703703703E-4</v>
      </c>
      <c r="I229" s="18">
        <f t="shared" ca="1" si="158"/>
        <v>0.76873842592592567</v>
      </c>
      <c r="J229" s="16">
        <f t="shared" ca="1" si="159"/>
        <v>0.76873842592592567</v>
      </c>
      <c r="K229" s="23">
        <f t="shared" ca="1" si="160"/>
        <v>0</v>
      </c>
      <c r="L229" s="16">
        <f t="shared" ca="1" si="161"/>
        <v>0.76873842592592567</v>
      </c>
      <c r="M229" s="15">
        <f t="shared" ca="1" si="138"/>
        <v>23</v>
      </c>
      <c r="N229" s="16">
        <f t="shared" ca="1" si="139"/>
        <v>2.6620370370370372E-4</v>
      </c>
      <c r="O229" s="16">
        <f t="shared" ca="1" si="162"/>
        <v>0.76900462962962934</v>
      </c>
      <c r="P229" s="14">
        <f t="shared" ca="1" si="163"/>
        <v>0.76900462962962934</v>
      </c>
      <c r="Q229" s="23">
        <f t="shared" ca="1" si="164"/>
        <v>1.8657407407407844E-2</v>
      </c>
      <c r="R229" s="14">
        <f t="shared" ca="1" si="165"/>
        <v>0.78766203703703719</v>
      </c>
      <c r="S229" s="13">
        <f t="shared" ca="1" si="140"/>
        <v>28</v>
      </c>
      <c r="T229" s="14">
        <f t="shared" ca="1" si="141"/>
        <v>3.2407407407407406E-4</v>
      </c>
      <c r="U229" s="14">
        <f t="shared" ca="1" si="166"/>
        <v>0.78798611111111128</v>
      </c>
      <c r="V229" s="12">
        <f t="shared" ca="1" si="167"/>
        <v>0.78798611111111128</v>
      </c>
      <c r="W229" s="23">
        <v>0</v>
      </c>
      <c r="X229" s="12">
        <f t="shared" ca="1" si="168"/>
        <v>0.78798611111111128</v>
      </c>
      <c r="Y229" s="11">
        <f t="shared" ca="1" si="142"/>
        <v>40</v>
      </c>
      <c r="Z229" s="12">
        <f t="shared" ca="1" si="143"/>
        <v>4.6296296296296298E-4</v>
      </c>
      <c r="AA229" s="12">
        <f t="shared" ca="1" si="169"/>
        <v>0.78844907407407427</v>
      </c>
      <c r="AB229" s="10">
        <f t="shared" ca="1" si="170"/>
        <v>0.78844907407407427</v>
      </c>
      <c r="AC229" s="23">
        <f>0</f>
        <v>0</v>
      </c>
      <c r="AD229" s="10">
        <f t="shared" ca="1" si="171"/>
        <v>0.78844907407407427</v>
      </c>
      <c r="AE229" s="9">
        <f t="shared" ca="1" si="144"/>
        <v>40</v>
      </c>
      <c r="AF229" s="10">
        <f t="shared" ca="1" si="145"/>
        <v>4.6296296296296298E-4</v>
      </c>
      <c r="AG229" s="10">
        <f t="shared" ca="1" si="172"/>
        <v>0.78891203703703727</v>
      </c>
      <c r="AH229" s="9" t="str">
        <f t="shared" ca="1" si="146"/>
        <v>Bowl</v>
      </c>
      <c r="AI229" s="8">
        <f t="shared" ca="1" si="173"/>
        <v>0.78891203703703727</v>
      </c>
      <c r="AJ229" s="23">
        <f t="shared" ca="1" si="174"/>
        <v>0</v>
      </c>
      <c r="AK229" s="8">
        <f t="shared" ca="1" si="177"/>
        <v>0.78891203703703727</v>
      </c>
      <c r="AL229" s="7">
        <f t="shared" ca="1" si="147"/>
        <v>28</v>
      </c>
      <c r="AM229" s="8">
        <f t="shared" ca="1" si="148"/>
        <v>3.2407407407407406E-4</v>
      </c>
      <c r="AN229" s="8">
        <f t="shared" ca="1" si="149"/>
        <v>0.78923611111111136</v>
      </c>
      <c r="AO229" s="7" t="str">
        <f t="shared" ca="1" si="150"/>
        <v>Debit</v>
      </c>
      <c r="AP229" s="1">
        <f t="shared" ca="1" si="151"/>
        <v>1.8657407407407844E-2</v>
      </c>
      <c r="AQ229" s="1">
        <f t="shared" ca="1" si="135"/>
        <v>2.0023148148148148E-3</v>
      </c>
      <c r="AR229">
        <f t="shared" si="152"/>
        <v>1</v>
      </c>
      <c r="AS229" s="33">
        <f t="shared" ca="1" si="175"/>
        <v>1.8657407407407844E-2</v>
      </c>
      <c r="AT229" s="33">
        <f t="shared" ca="1" si="153"/>
        <v>2.0023148148148148E-3</v>
      </c>
      <c r="AX229">
        <f t="shared" si="176"/>
        <v>225</v>
      </c>
      <c r="AY229" s="34">
        <v>9.6703175011434439E-3</v>
      </c>
    </row>
    <row r="230" spans="1:51">
      <c r="A230" s="2">
        <v>36</v>
      </c>
      <c r="B230" s="1">
        <f t="shared" si="136"/>
        <v>4.1666666666666669E-4</v>
      </c>
      <c r="C230" s="5">
        <f t="shared" si="154"/>
        <v>0.7689930555555553</v>
      </c>
      <c r="D230" s="18">
        <f t="shared" si="134"/>
        <v>0.7689930555555553</v>
      </c>
      <c r="E230" s="21">
        <f t="shared" ca="1" si="155"/>
        <v>0</v>
      </c>
      <c r="F230" s="18">
        <f t="shared" ca="1" si="156"/>
        <v>0.7689930555555553</v>
      </c>
      <c r="G230" s="25">
        <f t="shared" ca="1" si="137"/>
        <v>23</v>
      </c>
      <c r="H230" s="18">
        <f t="shared" ca="1" si="157"/>
        <v>2.6620370370370372E-4</v>
      </c>
      <c r="I230" s="18">
        <f t="shared" ca="1" si="158"/>
        <v>0.76925925925925898</v>
      </c>
      <c r="J230" s="16">
        <f t="shared" ca="1" si="159"/>
        <v>0.76925925925925898</v>
      </c>
      <c r="K230" s="23">
        <f t="shared" ca="1" si="160"/>
        <v>0</v>
      </c>
      <c r="L230" s="16">
        <f t="shared" ca="1" si="161"/>
        <v>0.76925925925925898</v>
      </c>
      <c r="M230" s="15">
        <f t="shared" ca="1" si="138"/>
        <v>15</v>
      </c>
      <c r="N230" s="16">
        <f t="shared" ca="1" si="139"/>
        <v>1.7361111111111112E-4</v>
      </c>
      <c r="O230" s="16">
        <f t="shared" ca="1" si="162"/>
        <v>0.76943287037037011</v>
      </c>
      <c r="P230" s="14">
        <f t="shared" ca="1" si="163"/>
        <v>0.76943287037037011</v>
      </c>
      <c r="Q230" s="23">
        <f t="shared" ca="1" si="164"/>
        <v>1.9479166666667158E-2</v>
      </c>
      <c r="R230" s="14">
        <f t="shared" ca="1" si="165"/>
        <v>0.78891203703703727</v>
      </c>
      <c r="S230" s="13">
        <f t="shared" ca="1" si="140"/>
        <v>19</v>
      </c>
      <c r="T230" s="14">
        <f t="shared" ca="1" si="141"/>
        <v>2.199074074074074E-4</v>
      </c>
      <c r="U230" s="14">
        <f t="shared" ca="1" si="166"/>
        <v>0.78913194444444468</v>
      </c>
      <c r="V230" s="12">
        <f t="shared" ca="1" si="167"/>
        <v>0.78913194444444468</v>
      </c>
      <c r="W230" s="23">
        <v>0</v>
      </c>
      <c r="X230" s="12">
        <f t="shared" ca="1" si="168"/>
        <v>0.78913194444444468</v>
      </c>
      <c r="Y230" s="11">
        <f t="shared" ca="1" si="142"/>
        <v>23</v>
      </c>
      <c r="Z230" s="12">
        <f t="shared" ca="1" si="143"/>
        <v>2.6620370370370372E-4</v>
      </c>
      <c r="AA230" s="12">
        <f t="shared" ca="1" si="169"/>
        <v>0.78939814814814835</v>
      </c>
      <c r="AB230" s="10">
        <f t="shared" ca="1" si="170"/>
        <v>0.78939814814814835</v>
      </c>
      <c r="AC230" s="23">
        <f>0</f>
        <v>0</v>
      </c>
      <c r="AD230" s="10">
        <f t="shared" ca="1" si="171"/>
        <v>0.78939814814814835</v>
      </c>
      <c r="AE230" s="9">
        <f t="shared" ca="1" si="144"/>
        <v>23</v>
      </c>
      <c r="AF230" s="10">
        <f t="shared" ca="1" si="145"/>
        <v>2.6620370370370372E-4</v>
      </c>
      <c r="AG230" s="10">
        <f t="shared" ca="1" si="172"/>
        <v>0.78966435185185202</v>
      </c>
      <c r="AH230" s="9" t="str">
        <f t="shared" ca="1" si="146"/>
        <v>Bowl</v>
      </c>
      <c r="AI230" s="8">
        <f t="shared" ca="1" si="173"/>
        <v>0.78966435185185202</v>
      </c>
      <c r="AJ230" s="23">
        <f t="shared" ca="1" si="174"/>
        <v>0</v>
      </c>
      <c r="AK230" s="8">
        <f t="shared" ca="1" si="177"/>
        <v>0.78966435185185202</v>
      </c>
      <c r="AL230" s="7">
        <f t="shared" ca="1" si="147"/>
        <v>15</v>
      </c>
      <c r="AM230" s="8">
        <f t="shared" ca="1" si="148"/>
        <v>1.7361111111111112E-4</v>
      </c>
      <c r="AN230" s="8">
        <f t="shared" ca="1" si="149"/>
        <v>0.78983796296296316</v>
      </c>
      <c r="AO230" s="7" t="str">
        <f t="shared" ca="1" si="150"/>
        <v>Debit</v>
      </c>
      <c r="AP230" s="1">
        <f t="shared" ca="1" si="151"/>
        <v>1.9479166666667158E-2</v>
      </c>
      <c r="AQ230" s="1">
        <f t="shared" ca="1" si="135"/>
        <v>1.3657407407407407E-3</v>
      </c>
      <c r="AR230">
        <f t="shared" si="152"/>
        <v>1</v>
      </c>
      <c r="AS230" s="33">
        <f t="shared" ca="1" si="175"/>
        <v>1.9479166666667158E-2</v>
      </c>
      <c r="AT230" s="33">
        <f t="shared" ca="1" si="153"/>
        <v>1.3657407407407407E-3</v>
      </c>
      <c r="AX230">
        <f t="shared" si="176"/>
        <v>226</v>
      </c>
      <c r="AY230" s="34">
        <v>8.1775834476455426E-3</v>
      </c>
    </row>
    <row r="231" spans="1:51">
      <c r="A231" s="2">
        <v>78</v>
      </c>
      <c r="B231" s="1">
        <f t="shared" si="136"/>
        <v>9.0277777777777774E-4</v>
      </c>
      <c r="C231" s="5">
        <f t="shared" si="154"/>
        <v>0.76989583333333311</v>
      </c>
      <c r="D231" s="18">
        <f t="shared" si="134"/>
        <v>0.76989583333333311</v>
      </c>
      <c r="E231" s="21">
        <f t="shared" ca="1" si="155"/>
        <v>0</v>
      </c>
      <c r="F231" s="18">
        <f t="shared" ca="1" si="156"/>
        <v>0.76989583333333311</v>
      </c>
      <c r="G231" s="25">
        <f t="shared" ca="1" si="137"/>
        <v>17</v>
      </c>
      <c r="H231" s="18">
        <f t="shared" ca="1" si="157"/>
        <v>1.9675925925925926E-4</v>
      </c>
      <c r="I231" s="18">
        <f t="shared" ca="1" si="158"/>
        <v>0.77009259259259233</v>
      </c>
      <c r="J231" s="16">
        <f t="shared" ca="1" si="159"/>
        <v>0.77009259259259233</v>
      </c>
      <c r="K231" s="23">
        <f t="shared" ca="1" si="160"/>
        <v>0</v>
      </c>
      <c r="L231" s="16">
        <f t="shared" ca="1" si="161"/>
        <v>0.77009259259259233</v>
      </c>
      <c r="M231" s="15">
        <f t="shared" ca="1" si="138"/>
        <v>19</v>
      </c>
      <c r="N231" s="16">
        <f t="shared" ca="1" si="139"/>
        <v>2.199074074074074E-4</v>
      </c>
      <c r="O231" s="16">
        <f t="shared" ca="1" si="162"/>
        <v>0.77031249999999973</v>
      </c>
      <c r="P231" s="14">
        <f t="shared" ca="1" si="163"/>
        <v>0.77031249999999973</v>
      </c>
      <c r="Q231" s="23">
        <f t="shared" ca="1" si="164"/>
        <v>1.9351851851852286E-2</v>
      </c>
      <c r="R231" s="14">
        <f t="shared" ca="1" si="165"/>
        <v>0.78966435185185202</v>
      </c>
      <c r="S231" s="13">
        <f t="shared" ca="1" si="140"/>
        <v>38</v>
      </c>
      <c r="T231" s="14">
        <f t="shared" ca="1" si="141"/>
        <v>4.3981481481481481E-4</v>
      </c>
      <c r="U231" s="14">
        <f t="shared" ca="1" si="166"/>
        <v>0.79010416666666683</v>
      </c>
      <c r="V231" s="12">
        <f t="shared" ca="1" si="167"/>
        <v>0.79010416666666683</v>
      </c>
      <c r="W231" s="23">
        <v>0</v>
      </c>
      <c r="X231" s="12">
        <f t="shared" ca="1" si="168"/>
        <v>0.79010416666666683</v>
      </c>
      <c r="Y231" s="11">
        <f t="shared" ca="1" si="142"/>
        <v>20</v>
      </c>
      <c r="Z231" s="12">
        <f t="shared" ca="1" si="143"/>
        <v>2.3148148148148149E-4</v>
      </c>
      <c r="AA231" s="12">
        <f t="shared" ca="1" si="169"/>
        <v>0.79033564814814827</v>
      </c>
      <c r="AB231" s="10">
        <f t="shared" ca="1" si="170"/>
        <v>0.79033564814814827</v>
      </c>
      <c r="AC231" s="23">
        <f>0</f>
        <v>0</v>
      </c>
      <c r="AD231" s="10">
        <f t="shared" ca="1" si="171"/>
        <v>0.79033564814814827</v>
      </c>
      <c r="AE231" s="9">
        <f t="shared" ca="1" si="144"/>
        <v>41</v>
      </c>
      <c r="AF231" s="10">
        <f t="shared" ca="1" si="145"/>
        <v>4.7453703703703704E-4</v>
      </c>
      <c r="AG231" s="10">
        <f t="shared" ca="1" si="172"/>
        <v>0.79081018518518531</v>
      </c>
      <c r="AH231" s="9" t="str">
        <f t="shared" ca="1" si="146"/>
        <v>Quesadilla</v>
      </c>
      <c r="AI231" s="8">
        <f t="shared" ca="1" si="173"/>
        <v>0.79081018518518531</v>
      </c>
      <c r="AJ231" s="23">
        <f t="shared" ca="1" si="174"/>
        <v>0</v>
      </c>
      <c r="AK231" s="8">
        <f t="shared" ca="1" si="177"/>
        <v>0.79081018518518531</v>
      </c>
      <c r="AL231" s="7">
        <f t="shared" ca="1" si="147"/>
        <v>19</v>
      </c>
      <c r="AM231" s="8">
        <f t="shared" ca="1" si="148"/>
        <v>2.199074074074074E-4</v>
      </c>
      <c r="AN231" s="8">
        <f t="shared" ca="1" si="149"/>
        <v>0.79103009259259272</v>
      </c>
      <c r="AO231" s="7" t="str">
        <f t="shared" ca="1" si="150"/>
        <v>Debit</v>
      </c>
      <c r="AP231" s="1">
        <f t="shared" ca="1" si="151"/>
        <v>1.9351851851852286E-2</v>
      </c>
      <c r="AQ231" s="1">
        <f t="shared" ca="1" si="135"/>
        <v>1.7824074074074075E-3</v>
      </c>
      <c r="AR231">
        <f t="shared" si="152"/>
        <v>1</v>
      </c>
      <c r="AS231" s="33">
        <f t="shared" ca="1" si="175"/>
        <v>1.9351851851852286E-2</v>
      </c>
      <c r="AT231" s="33">
        <f t="shared" ca="1" si="153"/>
        <v>1.7824074074074075E-3</v>
      </c>
      <c r="AX231">
        <f t="shared" si="176"/>
        <v>227</v>
      </c>
      <c r="AY231" s="34">
        <v>1.047085762460017E-2</v>
      </c>
    </row>
    <row r="232" spans="1:51">
      <c r="A232" s="2">
        <v>37</v>
      </c>
      <c r="B232" s="1">
        <f t="shared" si="136"/>
        <v>4.2824074074074075E-4</v>
      </c>
      <c r="C232" s="5">
        <f t="shared" si="154"/>
        <v>0.77032407407407388</v>
      </c>
      <c r="D232" s="18">
        <f t="shared" si="134"/>
        <v>0.77032407407407388</v>
      </c>
      <c r="E232" s="21">
        <f t="shared" ca="1" si="155"/>
        <v>0</v>
      </c>
      <c r="F232" s="18">
        <f t="shared" ca="1" si="156"/>
        <v>0.77032407407407388</v>
      </c>
      <c r="G232" s="25">
        <f t="shared" ca="1" si="137"/>
        <v>17</v>
      </c>
      <c r="H232" s="18">
        <f t="shared" ca="1" si="157"/>
        <v>1.9675925925925926E-4</v>
      </c>
      <c r="I232" s="18">
        <f t="shared" ca="1" si="158"/>
        <v>0.7705208333333331</v>
      </c>
      <c r="J232" s="16">
        <f t="shared" ca="1" si="159"/>
        <v>0.7705208333333331</v>
      </c>
      <c r="K232" s="23">
        <f t="shared" ca="1" si="160"/>
        <v>0</v>
      </c>
      <c r="L232" s="16">
        <f t="shared" ca="1" si="161"/>
        <v>0.7705208333333331</v>
      </c>
      <c r="M232" s="15">
        <f t="shared" ca="1" si="138"/>
        <v>20</v>
      </c>
      <c r="N232" s="16">
        <f t="shared" ca="1" si="139"/>
        <v>2.3148148148148149E-4</v>
      </c>
      <c r="O232" s="16">
        <f t="shared" ca="1" si="162"/>
        <v>0.77075231481481454</v>
      </c>
      <c r="P232" s="14">
        <f t="shared" ca="1" si="163"/>
        <v>0.77075231481481454</v>
      </c>
      <c r="Q232" s="23">
        <f t="shared" ca="1" si="164"/>
        <v>2.0057870370370767E-2</v>
      </c>
      <c r="R232" s="14">
        <f t="shared" ca="1" si="165"/>
        <v>0.79081018518518531</v>
      </c>
      <c r="S232" s="13">
        <f t="shared" ca="1" si="140"/>
        <v>22</v>
      </c>
      <c r="T232" s="14">
        <f t="shared" ca="1" si="141"/>
        <v>2.5462962962962961E-4</v>
      </c>
      <c r="U232" s="14">
        <f t="shared" ca="1" si="166"/>
        <v>0.79106481481481494</v>
      </c>
      <c r="V232" s="12">
        <f t="shared" ca="1" si="167"/>
        <v>0.79106481481481494</v>
      </c>
      <c r="W232" s="23">
        <v>0</v>
      </c>
      <c r="X232" s="12">
        <f t="shared" ca="1" si="168"/>
        <v>0.79106481481481494</v>
      </c>
      <c r="Y232" s="11">
        <f t="shared" ca="1" si="142"/>
        <v>32</v>
      </c>
      <c r="Z232" s="12">
        <f t="shared" ca="1" si="143"/>
        <v>3.7037037037037035E-4</v>
      </c>
      <c r="AA232" s="12">
        <f t="shared" ca="1" si="169"/>
        <v>0.7914351851851853</v>
      </c>
      <c r="AB232" s="10">
        <f t="shared" ca="1" si="170"/>
        <v>0.7914351851851853</v>
      </c>
      <c r="AC232" s="23">
        <f>0</f>
        <v>0</v>
      </c>
      <c r="AD232" s="10">
        <f t="shared" ca="1" si="171"/>
        <v>0.7914351851851853</v>
      </c>
      <c r="AE232" s="9">
        <f t="shared" ca="1" si="144"/>
        <v>21</v>
      </c>
      <c r="AF232" s="10">
        <f t="shared" ca="1" si="145"/>
        <v>2.4305555555555555E-4</v>
      </c>
      <c r="AG232" s="10">
        <f t="shared" ca="1" si="172"/>
        <v>0.79167824074074089</v>
      </c>
      <c r="AH232" s="9" t="str">
        <f t="shared" ca="1" si="146"/>
        <v>Bowl</v>
      </c>
      <c r="AI232" s="8">
        <f t="shared" ca="1" si="173"/>
        <v>0.79167824074074089</v>
      </c>
      <c r="AJ232" s="23">
        <f t="shared" ca="1" si="174"/>
        <v>0</v>
      </c>
      <c r="AK232" s="8">
        <f t="shared" ca="1" si="177"/>
        <v>0.79167824074074089</v>
      </c>
      <c r="AL232" s="7">
        <f t="shared" ca="1" si="147"/>
        <v>12</v>
      </c>
      <c r="AM232" s="8">
        <f t="shared" ca="1" si="148"/>
        <v>1.3888888888888889E-4</v>
      </c>
      <c r="AN232" s="8">
        <f t="shared" ca="1" si="149"/>
        <v>0.7918171296296298</v>
      </c>
      <c r="AO232" s="7" t="str">
        <f t="shared" ca="1" si="150"/>
        <v>Debit</v>
      </c>
      <c r="AP232" s="1">
        <f t="shared" ca="1" si="151"/>
        <v>2.0057870370370767E-2</v>
      </c>
      <c r="AQ232" s="1">
        <f t="shared" ca="1" si="135"/>
        <v>1.4351851851851852E-3</v>
      </c>
      <c r="AR232">
        <f t="shared" si="152"/>
        <v>1</v>
      </c>
      <c r="AS232" s="33">
        <f t="shared" ca="1" si="175"/>
        <v>2.0057870370370767E-2</v>
      </c>
      <c r="AT232" s="33">
        <f t="shared" ca="1" si="153"/>
        <v>1.4351851851851852E-3</v>
      </c>
      <c r="AX232">
        <f t="shared" si="176"/>
        <v>228</v>
      </c>
      <c r="AY232" s="34">
        <v>8.3655192615455874E-3</v>
      </c>
    </row>
    <row r="233" spans="1:51">
      <c r="A233" s="2">
        <v>121</v>
      </c>
      <c r="B233" s="1">
        <f t="shared" si="136"/>
        <v>1.4004629629629629E-3</v>
      </c>
      <c r="C233" s="5">
        <f t="shared" si="154"/>
        <v>0.77172453703703681</v>
      </c>
      <c r="D233" s="18">
        <f t="shared" si="134"/>
        <v>0.77172453703703681</v>
      </c>
      <c r="E233" s="21">
        <f t="shared" ca="1" si="155"/>
        <v>0</v>
      </c>
      <c r="F233" s="18">
        <f t="shared" ca="1" si="156"/>
        <v>0.77172453703703681</v>
      </c>
      <c r="G233" s="25">
        <f t="shared" ca="1" si="137"/>
        <v>26</v>
      </c>
      <c r="H233" s="18">
        <f t="shared" ca="1" si="157"/>
        <v>3.0092592592592595E-4</v>
      </c>
      <c r="I233" s="18">
        <f t="shared" ca="1" si="158"/>
        <v>0.77202546296296271</v>
      </c>
      <c r="J233" s="16">
        <f t="shared" ca="1" si="159"/>
        <v>0.77202546296296271</v>
      </c>
      <c r="K233" s="23">
        <f t="shared" ca="1" si="160"/>
        <v>0</v>
      </c>
      <c r="L233" s="16">
        <f t="shared" ca="1" si="161"/>
        <v>0.77202546296296271</v>
      </c>
      <c r="M233" s="15">
        <f t="shared" ca="1" si="138"/>
        <v>30</v>
      </c>
      <c r="N233" s="16">
        <f t="shared" ca="1" si="139"/>
        <v>3.4722222222222224E-4</v>
      </c>
      <c r="O233" s="16">
        <f t="shared" ca="1" si="162"/>
        <v>0.77237268518518498</v>
      </c>
      <c r="P233" s="14">
        <f t="shared" ca="1" si="163"/>
        <v>0.77237268518518498</v>
      </c>
      <c r="Q233" s="23">
        <f t="shared" ca="1" si="164"/>
        <v>1.9305555555555909E-2</v>
      </c>
      <c r="R233" s="14">
        <f t="shared" ca="1" si="165"/>
        <v>0.79167824074074089</v>
      </c>
      <c r="S233" s="13">
        <f t="shared" ca="1" si="140"/>
        <v>27</v>
      </c>
      <c r="T233" s="14">
        <f t="shared" ca="1" si="141"/>
        <v>3.1250000000000001E-4</v>
      </c>
      <c r="U233" s="14">
        <f t="shared" ca="1" si="166"/>
        <v>0.79199074074074094</v>
      </c>
      <c r="V233" s="12">
        <f t="shared" ca="1" si="167"/>
        <v>0.79199074074074094</v>
      </c>
      <c r="W233" s="23">
        <v>0</v>
      </c>
      <c r="X233" s="12">
        <f t="shared" ca="1" si="168"/>
        <v>0.79199074074074094</v>
      </c>
      <c r="Y233" s="11">
        <f t="shared" ca="1" si="142"/>
        <v>30</v>
      </c>
      <c r="Z233" s="12">
        <f t="shared" ca="1" si="143"/>
        <v>3.4722222222222224E-4</v>
      </c>
      <c r="AA233" s="12">
        <f t="shared" ca="1" si="169"/>
        <v>0.79233796296296322</v>
      </c>
      <c r="AB233" s="10">
        <f t="shared" ca="1" si="170"/>
        <v>0.79233796296296322</v>
      </c>
      <c r="AC233" s="23">
        <f>0</f>
        <v>0</v>
      </c>
      <c r="AD233" s="10">
        <f t="shared" ca="1" si="171"/>
        <v>0.79233796296296322</v>
      </c>
      <c r="AE233" s="9">
        <f t="shared" ca="1" si="144"/>
        <v>28</v>
      </c>
      <c r="AF233" s="10">
        <f t="shared" ca="1" si="145"/>
        <v>3.2407407407407406E-4</v>
      </c>
      <c r="AG233" s="10">
        <f t="shared" ca="1" si="172"/>
        <v>0.7926620370370373</v>
      </c>
      <c r="AH233" s="9" t="str">
        <f t="shared" ca="1" si="146"/>
        <v>Bowl</v>
      </c>
      <c r="AI233" s="8">
        <f t="shared" ca="1" si="173"/>
        <v>0.7926620370370373</v>
      </c>
      <c r="AJ233" s="23">
        <f t="shared" ca="1" si="174"/>
        <v>0</v>
      </c>
      <c r="AK233" s="8">
        <f t="shared" ca="1" si="177"/>
        <v>0.7926620370370373</v>
      </c>
      <c r="AL233" s="7">
        <f t="shared" ca="1" si="147"/>
        <v>14</v>
      </c>
      <c r="AM233" s="8">
        <f t="shared" ca="1" si="148"/>
        <v>1.6203703703703703E-4</v>
      </c>
      <c r="AN233" s="8">
        <f t="shared" ca="1" si="149"/>
        <v>0.79282407407407429</v>
      </c>
      <c r="AO233" s="7" t="str">
        <f t="shared" ca="1" si="150"/>
        <v>Debit</v>
      </c>
      <c r="AP233" s="1">
        <f t="shared" ca="1" si="151"/>
        <v>1.9305555555555909E-2</v>
      </c>
      <c r="AQ233" s="1">
        <f t="shared" ca="1" si="135"/>
        <v>1.7939814814814815E-3</v>
      </c>
      <c r="AR233">
        <f t="shared" si="152"/>
        <v>1</v>
      </c>
      <c r="AS233" s="33">
        <f t="shared" ca="1" si="175"/>
        <v>1.9305555555555909E-2</v>
      </c>
      <c r="AT233" s="33">
        <f t="shared" ca="1" si="153"/>
        <v>1.7939814814814815E-3</v>
      </c>
      <c r="AX233">
        <f t="shared" si="176"/>
        <v>229</v>
      </c>
      <c r="AY233" s="34">
        <v>7.6266718107001787E-3</v>
      </c>
    </row>
    <row r="234" spans="1:51">
      <c r="A234" s="2">
        <v>125</v>
      </c>
      <c r="B234" s="1">
        <f>A234/86400</f>
        <v>1.4467592592592592E-3</v>
      </c>
      <c r="C234" s="5">
        <f t="shared" si="154"/>
        <v>0.77317129629629611</v>
      </c>
      <c r="D234" s="18">
        <f t="shared" si="134"/>
        <v>0.77317129629629611</v>
      </c>
      <c r="E234" s="21">
        <f t="shared" ca="1" si="155"/>
        <v>0</v>
      </c>
      <c r="F234" s="18">
        <f t="shared" ca="1" si="156"/>
        <v>0.77317129629629611</v>
      </c>
      <c r="G234" s="25">
        <f t="shared" ca="1" si="137"/>
        <v>24</v>
      </c>
      <c r="H234" s="18">
        <f t="shared" ca="1" si="157"/>
        <v>2.7777777777777778E-4</v>
      </c>
      <c r="I234" s="18">
        <f t="shared" ca="1" si="158"/>
        <v>0.77344907407407393</v>
      </c>
      <c r="J234" s="16">
        <f t="shared" ca="1" si="159"/>
        <v>0.77344907407407393</v>
      </c>
      <c r="K234" s="23">
        <f t="shared" ca="1" si="160"/>
        <v>0</v>
      </c>
      <c r="L234" s="16">
        <f t="shared" ca="1" si="161"/>
        <v>0.77344907407407393</v>
      </c>
      <c r="M234" s="15">
        <f t="shared" ca="1" si="138"/>
        <v>29</v>
      </c>
      <c r="N234" s="16">
        <f t="shared" ca="1" si="139"/>
        <v>3.3564814814814812E-4</v>
      </c>
      <c r="O234" s="16">
        <f t="shared" ca="1" si="162"/>
        <v>0.77378472222222205</v>
      </c>
      <c r="P234" s="14">
        <f t="shared" ca="1" si="163"/>
        <v>0.77378472222222205</v>
      </c>
      <c r="Q234" s="23">
        <f t="shared" ca="1" si="164"/>
        <v>1.8877314814815249E-2</v>
      </c>
      <c r="R234" s="14">
        <f t="shared" ca="1" si="165"/>
        <v>0.7926620370370373</v>
      </c>
      <c r="S234" s="13">
        <f t="shared" ca="1" si="140"/>
        <v>45</v>
      </c>
      <c r="T234" s="14">
        <f t="shared" ca="1" si="141"/>
        <v>5.2083333333333333E-4</v>
      </c>
      <c r="U234" s="14">
        <f t="shared" ca="1" si="166"/>
        <v>0.79318287037037061</v>
      </c>
      <c r="V234" s="12">
        <f t="shared" ca="1" si="167"/>
        <v>0.79318287037037061</v>
      </c>
      <c r="W234" s="23">
        <v>0</v>
      </c>
      <c r="X234" s="12">
        <f t="shared" ca="1" si="168"/>
        <v>0.79318287037037061</v>
      </c>
      <c r="Y234" s="11">
        <f t="shared" ca="1" si="142"/>
        <v>42</v>
      </c>
      <c r="Z234" s="12">
        <f t="shared" ca="1" si="143"/>
        <v>4.861111111111111E-4</v>
      </c>
      <c r="AA234" s="12">
        <f t="shared" ca="1" si="169"/>
        <v>0.79366898148148168</v>
      </c>
      <c r="AB234" s="10">
        <f t="shared" ca="1" si="170"/>
        <v>0.79366898148148168</v>
      </c>
      <c r="AC234" s="23">
        <f>0</f>
        <v>0</v>
      </c>
      <c r="AD234" s="10">
        <f t="shared" ca="1" si="171"/>
        <v>0.79366898148148168</v>
      </c>
      <c r="AE234" s="9">
        <f t="shared" ca="1" si="144"/>
        <v>49</v>
      </c>
      <c r="AF234" s="10">
        <f t="shared" ca="1" si="145"/>
        <v>5.6712962962962967E-4</v>
      </c>
      <c r="AG234" s="10">
        <f t="shared" ca="1" si="172"/>
        <v>0.79423611111111136</v>
      </c>
      <c r="AH234" s="9" t="str">
        <f t="shared" ca="1" si="146"/>
        <v>Quesadilla</v>
      </c>
      <c r="AI234" s="8">
        <f t="shared" ca="1" si="173"/>
        <v>0.79423611111111136</v>
      </c>
      <c r="AJ234" s="23">
        <f t="shared" ca="1" si="174"/>
        <v>0</v>
      </c>
      <c r="AK234" s="8">
        <f t="shared" ca="1" si="177"/>
        <v>0.79423611111111136</v>
      </c>
      <c r="AL234" s="7">
        <f t="shared" ca="1" si="147"/>
        <v>46</v>
      </c>
      <c r="AM234" s="8">
        <f t="shared" ca="1" si="148"/>
        <v>5.3240740740740744E-4</v>
      </c>
      <c r="AN234" s="8">
        <f t="shared" ca="1" si="149"/>
        <v>0.79476851851851882</v>
      </c>
      <c r="AO234" s="7" t="str">
        <f t="shared" ca="1" si="150"/>
        <v>Cash</v>
      </c>
      <c r="AP234" s="1">
        <f t="shared" ca="1" si="151"/>
        <v>1.8877314814815249E-2</v>
      </c>
      <c r="AQ234" s="1">
        <f t="shared" ca="1" si="135"/>
        <v>2.7199074074074074E-3</v>
      </c>
      <c r="AR234">
        <f t="shared" si="152"/>
        <v>1</v>
      </c>
      <c r="AS234" s="33">
        <f t="shared" ca="1" si="175"/>
        <v>1.8877314814815249E-2</v>
      </c>
      <c r="AT234" s="33">
        <f t="shared" ca="1" si="153"/>
        <v>2.7199074074074074E-3</v>
      </c>
      <c r="AX234">
        <f t="shared" si="176"/>
        <v>230</v>
      </c>
      <c r="AY234" s="34">
        <v>8.002864940557769E-3</v>
      </c>
    </row>
    <row r="235" spans="1:51">
      <c r="A235" s="2">
        <v>158</v>
      </c>
      <c r="B235" s="1">
        <f t="shared" si="136"/>
        <v>1.8287037037037037E-3</v>
      </c>
      <c r="C235" s="5">
        <f t="shared" si="154"/>
        <v>0.7749999999999998</v>
      </c>
      <c r="D235" s="18">
        <f t="shared" si="134"/>
        <v>0.7749999999999998</v>
      </c>
      <c r="E235" s="21">
        <f t="shared" ca="1" si="155"/>
        <v>0</v>
      </c>
      <c r="F235" s="18">
        <f t="shared" ca="1" si="156"/>
        <v>0.7749999999999998</v>
      </c>
      <c r="G235" s="25">
        <f t="shared" ca="1" si="137"/>
        <v>28</v>
      </c>
      <c r="H235" s="18">
        <f t="shared" ca="1" si="157"/>
        <v>3.2407407407407406E-4</v>
      </c>
      <c r="I235" s="18">
        <f t="shared" ca="1" si="158"/>
        <v>0.77532407407407389</v>
      </c>
      <c r="J235" s="16">
        <f t="shared" ca="1" si="159"/>
        <v>0.77532407407407389</v>
      </c>
      <c r="K235" s="23">
        <f t="shared" ca="1" si="160"/>
        <v>0</v>
      </c>
      <c r="L235" s="16">
        <f t="shared" ca="1" si="161"/>
        <v>0.77532407407407389</v>
      </c>
      <c r="M235" s="15">
        <f t="shared" ca="1" si="138"/>
        <v>8</v>
      </c>
      <c r="N235" s="16">
        <f t="shared" ca="1" si="139"/>
        <v>9.2592592592592588E-5</v>
      </c>
      <c r="O235" s="16">
        <f t="shared" ca="1" si="162"/>
        <v>0.77541666666666653</v>
      </c>
      <c r="P235" s="14">
        <f t="shared" ca="1" si="163"/>
        <v>0.77541666666666653</v>
      </c>
      <c r="Q235" s="23">
        <f t="shared" ca="1" si="164"/>
        <v>1.8819444444444833E-2</v>
      </c>
      <c r="R235" s="14">
        <f t="shared" ca="1" si="165"/>
        <v>0.79423611111111136</v>
      </c>
      <c r="S235" s="13">
        <f t="shared" ca="1" si="140"/>
        <v>32</v>
      </c>
      <c r="T235" s="14">
        <f t="shared" ca="1" si="141"/>
        <v>3.7037037037037035E-4</v>
      </c>
      <c r="U235" s="14">
        <f t="shared" ca="1" si="166"/>
        <v>0.79460648148148172</v>
      </c>
      <c r="V235" s="12">
        <f t="shared" ca="1" si="167"/>
        <v>0.79460648148148172</v>
      </c>
      <c r="W235" s="23">
        <v>0</v>
      </c>
      <c r="X235" s="12">
        <f t="shared" ca="1" si="168"/>
        <v>0.79460648148148172</v>
      </c>
      <c r="Y235" s="11">
        <f t="shared" ca="1" si="142"/>
        <v>29</v>
      </c>
      <c r="Z235" s="12">
        <f t="shared" ca="1" si="143"/>
        <v>3.3564814814814812E-4</v>
      </c>
      <c r="AA235" s="12">
        <f t="shared" ca="1" si="169"/>
        <v>0.79494212962962985</v>
      </c>
      <c r="AB235" s="10">
        <f t="shared" ca="1" si="170"/>
        <v>0.79494212962962985</v>
      </c>
      <c r="AC235" s="23">
        <f>0</f>
        <v>0</v>
      </c>
      <c r="AD235" s="10">
        <f t="shared" ca="1" si="171"/>
        <v>0.79494212962962985</v>
      </c>
      <c r="AE235" s="9">
        <f t="shared" ca="1" si="144"/>
        <v>41</v>
      </c>
      <c r="AF235" s="10">
        <f t="shared" ca="1" si="145"/>
        <v>4.7453703703703704E-4</v>
      </c>
      <c r="AG235" s="10">
        <f t="shared" ca="1" si="172"/>
        <v>0.79541666666666688</v>
      </c>
      <c r="AH235" s="9" t="str">
        <f t="shared" ca="1" si="146"/>
        <v>Quesadilla</v>
      </c>
      <c r="AI235" s="8">
        <f t="shared" ca="1" si="173"/>
        <v>0.79541666666666688</v>
      </c>
      <c r="AJ235" s="23">
        <f t="shared" ca="1" si="174"/>
        <v>0</v>
      </c>
      <c r="AK235" s="8">
        <f t="shared" ca="1" si="177"/>
        <v>0.79541666666666688</v>
      </c>
      <c r="AL235" s="7">
        <f t="shared" ca="1" si="147"/>
        <v>22</v>
      </c>
      <c r="AM235" s="8">
        <f t="shared" ca="1" si="148"/>
        <v>2.5462962962962961E-4</v>
      </c>
      <c r="AN235" s="8">
        <f t="shared" ca="1" si="149"/>
        <v>0.79567129629629652</v>
      </c>
      <c r="AO235" s="7" t="str">
        <f t="shared" ca="1" si="150"/>
        <v>Debit</v>
      </c>
      <c r="AP235" s="1">
        <f t="shared" ca="1" si="151"/>
        <v>1.8819444444444833E-2</v>
      </c>
      <c r="AQ235" s="1">
        <f t="shared" ca="1" si="135"/>
        <v>1.8518518518518517E-3</v>
      </c>
      <c r="AR235">
        <f t="shared" si="152"/>
        <v>1</v>
      </c>
      <c r="AS235" s="33">
        <f t="shared" ca="1" si="175"/>
        <v>1.8819444444444833E-2</v>
      </c>
      <c r="AT235" s="33">
        <f t="shared" ca="1" si="153"/>
        <v>1.8518518518518517E-3</v>
      </c>
      <c r="AX235">
        <f t="shared" si="176"/>
        <v>231</v>
      </c>
      <c r="AY235" s="34">
        <v>8.3164366140835635E-3</v>
      </c>
    </row>
    <row r="236" spans="1:51">
      <c r="A236" s="2">
        <v>41</v>
      </c>
      <c r="B236" s="1">
        <f t="shared" si="136"/>
        <v>4.7453703703703704E-4</v>
      </c>
      <c r="C236" s="5">
        <f t="shared" si="154"/>
        <v>0.77547453703703684</v>
      </c>
      <c r="D236" s="18">
        <f t="shared" si="134"/>
        <v>0.77547453703703684</v>
      </c>
      <c r="E236" s="21">
        <f t="shared" ca="1" si="155"/>
        <v>0</v>
      </c>
      <c r="F236" s="18">
        <f t="shared" ca="1" si="156"/>
        <v>0.77547453703703684</v>
      </c>
      <c r="G236" s="25">
        <f t="shared" ca="1" si="137"/>
        <v>17</v>
      </c>
      <c r="H236" s="18">
        <f t="shared" ca="1" si="157"/>
        <v>1.9675925925925926E-4</v>
      </c>
      <c r="I236" s="18">
        <f t="shared" ca="1" si="158"/>
        <v>0.77567129629629605</v>
      </c>
      <c r="J236" s="16">
        <f t="shared" ca="1" si="159"/>
        <v>0.77567129629629605</v>
      </c>
      <c r="K236" s="23">
        <f t="shared" ca="1" si="160"/>
        <v>0</v>
      </c>
      <c r="L236" s="16">
        <f t="shared" ca="1" si="161"/>
        <v>0.77567129629629605</v>
      </c>
      <c r="M236" s="15">
        <f t="shared" ca="1" si="138"/>
        <v>33</v>
      </c>
      <c r="N236" s="16">
        <f t="shared" ca="1" si="139"/>
        <v>3.8194444444444446E-4</v>
      </c>
      <c r="O236" s="16">
        <f t="shared" ca="1" si="162"/>
        <v>0.77605324074074045</v>
      </c>
      <c r="P236" s="14">
        <f t="shared" ca="1" si="163"/>
        <v>0.77605324074074045</v>
      </c>
      <c r="Q236" s="23">
        <f t="shared" ca="1" si="164"/>
        <v>1.9363425925926436E-2</v>
      </c>
      <c r="R236" s="14">
        <f t="shared" ca="1" si="165"/>
        <v>0.79541666666666688</v>
      </c>
      <c r="S236" s="13">
        <f t="shared" ca="1" si="140"/>
        <v>39</v>
      </c>
      <c r="T236" s="14">
        <f t="shared" ca="1" si="141"/>
        <v>4.5138888888888887E-4</v>
      </c>
      <c r="U236" s="14">
        <f t="shared" ca="1" si="166"/>
        <v>0.79586805555555573</v>
      </c>
      <c r="V236" s="12">
        <f t="shared" ca="1" si="167"/>
        <v>0.79586805555555573</v>
      </c>
      <c r="W236" s="23">
        <v>0</v>
      </c>
      <c r="X236" s="12">
        <f t="shared" ca="1" si="168"/>
        <v>0.79586805555555573</v>
      </c>
      <c r="Y236" s="11">
        <f t="shared" ca="1" si="142"/>
        <v>32</v>
      </c>
      <c r="Z236" s="12">
        <f t="shared" ca="1" si="143"/>
        <v>3.7037037037037035E-4</v>
      </c>
      <c r="AA236" s="12">
        <f t="shared" ca="1" si="169"/>
        <v>0.79623842592592609</v>
      </c>
      <c r="AB236" s="10">
        <f t="shared" ca="1" si="170"/>
        <v>0.79623842592592609</v>
      </c>
      <c r="AC236" s="23">
        <f>0</f>
        <v>0</v>
      </c>
      <c r="AD236" s="10">
        <f t="shared" ca="1" si="171"/>
        <v>0.79623842592592609</v>
      </c>
      <c r="AE236" s="9">
        <f t="shared" ca="1" si="144"/>
        <v>47</v>
      </c>
      <c r="AF236" s="10">
        <f t="shared" ca="1" si="145"/>
        <v>5.4398148148148144E-4</v>
      </c>
      <c r="AG236" s="10">
        <f t="shared" ca="1" si="172"/>
        <v>0.79678240740740758</v>
      </c>
      <c r="AH236" s="9" t="str">
        <f t="shared" ca="1" si="146"/>
        <v>Bowl</v>
      </c>
      <c r="AI236" s="8">
        <f t="shared" ca="1" si="173"/>
        <v>0.79678240740740758</v>
      </c>
      <c r="AJ236" s="23">
        <f t="shared" ca="1" si="174"/>
        <v>0</v>
      </c>
      <c r="AK236" s="8">
        <f t="shared" ca="1" si="177"/>
        <v>0.79678240740740758</v>
      </c>
      <c r="AL236" s="7">
        <f t="shared" ca="1" si="147"/>
        <v>24</v>
      </c>
      <c r="AM236" s="8">
        <f t="shared" ca="1" si="148"/>
        <v>2.7777777777777778E-4</v>
      </c>
      <c r="AN236" s="8">
        <f t="shared" ca="1" si="149"/>
        <v>0.7970601851851854</v>
      </c>
      <c r="AO236" s="7" t="str">
        <f t="shared" ca="1" si="150"/>
        <v>Debit</v>
      </c>
      <c r="AP236" s="1">
        <f t="shared" ca="1" si="151"/>
        <v>1.9363425925926436E-2</v>
      </c>
      <c r="AQ236" s="1">
        <f t="shared" ca="1" si="135"/>
        <v>2.2222222222222222E-3</v>
      </c>
      <c r="AR236">
        <f t="shared" si="152"/>
        <v>1</v>
      </c>
      <c r="AS236" s="33">
        <f t="shared" ca="1" si="175"/>
        <v>1.9363425925926436E-2</v>
      </c>
      <c r="AT236" s="33">
        <f t="shared" ca="1" si="153"/>
        <v>2.2222222222222222E-3</v>
      </c>
      <c r="AX236">
        <f t="shared" si="176"/>
        <v>232</v>
      </c>
      <c r="AY236" s="34">
        <v>1.0291245141746909E-2</v>
      </c>
    </row>
    <row r="237" spans="1:51">
      <c r="A237" s="2">
        <v>2</v>
      </c>
      <c r="B237" s="1">
        <f t="shared" si="136"/>
        <v>2.3148148148148147E-5</v>
      </c>
      <c r="C237" s="5">
        <f t="shared" si="154"/>
        <v>0.77549768518518503</v>
      </c>
      <c r="D237" s="18">
        <f t="shared" si="134"/>
        <v>0.77549768518518503</v>
      </c>
      <c r="E237" s="21">
        <f t="shared" ca="1" si="155"/>
        <v>1.7361111111102723E-4</v>
      </c>
      <c r="F237" s="18">
        <f t="shared" ca="1" si="156"/>
        <v>0.77567129629629605</v>
      </c>
      <c r="G237" s="25">
        <f t="shared" ca="1" si="137"/>
        <v>26</v>
      </c>
      <c r="H237" s="18">
        <f t="shared" ca="1" si="157"/>
        <v>3.0092592592592595E-4</v>
      </c>
      <c r="I237" s="18">
        <f t="shared" ca="1" si="158"/>
        <v>0.77597222222222195</v>
      </c>
      <c r="J237" s="16">
        <f t="shared" ca="1" si="159"/>
        <v>0.77597222222222195</v>
      </c>
      <c r="K237" s="23">
        <f t="shared" ca="1" si="160"/>
        <v>8.1018518518494176E-5</v>
      </c>
      <c r="L237" s="16">
        <f t="shared" ca="1" si="161"/>
        <v>0.77605324074074045</v>
      </c>
      <c r="M237" s="15">
        <f t="shared" ca="1" si="138"/>
        <v>10</v>
      </c>
      <c r="N237" s="16">
        <f t="shared" ca="1" si="139"/>
        <v>1.1574074074074075E-4</v>
      </c>
      <c r="O237" s="16">
        <f t="shared" ca="1" si="162"/>
        <v>0.77616898148148117</v>
      </c>
      <c r="P237" s="14">
        <f t="shared" ca="1" si="163"/>
        <v>0.77616898148148117</v>
      </c>
      <c r="Q237" s="23">
        <f t="shared" ca="1" si="164"/>
        <v>2.061342592592641E-2</v>
      </c>
      <c r="R237" s="14">
        <f t="shared" ca="1" si="165"/>
        <v>0.79678240740740758</v>
      </c>
      <c r="S237" s="13">
        <f t="shared" ca="1" si="140"/>
        <v>30</v>
      </c>
      <c r="T237" s="14">
        <f t="shared" ca="1" si="141"/>
        <v>3.4722222222222224E-4</v>
      </c>
      <c r="U237" s="14">
        <f t="shared" ca="1" si="166"/>
        <v>0.79712962962962985</v>
      </c>
      <c r="V237" s="12">
        <f t="shared" ca="1" si="167"/>
        <v>0.79712962962962985</v>
      </c>
      <c r="W237" s="23">
        <v>0</v>
      </c>
      <c r="X237" s="12">
        <f t="shared" ca="1" si="168"/>
        <v>0.79712962962962985</v>
      </c>
      <c r="Y237" s="11">
        <f t="shared" ca="1" si="142"/>
        <v>33</v>
      </c>
      <c r="Z237" s="12">
        <f t="shared" ca="1" si="143"/>
        <v>3.8194444444444446E-4</v>
      </c>
      <c r="AA237" s="12">
        <f t="shared" ca="1" si="169"/>
        <v>0.79751157407407425</v>
      </c>
      <c r="AB237" s="10">
        <f t="shared" ca="1" si="170"/>
        <v>0.79751157407407425</v>
      </c>
      <c r="AC237" s="23">
        <f>0</f>
        <v>0</v>
      </c>
      <c r="AD237" s="10">
        <f t="shared" ca="1" si="171"/>
        <v>0.79751157407407425</v>
      </c>
      <c r="AE237" s="9">
        <f t="shared" ca="1" si="144"/>
        <v>36</v>
      </c>
      <c r="AF237" s="10">
        <f t="shared" ca="1" si="145"/>
        <v>4.1666666666666669E-4</v>
      </c>
      <c r="AG237" s="10">
        <f t="shared" ca="1" si="172"/>
        <v>0.79792824074074087</v>
      </c>
      <c r="AH237" s="9" t="str">
        <f t="shared" ca="1" si="146"/>
        <v>Burrito</v>
      </c>
      <c r="AI237" s="8">
        <f t="shared" ca="1" si="173"/>
        <v>0.79792824074074087</v>
      </c>
      <c r="AJ237" s="23">
        <f t="shared" ca="1" si="174"/>
        <v>0</v>
      </c>
      <c r="AK237" s="8">
        <f t="shared" ca="1" si="177"/>
        <v>0.79792824074074087</v>
      </c>
      <c r="AL237" s="7">
        <f t="shared" ca="1" si="147"/>
        <v>25</v>
      </c>
      <c r="AM237" s="8">
        <f t="shared" ca="1" si="148"/>
        <v>2.8935185185185184E-4</v>
      </c>
      <c r="AN237" s="8">
        <f t="shared" ca="1" si="149"/>
        <v>0.79821759259259273</v>
      </c>
      <c r="AO237" s="7" t="str">
        <f t="shared" ca="1" si="150"/>
        <v>Debit</v>
      </c>
      <c r="AP237" s="1">
        <f t="shared" ca="1" si="151"/>
        <v>2.0868055555555931E-2</v>
      </c>
      <c r="AQ237" s="1">
        <f t="shared" ca="1" si="135"/>
        <v>1.8518518518518519E-3</v>
      </c>
      <c r="AR237">
        <f t="shared" si="152"/>
        <v>1</v>
      </c>
      <c r="AS237" s="33">
        <f t="shared" ca="1" si="175"/>
        <v>2.0868055555555931E-2</v>
      </c>
      <c r="AT237" s="33">
        <f t="shared" ca="1" si="153"/>
        <v>1.8518518518518519E-3</v>
      </c>
      <c r="AX237">
        <f t="shared" si="176"/>
        <v>233</v>
      </c>
      <c r="AY237" s="34">
        <v>8.119855967078737E-3</v>
      </c>
    </row>
    <row r="238" spans="1:51">
      <c r="A238" s="2">
        <v>150</v>
      </c>
      <c r="B238" s="1">
        <f t="shared" si="136"/>
        <v>1.736111111111111E-3</v>
      </c>
      <c r="C238" s="5">
        <f t="shared" si="154"/>
        <v>0.77723379629629619</v>
      </c>
      <c r="D238" s="18">
        <f t="shared" si="134"/>
        <v>0.77723379629629619</v>
      </c>
      <c r="E238" s="21">
        <f t="shared" ca="1" si="155"/>
        <v>0</v>
      </c>
      <c r="F238" s="18">
        <f t="shared" ca="1" si="156"/>
        <v>0.77723379629629619</v>
      </c>
      <c r="G238" s="25">
        <f t="shared" ca="1" si="137"/>
        <v>26</v>
      </c>
      <c r="H238" s="18">
        <f t="shared" ca="1" si="157"/>
        <v>3.0092592592592595E-4</v>
      </c>
      <c r="I238" s="18">
        <f t="shared" ca="1" si="158"/>
        <v>0.77753472222222209</v>
      </c>
      <c r="J238" s="16">
        <f t="shared" ca="1" si="159"/>
        <v>0.77753472222222209</v>
      </c>
      <c r="K238" s="23">
        <f t="shared" ca="1" si="160"/>
        <v>0</v>
      </c>
      <c r="L238" s="16">
        <f t="shared" ca="1" si="161"/>
        <v>0.77753472222222209</v>
      </c>
      <c r="M238" s="15">
        <f t="shared" ca="1" si="138"/>
        <v>24</v>
      </c>
      <c r="N238" s="16">
        <f t="shared" ca="1" si="139"/>
        <v>2.7777777777777778E-4</v>
      </c>
      <c r="O238" s="16">
        <f t="shared" ca="1" si="162"/>
        <v>0.77781249999999991</v>
      </c>
      <c r="P238" s="14">
        <f t="shared" ca="1" si="163"/>
        <v>0.77781249999999991</v>
      </c>
      <c r="Q238" s="23">
        <f t="shared" ca="1" si="164"/>
        <v>2.0115740740740962E-2</v>
      </c>
      <c r="R238" s="14">
        <f t="shared" ca="1" si="165"/>
        <v>0.79792824074074087</v>
      </c>
      <c r="S238" s="13">
        <f t="shared" ca="1" si="140"/>
        <v>38</v>
      </c>
      <c r="T238" s="14">
        <f t="shared" ca="1" si="141"/>
        <v>4.3981481481481481E-4</v>
      </c>
      <c r="U238" s="14">
        <f t="shared" ca="1" si="166"/>
        <v>0.79836805555555568</v>
      </c>
      <c r="V238" s="12">
        <f t="shared" ca="1" si="167"/>
        <v>0.79836805555555568</v>
      </c>
      <c r="W238" s="23">
        <v>0</v>
      </c>
      <c r="X238" s="12">
        <f t="shared" ca="1" si="168"/>
        <v>0.79836805555555568</v>
      </c>
      <c r="Y238" s="11">
        <f t="shared" ca="1" si="142"/>
        <v>26</v>
      </c>
      <c r="Z238" s="12">
        <f t="shared" ca="1" si="143"/>
        <v>3.0092592592592595E-4</v>
      </c>
      <c r="AA238" s="12">
        <f t="shared" ca="1" si="169"/>
        <v>0.79866898148148158</v>
      </c>
      <c r="AB238" s="10">
        <f t="shared" ca="1" si="170"/>
        <v>0.79866898148148158</v>
      </c>
      <c r="AC238" s="23">
        <f>0</f>
        <v>0</v>
      </c>
      <c r="AD238" s="10">
        <f t="shared" ca="1" si="171"/>
        <v>0.79866898148148158</v>
      </c>
      <c r="AE238" s="9">
        <f t="shared" ca="1" si="144"/>
        <v>58</v>
      </c>
      <c r="AF238" s="10">
        <f t="shared" ca="1" si="145"/>
        <v>6.7129629629629625E-4</v>
      </c>
      <c r="AG238" s="10">
        <f t="shared" ca="1" si="172"/>
        <v>0.79934027777777783</v>
      </c>
      <c r="AH238" s="9" t="str">
        <f t="shared" ca="1" si="146"/>
        <v>Quesadilla</v>
      </c>
      <c r="AI238" s="8">
        <f t="shared" ca="1" si="173"/>
        <v>0.79934027777777783</v>
      </c>
      <c r="AJ238" s="23">
        <f t="shared" ca="1" si="174"/>
        <v>0</v>
      </c>
      <c r="AK238" s="8">
        <f t="shared" ca="1" si="177"/>
        <v>0.79934027777777783</v>
      </c>
      <c r="AL238" s="7">
        <f t="shared" ca="1" si="147"/>
        <v>22</v>
      </c>
      <c r="AM238" s="8">
        <f t="shared" ca="1" si="148"/>
        <v>2.5462962962962961E-4</v>
      </c>
      <c r="AN238" s="8">
        <f t="shared" ca="1" si="149"/>
        <v>0.79959490740740746</v>
      </c>
      <c r="AO238" s="7" t="str">
        <f t="shared" ca="1" si="150"/>
        <v>Debit</v>
      </c>
      <c r="AP238" s="1">
        <f t="shared" ca="1" si="151"/>
        <v>2.0115740740740962E-2</v>
      </c>
      <c r="AQ238" s="1">
        <f t="shared" ca="1" si="135"/>
        <v>2.2453703703703702E-3</v>
      </c>
      <c r="AR238">
        <f t="shared" si="152"/>
        <v>1</v>
      </c>
      <c r="AS238" s="33">
        <f t="shared" ca="1" si="175"/>
        <v>2.0115740740740962E-2</v>
      </c>
      <c r="AT238" s="33">
        <f t="shared" ca="1" si="153"/>
        <v>2.2453703703703702E-3</v>
      </c>
      <c r="AX238">
        <f t="shared" si="176"/>
        <v>234</v>
      </c>
      <c r="AY238" s="34">
        <v>8.3773791152266762E-3</v>
      </c>
    </row>
    <row r="239" spans="1:51">
      <c r="A239" s="2">
        <v>77</v>
      </c>
      <c r="B239" s="1">
        <f t="shared" si="136"/>
        <v>8.9120370370370373E-4</v>
      </c>
      <c r="C239" s="5">
        <f t="shared" si="154"/>
        <v>0.77812499999999984</v>
      </c>
      <c r="D239" s="18">
        <f t="shared" si="134"/>
        <v>0.77812499999999984</v>
      </c>
      <c r="E239" s="21">
        <f t="shared" ca="1" si="155"/>
        <v>0</v>
      </c>
      <c r="F239" s="18">
        <f t="shared" ca="1" si="156"/>
        <v>0.77812499999999984</v>
      </c>
      <c r="G239" s="25">
        <f t="shared" ca="1" si="137"/>
        <v>15</v>
      </c>
      <c r="H239" s="18">
        <f t="shared" ca="1" si="157"/>
        <v>1.7361111111111112E-4</v>
      </c>
      <c r="I239" s="18">
        <f t="shared" ca="1" si="158"/>
        <v>0.77829861111111098</v>
      </c>
      <c r="J239" s="16">
        <f t="shared" ca="1" si="159"/>
        <v>0.77829861111111098</v>
      </c>
      <c r="K239" s="23">
        <f t="shared" ca="1" si="160"/>
        <v>0</v>
      </c>
      <c r="L239" s="16">
        <f t="shared" ca="1" si="161"/>
        <v>0.77829861111111098</v>
      </c>
      <c r="M239" s="15">
        <f t="shared" ca="1" si="138"/>
        <v>25</v>
      </c>
      <c r="N239" s="16">
        <f t="shared" ca="1" si="139"/>
        <v>2.8935185185185184E-4</v>
      </c>
      <c r="O239" s="16">
        <f t="shared" ca="1" si="162"/>
        <v>0.77858796296296284</v>
      </c>
      <c r="P239" s="14">
        <f t="shared" ca="1" si="163"/>
        <v>0.77858796296296284</v>
      </c>
      <c r="Q239" s="23">
        <f t="shared" ca="1" si="164"/>
        <v>2.0752314814814987E-2</v>
      </c>
      <c r="R239" s="14">
        <f t="shared" ca="1" si="165"/>
        <v>0.79934027777777783</v>
      </c>
      <c r="S239" s="13">
        <f t="shared" ca="1" si="140"/>
        <v>37</v>
      </c>
      <c r="T239" s="14">
        <f t="shared" ca="1" si="141"/>
        <v>4.2824074074074075E-4</v>
      </c>
      <c r="U239" s="14">
        <f t="shared" ca="1" si="166"/>
        <v>0.7997685185185186</v>
      </c>
      <c r="V239" s="12">
        <f t="shared" ca="1" si="167"/>
        <v>0.7997685185185186</v>
      </c>
      <c r="W239" s="23">
        <v>0</v>
      </c>
      <c r="X239" s="12">
        <f t="shared" ca="1" si="168"/>
        <v>0.7997685185185186</v>
      </c>
      <c r="Y239" s="11">
        <f t="shared" ca="1" si="142"/>
        <v>25</v>
      </c>
      <c r="Z239" s="12">
        <f t="shared" ca="1" si="143"/>
        <v>2.8935185185185184E-4</v>
      </c>
      <c r="AA239" s="12">
        <f t="shared" ca="1" si="169"/>
        <v>0.80005787037037046</v>
      </c>
      <c r="AB239" s="10">
        <f t="shared" ca="1" si="170"/>
        <v>0.80005787037037046</v>
      </c>
      <c r="AC239" s="23">
        <f>0</f>
        <v>0</v>
      </c>
      <c r="AD239" s="10">
        <f t="shared" ca="1" si="171"/>
        <v>0.80005787037037046</v>
      </c>
      <c r="AE239" s="9">
        <f t="shared" ca="1" si="144"/>
        <v>48</v>
      </c>
      <c r="AF239" s="10">
        <f t="shared" ca="1" si="145"/>
        <v>5.5555555555555556E-4</v>
      </c>
      <c r="AG239" s="10">
        <f t="shared" ca="1" si="172"/>
        <v>0.80061342592592599</v>
      </c>
      <c r="AH239" s="9" t="str">
        <f t="shared" ca="1" si="146"/>
        <v>Bowl</v>
      </c>
      <c r="AI239" s="8">
        <f t="shared" ca="1" si="173"/>
        <v>0.80061342592592599</v>
      </c>
      <c r="AJ239" s="23">
        <f t="shared" ca="1" si="174"/>
        <v>0</v>
      </c>
      <c r="AK239" s="8">
        <f t="shared" ca="1" si="177"/>
        <v>0.80061342592592599</v>
      </c>
      <c r="AL239" s="7">
        <f t="shared" ca="1" si="147"/>
        <v>17</v>
      </c>
      <c r="AM239" s="8">
        <f t="shared" ca="1" si="148"/>
        <v>1.9675925925925926E-4</v>
      </c>
      <c r="AN239" s="8">
        <f t="shared" ca="1" si="149"/>
        <v>0.80081018518518521</v>
      </c>
      <c r="AO239" s="7" t="str">
        <f t="shared" ca="1" si="150"/>
        <v>Debit</v>
      </c>
      <c r="AP239" s="1">
        <f t="shared" ca="1" si="151"/>
        <v>2.0752314814814987E-2</v>
      </c>
      <c r="AQ239" s="1">
        <f t="shared" ca="1" si="135"/>
        <v>1.9328703703703704E-3</v>
      </c>
      <c r="AR239">
        <f t="shared" si="152"/>
        <v>1</v>
      </c>
      <c r="AS239" s="33">
        <f t="shared" ca="1" si="175"/>
        <v>2.0752314814814987E-2</v>
      </c>
      <c r="AT239" s="33">
        <f t="shared" ca="1" si="153"/>
        <v>1.9328703703703704E-3</v>
      </c>
      <c r="AU239" s="28"/>
      <c r="AX239">
        <f t="shared" si="176"/>
        <v>235</v>
      </c>
      <c r="AY239" s="34">
        <v>7.7116912437130581E-3</v>
      </c>
    </row>
    <row r="240" spans="1:51">
      <c r="A240" s="2">
        <v>127</v>
      </c>
      <c r="B240" s="1">
        <f t="shared" si="136"/>
        <v>1.4699074074074074E-3</v>
      </c>
      <c r="C240" s="5">
        <f t="shared" si="154"/>
        <v>0.77959490740740722</v>
      </c>
      <c r="D240" s="18">
        <f t="shared" si="134"/>
        <v>0.77959490740740722</v>
      </c>
      <c r="E240" s="21">
        <f t="shared" ca="1" si="155"/>
        <v>0</v>
      </c>
      <c r="F240" s="18">
        <f t="shared" ca="1" si="156"/>
        <v>0.77959490740740722</v>
      </c>
      <c r="G240" s="25">
        <f t="shared" ca="1" si="137"/>
        <v>21</v>
      </c>
      <c r="H240" s="18">
        <f t="shared" ca="1" si="157"/>
        <v>2.4305555555555555E-4</v>
      </c>
      <c r="I240" s="18">
        <f t="shared" ca="1" si="158"/>
        <v>0.77983796296296282</v>
      </c>
      <c r="J240" s="16">
        <f t="shared" ca="1" si="159"/>
        <v>0.77983796296296282</v>
      </c>
      <c r="K240" s="23">
        <f t="shared" ca="1" si="160"/>
        <v>0</v>
      </c>
      <c r="L240" s="16">
        <f t="shared" ca="1" si="161"/>
        <v>0.77983796296296282</v>
      </c>
      <c r="M240" s="15">
        <f t="shared" ca="1" si="138"/>
        <v>16</v>
      </c>
      <c r="N240" s="16">
        <f t="shared" ca="1" si="139"/>
        <v>1.8518518518518518E-4</v>
      </c>
      <c r="O240" s="16">
        <f t="shared" ca="1" si="162"/>
        <v>0.78002314814814799</v>
      </c>
      <c r="P240" s="14">
        <f t="shared" ca="1" si="163"/>
        <v>0.78002314814814799</v>
      </c>
      <c r="Q240" s="23">
        <f t="shared" ca="1" si="164"/>
        <v>2.0590277777777999E-2</v>
      </c>
      <c r="R240" s="14">
        <f t="shared" ca="1" si="165"/>
        <v>0.80061342592592599</v>
      </c>
      <c r="S240" s="13">
        <f t="shared" ca="1" si="140"/>
        <v>37</v>
      </c>
      <c r="T240" s="14">
        <f t="shared" ca="1" si="141"/>
        <v>4.2824074074074075E-4</v>
      </c>
      <c r="U240" s="14">
        <f t="shared" ca="1" si="166"/>
        <v>0.80104166666666676</v>
      </c>
      <c r="V240" s="12">
        <f t="shared" ca="1" si="167"/>
        <v>0.80104166666666676</v>
      </c>
      <c r="W240" s="23">
        <v>0</v>
      </c>
      <c r="X240" s="12">
        <f t="shared" ca="1" si="168"/>
        <v>0.80104166666666676</v>
      </c>
      <c r="Y240" s="11">
        <f t="shared" ca="1" si="142"/>
        <v>37</v>
      </c>
      <c r="Z240" s="12">
        <f t="shared" ca="1" si="143"/>
        <v>4.2824074074074075E-4</v>
      </c>
      <c r="AA240" s="12">
        <f t="shared" ca="1" si="169"/>
        <v>0.80146990740740753</v>
      </c>
      <c r="AB240" s="10">
        <f t="shared" ca="1" si="170"/>
        <v>0.80146990740740753</v>
      </c>
      <c r="AC240" s="23">
        <f>0</f>
        <v>0</v>
      </c>
      <c r="AD240" s="10">
        <f t="shared" ca="1" si="171"/>
        <v>0.80146990740740753</v>
      </c>
      <c r="AE240" s="9">
        <f t="shared" ca="1" si="144"/>
        <v>39</v>
      </c>
      <c r="AF240" s="10">
        <f t="shared" ca="1" si="145"/>
        <v>4.5138888888888887E-4</v>
      </c>
      <c r="AG240" s="10">
        <f t="shared" ca="1" si="172"/>
        <v>0.80192129629629638</v>
      </c>
      <c r="AH240" s="9" t="str">
        <f t="shared" ca="1" si="146"/>
        <v>Bowl</v>
      </c>
      <c r="AI240" s="8">
        <f t="shared" ca="1" si="173"/>
        <v>0.80192129629629638</v>
      </c>
      <c r="AJ240" s="23">
        <f t="shared" ca="1" si="174"/>
        <v>0</v>
      </c>
      <c r="AK240" s="8">
        <f t="shared" ca="1" si="177"/>
        <v>0.80192129629629638</v>
      </c>
      <c r="AL240" s="7">
        <f t="shared" ca="1" si="147"/>
        <v>15</v>
      </c>
      <c r="AM240" s="8">
        <f t="shared" ca="1" si="148"/>
        <v>1.7361111111111112E-4</v>
      </c>
      <c r="AN240" s="8">
        <f t="shared" ca="1" si="149"/>
        <v>0.80209490740740752</v>
      </c>
      <c r="AO240" s="7" t="str">
        <f t="shared" ca="1" si="150"/>
        <v>Debit</v>
      </c>
      <c r="AP240" s="1">
        <f t="shared" ca="1" si="151"/>
        <v>2.0590277777777999E-2</v>
      </c>
      <c r="AQ240" s="1">
        <f t="shared" ca="1" si="135"/>
        <v>1.9097222222222224E-3</v>
      </c>
      <c r="AR240">
        <f t="shared" si="152"/>
        <v>1</v>
      </c>
      <c r="AS240" s="33">
        <f t="shared" ca="1" si="175"/>
        <v>2.0590277777777999E-2</v>
      </c>
      <c r="AT240" s="33">
        <f t="shared" ca="1" si="153"/>
        <v>1.9097222222222224E-3</v>
      </c>
      <c r="AU240" s="28"/>
      <c r="AX240">
        <f t="shared" si="176"/>
        <v>236</v>
      </c>
      <c r="AY240" s="34">
        <v>7.992219650206394E-3</v>
      </c>
    </row>
    <row r="241" spans="1:51" ht="15" customHeight="1">
      <c r="A241" s="2">
        <v>121</v>
      </c>
      <c r="B241" s="1">
        <f t="shared" ref="B241:B304" si="178">A241/86400</f>
        <v>1.4004629629629629E-3</v>
      </c>
      <c r="C241" s="5">
        <f t="shared" ref="C241:C304" si="179">C240+B241</f>
        <v>0.78099537037037015</v>
      </c>
      <c r="D241" s="18">
        <f t="shared" ref="D241:D304" si="180">C241</f>
        <v>0.78099537037037015</v>
      </c>
      <c r="E241" s="21">
        <f t="shared" ref="E241:E304" ca="1" si="181">MAX(0,(I240-D241))</f>
        <v>0</v>
      </c>
      <c r="F241" s="18">
        <f t="shared" ref="F241:F304" ca="1" si="182">D241+E241</f>
        <v>0.78099537037037015</v>
      </c>
      <c r="G241" s="25">
        <f t="shared" ca="1" si="137"/>
        <v>13</v>
      </c>
      <c r="H241" s="18">
        <f t="shared" ref="H241:H304" ca="1" si="183">G241/86400</f>
        <v>1.5046296296296297E-4</v>
      </c>
      <c r="I241" s="18">
        <f t="shared" ref="I241:I304" ca="1" si="184">F241+H241</f>
        <v>0.7811458333333331</v>
      </c>
      <c r="J241" s="16">
        <f t="shared" ref="J241:J304" ca="1" si="185">I241</f>
        <v>0.7811458333333331</v>
      </c>
      <c r="K241" s="23">
        <f t="shared" ref="K241:K304" ca="1" si="186">MAX(0,(O240-J241))</f>
        <v>0</v>
      </c>
      <c r="L241" s="16">
        <f t="shared" ref="L241:L304" ca="1" si="187">J241+K241</f>
        <v>0.7811458333333331</v>
      </c>
      <c r="M241" s="15">
        <f t="shared" ca="1" si="138"/>
        <v>25</v>
      </c>
      <c r="N241" s="16">
        <f t="shared" ref="N241:N304" ca="1" si="188">M241/86400</f>
        <v>2.8935185185185184E-4</v>
      </c>
      <c r="O241" s="16">
        <f t="shared" ref="O241:O304" ca="1" si="189">L241+N241</f>
        <v>0.78143518518518496</v>
      </c>
      <c r="P241" s="14">
        <f t="shared" ref="P241:P304" ca="1" si="190">O241</f>
        <v>0.78143518518518496</v>
      </c>
      <c r="Q241" s="23">
        <f t="shared" ref="Q241:Q304" ca="1" si="191">MAX(0,(AG240-P241))</f>
        <v>2.0486111111111427E-2</v>
      </c>
      <c r="R241" s="14">
        <f t="shared" ref="R241:R304" ca="1" si="192">P241+Q241</f>
        <v>0.80192129629629638</v>
      </c>
      <c r="S241" s="13">
        <f t="shared" ca="1" si="140"/>
        <v>22</v>
      </c>
      <c r="T241" s="14">
        <f t="shared" ref="T241:T304" ca="1" si="193">S241/86400</f>
        <v>2.5462962962962961E-4</v>
      </c>
      <c r="U241" s="14">
        <f t="shared" ref="U241:U304" ca="1" si="194">R241+T241</f>
        <v>0.80217592592592601</v>
      </c>
      <c r="V241" s="12">
        <f t="shared" ref="V241:V304" ca="1" si="195">U241</f>
        <v>0.80217592592592601</v>
      </c>
      <c r="W241" s="23">
        <v>0</v>
      </c>
      <c r="X241" s="12">
        <f t="shared" ref="X241:X304" ca="1" si="196">V241+W241</f>
        <v>0.80217592592592601</v>
      </c>
      <c r="Y241" s="11">
        <f t="shared" ca="1" si="142"/>
        <v>25</v>
      </c>
      <c r="Z241" s="12">
        <f t="shared" ref="Z241:Z304" ca="1" si="197">Y241/86400</f>
        <v>2.8935185185185184E-4</v>
      </c>
      <c r="AA241" s="12">
        <f t="shared" ref="AA241:AA304" ca="1" si="198">X241+Z241</f>
        <v>0.80246527777777787</v>
      </c>
      <c r="AB241" s="10">
        <f t="shared" ref="AB241:AB304" ca="1" si="199">AA241</f>
        <v>0.80246527777777787</v>
      </c>
      <c r="AC241" s="23">
        <f>0</f>
        <v>0</v>
      </c>
      <c r="AD241" s="10">
        <f t="shared" ref="AD241:AD304" ca="1" si="200">AB241+AC241</f>
        <v>0.80246527777777787</v>
      </c>
      <c r="AE241" s="9">
        <f t="shared" ca="1" si="144"/>
        <v>31</v>
      </c>
      <c r="AF241" s="10">
        <f t="shared" ref="AF241:AF304" ca="1" si="201">AE241/86400</f>
        <v>3.5879629629629629E-4</v>
      </c>
      <c r="AG241" s="10">
        <f t="shared" ref="AG241:AG304" ca="1" si="202">AD241+AF241</f>
        <v>0.80282407407407419</v>
      </c>
      <c r="AH241" s="9" t="str">
        <f t="shared" ca="1" si="146"/>
        <v>Bowl</v>
      </c>
      <c r="AI241" s="8">
        <f t="shared" ref="AI241:AI304" ca="1" si="203">AG241</f>
        <v>0.80282407407407419</v>
      </c>
      <c r="AJ241" s="23">
        <f t="shared" ref="AJ241:AJ304" ca="1" si="204">MAX(0,(AN240-AI241))</f>
        <v>0</v>
      </c>
      <c r="AK241" s="8">
        <f t="shared" ref="AK241:AK304" ca="1" si="205">AI241+AJ241</f>
        <v>0.80282407407407419</v>
      </c>
      <c r="AL241" s="7">
        <f t="shared" ca="1" si="147"/>
        <v>25</v>
      </c>
      <c r="AM241" s="8">
        <f t="shared" ref="AM241:AM304" ca="1" si="206">AL241/86400</f>
        <v>2.8935185185185184E-4</v>
      </c>
      <c r="AN241" s="8">
        <f t="shared" ref="AN241:AN304" ca="1" si="207">AK241+AM241</f>
        <v>0.80311342592592605</v>
      </c>
      <c r="AO241" s="7" t="str">
        <f t="shared" ca="1" si="150"/>
        <v>Debit</v>
      </c>
      <c r="AP241" s="1">
        <f t="shared" ref="AP241:AP304" ca="1" si="208">E241+K241+Q241+W241+AC241+AJ241</f>
        <v>2.0486111111111427E-2</v>
      </c>
      <c r="AQ241" s="1">
        <f t="shared" ref="AQ241:AQ304" ca="1" si="209">AM241+AF241+Z241+T241+N241+H241</f>
        <v>1.6319444444444443E-3</v>
      </c>
      <c r="AR241">
        <f t="shared" ref="AR241:AR304" si="210">IF(C241&lt;$H$1, 1,0)</f>
        <v>1</v>
      </c>
      <c r="AS241" s="33">
        <f t="shared" ref="AS241:AS304" ca="1" si="211">AP241*AR241</f>
        <v>2.0486111111111427E-2</v>
      </c>
      <c r="AT241" s="33">
        <f t="shared" ref="AT241:AT304" ca="1" si="212">AQ241*AR241</f>
        <v>1.6319444444444443E-3</v>
      </c>
      <c r="AU241" s="28"/>
      <c r="AX241">
        <f t="shared" si="176"/>
        <v>237</v>
      </c>
      <c r="AY241" s="34">
        <v>9.538001543210552E-3</v>
      </c>
    </row>
    <row r="242" spans="1:51" ht="15" customHeight="1">
      <c r="A242" s="2">
        <v>87</v>
      </c>
      <c r="B242" s="1">
        <f t="shared" si="178"/>
        <v>1.0069444444444444E-3</v>
      </c>
      <c r="C242" s="5">
        <f t="shared" si="179"/>
        <v>0.78200231481481464</v>
      </c>
      <c r="D242" s="18">
        <f t="shared" si="180"/>
        <v>0.78200231481481464</v>
      </c>
      <c r="E242" s="21">
        <f t="shared" ca="1" si="181"/>
        <v>0</v>
      </c>
      <c r="F242" s="18">
        <f t="shared" ca="1" si="182"/>
        <v>0.78200231481481464</v>
      </c>
      <c r="G242" s="25">
        <f t="shared" ca="1" si="137"/>
        <v>16</v>
      </c>
      <c r="H242" s="18">
        <f t="shared" ca="1" si="183"/>
        <v>1.8518518518518518E-4</v>
      </c>
      <c r="I242" s="18">
        <f t="shared" ca="1" si="184"/>
        <v>0.78218749999999981</v>
      </c>
      <c r="J242" s="16">
        <f t="shared" ca="1" si="185"/>
        <v>0.78218749999999981</v>
      </c>
      <c r="K242" s="23">
        <f t="shared" ca="1" si="186"/>
        <v>0</v>
      </c>
      <c r="L242" s="16">
        <f t="shared" ca="1" si="187"/>
        <v>0.78218749999999981</v>
      </c>
      <c r="M242" s="15">
        <f t="shared" ca="1" si="138"/>
        <v>30</v>
      </c>
      <c r="N242" s="16">
        <f t="shared" ca="1" si="188"/>
        <v>3.4722222222222224E-4</v>
      </c>
      <c r="O242" s="16">
        <f t="shared" ca="1" si="189"/>
        <v>0.78253472222222209</v>
      </c>
      <c r="P242" s="14">
        <f t="shared" ca="1" si="190"/>
        <v>0.78253472222222209</v>
      </c>
      <c r="Q242" s="23">
        <f t="shared" ca="1" si="191"/>
        <v>2.02893518518521E-2</v>
      </c>
      <c r="R242" s="14">
        <f t="shared" ca="1" si="192"/>
        <v>0.80282407407407419</v>
      </c>
      <c r="S242" s="13">
        <f t="shared" ca="1" si="140"/>
        <v>40</v>
      </c>
      <c r="T242" s="14">
        <f t="shared" ca="1" si="193"/>
        <v>4.6296296296296298E-4</v>
      </c>
      <c r="U242" s="14">
        <f t="shared" ca="1" si="194"/>
        <v>0.80328703703703719</v>
      </c>
      <c r="V242" s="12">
        <f t="shared" ca="1" si="195"/>
        <v>0.80328703703703719</v>
      </c>
      <c r="W242" s="23">
        <v>0</v>
      </c>
      <c r="X242" s="12">
        <f t="shared" ca="1" si="196"/>
        <v>0.80328703703703719</v>
      </c>
      <c r="Y242" s="11">
        <f t="shared" ca="1" si="142"/>
        <v>47</v>
      </c>
      <c r="Z242" s="12">
        <f t="shared" ca="1" si="197"/>
        <v>5.4398148148148144E-4</v>
      </c>
      <c r="AA242" s="12">
        <f t="shared" ca="1" si="198"/>
        <v>0.80383101851851868</v>
      </c>
      <c r="AB242" s="10">
        <f t="shared" ca="1" si="199"/>
        <v>0.80383101851851868</v>
      </c>
      <c r="AC242" s="23">
        <f>0</f>
        <v>0</v>
      </c>
      <c r="AD242" s="10">
        <f t="shared" ca="1" si="200"/>
        <v>0.80383101851851868</v>
      </c>
      <c r="AE242" s="9">
        <f t="shared" ca="1" si="144"/>
        <v>64</v>
      </c>
      <c r="AF242" s="10">
        <f t="shared" ca="1" si="201"/>
        <v>7.407407407407407E-4</v>
      </c>
      <c r="AG242" s="10">
        <f t="shared" ca="1" si="202"/>
        <v>0.80457175925925939</v>
      </c>
      <c r="AH242" s="9" t="str">
        <f t="shared" ca="1" si="146"/>
        <v>Quesadilla</v>
      </c>
      <c r="AI242" s="8">
        <f t="shared" ca="1" si="203"/>
        <v>0.80457175925925939</v>
      </c>
      <c r="AJ242" s="23">
        <f t="shared" ca="1" si="204"/>
        <v>0</v>
      </c>
      <c r="AK242" s="8">
        <f t="shared" ca="1" si="205"/>
        <v>0.80457175925925939</v>
      </c>
      <c r="AL242" s="7">
        <f t="shared" ca="1" si="147"/>
        <v>21</v>
      </c>
      <c r="AM242" s="8">
        <f t="shared" ca="1" si="206"/>
        <v>2.4305555555555555E-4</v>
      </c>
      <c r="AN242" s="8">
        <f t="shared" ca="1" si="207"/>
        <v>0.80481481481481498</v>
      </c>
      <c r="AO242" s="7" t="str">
        <f t="shared" ca="1" si="150"/>
        <v>Debit</v>
      </c>
      <c r="AP242" s="1">
        <f t="shared" ca="1" si="208"/>
        <v>2.02893518518521E-2</v>
      </c>
      <c r="AQ242" s="1">
        <f t="shared" ca="1" si="209"/>
        <v>2.5231481481481485E-3</v>
      </c>
      <c r="AR242">
        <f t="shared" si="210"/>
        <v>1</v>
      </c>
      <c r="AS242" s="33">
        <f t="shared" ca="1" si="211"/>
        <v>2.02893518518521E-2</v>
      </c>
      <c r="AT242" s="33">
        <f t="shared" ca="1" si="212"/>
        <v>2.5231481481481485E-3</v>
      </c>
      <c r="AU242" s="28"/>
      <c r="AX242">
        <f t="shared" si="176"/>
        <v>238</v>
      </c>
      <c r="AY242" s="34">
        <v>9.2890875057158855E-3</v>
      </c>
    </row>
    <row r="243" spans="1:51" ht="15" customHeight="1">
      <c r="A243" s="2">
        <v>21</v>
      </c>
      <c r="B243" s="1">
        <f t="shared" si="178"/>
        <v>2.4305555555555555E-4</v>
      </c>
      <c r="C243" s="5">
        <f t="shared" si="179"/>
        <v>0.78224537037037023</v>
      </c>
      <c r="D243" s="18">
        <f t="shared" si="180"/>
        <v>0.78224537037037023</v>
      </c>
      <c r="E243" s="21">
        <f t="shared" ca="1" si="181"/>
        <v>0</v>
      </c>
      <c r="F243" s="18">
        <f t="shared" ca="1" si="182"/>
        <v>0.78224537037037023</v>
      </c>
      <c r="G243" s="25">
        <f t="shared" ca="1" si="137"/>
        <v>10</v>
      </c>
      <c r="H243" s="18">
        <f t="shared" ca="1" si="183"/>
        <v>1.1574074074074075E-4</v>
      </c>
      <c r="I243" s="18">
        <f t="shared" ca="1" si="184"/>
        <v>0.78236111111111095</v>
      </c>
      <c r="J243" s="16">
        <f t="shared" ca="1" si="185"/>
        <v>0.78236111111111095</v>
      </c>
      <c r="K243" s="23">
        <f t="shared" ca="1" si="186"/>
        <v>1.7361111111113825E-4</v>
      </c>
      <c r="L243" s="16">
        <f t="shared" ca="1" si="187"/>
        <v>0.78253472222222209</v>
      </c>
      <c r="M243" s="15">
        <f t="shared" ca="1" si="138"/>
        <v>33</v>
      </c>
      <c r="N243" s="16">
        <f t="shared" ca="1" si="188"/>
        <v>3.8194444444444446E-4</v>
      </c>
      <c r="O243" s="16">
        <f t="shared" ca="1" si="189"/>
        <v>0.78291666666666648</v>
      </c>
      <c r="P243" s="14">
        <f t="shared" ca="1" si="190"/>
        <v>0.78291666666666648</v>
      </c>
      <c r="Q243" s="23">
        <f t="shared" ca="1" si="191"/>
        <v>2.1655092592592906E-2</v>
      </c>
      <c r="R243" s="14">
        <f t="shared" ca="1" si="192"/>
        <v>0.80457175925925939</v>
      </c>
      <c r="S243" s="13">
        <f t="shared" ca="1" si="140"/>
        <v>20</v>
      </c>
      <c r="T243" s="14">
        <f t="shared" ca="1" si="193"/>
        <v>2.3148148148148149E-4</v>
      </c>
      <c r="U243" s="14">
        <f t="shared" ca="1" si="194"/>
        <v>0.80480324074074083</v>
      </c>
      <c r="V243" s="12">
        <f t="shared" ca="1" si="195"/>
        <v>0.80480324074074083</v>
      </c>
      <c r="W243" s="23">
        <v>0</v>
      </c>
      <c r="X243" s="12">
        <f t="shared" ca="1" si="196"/>
        <v>0.80480324074074083</v>
      </c>
      <c r="Y243" s="11">
        <f t="shared" ca="1" si="142"/>
        <v>34</v>
      </c>
      <c r="Z243" s="12">
        <f t="shared" ca="1" si="197"/>
        <v>3.9351851851851852E-4</v>
      </c>
      <c r="AA243" s="12">
        <f t="shared" ca="1" si="198"/>
        <v>0.80519675925925938</v>
      </c>
      <c r="AB243" s="10">
        <f t="shared" ca="1" si="199"/>
        <v>0.80519675925925938</v>
      </c>
      <c r="AC243" s="23">
        <f>0</f>
        <v>0</v>
      </c>
      <c r="AD243" s="10">
        <f t="shared" ca="1" si="200"/>
        <v>0.80519675925925938</v>
      </c>
      <c r="AE243" s="9">
        <f t="shared" ca="1" si="144"/>
        <v>42</v>
      </c>
      <c r="AF243" s="10">
        <f t="shared" ca="1" si="201"/>
        <v>4.861111111111111E-4</v>
      </c>
      <c r="AG243" s="10">
        <f t="shared" ca="1" si="202"/>
        <v>0.80568287037037045</v>
      </c>
      <c r="AH243" s="9" t="str">
        <f t="shared" ca="1" si="146"/>
        <v>Bowl</v>
      </c>
      <c r="AI243" s="8">
        <f t="shared" ca="1" si="203"/>
        <v>0.80568287037037045</v>
      </c>
      <c r="AJ243" s="23">
        <f t="shared" ca="1" si="204"/>
        <v>0</v>
      </c>
      <c r="AK243" s="8">
        <f t="shared" ca="1" si="205"/>
        <v>0.80568287037037045</v>
      </c>
      <c r="AL243" s="7">
        <f t="shared" ca="1" si="147"/>
        <v>56</v>
      </c>
      <c r="AM243" s="8">
        <f t="shared" ca="1" si="206"/>
        <v>6.4814814814814813E-4</v>
      </c>
      <c r="AN243" s="8">
        <f t="shared" ca="1" si="207"/>
        <v>0.80633101851851863</v>
      </c>
      <c r="AO243" s="7" t="str">
        <f t="shared" ca="1" si="150"/>
        <v>Cash</v>
      </c>
      <c r="AP243" s="1">
        <f t="shared" ca="1" si="208"/>
        <v>2.1828703703704044E-2</v>
      </c>
      <c r="AQ243" s="1">
        <f t="shared" ca="1" si="209"/>
        <v>2.2569444444444447E-3</v>
      </c>
      <c r="AR243">
        <f t="shared" si="210"/>
        <v>1</v>
      </c>
      <c r="AS243" s="33">
        <f t="shared" ca="1" si="211"/>
        <v>2.1828703703704044E-2</v>
      </c>
      <c r="AT243" s="33">
        <f t="shared" ca="1" si="212"/>
        <v>2.2569444444444447E-3</v>
      </c>
      <c r="AX243">
        <f t="shared" si="176"/>
        <v>239</v>
      </c>
      <c r="AY243" s="34">
        <v>9.4508744855971126E-3</v>
      </c>
    </row>
    <row r="244" spans="1:51" ht="15" customHeight="1">
      <c r="A244" s="2">
        <v>23</v>
      </c>
      <c r="B244" s="1">
        <f t="shared" si="178"/>
        <v>2.6620370370370372E-4</v>
      </c>
      <c r="C244" s="5">
        <f t="shared" si="179"/>
        <v>0.7825115740740739</v>
      </c>
      <c r="D244" s="18">
        <f t="shared" si="180"/>
        <v>0.7825115740740739</v>
      </c>
      <c r="E244" s="21">
        <f t="shared" ca="1" si="181"/>
        <v>0</v>
      </c>
      <c r="F244" s="18">
        <f t="shared" ca="1" si="182"/>
        <v>0.7825115740740739</v>
      </c>
      <c r="G244" s="25">
        <f t="shared" ca="1" si="137"/>
        <v>26</v>
      </c>
      <c r="H244" s="18">
        <f t="shared" ca="1" si="183"/>
        <v>3.0092592592592595E-4</v>
      </c>
      <c r="I244" s="18">
        <f t="shared" ca="1" si="184"/>
        <v>0.7828124999999998</v>
      </c>
      <c r="J244" s="16">
        <f t="shared" ca="1" si="185"/>
        <v>0.7828124999999998</v>
      </c>
      <c r="K244" s="23">
        <f t="shared" ca="1" si="186"/>
        <v>1.0416666666668295E-4</v>
      </c>
      <c r="L244" s="16">
        <f t="shared" ca="1" si="187"/>
        <v>0.78291666666666648</v>
      </c>
      <c r="M244" s="15">
        <f t="shared" ca="1" si="138"/>
        <v>9</v>
      </c>
      <c r="N244" s="16">
        <f t="shared" ca="1" si="188"/>
        <v>1.0416666666666667E-4</v>
      </c>
      <c r="O244" s="16">
        <f t="shared" ca="1" si="189"/>
        <v>0.78302083333333317</v>
      </c>
      <c r="P244" s="14">
        <f t="shared" ca="1" si="190"/>
        <v>0.78302083333333317</v>
      </c>
      <c r="Q244" s="23">
        <f t="shared" ca="1" si="191"/>
        <v>2.2662037037037286E-2</v>
      </c>
      <c r="R244" s="14">
        <f t="shared" ca="1" si="192"/>
        <v>0.80568287037037045</v>
      </c>
      <c r="S244" s="13">
        <f t="shared" ca="1" si="140"/>
        <v>17</v>
      </c>
      <c r="T244" s="14">
        <f t="shared" ca="1" si="193"/>
        <v>1.9675925925925926E-4</v>
      </c>
      <c r="U244" s="14">
        <f t="shared" ca="1" si="194"/>
        <v>0.80587962962962967</v>
      </c>
      <c r="V244" s="12">
        <f t="shared" ca="1" si="195"/>
        <v>0.80587962962962967</v>
      </c>
      <c r="W244" s="23">
        <v>0</v>
      </c>
      <c r="X244" s="12">
        <f t="shared" ca="1" si="196"/>
        <v>0.80587962962962967</v>
      </c>
      <c r="Y244" s="11">
        <f t="shared" ca="1" si="142"/>
        <v>39</v>
      </c>
      <c r="Z244" s="12">
        <f t="shared" ca="1" si="197"/>
        <v>4.5138888888888887E-4</v>
      </c>
      <c r="AA244" s="12">
        <f t="shared" ca="1" si="198"/>
        <v>0.80633101851851852</v>
      </c>
      <c r="AB244" s="10">
        <f t="shared" ca="1" si="199"/>
        <v>0.80633101851851852</v>
      </c>
      <c r="AC244" s="23">
        <f>0</f>
        <v>0</v>
      </c>
      <c r="AD244" s="10">
        <f t="shared" ca="1" si="200"/>
        <v>0.80633101851851852</v>
      </c>
      <c r="AE244" s="9">
        <f t="shared" ca="1" si="144"/>
        <v>30</v>
      </c>
      <c r="AF244" s="10">
        <f t="shared" ca="1" si="201"/>
        <v>3.4722222222222224E-4</v>
      </c>
      <c r="AG244" s="10">
        <f t="shared" ca="1" si="202"/>
        <v>0.80667824074074079</v>
      </c>
      <c r="AH244" s="9" t="str">
        <f t="shared" ca="1" si="146"/>
        <v>Burrito</v>
      </c>
      <c r="AI244" s="8">
        <f t="shared" ca="1" si="203"/>
        <v>0.80667824074074079</v>
      </c>
      <c r="AJ244" s="23">
        <f t="shared" ca="1" si="204"/>
        <v>0</v>
      </c>
      <c r="AK244" s="8">
        <f t="shared" ca="1" si="205"/>
        <v>0.80667824074074079</v>
      </c>
      <c r="AL244" s="7">
        <f t="shared" ca="1" si="147"/>
        <v>16</v>
      </c>
      <c r="AM244" s="8">
        <f t="shared" ca="1" si="206"/>
        <v>1.8518518518518518E-4</v>
      </c>
      <c r="AN244" s="8">
        <f t="shared" ca="1" si="207"/>
        <v>0.80686342592592597</v>
      </c>
      <c r="AO244" s="7" t="str">
        <f t="shared" ca="1" si="150"/>
        <v>Debit</v>
      </c>
      <c r="AP244" s="1">
        <f t="shared" ca="1" si="208"/>
        <v>2.2766203703703969E-2</v>
      </c>
      <c r="AQ244" s="1">
        <f t="shared" ca="1" si="209"/>
        <v>1.5856481481481485E-3</v>
      </c>
      <c r="AR244">
        <f t="shared" si="210"/>
        <v>1</v>
      </c>
      <c r="AS244" s="33">
        <f t="shared" ca="1" si="211"/>
        <v>2.2766203703703969E-2</v>
      </c>
      <c r="AT244" s="33">
        <f t="shared" ca="1" si="212"/>
        <v>1.5856481481481485E-3</v>
      </c>
      <c r="AX244">
        <f t="shared" si="176"/>
        <v>240</v>
      </c>
      <c r="AY244" s="34">
        <v>8.8450217192505964E-3</v>
      </c>
    </row>
    <row r="245" spans="1:51" ht="15" customHeight="1">
      <c r="A245" s="2">
        <v>141</v>
      </c>
      <c r="B245" s="1">
        <f t="shared" si="178"/>
        <v>1.6319444444444445E-3</v>
      </c>
      <c r="C245" s="5">
        <f t="shared" si="179"/>
        <v>0.78414351851851838</v>
      </c>
      <c r="D245" s="18">
        <f t="shared" si="180"/>
        <v>0.78414351851851838</v>
      </c>
      <c r="E245" s="21">
        <f t="shared" ca="1" si="181"/>
        <v>0</v>
      </c>
      <c r="F245" s="18">
        <f t="shared" ca="1" si="182"/>
        <v>0.78414351851851838</v>
      </c>
      <c r="G245" s="25">
        <f t="shared" ca="1" si="137"/>
        <v>28</v>
      </c>
      <c r="H245" s="18">
        <f t="shared" ca="1" si="183"/>
        <v>3.2407407407407406E-4</v>
      </c>
      <c r="I245" s="18">
        <f t="shared" ca="1" si="184"/>
        <v>0.78446759259259247</v>
      </c>
      <c r="J245" s="16">
        <f t="shared" ca="1" si="185"/>
        <v>0.78446759259259247</v>
      </c>
      <c r="K245" s="23">
        <f t="shared" ca="1" si="186"/>
        <v>0</v>
      </c>
      <c r="L245" s="16">
        <f t="shared" ca="1" si="187"/>
        <v>0.78446759259259247</v>
      </c>
      <c r="M245" s="15">
        <f t="shared" ca="1" si="138"/>
        <v>11</v>
      </c>
      <c r="N245" s="16">
        <f t="shared" ca="1" si="188"/>
        <v>1.273148148148148E-4</v>
      </c>
      <c r="O245" s="16">
        <f t="shared" ca="1" si="189"/>
        <v>0.78459490740740723</v>
      </c>
      <c r="P245" s="14">
        <f t="shared" ca="1" si="190"/>
        <v>0.78459490740740723</v>
      </c>
      <c r="Q245" s="23">
        <f t="shared" ca="1" si="191"/>
        <v>2.2083333333333566E-2</v>
      </c>
      <c r="R245" s="14">
        <f t="shared" ca="1" si="192"/>
        <v>0.80667824074074079</v>
      </c>
      <c r="S245" s="13">
        <f t="shared" ca="1" si="140"/>
        <v>29</v>
      </c>
      <c r="T245" s="14">
        <f t="shared" ca="1" si="193"/>
        <v>3.3564814814814812E-4</v>
      </c>
      <c r="U245" s="14">
        <f t="shared" ca="1" si="194"/>
        <v>0.80701388888888892</v>
      </c>
      <c r="V245" s="12">
        <f t="shared" ca="1" si="195"/>
        <v>0.80701388888888892</v>
      </c>
      <c r="W245" s="23">
        <v>0</v>
      </c>
      <c r="X245" s="12">
        <f t="shared" ca="1" si="196"/>
        <v>0.80701388888888892</v>
      </c>
      <c r="Y245" s="11">
        <f t="shared" ca="1" si="142"/>
        <v>21</v>
      </c>
      <c r="Z245" s="12">
        <f t="shared" ca="1" si="197"/>
        <v>2.4305555555555555E-4</v>
      </c>
      <c r="AA245" s="12">
        <f t="shared" ca="1" si="198"/>
        <v>0.80725694444444451</v>
      </c>
      <c r="AB245" s="10">
        <f t="shared" ca="1" si="199"/>
        <v>0.80725694444444451</v>
      </c>
      <c r="AC245" s="23">
        <f>0</f>
        <v>0</v>
      </c>
      <c r="AD245" s="10">
        <f t="shared" ca="1" si="200"/>
        <v>0.80725694444444451</v>
      </c>
      <c r="AE245" s="9">
        <f t="shared" ca="1" si="144"/>
        <v>36</v>
      </c>
      <c r="AF245" s="10">
        <f t="shared" ca="1" si="201"/>
        <v>4.1666666666666669E-4</v>
      </c>
      <c r="AG245" s="10">
        <f t="shared" ca="1" si="202"/>
        <v>0.80767361111111113</v>
      </c>
      <c r="AH245" s="9" t="str">
        <f t="shared" ca="1" si="146"/>
        <v>Bowl</v>
      </c>
      <c r="AI245" s="8">
        <f t="shared" ca="1" si="203"/>
        <v>0.80767361111111113</v>
      </c>
      <c r="AJ245" s="23">
        <f t="shared" ca="1" si="204"/>
        <v>0</v>
      </c>
      <c r="AK245" s="8">
        <f t="shared" ca="1" si="205"/>
        <v>0.80767361111111113</v>
      </c>
      <c r="AL245" s="7">
        <f t="shared" ca="1" si="147"/>
        <v>30</v>
      </c>
      <c r="AM245" s="8">
        <f t="shared" ca="1" si="206"/>
        <v>3.4722222222222224E-4</v>
      </c>
      <c r="AN245" s="8">
        <f t="shared" ca="1" si="207"/>
        <v>0.80802083333333341</v>
      </c>
      <c r="AO245" s="7" t="str">
        <f t="shared" ca="1" si="150"/>
        <v>Debit</v>
      </c>
      <c r="AP245" s="1">
        <f t="shared" ca="1" si="208"/>
        <v>2.2083333333333566E-2</v>
      </c>
      <c r="AQ245" s="1">
        <f t="shared" ca="1" si="209"/>
        <v>1.7939814814814813E-3</v>
      </c>
      <c r="AR245">
        <f t="shared" si="210"/>
        <v>1</v>
      </c>
      <c r="AS245" s="33">
        <f t="shared" ca="1" si="211"/>
        <v>2.2083333333333566E-2</v>
      </c>
      <c r="AT245" s="33">
        <f t="shared" ca="1" si="212"/>
        <v>1.7939814814814813E-3</v>
      </c>
      <c r="AX245">
        <f t="shared" si="176"/>
        <v>241</v>
      </c>
      <c r="AY245" s="34">
        <v>8.749392718335601E-3</v>
      </c>
    </row>
    <row r="246" spans="1:51" ht="15" customHeight="1">
      <c r="A246" s="2">
        <v>106</v>
      </c>
      <c r="B246" s="1">
        <f t="shared" si="178"/>
        <v>1.2268518518518518E-3</v>
      </c>
      <c r="C246" s="5">
        <f t="shared" si="179"/>
        <v>0.78537037037037027</v>
      </c>
      <c r="D246" s="18">
        <f t="shared" si="180"/>
        <v>0.78537037037037027</v>
      </c>
      <c r="E246" s="21">
        <f t="shared" ca="1" si="181"/>
        <v>0</v>
      </c>
      <c r="F246" s="18">
        <f t="shared" ca="1" si="182"/>
        <v>0.78537037037037027</v>
      </c>
      <c r="G246" s="25">
        <f t="shared" ca="1" si="137"/>
        <v>14</v>
      </c>
      <c r="H246" s="18">
        <f t="shared" ca="1" si="183"/>
        <v>1.6203703703703703E-4</v>
      </c>
      <c r="I246" s="18">
        <f t="shared" ca="1" si="184"/>
        <v>0.78553240740740726</v>
      </c>
      <c r="J246" s="16">
        <f t="shared" ca="1" si="185"/>
        <v>0.78553240740740726</v>
      </c>
      <c r="K246" s="23">
        <f t="shared" ca="1" si="186"/>
        <v>0</v>
      </c>
      <c r="L246" s="16">
        <f t="shared" ca="1" si="187"/>
        <v>0.78553240740740726</v>
      </c>
      <c r="M246" s="15">
        <f t="shared" ca="1" si="138"/>
        <v>12</v>
      </c>
      <c r="N246" s="16">
        <f t="shared" ca="1" si="188"/>
        <v>1.3888888888888889E-4</v>
      </c>
      <c r="O246" s="16">
        <f t="shared" ca="1" si="189"/>
        <v>0.78567129629629617</v>
      </c>
      <c r="P246" s="14">
        <f t="shared" ca="1" si="190"/>
        <v>0.78567129629629617</v>
      </c>
      <c r="Q246" s="23">
        <f t="shared" ca="1" si="191"/>
        <v>2.2002314814814961E-2</v>
      </c>
      <c r="R246" s="14">
        <f t="shared" ca="1" si="192"/>
        <v>0.80767361111111113</v>
      </c>
      <c r="S246" s="13">
        <f t="shared" ca="1" si="140"/>
        <v>18</v>
      </c>
      <c r="T246" s="14">
        <f t="shared" ca="1" si="193"/>
        <v>2.0833333333333335E-4</v>
      </c>
      <c r="U246" s="14">
        <f t="shared" ca="1" si="194"/>
        <v>0.8078819444444445</v>
      </c>
      <c r="V246" s="12">
        <f t="shared" ca="1" si="195"/>
        <v>0.8078819444444445</v>
      </c>
      <c r="W246" s="23">
        <v>0</v>
      </c>
      <c r="X246" s="12">
        <f t="shared" ca="1" si="196"/>
        <v>0.8078819444444445</v>
      </c>
      <c r="Y246" s="11">
        <f t="shared" ca="1" si="142"/>
        <v>30</v>
      </c>
      <c r="Z246" s="12">
        <f t="shared" ca="1" si="197"/>
        <v>3.4722222222222224E-4</v>
      </c>
      <c r="AA246" s="12">
        <f t="shared" ca="1" si="198"/>
        <v>0.80822916666666678</v>
      </c>
      <c r="AB246" s="10">
        <f t="shared" ca="1" si="199"/>
        <v>0.80822916666666678</v>
      </c>
      <c r="AC246" s="23">
        <f>0</f>
        <v>0</v>
      </c>
      <c r="AD246" s="10">
        <f t="shared" ca="1" si="200"/>
        <v>0.80822916666666678</v>
      </c>
      <c r="AE246" s="9">
        <f t="shared" ca="1" si="144"/>
        <v>29</v>
      </c>
      <c r="AF246" s="10">
        <f t="shared" ca="1" si="201"/>
        <v>3.3564814814814812E-4</v>
      </c>
      <c r="AG246" s="10">
        <f t="shared" ca="1" si="202"/>
        <v>0.8085648148148149</v>
      </c>
      <c r="AH246" s="9" t="str">
        <f t="shared" ca="1" si="146"/>
        <v>Bowl</v>
      </c>
      <c r="AI246" s="8">
        <f t="shared" ca="1" si="203"/>
        <v>0.8085648148148149</v>
      </c>
      <c r="AJ246" s="23">
        <f t="shared" ca="1" si="204"/>
        <v>0</v>
      </c>
      <c r="AK246" s="8">
        <f t="shared" ca="1" si="205"/>
        <v>0.8085648148148149</v>
      </c>
      <c r="AL246" s="7">
        <f t="shared" ca="1" si="147"/>
        <v>11</v>
      </c>
      <c r="AM246" s="8">
        <f t="shared" ca="1" si="206"/>
        <v>1.273148148148148E-4</v>
      </c>
      <c r="AN246" s="8">
        <f t="shared" ca="1" si="207"/>
        <v>0.80869212962962966</v>
      </c>
      <c r="AO246" s="7" t="str">
        <f t="shared" ca="1" si="150"/>
        <v>Debit</v>
      </c>
      <c r="AP246" s="1">
        <f t="shared" ca="1" si="208"/>
        <v>2.2002314814814961E-2</v>
      </c>
      <c r="AQ246" s="1">
        <f t="shared" ca="1" si="209"/>
        <v>1.3194444444444443E-3</v>
      </c>
      <c r="AR246">
        <f t="shared" si="210"/>
        <v>1</v>
      </c>
      <c r="AS246" s="33">
        <f t="shared" ca="1" si="211"/>
        <v>2.2002314814814961E-2</v>
      </c>
      <c r="AT246" s="33">
        <f t="shared" ca="1" si="212"/>
        <v>1.3194444444444443E-3</v>
      </c>
      <c r="AX246">
        <f t="shared" si="176"/>
        <v>242</v>
      </c>
      <c r="AY246" s="34">
        <v>9.0308499085509624E-3</v>
      </c>
    </row>
    <row r="247" spans="1:51" ht="15" customHeight="1">
      <c r="A247" s="2">
        <v>132</v>
      </c>
      <c r="B247" s="1">
        <f t="shared" si="178"/>
        <v>1.5277777777777779E-3</v>
      </c>
      <c r="C247" s="5">
        <f t="shared" si="179"/>
        <v>0.78689814814814807</v>
      </c>
      <c r="D247" s="18">
        <f t="shared" si="180"/>
        <v>0.78689814814814807</v>
      </c>
      <c r="E247" s="21">
        <f t="shared" ca="1" si="181"/>
        <v>0</v>
      </c>
      <c r="F247" s="18">
        <f t="shared" ca="1" si="182"/>
        <v>0.78689814814814807</v>
      </c>
      <c r="G247" s="25">
        <f t="shared" ca="1" si="137"/>
        <v>20</v>
      </c>
      <c r="H247" s="18">
        <f t="shared" ca="1" si="183"/>
        <v>2.3148148148148149E-4</v>
      </c>
      <c r="I247" s="18">
        <f t="shared" ca="1" si="184"/>
        <v>0.78712962962962951</v>
      </c>
      <c r="J247" s="16">
        <f t="shared" ca="1" si="185"/>
        <v>0.78712962962962951</v>
      </c>
      <c r="K247" s="23">
        <f t="shared" ca="1" si="186"/>
        <v>0</v>
      </c>
      <c r="L247" s="16">
        <f t="shared" ca="1" si="187"/>
        <v>0.78712962962962951</v>
      </c>
      <c r="M247" s="15">
        <f t="shared" ca="1" si="138"/>
        <v>35</v>
      </c>
      <c r="N247" s="16">
        <f t="shared" ca="1" si="188"/>
        <v>4.0509259259259258E-4</v>
      </c>
      <c r="O247" s="16">
        <f t="shared" ca="1" si="189"/>
        <v>0.78753472222222209</v>
      </c>
      <c r="P247" s="14">
        <f t="shared" ca="1" si="190"/>
        <v>0.78753472222222209</v>
      </c>
      <c r="Q247" s="23">
        <f t="shared" ca="1" si="191"/>
        <v>2.1030092592592808E-2</v>
      </c>
      <c r="R247" s="14">
        <f t="shared" ca="1" si="192"/>
        <v>0.8085648148148149</v>
      </c>
      <c r="S247" s="13">
        <f t="shared" ca="1" si="140"/>
        <v>18</v>
      </c>
      <c r="T247" s="14">
        <f t="shared" ca="1" si="193"/>
        <v>2.0833333333333335E-4</v>
      </c>
      <c r="U247" s="14">
        <f t="shared" ca="1" si="194"/>
        <v>0.80877314814814827</v>
      </c>
      <c r="V247" s="12">
        <f t="shared" ca="1" si="195"/>
        <v>0.80877314814814827</v>
      </c>
      <c r="W247" s="23">
        <v>0</v>
      </c>
      <c r="X247" s="12">
        <f t="shared" ca="1" si="196"/>
        <v>0.80877314814814827</v>
      </c>
      <c r="Y247" s="11">
        <f t="shared" ca="1" si="142"/>
        <v>21</v>
      </c>
      <c r="Z247" s="12">
        <f t="shared" ca="1" si="197"/>
        <v>2.4305555555555555E-4</v>
      </c>
      <c r="AA247" s="12">
        <f t="shared" ca="1" si="198"/>
        <v>0.80901620370370386</v>
      </c>
      <c r="AB247" s="10">
        <f t="shared" ca="1" si="199"/>
        <v>0.80901620370370386</v>
      </c>
      <c r="AC247" s="23">
        <f>0</f>
        <v>0</v>
      </c>
      <c r="AD247" s="10">
        <f t="shared" ca="1" si="200"/>
        <v>0.80901620370370386</v>
      </c>
      <c r="AE247" s="9">
        <f t="shared" ca="1" si="144"/>
        <v>32</v>
      </c>
      <c r="AF247" s="10">
        <f t="shared" ca="1" si="201"/>
        <v>3.7037037037037035E-4</v>
      </c>
      <c r="AG247" s="10">
        <f t="shared" ca="1" si="202"/>
        <v>0.80938657407407422</v>
      </c>
      <c r="AH247" s="9" t="str">
        <f t="shared" ca="1" si="146"/>
        <v>Burrito</v>
      </c>
      <c r="AI247" s="8">
        <f t="shared" ca="1" si="203"/>
        <v>0.80938657407407422</v>
      </c>
      <c r="AJ247" s="23">
        <f t="shared" ca="1" si="204"/>
        <v>0</v>
      </c>
      <c r="AK247" s="8">
        <f t="shared" ca="1" si="205"/>
        <v>0.80938657407407422</v>
      </c>
      <c r="AL247" s="7">
        <f t="shared" ca="1" si="147"/>
        <v>29</v>
      </c>
      <c r="AM247" s="8">
        <f t="shared" ca="1" si="206"/>
        <v>3.3564814814814812E-4</v>
      </c>
      <c r="AN247" s="8">
        <f t="shared" ca="1" si="207"/>
        <v>0.80972222222222234</v>
      </c>
      <c r="AO247" s="7" t="str">
        <f t="shared" ca="1" si="150"/>
        <v>Debit</v>
      </c>
      <c r="AP247" s="1">
        <f t="shared" ca="1" si="208"/>
        <v>2.1030092592592808E-2</v>
      </c>
      <c r="AQ247" s="1">
        <f t="shared" ca="1" si="209"/>
        <v>1.7939814814814815E-3</v>
      </c>
      <c r="AR247">
        <f t="shared" si="210"/>
        <v>1</v>
      </c>
      <c r="AS247" s="33">
        <f t="shared" ca="1" si="211"/>
        <v>2.1030092592592808E-2</v>
      </c>
      <c r="AT247" s="33">
        <f t="shared" ca="1" si="212"/>
        <v>1.7939814814814815E-3</v>
      </c>
      <c r="AX247">
        <f t="shared" si="176"/>
        <v>243</v>
      </c>
      <c r="AY247" s="34">
        <v>8.3226165980802101E-3</v>
      </c>
    </row>
    <row r="248" spans="1:51" ht="15" customHeight="1">
      <c r="A248" s="2">
        <v>150</v>
      </c>
      <c r="B248" s="1">
        <f t="shared" si="178"/>
        <v>1.736111111111111E-3</v>
      </c>
      <c r="C248" s="5">
        <f t="shared" si="179"/>
        <v>0.78863425925925923</v>
      </c>
      <c r="D248" s="18">
        <f t="shared" si="180"/>
        <v>0.78863425925925923</v>
      </c>
      <c r="E248" s="21">
        <f t="shared" ca="1" si="181"/>
        <v>0</v>
      </c>
      <c r="F248" s="18">
        <f t="shared" ca="1" si="182"/>
        <v>0.78863425925925923</v>
      </c>
      <c r="G248" s="25">
        <f t="shared" ca="1" si="137"/>
        <v>27</v>
      </c>
      <c r="H248" s="18">
        <f t="shared" ca="1" si="183"/>
        <v>3.1250000000000001E-4</v>
      </c>
      <c r="I248" s="18">
        <f t="shared" ca="1" si="184"/>
        <v>0.78894675925925928</v>
      </c>
      <c r="J248" s="16">
        <f t="shared" ca="1" si="185"/>
        <v>0.78894675925925928</v>
      </c>
      <c r="K248" s="23">
        <f t="shared" ca="1" si="186"/>
        <v>0</v>
      </c>
      <c r="L248" s="16">
        <f t="shared" ca="1" si="187"/>
        <v>0.78894675925925928</v>
      </c>
      <c r="M248" s="15">
        <f t="shared" ca="1" si="138"/>
        <v>28</v>
      </c>
      <c r="N248" s="16">
        <f t="shared" ca="1" si="188"/>
        <v>3.2407407407407406E-4</v>
      </c>
      <c r="O248" s="16">
        <f t="shared" ca="1" si="189"/>
        <v>0.78927083333333337</v>
      </c>
      <c r="P248" s="14">
        <f t="shared" ca="1" si="190"/>
        <v>0.78927083333333337</v>
      </c>
      <c r="Q248" s="23">
        <f t="shared" ca="1" si="191"/>
        <v>2.0115740740740851E-2</v>
      </c>
      <c r="R248" s="14">
        <f t="shared" ca="1" si="192"/>
        <v>0.80938657407407422</v>
      </c>
      <c r="S248" s="13">
        <f t="shared" ca="1" si="140"/>
        <v>16</v>
      </c>
      <c r="T248" s="14">
        <f t="shared" ca="1" si="193"/>
        <v>1.8518518518518518E-4</v>
      </c>
      <c r="U248" s="14">
        <f t="shared" ca="1" si="194"/>
        <v>0.80957175925925939</v>
      </c>
      <c r="V248" s="12">
        <f t="shared" ca="1" si="195"/>
        <v>0.80957175925925939</v>
      </c>
      <c r="W248" s="23">
        <v>0</v>
      </c>
      <c r="X248" s="12">
        <f t="shared" ca="1" si="196"/>
        <v>0.80957175925925939</v>
      </c>
      <c r="Y248" s="11">
        <f t="shared" ca="1" si="142"/>
        <v>48</v>
      </c>
      <c r="Z248" s="12">
        <f t="shared" ca="1" si="197"/>
        <v>5.5555555555555556E-4</v>
      </c>
      <c r="AA248" s="12">
        <f t="shared" ca="1" si="198"/>
        <v>0.81012731481481493</v>
      </c>
      <c r="AB248" s="10">
        <f t="shared" ca="1" si="199"/>
        <v>0.81012731481481493</v>
      </c>
      <c r="AC248" s="23">
        <f>0</f>
        <v>0</v>
      </c>
      <c r="AD248" s="10">
        <f t="shared" ca="1" si="200"/>
        <v>0.81012731481481493</v>
      </c>
      <c r="AE248" s="9">
        <f t="shared" ca="1" si="144"/>
        <v>28</v>
      </c>
      <c r="AF248" s="10">
        <f t="shared" ca="1" si="201"/>
        <v>3.2407407407407406E-4</v>
      </c>
      <c r="AG248" s="10">
        <f t="shared" ca="1" si="202"/>
        <v>0.81045138888888901</v>
      </c>
      <c r="AH248" s="9" t="str">
        <f t="shared" ca="1" si="146"/>
        <v>Bowl</v>
      </c>
      <c r="AI248" s="8">
        <f t="shared" ca="1" si="203"/>
        <v>0.81045138888888901</v>
      </c>
      <c r="AJ248" s="23">
        <f t="shared" ca="1" si="204"/>
        <v>0</v>
      </c>
      <c r="AK248" s="8">
        <f t="shared" ca="1" si="205"/>
        <v>0.81045138888888901</v>
      </c>
      <c r="AL248" s="7">
        <f t="shared" ca="1" si="147"/>
        <v>10</v>
      </c>
      <c r="AM248" s="8">
        <f t="shared" ca="1" si="206"/>
        <v>1.1574074074074075E-4</v>
      </c>
      <c r="AN248" s="8">
        <f t="shared" ca="1" si="207"/>
        <v>0.81056712962962973</v>
      </c>
      <c r="AO248" s="7" t="str">
        <f t="shared" ca="1" si="150"/>
        <v>Debit</v>
      </c>
      <c r="AP248" s="1">
        <f t="shared" ca="1" si="208"/>
        <v>2.0115740740740851E-2</v>
      </c>
      <c r="AQ248" s="1">
        <f t="shared" ca="1" si="209"/>
        <v>1.8171296296296297E-3</v>
      </c>
      <c r="AR248">
        <f t="shared" si="210"/>
        <v>1</v>
      </c>
      <c r="AS248" s="33">
        <f t="shared" ca="1" si="211"/>
        <v>2.0115740740740851E-2</v>
      </c>
      <c r="AT248" s="33">
        <f t="shared" ca="1" si="212"/>
        <v>1.8171296296296297E-3</v>
      </c>
      <c r="AX248">
        <f t="shared" si="176"/>
        <v>244</v>
      </c>
      <c r="AY248" s="34">
        <v>1.079260973936959E-2</v>
      </c>
    </row>
    <row r="249" spans="1:51" ht="15" customHeight="1">
      <c r="A249" s="2">
        <v>107</v>
      </c>
      <c r="B249" s="1">
        <f t="shared" si="178"/>
        <v>1.238425925925926E-3</v>
      </c>
      <c r="C249" s="5">
        <f t="shared" si="179"/>
        <v>0.78987268518518516</v>
      </c>
      <c r="D249" s="18">
        <f t="shared" si="180"/>
        <v>0.78987268518518516</v>
      </c>
      <c r="E249" s="21">
        <f t="shared" ca="1" si="181"/>
        <v>0</v>
      </c>
      <c r="F249" s="18">
        <f t="shared" ca="1" si="182"/>
        <v>0.78987268518518516</v>
      </c>
      <c r="G249" s="25">
        <f t="shared" ca="1" si="137"/>
        <v>16</v>
      </c>
      <c r="H249" s="18">
        <f t="shared" ca="1" si="183"/>
        <v>1.8518518518518518E-4</v>
      </c>
      <c r="I249" s="18">
        <f t="shared" ca="1" si="184"/>
        <v>0.79005787037037034</v>
      </c>
      <c r="J249" s="16">
        <f t="shared" ca="1" si="185"/>
        <v>0.79005787037037034</v>
      </c>
      <c r="K249" s="23">
        <f t="shared" ca="1" si="186"/>
        <v>0</v>
      </c>
      <c r="L249" s="16">
        <f t="shared" ca="1" si="187"/>
        <v>0.79005787037037034</v>
      </c>
      <c r="M249" s="15">
        <f t="shared" ca="1" si="138"/>
        <v>32</v>
      </c>
      <c r="N249" s="16">
        <f t="shared" ca="1" si="188"/>
        <v>3.7037037037037035E-4</v>
      </c>
      <c r="O249" s="16">
        <f t="shared" ca="1" si="189"/>
        <v>0.7904282407407407</v>
      </c>
      <c r="P249" s="14">
        <f t="shared" ca="1" si="190"/>
        <v>0.7904282407407407</v>
      </c>
      <c r="Q249" s="23">
        <f t="shared" ca="1" si="191"/>
        <v>2.0023148148148318E-2</v>
      </c>
      <c r="R249" s="14">
        <f t="shared" ca="1" si="192"/>
        <v>0.81045138888888901</v>
      </c>
      <c r="S249" s="13">
        <f t="shared" ca="1" si="140"/>
        <v>15</v>
      </c>
      <c r="T249" s="14">
        <f t="shared" ca="1" si="193"/>
        <v>1.7361111111111112E-4</v>
      </c>
      <c r="U249" s="14">
        <f t="shared" ca="1" si="194"/>
        <v>0.81062500000000015</v>
      </c>
      <c r="V249" s="12">
        <f t="shared" ca="1" si="195"/>
        <v>0.81062500000000015</v>
      </c>
      <c r="W249" s="23">
        <v>0</v>
      </c>
      <c r="X249" s="12">
        <f t="shared" ca="1" si="196"/>
        <v>0.81062500000000015</v>
      </c>
      <c r="Y249" s="11">
        <f t="shared" ca="1" si="142"/>
        <v>29</v>
      </c>
      <c r="Z249" s="12">
        <f t="shared" ca="1" si="197"/>
        <v>3.3564814814814812E-4</v>
      </c>
      <c r="AA249" s="12">
        <f t="shared" ca="1" si="198"/>
        <v>0.81096064814814828</v>
      </c>
      <c r="AB249" s="10">
        <f t="shared" ca="1" si="199"/>
        <v>0.81096064814814828</v>
      </c>
      <c r="AC249" s="23">
        <f>0</f>
        <v>0</v>
      </c>
      <c r="AD249" s="10">
        <f t="shared" ca="1" si="200"/>
        <v>0.81096064814814828</v>
      </c>
      <c r="AE249" s="9">
        <f t="shared" ca="1" si="144"/>
        <v>35</v>
      </c>
      <c r="AF249" s="10">
        <f t="shared" ca="1" si="201"/>
        <v>4.0509259259259258E-4</v>
      </c>
      <c r="AG249" s="10">
        <f t="shared" ca="1" si="202"/>
        <v>0.81136574074074086</v>
      </c>
      <c r="AH249" s="9" t="str">
        <f t="shared" ca="1" si="146"/>
        <v>Bowl</v>
      </c>
      <c r="AI249" s="8">
        <f t="shared" ca="1" si="203"/>
        <v>0.81136574074074086</v>
      </c>
      <c r="AJ249" s="23">
        <f t="shared" ca="1" si="204"/>
        <v>0</v>
      </c>
      <c r="AK249" s="8">
        <f t="shared" ca="1" si="205"/>
        <v>0.81136574074074086</v>
      </c>
      <c r="AL249" s="7">
        <f t="shared" ca="1" si="147"/>
        <v>41</v>
      </c>
      <c r="AM249" s="8">
        <f t="shared" ca="1" si="206"/>
        <v>4.7453703703703704E-4</v>
      </c>
      <c r="AN249" s="8">
        <f t="shared" ca="1" si="207"/>
        <v>0.8118402777777779</v>
      </c>
      <c r="AO249" s="7" t="str">
        <f t="shared" ca="1" si="150"/>
        <v>Cash</v>
      </c>
      <c r="AP249" s="1">
        <f t="shared" ca="1" si="208"/>
        <v>2.0023148148148318E-2</v>
      </c>
      <c r="AQ249" s="1">
        <f t="shared" ca="1" si="209"/>
        <v>1.9444444444444444E-3</v>
      </c>
      <c r="AR249">
        <f t="shared" si="210"/>
        <v>1</v>
      </c>
      <c r="AS249" s="33">
        <f t="shared" ca="1" si="211"/>
        <v>2.0023148148148318E-2</v>
      </c>
      <c r="AT249" s="33">
        <f t="shared" ca="1" si="212"/>
        <v>1.9444444444444444E-3</v>
      </c>
      <c r="AX249">
        <f t="shared" si="176"/>
        <v>245</v>
      </c>
      <c r="AY249" s="34">
        <v>9.5067801211710466E-3</v>
      </c>
    </row>
    <row r="250" spans="1:51" ht="15" customHeight="1">
      <c r="A250" s="2">
        <v>175</v>
      </c>
      <c r="B250" s="1">
        <f t="shared" si="178"/>
        <v>2.0254629629629629E-3</v>
      </c>
      <c r="C250" s="5">
        <f t="shared" si="179"/>
        <v>0.79189814814814807</v>
      </c>
      <c r="D250" s="18">
        <f t="shared" si="180"/>
        <v>0.79189814814814807</v>
      </c>
      <c r="E250" s="21">
        <f t="shared" ca="1" si="181"/>
        <v>0</v>
      </c>
      <c r="F250" s="18">
        <f t="shared" ca="1" si="182"/>
        <v>0.79189814814814807</v>
      </c>
      <c r="G250" s="25">
        <f t="shared" ca="1" si="137"/>
        <v>15</v>
      </c>
      <c r="H250" s="18">
        <f t="shared" ca="1" si="183"/>
        <v>1.7361111111111112E-4</v>
      </c>
      <c r="I250" s="18">
        <f t="shared" ca="1" si="184"/>
        <v>0.79207175925925921</v>
      </c>
      <c r="J250" s="16">
        <f t="shared" ca="1" si="185"/>
        <v>0.79207175925925921</v>
      </c>
      <c r="K250" s="23">
        <f t="shared" ca="1" si="186"/>
        <v>0</v>
      </c>
      <c r="L250" s="16">
        <f t="shared" ca="1" si="187"/>
        <v>0.79207175925925921</v>
      </c>
      <c r="M250" s="15">
        <f t="shared" ca="1" si="138"/>
        <v>28</v>
      </c>
      <c r="N250" s="16">
        <f t="shared" ca="1" si="188"/>
        <v>3.2407407407407406E-4</v>
      </c>
      <c r="O250" s="16">
        <f t="shared" ca="1" si="189"/>
        <v>0.7923958333333333</v>
      </c>
      <c r="P250" s="14">
        <f t="shared" ca="1" si="190"/>
        <v>0.7923958333333333</v>
      </c>
      <c r="Q250" s="23">
        <f t="shared" ca="1" si="191"/>
        <v>1.896990740740756E-2</v>
      </c>
      <c r="R250" s="14">
        <f t="shared" ca="1" si="192"/>
        <v>0.81136574074074086</v>
      </c>
      <c r="S250" s="13">
        <f t="shared" ca="1" si="140"/>
        <v>37</v>
      </c>
      <c r="T250" s="14">
        <f t="shared" ca="1" si="193"/>
        <v>4.2824074074074075E-4</v>
      </c>
      <c r="U250" s="14">
        <f t="shared" ca="1" si="194"/>
        <v>0.81179398148148163</v>
      </c>
      <c r="V250" s="12">
        <f t="shared" ca="1" si="195"/>
        <v>0.81179398148148163</v>
      </c>
      <c r="W250" s="23">
        <v>0</v>
      </c>
      <c r="X250" s="12">
        <f t="shared" ca="1" si="196"/>
        <v>0.81179398148148163</v>
      </c>
      <c r="Y250" s="11">
        <f t="shared" ca="1" si="142"/>
        <v>43</v>
      </c>
      <c r="Z250" s="12">
        <f t="shared" ca="1" si="197"/>
        <v>4.9768518518518521E-4</v>
      </c>
      <c r="AA250" s="12">
        <f t="shared" ca="1" si="198"/>
        <v>0.81229166666666686</v>
      </c>
      <c r="AB250" s="10">
        <f t="shared" ca="1" si="199"/>
        <v>0.81229166666666686</v>
      </c>
      <c r="AC250" s="23">
        <f>0</f>
        <v>0</v>
      </c>
      <c r="AD250" s="10">
        <f t="shared" ca="1" si="200"/>
        <v>0.81229166666666686</v>
      </c>
      <c r="AE250" s="9">
        <f t="shared" ca="1" si="144"/>
        <v>50</v>
      </c>
      <c r="AF250" s="10">
        <f t="shared" ca="1" si="201"/>
        <v>5.7870370370370367E-4</v>
      </c>
      <c r="AG250" s="10">
        <f t="shared" ca="1" si="202"/>
        <v>0.81287037037037058</v>
      </c>
      <c r="AH250" s="9" t="str">
        <f t="shared" ca="1" si="146"/>
        <v>Quesadilla</v>
      </c>
      <c r="AI250" s="8">
        <f t="shared" ca="1" si="203"/>
        <v>0.81287037037037058</v>
      </c>
      <c r="AJ250" s="23">
        <f t="shared" ca="1" si="204"/>
        <v>0</v>
      </c>
      <c r="AK250" s="8">
        <f t="shared" ca="1" si="205"/>
        <v>0.81287037037037058</v>
      </c>
      <c r="AL250" s="7">
        <f t="shared" ca="1" si="147"/>
        <v>21</v>
      </c>
      <c r="AM250" s="8">
        <f t="shared" ca="1" si="206"/>
        <v>2.4305555555555555E-4</v>
      </c>
      <c r="AN250" s="8">
        <f t="shared" ca="1" si="207"/>
        <v>0.81311342592592617</v>
      </c>
      <c r="AO250" s="7" t="str">
        <f t="shared" ca="1" si="150"/>
        <v>Debit</v>
      </c>
      <c r="AP250" s="1">
        <f t="shared" ca="1" si="208"/>
        <v>1.896990740740756E-2</v>
      </c>
      <c r="AQ250" s="1">
        <f t="shared" ca="1" si="209"/>
        <v>2.2453703703703702E-3</v>
      </c>
      <c r="AR250">
        <f t="shared" si="210"/>
        <v>1</v>
      </c>
      <c r="AS250" s="33">
        <f t="shared" ca="1" si="211"/>
        <v>1.896990740740756E-2</v>
      </c>
      <c r="AT250" s="33">
        <f t="shared" ca="1" si="212"/>
        <v>2.2453703703703702E-3</v>
      </c>
      <c r="AX250">
        <f t="shared" si="176"/>
        <v>246</v>
      </c>
      <c r="AY250" s="34">
        <v>7.3922968106997075E-3</v>
      </c>
    </row>
    <row r="251" spans="1:51" ht="15" customHeight="1">
      <c r="A251" s="2">
        <v>100</v>
      </c>
      <c r="B251" s="1">
        <f t="shared" si="178"/>
        <v>1.1574074074074073E-3</v>
      </c>
      <c r="C251" s="5">
        <f t="shared" si="179"/>
        <v>0.79305555555555551</v>
      </c>
      <c r="D251" s="18">
        <f t="shared" si="180"/>
        <v>0.79305555555555551</v>
      </c>
      <c r="E251" s="21">
        <f t="shared" ca="1" si="181"/>
        <v>0</v>
      </c>
      <c r="F251" s="18">
        <f t="shared" ca="1" si="182"/>
        <v>0.79305555555555551</v>
      </c>
      <c r="G251" s="25">
        <f t="shared" ca="1" si="137"/>
        <v>15</v>
      </c>
      <c r="H251" s="18">
        <f t="shared" ca="1" si="183"/>
        <v>1.7361111111111112E-4</v>
      </c>
      <c r="I251" s="18">
        <f t="shared" ca="1" si="184"/>
        <v>0.79322916666666665</v>
      </c>
      <c r="J251" s="16">
        <f t="shared" ca="1" si="185"/>
        <v>0.79322916666666665</v>
      </c>
      <c r="K251" s="23">
        <f t="shared" ca="1" si="186"/>
        <v>0</v>
      </c>
      <c r="L251" s="16">
        <f t="shared" ca="1" si="187"/>
        <v>0.79322916666666665</v>
      </c>
      <c r="M251" s="15">
        <f t="shared" ca="1" si="138"/>
        <v>12</v>
      </c>
      <c r="N251" s="16">
        <f t="shared" ca="1" si="188"/>
        <v>1.3888888888888889E-4</v>
      </c>
      <c r="O251" s="16">
        <f t="shared" ca="1" si="189"/>
        <v>0.79336805555555556</v>
      </c>
      <c r="P251" s="14">
        <f t="shared" ca="1" si="190"/>
        <v>0.79336805555555556</v>
      </c>
      <c r="Q251" s="23">
        <f t="shared" ca="1" si="191"/>
        <v>1.9502314814815014E-2</v>
      </c>
      <c r="R251" s="14">
        <f t="shared" ca="1" si="192"/>
        <v>0.81287037037037058</v>
      </c>
      <c r="S251" s="13">
        <f t="shared" ca="1" si="140"/>
        <v>29</v>
      </c>
      <c r="T251" s="14">
        <f t="shared" ca="1" si="193"/>
        <v>3.3564814814814812E-4</v>
      </c>
      <c r="U251" s="14">
        <f t="shared" ca="1" si="194"/>
        <v>0.8132060185185187</v>
      </c>
      <c r="V251" s="12">
        <f t="shared" ca="1" si="195"/>
        <v>0.8132060185185187</v>
      </c>
      <c r="W251" s="23">
        <v>0</v>
      </c>
      <c r="X251" s="12">
        <f t="shared" ca="1" si="196"/>
        <v>0.8132060185185187</v>
      </c>
      <c r="Y251" s="11">
        <f t="shared" ca="1" si="142"/>
        <v>22</v>
      </c>
      <c r="Z251" s="12">
        <f t="shared" ca="1" si="197"/>
        <v>2.5462962962962961E-4</v>
      </c>
      <c r="AA251" s="12">
        <f t="shared" ca="1" si="198"/>
        <v>0.81346064814814834</v>
      </c>
      <c r="AB251" s="10">
        <f t="shared" ca="1" si="199"/>
        <v>0.81346064814814834</v>
      </c>
      <c r="AC251" s="23">
        <f>0</f>
        <v>0</v>
      </c>
      <c r="AD251" s="10">
        <f t="shared" ca="1" si="200"/>
        <v>0.81346064814814834</v>
      </c>
      <c r="AE251" s="9">
        <f t="shared" ca="1" si="144"/>
        <v>38</v>
      </c>
      <c r="AF251" s="10">
        <f t="shared" ca="1" si="201"/>
        <v>4.3981481481481481E-4</v>
      </c>
      <c r="AG251" s="10">
        <f t="shared" ca="1" si="202"/>
        <v>0.81390046296296314</v>
      </c>
      <c r="AH251" s="9" t="str">
        <f t="shared" ca="1" si="146"/>
        <v>Burrito</v>
      </c>
      <c r="AI251" s="8">
        <f t="shared" ca="1" si="203"/>
        <v>0.81390046296296314</v>
      </c>
      <c r="AJ251" s="23">
        <f t="shared" ca="1" si="204"/>
        <v>0</v>
      </c>
      <c r="AK251" s="8">
        <f t="shared" ca="1" si="205"/>
        <v>0.81390046296296314</v>
      </c>
      <c r="AL251" s="7">
        <f t="shared" ca="1" si="147"/>
        <v>21</v>
      </c>
      <c r="AM251" s="8">
        <f t="shared" ca="1" si="206"/>
        <v>2.4305555555555555E-4</v>
      </c>
      <c r="AN251" s="8">
        <f t="shared" ca="1" si="207"/>
        <v>0.81414351851851874</v>
      </c>
      <c r="AO251" s="7" t="str">
        <f t="shared" ca="1" si="150"/>
        <v>Debit</v>
      </c>
      <c r="AP251" s="1">
        <f t="shared" ca="1" si="208"/>
        <v>1.9502314814815014E-2</v>
      </c>
      <c r="AQ251" s="1">
        <f t="shared" ca="1" si="209"/>
        <v>1.5856481481481481E-3</v>
      </c>
      <c r="AR251">
        <f t="shared" si="210"/>
        <v>1</v>
      </c>
      <c r="AS251" s="33">
        <f t="shared" ca="1" si="211"/>
        <v>1.9502314814815014E-2</v>
      </c>
      <c r="AT251" s="33">
        <f t="shared" ca="1" si="212"/>
        <v>1.5856481481481481E-3</v>
      </c>
      <c r="AX251">
        <f t="shared" si="176"/>
        <v>247</v>
      </c>
      <c r="AY251" s="34">
        <v>9.4678426497492082E-3</v>
      </c>
    </row>
    <row r="252" spans="1:51" ht="15" customHeight="1">
      <c r="A252" s="2">
        <v>173</v>
      </c>
      <c r="B252" s="1">
        <f t="shared" si="178"/>
        <v>2.0023148148148148E-3</v>
      </c>
      <c r="C252" s="5">
        <f t="shared" si="179"/>
        <v>0.79505787037037035</v>
      </c>
      <c r="D252" s="18">
        <f t="shared" si="180"/>
        <v>0.79505787037037035</v>
      </c>
      <c r="E252" s="21">
        <f t="shared" ca="1" si="181"/>
        <v>0</v>
      </c>
      <c r="F252" s="18">
        <f t="shared" ca="1" si="182"/>
        <v>0.79505787037037035</v>
      </c>
      <c r="G252" s="25">
        <f t="shared" ca="1" si="137"/>
        <v>20</v>
      </c>
      <c r="H252" s="18">
        <f t="shared" ca="1" si="183"/>
        <v>2.3148148148148149E-4</v>
      </c>
      <c r="I252" s="18">
        <f t="shared" ca="1" si="184"/>
        <v>0.79528935185185179</v>
      </c>
      <c r="J252" s="16">
        <f t="shared" ca="1" si="185"/>
        <v>0.79528935185185179</v>
      </c>
      <c r="K252" s="23">
        <f t="shared" ca="1" si="186"/>
        <v>0</v>
      </c>
      <c r="L252" s="16">
        <f t="shared" ca="1" si="187"/>
        <v>0.79528935185185179</v>
      </c>
      <c r="M252" s="15">
        <f t="shared" ca="1" si="138"/>
        <v>29</v>
      </c>
      <c r="N252" s="16">
        <f t="shared" ca="1" si="188"/>
        <v>3.3564814814814812E-4</v>
      </c>
      <c r="O252" s="16">
        <f t="shared" ca="1" si="189"/>
        <v>0.79562499999999992</v>
      </c>
      <c r="P252" s="14">
        <f t="shared" ca="1" si="190"/>
        <v>0.79562499999999992</v>
      </c>
      <c r="Q252" s="23">
        <f t="shared" ca="1" si="191"/>
        <v>1.8275462962963229E-2</v>
      </c>
      <c r="R252" s="14">
        <f t="shared" ca="1" si="192"/>
        <v>0.81390046296296314</v>
      </c>
      <c r="S252" s="13">
        <f t="shared" ca="1" si="140"/>
        <v>33</v>
      </c>
      <c r="T252" s="14">
        <f t="shared" ca="1" si="193"/>
        <v>3.8194444444444446E-4</v>
      </c>
      <c r="U252" s="14">
        <f t="shared" ca="1" si="194"/>
        <v>0.81428240740740754</v>
      </c>
      <c r="V252" s="12">
        <f t="shared" ca="1" si="195"/>
        <v>0.81428240740740754</v>
      </c>
      <c r="W252" s="23">
        <v>0</v>
      </c>
      <c r="X252" s="12">
        <f t="shared" ca="1" si="196"/>
        <v>0.81428240740740754</v>
      </c>
      <c r="Y252" s="11">
        <f t="shared" ca="1" si="142"/>
        <v>27</v>
      </c>
      <c r="Z252" s="12">
        <f t="shared" ca="1" si="197"/>
        <v>3.1250000000000001E-4</v>
      </c>
      <c r="AA252" s="12">
        <f t="shared" ca="1" si="198"/>
        <v>0.81459490740740759</v>
      </c>
      <c r="AB252" s="10">
        <f t="shared" ca="1" si="199"/>
        <v>0.81459490740740759</v>
      </c>
      <c r="AC252" s="23">
        <f>0</f>
        <v>0</v>
      </c>
      <c r="AD252" s="10">
        <f t="shared" ca="1" si="200"/>
        <v>0.81459490740740759</v>
      </c>
      <c r="AE252" s="9">
        <f t="shared" ca="1" si="144"/>
        <v>50</v>
      </c>
      <c r="AF252" s="10">
        <f t="shared" ca="1" si="201"/>
        <v>5.7870370370370367E-4</v>
      </c>
      <c r="AG252" s="10">
        <f t="shared" ca="1" si="202"/>
        <v>0.81517361111111131</v>
      </c>
      <c r="AH252" s="9" t="str">
        <f t="shared" ca="1" si="146"/>
        <v>Burrito</v>
      </c>
      <c r="AI252" s="8">
        <f t="shared" ca="1" si="203"/>
        <v>0.81517361111111131</v>
      </c>
      <c r="AJ252" s="23">
        <f t="shared" ca="1" si="204"/>
        <v>0</v>
      </c>
      <c r="AK252" s="8">
        <f t="shared" ca="1" si="205"/>
        <v>0.81517361111111131</v>
      </c>
      <c r="AL252" s="7">
        <f t="shared" ca="1" si="147"/>
        <v>28</v>
      </c>
      <c r="AM252" s="8">
        <f t="shared" ca="1" si="206"/>
        <v>3.2407407407407406E-4</v>
      </c>
      <c r="AN252" s="8">
        <f t="shared" ca="1" si="207"/>
        <v>0.81549768518518539</v>
      </c>
      <c r="AO252" s="7" t="str">
        <f t="shared" ca="1" si="150"/>
        <v>Debit</v>
      </c>
      <c r="AP252" s="1">
        <f t="shared" ca="1" si="208"/>
        <v>1.8275462962963229E-2</v>
      </c>
      <c r="AQ252" s="1">
        <f t="shared" ca="1" si="209"/>
        <v>2.1643518518518518E-3</v>
      </c>
      <c r="AR252">
        <f t="shared" si="210"/>
        <v>1</v>
      </c>
      <c r="AS252" s="33">
        <f t="shared" ca="1" si="211"/>
        <v>1.8275462962963229E-2</v>
      </c>
      <c r="AT252" s="33">
        <f t="shared" ca="1" si="212"/>
        <v>2.1643518518518518E-3</v>
      </c>
      <c r="AX252">
        <f t="shared" si="176"/>
        <v>248</v>
      </c>
      <c r="AY252" s="34">
        <v>9.463020118884698E-3</v>
      </c>
    </row>
    <row r="253" spans="1:51" ht="15" customHeight="1">
      <c r="A253" s="2">
        <v>85</v>
      </c>
      <c r="B253" s="1">
        <f t="shared" si="178"/>
        <v>9.837962962962962E-4</v>
      </c>
      <c r="C253" s="5">
        <f t="shared" si="179"/>
        <v>0.79604166666666665</v>
      </c>
      <c r="D253" s="18">
        <f t="shared" si="180"/>
        <v>0.79604166666666665</v>
      </c>
      <c r="E253" s="21">
        <f t="shared" ca="1" si="181"/>
        <v>0</v>
      </c>
      <c r="F253" s="18">
        <f t="shared" ca="1" si="182"/>
        <v>0.79604166666666665</v>
      </c>
      <c r="G253" s="25">
        <f t="shared" ca="1" si="137"/>
        <v>26</v>
      </c>
      <c r="H253" s="18">
        <f t="shared" ca="1" si="183"/>
        <v>3.0092592592592595E-4</v>
      </c>
      <c r="I253" s="18">
        <f t="shared" ca="1" si="184"/>
        <v>0.79634259259259255</v>
      </c>
      <c r="J253" s="16">
        <f t="shared" ca="1" si="185"/>
        <v>0.79634259259259255</v>
      </c>
      <c r="K253" s="23">
        <f t="shared" ca="1" si="186"/>
        <v>0</v>
      </c>
      <c r="L253" s="16">
        <f t="shared" ca="1" si="187"/>
        <v>0.79634259259259255</v>
      </c>
      <c r="M253" s="15">
        <f t="shared" ca="1" si="138"/>
        <v>34</v>
      </c>
      <c r="N253" s="16">
        <f t="shared" ca="1" si="188"/>
        <v>3.9351851851851852E-4</v>
      </c>
      <c r="O253" s="16">
        <f t="shared" ca="1" si="189"/>
        <v>0.79673611111111109</v>
      </c>
      <c r="P253" s="14">
        <f t="shared" ca="1" si="190"/>
        <v>0.79673611111111109</v>
      </c>
      <c r="Q253" s="23">
        <f t="shared" ca="1" si="191"/>
        <v>1.8437500000000218E-2</v>
      </c>
      <c r="R253" s="14">
        <f t="shared" ca="1" si="192"/>
        <v>0.81517361111111131</v>
      </c>
      <c r="S253" s="13">
        <f t="shared" ca="1" si="140"/>
        <v>42</v>
      </c>
      <c r="T253" s="14">
        <f t="shared" ca="1" si="193"/>
        <v>4.861111111111111E-4</v>
      </c>
      <c r="U253" s="14">
        <f t="shared" ca="1" si="194"/>
        <v>0.81565972222222238</v>
      </c>
      <c r="V253" s="12">
        <f t="shared" ca="1" si="195"/>
        <v>0.81565972222222238</v>
      </c>
      <c r="W253" s="23">
        <v>0</v>
      </c>
      <c r="X253" s="12">
        <f t="shared" ca="1" si="196"/>
        <v>0.81565972222222238</v>
      </c>
      <c r="Y253" s="11">
        <f t="shared" ca="1" si="142"/>
        <v>47</v>
      </c>
      <c r="Z253" s="12">
        <f t="shared" ca="1" si="197"/>
        <v>5.4398148148148144E-4</v>
      </c>
      <c r="AA253" s="12">
        <f t="shared" ca="1" si="198"/>
        <v>0.81620370370370388</v>
      </c>
      <c r="AB253" s="10">
        <f t="shared" ca="1" si="199"/>
        <v>0.81620370370370388</v>
      </c>
      <c r="AC253" s="23">
        <f>0</f>
        <v>0</v>
      </c>
      <c r="AD253" s="10">
        <f t="shared" ca="1" si="200"/>
        <v>0.81620370370370388</v>
      </c>
      <c r="AE253" s="9">
        <f t="shared" ca="1" si="144"/>
        <v>41</v>
      </c>
      <c r="AF253" s="10">
        <f t="shared" ca="1" si="201"/>
        <v>4.7453703703703704E-4</v>
      </c>
      <c r="AG253" s="10">
        <f t="shared" ca="1" si="202"/>
        <v>0.81667824074074091</v>
      </c>
      <c r="AH253" s="9" t="str">
        <f t="shared" ca="1" si="146"/>
        <v>Bowl</v>
      </c>
      <c r="AI253" s="8">
        <f t="shared" ca="1" si="203"/>
        <v>0.81667824074074091</v>
      </c>
      <c r="AJ253" s="23">
        <f t="shared" ca="1" si="204"/>
        <v>0</v>
      </c>
      <c r="AK253" s="8">
        <f t="shared" ca="1" si="205"/>
        <v>0.81667824074074091</v>
      </c>
      <c r="AL253" s="7">
        <f t="shared" ca="1" si="147"/>
        <v>17</v>
      </c>
      <c r="AM253" s="8">
        <f t="shared" ca="1" si="206"/>
        <v>1.9675925925925926E-4</v>
      </c>
      <c r="AN253" s="8">
        <f t="shared" ca="1" si="207"/>
        <v>0.81687500000000013</v>
      </c>
      <c r="AO253" s="7" t="str">
        <f t="shared" ca="1" si="150"/>
        <v>Debit</v>
      </c>
      <c r="AP253" s="1">
        <f t="shared" ca="1" si="208"/>
        <v>1.8437500000000218E-2</v>
      </c>
      <c r="AQ253" s="1">
        <f t="shared" ca="1" si="209"/>
        <v>2.3958333333333331E-3</v>
      </c>
      <c r="AR253">
        <f t="shared" si="210"/>
        <v>1</v>
      </c>
      <c r="AS253" s="33">
        <f t="shared" ca="1" si="211"/>
        <v>1.8437500000000218E-2</v>
      </c>
      <c r="AT253" s="33">
        <f t="shared" ca="1" si="212"/>
        <v>2.3958333333333331E-3</v>
      </c>
      <c r="AX253">
        <f t="shared" si="176"/>
        <v>249</v>
      </c>
      <c r="AY253" s="34">
        <v>9.1137259945131034E-3</v>
      </c>
    </row>
    <row r="254" spans="1:51" ht="15" customHeight="1">
      <c r="A254" s="2">
        <v>126</v>
      </c>
      <c r="B254" s="1">
        <f t="shared" si="178"/>
        <v>1.4583333333333334E-3</v>
      </c>
      <c r="C254" s="5">
        <f t="shared" si="179"/>
        <v>0.79749999999999999</v>
      </c>
      <c r="D254" s="18">
        <f t="shared" si="180"/>
        <v>0.79749999999999999</v>
      </c>
      <c r="E254" s="21">
        <f t="shared" ca="1" si="181"/>
        <v>0</v>
      </c>
      <c r="F254" s="18">
        <f t="shared" ca="1" si="182"/>
        <v>0.79749999999999999</v>
      </c>
      <c r="G254" s="25">
        <f t="shared" ca="1" si="137"/>
        <v>29</v>
      </c>
      <c r="H254" s="18">
        <f t="shared" ca="1" si="183"/>
        <v>3.3564814814814812E-4</v>
      </c>
      <c r="I254" s="18">
        <f t="shared" ca="1" si="184"/>
        <v>0.79783564814814811</v>
      </c>
      <c r="J254" s="16">
        <f t="shared" ca="1" si="185"/>
        <v>0.79783564814814811</v>
      </c>
      <c r="K254" s="23">
        <f t="shared" ca="1" si="186"/>
        <v>0</v>
      </c>
      <c r="L254" s="16">
        <f t="shared" ca="1" si="187"/>
        <v>0.79783564814814811</v>
      </c>
      <c r="M254" s="15">
        <f t="shared" ca="1" si="138"/>
        <v>21</v>
      </c>
      <c r="N254" s="16">
        <f t="shared" ca="1" si="188"/>
        <v>2.4305555555555555E-4</v>
      </c>
      <c r="O254" s="16">
        <f t="shared" ca="1" si="189"/>
        <v>0.79807870370370371</v>
      </c>
      <c r="P254" s="14">
        <f t="shared" ca="1" si="190"/>
        <v>0.79807870370370371</v>
      </c>
      <c r="Q254" s="23">
        <f t="shared" ca="1" si="191"/>
        <v>1.8599537037037206E-2</v>
      </c>
      <c r="R254" s="14">
        <f t="shared" ca="1" si="192"/>
        <v>0.81667824074074091</v>
      </c>
      <c r="S254" s="13">
        <f t="shared" ca="1" si="140"/>
        <v>44</v>
      </c>
      <c r="T254" s="14">
        <f t="shared" ca="1" si="193"/>
        <v>5.0925925925925921E-4</v>
      </c>
      <c r="U254" s="14">
        <f t="shared" ca="1" si="194"/>
        <v>0.81718750000000018</v>
      </c>
      <c r="V254" s="12">
        <f t="shared" ca="1" si="195"/>
        <v>0.81718750000000018</v>
      </c>
      <c r="W254" s="23">
        <v>0</v>
      </c>
      <c r="X254" s="12">
        <f t="shared" ca="1" si="196"/>
        <v>0.81718750000000018</v>
      </c>
      <c r="Y254" s="11">
        <f t="shared" ca="1" si="142"/>
        <v>49</v>
      </c>
      <c r="Z254" s="12">
        <f t="shared" ca="1" si="197"/>
        <v>5.6712962962962967E-4</v>
      </c>
      <c r="AA254" s="12">
        <f t="shared" ca="1" si="198"/>
        <v>0.81775462962962986</v>
      </c>
      <c r="AB254" s="10">
        <f t="shared" ca="1" si="199"/>
        <v>0.81775462962962986</v>
      </c>
      <c r="AC254" s="23">
        <f>0</f>
        <v>0</v>
      </c>
      <c r="AD254" s="10">
        <f t="shared" ca="1" si="200"/>
        <v>0.81775462962962986</v>
      </c>
      <c r="AE254" s="9">
        <f t="shared" ca="1" si="144"/>
        <v>53</v>
      </c>
      <c r="AF254" s="10">
        <f t="shared" ca="1" si="201"/>
        <v>6.134259259259259E-4</v>
      </c>
      <c r="AG254" s="10">
        <f t="shared" ca="1" si="202"/>
        <v>0.81836805555555581</v>
      </c>
      <c r="AH254" s="9" t="str">
        <f t="shared" ca="1" si="146"/>
        <v>Burrito</v>
      </c>
      <c r="AI254" s="8">
        <f t="shared" ca="1" si="203"/>
        <v>0.81836805555555581</v>
      </c>
      <c r="AJ254" s="23">
        <f t="shared" ca="1" si="204"/>
        <v>0</v>
      </c>
      <c r="AK254" s="8">
        <f t="shared" ca="1" si="205"/>
        <v>0.81836805555555581</v>
      </c>
      <c r="AL254" s="7">
        <f t="shared" ca="1" si="147"/>
        <v>18</v>
      </c>
      <c r="AM254" s="8">
        <f t="shared" ca="1" si="206"/>
        <v>2.0833333333333335E-4</v>
      </c>
      <c r="AN254" s="8">
        <f t="shared" ca="1" si="207"/>
        <v>0.81857638888888917</v>
      </c>
      <c r="AO254" s="7" t="str">
        <f t="shared" ca="1" si="150"/>
        <v>Debit</v>
      </c>
      <c r="AP254" s="1">
        <f t="shared" ca="1" si="208"/>
        <v>1.8599537037037206E-2</v>
      </c>
      <c r="AQ254" s="1">
        <f t="shared" ca="1" si="209"/>
        <v>2.476851851851852E-3</v>
      </c>
      <c r="AR254">
        <f t="shared" si="210"/>
        <v>1</v>
      </c>
      <c r="AS254" s="33">
        <f t="shared" ca="1" si="211"/>
        <v>1.8599537037037206E-2</v>
      </c>
      <c r="AT254" s="33">
        <f t="shared" ca="1" si="212"/>
        <v>2.476851851851852E-3</v>
      </c>
      <c r="AX254">
        <f t="shared" si="176"/>
        <v>250</v>
      </c>
      <c r="AY254" s="34">
        <v>9.6867855509836162E-3</v>
      </c>
    </row>
    <row r="255" spans="1:51" ht="15" customHeight="1">
      <c r="A255" s="2">
        <v>122</v>
      </c>
      <c r="B255" s="1">
        <f t="shared" si="178"/>
        <v>1.4120370370370369E-3</v>
      </c>
      <c r="C255" s="5">
        <f t="shared" si="179"/>
        <v>0.79891203703703706</v>
      </c>
      <c r="D255" s="18">
        <f t="shared" si="180"/>
        <v>0.79891203703703706</v>
      </c>
      <c r="E255" s="21">
        <f t="shared" ca="1" si="181"/>
        <v>0</v>
      </c>
      <c r="F255" s="18">
        <f t="shared" ca="1" si="182"/>
        <v>0.79891203703703706</v>
      </c>
      <c r="G255" s="25">
        <f t="shared" ca="1" si="137"/>
        <v>15</v>
      </c>
      <c r="H255" s="18">
        <f t="shared" ca="1" si="183"/>
        <v>1.7361111111111112E-4</v>
      </c>
      <c r="I255" s="18">
        <f t="shared" ca="1" si="184"/>
        <v>0.7990856481481482</v>
      </c>
      <c r="J255" s="16">
        <f t="shared" ca="1" si="185"/>
        <v>0.7990856481481482</v>
      </c>
      <c r="K255" s="23">
        <f t="shared" ca="1" si="186"/>
        <v>0</v>
      </c>
      <c r="L255" s="16">
        <f t="shared" ca="1" si="187"/>
        <v>0.7990856481481482</v>
      </c>
      <c r="M255" s="15">
        <f t="shared" ca="1" si="138"/>
        <v>14</v>
      </c>
      <c r="N255" s="16">
        <f t="shared" ca="1" si="188"/>
        <v>1.6203703703703703E-4</v>
      </c>
      <c r="O255" s="16">
        <f t="shared" ca="1" si="189"/>
        <v>0.79924768518518519</v>
      </c>
      <c r="P255" s="14">
        <f t="shared" ca="1" si="190"/>
        <v>0.79924768518518519</v>
      </c>
      <c r="Q255" s="23">
        <f t="shared" ca="1" si="191"/>
        <v>1.9120370370370621E-2</v>
      </c>
      <c r="R255" s="14">
        <f t="shared" ca="1" si="192"/>
        <v>0.81836805555555581</v>
      </c>
      <c r="S255" s="13">
        <f t="shared" ca="1" si="140"/>
        <v>23</v>
      </c>
      <c r="T255" s="14">
        <f t="shared" ca="1" si="193"/>
        <v>2.6620370370370372E-4</v>
      </c>
      <c r="U255" s="14">
        <f t="shared" ca="1" si="194"/>
        <v>0.81863425925925948</v>
      </c>
      <c r="V255" s="12">
        <f t="shared" ca="1" si="195"/>
        <v>0.81863425925925948</v>
      </c>
      <c r="W255" s="23">
        <v>0</v>
      </c>
      <c r="X255" s="12">
        <f t="shared" ca="1" si="196"/>
        <v>0.81863425925925948</v>
      </c>
      <c r="Y255" s="11">
        <f t="shared" ca="1" si="142"/>
        <v>24</v>
      </c>
      <c r="Z255" s="12">
        <f t="shared" ca="1" si="197"/>
        <v>2.7777777777777778E-4</v>
      </c>
      <c r="AA255" s="12">
        <f t="shared" ca="1" si="198"/>
        <v>0.8189120370370373</v>
      </c>
      <c r="AB255" s="10">
        <f t="shared" ca="1" si="199"/>
        <v>0.8189120370370373</v>
      </c>
      <c r="AC255" s="23">
        <f>0</f>
        <v>0</v>
      </c>
      <c r="AD255" s="10">
        <f t="shared" ca="1" si="200"/>
        <v>0.8189120370370373</v>
      </c>
      <c r="AE255" s="9">
        <f t="shared" ca="1" si="144"/>
        <v>49</v>
      </c>
      <c r="AF255" s="10">
        <f t="shared" ca="1" si="201"/>
        <v>5.6712962962962967E-4</v>
      </c>
      <c r="AG255" s="10">
        <f t="shared" ca="1" si="202"/>
        <v>0.81947916666666698</v>
      </c>
      <c r="AH255" s="9" t="str">
        <f t="shared" ca="1" si="146"/>
        <v>Bowl</v>
      </c>
      <c r="AI255" s="8">
        <f t="shared" ca="1" si="203"/>
        <v>0.81947916666666698</v>
      </c>
      <c r="AJ255" s="23">
        <f t="shared" ca="1" si="204"/>
        <v>0</v>
      </c>
      <c r="AK255" s="8">
        <f t="shared" ca="1" si="205"/>
        <v>0.81947916666666698</v>
      </c>
      <c r="AL255" s="7">
        <f t="shared" ca="1" si="147"/>
        <v>18</v>
      </c>
      <c r="AM255" s="8">
        <f t="shared" ca="1" si="206"/>
        <v>2.0833333333333335E-4</v>
      </c>
      <c r="AN255" s="8">
        <f t="shared" ca="1" si="207"/>
        <v>0.81968750000000035</v>
      </c>
      <c r="AO255" s="7" t="str">
        <f t="shared" ca="1" si="150"/>
        <v>Debit</v>
      </c>
      <c r="AP255" s="1">
        <f t="shared" ca="1" si="208"/>
        <v>1.9120370370370621E-2</v>
      </c>
      <c r="AQ255" s="1">
        <f t="shared" ca="1" si="209"/>
        <v>1.6550925925925928E-3</v>
      </c>
      <c r="AR255">
        <f t="shared" si="210"/>
        <v>1</v>
      </c>
      <c r="AS255" s="33">
        <f t="shared" ca="1" si="211"/>
        <v>1.9120370370370621E-2</v>
      </c>
      <c r="AT255" s="33">
        <f t="shared" ca="1" si="212"/>
        <v>1.6550925925925928E-3</v>
      </c>
      <c r="AX255">
        <f t="shared" si="176"/>
        <v>251</v>
      </c>
      <c r="AY255" s="34">
        <v>9.6871784979425286E-3</v>
      </c>
    </row>
    <row r="256" spans="1:51" ht="15" customHeight="1">
      <c r="A256" s="2">
        <v>27</v>
      </c>
      <c r="B256" s="1">
        <f t="shared" si="178"/>
        <v>3.1250000000000001E-4</v>
      </c>
      <c r="C256" s="5">
        <f t="shared" si="179"/>
        <v>0.79922453703703711</v>
      </c>
      <c r="D256" s="18">
        <f t="shared" si="180"/>
        <v>0.79922453703703711</v>
      </c>
      <c r="E256" s="21">
        <f t="shared" ca="1" si="181"/>
        <v>0</v>
      </c>
      <c r="F256" s="18">
        <f t="shared" ca="1" si="182"/>
        <v>0.79922453703703711</v>
      </c>
      <c r="G256" s="25">
        <f t="shared" ca="1" si="137"/>
        <v>12</v>
      </c>
      <c r="H256" s="18">
        <f t="shared" ca="1" si="183"/>
        <v>1.3888888888888889E-4</v>
      </c>
      <c r="I256" s="18">
        <f t="shared" ca="1" si="184"/>
        <v>0.79936342592592602</v>
      </c>
      <c r="J256" s="16">
        <f t="shared" ca="1" si="185"/>
        <v>0.79936342592592602</v>
      </c>
      <c r="K256" s="23">
        <f t="shared" ca="1" si="186"/>
        <v>0</v>
      </c>
      <c r="L256" s="16">
        <f t="shared" ca="1" si="187"/>
        <v>0.79936342592592602</v>
      </c>
      <c r="M256" s="15">
        <f t="shared" ca="1" si="138"/>
        <v>25</v>
      </c>
      <c r="N256" s="16">
        <f t="shared" ca="1" si="188"/>
        <v>2.8935185185185184E-4</v>
      </c>
      <c r="O256" s="16">
        <f t="shared" ca="1" si="189"/>
        <v>0.79965277777777788</v>
      </c>
      <c r="P256" s="14">
        <f t="shared" ca="1" si="190"/>
        <v>0.79965277777777788</v>
      </c>
      <c r="Q256" s="23">
        <f t="shared" ca="1" si="191"/>
        <v>1.9826388888889102E-2</v>
      </c>
      <c r="R256" s="14">
        <f t="shared" ca="1" si="192"/>
        <v>0.81947916666666698</v>
      </c>
      <c r="S256" s="13">
        <f t="shared" ca="1" si="140"/>
        <v>15</v>
      </c>
      <c r="T256" s="14">
        <f t="shared" ca="1" si="193"/>
        <v>1.7361111111111112E-4</v>
      </c>
      <c r="U256" s="14">
        <f t="shared" ca="1" si="194"/>
        <v>0.81965277777777812</v>
      </c>
      <c r="V256" s="12">
        <f t="shared" ca="1" si="195"/>
        <v>0.81965277777777812</v>
      </c>
      <c r="W256" s="23">
        <v>0</v>
      </c>
      <c r="X256" s="12">
        <f t="shared" ca="1" si="196"/>
        <v>0.81965277777777812</v>
      </c>
      <c r="Y256" s="11">
        <f t="shared" ca="1" si="142"/>
        <v>30</v>
      </c>
      <c r="Z256" s="12">
        <f t="shared" ca="1" si="197"/>
        <v>3.4722222222222224E-4</v>
      </c>
      <c r="AA256" s="12">
        <f t="shared" ca="1" si="198"/>
        <v>0.8200000000000004</v>
      </c>
      <c r="AB256" s="10">
        <f t="shared" ca="1" si="199"/>
        <v>0.8200000000000004</v>
      </c>
      <c r="AC256" s="23">
        <f>0</f>
        <v>0</v>
      </c>
      <c r="AD256" s="10">
        <f t="shared" ca="1" si="200"/>
        <v>0.8200000000000004</v>
      </c>
      <c r="AE256" s="9">
        <f t="shared" ca="1" si="144"/>
        <v>66</v>
      </c>
      <c r="AF256" s="10">
        <f t="shared" ca="1" si="201"/>
        <v>7.6388888888888893E-4</v>
      </c>
      <c r="AG256" s="10">
        <f t="shared" ca="1" si="202"/>
        <v>0.82076388888888929</v>
      </c>
      <c r="AH256" s="9" t="str">
        <f t="shared" ca="1" si="146"/>
        <v>Quesadilla</v>
      </c>
      <c r="AI256" s="8">
        <f t="shared" ca="1" si="203"/>
        <v>0.82076388888888929</v>
      </c>
      <c r="AJ256" s="23">
        <f t="shared" ca="1" si="204"/>
        <v>0</v>
      </c>
      <c r="AK256" s="8">
        <f t="shared" ca="1" si="205"/>
        <v>0.82076388888888929</v>
      </c>
      <c r="AL256" s="7">
        <f t="shared" ca="1" si="147"/>
        <v>14</v>
      </c>
      <c r="AM256" s="8">
        <f t="shared" ca="1" si="206"/>
        <v>1.6203703703703703E-4</v>
      </c>
      <c r="AN256" s="8">
        <f t="shared" ca="1" si="207"/>
        <v>0.82092592592592628</v>
      </c>
      <c r="AO256" s="7" t="str">
        <f t="shared" ca="1" si="150"/>
        <v>Debit</v>
      </c>
      <c r="AP256" s="1">
        <f t="shared" ca="1" si="208"/>
        <v>1.9826388888889102E-2</v>
      </c>
      <c r="AQ256" s="1">
        <f t="shared" ca="1" si="209"/>
        <v>1.8750000000000001E-3</v>
      </c>
      <c r="AR256">
        <f t="shared" si="210"/>
        <v>1</v>
      </c>
      <c r="AS256" s="33">
        <f t="shared" ca="1" si="211"/>
        <v>1.9826388888889102E-2</v>
      </c>
      <c r="AT256" s="33">
        <f t="shared" ca="1" si="212"/>
        <v>1.8750000000000001E-3</v>
      </c>
      <c r="AX256">
        <f t="shared" si="176"/>
        <v>252</v>
      </c>
      <c r="AY256" s="34">
        <v>8.7863654549616092E-3</v>
      </c>
    </row>
    <row r="257" spans="1:51" ht="15" customHeight="1">
      <c r="A257" s="2">
        <v>123</v>
      </c>
      <c r="B257" s="1">
        <f t="shared" si="178"/>
        <v>1.4236111111111112E-3</v>
      </c>
      <c r="C257" s="5">
        <f t="shared" si="179"/>
        <v>0.80064814814814822</v>
      </c>
      <c r="D257" s="18">
        <f t="shared" si="180"/>
        <v>0.80064814814814822</v>
      </c>
      <c r="E257" s="21">
        <f t="shared" ca="1" si="181"/>
        <v>0</v>
      </c>
      <c r="F257" s="18">
        <f t="shared" ca="1" si="182"/>
        <v>0.80064814814814822</v>
      </c>
      <c r="G257" s="25">
        <f t="shared" ca="1" si="137"/>
        <v>25</v>
      </c>
      <c r="H257" s="18">
        <f t="shared" ca="1" si="183"/>
        <v>2.8935185185185184E-4</v>
      </c>
      <c r="I257" s="18">
        <f t="shared" ca="1" si="184"/>
        <v>0.80093750000000008</v>
      </c>
      <c r="J257" s="16">
        <f t="shared" ca="1" si="185"/>
        <v>0.80093750000000008</v>
      </c>
      <c r="K257" s="23">
        <f t="shared" ca="1" si="186"/>
        <v>0</v>
      </c>
      <c r="L257" s="16">
        <f t="shared" ca="1" si="187"/>
        <v>0.80093750000000008</v>
      </c>
      <c r="M257" s="15">
        <f t="shared" ca="1" si="138"/>
        <v>35</v>
      </c>
      <c r="N257" s="16">
        <f t="shared" ca="1" si="188"/>
        <v>4.0509259259259258E-4</v>
      </c>
      <c r="O257" s="16">
        <f t="shared" ca="1" si="189"/>
        <v>0.80134259259259266</v>
      </c>
      <c r="P257" s="14">
        <f t="shared" ca="1" si="190"/>
        <v>0.80134259259259266</v>
      </c>
      <c r="Q257" s="23">
        <f t="shared" ca="1" si="191"/>
        <v>1.9421296296296631E-2</v>
      </c>
      <c r="R257" s="14">
        <f t="shared" ca="1" si="192"/>
        <v>0.82076388888888929</v>
      </c>
      <c r="S257" s="13">
        <f t="shared" ca="1" si="140"/>
        <v>26</v>
      </c>
      <c r="T257" s="14">
        <f t="shared" ca="1" si="193"/>
        <v>3.0092592592592595E-4</v>
      </c>
      <c r="U257" s="14">
        <f t="shared" ca="1" si="194"/>
        <v>0.82106481481481519</v>
      </c>
      <c r="V257" s="12">
        <f t="shared" ca="1" si="195"/>
        <v>0.82106481481481519</v>
      </c>
      <c r="W257" s="23">
        <v>0</v>
      </c>
      <c r="X257" s="12">
        <f t="shared" ca="1" si="196"/>
        <v>0.82106481481481519</v>
      </c>
      <c r="Y257" s="11">
        <f t="shared" ca="1" si="142"/>
        <v>21</v>
      </c>
      <c r="Z257" s="12">
        <f t="shared" ca="1" si="197"/>
        <v>2.4305555555555555E-4</v>
      </c>
      <c r="AA257" s="12">
        <f t="shared" ca="1" si="198"/>
        <v>0.82130787037037079</v>
      </c>
      <c r="AB257" s="10">
        <f t="shared" ca="1" si="199"/>
        <v>0.82130787037037079</v>
      </c>
      <c r="AC257" s="23">
        <f>0</f>
        <v>0</v>
      </c>
      <c r="AD257" s="10">
        <f t="shared" ca="1" si="200"/>
        <v>0.82130787037037079</v>
      </c>
      <c r="AE257" s="9">
        <f t="shared" ca="1" si="144"/>
        <v>33</v>
      </c>
      <c r="AF257" s="10">
        <f t="shared" ca="1" si="201"/>
        <v>3.8194444444444446E-4</v>
      </c>
      <c r="AG257" s="10">
        <f t="shared" ca="1" si="202"/>
        <v>0.82168981481481518</v>
      </c>
      <c r="AH257" s="9" t="str">
        <f t="shared" ca="1" si="146"/>
        <v>Bowl</v>
      </c>
      <c r="AI257" s="8">
        <f t="shared" ca="1" si="203"/>
        <v>0.82168981481481518</v>
      </c>
      <c r="AJ257" s="23">
        <f t="shared" ca="1" si="204"/>
        <v>0</v>
      </c>
      <c r="AK257" s="8">
        <f t="shared" ca="1" si="205"/>
        <v>0.82168981481481518</v>
      </c>
      <c r="AL257" s="7">
        <f t="shared" ca="1" si="147"/>
        <v>30</v>
      </c>
      <c r="AM257" s="8">
        <f t="shared" ca="1" si="206"/>
        <v>3.4722222222222224E-4</v>
      </c>
      <c r="AN257" s="8">
        <f t="shared" ca="1" si="207"/>
        <v>0.82203703703703745</v>
      </c>
      <c r="AO257" s="7" t="str">
        <f t="shared" ca="1" si="150"/>
        <v>Debit</v>
      </c>
      <c r="AP257" s="1">
        <f t="shared" ca="1" si="208"/>
        <v>1.9421296296296631E-2</v>
      </c>
      <c r="AQ257" s="1">
        <f t="shared" ca="1" si="209"/>
        <v>1.9675925925925928E-3</v>
      </c>
      <c r="AR257">
        <f t="shared" si="210"/>
        <v>1</v>
      </c>
      <c r="AS257" s="33">
        <f t="shared" ca="1" si="211"/>
        <v>1.9421296296296631E-2</v>
      </c>
      <c r="AT257" s="33">
        <f t="shared" ca="1" si="212"/>
        <v>1.9675925925925928E-3</v>
      </c>
      <c r="AX257">
        <f t="shared" si="176"/>
        <v>253</v>
      </c>
      <c r="AY257" s="34">
        <v>9.1334090649294545E-3</v>
      </c>
    </row>
    <row r="258" spans="1:51" ht="15" customHeight="1">
      <c r="A258" s="2">
        <v>13</v>
      </c>
      <c r="B258" s="1">
        <f t="shared" si="178"/>
        <v>1.5046296296296297E-4</v>
      </c>
      <c r="C258" s="5">
        <f t="shared" si="179"/>
        <v>0.80079861111111117</v>
      </c>
      <c r="D258" s="18">
        <f t="shared" si="180"/>
        <v>0.80079861111111117</v>
      </c>
      <c r="E258" s="21">
        <f t="shared" ca="1" si="181"/>
        <v>1.388888888889106E-4</v>
      </c>
      <c r="F258" s="18">
        <f t="shared" ca="1" si="182"/>
        <v>0.80093750000000008</v>
      </c>
      <c r="G258" s="25">
        <f t="shared" ca="1" si="137"/>
        <v>20</v>
      </c>
      <c r="H258" s="18">
        <f t="shared" ca="1" si="183"/>
        <v>2.3148148148148149E-4</v>
      </c>
      <c r="I258" s="18">
        <f t="shared" ca="1" si="184"/>
        <v>0.80116898148148152</v>
      </c>
      <c r="J258" s="16">
        <f t="shared" ca="1" si="185"/>
        <v>0.80116898148148152</v>
      </c>
      <c r="K258" s="23">
        <f t="shared" ca="1" si="186"/>
        <v>1.7361111111113825E-4</v>
      </c>
      <c r="L258" s="16">
        <f t="shared" ca="1" si="187"/>
        <v>0.80134259259259266</v>
      </c>
      <c r="M258" s="15">
        <f t="shared" ca="1" si="138"/>
        <v>18</v>
      </c>
      <c r="N258" s="16">
        <f t="shared" ca="1" si="188"/>
        <v>2.0833333333333335E-4</v>
      </c>
      <c r="O258" s="16">
        <f t="shared" ca="1" si="189"/>
        <v>0.80155092592592603</v>
      </c>
      <c r="P258" s="14">
        <f t="shared" ca="1" si="190"/>
        <v>0.80155092592592603</v>
      </c>
      <c r="Q258" s="23">
        <f t="shared" ca="1" si="191"/>
        <v>2.013888888888915E-2</v>
      </c>
      <c r="R258" s="14">
        <f t="shared" ca="1" si="192"/>
        <v>0.82168981481481518</v>
      </c>
      <c r="S258" s="13">
        <f t="shared" ca="1" si="140"/>
        <v>35</v>
      </c>
      <c r="T258" s="14">
        <f t="shared" ca="1" si="193"/>
        <v>4.0509259259259258E-4</v>
      </c>
      <c r="U258" s="14">
        <f t="shared" ca="1" si="194"/>
        <v>0.82209490740740776</v>
      </c>
      <c r="V258" s="12">
        <f t="shared" ca="1" si="195"/>
        <v>0.82209490740740776</v>
      </c>
      <c r="W258" s="23">
        <v>0</v>
      </c>
      <c r="X258" s="12">
        <f t="shared" ca="1" si="196"/>
        <v>0.82209490740740776</v>
      </c>
      <c r="Y258" s="11">
        <f t="shared" ca="1" si="142"/>
        <v>31</v>
      </c>
      <c r="Z258" s="12">
        <f t="shared" ca="1" si="197"/>
        <v>3.5879629629629629E-4</v>
      </c>
      <c r="AA258" s="12">
        <f t="shared" ca="1" si="198"/>
        <v>0.82245370370370408</v>
      </c>
      <c r="AB258" s="10">
        <f t="shared" ca="1" si="199"/>
        <v>0.82245370370370408</v>
      </c>
      <c r="AC258" s="23">
        <f>0</f>
        <v>0</v>
      </c>
      <c r="AD258" s="10">
        <f t="shared" ca="1" si="200"/>
        <v>0.82245370370370408</v>
      </c>
      <c r="AE258" s="9">
        <f t="shared" ca="1" si="144"/>
        <v>33</v>
      </c>
      <c r="AF258" s="10">
        <f t="shared" ca="1" si="201"/>
        <v>3.8194444444444446E-4</v>
      </c>
      <c r="AG258" s="10">
        <f t="shared" ca="1" si="202"/>
        <v>0.82283564814814847</v>
      </c>
      <c r="AH258" s="9" t="str">
        <f t="shared" ca="1" si="146"/>
        <v>Bowl</v>
      </c>
      <c r="AI258" s="8">
        <f t="shared" ca="1" si="203"/>
        <v>0.82283564814814847</v>
      </c>
      <c r="AJ258" s="23">
        <f t="shared" ca="1" si="204"/>
        <v>0</v>
      </c>
      <c r="AK258" s="8">
        <f t="shared" ca="1" si="205"/>
        <v>0.82283564814814847</v>
      </c>
      <c r="AL258" s="7">
        <f t="shared" ca="1" si="147"/>
        <v>30</v>
      </c>
      <c r="AM258" s="8">
        <f t="shared" ca="1" si="206"/>
        <v>3.4722222222222224E-4</v>
      </c>
      <c r="AN258" s="8">
        <f t="shared" ca="1" si="207"/>
        <v>0.82318287037037075</v>
      </c>
      <c r="AO258" s="7" t="str">
        <f t="shared" ca="1" si="150"/>
        <v>Debit</v>
      </c>
      <c r="AP258" s="1">
        <f t="shared" ca="1" si="208"/>
        <v>2.0451388888889199E-2</v>
      </c>
      <c r="AQ258" s="1">
        <f t="shared" ca="1" si="209"/>
        <v>1.9328703703703704E-3</v>
      </c>
      <c r="AR258">
        <f t="shared" si="210"/>
        <v>1</v>
      </c>
      <c r="AS258" s="33">
        <f t="shared" ca="1" si="211"/>
        <v>2.0451388888889199E-2</v>
      </c>
      <c r="AT258" s="33">
        <f t="shared" ca="1" si="212"/>
        <v>1.9328703703703704E-3</v>
      </c>
      <c r="AX258">
        <f t="shared" si="176"/>
        <v>254</v>
      </c>
      <c r="AY258" s="34">
        <v>8.6515489254692917E-3</v>
      </c>
    </row>
    <row r="259" spans="1:51" ht="15" customHeight="1">
      <c r="A259" s="2">
        <v>155</v>
      </c>
      <c r="B259" s="1">
        <f t="shared" si="178"/>
        <v>1.7939814814814815E-3</v>
      </c>
      <c r="C259" s="5">
        <f t="shared" si="179"/>
        <v>0.80259259259259264</v>
      </c>
      <c r="D259" s="18">
        <f t="shared" si="180"/>
        <v>0.80259259259259264</v>
      </c>
      <c r="E259" s="21">
        <f t="shared" ca="1" si="181"/>
        <v>0</v>
      </c>
      <c r="F259" s="18">
        <f t="shared" ca="1" si="182"/>
        <v>0.80259259259259264</v>
      </c>
      <c r="G259" s="25">
        <f t="shared" ca="1" si="137"/>
        <v>11</v>
      </c>
      <c r="H259" s="18">
        <f t="shared" ca="1" si="183"/>
        <v>1.273148148148148E-4</v>
      </c>
      <c r="I259" s="18">
        <f t="shared" ca="1" si="184"/>
        <v>0.8027199074074074</v>
      </c>
      <c r="J259" s="16">
        <f t="shared" ca="1" si="185"/>
        <v>0.8027199074074074</v>
      </c>
      <c r="K259" s="23">
        <f t="shared" ca="1" si="186"/>
        <v>0</v>
      </c>
      <c r="L259" s="16">
        <f t="shared" ca="1" si="187"/>
        <v>0.8027199074074074</v>
      </c>
      <c r="M259" s="15">
        <f t="shared" ca="1" si="138"/>
        <v>23</v>
      </c>
      <c r="N259" s="16">
        <f t="shared" ca="1" si="188"/>
        <v>2.6620370370370372E-4</v>
      </c>
      <c r="O259" s="16">
        <f t="shared" ca="1" si="189"/>
        <v>0.80298611111111107</v>
      </c>
      <c r="P259" s="14">
        <f t="shared" ca="1" si="190"/>
        <v>0.80298611111111107</v>
      </c>
      <c r="Q259" s="23">
        <f t="shared" ca="1" si="191"/>
        <v>1.9849537037037401E-2</v>
      </c>
      <c r="R259" s="14">
        <f t="shared" ca="1" si="192"/>
        <v>0.82283564814814847</v>
      </c>
      <c r="S259" s="13">
        <f t="shared" ca="1" si="140"/>
        <v>23</v>
      </c>
      <c r="T259" s="14">
        <f t="shared" ca="1" si="193"/>
        <v>2.6620370370370372E-4</v>
      </c>
      <c r="U259" s="14">
        <f t="shared" ca="1" si="194"/>
        <v>0.82310185185185214</v>
      </c>
      <c r="V259" s="12">
        <f t="shared" ca="1" si="195"/>
        <v>0.82310185185185214</v>
      </c>
      <c r="W259" s="23">
        <v>0</v>
      </c>
      <c r="X259" s="12">
        <f t="shared" ca="1" si="196"/>
        <v>0.82310185185185214</v>
      </c>
      <c r="Y259" s="11">
        <f t="shared" ca="1" si="142"/>
        <v>27</v>
      </c>
      <c r="Z259" s="12">
        <f t="shared" ca="1" si="197"/>
        <v>3.1250000000000001E-4</v>
      </c>
      <c r="AA259" s="12">
        <f t="shared" ca="1" si="198"/>
        <v>0.82341435185185219</v>
      </c>
      <c r="AB259" s="10">
        <f t="shared" ca="1" si="199"/>
        <v>0.82341435185185219</v>
      </c>
      <c r="AC259" s="23">
        <f>0</f>
        <v>0</v>
      </c>
      <c r="AD259" s="10">
        <f t="shared" ca="1" si="200"/>
        <v>0.82341435185185219</v>
      </c>
      <c r="AE259" s="9">
        <f t="shared" ca="1" si="144"/>
        <v>49</v>
      </c>
      <c r="AF259" s="10">
        <f t="shared" ca="1" si="201"/>
        <v>5.6712962962962967E-4</v>
      </c>
      <c r="AG259" s="10">
        <f t="shared" ca="1" si="202"/>
        <v>0.82398148148148187</v>
      </c>
      <c r="AH259" s="9" t="str">
        <f t="shared" ca="1" si="146"/>
        <v>Bowl</v>
      </c>
      <c r="AI259" s="8">
        <f t="shared" ca="1" si="203"/>
        <v>0.82398148148148187</v>
      </c>
      <c r="AJ259" s="23">
        <f t="shared" ca="1" si="204"/>
        <v>0</v>
      </c>
      <c r="AK259" s="8">
        <f t="shared" ca="1" si="205"/>
        <v>0.82398148148148187</v>
      </c>
      <c r="AL259" s="7">
        <f t="shared" ca="1" si="147"/>
        <v>14</v>
      </c>
      <c r="AM259" s="8">
        <f t="shared" ca="1" si="206"/>
        <v>1.6203703703703703E-4</v>
      </c>
      <c r="AN259" s="8">
        <f t="shared" ca="1" si="207"/>
        <v>0.82414351851851886</v>
      </c>
      <c r="AO259" s="7" t="str">
        <f t="shared" ca="1" si="150"/>
        <v>Debit</v>
      </c>
      <c r="AP259" s="1">
        <f t="shared" ca="1" si="208"/>
        <v>1.9849537037037401E-2</v>
      </c>
      <c r="AQ259" s="1">
        <f t="shared" ca="1" si="209"/>
        <v>1.701388888888889E-3</v>
      </c>
      <c r="AR259">
        <f t="shared" si="210"/>
        <v>1</v>
      </c>
      <c r="AS259" s="33">
        <f t="shared" ca="1" si="211"/>
        <v>1.9849537037037401E-2</v>
      </c>
      <c r="AT259" s="33">
        <f t="shared" ca="1" si="212"/>
        <v>1.701388888888889E-3</v>
      </c>
      <c r="AX259">
        <f t="shared" si="176"/>
        <v>255</v>
      </c>
      <c r="AY259" s="34">
        <v>9.7614811957025191E-3</v>
      </c>
    </row>
    <row r="260" spans="1:51" ht="15" customHeight="1">
      <c r="A260" s="2">
        <v>58</v>
      </c>
      <c r="B260" s="1">
        <f t="shared" si="178"/>
        <v>6.7129629629629625E-4</v>
      </c>
      <c r="C260" s="5">
        <f t="shared" si="179"/>
        <v>0.80326388888888889</v>
      </c>
      <c r="D260" s="18">
        <f t="shared" si="180"/>
        <v>0.80326388888888889</v>
      </c>
      <c r="E260" s="21">
        <f t="shared" ca="1" si="181"/>
        <v>0</v>
      </c>
      <c r="F260" s="18">
        <f t="shared" ca="1" si="182"/>
        <v>0.80326388888888889</v>
      </c>
      <c r="G260" s="25">
        <f t="shared" ca="1" si="137"/>
        <v>14</v>
      </c>
      <c r="H260" s="18">
        <f t="shared" ca="1" si="183"/>
        <v>1.6203703703703703E-4</v>
      </c>
      <c r="I260" s="18">
        <f t="shared" ca="1" si="184"/>
        <v>0.80342592592592588</v>
      </c>
      <c r="J260" s="16">
        <f t="shared" ca="1" si="185"/>
        <v>0.80342592592592588</v>
      </c>
      <c r="K260" s="23">
        <f t="shared" ca="1" si="186"/>
        <v>0</v>
      </c>
      <c r="L260" s="16">
        <f t="shared" ca="1" si="187"/>
        <v>0.80342592592592588</v>
      </c>
      <c r="M260" s="15">
        <f t="shared" ca="1" si="138"/>
        <v>8</v>
      </c>
      <c r="N260" s="16">
        <f t="shared" ca="1" si="188"/>
        <v>9.2592592592592588E-5</v>
      </c>
      <c r="O260" s="16">
        <f t="shared" ca="1" si="189"/>
        <v>0.80351851851851852</v>
      </c>
      <c r="P260" s="14">
        <f t="shared" ca="1" si="190"/>
        <v>0.80351851851851852</v>
      </c>
      <c r="Q260" s="23">
        <f t="shared" ca="1" si="191"/>
        <v>2.0462962962963349E-2</v>
      </c>
      <c r="R260" s="14">
        <f t="shared" ca="1" si="192"/>
        <v>0.82398148148148187</v>
      </c>
      <c r="S260" s="13">
        <f t="shared" ca="1" si="140"/>
        <v>19</v>
      </c>
      <c r="T260" s="14">
        <f t="shared" ca="1" si="193"/>
        <v>2.199074074074074E-4</v>
      </c>
      <c r="U260" s="14">
        <f t="shared" ca="1" si="194"/>
        <v>0.82420138888888927</v>
      </c>
      <c r="V260" s="12">
        <f t="shared" ca="1" si="195"/>
        <v>0.82420138888888927</v>
      </c>
      <c r="W260" s="23">
        <v>0</v>
      </c>
      <c r="X260" s="12">
        <f t="shared" ca="1" si="196"/>
        <v>0.82420138888888927</v>
      </c>
      <c r="Y260" s="11">
        <f t="shared" ca="1" si="142"/>
        <v>27</v>
      </c>
      <c r="Z260" s="12">
        <f t="shared" ca="1" si="197"/>
        <v>3.1250000000000001E-4</v>
      </c>
      <c r="AA260" s="12">
        <f t="shared" ca="1" si="198"/>
        <v>0.82451388888888932</v>
      </c>
      <c r="AB260" s="10">
        <f t="shared" ca="1" si="199"/>
        <v>0.82451388888888932</v>
      </c>
      <c r="AC260" s="23">
        <f>0</f>
        <v>0</v>
      </c>
      <c r="AD260" s="10">
        <f t="shared" ca="1" si="200"/>
        <v>0.82451388888888932</v>
      </c>
      <c r="AE260" s="9">
        <f t="shared" ca="1" si="144"/>
        <v>54</v>
      </c>
      <c r="AF260" s="10">
        <f t="shared" ca="1" si="201"/>
        <v>6.2500000000000001E-4</v>
      </c>
      <c r="AG260" s="10">
        <f t="shared" ca="1" si="202"/>
        <v>0.82513888888888931</v>
      </c>
      <c r="AH260" s="9" t="str">
        <f t="shared" ca="1" si="146"/>
        <v>Quesadilla</v>
      </c>
      <c r="AI260" s="8">
        <f t="shared" ca="1" si="203"/>
        <v>0.82513888888888931</v>
      </c>
      <c r="AJ260" s="23">
        <f t="shared" ca="1" si="204"/>
        <v>0</v>
      </c>
      <c r="AK260" s="8">
        <f t="shared" ca="1" si="205"/>
        <v>0.82513888888888931</v>
      </c>
      <c r="AL260" s="7">
        <f t="shared" ca="1" si="147"/>
        <v>13</v>
      </c>
      <c r="AM260" s="8">
        <f t="shared" ca="1" si="206"/>
        <v>1.5046296296296297E-4</v>
      </c>
      <c r="AN260" s="8">
        <f t="shared" ca="1" si="207"/>
        <v>0.82528935185185226</v>
      </c>
      <c r="AO260" s="7" t="str">
        <f t="shared" ca="1" si="150"/>
        <v>Debit</v>
      </c>
      <c r="AP260" s="1">
        <f t="shared" ca="1" si="208"/>
        <v>2.0462962962963349E-2</v>
      </c>
      <c r="AQ260" s="1">
        <f t="shared" ca="1" si="209"/>
        <v>1.5625000000000001E-3</v>
      </c>
      <c r="AR260">
        <f t="shared" si="210"/>
        <v>1</v>
      </c>
      <c r="AS260" s="33">
        <f t="shared" ca="1" si="211"/>
        <v>2.0462962962963349E-2</v>
      </c>
      <c r="AT260" s="33">
        <f t="shared" ca="1" si="212"/>
        <v>1.5625000000000001E-3</v>
      </c>
      <c r="AX260">
        <f t="shared" si="176"/>
        <v>256</v>
      </c>
      <c r="AY260" s="34">
        <v>9.0655006858715269E-3</v>
      </c>
    </row>
    <row r="261" spans="1:51" ht="15" customHeight="1">
      <c r="A261" s="2">
        <v>14</v>
      </c>
      <c r="B261" s="1">
        <f t="shared" si="178"/>
        <v>1.6203703703703703E-4</v>
      </c>
      <c r="C261" s="5">
        <f t="shared" si="179"/>
        <v>0.80342592592592588</v>
      </c>
      <c r="D261" s="18">
        <f t="shared" si="180"/>
        <v>0.80342592592592588</v>
      </c>
      <c r="E261" s="21">
        <f t="shared" ca="1" si="181"/>
        <v>0</v>
      </c>
      <c r="F261" s="18">
        <f t="shared" ca="1" si="182"/>
        <v>0.80342592592592588</v>
      </c>
      <c r="G261" s="25">
        <f t="shared" ca="1" si="137"/>
        <v>29</v>
      </c>
      <c r="H261" s="18">
        <f t="shared" ca="1" si="183"/>
        <v>3.3564814814814812E-4</v>
      </c>
      <c r="I261" s="18">
        <f t="shared" ca="1" si="184"/>
        <v>0.803761574074074</v>
      </c>
      <c r="J261" s="16">
        <f t="shared" ca="1" si="185"/>
        <v>0.803761574074074</v>
      </c>
      <c r="K261" s="23">
        <f t="shared" ca="1" si="186"/>
        <v>0</v>
      </c>
      <c r="L261" s="16">
        <f t="shared" ca="1" si="187"/>
        <v>0.803761574074074</v>
      </c>
      <c r="M261" s="15">
        <f t="shared" ca="1" si="138"/>
        <v>19</v>
      </c>
      <c r="N261" s="16">
        <f t="shared" ca="1" si="188"/>
        <v>2.199074074074074E-4</v>
      </c>
      <c r="O261" s="16">
        <f t="shared" ca="1" si="189"/>
        <v>0.80398148148148141</v>
      </c>
      <c r="P261" s="14">
        <f t="shared" ca="1" si="190"/>
        <v>0.80398148148148141</v>
      </c>
      <c r="Q261" s="23">
        <f t="shared" ca="1" si="191"/>
        <v>2.1157407407407902E-2</v>
      </c>
      <c r="R261" s="14">
        <f t="shared" ca="1" si="192"/>
        <v>0.82513888888888931</v>
      </c>
      <c r="S261" s="13">
        <f t="shared" ca="1" si="140"/>
        <v>21</v>
      </c>
      <c r="T261" s="14">
        <f t="shared" ca="1" si="193"/>
        <v>2.4305555555555555E-4</v>
      </c>
      <c r="U261" s="14">
        <f t="shared" ca="1" si="194"/>
        <v>0.8253819444444449</v>
      </c>
      <c r="V261" s="12">
        <f t="shared" ca="1" si="195"/>
        <v>0.8253819444444449</v>
      </c>
      <c r="W261" s="23">
        <v>0</v>
      </c>
      <c r="X261" s="12">
        <f t="shared" ca="1" si="196"/>
        <v>0.8253819444444449</v>
      </c>
      <c r="Y261" s="11">
        <f t="shared" ca="1" si="142"/>
        <v>35</v>
      </c>
      <c r="Z261" s="12">
        <f t="shared" ca="1" si="197"/>
        <v>4.0509259259259258E-4</v>
      </c>
      <c r="AA261" s="12">
        <f t="shared" ca="1" si="198"/>
        <v>0.82578703703703749</v>
      </c>
      <c r="AB261" s="10">
        <f t="shared" ca="1" si="199"/>
        <v>0.82578703703703749</v>
      </c>
      <c r="AC261" s="23">
        <f>0</f>
        <v>0</v>
      </c>
      <c r="AD261" s="10">
        <f t="shared" ca="1" si="200"/>
        <v>0.82578703703703749</v>
      </c>
      <c r="AE261" s="9">
        <f t="shared" ca="1" si="144"/>
        <v>55</v>
      </c>
      <c r="AF261" s="10">
        <f t="shared" ca="1" si="201"/>
        <v>6.3657407407407413E-4</v>
      </c>
      <c r="AG261" s="10">
        <f t="shared" ca="1" si="202"/>
        <v>0.82642361111111151</v>
      </c>
      <c r="AH261" s="9" t="str">
        <f t="shared" ca="1" si="146"/>
        <v>Burrito</v>
      </c>
      <c r="AI261" s="8">
        <f t="shared" ca="1" si="203"/>
        <v>0.82642361111111151</v>
      </c>
      <c r="AJ261" s="23">
        <f t="shared" ca="1" si="204"/>
        <v>0</v>
      </c>
      <c r="AK261" s="8">
        <f t="shared" ca="1" si="205"/>
        <v>0.82642361111111151</v>
      </c>
      <c r="AL261" s="7">
        <f t="shared" ca="1" si="147"/>
        <v>15</v>
      </c>
      <c r="AM261" s="8">
        <f t="shared" ca="1" si="206"/>
        <v>1.7361111111111112E-4</v>
      </c>
      <c r="AN261" s="8">
        <f t="shared" ca="1" si="207"/>
        <v>0.82659722222222265</v>
      </c>
      <c r="AO261" s="7" t="str">
        <f t="shared" ca="1" si="150"/>
        <v>Debit</v>
      </c>
      <c r="AP261" s="1">
        <f t="shared" ca="1" si="208"/>
        <v>2.1157407407407902E-2</v>
      </c>
      <c r="AQ261" s="1">
        <f t="shared" ca="1" si="209"/>
        <v>2.0138888888888888E-3</v>
      </c>
      <c r="AR261">
        <f t="shared" si="210"/>
        <v>1</v>
      </c>
      <c r="AS261" s="33">
        <f t="shared" ca="1" si="211"/>
        <v>2.1157407407407902E-2</v>
      </c>
      <c r="AT261" s="33">
        <f t="shared" ca="1" si="212"/>
        <v>2.0138888888888888E-3</v>
      </c>
      <c r="AX261">
        <f t="shared" si="176"/>
        <v>257</v>
      </c>
      <c r="AY261" s="34">
        <v>8.6112540009147445E-3</v>
      </c>
    </row>
    <row r="262" spans="1:51" ht="15" customHeight="1">
      <c r="A262" s="2">
        <v>141</v>
      </c>
      <c r="B262" s="1">
        <f t="shared" si="178"/>
        <v>1.6319444444444445E-3</v>
      </c>
      <c r="C262" s="5">
        <f t="shared" si="179"/>
        <v>0.80505787037037035</v>
      </c>
      <c r="D262" s="18">
        <f t="shared" si="180"/>
        <v>0.80505787037037035</v>
      </c>
      <c r="E262" s="21">
        <f t="shared" ca="1" si="181"/>
        <v>0</v>
      </c>
      <c r="F262" s="18">
        <f t="shared" ca="1" si="182"/>
        <v>0.80505787037037035</v>
      </c>
      <c r="G262" s="25">
        <f t="shared" ref="G262:G325" ca="1" si="213">RANDBETWEEN(10,30)</f>
        <v>13</v>
      </c>
      <c r="H262" s="18">
        <f t="shared" ca="1" si="183"/>
        <v>1.5046296296296297E-4</v>
      </c>
      <c r="I262" s="18">
        <f t="shared" ca="1" si="184"/>
        <v>0.8052083333333333</v>
      </c>
      <c r="J262" s="16">
        <f t="shared" ca="1" si="185"/>
        <v>0.8052083333333333</v>
      </c>
      <c r="K262" s="23">
        <f t="shared" ca="1" si="186"/>
        <v>0</v>
      </c>
      <c r="L262" s="16">
        <f t="shared" ca="1" si="187"/>
        <v>0.8052083333333333</v>
      </c>
      <c r="M262" s="15">
        <f t="shared" ref="M262:M325" ca="1" si="214">RANDBETWEEN(8,35)</f>
        <v>16</v>
      </c>
      <c r="N262" s="16">
        <f t="shared" ca="1" si="188"/>
        <v>1.8518518518518518E-4</v>
      </c>
      <c r="O262" s="16">
        <f t="shared" ca="1" si="189"/>
        <v>0.80539351851851848</v>
      </c>
      <c r="P262" s="14">
        <f t="shared" ca="1" si="190"/>
        <v>0.80539351851851848</v>
      </c>
      <c r="Q262" s="23">
        <f t="shared" ca="1" si="191"/>
        <v>2.103009259259303E-2</v>
      </c>
      <c r="R262" s="14">
        <f t="shared" ca="1" si="192"/>
        <v>0.82642361111111151</v>
      </c>
      <c r="S262" s="13">
        <f t="shared" ref="S262:S325" ca="1" si="215">RANDBETWEEN(15,45)</f>
        <v>36</v>
      </c>
      <c r="T262" s="14">
        <f t="shared" ca="1" si="193"/>
        <v>4.1666666666666669E-4</v>
      </c>
      <c r="U262" s="14">
        <f t="shared" ca="1" si="194"/>
        <v>0.82684027777777813</v>
      </c>
      <c r="V262" s="12">
        <f t="shared" ca="1" si="195"/>
        <v>0.82684027777777813</v>
      </c>
      <c r="W262" s="23">
        <v>0</v>
      </c>
      <c r="X262" s="12">
        <f t="shared" ca="1" si="196"/>
        <v>0.82684027777777813</v>
      </c>
      <c r="Y262" s="11">
        <f t="shared" ref="Y262:Y325" ca="1" si="216">RANDBETWEEN(20,50)</f>
        <v>32</v>
      </c>
      <c r="Z262" s="12">
        <f t="shared" ca="1" si="197"/>
        <v>3.7037037037037035E-4</v>
      </c>
      <c r="AA262" s="12">
        <f t="shared" ca="1" si="198"/>
        <v>0.82721064814814849</v>
      </c>
      <c r="AB262" s="10">
        <f t="shared" ca="1" si="199"/>
        <v>0.82721064814814849</v>
      </c>
      <c r="AC262" s="23">
        <f>0</f>
        <v>0</v>
      </c>
      <c r="AD262" s="10">
        <f t="shared" ca="1" si="200"/>
        <v>0.82721064814814849</v>
      </c>
      <c r="AE262" s="9">
        <f t="shared" ref="AE262:AE325" ca="1" si="217">IF(AH262=$AE$366,RANDBETWEEN($AF$366,$AG$366),IF(AH262=$AE$367,RANDBETWEEN($AF$367,$AG$367),RANDBETWEEN($AF$368,$AG$368)))</f>
        <v>30</v>
      </c>
      <c r="AF262" s="10">
        <f t="shared" ca="1" si="201"/>
        <v>3.4722222222222224E-4</v>
      </c>
      <c r="AG262" s="10">
        <f t="shared" ca="1" si="202"/>
        <v>0.82755787037037076</v>
      </c>
      <c r="AH262" s="9" t="str">
        <f t="shared" ref="AH262:AH325" ca="1" si="218">IF(RAND()&lt;$AD$366,$AE$366,IF(RAND()&lt;$AD$367,$AE$367,$AE$368))</f>
        <v>Bowl</v>
      </c>
      <c r="AI262" s="8">
        <f t="shared" ca="1" si="203"/>
        <v>0.82755787037037076</v>
      </c>
      <c r="AJ262" s="23">
        <f t="shared" ca="1" si="204"/>
        <v>0</v>
      </c>
      <c r="AK262" s="8">
        <f t="shared" ca="1" si="205"/>
        <v>0.82755787037037076</v>
      </c>
      <c r="AL262" s="7">
        <f t="shared" ref="AL262:AL325" ca="1" si="219">IF(AO262=$AL$366,RANDBETWEEN($AM$366,$AN$366),RANDBETWEEN($AM$367,$AN$367))</f>
        <v>19</v>
      </c>
      <c r="AM262" s="8">
        <f t="shared" ca="1" si="206"/>
        <v>2.199074074074074E-4</v>
      </c>
      <c r="AN262" s="8">
        <f t="shared" ca="1" si="207"/>
        <v>0.82777777777777817</v>
      </c>
      <c r="AO262" s="7" t="str">
        <f t="shared" ref="AO262:AO325" ca="1" si="220">IF(RAND()&lt;$AK$366,$AL$366,$AL$367)</f>
        <v>Debit</v>
      </c>
      <c r="AP262" s="1">
        <f t="shared" ca="1" si="208"/>
        <v>2.103009259259303E-2</v>
      </c>
      <c r="AQ262" s="1">
        <f t="shared" ca="1" si="209"/>
        <v>1.6898148148148148E-3</v>
      </c>
      <c r="AR262">
        <f t="shared" si="210"/>
        <v>1</v>
      </c>
      <c r="AS262" s="33">
        <f t="shared" ca="1" si="211"/>
        <v>2.103009259259303E-2</v>
      </c>
      <c r="AT262" s="33">
        <f t="shared" ca="1" si="212"/>
        <v>1.6898148148148148E-3</v>
      </c>
      <c r="AX262">
        <f t="shared" si="176"/>
        <v>258</v>
      </c>
      <c r="AY262" s="34">
        <v>8.5593135573847293E-3</v>
      </c>
    </row>
    <row r="263" spans="1:51" ht="15" customHeight="1">
      <c r="A263" s="2">
        <v>123</v>
      </c>
      <c r="B263" s="1">
        <f t="shared" si="178"/>
        <v>1.4236111111111112E-3</v>
      </c>
      <c r="C263" s="5">
        <f t="shared" si="179"/>
        <v>0.80648148148148147</v>
      </c>
      <c r="D263" s="18">
        <f t="shared" si="180"/>
        <v>0.80648148148148147</v>
      </c>
      <c r="E263" s="21">
        <f t="shared" ca="1" si="181"/>
        <v>0</v>
      </c>
      <c r="F263" s="18">
        <f t="shared" ca="1" si="182"/>
        <v>0.80648148148148147</v>
      </c>
      <c r="G263" s="25">
        <f t="shared" ca="1" si="213"/>
        <v>23</v>
      </c>
      <c r="H263" s="18">
        <f t="shared" ca="1" si="183"/>
        <v>2.6620370370370372E-4</v>
      </c>
      <c r="I263" s="18">
        <f t="shared" ca="1" si="184"/>
        <v>0.80674768518518514</v>
      </c>
      <c r="J263" s="16">
        <f t="shared" ca="1" si="185"/>
        <v>0.80674768518518514</v>
      </c>
      <c r="K263" s="23">
        <f t="shared" ca="1" si="186"/>
        <v>0</v>
      </c>
      <c r="L263" s="16">
        <f t="shared" ca="1" si="187"/>
        <v>0.80674768518518514</v>
      </c>
      <c r="M263" s="15">
        <f t="shared" ca="1" si="214"/>
        <v>27</v>
      </c>
      <c r="N263" s="16">
        <f t="shared" ca="1" si="188"/>
        <v>3.1250000000000001E-4</v>
      </c>
      <c r="O263" s="16">
        <f t="shared" ca="1" si="189"/>
        <v>0.80706018518518519</v>
      </c>
      <c r="P263" s="14">
        <f t="shared" ca="1" si="190"/>
        <v>0.80706018518518519</v>
      </c>
      <c r="Q263" s="23">
        <f t="shared" ca="1" si="191"/>
        <v>2.0497685185185577E-2</v>
      </c>
      <c r="R263" s="14">
        <f t="shared" ca="1" si="192"/>
        <v>0.82755787037037076</v>
      </c>
      <c r="S263" s="13">
        <f t="shared" ca="1" si="215"/>
        <v>28</v>
      </c>
      <c r="T263" s="14">
        <f t="shared" ca="1" si="193"/>
        <v>3.2407407407407406E-4</v>
      </c>
      <c r="U263" s="14">
        <f t="shared" ca="1" si="194"/>
        <v>0.82788194444444485</v>
      </c>
      <c r="V263" s="12">
        <f t="shared" ca="1" si="195"/>
        <v>0.82788194444444485</v>
      </c>
      <c r="W263" s="23">
        <v>0</v>
      </c>
      <c r="X263" s="12">
        <f t="shared" ca="1" si="196"/>
        <v>0.82788194444444485</v>
      </c>
      <c r="Y263" s="11">
        <f t="shared" ca="1" si="216"/>
        <v>23</v>
      </c>
      <c r="Z263" s="12">
        <f t="shared" ca="1" si="197"/>
        <v>2.6620370370370372E-4</v>
      </c>
      <c r="AA263" s="12">
        <f t="shared" ca="1" si="198"/>
        <v>0.82814814814814852</v>
      </c>
      <c r="AB263" s="10">
        <f t="shared" ca="1" si="199"/>
        <v>0.82814814814814852</v>
      </c>
      <c r="AC263" s="23">
        <f>0</f>
        <v>0</v>
      </c>
      <c r="AD263" s="10">
        <f t="shared" ca="1" si="200"/>
        <v>0.82814814814814852</v>
      </c>
      <c r="AE263" s="9">
        <f t="shared" ca="1" si="217"/>
        <v>47</v>
      </c>
      <c r="AF263" s="10">
        <f t="shared" ca="1" si="201"/>
        <v>5.4398148148148144E-4</v>
      </c>
      <c r="AG263" s="10">
        <f t="shared" ca="1" si="202"/>
        <v>0.82869212962963001</v>
      </c>
      <c r="AH263" s="9" t="str">
        <f t="shared" ca="1" si="218"/>
        <v>Bowl</v>
      </c>
      <c r="AI263" s="8">
        <f t="shared" ca="1" si="203"/>
        <v>0.82869212962963001</v>
      </c>
      <c r="AJ263" s="23">
        <f t="shared" ca="1" si="204"/>
        <v>0</v>
      </c>
      <c r="AK263" s="8">
        <f t="shared" ca="1" si="205"/>
        <v>0.82869212962963001</v>
      </c>
      <c r="AL263" s="7">
        <f t="shared" ca="1" si="219"/>
        <v>57</v>
      </c>
      <c r="AM263" s="8">
        <f t="shared" ca="1" si="206"/>
        <v>6.5972222222222224E-4</v>
      </c>
      <c r="AN263" s="8">
        <f t="shared" ca="1" si="207"/>
        <v>0.82935185185185223</v>
      </c>
      <c r="AO263" s="7" t="str">
        <f t="shared" ca="1" si="220"/>
        <v>Cash</v>
      </c>
      <c r="AP263" s="1">
        <f t="shared" ca="1" si="208"/>
        <v>2.0497685185185577E-2</v>
      </c>
      <c r="AQ263" s="1">
        <f t="shared" ca="1" si="209"/>
        <v>2.3726851851851856E-3</v>
      </c>
      <c r="AR263">
        <f t="shared" si="210"/>
        <v>1</v>
      </c>
      <c r="AS263" s="33">
        <f t="shared" ca="1" si="211"/>
        <v>2.0497685185185577E-2</v>
      </c>
      <c r="AT263" s="33">
        <f t="shared" ca="1" si="212"/>
        <v>2.3726851851851856E-3</v>
      </c>
      <c r="AX263">
        <f t="shared" ref="AX263:AX326" si="221">AX262+1</f>
        <v>259</v>
      </c>
      <c r="AY263" s="34">
        <v>8.9408293324190913E-3</v>
      </c>
    </row>
    <row r="264" spans="1:51" ht="15" customHeight="1">
      <c r="A264" s="2">
        <v>145</v>
      </c>
      <c r="B264" s="1">
        <f t="shared" si="178"/>
        <v>1.6782407407407408E-3</v>
      </c>
      <c r="C264" s="5">
        <f t="shared" si="179"/>
        <v>0.80815972222222221</v>
      </c>
      <c r="D264" s="18">
        <f t="shared" si="180"/>
        <v>0.80815972222222221</v>
      </c>
      <c r="E264" s="21">
        <f t="shared" ca="1" si="181"/>
        <v>0</v>
      </c>
      <c r="F264" s="18">
        <f t="shared" ca="1" si="182"/>
        <v>0.80815972222222221</v>
      </c>
      <c r="G264" s="25">
        <f t="shared" ca="1" si="213"/>
        <v>27</v>
      </c>
      <c r="H264" s="18">
        <f t="shared" ca="1" si="183"/>
        <v>3.1250000000000001E-4</v>
      </c>
      <c r="I264" s="18">
        <f t="shared" ca="1" si="184"/>
        <v>0.80847222222222226</v>
      </c>
      <c r="J264" s="16">
        <f t="shared" ca="1" si="185"/>
        <v>0.80847222222222226</v>
      </c>
      <c r="K264" s="23">
        <f t="shared" ca="1" si="186"/>
        <v>0</v>
      </c>
      <c r="L264" s="16">
        <f t="shared" ca="1" si="187"/>
        <v>0.80847222222222226</v>
      </c>
      <c r="M264" s="15">
        <f t="shared" ca="1" si="214"/>
        <v>23</v>
      </c>
      <c r="N264" s="16">
        <f t="shared" ca="1" si="188"/>
        <v>2.6620370370370372E-4</v>
      </c>
      <c r="O264" s="16">
        <f t="shared" ca="1" si="189"/>
        <v>0.80873842592592593</v>
      </c>
      <c r="P264" s="14">
        <f t="shared" ca="1" si="190"/>
        <v>0.80873842592592593</v>
      </c>
      <c r="Q264" s="23">
        <f t="shared" ca="1" si="191"/>
        <v>1.9953703703704084E-2</v>
      </c>
      <c r="R264" s="14">
        <f t="shared" ca="1" si="192"/>
        <v>0.82869212962963001</v>
      </c>
      <c r="S264" s="13">
        <f t="shared" ca="1" si="215"/>
        <v>30</v>
      </c>
      <c r="T264" s="14">
        <f t="shared" ca="1" si="193"/>
        <v>3.4722222222222224E-4</v>
      </c>
      <c r="U264" s="14">
        <f t="shared" ca="1" si="194"/>
        <v>0.82903935185185229</v>
      </c>
      <c r="V264" s="12">
        <f t="shared" ca="1" si="195"/>
        <v>0.82903935185185229</v>
      </c>
      <c r="W264" s="23">
        <v>0</v>
      </c>
      <c r="X264" s="12">
        <f t="shared" ca="1" si="196"/>
        <v>0.82903935185185229</v>
      </c>
      <c r="Y264" s="11">
        <f t="shared" ca="1" si="216"/>
        <v>45</v>
      </c>
      <c r="Z264" s="12">
        <f t="shared" ca="1" si="197"/>
        <v>5.2083333333333333E-4</v>
      </c>
      <c r="AA264" s="12">
        <f t="shared" ca="1" si="198"/>
        <v>0.82956018518518559</v>
      </c>
      <c r="AB264" s="10">
        <f t="shared" ca="1" si="199"/>
        <v>0.82956018518518559</v>
      </c>
      <c r="AC264" s="23">
        <f>0</f>
        <v>0</v>
      </c>
      <c r="AD264" s="10">
        <f t="shared" ca="1" si="200"/>
        <v>0.82956018518518559</v>
      </c>
      <c r="AE264" s="9">
        <f t="shared" ca="1" si="217"/>
        <v>46</v>
      </c>
      <c r="AF264" s="10">
        <f t="shared" ca="1" si="201"/>
        <v>5.3240740740740744E-4</v>
      </c>
      <c r="AG264" s="10">
        <f t="shared" ca="1" si="202"/>
        <v>0.83009259259259305</v>
      </c>
      <c r="AH264" s="9" t="str">
        <f t="shared" ca="1" si="218"/>
        <v>Bowl</v>
      </c>
      <c r="AI264" s="8">
        <f t="shared" ca="1" si="203"/>
        <v>0.83009259259259305</v>
      </c>
      <c r="AJ264" s="23">
        <f t="shared" ca="1" si="204"/>
        <v>0</v>
      </c>
      <c r="AK264" s="8">
        <f t="shared" ca="1" si="205"/>
        <v>0.83009259259259305</v>
      </c>
      <c r="AL264" s="7">
        <f t="shared" ca="1" si="219"/>
        <v>15</v>
      </c>
      <c r="AM264" s="8">
        <f t="shared" ca="1" si="206"/>
        <v>1.7361111111111112E-4</v>
      </c>
      <c r="AN264" s="8">
        <f t="shared" ca="1" si="207"/>
        <v>0.83026620370370419</v>
      </c>
      <c r="AO264" s="7" t="str">
        <f t="shared" ca="1" si="220"/>
        <v>Debit</v>
      </c>
      <c r="AP264" s="1">
        <f t="shared" ca="1" si="208"/>
        <v>1.9953703703704084E-2</v>
      </c>
      <c r="AQ264" s="1">
        <f t="shared" ca="1" si="209"/>
        <v>2.1527777777777778E-3</v>
      </c>
      <c r="AR264">
        <f t="shared" si="210"/>
        <v>1</v>
      </c>
      <c r="AS264" s="33">
        <f t="shared" ca="1" si="211"/>
        <v>1.9953703703704084E-2</v>
      </c>
      <c r="AT264" s="33">
        <f t="shared" ca="1" si="212"/>
        <v>2.1527777777777778E-3</v>
      </c>
      <c r="AX264">
        <f t="shared" si="221"/>
        <v>260</v>
      </c>
      <c r="AY264" s="34">
        <v>7.514288980338661E-3</v>
      </c>
    </row>
    <row r="265" spans="1:51" ht="15" customHeight="1">
      <c r="A265" s="2">
        <v>165</v>
      </c>
      <c r="B265" s="1">
        <f t="shared" si="178"/>
        <v>1.9097222222222222E-3</v>
      </c>
      <c r="C265" s="5">
        <f t="shared" si="179"/>
        <v>0.8100694444444444</v>
      </c>
      <c r="D265" s="18">
        <f t="shared" si="180"/>
        <v>0.8100694444444444</v>
      </c>
      <c r="E265" s="21">
        <f t="shared" ca="1" si="181"/>
        <v>0</v>
      </c>
      <c r="F265" s="18">
        <f t="shared" ca="1" si="182"/>
        <v>0.8100694444444444</v>
      </c>
      <c r="G265" s="25">
        <f t="shared" ca="1" si="213"/>
        <v>26</v>
      </c>
      <c r="H265" s="18">
        <f t="shared" ca="1" si="183"/>
        <v>3.0092592592592595E-4</v>
      </c>
      <c r="I265" s="18">
        <f t="shared" ca="1" si="184"/>
        <v>0.8103703703703703</v>
      </c>
      <c r="J265" s="16">
        <f t="shared" ca="1" si="185"/>
        <v>0.8103703703703703</v>
      </c>
      <c r="K265" s="23">
        <f t="shared" ca="1" si="186"/>
        <v>0</v>
      </c>
      <c r="L265" s="16">
        <f t="shared" ca="1" si="187"/>
        <v>0.8103703703703703</v>
      </c>
      <c r="M265" s="15">
        <f t="shared" ca="1" si="214"/>
        <v>33</v>
      </c>
      <c r="N265" s="16">
        <f t="shared" ca="1" si="188"/>
        <v>3.8194444444444446E-4</v>
      </c>
      <c r="O265" s="16">
        <f t="shared" ca="1" si="189"/>
        <v>0.81075231481481469</v>
      </c>
      <c r="P265" s="14">
        <f t="shared" ca="1" si="190"/>
        <v>0.81075231481481469</v>
      </c>
      <c r="Q265" s="23">
        <f t="shared" ca="1" si="191"/>
        <v>1.9340277777778359E-2</v>
      </c>
      <c r="R265" s="14">
        <f t="shared" ca="1" si="192"/>
        <v>0.83009259259259305</v>
      </c>
      <c r="S265" s="13">
        <f t="shared" ca="1" si="215"/>
        <v>15</v>
      </c>
      <c r="T265" s="14">
        <f t="shared" ca="1" si="193"/>
        <v>1.7361111111111112E-4</v>
      </c>
      <c r="U265" s="14">
        <f t="shared" ca="1" si="194"/>
        <v>0.83026620370370419</v>
      </c>
      <c r="V265" s="12">
        <f t="shared" ca="1" si="195"/>
        <v>0.83026620370370419</v>
      </c>
      <c r="W265" s="23">
        <v>0</v>
      </c>
      <c r="X265" s="12">
        <f t="shared" ca="1" si="196"/>
        <v>0.83026620370370419</v>
      </c>
      <c r="Y265" s="11">
        <f t="shared" ca="1" si="216"/>
        <v>34</v>
      </c>
      <c r="Z265" s="12">
        <f t="shared" ca="1" si="197"/>
        <v>3.9351851851851852E-4</v>
      </c>
      <c r="AA265" s="12">
        <f t="shared" ca="1" si="198"/>
        <v>0.83065972222222273</v>
      </c>
      <c r="AB265" s="10">
        <f t="shared" ca="1" si="199"/>
        <v>0.83065972222222273</v>
      </c>
      <c r="AC265" s="23">
        <f>0</f>
        <v>0</v>
      </c>
      <c r="AD265" s="10">
        <f t="shared" ca="1" si="200"/>
        <v>0.83065972222222273</v>
      </c>
      <c r="AE265" s="9">
        <f t="shared" ca="1" si="217"/>
        <v>48</v>
      </c>
      <c r="AF265" s="10">
        <f t="shared" ca="1" si="201"/>
        <v>5.5555555555555556E-4</v>
      </c>
      <c r="AG265" s="10">
        <f t="shared" ca="1" si="202"/>
        <v>0.83121527777777826</v>
      </c>
      <c r="AH265" s="9" t="str">
        <f t="shared" ca="1" si="218"/>
        <v>Bowl</v>
      </c>
      <c r="AI265" s="8">
        <f t="shared" ca="1" si="203"/>
        <v>0.83121527777777826</v>
      </c>
      <c r="AJ265" s="23">
        <f t="shared" ca="1" si="204"/>
        <v>0</v>
      </c>
      <c r="AK265" s="8">
        <f t="shared" ca="1" si="205"/>
        <v>0.83121527777777826</v>
      </c>
      <c r="AL265" s="7">
        <f t="shared" ca="1" si="219"/>
        <v>53</v>
      </c>
      <c r="AM265" s="8">
        <f t="shared" ca="1" si="206"/>
        <v>6.134259259259259E-4</v>
      </c>
      <c r="AN265" s="8">
        <f t="shared" ca="1" si="207"/>
        <v>0.83182870370370421</v>
      </c>
      <c r="AO265" s="7" t="str">
        <f t="shared" ca="1" si="220"/>
        <v>Cash</v>
      </c>
      <c r="AP265" s="1">
        <f t="shared" ca="1" si="208"/>
        <v>1.9340277777778359E-2</v>
      </c>
      <c r="AQ265" s="1">
        <f t="shared" ca="1" si="209"/>
        <v>2.4189814814814812E-3</v>
      </c>
      <c r="AR265">
        <f t="shared" si="210"/>
        <v>1</v>
      </c>
      <c r="AS265" s="33">
        <f t="shared" ca="1" si="211"/>
        <v>1.9340277777778359E-2</v>
      </c>
      <c r="AT265" s="33">
        <f t="shared" ca="1" si="212"/>
        <v>2.4189814814814812E-3</v>
      </c>
      <c r="AX265">
        <f t="shared" si="221"/>
        <v>261</v>
      </c>
      <c r="AY265" s="34">
        <v>8.3434785093739836E-3</v>
      </c>
    </row>
    <row r="266" spans="1:51" ht="15" customHeight="1">
      <c r="A266" s="2">
        <v>156</v>
      </c>
      <c r="B266" s="1">
        <f t="shared" si="178"/>
        <v>1.8055555555555555E-3</v>
      </c>
      <c r="C266" s="5">
        <f t="shared" si="179"/>
        <v>0.8118749999999999</v>
      </c>
      <c r="D266" s="18">
        <f t="shared" si="180"/>
        <v>0.8118749999999999</v>
      </c>
      <c r="E266" s="21">
        <f t="shared" ca="1" si="181"/>
        <v>0</v>
      </c>
      <c r="F266" s="18">
        <f t="shared" ca="1" si="182"/>
        <v>0.8118749999999999</v>
      </c>
      <c r="G266" s="25">
        <f t="shared" ca="1" si="213"/>
        <v>15</v>
      </c>
      <c r="H266" s="18">
        <f t="shared" ca="1" si="183"/>
        <v>1.7361111111111112E-4</v>
      </c>
      <c r="I266" s="18">
        <f t="shared" ca="1" si="184"/>
        <v>0.81204861111111104</v>
      </c>
      <c r="J266" s="16">
        <f t="shared" ca="1" si="185"/>
        <v>0.81204861111111104</v>
      </c>
      <c r="K266" s="23">
        <f t="shared" ca="1" si="186"/>
        <v>0</v>
      </c>
      <c r="L266" s="16">
        <f t="shared" ca="1" si="187"/>
        <v>0.81204861111111104</v>
      </c>
      <c r="M266" s="15">
        <f t="shared" ca="1" si="214"/>
        <v>16</v>
      </c>
      <c r="N266" s="16">
        <f t="shared" ca="1" si="188"/>
        <v>1.8518518518518518E-4</v>
      </c>
      <c r="O266" s="16">
        <f t="shared" ca="1" si="189"/>
        <v>0.81223379629629622</v>
      </c>
      <c r="P266" s="14">
        <f t="shared" ca="1" si="190"/>
        <v>0.81223379629629622</v>
      </c>
      <c r="Q266" s="23">
        <f t="shared" ca="1" si="191"/>
        <v>1.8981481481482043E-2</v>
      </c>
      <c r="R266" s="14">
        <f t="shared" ca="1" si="192"/>
        <v>0.83121527777777826</v>
      </c>
      <c r="S266" s="13">
        <f t="shared" ca="1" si="215"/>
        <v>32</v>
      </c>
      <c r="T266" s="14">
        <f t="shared" ca="1" si="193"/>
        <v>3.7037037037037035E-4</v>
      </c>
      <c r="U266" s="14">
        <f t="shared" ca="1" si="194"/>
        <v>0.83158564814814862</v>
      </c>
      <c r="V266" s="12">
        <f t="shared" ca="1" si="195"/>
        <v>0.83158564814814862</v>
      </c>
      <c r="W266" s="23">
        <v>0</v>
      </c>
      <c r="X266" s="12">
        <f t="shared" ca="1" si="196"/>
        <v>0.83158564814814862</v>
      </c>
      <c r="Y266" s="11">
        <f t="shared" ca="1" si="216"/>
        <v>38</v>
      </c>
      <c r="Z266" s="12">
        <f t="shared" ca="1" si="197"/>
        <v>4.3981481481481481E-4</v>
      </c>
      <c r="AA266" s="12">
        <f t="shared" ca="1" si="198"/>
        <v>0.83202546296296342</v>
      </c>
      <c r="AB266" s="10">
        <f t="shared" ca="1" si="199"/>
        <v>0.83202546296296342</v>
      </c>
      <c r="AC266" s="23">
        <f>0</f>
        <v>0</v>
      </c>
      <c r="AD266" s="10">
        <f t="shared" ca="1" si="200"/>
        <v>0.83202546296296342</v>
      </c>
      <c r="AE266" s="9">
        <f t="shared" ca="1" si="217"/>
        <v>60</v>
      </c>
      <c r="AF266" s="10">
        <f t="shared" ca="1" si="201"/>
        <v>6.9444444444444447E-4</v>
      </c>
      <c r="AG266" s="10">
        <f t="shared" ca="1" si="202"/>
        <v>0.83271990740740787</v>
      </c>
      <c r="AH266" s="9" t="str">
        <f t="shared" ca="1" si="218"/>
        <v>Quesadilla</v>
      </c>
      <c r="AI266" s="8">
        <f t="shared" ca="1" si="203"/>
        <v>0.83271990740740787</v>
      </c>
      <c r="AJ266" s="23">
        <f t="shared" ca="1" si="204"/>
        <v>0</v>
      </c>
      <c r="AK266" s="8">
        <f t="shared" ca="1" si="205"/>
        <v>0.83271990740740787</v>
      </c>
      <c r="AL266" s="7">
        <f t="shared" ca="1" si="219"/>
        <v>21</v>
      </c>
      <c r="AM266" s="8">
        <f t="shared" ca="1" si="206"/>
        <v>2.4305555555555555E-4</v>
      </c>
      <c r="AN266" s="8">
        <f t="shared" ca="1" si="207"/>
        <v>0.83296296296296346</v>
      </c>
      <c r="AO266" s="7" t="str">
        <f t="shared" ca="1" si="220"/>
        <v>Debit</v>
      </c>
      <c r="AP266" s="1">
        <f t="shared" ca="1" si="208"/>
        <v>1.8981481481482043E-2</v>
      </c>
      <c r="AQ266" s="1">
        <f t="shared" ca="1" si="209"/>
        <v>2.1064814814814813E-3</v>
      </c>
      <c r="AR266">
        <f t="shared" si="210"/>
        <v>1</v>
      </c>
      <c r="AS266" s="33">
        <f t="shared" ca="1" si="211"/>
        <v>1.8981481481482043E-2</v>
      </c>
      <c r="AT266" s="33">
        <f t="shared" ca="1" si="212"/>
        <v>2.1064814814814813E-3</v>
      </c>
      <c r="AX266">
        <f t="shared" si="221"/>
        <v>262</v>
      </c>
      <c r="AY266" s="34">
        <v>9.4488740283495878E-3</v>
      </c>
    </row>
    <row r="267" spans="1:51" ht="15" customHeight="1">
      <c r="A267" s="2">
        <v>142</v>
      </c>
      <c r="B267" s="1">
        <f t="shared" si="178"/>
        <v>1.6435185185185185E-3</v>
      </c>
      <c r="C267" s="5">
        <f t="shared" si="179"/>
        <v>0.81351851851851842</v>
      </c>
      <c r="D267" s="18">
        <f t="shared" si="180"/>
        <v>0.81351851851851842</v>
      </c>
      <c r="E267" s="21">
        <f t="shared" ca="1" si="181"/>
        <v>0</v>
      </c>
      <c r="F267" s="18">
        <f t="shared" ca="1" si="182"/>
        <v>0.81351851851851842</v>
      </c>
      <c r="G267" s="25">
        <f t="shared" ca="1" si="213"/>
        <v>11</v>
      </c>
      <c r="H267" s="18">
        <f t="shared" ca="1" si="183"/>
        <v>1.273148148148148E-4</v>
      </c>
      <c r="I267" s="18">
        <f t="shared" ca="1" si="184"/>
        <v>0.81364583333333318</v>
      </c>
      <c r="J267" s="16">
        <f t="shared" ca="1" si="185"/>
        <v>0.81364583333333318</v>
      </c>
      <c r="K267" s="23">
        <f t="shared" ca="1" si="186"/>
        <v>0</v>
      </c>
      <c r="L267" s="16">
        <f t="shared" ca="1" si="187"/>
        <v>0.81364583333333318</v>
      </c>
      <c r="M267" s="15">
        <f t="shared" ca="1" si="214"/>
        <v>10</v>
      </c>
      <c r="N267" s="16">
        <f t="shared" ca="1" si="188"/>
        <v>1.1574074074074075E-4</v>
      </c>
      <c r="O267" s="16">
        <f t="shared" ca="1" si="189"/>
        <v>0.8137615740740739</v>
      </c>
      <c r="P267" s="14">
        <f t="shared" ca="1" si="190"/>
        <v>0.8137615740740739</v>
      </c>
      <c r="Q267" s="23">
        <f t="shared" ca="1" si="191"/>
        <v>1.8958333333333965E-2</v>
      </c>
      <c r="R267" s="14">
        <f t="shared" ca="1" si="192"/>
        <v>0.83271990740740787</v>
      </c>
      <c r="S267" s="13">
        <f t="shared" ca="1" si="215"/>
        <v>34</v>
      </c>
      <c r="T267" s="14">
        <f t="shared" ca="1" si="193"/>
        <v>3.9351851851851852E-4</v>
      </c>
      <c r="U267" s="14">
        <f t="shared" ca="1" si="194"/>
        <v>0.83311342592592641</v>
      </c>
      <c r="V267" s="12">
        <f t="shared" ca="1" si="195"/>
        <v>0.83311342592592641</v>
      </c>
      <c r="W267" s="23">
        <v>0</v>
      </c>
      <c r="X267" s="12">
        <f t="shared" ca="1" si="196"/>
        <v>0.83311342592592641</v>
      </c>
      <c r="Y267" s="11">
        <f t="shared" ca="1" si="216"/>
        <v>36</v>
      </c>
      <c r="Z267" s="12">
        <f t="shared" ca="1" si="197"/>
        <v>4.1666666666666669E-4</v>
      </c>
      <c r="AA267" s="12">
        <f t="shared" ca="1" si="198"/>
        <v>0.83353009259259303</v>
      </c>
      <c r="AB267" s="10">
        <f t="shared" ca="1" si="199"/>
        <v>0.83353009259259303</v>
      </c>
      <c r="AC267" s="23">
        <f>0</f>
        <v>0</v>
      </c>
      <c r="AD267" s="10">
        <f t="shared" ca="1" si="200"/>
        <v>0.83353009259259303</v>
      </c>
      <c r="AE267" s="9">
        <f t="shared" ca="1" si="217"/>
        <v>38</v>
      </c>
      <c r="AF267" s="10">
        <f t="shared" ca="1" si="201"/>
        <v>4.3981481481481481E-4</v>
      </c>
      <c r="AG267" s="10">
        <f t="shared" ca="1" si="202"/>
        <v>0.83396990740740784</v>
      </c>
      <c r="AH267" s="9" t="str">
        <f t="shared" ca="1" si="218"/>
        <v>Bowl</v>
      </c>
      <c r="AI267" s="8">
        <f t="shared" ca="1" si="203"/>
        <v>0.83396990740740784</v>
      </c>
      <c r="AJ267" s="23">
        <f t="shared" ca="1" si="204"/>
        <v>0</v>
      </c>
      <c r="AK267" s="8">
        <f t="shared" ca="1" si="205"/>
        <v>0.83396990740740784</v>
      </c>
      <c r="AL267" s="7">
        <f t="shared" ca="1" si="219"/>
        <v>11</v>
      </c>
      <c r="AM267" s="8">
        <f t="shared" ca="1" si="206"/>
        <v>1.273148148148148E-4</v>
      </c>
      <c r="AN267" s="8">
        <f t="shared" ca="1" si="207"/>
        <v>0.8340972222222226</v>
      </c>
      <c r="AO267" s="7" t="str">
        <f t="shared" ca="1" si="220"/>
        <v>Debit</v>
      </c>
      <c r="AP267" s="1">
        <f t="shared" ca="1" si="208"/>
        <v>1.8958333333333965E-2</v>
      </c>
      <c r="AQ267" s="1">
        <f t="shared" ca="1" si="209"/>
        <v>1.6203703703703705E-3</v>
      </c>
      <c r="AR267">
        <f t="shared" si="210"/>
        <v>1</v>
      </c>
      <c r="AS267" s="33">
        <f t="shared" ca="1" si="211"/>
        <v>1.8958333333333965E-2</v>
      </c>
      <c r="AT267" s="33">
        <f t="shared" ca="1" si="212"/>
        <v>1.6203703703703705E-3</v>
      </c>
      <c r="AX267">
        <f t="shared" si="221"/>
        <v>263</v>
      </c>
      <c r="AY267" s="34">
        <v>8.7821144833106386E-3</v>
      </c>
    </row>
    <row r="268" spans="1:51" ht="15" customHeight="1">
      <c r="A268" s="2">
        <v>166</v>
      </c>
      <c r="B268" s="1">
        <f t="shared" si="178"/>
        <v>1.9212962962962964E-3</v>
      </c>
      <c r="C268" s="5">
        <f t="shared" si="179"/>
        <v>0.81543981481481476</v>
      </c>
      <c r="D268" s="18">
        <f t="shared" si="180"/>
        <v>0.81543981481481476</v>
      </c>
      <c r="E268" s="21">
        <f t="shared" ca="1" si="181"/>
        <v>0</v>
      </c>
      <c r="F268" s="18">
        <f t="shared" ca="1" si="182"/>
        <v>0.81543981481481476</v>
      </c>
      <c r="G268" s="25">
        <f t="shared" ca="1" si="213"/>
        <v>21</v>
      </c>
      <c r="H268" s="18">
        <f t="shared" ca="1" si="183"/>
        <v>2.4305555555555555E-4</v>
      </c>
      <c r="I268" s="18">
        <f t="shared" ca="1" si="184"/>
        <v>0.81568287037037035</v>
      </c>
      <c r="J268" s="16">
        <f t="shared" ca="1" si="185"/>
        <v>0.81568287037037035</v>
      </c>
      <c r="K268" s="23">
        <f t="shared" ca="1" si="186"/>
        <v>0</v>
      </c>
      <c r="L268" s="16">
        <f t="shared" ca="1" si="187"/>
        <v>0.81568287037037035</v>
      </c>
      <c r="M268" s="15">
        <f t="shared" ca="1" si="214"/>
        <v>11</v>
      </c>
      <c r="N268" s="16">
        <f t="shared" ca="1" si="188"/>
        <v>1.273148148148148E-4</v>
      </c>
      <c r="O268" s="16">
        <f t="shared" ca="1" si="189"/>
        <v>0.81581018518518511</v>
      </c>
      <c r="P268" s="14">
        <f t="shared" ca="1" si="190"/>
        <v>0.81581018518518511</v>
      </c>
      <c r="Q268" s="23">
        <f t="shared" ca="1" si="191"/>
        <v>1.8159722222222729E-2</v>
      </c>
      <c r="R268" s="14">
        <f t="shared" ca="1" si="192"/>
        <v>0.83396990740740784</v>
      </c>
      <c r="S268" s="13">
        <f t="shared" ca="1" si="215"/>
        <v>28</v>
      </c>
      <c r="T268" s="14">
        <f t="shared" ca="1" si="193"/>
        <v>3.2407407407407406E-4</v>
      </c>
      <c r="U268" s="14">
        <f t="shared" ca="1" si="194"/>
        <v>0.83429398148148193</v>
      </c>
      <c r="V268" s="12">
        <f t="shared" ca="1" si="195"/>
        <v>0.83429398148148193</v>
      </c>
      <c r="W268" s="23">
        <v>0</v>
      </c>
      <c r="X268" s="12">
        <f t="shared" ca="1" si="196"/>
        <v>0.83429398148148193</v>
      </c>
      <c r="Y268" s="11">
        <f t="shared" ca="1" si="216"/>
        <v>50</v>
      </c>
      <c r="Z268" s="12">
        <f t="shared" ca="1" si="197"/>
        <v>5.7870370370370367E-4</v>
      </c>
      <c r="AA268" s="12">
        <f t="shared" ca="1" si="198"/>
        <v>0.83487268518518565</v>
      </c>
      <c r="AB268" s="10">
        <f t="shared" ca="1" si="199"/>
        <v>0.83487268518518565</v>
      </c>
      <c r="AC268" s="23">
        <f>0</f>
        <v>0</v>
      </c>
      <c r="AD268" s="10">
        <f t="shared" ca="1" si="200"/>
        <v>0.83487268518518565</v>
      </c>
      <c r="AE268" s="9">
        <f t="shared" ca="1" si="217"/>
        <v>20</v>
      </c>
      <c r="AF268" s="10">
        <f t="shared" ca="1" si="201"/>
        <v>2.3148148148148149E-4</v>
      </c>
      <c r="AG268" s="10">
        <f t="shared" ca="1" si="202"/>
        <v>0.83510416666666709</v>
      </c>
      <c r="AH268" s="9" t="str">
        <f t="shared" ca="1" si="218"/>
        <v>Bowl</v>
      </c>
      <c r="AI268" s="8">
        <f t="shared" ca="1" si="203"/>
        <v>0.83510416666666709</v>
      </c>
      <c r="AJ268" s="23">
        <f t="shared" ca="1" si="204"/>
        <v>0</v>
      </c>
      <c r="AK268" s="8">
        <f t="shared" ca="1" si="205"/>
        <v>0.83510416666666709</v>
      </c>
      <c r="AL268" s="7">
        <f t="shared" ca="1" si="219"/>
        <v>44</v>
      </c>
      <c r="AM268" s="8">
        <f t="shared" ca="1" si="206"/>
        <v>5.0925925925925921E-4</v>
      </c>
      <c r="AN268" s="8">
        <f t="shared" ca="1" si="207"/>
        <v>0.83561342592592636</v>
      </c>
      <c r="AO268" s="7" t="str">
        <f t="shared" ca="1" si="220"/>
        <v>Cash</v>
      </c>
      <c r="AP268" s="1">
        <f t="shared" ca="1" si="208"/>
        <v>1.8159722222222729E-2</v>
      </c>
      <c r="AQ268" s="1">
        <f t="shared" ca="1" si="209"/>
        <v>2.0138888888888884E-3</v>
      </c>
      <c r="AR268">
        <f t="shared" si="210"/>
        <v>1</v>
      </c>
      <c r="AS268" s="33">
        <f t="shared" ca="1" si="211"/>
        <v>1.8159722222222729E-2</v>
      </c>
      <c r="AT268" s="33">
        <f t="shared" ca="1" si="212"/>
        <v>2.0138888888888884E-3</v>
      </c>
      <c r="AX268">
        <f t="shared" si="221"/>
        <v>264</v>
      </c>
      <c r="AY268" s="34">
        <v>9.0676797553733458E-3</v>
      </c>
    </row>
    <row r="269" spans="1:51" ht="15" customHeight="1">
      <c r="A269" s="2">
        <v>28</v>
      </c>
      <c r="B269" s="1">
        <f t="shared" si="178"/>
        <v>3.2407407407407406E-4</v>
      </c>
      <c r="C269" s="5">
        <f t="shared" si="179"/>
        <v>0.81576388888888884</v>
      </c>
      <c r="D269" s="18">
        <f t="shared" si="180"/>
        <v>0.81576388888888884</v>
      </c>
      <c r="E269" s="21">
        <f t="shared" ca="1" si="181"/>
        <v>0</v>
      </c>
      <c r="F269" s="18">
        <f t="shared" ca="1" si="182"/>
        <v>0.81576388888888884</v>
      </c>
      <c r="G269" s="25">
        <f t="shared" ca="1" si="213"/>
        <v>10</v>
      </c>
      <c r="H269" s="18">
        <f t="shared" ca="1" si="183"/>
        <v>1.1574074074074075E-4</v>
      </c>
      <c r="I269" s="18">
        <f t="shared" ca="1" si="184"/>
        <v>0.81587962962962957</v>
      </c>
      <c r="J269" s="16">
        <f t="shared" ca="1" si="185"/>
        <v>0.81587962962962957</v>
      </c>
      <c r="K269" s="23">
        <f t="shared" ca="1" si="186"/>
        <v>0</v>
      </c>
      <c r="L269" s="16">
        <f t="shared" ca="1" si="187"/>
        <v>0.81587962962962957</v>
      </c>
      <c r="M269" s="15">
        <f t="shared" ca="1" si="214"/>
        <v>28</v>
      </c>
      <c r="N269" s="16">
        <f t="shared" ca="1" si="188"/>
        <v>3.2407407407407406E-4</v>
      </c>
      <c r="O269" s="16">
        <f t="shared" ca="1" si="189"/>
        <v>0.81620370370370365</v>
      </c>
      <c r="P269" s="14">
        <f t="shared" ca="1" si="190"/>
        <v>0.81620370370370365</v>
      </c>
      <c r="Q269" s="23">
        <f t="shared" ca="1" si="191"/>
        <v>1.8900462962963438E-2</v>
      </c>
      <c r="R269" s="14">
        <f t="shared" ca="1" si="192"/>
        <v>0.83510416666666709</v>
      </c>
      <c r="S269" s="13">
        <f t="shared" ca="1" si="215"/>
        <v>28</v>
      </c>
      <c r="T269" s="14">
        <f t="shared" ca="1" si="193"/>
        <v>3.2407407407407406E-4</v>
      </c>
      <c r="U269" s="14">
        <f t="shared" ca="1" si="194"/>
        <v>0.83542824074074118</v>
      </c>
      <c r="V269" s="12">
        <f t="shared" ca="1" si="195"/>
        <v>0.83542824074074118</v>
      </c>
      <c r="W269" s="23">
        <v>0</v>
      </c>
      <c r="X269" s="12">
        <f t="shared" ca="1" si="196"/>
        <v>0.83542824074074118</v>
      </c>
      <c r="Y269" s="11">
        <f t="shared" ca="1" si="216"/>
        <v>21</v>
      </c>
      <c r="Z269" s="12">
        <f t="shared" ca="1" si="197"/>
        <v>2.4305555555555555E-4</v>
      </c>
      <c r="AA269" s="12">
        <f t="shared" ca="1" si="198"/>
        <v>0.83567129629629677</v>
      </c>
      <c r="AB269" s="10">
        <f t="shared" ca="1" si="199"/>
        <v>0.83567129629629677</v>
      </c>
      <c r="AC269" s="23">
        <f>0</f>
        <v>0</v>
      </c>
      <c r="AD269" s="10">
        <f t="shared" ca="1" si="200"/>
        <v>0.83567129629629677</v>
      </c>
      <c r="AE269" s="9">
        <f t="shared" ca="1" si="217"/>
        <v>55</v>
      </c>
      <c r="AF269" s="10">
        <f t="shared" ca="1" si="201"/>
        <v>6.3657407407407413E-4</v>
      </c>
      <c r="AG269" s="10">
        <f t="shared" ca="1" si="202"/>
        <v>0.8363078703703708</v>
      </c>
      <c r="AH269" s="9" t="str">
        <f t="shared" ca="1" si="218"/>
        <v>Burrito</v>
      </c>
      <c r="AI269" s="8">
        <f t="shared" ca="1" si="203"/>
        <v>0.8363078703703708</v>
      </c>
      <c r="AJ269" s="23">
        <f t="shared" ca="1" si="204"/>
        <v>0</v>
      </c>
      <c r="AK269" s="8">
        <f t="shared" ca="1" si="205"/>
        <v>0.8363078703703708</v>
      </c>
      <c r="AL269" s="7">
        <f t="shared" ca="1" si="219"/>
        <v>16</v>
      </c>
      <c r="AM269" s="8">
        <f t="shared" ca="1" si="206"/>
        <v>1.8518518518518518E-4</v>
      </c>
      <c r="AN269" s="8">
        <f t="shared" ca="1" si="207"/>
        <v>0.83649305555555598</v>
      </c>
      <c r="AO269" s="7" t="str">
        <f t="shared" ca="1" si="220"/>
        <v>Debit</v>
      </c>
      <c r="AP269" s="1">
        <f t="shared" ca="1" si="208"/>
        <v>1.8900462962963438E-2</v>
      </c>
      <c r="AQ269" s="1">
        <f t="shared" ca="1" si="209"/>
        <v>1.8287037037037037E-3</v>
      </c>
      <c r="AR269">
        <f t="shared" si="210"/>
        <v>1</v>
      </c>
      <c r="AS269" s="33">
        <f t="shared" ca="1" si="211"/>
        <v>1.8900462962963438E-2</v>
      </c>
      <c r="AT269" s="33">
        <f t="shared" ca="1" si="212"/>
        <v>1.8287037037037037E-3</v>
      </c>
      <c r="AX269">
        <f t="shared" si="221"/>
        <v>265</v>
      </c>
      <c r="AY269" s="34">
        <v>8.7508930612709666E-3</v>
      </c>
    </row>
    <row r="270" spans="1:51" ht="15" customHeight="1">
      <c r="A270" s="2">
        <v>46</v>
      </c>
      <c r="B270" s="1">
        <f t="shared" si="178"/>
        <v>5.3240740740740744E-4</v>
      </c>
      <c r="C270" s="5">
        <f t="shared" si="179"/>
        <v>0.8162962962962963</v>
      </c>
      <c r="D270" s="18">
        <f t="shared" si="180"/>
        <v>0.8162962962962963</v>
      </c>
      <c r="E270" s="21">
        <f t="shared" ca="1" si="181"/>
        <v>0</v>
      </c>
      <c r="F270" s="18">
        <f t="shared" ca="1" si="182"/>
        <v>0.8162962962962963</v>
      </c>
      <c r="G270" s="25">
        <f t="shared" ca="1" si="213"/>
        <v>10</v>
      </c>
      <c r="H270" s="18">
        <f t="shared" ca="1" si="183"/>
        <v>1.1574074074074075E-4</v>
      </c>
      <c r="I270" s="18">
        <f t="shared" ca="1" si="184"/>
        <v>0.81641203703703702</v>
      </c>
      <c r="J270" s="16">
        <f t="shared" ca="1" si="185"/>
        <v>0.81641203703703702</v>
      </c>
      <c r="K270" s="23">
        <f t="shared" ca="1" si="186"/>
        <v>0</v>
      </c>
      <c r="L270" s="16">
        <f t="shared" ca="1" si="187"/>
        <v>0.81641203703703702</v>
      </c>
      <c r="M270" s="15">
        <f t="shared" ca="1" si="214"/>
        <v>11</v>
      </c>
      <c r="N270" s="16">
        <f t="shared" ca="1" si="188"/>
        <v>1.273148148148148E-4</v>
      </c>
      <c r="O270" s="16">
        <f t="shared" ca="1" si="189"/>
        <v>0.81653935185185178</v>
      </c>
      <c r="P270" s="14">
        <f t="shared" ca="1" si="190"/>
        <v>0.81653935185185178</v>
      </c>
      <c r="Q270" s="23">
        <f t="shared" ca="1" si="191"/>
        <v>1.9768518518519018E-2</v>
      </c>
      <c r="R270" s="14">
        <f t="shared" ca="1" si="192"/>
        <v>0.8363078703703708</v>
      </c>
      <c r="S270" s="13">
        <f t="shared" ca="1" si="215"/>
        <v>20</v>
      </c>
      <c r="T270" s="14">
        <f t="shared" ca="1" si="193"/>
        <v>2.3148148148148149E-4</v>
      </c>
      <c r="U270" s="14">
        <f t="shared" ca="1" si="194"/>
        <v>0.83653935185185224</v>
      </c>
      <c r="V270" s="12">
        <f t="shared" ca="1" si="195"/>
        <v>0.83653935185185224</v>
      </c>
      <c r="W270" s="23">
        <v>0</v>
      </c>
      <c r="X270" s="12">
        <f t="shared" ca="1" si="196"/>
        <v>0.83653935185185224</v>
      </c>
      <c r="Y270" s="11">
        <f t="shared" ca="1" si="216"/>
        <v>49</v>
      </c>
      <c r="Z270" s="12">
        <f t="shared" ca="1" si="197"/>
        <v>5.6712962962962967E-4</v>
      </c>
      <c r="AA270" s="12">
        <f t="shared" ca="1" si="198"/>
        <v>0.83710648148148192</v>
      </c>
      <c r="AB270" s="10">
        <f t="shared" ca="1" si="199"/>
        <v>0.83710648148148192</v>
      </c>
      <c r="AC270" s="23">
        <f>0</f>
        <v>0</v>
      </c>
      <c r="AD270" s="10">
        <f t="shared" ca="1" si="200"/>
        <v>0.83710648148148192</v>
      </c>
      <c r="AE270" s="9">
        <f t="shared" ca="1" si="217"/>
        <v>26</v>
      </c>
      <c r="AF270" s="10">
        <f t="shared" ca="1" si="201"/>
        <v>3.0092592592592595E-4</v>
      </c>
      <c r="AG270" s="10">
        <f t="shared" ca="1" si="202"/>
        <v>0.83740740740740782</v>
      </c>
      <c r="AH270" s="9" t="str">
        <f t="shared" ca="1" si="218"/>
        <v>Bowl</v>
      </c>
      <c r="AI270" s="8">
        <f t="shared" ca="1" si="203"/>
        <v>0.83740740740740782</v>
      </c>
      <c r="AJ270" s="23">
        <f t="shared" ca="1" si="204"/>
        <v>0</v>
      </c>
      <c r="AK270" s="8">
        <f t="shared" ca="1" si="205"/>
        <v>0.83740740740740782</v>
      </c>
      <c r="AL270" s="7">
        <f t="shared" ca="1" si="219"/>
        <v>28</v>
      </c>
      <c r="AM270" s="8">
        <f t="shared" ca="1" si="206"/>
        <v>3.2407407407407406E-4</v>
      </c>
      <c r="AN270" s="8">
        <f t="shared" ca="1" si="207"/>
        <v>0.83773148148148191</v>
      </c>
      <c r="AO270" s="7" t="str">
        <f t="shared" ca="1" si="220"/>
        <v>Debit</v>
      </c>
      <c r="AP270" s="1">
        <f t="shared" ca="1" si="208"/>
        <v>1.9768518518519018E-2</v>
      </c>
      <c r="AQ270" s="1">
        <f t="shared" ca="1" si="209"/>
        <v>1.6666666666666668E-3</v>
      </c>
      <c r="AR270">
        <f t="shared" si="210"/>
        <v>1</v>
      </c>
      <c r="AS270" s="33">
        <f t="shared" ca="1" si="211"/>
        <v>1.9768518518519018E-2</v>
      </c>
      <c r="AT270" s="33">
        <f t="shared" ca="1" si="212"/>
        <v>1.6666666666666668E-3</v>
      </c>
      <c r="AX270">
        <f t="shared" si="221"/>
        <v>266</v>
      </c>
      <c r="AY270" s="34">
        <v>9.3497799497035943E-3</v>
      </c>
    </row>
    <row r="271" spans="1:51" ht="15" customHeight="1">
      <c r="A271" s="2">
        <v>35</v>
      </c>
      <c r="B271" s="1">
        <f t="shared" si="178"/>
        <v>4.0509259259259258E-4</v>
      </c>
      <c r="C271" s="5">
        <f t="shared" si="179"/>
        <v>0.81670138888888888</v>
      </c>
      <c r="D271" s="18">
        <f t="shared" si="180"/>
        <v>0.81670138888888888</v>
      </c>
      <c r="E271" s="21">
        <f t="shared" ca="1" si="181"/>
        <v>0</v>
      </c>
      <c r="F271" s="18">
        <f t="shared" ca="1" si="182"/>
        <v>0.81670138888888888</v>
      </c>
      <c r="G271" s="25">
        <f t="shared" ca="1" si="213"/>
        <v>22</v>
      </c>
      <c r="H271" s="18">
        <f t="shared" ca="1" si="183"/>
        <v>2.5462962962962961E-4</v>
      </c>
      <c r="I271" s="18">
        <f t="shared" ca="1" si="184"/>
        <v>0.81695601851851851</v>
      </c>
      <c r="J271" s="16">
        <f t="shared" ca="1" si="185"/>
        <v>0.81695601851851851</v>
      </c>
      <c r="K271" s="23">
        <f t="shared" ca="1" si="186"/>
        <v>0</v>
      </c>
      <c r="L271" s="16">
        <f t="shared" ca="1" si="187"/>
        <v>0.81695601851851851</v>
      </c>
      <c r="M271" s="15">
        <f t="shared" ca="1" si="214"/>
        <v>31</v>
      </c>
      <c r="N271" s="16">
        <f t="shared" ca="1" si="188"/>
        <v>3.5879629629629629E-4</v>
      </c>
      <c r="O271" s="16">
        <f t="shared" ca="1" si="189"/>
        <v>0.81731481481481483</v>
      </c>
      <c r="P271" s="14">
        <f t="shared" ca="1" si="190"/>
        <v>0.81731481481481483</v>
      </c>
      <c r="Q271" s="23">
        <f t="shared" ca="1" si="191"/>
        <v>2.0092592592592995E-2</v>
      </c>
      <c r="R271" s="14">
        <f t="shared" ca="1" si="192"/>
        <v>0.83740740740740782</v>
      </c>
      <c r="S271" s="13">
        <f t="shared" ca="1" si="215"/>
        <v>36</v>
      </c>
      <c r="T271" s="14">
        <f t="shared" ca="1" si="193"/>
        <v>4.1666666666666669E-4</v>
      </c>
      <c r="U271" s="14">
        <f t="shared" ca="1" si="194"/>
        <v>0.83782407407407444</v>
      </c>
      <c r="V271" s="12">
        <f t="shared" ca="1" si="195"/>
        <v>0.83782407407407444</v>
      </c>
      <c r="W271" s="23">
        <v>0</v>
      </c>
      <c r="X271" s="12">
        <f t="shared" ca="1" si="196"/>
        <v>0.83782407407407444</v>
      </c>
      <c r="Y271" s="11">
        <f t="shared" ca="1" si="216"/>
        <v>41</v>
      </c>
      <c r="Z271" s="12">
        <f t="shared" ca="1" si="197"/>
        <v>4.7453703703703704E-4</v>
      </c>
      <c r="AA271" s="12">
        <f t="shared" ca="1" si="198"/>
        <v>0.83829861111111148</v>
      </c>
      <c r="AB271" s="10">
        <f t="shared" ca="1" si="199"/>
        <v>0.83829861111111148</v>
      </c>
      <c r="AC271" s="23">
        <f>0</f>
        <v>0</v>
      </c>
      <c r="AD271" s="10">
        <f t="shared" ca="1" si="200"/>
        <v>0.83829861111111148</v>
      </c>
      <c r="AE271" s="9">
        <f t="shared" ca="1" si="217"/>
        <v>52</v>
      </c>
      <c r="AF271" s="10">
        <f t="shared" ca="1" si="201"/>
        <v>6.018518518518519E-4</v>
      </c>
      <c r="AG271" s="10">
        <f t="shared" ca="1" si="202"/>
        <v>0.83890046296296328</v>
      </c>
      <c r="AH271" s="9" t="str">
        <f t="shared" ca="1" si="218"/>
        <v>Burrito</v>
      </c>
      <c r="AI271" s="8">
        <f t="shared" ca="1" si="203"/>
        <v>0.83890046296296328</v>
      </c>
      <c r="AJ271" s="23">
        <f t="shared" ca="1" si="204"/>
        <v>0</v>
      </c>
      <c r="AK271" s="8">
        <f t="shared" ca="1" si="205"/>
        <v>0.83890046296296328</v>
      </c>
      <c r="AL271" s="7">
        <f t="shared" ca="1" si="219"/>
        <v>24</v>
      </c>
      <c r="AM271" s="8">
        <f t="shared" ca="1" si="206"/>
        <v>2.7777777777777778E-4</v>
      </c>
      <c r="AN271" s="8">
        <f t="shared" ca="1" si="207"/>
        <v>0.8391782407407411</v>
      </c>
      <c r="AO271" s="7" t="str">
        <f t="shared" ca="1" si="220"/>
        <v>Debit</v>
      </c>
      <c r="AP271" s="1">
        <f t="shared" ca="1" si="208"/>
        <v>2.0092592592592995E-2</v>
      </c>
      <c r="AQ271" s="1">
        <f t="shared" ca="1" si="209"/>
        <v>2.3842592592592596E-3</v>
      </c>
      <c r="AR271">
        <f t="shared" si="210"/>
        <v>1</v>
      </c>
      <c r="AS271" s="33">
        <f t="shared" ca="1" si="211"/>
        <v>2.0092592592592995E-2</v>
      </c>
      <c r="AT271" s="33">
        <f t="shared" ca="1" si="212"/>
        <v>2.3842592592592596E-3</v>
      </c>
      <c r="AX271">
        <f t="shared" si="221"/>
        <v>267</v>
      </c>
      <c r="AY271" s="34">
        <v>9.3200588705993331E-3</v>
      </c>
    </row>
    <row r="272" spans="1:51" ht="15" customHeight="1">
      <c r="A272" s="2">
        <v>166</v>
      </c>
      <c r="B272" s="1">
        <f t="shared" si="178"/>
        <v>1.9212962962962964E-3</v>
      </c>
      <c r="C272" s="5">
        <f t="shared" si="179"/>
        <v>0.81862268518518522</v>
      </c>
      <c r="D272" s="18">
        <f t="shared" si="180"/>
        <v>0.81862268518518522</v>
      </c>
      <c r="E272" s="21">
        <f t="shared" ca="1" si="181"/>
        <v>0</v>
      </c>
      <c r="F272" s="18">
        <f t="shared" ca="1" si="182"/>
        <v>0.81862268518518522</v>
      </c>
      <c r="G272" s="25">
        <f t="shared" ca="1" si="213"/>
        <v>28</v>
      </c>
      <c r="H272" s="18">
        <f t="shared" ca="1" si="183"/>
        <v>3.2407407407407406E-4</v>
      </c>
      <c r="I272" s="18">
        <f t="shared" ca="1" si="184"/>
        <v>0.8189467592592593</v>
      </c>
      <c r="J272" s="16">
        <f t="shared" ca="1" si="185"/>
        <v>0.8189467592592593</v>
      </c>
      <c r="K272" s="23">
        <f t="shared" ca="1" si="186"/>
        <v>0</v>
      </c>
      <c r="L272" s="16">
        <f t="shared" ca="1" si="187"/>
        <v>0.8189467592592593</v>
      </c>
      <c r="M272" s="15">
        <f t="shared" ca="1" si="214"/>
        <v>27</v>
      </c>
      <c r="N272" s="16">
        <f t="shared" ca="1" si="188"/>
        <v>3.1250000000000001E-4</v>
      </c>
      <c r="O272" s="16">
        <f t="shared" ca="1" si="189"/>
        <v>0.81925925925925935</v>
      </c>
      <c r="P272" s="14">
        <f t="shared" ca="1" si="190"/>
        <v>0.81925925925925935</v>
      </c>
      <c r="Q272" s="23">
        <f t="shared" ca="1" si="191"/>
        <v>1.9641203703703924E-2</v>
      </c>
      <c r="R272" s="14">
        <f t="shared" ca="1" si="192"/>
        <v>0.83890046296296328</v>
      </c>
      <c r="S272" s="13">
        <f t="shared" ca="1" si="215"/>
        <v>44</v>
      </c>
      <c r="T272" s="14">
        <f t="shared" ca="1" si="193"/>
        <v>5.0925925925925921E-4</v>
      </c>
      <c r="U272" s="14">
        <f t="shared" ca="1" si="194"/>
        <v>0.83940972222222254</v>
      </c>
      <c r="V272" s="12">
        <f t="shared" ca="1" si="195"/>
        <v>0.83940972222222254</v>
      </c>
      <c r="W272" s="23">
        <v>0</v>
      </c>
      <c r="X272" s="12">
        <f t="shared" ca="1" si="196"/>
        <v>0.83940972222222254</v>
      </c>
      <c r="Y272" s="11">
        <f t="shared" ca="1" si="216"/>
        <v>28</v>
      </c>
      <c r="Z272" s="12">
        <f t="shared" ca="1" si="197"/>
        <v>3.2407407407407406E-4</v>
      </c>
      <c r="AA272" s="12">
        <f t="shared" ca="1" si="198"/>
        <v>0.83973379629629663</v>
      </c>
      <c r="AB272" s="10">
        <f t="shared" ca="1" si="199"/>
        <v>0.83973379629629663</v>
      </c>
      <c r="AC272" s="23">
        <f>0</f>
        <v>0</v>
      </c>
      <c r="AD272" s="10">
        <f t="shared" ca="1" si="200"/>
        <v>0.83973379629629663</v>
      </c>
      <c r="AE272" s="9">
        <f t="shared" ca="1" si="217"/>
        <v>42</v>
      </c>
      <c r="AF272" s="10">
        <f t="shared" ca="1" si="201"/>
        <v>4.861111111111111E-4</v>
      </c>
      <c r="AG272" s="10">
        <f t="shared" ca="1" si="202"/>
        <v>0.84021990740740771</v>
      </c>
      <c r="AH272" s="9" t="str">
        <f t="shared" ca="1" si="218"/>
        <v>Burrito</v>
      </c>
      <c r="AI272" s="8">
        <f t="shared" ca="1" si="203"/>
        <v>0.84021990740740771</v>
      </c>
      <c r="AJ272" s="23">
        <f t="shared" ca="1" si="204"/>
        <v>0</v>
      </c>
      <c r="AK272" s="8">
        <f t="shared" ca="1" si="205"/>
        <v>0.84021990740740771</v>
      </c>
      <c r="AL272" s="7">
        <f t="shared" ca="1" si="219"/>
        <v>29</v>
      </c>
      <c r="AM272" s="8">
        <f t="shared" ca="1" si="206"/>
        <v>3.3564814814814812E-4</v>
      </c>
      <c r="AN272" s="8">
        <f t="shared" ca="1" si="207"/>
        <v>0.84055555555555583</v>
      </c>
      <c r="AO272" s="7" t="str">
        <f t="shared" ca="1" si="220"/>
        <v>Debit</v>
      </c>
      <c r="AP272" s="1">
        <f t="shared" ca="1" si="208"/>
        <v>1.9641203703703924E-2</v>
      </c>
      <c r="AQ272" s="1">
        <f t="shared" ca="1" si="209"/>
        <v>2.2916666666666667E-3</v>
      </c>
      <c r="AR272">
        <f t="shared" si="210"/>
        <v>1</v>
      </c>
      <c r="AS272" s="33">
        <f t="shared" ca="1" si="211"/>
        <v>1.9641203703703924E-2</v>
      </c>
      <c r="AT272" s="33">
        <f t="shared" ca="1" si="212"/>
        <v>2.2916666666666667E-3</v>
      </c>
      <c r="AX272">
        <f t="shared" si="221"/>
        <v>268</v>
      </c>
      <c r="AY272" s="34">
        <v>8.2677826360314649E-3</v>
      </c>
    </row>
    <row r="273" spans="1:51" ht="15" customHeight="1">
      <c r="A273" s="2">
        <v>51</v>
      </c>
      <c r="B273" s="1">
        <f t="shared" si="178"/>
        <v>5.9027777777777778E-4</v>
      </c>
      <c r="C273" s="5">
        <f t="shared" si="179"/>
        <v>0.81921296296296298</v>
      </c>
      <c r="D273" s="18">
        <f t="shared" si="180"/>
        <v>0.81921296296296298</v>
      </c>
      <c r="E273" s="21">
        <f t="shared" ca="1" si="181"/>
        <v>0</v>
      </c>
      <c r="F273" s="18">
        <f t="shared" ca="1" si="182"/>
        <v>0.81921296296296298</v>
      </c>
      <c r="G273" s="25">
        <f t="shared" ca="1" si="213"/>
        <v>28</v>
      </c>
      <c r="H273" s="18">
        <f t="shared" ca="1" si="183"/>
        <v>3.2407407407407406E-4</v>
      </c>
      <c r="I273" s="18">
        <f t="shared" ca="1" si="184"/>
        <v>0.81953703703703706</v>
      </c>
      <c r="J273" s="16">
        <f t="shared" ca="1" si="185"/>
        <v>0.81953703703703706</v>
      </c>
      <c r="K273" s="23">
        <f t="shared" ca="1" si="186"/>
        <v>0</v>
      </c>
      <c r="L273" s="16">
        <f t="shared" ca="1" si="187"/>
        <v>0.81953703703703706</v>
      </c>
      <c r="M273" s="15">
        <f t="shared" ca="1" si="214"/>
        <v>11</v>
      </c>
      <c r="N273" s="16">
        <f t="shared" ca="1" si="188"/>
        <v>1.273148148148148E-4</v>
      </c>
      <c r="O273" s="16">
        <f t="shared" ca="1" si="189"/>
        <v>0.81966435185185182</v>
      </c>
      <c r="P273" s="14">
        <f t="shared" ca="1" si="190"/>
        <v>0.81966435185185182</v>
      </c>
      <c r="Q273" s="23">
        <f t="shared" ca="1" si="191"/>
        <v>2.0555555555555882E-2</v>
      </c>
      <c r="R273" s="14">
        <f t="shared" ca="1" si="192"/>
        <v>0.84021990740740771</v>
      </c>
      <c r="S273" s="13">
        <f t="shared" ca="1" si="215"/>
        <v>39</v>
      </c>
      <c r="T273" s="14">
        <f t="shared" ca="1" si="193"/>
        <v>4.5138888888888887E-4</v>
      </c>
      <c r="U273" s="14">
        <f t="shared" ca="1" si="194"/>
        <v>0.84067129629629656</v>
      </c>
      <c r="V273" s="12">
        <f t="shared" ca="1" si="195"/>
        <v>0.84067129629629656</v>
      </c>
      <c r="W273" s="23">
        <v>0</v>
      </c>
      <c r="X273" s="12">
        <f t="shared" ca="1" si="196"/>
        <v>0.84067129629629656</v>
      </c>
      <c r="Y273" s="11">
        <f t="shared" ca="1" si="216"/>
        <v>36</v>
      </c>
      <c r="Z273" s="12">
        <f t="shared" ca="1" si="197"/>
        <v>4.1666666666666669E-4</v>
      </c>
      <c r="AA273" s="12">
        <f t="shared" ca="1" si="198"/>
        <v>0.84108796296296318</v>
      </c>
      <c r="AB273" s="10">
        <f t="shared" ca="1" si="199"/>
        <v>0.84108796296296318</v>
      </c>
      <c r="AC273" s="23">
        <f>0</f>
        <v>0</v>
      </c>
      <c r="AD273" s="10">
        <f t="shared" ca="1" si="200"/>
        <v>0.84108796296296318</v>
      </c>
      <c r="AE273" s="9">
        <f t="shared" ca="1" si="217"/>
        <v>55</v>
      </c>
      <c r="AF273" s="10">
        <f t="shared" ca="1" si="201"/>
        <v>6.3657407407407413E-4</v>
      </c>
      <c r="AG273" s="10">
        <f t="shared" ca="1" si="202"/>
        <v>0.8417245370370372</v>
      </c>
      <c r="AH273" s="9" t="str">
        <f t="shared" ca="1" si="218"/>
        <v>Burrito</v>
      </c>
      <c r="AI273" s="8">
        <f t="shared" ca="1" si="203"/>
        <v>0.8417245370370372</v>
      </c>
      <c r="AJ273" s="23">
        <f t="shared" ca="1" si="204"/>
        <v>0</v>
      </c>
      <c r="AK273" s="8">
        <f t="shared" ca="1" si="205"/>
        <v>0.8417245370370372</v>
      </c>
      <c r="AL273" s="7">
        <f t="shared" ca="1" si="219"/>
        <v>52</v>
      </c>
      <c r="AM273" s="8">
        <f t="shared" ca="1" si="206"/>
        <v>6.018518518518519E-4</v>
      </c>
      <c r="AN273" s="8">
        <f t="shared" ca="1" si="207"/>
        <v>0.842326388888889</v>
      </c>
      <c r="AO273" s="7" t="str">
        <f t="shared" ca="1" si="220"/>
        <v>Cash</v>
      </c>
      <c r="AP273" s="1">
        <f t="shared" ca="1" si="208"/>
        <v>2.0555555555555882E-2</v>
      </c>
      <c r="AQ273" s="1">
        <f t="shared" ca="1" si="209"/>
        <v>2.5578703703703709E-3</v>
      </c>
      <c r="AR273">
        <f t="shared" si="210"/>
        <v>1</v>
      </c>
      <c r="AS273" s="33">
        <f t="shared" ca="1" si="211"/>
        <v>2.0555555555555882E-2</v>
      </c>
      <c r="AT273" s="33">
        <f t="shared" ca="1" si="212"/>
        <v>2.5578703703703709E-3</v>
      </c>
      <c r="AX273">
        <f t="shared" si="221"/>
        <v>269</v>
      </c>
      <c r="AY273" s="34">
        <v>9.8048482510293359E-3</v>
      </c>
    </row>
    <row r="274" spans="1:51" ht="15" customHeight="1">
      <c r="A274" s="2">
        <v>68</v>
      </c>
      <c r="B274" s="1">
        <f t="shared" si="178"/>
        <v>7.8703703703703705E-4</v>
      </c>
      <c r="C274" s="5">
        <f t="shared" si="179"/>
        <v>0.82000000000000006</v>
      </c>
      <c r="D274" s="18">
        <f t="shared" si="180"/>
        <v>0.82000000000000006</v>
      </c>
      <c r="E274" s="21">
        <f t="shared" ca="1" si="181"/>
        <v>0</v>
      </c>
      <c r="F274" s="18">
        <f t="shared" ca="1" si="182"/>
        <v>0.82000000000000006</v>
      </c>
      <c r="G274" s="25">
        <f t="shared" ca="1" si="213"/>
        <v>29</v>
      </c>
      <c r="H274" s="18">
        <f t="shared" ca="1" si="183"/>
        <v>3.3564814814814812E-4</v>
      </c>
      <c r="I274" s="18">
        <f t="shared" ca="1" si="184"/>
        <v>0.82033564814814819</v>
      </c>
      <c r="J274" s="16">
        <f t="shared" ca="1" si="185"/>
        <v>0.82033564814814819</v>
      </c>
      <c r="K274" s="23">
        <f t="shared" ca="1" si="186"/>
        <v>0</v>
      </c>
      <c r="L274" s="16">
        <f t="shared" ca="1" si="187"/>
        <v>0.82033564814814819</v>
      </c>
      <c r="M274" s="15">
        <f t="shared" ca="1" si="214"/>
        <v>14</v>
      </c>
      <c r="N274" s="16">
        <f t="shared" ca="1" si="188"/>
        <v>1.6203703703703703E-4</v>
      </c>
      <c r="O274" s="16">
        <f t="shared" ca="1" si="189"/>
        <v>0.82049768518518518</v>
      </c>
      <c r="P274" s="14">
        <f t="shared" ca="1" si="190"/>
        <v>0.82049768518518518</v>
      </c>
      <c r="Q274" s="23">
        <f t="shared" ca="1" si="191"/>
        <v>2.1226851851852024E-2</v>
      </c>
      <c r="R274" s="14">
        <f t="shared" ca="1" si="192"/>
        <v>0.8417245370370372</v>
      </c>
      <c r="S274" s="13">
        <f t="shared" ca="1" si="215"/>
        <v>30</v>
      </c>
      <c r="T274" s="14">
        <f t="shared" ca="1" si="193"/>
        <v>3.4722222222222224E-4</v>
      </c>
      <c r="U274" s="14">
        <f t="shared" ca="1" si="194"/>
        <v>0.84207175925925948</v>
      </c>
      <c r="V274" s="12">
        <f t="shared" ca="1" si="195"/>
        <v>0.84207175925925948</v>
      </c>
      <c r="W274" s="23">
        <v>0</v>
      </c>
      <c r="X274" s="12">
        <f t="shared" ca="1" si="196"/>
        <v>0.84207175925925948</v>
      </c>
      <c r="Y274" s="11">
        <f t="shared" ca="1" si="216"/>
        <v>39</v>
      </c>
      <c r="Z274" s="12">
        <f t="shared" ca="1" si="197"/>
        <v>4.5138888888888887E-4</v>
      </c>
      <c r="AA274" s="12">
        <f t="shared" ca="1" si="198"/>
        <v>0.84252314814814833</v>
      </c>
      <c r="AB274" s="10">
        <f t="shared" ca="1" si="199"/>
        <v>0.84252314814814833</v>
      </c>
      <c r="AC274" s="23">
        <f>0</f>
        <v>0</v>
      </c>
      <c r="AD274" s="10">
        <f t="shared" ca="1" si="200"/>
        <v>0.84252314814814833</v>
      </c>
      <c r="AE274" s="9">
        <f t="shared" ca="1" si="217"/>
        <v>22</v>
      </c>
      <c r="AF274" s="10">
        <f t="shared" ca="1" si="201"/>
        <v>2.5462962962962961E-4</v>
      </c>
      <c r="AG274" s="10">
        <f t="shared" ca="1" si="202"/>
        <v>0.84277777777777796</v>
      </c>
      <c r="AH274" s="9" t="str">
        <f t="shared" ca="1" si="218"/>
        <v>Bowl</v>
      </c>
      <c r="AI274" s="8">
        <f t="shared" ca="1" si="203"/>
        <v>0.84277777777777796</v>
      </c>
      <c r="AJ274" s="23">
        <f t="shared" ca="1" si="204"/>
        <v>0</v>
      </c>
      <c r="AK274" s="8">
        <f t="shared" ca="1" si="205"/>
        <v>0.84277777777777796</v>
      </c>
      <c r="AL274" s="7">
        <f t="shared" ca="1" si="219"/>
        <v>19</v>
      </c>
      <c r="AM274" s="8">
        <f t="shared" ca="1" si="206"/>
        <v>2.199074074074074E-4</v>
      </c>
      <c r="AN274" s="8">
        <f t="shared" ca="1" si="207"/>
        <v>0.84299768518518536</v>
      </c>
      <c r="AO274" s="7" t="str">
        <f t="shared" ca="1" si="220"/>
        <v>Debit</v>
      </c>
      <c r="AP274" s="1">
        <f t="shared" ca="1" si="208"/>
        <v>2.1226851851852024E-2</v>
      </c>
      <c r="AQ274" s="1">
        <f t="shared" ca="1" si="209"/>
        <v>1.7708333333333332E-3</v>
      </c>
      <c r="AR274">
        <f t="shared" si="210"/>
        <v>1</v>
      </c>
      <c r="AS274" s="33">
        <f t="shared" ca="1" si="211"/>
        <v>2.1226851851852024E-2</v>
      </c>
      <c r="AT274" s="33">
        <f t="shared" ca="1" si="212"/>
        <v>1.7708333333333332E-3</v>
      </c>
      <c r="AX274">
        <f t="shared" si="221"/>
        <v>270</v>
      </c>
      <c r="AY274" s="34">
        <v>7.7364469021492573E-3</v>
      </c>
    </row>
    <row r="275" spans="1:51" ht="15" customHeight="1">
      <c r="A275" s="2">
        <v>178</v>
      </c>
      <c r="B275" s="1">
        <f t="shared" si="178"/>
        <v>2.0601851851851853E-3</v>
      </c>
      <c r="C275" s="5">
        <f t="shared" si="179"/>
        <v>0.8220601851851852</v>
      </c>
      <c r="D275" s="18">
        <f t="shared" si="180"/>
        <v>0.8220601851851852</v>
      </c>
      <c r="E275" s="21">
        <f t="shared" ca="1" si="181"/>
        <v>0</v>
      </c>
      <c r="F275" s="18">
        <f t="shared" ca="1" si="182"/>
        <v>0.8220601851851852</v>
      </c>
      <c r="G275" s="25">
        <f t="shared" ca="1" si="213"/>
        <v>14</v>
      </c>
      <c r="H275" s="18">
        <f t="shared" ca="1" si="183"/>
        <v>1.6203703703703703E-4</v>
      </c>
      <c r="I275" s="18">
        <f t="shared" ca="1" si="184"/>
        <v>0.82222222222222219</v>
      </c>
      <c r="J275" s="16">
        <f t="shared" ca="1" si="185"/>
        <v>0.82222222222222219</v>
      </c>
      <c r="K275" s="23">
        <f t="shared" ca="1" si="186"/>
        <v>0</v>
      </c>
      <c r="L275" s="16">
        <f t="shared" ca="1" si="187"/>
        <v>0.82222222222222219</v>
      </c>
      <c r="M275" s="15">
        <f t="shared" ca="1" si="214"/>
        <v>10</v>
      </c>
      <c r="N275" s="16">
        <f t="shared" ca="1" si="188"/>
        <v>1.1574074074074075E-4</v>
      </c>
      <c r="O275" s="16">
        <f t="shared" ca="1" si="189"/>
        <v>0.82233796296296291</v>
      </c>
      <c r="P275" s="14">
        <f t="shared" ca="1" si="190"/>
        <v>0.82233796296296291</v>
      </c>
      <c r="Q275" s="23">
        <f t="shared" ca="1" si="191"/>
        <v>2.0439814814815049E-2</v>
      </c>
      <c r="R275" s="14">
        <f t="shared" ca="1" si="192"/>
        <v>0.84277777777777796</v>
      </c>
      <c r="S275" s="13">
        <f t="shared" ca="1" si="215"/>
        <v>43</v>
      </c>
      <c r="T275" s="14">
        <f t="shared" ca="1" si="193"/>
        <v>4.9768518518518521E-4</v>
      </c>
      <c r="U275" s="14">
        <f t="shared" ca="1" si="194"/>
        <v>0.84327546296296318</v>
      </c>
      <c r="V275" s="12">
        <f t="shared" ca="1" si="195"/>
        <v>0.84327546296296318</v>
      </c>
      <c r="W275" s="23">
        <v>0</v>
      </c>
      <c r="X275" s="12">
        <f t="shared" ca="1" si="196"/>
        <v>0.84327546296296318</v>
      </c>
      <c r="Y275" s="11">
        <f t="shared" ca="1" si="216"/>
        <v>45</v>
      </c>
      <c r="Z275" s="12">
        <f t="shared" ca="1" si="197"/>
        <v>5.2083333333333333E-4</v>
      </c>
      <c r="AA275" s="12">
        <f t="shared" ca="1" si="198"/>
        <v>0.84379629629629649</v>
      </c>
      <c r="AB275" s="10">
        <f t="shared" ca="1" si="199"/>
        <v>0.84379629629629649</v>
      </c>
      <c r="AC275" s="23">
        <f>0</f>
        <v>0</v>
      </c>
      <c r="AD275" s="10">
        <f t="shared" ca="1" si="200"/>
        <v>0.84379629629629649</v>
      </c>
      <c r="AE275" s="9">
        <f t="shared" ca="1" si="217"/>
        <v>30</v>
      </c>
      <c r="AF275" s="10">
        <f t="shared" ca="1" si="201"/>
        <v>3.4722222222222224E-4</v>
      </c>
      <c r="AG275" s="10">
        <f t="shared" ca="1" si="202"/>
        <v>0.84414351851851877</v>
      </c>
      <c r="AH275" s="9" t="str">
        <f t="shared" ca="1" si="218"/>
        <v>Bowl</v>
      </c>
      <c r="AI275" s="8">
        <f t="shared" ca="1" si="203"/>
        <v>0.84414351851851877</v>
      </c>
      <c r="AJ275" s="23">
        <f t="shared" ca="1" si="204"/>
        <v>0</v>
      </c>
      <c r="AK275" s="8">
        <f t="shared" ca="1" si="205"/>
        <v>0.84414351851851877</v>
      </c>
      <c r="AL275" s="7">
        <f t="shared" ca="1" si="219"/>
        <v>14</v>
      </c>
      <c r="AM275" s="8">
        <f t="shared" ca="1" si="206"/>
        <v>1.6203703703703703E-4</v>
      </c>
      <c r="AN275" s="8">
        <f t="shared" ca="1" si="207"/>
        <v>0.84430555555555575</v>
      </c>
      <c r="AO275" s="7" t="str">
        <f t="shared" ca="1" si="220"/>
        <v>Debit</v>
      </c>
      <c r="AP275" s="1">
        <f t="shared" ca="1" si="208"/>
        <v>2.0439814814815049E-2</v>
      </c>
      <c r="AQ275" s="1">
        <f t="shared" ca="1" si="209"/>
        <v>1.8055555555555555E-3</v>
      </c>
      <c r="AR275">
        <f t="shared" si="210"/>
        <v>1</v>
      </c>
      <c r="AS275" s="33">
        <f t="shared" ca="1" si="211"/>
        <v>2.0439814814815049E-2</v>
      </c>
      <c r="AT275" s="33">
        <f t="shared" ca="1" si="212"/>
        <v>1.8055555555555555E-3</v>
      </c>
      <c r="AX275">
        <f t="shared" si="221"/>
        <v>271</v>
      </c>
      <c r="AY275" s="34">
        <v>9.6629586762694442E-3</v>
      </c>
    </row>
    <row r="276" spans="1:51" ht="15" customHeight="1">
      <c r="A276" s="2">
        <v>3</v>
      </c>
      <c r="B276" s="1">
        <f t="shared" si="178"/>
        <v>3.4722222222222222E-5</v>
      </c>
      <c r="C276" s="5">
        <f t="shared" si="179"/>
        <v>0.82209490740740743</v>
      </c>
      <c r="D276" s="18">
        <f t="shared" si="180"/>
        <v>0.82209490740740743</v>
      </c>
      <c r="E276" s="21">
        <f t="shared" ca="1" si="181"/>
        <v>1.273148148147607E-4</v>
      </c>
      <c r="F276" s="18">
        <f t="shared" ca="1" si="182"/>
        <v>0.82222222222222219</v>
      </c>
      <c r="G276" s="25">
        <f t="shared" ca="1" si="213"/>
        <v>22</v>
      </c>
      <c r="H276" s="18">
        <f t="shared" ca="1" si="183"/>
        <v>2.5462962962962961E-4</v>
      </c>
      <c r="I276" s="18">
        <f t="shared" ca="1" si="184"/>
        <v>0.82247685185185182</v>
      </c>
      <c r="J276" s="16">
        <f t="shared" ca="1" si="185"/>
        <v>0.82247685185185182</v>
      </c>
      <c r="K276" s="23">
        <f t="shared" ca="1" si="186"/>
        <v>0</v>
      </c>
      <c r="L276" s="16">
        <f t="shared" ca="1" si="187"/>
        <v>0.82247685185185182</v>
      </c>
      <c r="M276" s="15">
        <f t="shared" ca="1" si="214"/>
        <v>27</v>
      </c>
      <c r="N276" s="16">
        <f t="shared" ca="1" si="188"/>
        <v>3.1250000000000001E-4</v>
      </c>
      <c r="O276" s="16">
        <f t="shared" ca="1" si="189"/>
        <v>0.82278935185185187</v>
      </c>
      <c r="P276" s="14">
        <f t="shared" ca="1" si="190"/>
        <v>0.82278935185185187</v>
      </c>
      <c r="Q276" s="23">
        <f t="shared" ca="1" si="191"/>
        <v>2.1354166666666896E-2</v>
      </c>
      <c r="R276" s="14">
        <f t="shared" ca="1" si="192"/>
        <v>0.84414351851851877</v>
      </c>
      <c r="S276" s="13">
        <f t="shared" ca="1" si="215"/>
        <v>23</v>
      </c>
      <c r="T276" s="14">
        <f t="shared" ca="1" si="193"/>
        <v>2.6620370370370372E-4</v>
      </c>
      <c r="U276" s="14">
        <f t="shared" ca="1" si="194"/>
        <v>0.84440972222222244</v>
      </c>
      <c r="V276" s="12">
        <f t="shared" ca="1" si="195"/>
        <v>0.84440972222222244</v>
      </c>
      <c r="W276" s="23">
        <v>0</v>
      </c>
      <c r="X276" s="12">
        <f t="shared" ca="1" si="196"/>
        <v>0.84440972222222244</v>
      </c>
      <c r="Y276" s="11">
        <f t="shared" ca="1" si="216"/>
        <v>23</v>
      </c>
      <c r="Z276" s="12">
        <f t="shared" ca="1" si="197"/>
        <v>2.6620370370370372E-4</v>
      </c>
      <c r="AA276" s="12">
        <f t="shared" ca="1" si="198"/>
        <v>0.84467592592592611</v>
      </c>
      <c r="AB276" s="10">
        <f t="shared" ca="1" si="199"/>
        <v>0.84467592592592611</v>
      </c>
      <c r="AC276" s="23">
        <f>0</f>
        <v>0</v>
      </c>
      <c r="AD276" s="10">
        <f t="shared" ca="1" si="200"/>
        <v>0.84467592592592611</v>
      </c>
      <c r="AE276" s="9">
        <f t="shared" ca="1" si="217"/>
        <v>39</v>
      </c>
      <c r="AF276" s="10">
        <f t="shared" ca="1" si="201"/>
        <v>4.5138888888888887E-4</v>
      </c>
      <c r="AG276" s="10">
        <f t="shared" ca="1" si="202"/>
        <v>0.84512731481481496</v>
      </c>
      <c r="AH276" s="9" t="str">
        <f t="shared" ca="1" si="218"/>
        <v>Bowl</v>
      </c>
      <c r="AI276" s="8">
        <f t="shared" ca="1" si="203"/>
        <v>0.84512731481481496</v>
      </c>
      <c r="AJ276" s="23">
        <f t="shared" ca="1" si="204"/>
        <v>0</v>
      </c>
      <c r="AK276" s="8">
        <f t="shared" ca="1" si="205"/>
        <v>0.84512731481481496</v>
      </c>
      <c r="AL276" s="7">
        <f t="shared" ca="1" si="219"/>
        <v>24</v>
      </c>
      <c r="AM276" s="8">
        <f t="shared" ca="1" si="206"/>
        <v>2.7777777777777778E-4</v>
      </c>
      <c r="AN276" s="8">
        <f t="shared" ca="1" si="207"/>
        <v>0.84540509259259278</v>
      </c>
      <c r="AO276" s="7" t="str">
        <f t="shared" ca="1" si="220"/>
        <v>Debit</v>
      </c>
      <c r="AP276" s="1">
        <f t="shared" ca="1" si="208"/>
        <v>2.1481481481481657E-2</v>
      </c>
      <c r="AQ276" s="1">
        <f t="shared" ca="1" si="209"/>
        <v>1.8287037037037039E-3</v>
      </c>
      <c r="AR276">
        <f t="shared" si="210"/>
        <v>1</v>
      </c>
      <c r="AS276" s="33">
        <f t="shared" ca="1" si="211"/>
        <v>2.1481481481481657E-2</v>
      </c>
      <c r="AT276" s="33">
        <f t="shared" ca="1" si="212"/>
        <v>1.8287037037037039E-3</v>
      </c>
      <c r="AX276">
        <f t="shared" si="221"/>
        <v>272</v>
      </c>
      <c r="AY276" s="34">
        <v>9.4242255372659033E-3</v>
      </c>
    </row>
    <row r="277" spans="1:51" ht="15" customHeight="1">
      <c r="A277" s="2">
        <v>122</v>
      </c>
      <c r="B277" s="1">
        <f t="shared" si="178"/>
        <v>1.4120370370370369E-3</v>
      </c>
      <c r="C277" s="5">
        <f t="shared" si="179"/>
        <v>0.8235069444444445</v>
      </c>
      <c r="D277" s="18">
        <f t="shared" si="180"/>
        <v>0.8235069444444445</v>
      </c>
      <c r="E277" s="21">
        <f t="shared" ca="1" si="181"/>
        <v>0</v>
      </c>
      <c r="F277" s="18">
        <f t="shared" ca="1" si="182"/>
        <v>0.8235069444444445</v>
      </c>
      <c r="G277" s="25">
        <f t="shared" ca="1" si="213"/>
        <v>19</v>
      </c>
      <c r="H277" s="18">
        <f t="shared" ca="1" si="183"/>
        <v>2.199074074074074E-4</v>
      </c>
      <c r="I277" s="18">
        <f t="shared" ca="1" si="184"/>
        <v>0.8237268518518519</v>
      </c>
      <c r="J277" s="16">
        <f t="shared" ca="1" si="185"/>
        <v>0.8237268518518519</v>
      </c>
      <c r="K277" s="23">
        <f t="shared" ca="1" si="186"/>
        <v>0</v>
      </c>
      <c r="L277" s="16">
        <f t="shared" ca="1" si="187"/>
        <v>0.8237268518518519</v>
      </c>
      <c r="M277" s="15">
        <f t="shared" ca="1" si="214"/>
        <v>35</v>
      </c>
      <c r="N277" s="16">
        <f t="shared" ca="1" si="188"/>
        <v>4.0509259259259258E-4</v>
      </c>
      <c r="O277" s="16">
        <f t="shared" ca="1" si="189"/>
        <v>0.82413194444444449</v>
      </c>
      <c r="P277" s="14">
        <f t="shared" ca="1" si="190"/>
        <v>0.82413194444444449</v>
      </c>
      <c r="Q277" s="23">
        <f t="shared" ca="1" si="191"/>
        <v>2.099537037037047E-2</v>
      </c>
      <c r="R277" s="14">
        <f t="shared" ca="1" si="192"/>
        <v>0.84512731481481496</v>
      </c>
      <c r="S277" s="13">
        <f t="shared" ca="1" si="215"/>
        <v>24</v>
      </c>
      <c r="T277" s="14">
        <f t="shared" ca="1" si="193"/>
        <v>2.7777777777777778E-4</v>
      </c>
      <c r="U277" s="14">
        <f t="shared" ca="1" si="194"/>
        <v>0.84540509259259278</v>
      </c>
      <c r="V277" s="12">
        <f t="shared" ca="1" si="195"/>
        <v>0.84540509259259278</v>
      </c>
      <c r="W277" s="23">
        <v>0</v>
      </c>
      <c r="X277" s="12">
        <f t="shared" ca="1" si="196"/>
        <v>0.84540509259259278</v>
      </c>
      <c r="Y277" s="11">
        <f t="shared" ca="1" si="216"/>
        <v>23</v>
      </c>
      <c r="Z277" s="12">
        <f t="shared" ca="1" si="197"/>
        <v>2.6620370370370372E-4</v>
      </c>
      <c r="AA277" s="12">
        <f t="shared" ca="1" si="198"/>
        <v>0.84567129629629645</v>
      </c>
      <c r="AB277" s="10">
        <f t="shared" ca="1" si="199"/>
        <v>0.84567129629629645</v>
      </c>
      <c r="AC277" s="23">
        <f>0</f>
        <v>0</v>
      </c>
      <c r="AD277" s="10">
        <f t="shared" ca="1" si="200"/>
        <v>0.84567129629629645</v>
      </c>
      <c r="AE277" s="9">
        <f t="shared" ca="1" si="217"/>
        <v>26</v>
      </c>
      <c r="AF277" s="10">
        <f t="shared" ca="1" si="201"/>
        <v>3.0092592592592595E-4</v>
      </c>
      <c r="AG277" s="10">
        <f t="shared" ca="1" si="202"/>
        <v>0.84597222222222235</v>
      </c>
      <c r="AH277" s="9" t="str">
        <f t="shared" ca="1" si="218"/>
        <v>Bowl</v>
      </c>
      <c r="AI277" s="8">
        <f t="shared" ca="1" si="203"/>
        <v>0.84597222222222235</v>
      </c>
      <c r="AJ277" s="23">
        <f t="shared" ca="1" si="204"/>
        <v>0</v>
      </c>
      <c r="AK277" s="8">
        <f t="shared" ca="1" si="205"/>
        <v>0.84597222222222235</v>
      </c>
      <c r="AL277" s="7">
        <f t="shared" ca="1" si="219"/>
        <v>20</v>
      </c>
      <c r="AM277" s="8">
        <f t="shared" ca="1" si="206"/>
        <v>2.3148148148148149E-4</v>
      </c>
      <c r="AN277" s="8">
        <f t="shared" ca="1" si="207"/>
        <v>0.84620370370370379</v>
      </c>
      <c r="AO277" s="7" t="str">
        <f t="shared" ca="1" si="220"/>
        <v>Debit</v>
      </c>
      <c r="AP277" s="1">
        <f t="shared" ca="1" si="208"/>
        <v>2.099537037037047E-2</v>
      </c>
      <c r="AQ277" s="1">
        <f t="shared" ca="1" si="209"/>
        <v>1.7013888888888888E-3</v>
      </c>
      <c r="AR277">
        <f t="shared" si="210"/>
        <v>1</v>
      </c>
      <c r="AS277" s="33">
        <f t="shared" ca="1" si="211"/>
        <v>2.099537037037047E-2</v>
      </c>
      <c r="AT277" s="33">
        <f t="shared" ca="1" si="212"/>
        <v>1.7013888888888888E-3</v>
      </c>
      <c r="AX277">
        <f t="shared" si="221"/>
        <v>273</v>
      </c>
      <c r="AY277" s="34">
        <v>7.0800468678558172E-3</v>
      </c>
    </row>
    <row r="278" spans="1:51" ht="15" customHeight="1">
      <c r="A278" s="2">
        <v>180</v>
      </c>
      <c r="B278" s="1">
        <f t="shared" si="178"/>
        <v>2.0833333333333333E-3</v>
      </c>
      <c r="C278" s="5">
        <f t="shared" si="179"/>
        <v>0.82559027777777783</v>
      </c>
      <c r="D278" s="18">
        <f t="shared" si="180"/>
        <v>0.82559027777777783</v>
      </c>
      <c r="E278" s="21">
        <f t="shared" ca="1" si="181"/>
        <v>0</v>
      </c>
      <c r="F278" s="18">
        <f t="shared" ca="1" si="182"/>
        <v>0.82559027777777783</v>
      </c>
      <c r="G278" s="25">
        <f t="shared" ca="1" si="213"/>
        <v>18</v>
      </c>
      <c r="H278" s="18">
        <f t="shared" ca="1" si="183"/>
        <v>2.0833333333333335E-4</v>
      </c>
      <c r="I278" s="18">
        <f t="shared" ca="1" si="184"/>
        <v>0.82579861111111119</v>
      </c>
      <c r="J278" s="16">
        <f t="shared" ca="1" si="185"/>
        <v>0.82579861111111119</v>
      </c>
      <c r="K278" s="23">
        <f t="shared" ca="1" si="186"/>
        <v>0</v>
      </c>
      <c r="L278" s="16">
        <f t="shared" ca="1" si="187"/>
        <v>0.82579861111111119</v>
      </c>
      <c r="M278" s="15">
        <f t="shared" ca="1" si="214"/>
        <v>34</v>
      </c>
      <c r="N278" s="16">
        <f t="shared" ca="1" si="188"/>
        <v>3.9351851851851852E-4</v>
      </c>
      <c r="O278" s="16">
        <f t="shared" ca="1" si="189"/>
        <v>0.82619212962962973</v>
      </c>
      <c r="P278" s="14">
        <f t="shared" ca="1" si="190"/>
        <v>0.82619212962962973</v>
      </c>
      <c r="Q278" s="23">
        <f t="shared" ca="1" si="191"/>
        <v>1.9780092592592613E-2</v>
      </c>
      <c r="R278" s="14">
        <f t="shared" ca="1" si="192"/>
        <v>0.84597222222222235</v>
      </c>
      <c r="S278" s="13">
        <f t="shared" ca="1" si="215"/>
        <v>27</v>
      </c>
      <c r="T278" s="14">
        <f t="shared" ca="1" si="193"/>
        <v>3.1250000000000001E-4</v>
      </c>
      <c r="U278" s="14">
        <f t="shared" ca="1" si="194"/>
        <v>0.8462847222222224</v>
      </c>
      <c r="V278" s="12">
        <f t="shared" ca="1" si="195"/>
        <v>0.8462847222222224</v>
      </c>
      <c r="W278" s="23">
        <v>0</v>
      </c>
      <c r="X278" s="12">
        <f t="shared" ca="1" si="196"/>
        <v>0.8462847222222224</v>
      </c>
      <c r="Y278" s="11">
        <f t="shared" ca="1" si="216"/>
        <v>41</v>
      </c>
      <c r="Z278" s="12">
        <f t="shared" ca="1" si="197"/>
        <v>4.7453703703703704E-4</v>
      </c>
      <c r="AA278" s="12">
        <f t="shared" ca="1" si="198"/>
        <v>0.84675925925925943</v>
      </c>
      <c r="AB278" s="10">
        <f t="shared" ca="1" si="199"/>
        <v>0.84675925925925943</v>
      </c>
      <c r="AC278" s="23">
        <f>0</f>
        <v>0</v>
      </c>
      <c r="AD278" s="10">
        <f t="shared" ca="1" si="200"/>
        <v>0.84675925925925943</v>
      </c>
      <c r="AE278" s="9">
        <f t="shared" ca="1" si="217"/>
        <v>40</v>
      </c>
      <c r="AF278" s="10">
        <f t="shared" ca="1" si="201"/>
        <v>4.6296296296296298E-4</v>
      </c>
      <c r="AG278" s="10">
        <f t="shared" ca="1" si="202"/>
        <v>0.84722222222222243</v>
      </c>
      <c r="AH278" s="9" t="str">
        <f t="shared" ca="1" si="218"/>
        <v>Bowl</v>
      </c>
      <c r="AI278" s="8">
        <f t="shared" ca="1" si="203"/>
        <v>0.84722222222222243</v>
      </c>
      <c r="AJ278" s="23">
        <f t="shared" ca="1" si="204"/>
        <v>0</v>
      </c>
      <c r="AK278" s="8">
        <f t="shared" ca="1" si="205"/>
        <v>0.84722222222222243</v>
      </c>
      <c r="AL278" s="7">
        <f t="shared" ca="1" si="219"/>
        <v>17</v>
      </c>
      <c r="AM278" s="8">
        <f t="shared" ca="1" si="206"/>
        <v>1.9675925925925926E-4</v>
      </c>
      <c r="AN278" s="8">
        <f t="shared" ca="1" si="207"/>
        <v>0.84741898148148165</v>
      </c>
      <c r="AO278" s="7" t="str">
        <f t="shared" ca="1" si="220"/>
        <v>Debit</v>
      </c>
      <c r="AP278" s="1">
        <f t="shared" ca="1" si="208"/>
        <v>1.9780092592592613E-2</v>
      </c>
      <c r="AQ278" s="1">
        <f t="shared" ca="1" si="209"/>
        <v>2.0486111111111113E-3</v>
      </c>
      <c r="AR278">
        <f t="shared" si="210"/>
        <v>1</v>
      </c>
      <c r="AS278" s="33">
        <f t="shared" ca="1" si="211"/>
        <v>1.9780092592592613E-2</v>
      </c>
      <c r="AT278" s="33">
        <f t="shared" ca="1" si="212"/>
        <v>2.0486111111111113E-3</v>
      </c>
      <c r="AX278">
        <f t="shared" si="221"/>
        <v>274</v>
      </c>
      <c r="AY278" s="34">
        <v>9.2667252514864618E-3</v>
      </c>
    </row>
    <row r="279" spans="1:51" ht="15" customHeight="1">
      <c r="A279" s="2">
        <v>168</v>
      </c>
      <c r="B279" s="1">
        <f t="shared" si="178"/>
        <v>1.9444444444444444E-3</v>
      </c>
      <c r="C279" s="5">
        <f t="shared" si="179"/>
        <v>0.82753472222222224</v>
      </c>
      <c r="D279" s="18">
        <f t="shared" si="180"/>
        <v>0.82753472222222224</v>
      </c>
      <c r="E279" s="21">
        <f t="shared" ca="1" si="181"/>
        <v>0</v>
      </c>
      <c r="F279" s="18">
        <f t="shared" ca="1" si="182"/>
        <v>0.82753472222222224</v>
      </c>
      <c r="G279" s="25">
        <f t="shared" ca="1" si="213"/>
        <v>18</v>
      </c>
      <c r="H279" s="18">
        <f t="shared" ca="1" si="183"/>
        <v>2.0833333333333335E-4</v>
      </c>
      <c r="I279" s="18">
        <f t="shared" ca="1" si="184"/>
        <v>0.82774305555555561</v>
      </c>
      <c r="J279" s="16">
        <f t="shared" ca="1" si="185"/>
        <v>0.82774305555555561</v>
      </c>
      <c r="K279" s="23">
        <f t="shared" ca="1" si="186"/>
        <v>0</v>
      </c>
      <c r="L279" s="16">
        <f t="shared" ca="1" si="187"/>
        <v>0.82774305555555561</v>
      </c>
      <c r="M279" s="15">
        <f t="shared" ca="1" si="214"/>
        <v>8</v>
      </c>
      <c r="N279" s="16">
        <f t="shared" ca="1" si="188"/>
        <v>9.2592592592592588E-5</v>
      </c>
      <c r="O279" s="16">
        <f t="shared" ca="1" si="189"/>
        <v>0.82783564814814825</v>
      </c>
      <c r="P279" s="14">
        <f t="shared" ca="1" si="190"/>
        <v>0.82783564814814825</v>
      </c>
      <c r="Q279" s="23">
        <f t="shared" ca="1" si="191"/>
        <v>1.9386574074074181E-2</v>
      </c>
      <c r="R279" s="14">
        <f t="shared" ca="1" si="192"/>
        <v>0.84722222222222243</v>
      </c>
      <c r="S279" s="13">
        <f t="shared" ca="1" si="215"/>
        <v>39</v>
      </c>
      <c r="T279" s="14">
        <f t="shared" ca="1" si="193"/>
        <v>4.5138888888888887E-4</v>
      </c>
      <c r="U279" s="14">
        <f t="shared" ca="1" si="194"/>
        <v>0.84767361111111128</v>
      </c>
      <c r="V279" s="12">
        <f t="shared" ca="1" si="195"/>
        <v>0.84767361111111128</v>
      </c>
      <c r="W279" s="23">
        <v>0</v>
      </c>
      <c r="X279" s="12">
        <f t="shared" ca="1" si="196"/>
        <v>0.84767361111111128</v>
      </c>
      <c r="Y279" s="11">
        <f t="shared" ca="1" si="216"/>
        <v>47</v>
      </c>
      <c r="Z279" s="12">
        <f t="shared" ca="1" si="197"/>
        <v>5.4398148148148144E-4</v>
      </c>
      <c r="AA279" s="12">
        <f t="shared" ca="1" si="198"/>
        <v>0.84821759259259277</v>
      </c>
      <c r="AB279" s="10">
        <f t="shared" ca="1" si="199"/>
        <v>0.84821759259259277</v>
      </c>
      <c r="AC279" s="23">
        <f>0</f>
        <v>0</v>
      </c>
      <c r="AD279" s="10">
        <f t="shared" ca="1" si="200"/>
        <v>0.84821759259259277</v>
      </c>
      <c r="AE279" s="9">
        <f t="shared" ca="1" si="217"/>
        <v>27</v>
      </c>
      <c r="AF279" s="10">
        <f t="shared" ca="1" si="201"/>
        <v>3.1250000000000001E-4</v>
      </c>
      <c r="AG279" s="10">
        <f t="shared" ca="1" si="202"/>
        <v>0.84853009259259282</v>
      </c>
      <c r="AH279" s="9" t="str">
        <f t="shared" ca="1" si="218"/>
        <v>Bowl</v>
      </c>
      <c r="AI279" s="8">
        <f t="shared" ca="1" si="203"/>
        <v>0.84853009259259282</v>
      </c>
      <c r="AJ279" s="23">
        <f t="shared" ca="1" si="204"/>
        <v>0</v>
      </c>
      <c r="AK279" s="8">
        <f t="shared" ca="1" si="205"/>
        <v>0.84853009259259282</v>
      </c>
      <c r="AL279" s="7">
        <f t="shared" ca="1" si="219"/>
        <v>38</v>
      </c>
      <c r="AM279" s="8">
        <f t="shared" ca="1" si="206"/>
        <v>4.3981481481481481E-4</v>
      </c>
      <c r="AN279" s="8">
        <f t="shared" ca="1" si="207"/>
        <v>0.84896990740740763</v>
      </c>
      <c r="AO279" s="7" t="str">
        <f t="shared" ca="1" si="220"/>
        <v>Cash</v>
      </c>
      <c r="AP279" s="1">
        <f t="shared" ca="1" si="208"/>
        <v>1.9386574074074181E-2</v>
      </c>
      <c r="AQ279" s="1">
        <f t="shared" ca="1" si="209"/>
        <v>2.0486111111111109E-3</v>
      </c>
      <c r="AR279">
        <f t="shared" si="210"/>
        <v>1</v>
      </c>
      <c r="AS279" s="33">
        <f t="shared" ca="1" si="211"/>
        <v>1.9386574074074181E-2</v>
      </c>
      <c r="AT279" s="33">
        <f t="shared" ca="1" si="212"/>
        <v>2.0486111111111109E-3</v>
      </c>
      <c r="AX279">
        <f t="shared" si="221"/>
        <v>275</v>
      </c>
      <c r="AY279" s="34">
        <v>9.1251214563328326E-3</v>
      </c>
    </row>
    <row r="280" spans="1:51" ht="15" customHeight="1">
      <c r="A280" s="2">
        <v>155</v>
      </c>
      <c r="B280" s="1">
        <f t="shared" si="178"/>
        <v>1.7939814814814815E-3</v>
      </c>
      <c r="C280" s="5">
        <f t="shared" si="179"/>
        <v>0.82932870370370371</v>
      </c>
      <c r="D280" s="18">
        <f t="shared" si="180"/>
        <v>0.82932870370370371</v>
      </c>
      <c r="E280" s="21">
        <f t="shared" ca="1" si="181"/>
        <v>0</v>
      </c>
      <c r="F280" s="18">
        <f t="shared" ca="1" si="182"/>
        <v>0.82932870370370371</v>
      </c>
      <c r="G280" s="25">
        <f t="shared" ca="1" si="213"/>
        <v>28</v>
      </c>
      <c r="H280" s="18">
        <f t="shared" ca="1" si="183"/>
        <v>3.2407407407407406E-4</v>
      </c>
      <c r="I280" s="18">
        <f t="shared" ca="1" si="184"/>
        <v>0.82965277777777779</v>
      </c>
      <c r="J280" s="16">
        <f t="shared" ca="1" si="185"/>
        <v>0.82965277777777779</v>
      </c>
      <c r="K280" s="23">
        <f t="shared" ca="1" si="186"/>
        <v>0</v>
      </c>
      <c r="L280" s="16">
        <f t="shared" ca="1" si="187"/>
        <v>0.82965277777777779</v>
      </c>
      <c r="M280" s="15">
        <f t="shared" ca="1" si="214"/>
        <v>10</v>
      </c>
      <c r="N280" s="16">
        <f t="shared" ca="1" si="188"/>
        <v>1.1574074074074075E-4</v>
      </c>
      <c r="O280" s="16">
        <f t="shared" ca="1" si="189"/>
        <v>0.82976851851851852</v>
      </c>
      <c r="P280" s="14">
        <f t="shared" ca="1" si="190"/>
        <v>0.82976851851851852</v>
      </c>
      <c r="Q280" s="23">
        <f t="shared" ca="1" si="191"/>
        <v>1.8761574074074305E-2</v>
      </c>
      <c r="R280" s="14">
        <f t="shared" ca="1" si="192"/>
        <v>0.84853009259259282</v>
      </c>
      <c r="S280" s="13">
        <f t="shared" ca="1" si="215"/>
        <v>20</v>
      </c>
      <c r="T280" s="14">
        <f t="shared" ca="1" si="193"/>
        <v>2.3148148148148149E-4</v>
      </c>
      <c r="U280" s="14">
        <f t="shared" ca="1" si="194"/>
        <v>0.84876157407407427</v>
      </c>
      <c r="V280" s="12">
        <f t="shared" ca="1" si="195"/>
        <v>0.84876157407407427</v>
      </c>
      <c r="W280" s="23">
        <v>0</v>
      </c>
      <c r="X280" s="12">
        <f t="shared" ca="1" si="196"/>
        <v>0.84876157407407427</v>
      </c>
      <c r="Y280" s="11">
        <f t="shared" ca="1" si="216"/>
        <v>23</v>
      </c>
      <c r="Z280" s="12">
        <f t="shared" ca="1" si="197"/>
        <v>2.6620370370370372E-4</v>
      </c>
      <c r="AA280" s="12">
        <f t="shared" ca="1" si="198"/>
        <v>0.84902777777777794</v>
      </c>
      <c r="AB280" s="10">
        <f t="shared" ca="1" si="199"/>
        <v>0.84902777777777794</v>
      </c>
      <c r="AC280" s="23">
        <f>0</f>
        <v>0</v>
      </c>
      <c r="AD280" s="10">
        <f t="shared" ca="1" si="200"/>
        <v>0.84902777777777794</v>
      </c>
      <c r="AE280" s="9">
        <f t="shared" ca="1" si="217"/>
        <v>24</v>
      </c>
      <c r="AF280" s="10">
        <f t="shared" ca="1" si="201"/>
        <v>2.7777777777777778E-4</v>
      </c>
      <c r="AG280" s="10">
        <f t="shared" ca="1" si="202"/>
        <v>0.84930555555555576</v>
      </c>
      <c r="AH280" s="9" t="str">
        <f t="shared" ca="1" si="218"/>
        <v>Bowl</v>
      </c>
      <c r="AI280" s="8">
        <f t="shared" ca="1" si="203"/>
        <v>0.84930555555555576</v>
      </c>
      <c r="AJ280" s="23">
        <f t="shared" ca="1" si="204"/>
        <v>0</v>
      </c>
      <c r="AK280" s="8">
        <f t="shared" ca="1" si="205"/>
        <v>0.84930555555555576</v>
      </c>
      <c r="AL280" s="7">
        <f t="shared" ca="1" si="219"/>
        <v>40</v>
      </c>
      <c r="AM280" s="8">
        <f t="shared" ca="1" si="206"/>
        <v>4.6296296296296298E-4</v>
      </c>
      <c r="AN280" s="8">
        <f t="shared" ca="1" si="207"/>
        <v>0.84976851851851876</v>
      </c>
      <c r="AO280" s="7" t="str">
        <f t="shared" ca="1" si="220"/>
        <v>Cash</v>
      </c>
      <c r="AP280" s="1">
        <f t="shared" ca="1" si="208"/>
        <v>1.8761574074074305E-2</v>
      </c>
      <c r="AQ280" s="1">
        <f t="shared" ca="1" si="209"/>
        <v>1.6782407407407406E-3</v>
      </c>
      <c r="AR280">
        <f t="shared" si="210"/>
        <v>1</v>
      </c>
      <c r="AS280" s="33">
        <f t="shared" ca="1" si="211"/>
        <v>1.8761574074074305E-2</v>
      </c>
      <c r="AT280" s="33">
        <f t="shared" ca="1" si="212"/>
        <v>1.6782407407407406E-3</v>
      </c>
      <c r="AX280">
        <f t="shared" si="221"/>
        <v>276</v>
      </c>
      <c r="AY280" s="34">
        <v>9.0066658093284051E-3</v>
      </c>
    </row>
    <row r="281" spans="1:51" ht="15" customHeight="1">
      <c r="A281" s="2">
        <v>106</v>
      </c>
      <c r="B281" s="1">
        <f t="shared" si="178"/>
        <v>1.2268518518518518E-3</v>
      </c>
      <c r="C281" s="5">
        <f t="shared" si="179"/>
        <v>0.8305555555555556</v>
      </c>
      <c r="D281" s="18">
        <f t="shared" si="180"/>
        <v>0.8305555555555556</v>
      </c>
      <c r="E281" s="21">
        <f t="shared" ca="1" si="181"/>
        <v>0</v>
      </c>
      <c r="F281" s="18">
        <f t="shared" ca="1" si="182"/>
        <v>0.8305555555555556</v>
      </c>
      <c r="G281" s="25">
        <f t="shared" ca="1" si="213"/>
        <v>12</v>
      </c>
      <c r="H281" s="18">
        <f t="shared" ca="1" si="183"/>
        <v>1.3888888888888889E-4</v>
      </c>
      <c r="I281" s="18">
        <f t="shared" ca="1" si="184"/>
        <v>0.83069444444444451</v>
      </c>
      <c r="J281" s="16">
        <f t="shared" ca="1" si="185"/>
        <v>0.83069444444444451</v>
      </c>
      <c r="K281" s="23">
        <f t="shared" ca="1" si="186"/>
        <v>0</v>
      </c>
      <c r="L281" s="16">
        <f t="shared" ca="1" si="187"/>
        <v>0.83069444444444451</v>
      </c>
      <c r="M281" s="15">
        <f t="shared" ca="1" si="214"/>
        <v>11</v>
      </c>
      <c r="N281" s="16">
        <f t="shared" ca="1" si="188"/>
        <v>1.273148148148148E-4</v>
      </c>
      <c r="O281" s="16">
        <f t="shared" ca="1" si="189"/>
        <v>0.83082175925925927</v>
      </c>
      <c r="P281" s="14">
        <f t="shared" ca="1" si="190"/>
        <v>0.83082175925925927</v>
      </c>
      <c r="Q281" s="23">
        <f t="shared" ca="1" si="191"/>
        <v>1.8483796296296484E-2</v>
      </c>
      <c r="R281" s="14">
        <f t="shared" ca="1" si="192"/>
        <v>0.84930555555555576</v>
      </c>
      <c r="S281" s="13">
        <f t="shared" ca="1" si="215"/>
        <v>24</v>
      </c>
      <c r="T281" s="14">
        <f t="shared" ca="1" si="193"/>
        <v>2.7777777777777778E-4</v>
      </c>
      <c r="U281" s="14">
        <f t="shared" ca="1" si="194"/>
        <v>0.84958333333333358</v>
      </c>
      <c r="V281" s="12">
        <f t="shared" ca="1" si="195"/>
        <v>0.84958333333333358</v>
      </c>
      <c r="W281" s="23">
        <v>0</v>
      </c>
      <c r="X281" s="12">
        <f t="shared" ca="1" si="196"/>
        <v>0.84958333333333358</v>
      </c>
      <c r="Y281" s="11">
        <f t="shared" ca="1" si="216"/>
        <v>25</v>
      </c>
      <c r="Z281" s="12">
        <f t="shared" ca="1" si="197"/>
        <v>2.8935185185185184E-4</v>
      </c>
      <c r="AA281" s="12">
        <f t="shared" ca="1" si="198"/>
        <v>0.84987268518518544</v>
      </c>
      <c r="AB281" s="10">
        <f t="shared" ca="1" si="199"/>
        <v>0.84987268518518544</v>
      </c>
      <c r="AC281" s="23">
        <f>0</f>
        <v>0</v>
      </c>
      <c r="AD281" s="10">
        <f t="shared" ca="1" si="200"/>
        <v>0.84987268518518544</v>
      </c>
      <c r="AE281" s="9">
        <f t="shared" ca="1" si="217"/>
        <v>45</v>
      </c>
      <c r="AF281" s="10">
        <f t="shared" ca="1" si="201"/>
        <v>5.2083333333333333E-4</v>
      </c>
      <c r="AG281" s="10">
        <f t="shared" ca="1" si="202"/>
        <v>0.85039351851851874</v>
      </c>
      <c r="AH281" s="9" t="str">
        <f t="shared" ca="1" si="218"/>
        <v>Bowl</v>
      </c>
      <c r="AI281" s="8">
        <f t="shared" ca="1" si="203"/>
        <v>0.85039351851851874</v>
      </c>
      <c r="AJ281" s="23">
        <f t="shared" ca="1" si="204"/>
        <v>0</v>
      </c>
      <c r="AK281" s="8">
        <f t="shared" ca="1" si="205"/>
        <v>0.85039351851851874</v>
      </c>
      <c r="AL281" s="7">
        <f t="shared" ca="1" si="219"/>
        <v>25</v>
      </c>
      <c r="AM281" s="8">
        <f t="shared" ca="1" si="206"/>
        <v>2.8935185185185184E-4</v>
      </c>
      <c r="AN281" s="8">
        <f t="shared" ca="1" si="207"/>
        <v>0.8506828703703706</v>
      </c>
      <c r="AO281" s="7" t="str">
        <f t="shared" ca="1" si="220"/>
        <v>Debit</v>
      </c>
      <c r="AP281" s="1">
        <f t="shared" ca="1" si="208"/>
        <v>1.8483796296296484E-2</v>
      </c>
      <c r="AQ281" s="1">
        <f t="shared" ca="1" si="209"/>
        <v>1.6435185185185185E-3</v>
      </c>
      <c r="AR281">
        <f t="shared" si="210"/>
        <v>1</v>
      </c>
      <c r="AS281" s="33">
        <f t="shared" ca="1" si="211"/>
        <v>1.8483796296296484E-2</v>
      </c>
      <c r="AT281" s="33">
        <f t="shared" ca="1" si="212"/>
        <v>1.6435185185185185E-3</v>
      </c>
      <c r="AX281">
        <f t="shared" si="221"/>
        <v>277</v>
      </c>
      <c r="AY281" s="34">
        <v>7.8735853909467513E-3</v>
      </c>
    </row>
    <row r="282" spans="1:51" ht="15" customHeight="1">
      <c r="A282" s="2">
        <v>104</v>
      </c>
      <c r="B282" s="1">
        <f t="shared" si="178"/>
        <v>1.2037037037037038E-3</v>
      </c>
      <c r="C282" s="5">
        <f t="shared" si="179"/>
        <v>0.83175925925925931</v>
      </c>
      <c r="D282" s="18">
        <f t="shared" si="180"/>
        <v>0.83175925925925931</v>
      </c>
      <c r="E282" s="21">
        <f t="shared" ca="1" si="181"/>
        <v>0</v>
      </c>
      <c r="F282" s="18">
        <f t="shared" ca="1" si="182"/>
        <v>0.83175925925925931</v>
      </c>
      <c r="G282" s="25">
        <f t="shared" ca="1" si="213"/>
        <v>11</v>
      </c>
      <c r="H282" s="18">
        <f t="shared" ca="1" si="183"/>
        <v>1.273148148148148E-4</v>
      </c>
      <c r="I282" s="18">
        <f t="shared" ca="1" si="184"/>
        <v>0.83188657407407407</v>
      </c>
      <c r="J282" s="16">
        <f t="shared" ca="1" si="185"/>
        <v>0.83188657407407407</v>
      </c>
      <c r="K282" s="23">
        <f t="shared" ca="1" si="186"/>
        <v>0</v>
      </c>
      <c r="L282" s="16">
        <f t="shared" ca="1" si="187"/>
        <v>0.83188657407407407</v>
      </c>
      <c r="M282" s="15">
        <f t="shared" ca="1" si="214"/>
        <v>11</v>
      </c>
      <c r="N282" s="16">
        <f t="shared" ca="1" si="188"/>
        <v>1.273148148148148E-4</v>
      </c>
      <c r="O282" s="16">
        <f t="shared" ca="1" si="189"/>
        <v>0.83201388888888883</v>
      </c>
      <c r="P282" s="14">
        <f t="shared" ca="1" si="190"/>
        <v>0.83201388888888883</v>
      </c>
      <c r="Q282" s="23">
        <f t="shared" ca="1" si="191"/>
        <v>1.8379629629629912E-2</v>
      </c>
      <c r="R282" s="14">
        <f t="shared" ca="1" si="192"/>
        <v>0.85039351851851874</v>
      </c>
      <c r="S282" s="13">
        <f t="shared" ca="1" si="215"/>
        <v>43</v>
      </c>
      <c r="T282" s="14">
        <f t="shared" ca="1" si="193"/>
        <v>4.9768518518518521E-4</v>
      </c>
      <c r="U282" s="14">
        <f t="shared" ca="1" si="194"/>
        <v>0.85089120370370397</v>
      </c>
      <c r="V282" s="12">
        <f t="shared" ca="1" si="195"/>
        <v>0.85089120370370397</v>
      </c>
      <c r="W282" s="23">
        <v>0</v>
      </c>
      <c r="X282" s="12">
        <f t="shared" ca="1" si="196"/>
        <v>0.85089120370370397</v>
      </c>
      <c r="Y282" s="11">
        <f t="shared" ca="1" si="216"/>
        <v>41</v>
      </c>
      <c r="Z282" s="12">
        <f t="shared" ca="1" si="197"/>
        <v>4.7453703703703704E-4</v>
      </c>
      <c r="AA282" s="12">
        <f t="shared" ca="1" si="198"/>
        <v>0.85136574074074101</v>
      </c>
      <c r="AB282" s="10">
        <f t="shared" ca="1" si="199"/>
        <v>0.85136574074074101</v>
      </c>
      <c r="AC282" s="23">
        <f>0</f>
        <v>0</v>
      </c>
      <c r="AD282" s="10">
        <f t="shared" ca="1" si="200"/>
        <v>0.85136574074074101</v>
      </c>
      <c r="AE282" s="9">
        <f t="shared" ca="1" si="217"/>
        <v>39</v>
      </c>
      <c r="AF282" s="10">
        <f t="shared" ca="1" si="201"/>
        <v>4.5138888888888887E-4</v>
      </c>
      <c r="AG282" s="10">
        <f t="shared" ca="1" si="202"/>
        <v>0.85181712962962985</v>
      </c>
      <c r="AH282" s="9" t="str">
        <f t="shared" ca="1" si="218"/>
        <v>Bowl</v>
      </c>
      <c r="AI282" s="8">
        <f t="shared" ca="1" si="203"/>
        <v>0.85181712962962985</v>
      </c>
      <c r="AJ282" s="23">
        <f t="shared" ca="1" si="204"/>
        <v>0</v>
      </c>
      <c r="AK282" s="8">
        <f t="shared" ca="1" si="205"/>
        <v>0.85181712962962985</v>
      </c>
      <c r="AL282" s="7">
        <f t="shared" ca="1" si="219"/>
        <v>10</v>
      </c>
      <c r="AM282" s="8">
        <f t="shared" ca="1" si="206"/>
        <v>1.1574074074074075E-4</v>
      </c>
      <c r="AN282" s="8">
        <f t="shared" ca="1" si="207"/>
        <v>0.85193287037037058</v>
      </c>
      <c r="AO282" s="7" t="str">
        <f t="shared" ca="1" si="220"/>
        <v>Debit</v>
      </c>
      <c r="AP282" s="1">
        <f t="shared" ca="1" si="208"/>
        <v>1.8379629629629912E-2</v>
      </c>
      <c r="AQ282" s="1">
        <f t="shared" ca="1" si="209"/>
        <v>1.7939814814814815E-3</v>
      </c>
      <c r="AR282">
        <f t="shared" si="210"/>
        <v>1</v>
      </c>
      <c r="AS282" s="33">
        <f t="shared" ca="1" si="211"/>
        <v>1.8379629629629912E-2</v>
      </c>
      <c r="AT282" s="33">
        <f t="shared" ca="1" si="212"/>
        <v>1.7939814814814815E-3</v>
      </c>
      <c r="AX282">
        <f t="shared" si="221"/>
        <v>278</v>
      </c>
      <c r="AY282" s="34">
        <v>9.6668881458623727E-3</v>
      </c>
    </row>
    <row r="283" spans="1:51" ht="15" customHeight="1">
      <c r="A283" s="2">
        <v>168</v>
      </c>
      <c r="B283" s="1">
        <f t="shared" si="178"/>
        <v>1.9444444444444444E-3</v>
      </c>
      <c r="C283" s="5">
        <f t="shared" si="179"/>
        <v>0.83370370370370372</v>
      </c>
      <c r="D283" s="18">
        <f t="shared" si="180"/>
        <v>0.83370370370370372</v>
      </c>
      <c r="E283" s="21">
        <f t="shared" ca="1" si="181"/>
        <v>0</v>
      </c>
      <c r="F283" s="18">
        <f t="shared" ca="1" si="182"/>
        <v>0.83370370370370372</v>
      </c>
      <c r="G283" s="25">
        <f t="shared" ca="1" si="213"/>
        <v>23</v>
      </c>
      <c r="H283" s="18">
        <f t="shared" ca="1" si="183"/>
        <v>2.6620370370370372E-4</v>
      </c>
      <c r="I283" s="18">
        <f t="shared" ca="1" si="184"/>
        <v>0.8339699074074074</v>
      </c>
      <c r="J283" s="16">
        <f t="shared" ca="1" si="185"/>
        <v>0.8339699074074074</v>
      </c>
      <c r="K283" s="23">
        <f t="shared" ca="1" si="186"/>
        <v>0</v>
      </c>
      <c r="L283" s="16">
        <f t="shared" ca="1" si="187"/>
        <v>0.8339699074074074</v>
      </c>
      <c r="M283" s="15">
        <f t="shared" ca="1" si="214"/>
        <v>20</v>
      </c>
      <c r="N283" s="16">
        <f t="shared" ca="1" si="188"/>
        <v>2.3148148148148149E-4</v>
      </c>
      <c r="O283" s="16">
        <f t="shared" ca="1" si="189"/>
        <v>0.83420138888888884</v>
      </c>
      <c r="P283" s="14">
        <f t="shared" ca="1" si="190"/>
        <v>0.83420138888888884</v>
      </c>
      <c r="Q283" s="23">
        <f t="shared" ca="1" si="191"/>
        <v>1.7615740740741015E-2</v>
      </c>
      <c r="R283" s="14">
        <f t="shared" ca="1" si="192"/>
        <v>0.85181712962962985</v>
      </c>
      <c r="S283" s="13">
        <f t="shared" ca="1" si="215"/>
        <v>43</v>
      </c>
      <c r="T283" s="14">
        <f t="shared" ca="1" si="193"/>
        <v>4.9768518518518521E-4</v>
      </c>
      <c r="U283" s="14">
        <f t="shared" ca="1" si="194"/>
        <v>0.85231481481481508</v>
      </c>
      <c r="V283" s="12">
        <f t="shared" ca="1" si="195"/>
        <v>0.85231481481481508</v>
      </c>
      <c r="W283" s="23">
        <v>0</v>
      </c>
      <c r="X283" s="12">
        <f t="shared" ca="1" si="196"/>
        <v>0.85231481481481508</v>
      </c>
      <c r="Y283" s="11">
        <f t="shared" ca="1" si="216"/>
        <v>42</v>
      </c>
      <c r="Z283" s="12">
        <f t="shared" ca="1" si="197"/>
        <v>4.861111111111111E-4</v>
      </c>
      <c r="AA283" s="12">
        <f t="shared" ca="1" si="198"/>
        <v>0.85280092592592616</v>
      </c>
      <c r="AB283" s="10">
        <f t="shared" ca="1" si="199"/>
        <v>0.85280092592592616</v>
      </c>
      <c r="AC283" s="23">
        <f>0</f>
        <v>0</v>
      </c>
      <c r="AD283" s="10">
        <f t="shared" ca="1" si="200"/>
        <v>0.85280092592592616</v>
      </c>
      <c r="AE283" s="9">
        <f t="shared" ca="1" si="217"/>
        <v>35</v>
      </c>
      <c r="AF283" s="10">
        <f t="shared" ca="1" si="201"/>
        <v>4.0509259259259258E-4</v>
      </c>
      <c r="AG283" s="10">
        <f t="shared" ca="1" si="202"/>
        <v>0.85320601851851874</v>
      </c>
      <c r="AH283" s="9" t="str">
        <f t="shared" ca="1" si="218"/>
        <v>Bowl</v>
      </c>
      <c r="AI283" s="8">
        <f t="shared" ca="1" si="203"/>
        <v>0.85320601851851874</v>
      </c>
      <c r="AJ283" s="23">
        <f t="shared" ca="1" si="204"/>
        <v>0</v>
      </c>
      <c r="AK283" s="8">
        <f t="shared" ca="1" si="205"/>
        <v>0.85320601851851874</v>
      </c>
      <c r="AL283" s="7">
        <f t="shared" ca="1" si="219"/>
        <v>10</v>
      </c>
      <c r="AM283" s="8">
        <f t="shared" ca="1" si="206"/>
        <v>1.1574074074074075E-4</v>
      </c>
      <c r="AN283" s="8">
        <f t="shared" ca="1" si="207"/>
        <v>0.85332175925925946</v>
      </c>
      <c r="AO283" s="7" t="str">
        <f t="shared" ca="1" si="220"/>
        <v>Debit</v>
      </c>
      <c r="AP283" s="1">
        <f t="shared" ca="1" si="208"/>
        <v>1.7615740740741015E-2</v>
      </c>
      <c r="AQ283" s="1">
        <f t="shared" ca="1" si="209"/>
        <v>2.0023148148148148E-3</v>
      </c>
      <c r="AR283">
        <f t="shared" si="210"/>
        <v>1</v>
      </c>
      <c r="AS283" s="33">
        <f t="shared" ca="1" si="211"/>
        <v>1.7615740740741015E-2</v>
      </c>
      <c r="AT283" s="33">
        <f t="shared" ca="1" si="212"/>
        <v>2.0023148148148148E-3</v>
      </c>
      <c r="AX283">
        <f t="shared" si="221"/>
        <v>279</v>
      </c>
      <c r="AY283" s="34">
        <v>9.083683413352004E-3</v>
      </c>
    </row>
    <row r="284" spans="1:51" ht="15" customHeight="1">
      <c r="A284" s="2">
        <v>126</v>
      </c>
      <c r="B284" s="1">
        <f t="shared" si="178"/>
        <v>1.4583333333333334E-3</v>
      </c>
      <c r="C284" s="5">
        <f t="shared" si="179"/>
        <v>0.83516203703703706</v>
      </c>
      <c r="D284" s="18">
        <f t="shared" si="180"/>
        <v>0.83516203703703706</v>
      </c>
      <c r="E284" s="21">
        <f t="shared" ca="1" si="181"/>
        <v>0</v>
      </c>
      <c r="F284" s="18">
        <f t="shared" ca="1" si="182"/>
        <v>0.83516203703703706</v>
      </c>
      <c r="G284" s="25">
        <f t="shared" ca="1" si="213"/>
        <v>11</v>
      </c>
      <c r="H284" s="18">
        <f t="shared" ca="1" si="183"/>
        <v>1.273148148148148E-4</v>
      </c>
      <c r="I284" s="18">
        <f t="shared" ca="1" si="184"/>
        <v>0.83528935185185182</v>
      </c>
      <c r="J284" s="16">
        <f t="shared" ca="1" si="185"/>
        <v>0.83528935185185182</v>
      </c>
      <c r="K284" s="23">
        <f t="shared" ca="1" si="186"/>
        <v>0</v>
      </c>
      <c r="L284" s="16">
        <f t="shared" ca="1" si="187"/>
        <v>0.83528935185185182</v>
      </c>
      <c r="M284" s="15">
        <f t="shared" ca="1" si="214"/>
        <v>18</v>
      </c>
      <c r="N284" s="16">
        <f t="shared" ca="1" si="188"/>
        <v>2.0833333333333335E-4</v>
      </c>
      <c r="O284" s="16">
        <f t="shared" ca="1" si="189"/>
        <v>0.83549768518518519</v>
      </c>
      <c r="P284" s="14">
        <f t="shared" ca="1" si="190"/>
        <v>0.83549768518518519</v>
      </c>
      <c r="Q284" s="23">
        <f t="shared" ca="1" si="191"/>
        <v>1.7708333333333548E-2</v>
      </c>
      <c r="R284" s="14">
        <f t="shared" ca="1" si="192"/>
        <v>0.85320601851851874</v>
      </c>
      <c r="S284" s="13">
        <f t="shared" ca="1" si="215"/>
        <v>42</v>
      </c>
      <c r="T284" s="14">
        <f t="shared" ca="1" si="193"/>
        <v>4.861111111111111E-4</v>
      </c>
      <c r="U284" s="14">
        <f t="shared" ca="1" si="194"/>
        <v>0.85369212962962981</v>
      </c>
      <c r="V284" s="12">
        <f t="shared" ca="1" si="195"/>
        <v>0.85369212962962981</v>
      </c>
      <c r="W284" s="23">
        <v>0</v>
      </c>
      <c r="X284" s="12">
        <f t="shared" ca="1" si="196"/>
        <v>0.85369212962962981</v>
      </c>
      <c r="Y284" s="11">
        <f t="shared" ca="1" si="216"/>
        <v>39</v>
      </c>
      <c r="Z284" s="12">
        <f t="shared" ca="1" si="197"/>
        <v>4.5138888888888887E-4</v>
      </c>
      <c r="AA284" s="12">
        <f t="shared" ca="1" si="198"/>
        <v>0.85414351851851866</v>
      </c>
      <c r="AB284" s="10">
        <f t="shared" ca="1" si="199"/>
        <v>0.85414351851851866</v>
      </c>
      <c r="AC284" s="23">
        <f>0</f>
        <v>0</v>
      </c>
      <c r="AD284" s="10">
        <f t="shared" ca="1" si="200"/>
        <v>0.85414351851851866</v>
      </c>
      <c r="AE284" s="9">
        <f t="shared" ca="1" si="217"/>
        <v>46</v>
      </c>
      <c r="AF284" s="10">
        <f t="shared" ca="1" si="201"/>
        <v>5.3240740740740744E-4</v>
      </c>
      <c r="AG284" s="10">
        <f t="shared" ca="1" si="202"/>
        <v>0.85467592592592612</v>
      </c>
      <c r="AH284" s="9" t="str">
        <f t="shared" ca="1" si="218"/>
        <v>Bowl</v>
      </c>
      <c r="AI284" s="8">
        <f t="shared" ca="1" si="203"/>
        <v>0.85467592592592612</v>
      </c>
      <c r="AJ284" s="23">
        <f t="shared" ca="1" si="204"/>
        <v>0</v>
      </c>
      <c r="AK284" s="8">
        <f t="shared" ca="1" si="205"/>
        <v>0.85467592592592612</v>
      </c>
      <c r="AL284" s="7">
        <f t="shared" ca="1" si="219"/>
        <v>46</v>
      </c>
      <c r="AM284" s="8">
        <f t="shared" ca="1" si="206"/>
        <v>5.3240740740740744E-4</v>
      </c>
      <c r="AN284" s="8">
        <f t="shared" ca="1" si="207"/>
        <v>0.85520833333333357</v>
      </c>
      <c r="AO284" s="7" t="str">
        <f t="shared" ca="1" si="220"/>
        <v>Cash</v>
      </c>
      <c r="AP284" s="1">
        <f t="shared" ca="1" si="208"/>
        <v>1.7708333333333548E-2</v>
      </c>
      <c r="AQ284" s="1">
        <f t="shared" ca="1" si="209"/>
        <v>2.3379629629629631E-3</v>
      </c>
      <c r="AR284">
        <f t="shared" si="210"/>
        <v>1</v>
      </c>
      <c r="AS284" s="33">
        <f t="shared" ca="1" si="211"/>
        <v>1.7708333333333548E-2</v>
      </c>
      <c r="AT284" s="33">
        <f t="shared" ca="1" si="212"/>
        <v>2.3379629629629631E-3</v>
      </c>
      <c r="AX284">
        <f t="shared" si="221"/>
        <v>280</v>
      </c>
      <c r="AY284" s="34">
        <v>8.6866998171018176E-3</v>
      </c>
    </row>
    <row r="285" spans="1:51" ht="15" customHeight="1">
      <c r="A285" s="2">
        <v>82</v>
      </c>
      <c r="B285" s="1">
        <f t="shared" si="178"/>
        <v>9.4907407407407408E-4</v>
      </c>
      <c r="C285" s="5">
        <f t="shared" si="179"/>
        <v>0.83611111111111114</v>
      </c>
      <c r="D285" s="18">
        <f t="shared" si="180"/>
        <v>0.83611111111111114</v>
      </c>
      <c r="E285" s="21">
        <f t="shared" ca="1" si="181"/>
        <v>0</v>
      </c>
      <c r="F285" s="18">
        <f t="shared" ca="1" si="182"/>
        <v>0.83611111111111114</v>
      </c>
      <c r="G285" s="25">
        <f t="shared" ca="1" si="213"/>
        <v>30</v>
      </c>
      <c r="H285" s="18">
        <f t="shared" ca="1" si="183"/>
        <v>3.4722222222222224E-4</v>
      </c>
      <c r="I285" s="18">
        <f t="shared" ca="1" si="184"/>
        <v>0.83645833333333341</v>
      </c>
      <c r="J285" s="16">
        <f t="shared" ca="1" si="185"/>
        <v>0.83645833333333341</v>
      </c>
      <c r="K285" s="23">
        <f t="shared" ca="1" si="186"/>
        <v>0</v>
      </c>
      <c r="L285" s="16">
        <f t="shared" ca="1" si="187"/>
        <v>0.83645833333333341</v>
      </c>
      <c r="M285" s="15">
        <f t="shared" ca="1" si="214"/>
        <v>18</v>
      </c>
      <c r="N285" s="16">
        <f t="shared" ca="1" si="188"/>
        <v>2.0833333333333335E-4</v>
      </c>
      <c r="O285" s="16">
        <f t="shared" ca="1" si="189"/>
        <v>0.83666666666666678</v>
      </c>
      <c r="P285" s="14">
        <f t="shared" ca="1" si="190"/>
        <v>0.83666666666666678</v>
      </c>
      <c r="Q285" s="23">
        <f t="shared" ca="1" si="191"/>
        <v>1.8009259259259336E-2</v>
      </c>
      <c r="R285" s="14">
        <f t="shared" ca="1" si="192"/>
        <v>0.85467592592592612</v>
      </c>
      <c r="S285" s="13">
        <f t="shared" ca="1" si="215"/>
        <v>30</v>
      </c>
      <c r="T285" s="14">
        <f t="shared" ca="1" si="193"/>
        <v>3.4722222222222224E-4</v>
      </c>
      <c r="U285" s="14">
        <f t="shared" ca="1" si="194"/>
        <v>0.85502314814814839</v>
      </c>
      <c r="V285" s="12">
        <f t="shared" ca="1" si="195"/>
        <v>0.85502314814814839</v>
      </c>
      <c r="W285" s="23">
        <v>0</v>
      </c>
      <c r="X285" s="12">
        <f t="shared" ca="1" si="196"/>
        <v>0.85502314814814839</v>
      </c>
      <c r="Y285" s="11">
        <f t="shared" ca="1" si="216"/>
        <v>32</v>
      </c>
      <c r="Z285" s="12">
        <f t="shared" ca="1" si="197"/>
        <v>3.7037037037037035E-4</v>
      </c>
      <c r="AA285" s="12">
        <f t="shared" ca="1" si="198"/>
        <v>0.85539351851851875</v>
      </c>
      <c r="AB285" s="10">
        <f t="shared" ca="1" si="199"/>
        <v>0.85539351851851875</v>
      </c>
      <c r="AC285" s="23">
        <f>0</f>
        <v>0</v>
      </c>
      <c r="AD285" s="10">
        <f t="shared" ca="1" si="200"/>
        <v>0.85539351851851875</v>
      </c>
      <c r="AE285" s="9">
        <f t="shared" ca="1" si="217"/>
        <v>51</v>
      </c>
      <c r="AF285" s="10">
        <f t="shared" ca="1" si="201"/>
        <v>5.9027777777777778E-4</v>
      </c>
      <c r="AG285" s="10">
        <f t="shared" ca="1" si="202"/>
        <v>0.85598379629629651</v>
      </c>
      <c r="AH285" s="9" t="str">
        <f t="shared" ca="1" si="218"/>
        <v>Burrito</v>
      </c>
      <c r="AI285" s="8">
        <f t="shared" ca="1" si="203"/>
        <v>0.85598379629629651</v>
      </c>
      <c r="AJ285" s="23">
        <f t="shared" ca="1" si="204"/>
        <v>0</v>
      </c>
      <c r="AK285" s="8">
        <f t="shared" ca="1" si="205"/>
        <v>0.85598379629629651</v>
      </c>
      <c r="AL285" s="7">
        <f t="shared" ca="1" si="219"/>
        <v>18</v>
      </c>
      <c r="AM285" s="8">
        <f t="shared" ca="1" si="206"/>
        <v>2.0833333333333335E-4</v>
      </c>
      <c r="AN285" s="8">
        <f t="shared" ca="1" si="207"/>
        <v>0.85619212962962987</v>
      </c>
      <c r="AO285" s="7" t="str">
        <f t="shared" ca="1" si="220"/>
        <v>Debit</v>
      </c>
      <c r="AP285" s="1">
        <f t="shared" ca="1" si="208"/>
        <v>1.8009259259259336E-2</v>
      </c>
      <c r="AQ285" s="1">
        <f t="shared" ca="1" si="209"/>
        <v>2.0717592592592593E-3</v>
      </c>
      <c r="AR285">
        <f t="shared" si="210"/>
        <v>1</v>
      </c>
      <c r="AS285" s="33">
        <f t="shared" ca="1" si="211"/>
        <v>1.8009259259259336E-2</v>
      </c>
      <c r="AT285" s="33">
        <f t="shared" ca="1" si="212"/>
        <v>2.0717592592592593E-3</v>
      </c>
      <c r="AX285">
        <f t="shared" si="221"/>
        <v>281</v>
      </c>
      <c r="AY285" s="34">
        <v>9.4773448216740278E-3</v>
      </c>
    </row>
    <row r="286" spans="1:51" ht="15" customHeight="1">
      <c r="A286" s="2">
        <v>83</v>
      </c>
      <c r="B286" s="1">
        <f t="shared" si="178"/>
        <v>9.6064814814814819E-4</v>
      </c>
      <c r="C286" s="5">
        <f t="shared" si="179"/>
        <v>0.83707175925925925</v>
      </c>
      <c r="D286" s="18">
        <f t="shared" si="180"/>
        <v>0.83707175925925925</v>
      </c>
      <c r="E286" s="21">
        <f t="shared" ca="1" si="181"/>
        <v>0</v>
      </c>
      <c r="F286" s="18">
        <f t="shared" ca="1" si="182"/>
        <v>0.83707175925925925</v>
      </c>
      <c r="G286" s="25">
        <f t="shared" ca="1" si="213"/>
        <v>13</v>
      </c>
      <c r="H286" s="18">
        <f t="shared" ca="1" si="183"/>
        <v>1.5046296296296297E-4</v>
      </c>
      <c r="I286" s="18">
        <f t="shared" ca="1" si="184"/>
        <v>0.8372222222222222</v>
      </c>
      <c r="J286" s="16">
        <f t="shared" ca="1" si="185"/>
        <v>0.8372222222222222</v>
      </c>
      <c r="K286" s="23">
        <f t="shared" ca="1" si="186"/>
        <v>0</v>
      </c>
      <c r="L286" s="16">
        <f t="shared" ca="1" si="187"/>
        <v>0.8372222222222222</v>
      </c>
      <c r="M286" s="15">
        <f t="shared" ca="1" si="214"/>
        <v>30</v>
      </c>
      <c r="N286" s="16">
        <f t="shared" ca="1" si="188"/>
        <v>3.4722222222222224E-4</v>
      </c>
      <c r="O286" s="16">
        <f t="shared" ca="1" si="189"/>
        <v>0.83756944444444448</v>
      </c>
      <c r="P286" s="14">
        <f t="shared" ca="1" si="190"/>
        <v>0.83756944444444448</v>
      </c>
      <c r="Q286" s="23">
        <f t="shared" ca="1" si="191"/>
        <v>1.8414351851852029E-2</v>
      </c>
      <c r="R286" s="14">
        <f t="shared" ca="1" si="192"/>
        <v>0.85598379629629651</v>
      </c>
      <c r="S286" s="13">
        <f t="shared" ca="1" si="215"/>
        <v>28</v>
      </c>
      <c r="T286" s="14">
        <f t="shared" ca="1" si="193"/>
        <v>3.2407407407407406E-4</v>
      </c>
      <c r="U286" s="14">
        <f t="shared" ca="1" si="194"/>
        <v>0.85630787037037059</v>
      </c>
      <c r="V286" s="12">
        <f t="shared" ca="1" si="195"/>
        <v>0.85630787037037059</v>
      </c>
      <c r="W286" s="23">
        <v>0</v>
      </c>
      <c r="X286" s="12">
        <f t="shared" ca="1" si="196"/>
        <v>0.85630787037037059</v>
      </c>
      <c r="Y286" s="11">
        <f t="shared" ca="1" si="216"/>
        <v>26</v>
      </c>
      <c r="Z286" s="12">
        <f t="shared" ca="1" si="197"/>
        <v>3.0092592592592595E-4</v>
      </c>
      <c r="AA286" s="12">
        <f t="shared" ca="1" si="198"/>
        <v>0.85660879629629649</v>
      </c>
      <c r="AB286" s="10">
        <f t="shared" ca="1" si="199"/>
        <v>0.85660879629629649</v>
      </c>
      <c r="AC286" s="23">
        <f>0</f>
        <v>0</v>
      </c>
      <c r="AD286" s="10">
        <f t="shared" ca="1" si="200"/>
        <v>0.85660879629629649</v>
      </c>
      <c r="AE286" s="9">
        <f t="shared" ca="1" si="217"/>
        <v>38</v>
      </c>
      <c r="AF286" s="10">
        <f t="shared" ca="1" si="201"/>
        <v>4.3981481481481481E-4</v>
      </c>
      <c r="AG286" s="10">
        <f t="shared" ca="1" si="202"/>
        <v>0.8570486111111113</v>
      </c>
      <c r="AH286" s="9" t="str">
        <f t="shared" ca="1" si="218"/>
        <v>Bowl</v>
      </c>
      <c r="AI286" s="8">
        <f t="shared" ca="1" si="203"/>
        <v>0.8570486111111113</v>
      </c>
      <c r="AJ286" s="23">
        <f t="shared" ca="1" si="204"/>
        <v>0</v>
      </c>
      <c r="AK286" s="8">
        <f t="shared" ca="1" si="205"/>
        <v>0.8570486111111113</v>
      </c>
      <c r="AL286" s="7">
        <f t="shared" ca="1" si="219"/>
        <v>14</v>
      </c>
      <c r="AM286" s="8">
        <f t="shared" ca="1" si="206"/>
        <v>1.6203703703703703E-4</v>
      </c>
      <c r="AN286" s="8">
        <f t="shared" ca="1" si="207"/>
        <v>0.85721064814814829</v>
      </c>
      <c r="AO286" s="7" t="str">
        <f t="shared" ca="1" si="220"/>
        <v>Debit</v>
      </c>
      <c r="AP286" s="1">
        <f t="shared" ca="1" si="208"/>
        <v>1.8414351851852029E-2</v>
      </c>
      <c r="AQ286" s="1">
        <f t="shared" ca="1" si="209"/>
        <v>1.724537037037037E-3</v>
      </c>
      <c r="AR286">
        <f t="shared" si="210"/>
        <v>1</v>
      </c>
      <c r="AS286" s="33">
        <f t="shared" ca="1" si="211"/>
        <v>1.8414351851852029E-2</v>
      </c>
      <c r="AT286" s="33">
        <f t="shared" ca="1" si="212"/>
        <v>1.724537037037037E-3</v>
      </c>
      <c r="AX286">
        <f t="shared" si="221"/>
        <v>282</v>
      </c>
      <c r="AY286" s="34">
        <v>8.6192201074535256E-3</v>
      </c>
    </row>
    <row r="287" spans="1:51" ht="15" customHeight="1">
      <c r="A287" s="2">
        <v>179</v>
      </c>
      <c r="B287" s="1">
        <f t="shared" si="178"/>
        <v>2.0717592592592593E-3</v>
      </c>
      <c r="C287" s="5">
        <f t="shared" si="179"/>
        <v>0.83914351851851854</v>
      </c>
      <c r="D287" s="18">
        <f t="shared" si="180"/>
        <v>0.83914351851851854</v>
      </c>
      <c r="E287" s="21">
        <f t="shared" ca="1" si="181"/>
        <v>0</v>
      </c>
      <c r="F287" s="18">
        <f t="shared" ca="1" si="182"/>
        <v>0.83914351851851854</v>
      </c>
      <c r="G287" s="25">
        <f t="shared" ca="1" si="213"/>
        <v>30</v>
      </c>
      <c r="H287" s="18">
        <f t="shared" ca="1" si="183"/>
        <v>3.4722222222222224E-4</v>
      </c>
      <c r="I287" s="18">
        <f t="shared" ca="1" si="184"/>
        <v>0.83949074074074082</v>
      </c>
      <c r="J287" s="16">
        <f t="shared" ca="1" si="185"/>
        <v>0.83949074074074082</v>
      </c>
      <c r="K287" s="23">
        <f t="shared" ca="1" si="186"/>
        <v>0</v>
      </c>
      <c r="L287" s="16">
        <f t="shared" ca="1" si="187"/>
        <v>0.83949074074074082</v>
      </c>
      <c r="M287" s="15">
        <f t="shared" ca="1" si="214"/>
        <v>22</v>
      </c>
      <c r="N287" s="16">
        <f t="shared" ca="1" si="188"/>
        <v>2.5462962962962961E-4</v>
      </c>
      <c r="O287" s="16">
        <f t="shared" ca="1" si="189"/>
        <v>0.83974537037037045</v>
      </c>
      <c r="P287" s="14">
        <f t="shared" ca="1" si="190"/>
        <v>0.83974537037037045</v>
      </c>
      <c r="Q287" s="23">
        <f t="shared" ca="1" si="191"/>
        <v>1.7303240740740855E-2</v>
      </c>
      <c r="R287" s="14">
        <f t="shared" ca="1" si="192"/>
        <v>0.8570486111111113</v>
      </c>
      <c r="S287" s="13">
        <f t="shared" ca="1" si="215"/>
        <v>30</v>
      </c>
      <c r="T287" s="14">
        <f t="shared" ca="1" si="193"/>
        <v>3.4722222222222224E-4</v>
      </c>
      <c r="U287" s="14">
        <f t="shared" ca="1" si="194"/>
        <v>0.85739583333333358</v>
      </c>
      <c r="V287" s="12">
        <f t="shared" ca="1" si="195"/>
        <v>0.85739583333333358</v>
      </c>
      <c r="W287" s="23">
        <v>0</v>
      </c>
      <c r="X287" s="12">
        <f t="shared" ca="1" si="196"/>
        <v>0.85739583333333358</v>
      </c>
      <c r="Y287" s="11">
        <f t="shared" ca="1" si="216"/>
        <v>33</v>
      </c>
      <c r="Z287" s="12">
        <f t="shared" ca="1" si="197"/>
        <v>3.8194444444444446E-4</v>
      </c>
      <c r="AA287" s="12">
        <f t="shared" ca="1" si="198"/>
        <v>0.85777777777777797</v>
      </c>
      <c r="AB287" s="10">
        <f t="shared" ca="1" si="199"/>
        <v>0.85777777777777797</v>
      </c>
      <c r="AC287" s="23">
        <f>0</f>
        <v>0</v>
      </c>
      <c r="AD287" s="10">
        <f t="shared" ca="1" si="200"/>
        <v>0.85777777777777797</v>
      </c>
      <c r="AE287" s="9">
        <f t="shared" ca="1" si="217"/>
        <v>45</v>
      </c>
      <c r="AF287" s="10">
        <f t="shared" ca="1" si="201"/>
        <v>5.2083333333333333E-4</v>
      </c>
      <c r="AG287" s="10">
        <f t="shared" ca="1" si="202"/>
        <v>0.85829861111111128</v>
      </c>
      <c r="AH287" s="9" t="str">
        <f t="shared" ca="1" si="218"/>
        <v>Bowl</v>
      </c>
      <c r="AI287" s="8">
        <f t="shared" ca="1" si="203"/>
        <v>0.85829861111111128</v>
      </c>
      <c r="AJ287" s="23">
        <f t="shared" ca="1" si="204"/>
        <v>0</v>
      </c>
      <c r="AK287" s="8">
        <f t="shared" ca="1" si="205"/>
        <v>0.85829861111111128</v>
      </c>
      <c r="AL287" s="7">
        <f t="shared" ca="1" si="219"/>
        <v>21</v>
      </c>
      <c r="AM287" s="8">
        <f t="shared" ca="1" si="206"/>
        <v>2.4305555555555555E-4</v>
      </c>
      <c r="AN287" s="8">
        <f t="shared" ca="1" si="207"/>
        <v>0.85854166666666687</v>
      </c>
      <c r="AO287" s="7" t="str">
        <f t="shared" ca="1" si="220"/>
        <v>Debit</v>
      </c>
      <c r="AP287" s="1">
        <f t="shared" ca="1" si="208"/>
        <v>1.7303240740740855E-2</v>
      </c>
      <c r="AQ287" s="1">
        <f t="shared" ca="1" si="209"/>
        <v>2.0949074074074073E-3</v>
      </c>
      <c r="AR287">
        <f t="shared" si="210"/>
        <v>1</v>
      </c>
      <c r="AS287" s="33">
        <f t="shared" ca="1" si="211"/>
        <v>1.7303240740740855E-2</v>
      </c>
      <c r="AT287" s="33">
        <f t="shared" ca="1" si="212"/>
        <v>2.0949074074074073E-3</v>
      </c>
      <c r="AX287">
        <f t="shared" si="221"/>
        <v>283</v>
      </c>
      <c r="AY287" s="34">
        <v>9.2149634202108033E-3</v>
      </c>
    </row>
    <row r="288" spans="1:51" ht="15" customHeight="1">
      <c r="A288" s="2">
        <v>122</v>
      </c>
      <c r="B288" s="1">
        <f t="shared" si="178"/>
        <v>1.4120370370370369E-3</v>
      </c>
      <c r="C288" s="5">
        <f t="shared" si="179"/>
        <v>0.84055555555555561</v>
      </c>
      <c r="D288" s="18">
        <f t="shared" si="180"/>
        <v>0.84055555555555561</v>
      </c>
      <c r="E288" s="21">
        <f t="shared" ca="1" si="181"/>
        <v>0</v>
      </c>
      <c r="F288" s="18">
        <f t="shared" ca="1" si="182"/>
        <v>0.84055555555555561</v>
      </c>
      <c r="G288" s="25">
        <f t="shared" ca="1" si="213"/>
        <v>17</v>
      </c>
      <c r="H288" s="18">
        <f t="shared" ca="1" si="183"/>
        <v>1.9675925925925926E-4</v>
      </c>
      <c r="I288" s="18">
        <f t="shared" ca="1" si="184"/>
        <v>0.84075231481481483</v>
      </c>
      <c r="J288" s="16">
        <f t="shared" ca="1" si="185"/>
        <v>0.84075231481481483</v>
      </c>
      <c r="K288" s="23">
        <f t="shared" ca="1" si="186"/>
        <v>0</v>
      </c>
      <c r="L288" s="16">
        <f t="shared" ca="1" si="187"/>
        <v>0.84075231481481483</v>
      </c>
      <c r="M288" s="15">
        <f t="shared" ca="1" si="214"/>
        <v>28</v>
      </c>
      <c r="N288" s="16">
        <f t="shared" ca="1" si="188"/>
        <v>3.2407407407407406E-4</v>
      </c>
      <c r="O288" s="16">
        <f t="shared" ca="1" si="189"/>
        <v>0.84107638888888892</v>
      </c>
      <c r="P288" s="14">
        <f t="shared" ca="1" si="190"/>
        <v>0.84107638888888892</v>
      </c>
      <c r="Q288" s="23">
        <f t="shared" ca="1" si="191"/>
        <v>1.7222222222222361E-2</v>
      </c>
      <c r="R288" s="14">
        <f t="shared" ca="1" si="192"/>
        <v>0.85829861111111128</v>
      </c>
      <c r="S288" s="13">
        <f t="shared" ca="1" si="215"/>
        <v>25</v>
      </c>
      <c r="T288" s="14">
        <f t="shared" ca="1" si="193"/>
        <v>2.8935185185185184E-4</v>
      </c>
      <c r="U288" s="14">
        <f t="shared" ca="1" si="194"/>
        <v>0.85858796296296314</v>
      </c>
      <c r="V288" s="12">
        <f t="shared" ca="1" si="195"/>
        <v>0.85858796296296314</v>
      </c>
      <c r="W288" s="23">
        <v>0</v>
      </c>
      <c r="X288" s="12">
        <f t="shared" ca="1" si="196"/>
        <v>0.85858796296296314</v>
      </c>
      <c r="Y288" s="11">
        <f t="shared" ca="1" si="216"/>
        <v>40</v>
      </c>
      <c r="Z288" s="12">
        <f t="shared" ca="1" si="197"/>
        <v>4.6296296296296298E-4</v>
      </c>
      <c r="AA288" s="12">
        <f t="shared" ca="1" si="198"/>
        <v>0.85905092592592613</v>
      </c>
      <c r="AB288" s="10">
        <f t="shared" ca="1" si="199"/>
        <v>0.85905092592592613</v>
      </c>
      <c r="AC288" s="23">
        <f>0</f>
        <v>0</v>
      </c>
      <c r="AD288" s="10">
        <f t="shared" ca="1" si="200"/>
        <v>0.85905092592592613</v>
      </c>
      <c r="AE288" s="9">
        <f t="shared" ca="1" si="217"/>
        <v>41</v>
      </c>
      <c r="AF288" s="10">
        <f t="shared" ca="1" si="201"/>
        <v>4.7453703703703704E-4</v>
      </c>
      <c r="AG288" s="10">
        <f t="shared" ca="1" si="202"/>
        <v>0.85952546296296317</v>
      </c>
      <c r="AH288" s="9" t="str">
        <f t="shared" ca="1" si="218"/>
        <v>Bowl</v>
      </c>
      <c r="AI288" s="8">
        <f t="shared" ca="1" si="203"/>
        <v>0.85952546296296317</v>
      </c>
      <c r="AJ288" s="23">
        <f t="shared" ca="1" si="204"/>
        <v>0</v>
      </c>
      <c r="AK288" s="8">
        <f t="shared" ca="1" si="205"/>
        <v>0.85952546296296317</v>
      </c>
      <c r="AL288" s="7">
        <f t="shared" ca="1" si="219"/>
        <v>12</v>
      </c>
      <c r="AM288" s="8">
        <f t="shared" ca="1" si="206"/>
        <v>1.3888888888888889E-4</v>
      </c>
      <c r="AN288" s="8">
        <f t="shared" ca="1" si="207"/>
        <v>0.85966435185185208</v>
      </c>
      <c r="AO288" s="7" t="str">
        <f t="shared" ca="1" si="220"/>
        <v>Debit</v>
      </c>
      <c r="AP288" s="1">
        <f t="shared" ca="1" si="208"/>
        <v>1.7222222222222361E-2</v>
      </c>
      <c r="AQ288" s="1">
        <f t="shared" ca="1" si="209"/>
        <v>1.8865740740740739E-3</v>
      </c>
      <c r="AR288">
        <f t="shared" si="210"/>
        <v>1</v>
      </c>
      <c r="AS288" s="33">
        <f t="shared" ca="1" si="211"/>
        <v>1.7222222222222361E-2</v>
      </c>
      <c r="AT288" s="33">
        <f t="shared" ca="1" si="212"/>
        <v>1.8865740740740739E-3</v>
      </c>
      <c r="AX288">
        <f t="shared" si="221"/>
        <v>284</v>
      </c>
      <c r="AY288" s="34">
        <v>9.0554983996348586E-3</v>
      </c>
    </row>
    <row r="289" spans="1:51" ht="15" customHeight="1">
      <c r="A289" s="2">
        <v>8</v>
      </c>
      <c r="B289" s="1">
        <f t="shared" si="178"/>
        <v>9.2592592592592588E-5</v>
      </c>
      <c r="C289" s="5">
        <f t="shared" si="179"/>
        <v>0.84064814814814826</v>
      </c>
      <c r="D289" s="18">
        <f t="shared" si="180"/>
        <v>0.84064814814814826</v>
      </c>
      <c r="E289" s="21">
        <f t="shared" ca="1" si="181"/>
        <v>1.0416666666657193E-4</v>
      </c>
      <c r="F289" s="18">
        <f t="shared" ca="1" si="182"/>
        <v>0.84075231481481483</v>
      </c>
      <c r="G289" s="25">
        <f t="shared" ca="1" si="213"/>
        <v>14</v>
      </c>
      <c r="H289" s="18">
        <f t="shared" ca="1" si="183"/>
        <v>1.6203703703703703E-4</v>
      </c>
      <c r="I289" s="18">
        <f t="shared" ca="1" si="184"/>
        <v>0.84091435185185182</v>
      </c>
      <c r="J289" s="16">
        <f t="shared" ca="1" si="185"/>
        <v>0.84091435185185182</v>
      </c>
      <c r="K289" s="23">
        <f t="shared" ca="1" si="186"/>
        <v>1.6203703703709937E-4</v>
      </c>
      <c r="L289" s="16">
        <f t="shared" ca="1" si="187"/>
        <v>0.84107638888888892</v>
      </c>
      <c r="M289" s="15">
        <f t="shared" ca="1" si="214"/>
        <v>28</v>
      </c>
      <c r="N289" s="16">
        <f t="shared" ca="1" si="188"/>
        <v>3.2407407407407406E-4</v>
      </c>
      <c r="O289" s="16">
        <f t="shared" ca="1" si="189"/>
        <v>0.841400462962963</v>
      </c>
      <c r="P289" s="14">
        <f t="shared" ca="1" si="190"/>
        <v>0.841400462962963</v>
      </c>
      <c r="Q289" s="23">
        <f t="shared" ca="1" si="191"/>
        <v>1.8125000000000169E-2</v>
      </c>
      <c r="R289" s="14">
        <f t="shared" ca="1" si="192"/>
        <v>0.85952546296296317</v>
      </c>
      <c r="S289" s="13">
        <f t="shared" ca="1" si="215"/>
        <v>25</v>
      </c>
      <c r="T289" s="14">
        <f t="shared" ca="1" si="193"/>
        <v>2.8935185185185184E-4</v>
      </c>
      <c r="U289" s="14">
        <f t="shared" ca="1" si="194"/>
        <v>0.85981481481481503</v>
      </c>
      <c r="V289" s="12">
        <f t="shared" ca="1" si="195"/>
        <v>0.85981481481481503</v>
      </c>
      <c r="W289" s="23">
        <v>0</v>
      </c>
      <c r="X289" s="12">
        <f t="shared" ca="1" si="196"/>
        <v>0.85981481481481503</v>
      </c>
      <c r="Y289" s="11">
        <f t="shared" ca="1" si="216"/>
        <v>45</v>
      </c>
      <c r="Z289" s="12">
        <f t="shared" ca="1" si="197"/>
        <v>5.2083333333333333E-4</v>
      </c>
      <c r="AA289" s="12">
        <f t="shared" ca="1" si="198"/>
        <v>0.86033564814814834</v>
      </c>
      <c r="AB289" s="10">
        <f t="shared" ca="1" si="199"/>
        <v>0.86033564814814834</v>
      </c>
      <c r="AC289" s="23">
        <f>0</f>
        <v>0</v>
      </c>
      <c r="AD289" s="10">
        <f t="shared" ca="1" si="200"/>
        <v>0.86033564814814834</v>
      </c>
      <c r="AE289" s="9">
        <f t="shared" ca="1" si="217"/>
        <v>31</v>
      </c>
      <c r="AF289" s="10">
        <f t="shared" ca="1" si="201"/>
        <v>3.5879629629629629E-4</v>
      </c>
      <c r="AG289" s="10">
        <f t="shared" ca="1" si="202"/>
        <v>0.86069444444444465</v>
      </c>
      <c r="AH289" s="9" t="str">
        <f t="shared" ca="1" si="218"/>
        <v>Bowl</v>
      </c>
      <c r="AI289" s="8">
        <f t="shared" ca="1" si="203"/>
        <v>0.86069444444444465</v>
      </c>
      <c r="AJ289" s="23">
        <f t="shared" ca="1" si="204"/>
        <v>0</v>
      </c>
      <c r="AK289" s="8">
        <f t="shared" ca="1" si="205"/>
        <v>0.86069444444444465</v>
      </c>
      <c r="AL289" s="7">
        <f t="shared" ca="1" si="219"/>
        <v>19</v>
      </c>
      <c r="AM289" s="8">
        <f t="shared" ca="1" si="206"/>
        <v>2.199074074074074E-4</v>
      </c>
      <c r="AN289" s="8">
        <f t="shared" ca="1" si="207"/>
        <v>0.86091435185185206</v>
      </c>
      <c r="AO289" s="7" t="str">
        <f t="shared" ca="1" si="220"/>
        <v>Debit</v>
      </c>
      <c r="AP289" s="1">
        <f t="shared" ca="1" si="208"/>
        <v>1.839120370370384E-2</v>
      </c>
      <c r="AQ289" s="1">
        <f t="shared" ca="1" si="209"/>
        <v>1.8749999999999999E-3</v>
      </c>
      <c r="AR289">
        <f t="shared" si="210"/>
        <v>1</v>
      </c>
      <c r="AS289" s="33">
        <f t="shared" ca="1" si="211"/>
        <v>1.839120370370384E-2</v>
      </c>
      <c r="AT289" s="33">
        <f t="shared" ca="1" si="212"/>
        <v>1.8749999999999999E-3</v>
      </c>
      <c r="AX289">
        <f t="shared" si="221"/>
        <v>285</v>
      </c>
      <c r="AY289" s="34">
        <v>8.2804998285326437E-3</v>
      </c>
    </row>
    <row r="290" spans="1:51" ht="15" customHeight="1">
      <c r="A290" s="2">
        <v>92</v>
      </c>
      <c r="B290" s="1">
        <f t="shared" si="178"/>
        <v>1.0648148148148149E-3</v>
      </c>
      <c r="C290" s="5">
        <f t="shared" si="179"/>
        <v>0.84171296296296305</v>
      </c>
      <c r="D290" s="18">
        <f t="shared" si="180"/>
        <v>0.84171296296296305</v>
      </c>
      <c r="E290" s="21">
        <f t="shared" ca="1" si="181"/>
        <v>0</v>
      </c>
      <c r="F290" s="18">
        <f t="shared" ca="1" si="182"/>
        <v>0.84171296296296305</v>
      </c>
      <c r="G290" s="25">
        <f t="shared" ca="1" si="213"/>
        <v>23</v>
      </c>
      <c r="H290" s="18">
        <f t="shared" ca="1" si="183"/>
        <v>2.6620370370370372E-4</v>
      </c>
      <c r="I290" s="18">
        <f t="shared" ca="1" si="184"/>
        <v>0.84197916666666672</v>
      </c>
      <c r="J290" s="16">
        <f t="shared" ca="1" si="185"/>
        <v>0.84197916666666672</v>
      </c>
      <c r="K290" s="23">
        <f t="shared" ca="1" si="186"/>
        <v>0</v>
      </c>
      <c r="L290" s="16">
        <f t="shared" ca="1" si="187"/>
        <v>0.84197916666666672</v>
      </c>
      <c r="M290" s="15">
        <f t="shared" ca="1" si="214"/>
        <v>13</v>
      </c>
      <c r="N290" s="16">
        <f t="shared" ca="1" si="188"/>
        <v>1.5046296296296297E-4</v>
      </c>
      <c r="O290" s="16">
        <f t="shared" ca="1" si="189"/>
        <v>0.84212962962962967</v>
      </c>
      <c r="P290" s="14">
        <f t="shared" ca="1" si="190"/>
        <v>0.84212962962962967</v>
      </c>
      <c r="Q290" s="23">
        <f t="shared" ca="1" si="191"/>
        <v>1.8564814814814978E-2</v>
      </c>
      <c r="R290" s="14">
        <f t="shared" ca="1" si="192"/>
        <v>0.86069444444444465</v>
      </c>
      <c r="S290" s="13">
        <f t="shared" ca="1" si="215"/>
        <v>20</v>
      </c>
      <c r="T290" s="14">
        <f t="shared" ca="1" si="193"/>
        <v>2.3148148148148149E-4</v>
      </c>
      <c r="U290" s="14">
        <f t="shared" ca="1" si="194"/>
        <v>0.86092592592592609</v>
      </c>
      <c r="V290" s="12">
        <f t="shared" ca="1" si="195"/>
        <v>0.86092592592592609</v>
      </c>
      <c r="W290" s="23">
        <v>0</v>
      </c>
      <c r="X290" s="12">
        <f t="shared" ca="1" si="196"/>
        <v>0.86092592592592609</v>
      </c>
      <c r="Y290" s="11">
        <f t="shared" ca="1" si="216"/>
        <v>22</v>
      </c>
      <c r="Z290" s="12">
        <f t="shared" ca="1" si="197"/>
        <v>2.5462962962962961E-4</v>
      </c>
      <c r="AA290" s="12">
        <f t="shared" ca="1" si="198"/>
        <v>0.86118055555555573</v>
      </c>
      <c r="AB290" s="10">
        <f t="shared" ca="1" si="199"/>
        <v>0.86118055555555573</v>
      </c>
      <c r="AC290" s="23">
        <f>0</f>
        <v>0</v>
      </c>
      <c r="AD290" s="10">
        <f t="shared" ca="1" si="200"/>
        <v>0.86118055555555573</v>
      </c>
      <c r="AE290" s="9">
        <f t="shared" ca="1" si="217"/>
        <v>48</v>
      </c>
      <c r="AF290" s="10">
        <f t="shared" ca="1" si="201"/>
        <v>5.5555555555555556E-4</v>
      </c>
      <c r="AG290" s="10">
        <f t="shared" ca="1" si="202"/>
        <v>0.86173611111111126</v>
      </c>
      <c r="AH290" s="9" t="str">
        <f t="shared" ca="1" si="218"/>
        <v>Bowl</v>
      </c>
      <c r="AI290" s="8">
        <f t="shared" ca="1" si="203"/>
        <v>0.86173611111111126</v>
      </c>
      <c r="AJ290" s="23">
        <f t="shared" ca="1" si="204"/>
        <v>0</v>
      </c>
      <c r="AK290" s="8">
        <f t="shared" ca="1" si="205"/>
        <v>0.86173611111111126</v>
      </c>
      <c r="AL290" s="7">
        <f t="shared" ca="1" si="219"/>
        <v>25</v>
      </c>
      <c r="AM290" s="8">
        <f t="shared" ca="1" si="206"/>
        <v>2.8935185185185184E-4</v>
      </c>
      <c r="AN290" s="8">
        <f t="shared" ca="1" si="207"/>
        <v>0.86202546296296312</v>
      </c>
      <c r="AO290" s="7" t="str">
        <f t="shared" ca="1" si="220"/>
        <v>Debit</v>
      </c>
      <c r="AP290" s="1">
        <f t="shared" ca="1" si="208"/>
        <v>1.8564814814814978E-2</v>
      </c>
      <c r="AQ290" s="1">
        <f t="shared" ca="1" si="209"/>
        <v>1.747685185185185E-3</v>
      </c>
      <c r="AR290">
        <f t="shared" si="210"/>
        <v>1</v>
      </c>
      <c r="AS290" s="33">
        <f t="shared" ca="1" si="211"/>
        <v>1.8564814814814978E-2</v>
      </c>
      <c r="AT290" s="33">
        <f t="shared" ca="1" si="212"/>
        <v>1.747685185185185E-3</v>
      </c>
      <c r="AX290">
        <f t="shared" si="221"/>
        <v>286</v>
      </c>
      <c r="AY290" s="34">
        <v>9.7493712848654556E-3</v>
      </c>
    </row>
    <row r="291" spans="1:51" ht="15" customHeight="1">
      <c r="A291" s="2">
        <v>4</v>
      </c>
      <c r="B291" s="1">
        <f t="shared" si="178"/>
        <v>4.6296296296296294E-5</v>
      </c>
      <c r="C291" s="5">
        <f t="shared" si="179"/>
        <v>0.84175925925925932</v>
      </c>
      <c r="D291" s="18">
        <f t="shared" si="180"/>
        <v>0.84175925925925932</v>
      </c>
      <c r="E291" s="21">
        <f t="shared" ca="1" si="181"/>
        <v>2.1990740740740478E-4</v>
      </c>
      <c r="F291" s="18">
        <f t="shared" ca="1" si="182"/>
        <v>0.84197916666666672</v>
      </c>
      <c r="G291" s="25">
        <f t="shared" ca="1" si="213"/>
        <v>12</v>
      </c>
      <c r="H291" s="18">
        <f t="shared" ca="1" si="183"/>
        <v>1.3888888888888889E-4</v>
      </c>
      <c r="I291" s="18">
        <f t="shared" ca="1" si="184"/>
        <v>0.84211805555555563</v>
      </c>
      <c r="J291" s="16">
        <f t="shared" ca="1" si="185"/>
        <v>0.84211805555555563</v>
      </c>
      <c r="K291" s="23">
        <f t="shared" ca="1" si="186"/>
        <v>1.1574074074038876E-5</v>
      </c>
      <c r="L291" s="16">
        <f t="shared" ca="1" si="187"/>
        <v>0.84212962962962967</v>
      </c>
      <c r="M291" s="15">
        <f t="shared" ca="1" si="214"/>
        <v>35</v>
      </c>
      <c r="N291" s="16">
        <f t="shared" ca="1" si="188"/>
        <v>4.0509259259259258E-4</v>
      </c>
      <c r="O291" s="16">
        <f t="shared" ca="1" si="189"/>
        <v>0.84253472222222225</v>
      </c>
      <c r="P291" s="14">
        <f t="shared" ca="1" si="190"/>
        <v>0.84253472222222225</v>
      </c>
      <c r="Q291" s="23">
        <f t="shared" ca="1" si="191"/>
        <v>1.9201388888889004E-2</v>
      </c>
      <c r="R291" s="14">
        <f t="shared" ca="1" si="192"/>
        <v>0.86173611111111126</v>
      </c>
      <c r="S291" s="13">
        <f t="shared" ca="1" si="215"/>
        <v>26</v>
      </c>
      <c r="T291" s="14">
        <f t="shared" ca="1" si="193"/>
        <v>3.0092592592592595E-4</v>
      </c>
      <c r="U291" s="14">
        <f t="shared" ca="1" si="194"/>
        <v>0.86203703703703716</v>
      </c>
      <c r="V291" s="12">
        <f t="shared" ca="1" si="195"/>
        <v>0.86203703703703716</v>
      </c>
      <c r="W291" s="23">
        <v>0</v>
      </c>
      <c r="X291" s="12">
        <f t="shared" ca="1" si="196"/>
        <v>0.86203703703703716</v>
      </c>
      <c r="Y291" s="11">
        <f t="shared" ca="1" si="216"/>
        <v>42</v>
      </c>
      <c r="Z291" s="12">
        <f t="shared" ca="1" si="197"/>
        <v>4.861111111111111E-4</v>
      </c>
      <c r="AA291" s="12">
        <f t="shared" ca="1" si="198"/>
        <v>0.86252314814814823</v>
      </c>
      <c r="AB291" s="10">
        <f t="shared" ca="1" si="199"/>
        <v>0.86252314814814823</v>
      </c>
      <c r="AC291" s="23">
        <f>0</f>
        <v>0</v>
      </c>
      <c r="AD291" s="10">
        <f t="shared" ca="1" si="200"/>
        <v>0.86252314814814823</v>
      </c>
      <c r="AE291" s="9">
        <f t="shared" ca="1" si="217"/>
        <v>45</v>
      </c>
      <c r="AF291" s="10">
        <f t="shared" ca="1" si="201"/>
        <v>5.2083333333333333E-4</v>
      </c>
      <c r="AG291" s="10">
        <f t="shared" ca="1" si="202"/>
        <v>0.86304398148148154</v>
      </c>
      <c r="AH291" s="9" t="str">
        <f t="shared" ca="1" si="218"/>
        <v>Bowl</v>
      </c>
      <c r="AI291" s="8">
        <f t="shared" ca="1" si="203"/>
        <v>0.86304398148148154</v>
      </c>
      <c r="AJ291" s="23">
        <f t="shared" ca="1" si="204"/>
        <v>0</v>
      </c>
      <c r="AK291" s="8">
        <f t="shared" ca="1" si="205"/>
        <v>0.86304398148148154</v>
      </c>
      <c r="AL291" s="7">
        <f t="shared" ca="1" si="219"/>
        <v>17</v>
      </c>
      <c r="AM291" s="8">
        <f t="shared" ca="1" si="206"/>
        <v>1.9675925925925926E-4</v>
      </c>
      <c r="AN291" s="8">
        <f t="shared" ca="1" si="207"/>
        <v>0.86324074074074075</v>
      </c>
      <c r="AO291" s="7" t="str">
        <f t="shared" ca="1" si="220"/>
        <v>Debit</v>
      </c>
      <c r="AP291" s="1">
        <f t="shared" ca="1" si="208"/>
        <v>1.9432870370370448E-2</v>
      </c>
      <c r="AQ291" s="1">
        <f t="shared" ca="1" si="209"/>
        <v>2.0486111111111109E-3</v>
      </c>
      <c r="AR291">
        <f t="shared" si="210"/>
        <v>1</v>
      </c>
      <c r="AS291" s="33">
        <f t="shared" ca="1" si="211"/>
        <v>1.9432870370370448E-2</v>
      </c>
      <c r="AT291" s="33">
        <f t="shared" ca="1" si="212"/>
        <v>2.0486111111111109E-3</v>
      </c>
      <c r="AX291">
        <f t="shared" si="221"/>
        <v>287</v>
      </c>
      <c r="AY291" s="34">
        <v>8.5570273205306611E-3</v>
      </c>
    </row>
    <row r="292" spans="1:51" ht="15" customHeight="1">
      <c r="A292" s="2">
        <v>25</v>
      </c>
      <c r="B292" s="1">
        <f t="shared" si="178"/>
        <v>2.8935185185185184E-4</v>
      </c>
      <c r="C292" s="5">
        <f t="shared" si="179"/>
        <v>0.84204861111111118</v>
      </c>
      <c r="D292" s="18">
        <f t="shared" si="180"/>
        <v>0.84204861111111118</v>
      </c>
      <c r="E292" s="21">
        <f t="shared" ca="1" si="181"/>
        <v>6.94444444444553E-5</v>
      </c>
      <c r="F292" s="18">
        <f t="shared" ca="1" si="182"/>
        <v>0.84211805555555563</v>
      </c>
      <c r="G292" s="25">
        <f t="shared" ca="1" si="213"/>
        <v>16</v>
      </c>
      <c r="H292" s="18">
        <f t="shared" ca="1" si="183"/>
        <v>1.8518518518518518E-4</v>
      </c>
      <c r="I292" s="18">
        <f t="shared" ca="1" si="184"/>
        <v>0.84230324074074081</v>
      </c>
      <c r="J292" s="16">
        <f t="shared" ca="1" si="185"/>
        <v>0.84230324074074081</v>
      </c>
      <c r="K292" s="23">
        <f t="shared" ca="1" si="186"/>
        <v>2.3148148148144365E-4</v>
      </c>
      <c r="L292" s="16">
        <f t="shared" ca="1" si="187"/>
        <v>0.84253472222222225</v>
      </c>
      <c r="M292" s="15">
        <f t="shared" ca="1" si="214"/>
        <v>31</v>
      </c>
      <c r="N292" s="16">
        <f t="shared" ca="1" si="188"/>
        <v>3.5879629629629629E-4</v>
      </c>
      <c r="O292" s="16">
        <f t="shared" ca="1" si="189"/>
        <v>0.84289351851851857</v>
      </c>
      <c r="P292" s="14">
        <f t="shared" ca="1" si="190"/>
        <v>0.84289351851851857</v>
      </c>
      <c r="Q292" s="23">
        <f t="shared" ca="1" si="191"/>
        <v>2.0150462962962967E-2</v>
      </c>
      <c r="R292" s="14">
        <f t="shared" ca="1" si="192"/>
        <v>0.86304398148148154</v>
      </c>
      <c r="S292" s="13">
        <f t="shared" ca="1" si="215"/>
        <v>39</v>
      </c>
      <c r="T292" s="14">
        <f t="shared" ca="1" si="193"/>
        <v>4.5138888888888887E-4</v>
      </c>
      <c r="U292" s="14">
        <f t="shared" ca="1" si="194"/>
        <v>0.86349537037037039</v>
      </c>
      <c r="V292" s="12">
        <f t="shared" ca="1" si="195"/>
        <v>0.86349537037037039</v>
      </c>
      <c r="W292" s="23">
        <v>0</v>
      </c>
      <c r="X292" s="12">
        <f t="shared" ca="1" si="196"/>
        <v>0.86349537037037039</v>
      </c>
      <c r="Y292" s="11">
        <f t="shared" ca="1" si="216"/>
        <v>29</v>
      </c>
      <c r="Z292" s="12">
        <f t="shared" ca="1" si="197"/>
        <v>3.3564814814814812E-4</v>
      </c>
      <c r="AA292" s="12">
        <f t="shared" ca="1" si="198"/>
        <v>0.86383101851851851</v>
      </c>
      <c r="AB292" s="10">
        <f t="shared" ca="1" si="199"/>
        <v>0.86383101851851851</v>
      </c>
      <c r="AC292" s="23">
        <f>0</f>
        <v>0</v>
      </c>
      <c r="AD292" s="10">
        <f t="shared" ca="1" si="200"/>
        <v>0.86383101851851851</v>
      </c>
      <c r="AE292" s="9">
        <f t="shared" ca="1" si="217"/>
        <v>70</v>
      </c>
      <c r="AF292" s="10">
        <f t="shared" ca="1" si="201"/>
        <v>8.1018518518518516E-4</v>
      </c>
      <c r="AG292" s="10">
        <f t="shared" ca="1" si="202"/>
        <v>0.86464120370370368</v>
      </c>
      <c r="AH292" s="9" t="str">
        <f t="shared" ca="1" si="218"/>
        <v>Quesadilla</v>
      </c>
      <c r="AI292" s="8">
        <f t="shared" ca="1" si="203"/>
        <v>0.86464120370370368</v>
      </c>
      <c r="AJ292" s="23">
        <f t="shared" ca="1" si="204"/>
        <v>0</v>
      </c>
      <c r="AK292" s="8">
        <f t="shared" ca="1" si="205"/>
        <v>0.86464120370370368</v>
      </c>
      <c r="AL292" s="7">
        <f t="shared" ca="1" si="219"/>
        <v>24</v>
      </c>
      <c r="AM292" s="8">
        <f t="shared" ca="1" si="206"/>
        <v>2.7777777777777778E-4</v>
      </c>
      <c r="AN292" s="8">
        <f t="shared" ca="1" si="207"/>
        <v>0.8649189814814815</v>
      </c>
      <c r="AO292" s="7" t="str">
        <f t="shared" ca="1" si="220"/>
        <v>Debit</v>
      </c>
      <c r="AP292" s="1">
        <f t="shared" ca="1" si="208"/>
        <v>2.0451388888888866E-2</v>
      </c>
      <c r="AQ292" s="1">
        <f t="shared" ca="1" si="209"/>
        <v>2.4189814814814816E-3</v>
      </c>
      <c r="AR292">
        <f t="shared" si="210"/>
        <v>1</v>
      </c>
      <c r="AS292" s="33">
        <f t="shared" ca="1" si="211"/>
        <v>2.0451388888888866E-2</v>
      </c>
      <c r="AT292" s="33">
        <f t="shared" ca="1" si="212"/>
        <v>2.4189814814814816E-3</v>
      </c>
      <c r="AX292">
        <f t="shared" si="221"/>
        <v>288</v>
      </c>
      <c r="AY292" s="34">
        <v>9.5198188157296793E-3</v>
      </c>
    </row>
    <row r="293" spans="1:51" ht="15" customHeight="1">
      <c r="A293" s="2">
        <v>53</v>
      </c>
      <c r="B293" s="1">
        <f t="shared" si="178"/>
        <v>6.134259259259259E-4</v>
      </c>
      <c r="C293" s="5">
        <f t="shared" si="179"/>
        <v>0.84266203703703713</v>
      </c>
      <c r="D293" s="18">
        <f t="shared" si="180"/>
        <v>0.84266203703703713</v>
      </c>
      <c r="E293" s="21">
        <f t="shared" ca="1" si="181"/>
        <v>0</v>
      </c>
      <c r="F293" s="18">
        <f t="shared" ca="1" si="182"/>
        <v>0.84266203703703713</v>
      </c>
      <c r="G293" s="25">
        <f t="shared" ca="1" si="213"/>
        <v>26</v>
      </c>
      <c r="H293" s="18">
        <f t="shared" ca="1" si="183"/>
        <v>3.0092592592592595E-4</v>
      </c>
      <c r="I293" s="18">
        <f t="shared" ca="1" si="184"/>
        <v>0.84296296296296302</v>
      </c>
      <c r="J293" s="16">
        <f t="shared" ca="1" si="185"/>
        <v>0.84296296296296302</v>
      </c>
      <c r="K293" s="23">
        <f t="shared" ca="1" si="186"/>
        <v>0</v>
      </c>
      <c r="L293" s="16">
        <f t="shared" ca="1" si="187"/>
        <v>0.84296296296296302</v>
      </c>
      <c r="M293" s="15">
        <f t="shared" ca="1" si="214"/>
        <v>26</v>
      </c>
      <c r="N293" s="16">
        <f t="shared" ca="1" si="188"/>
        <v>3.0092592592592595E-4</v>
      </c>
      <c r="O293" s="16">
        <f t="shared" ca="1" si="189"/>
        <v>0.84326388888888892</v>
      </c>
      <c r="P293" s="14">
        <f t="shared" ca="1" si="190"/>
        <v>0.84326388888888892</v>
      </c>
      <c r="Q293" s="23">
        <f t="shared" ca="1" si="191"/>
        <v>2.1377314814814752E-2</v>
      </c>
      <c r="R293" s="14">
        <f t="shared" ca="1" si="192"/>
        <v>0.86464120370370368</v>
      </c>
      <c r="S293" s="13">
        <f t="shared" ca="1" si="215"/>
        <v>35</v>
      </c>
      <c r="T293" s="14">
        <f t="shared" ca="1" si="193"/>
        <v>4.0509259259259258E-4</v>
      </c>
      <c r="U293" s="14">
        <f t="shared" ca="1" si="194"/>
        <v>0.86504629629629626</v>
      </c>
      <c r="V293" s="12">
        <f t="shared" ca="1" si="195"/>
        <v>0.86504629629629626</v>
      </c>
      <c r="W293" s="23">
        <v>0</v>
      </c>
      <c r="X293" s="12">
        <f t="shared" ca="1" si="196"/>
        <v>0.86504629629629626</v>
      </c>
      <c r="Y293" s="11">
        <f t="shared" ca="1" si="216"/>
        <v>34</v>
      </c>
      <c r="Z293" s="12">
        <f t="shared" ca="1" si="197"/>
        <v>3.9351851851851852E-4</v>
      </c>
      <c r="AA293" s="12">
        <f t="shared" ca="1" si="198"/>
        <v>0.8654398148148148</v>
      </c>
      <c r="AB293" s="10">
        <f t="shared" ca="1" si="199"/>
        <v>0.8654398148148148</v>
      </c>
      <c r="AC293" s="23">
        <f>0</f>
        <v>0</v>
      </c>
      <c r="AD293" s="10">
        <f t="shared" ca="1" si="200"/>
        <v>0.8654398148148148</v>
      </c>
      <c r="AE293" s="9">
        <f t="shared" ca="1" si="217"/>
        <v>25</v>
      </c>
      <c r="AF293" s="10">
        <f t="shared" ca="1" si="201"/>
        <v>2.8935185185185184E-4</v>
      </c>
      <c r="AG293" s="10">
        <f t="shared" ca="1" si="202"/>
        <v>0.86572916666666666</v>
      </c>
      <c r="AH293" s="9" t="str">
        <f t="shared" ca="1" si="218"/>
        <v>Bowl</v>
      </c>
      <c r="AI293" s="8">
        <f t="shared" ca="1" si="203"/>
        <v>0.86572916666666666</v>
      </c>
      <c r="AJ293" s="23">
        <f t="shared" ca="1" si="204"/>
        <v>0</v>
      </c>
      <c r="AK293" s="8">
        <f t="shared" ca="1" si="205"/>
        <v>0.86572916666666666</v>
      </c>
      <c r="AL293" s="7">
        <f t="shared" ca="1" si="219"/>
        <v>57</v>
      </c>
      <c r="AM293" s="8">
        <f t="shared" ca="1" si="206"/>
        <v>6.5972222222222224E-4</v>
      </c>
      <c r="AN293" s="8">
        <f t="shared" ca="1" si="207"/>
        <v>0.86638888888888888</v>
      </c>
      <c r="AO293" s="7" t="str">
        <f t="shared" ca="1" si="220"/>
        <v>Cash</v>
      </c>
      <c r="AP293" s="1">
        <f t="shared" ca="1" si="208"/>
        <v>2.1377314814814752E-2</v>
      </c>
      <c r="AQ293" s="1">
        <f t="shared" ca="1" si="209"/>
        <v>2.3495370370370371E-3</v>
      </c>
      <c r="AR293">
        <f t="shared" si="210"/>
        <v>1</v>
      </c>
      <c r="AS293" s="33">
        <f t="shared" ca="1" si="211"/>
        <v>2.1377314814814752E-2</v>
      </c>
      <c r="AT293" s="33">
        <f t="shared" ca="1" si="212"/>
        <v>2.3495370370370371E-3</v>
      </c>
      <c r="AX293">
        <f t="shared" si="221"/>
        <v>289</v>
      </c>
      <c r="AY293" s="34">
        <v>9.5358939186103268E-3</v>
      </c>
    </row>
    <row r="294" spans="1:51" ht="15" customHeight="1">
      <c r="A294" s="2">
        <v>103</v>
      </c>
      <c r="B294" s="1">
        <f t="shared" si="178"/>
        <v>1.1921296296296296E-3</v>
      </c>
      <c r="C294" s="5">
        <f t="shared" si="179"/>
        <v>0.84385416666666679</v>
      </c>
      <c r="D294" s="18">
        <f t="shared" si="180"/>
        <v>0.84385416666666679</v>
      </c>
      <c r="E294" s="21">
        <f t="shared" ca="1" si="181"/>
        <v>0</v>
      </c>
      <c r="F294" s="18">
        <f t="shared" ca="1" si="182"/>
        <v>0.84385416666666679</v>
      </c>
      <c r="G294" s="25">
        <f t="shared" ca="1" si="213"/>
        <v>19</v>
      </c>
      <c r="H294" s="18">
        <f t="shared" ca="1" si="183"/>
        <v>2.199074074074074E-4</v>
      </c>
      <c r="I294" s="18">
        <f t="shared" ca="1" si="184"/>
        <v>0.8440740740740742</v>
      </c>
      <c r="J294" s="16">
        <f t="shared" ca="1" si="185"/>
        <v>0.8440740740740742</v>
      </c>
      <c r="K294" s="23">
        <f t="shared" ca="1" si="186"/>
        <v>0</v>
      </c>
      <c r="L294" s="16">
        <f t="shared" ca="1" si="187"/>
        <v>0.8440740740740742</v>
      </c>
      <c r="M294" s="15">
        <f t="shared" ca="1" si="214"/>
        <v>9</v>
      </c>
      <c r="N294" s="16">
        <f t="shared" ca="1" si="188"/>
        <v>1.0416666666666667E-4</v>
      </c>
      <c r="O294" s="16">
        <f t="shared" ca="1" si="189"/>
        <v>0.84417824074074088</v>
      </c>
      <c r="P294" s="14">
        <f t="shared" ca="1" si="190"/>
        <v>0.84417824074074088</v>
      </c>
      <c r="Q294" s="23">
        <f t="shared" ca="1" si="191"/>
        <v>2.1550925925925779E-2</v>
      </c>
      <c r="R294" s="14">
        <f t="shared" ca="1" si="192"/>
        <v>0.86572916666666666</v>
      </c>
      <c r="S294" s="13">
        <f t="shared" ca="1" si="215"/>
        <v>30</v>
      </c>
      <c r="T294" s="14">
        <f t="shared" ca="1" si="193"/>
        <v>3.4722222222222224E-4</v>
      </c>
      <c r="U294" s="14">
        <f t="shared" ca="1" si="194"/>
        <v>0.86607638888888894</v>
      </c>
      <c r="V294" s="12">
        <f t="shared" ca="1" si="195"/>
        <v>0.86607638888888894</v>
      </c>
      <c r="W294" s="23">
        <v>0</v>
      </c>
      <c r="X294" s="12">
        <f t="shared" ca="1" si="196"/>
        <v>0.86607638888888894</v>
      </c>
      <c r="Y294" s="11">
        <f t="shared" ca="1" si="216"/>
        <v>25</v>
      </c>
      <c r="Z294" s="12">
        <f t="shared" ca="1" si="197"/>
        <v>2.8935185185185184E-4</v>
      </c>
      <c r="AA294" s="12">
        <f t="shared" ca="1" si="198"/>
        <v>0.8663657407407408</v>
      </c>
      <c r="AB294" s="10">
        <f t="shared" ca="1" si="199"/>
        <v>0.8663657407407408</v>
      </c>
      <c r="AC294" s="23">
        <f>0</f>
        <v>0</v>
      </c>
      <c r="AD294" s="10">
        <f t="shared" ca="1" si="200"/>
        <v>0.8663657407407408</v>
      </c>
      <c r="AE294" s="9">
        <f t="shared" ca="1" si="217"/>
        <v>60</v>
      </c>
      <c r="AF294" s="10">
        <f t="shared" ca="1" si="201"/>
        <v>6.9444444444444447E-4</v>
      </c>
      <c r="AG294" s="10">
        <f t="shared" ca="1" si="202"/>
        <v>0.86706018518518524</v>
      </c>
      <c r="AH294" s="9" t="str">
        <f t="shared" ca="1" si="218"/>
        <v>Burrito</v>
      </c>
      <c r="AI294" s="8">
        <f t="shared" ca="1" si="203"/>
        <v>0.86706018518518524</v>
      </c>
      <c r="AJ294" s="23">
        <f t="shared" ca="1" si="204"/>
        <v>0</v>
      </c>
      <c r="AK294" s="8">
        <f t="shared" ca="1" si="205"/>
        <v>0.86706018518518524</v>
      </c>
      <c r="AL294" s="7">
        <f t="shared" ca="1" si="219"/>
        <v>24</v>
      </c>
      <c r="AM294" s="8">
        <f t="shared" ca="1" si="206"/>
        <v>2.7777777777777778E-4</v>
      </c>
      <c r="AN294" s="8">
        <f t="shared" ca="1" si="207"/>
        <v>0.86733796296296306</v>
      </c>
      <c r="AO294" s="7" t="str">
        <f t="shared" ca="1" si="220"/>
        <v>Debit</v>
      </c>
      <c r="AP294" s="1">
        <f t="shared" ca="1" si="208"/>
        <v>2.1550925925925779E-2</v>
      </c>
      <c r="AQ294" s="1">
        <f t="shared" ca="1" si="209"/>
        <v>1.9328703703703704E-3</v>
      </c>
      <c r="AR294">
        <f t="shared" si="210"/>
        <v>1</v>
      </c>
      <c r="AS294" s="33">
        <f t="shared" ca="1" si="211"/>
        <v>2.1550925925925779E-2</v>
      </c>
      <c r="AT294" s="33">
        <f t="shared" ca="1" si="212"/>
        <v>1.9328703703703704E-3</v>
      </c>
      <c r="AX294">
        <f t="shared" si="221"/>
        <v>290</v>
      </c>
      <c r="AY294" s="34">
        <v>1.0956933013260716E-2</v>
      </c>
    </row>
    <row r="295" spans="1:51" ht="15" customHeight="1">
      <c r="A295" s="2">
        <v>63</v>
      </c>
      <c r="B295" s="1">
        <f t="shared" si="178"/>
        <v>7.291666666666667E-4</v>
      </c>
      <c r="C295" s="5">
        <f t="shared" si="179"/>
        <v>0.84458333333333346</v>
      </c>
      <c r="D295" s="18">
        <f t="shared" si="180"/>
        <v>0.84458333333333346</v>
      </c>
      <c r="E295" s="21">
        <f t="shared" ca="1" si="181"/>
        <v>0</v>
      </c>
      <c r="F295" s="18">
        <f t="shared" ca="1" si="182"/>
        <v>0.84458333333333346</v>
      </c>
      <c r="G295" s="25">
        <f t="shared" ca="1" si="213"/>
        <v>17</v>
      </c>
      <c r="H295" s="18">
        <f t="shared" ca="1" si="183"/>
        <v>1.9675925925925926E-4</v>
      </c>
      <c r="I295" s="18">
        <f t="shared" ca="1" si="184"/>
        <v>0.84478009259259268</v>
      </c>
      <c r="J295" s="16">
        <f t="shared" ca="1" si="185"/>
        <v>0.84478009259259268</v>
      </c>
      <c r="K295" s="23">
        <f t="shared" ca="1" si="186"/>
        <v>0</v>
      </c>
      <c r="L295" s="16">
        <f t="shared" ca="1" si="187"/>
        <v>0.84478009259259268</v>
      </c>
      <c r="M295" s="15">
        <f t="shared" ca="1" si="214"/>
        <v>20</v>
      </c>
      <c r="N295" s="16">
        <f t="shared" ca="1" si="188"/>
        <v>2.3148148148148149E-4</v>
      </c>
      <c r="O295" s="16">
        <f t="shared" ca="1" si="189"/>
        <v>0.84501157407407412</v>
      </c>
      <c r="P295" s="14">
        <f t="shared" ca="1" si="190"/>
        <v>0.84501157407407412</v>
      </c>
      <c r="Q295" s="23">
        <f t="shared" ca="1" si="191"/>
        <v>2.2048611111111116E-2</v>
      </c>
      <c r="R295" s="14">
        <f t="shared" ca="1" si="192"/>
        <v>0.86706018518518524</v>
      </c>
      <c r="S295" s="13">
        <f t="shared" ca="1" si="215"/>
        <v>45</v>
      </c>
      <c r="T295" s="14">
        <f t="shared" ca="1" si="193"/>
        <v>5.2083333333333333E-4</v>
      </c>
      <c r="U295" s="14">
        <f t="shared" ca="1" si="194"/>
        <v>0.86758101851851854</v>
      </c>
      <c r="V295" s="12">
        <f t="shared" ca="1" si="195"/>
        <v>0.86758101851851854</v>
      </c>
      <c r="W295" s="23">
        <v>0</v>
      </c>
      <c r="X295" s="12">
        <f t="shared" ca="1" si="196"/>
        <v>0.86758101851851854</v>
      </c>
      <c r="Y295" s="11">
        <f t="shared" ca="1" si="216"/>
        <v>33</v>
      </c>
      <c r="Z295" s="12">
        <f t="shared" ca="1" si="197"/>
        <v>3.8194444444444446E-4</v>
      </c>
      <c r="AA295" s="12">
        <f t="shared" ca="1" si="198"/>
        <v>0.86796296296296294</v>
      </c>
      <c r="AB295" s="10">
        <f t="shared" ca="1" si="199"/>
        <v>0.86796296296296294</v>
      </c>
      <c r="AC295" s="23">
        <f>0</f>
        <v>0</v>
      </c>
      <c r="AD295" s="10">
        <f t="shared" ca="1" si="200"/>
        <v>0.86796296296296294</v>
      </c>
      <c r="AE295" s="9">
        <f t="shared" ca="1" si="217"/>
        <v>68</v>
      </c>
      <c r="AF295" s="10">
        <f t="shared" ca="1" si="201"/>
        <v>7.8703703703703705E-4</v>
      </c>
      <c r="AG295" s="10">
        <f t="shared" ca="1" si="202"/>
        <v>0.86875000000000002</v>
      </c>
      <c r="AH295" s="9" t="str">
        <f t="shared" ca="1" si="218"/>
        <v>Quesadilla</v>
      </c>
      <c r="AI295" s="8">
        <f t="shared" ca="1" si="203"/>
        <v>0.86875000000000002</v>
      </c>
      <c r="AJ295" s="23">
        <f t="shared" ca="1" si="204"/>
        <v>0</v>
      </c>
      <c r="AK295" s="8">
        <f t="shared" ca="1" si="205"/>
        <v>0.86875000000000002</v>
      </c>
      <c r="AL295" s="7">
        <f t="shared" ca="1" si="219"/>
        <v>20</v>
      </c>
      <c r="AM295" s="8">
        <f t="shared" ca="1" si="206"/>
        <v>2.3148148148148149E-4</v>
      </c>
      <c r="AN295" s="8">
        <f t="shared" ca="1" si="207"/>
        <v>0.86898148148148147</v>
      </c>
      <c r="AO295" s="7" t="str">
        <f t="shared" ca="1" si="220"/>
        <v>Debit</v>
      </c>
      <c r="AP295" s="1">
        <f t="shared" ca="1" si="208"/>
        <v>2.2048611111111116E-2</v>
      </c>
      <c r="AQ295" s="1">
        <f t="shared" ca="1" si="209"/>
        <v>2.3495370370370371E-3</v>
      </c>
      <c r="AR295">
        <f t="shared" si="210"/>
        <v>1</v>
      </c>
      <c r="AS295" s="33">
        <f t="shared" ca="1" si="211"/>
        <v>2.2048611111111116E-2</v>
      </c>
      <c r="AT295" s="33">
        <f t="shared" ca="1" si="212"/>
        <v>2.3495370370370371E-3</v>
      </c>
      <c r="AX295">
        <f t="shared" si="221"/>
        <v>291</v>
      </c>
      <c r="AY295" s="34">
        <v>9.3851808984917375E-3</v>
      </c>
    </row>
    <row r="296" spans="1:51" ht="15" customHeight="1">
      <c r="A296" s="2">
        <v>6</v>
      </c>
      <c r="B296" s="1">
        <f t="shared" si="178"/>
        <v>6.9444444444444444E-5</v>
      </c>
      <c r="C296" s="5">
        <f t="shared" si="179"/>
        <v>0.84465277777777792</v>
      </c>
      <c r="D296" s="18">
        <f t="shared" si="180"/>
        <v>0.84465277777777792</v>
      </c>
      <c r="E296" s="21">
        <f t="shared" ca="1" si="181"/>
        <v>1.273148148147607E-4</v>
      </c>
      <c r="F296" s="18">
        <f t="shared" ca="1" si="182"/>
        <v>0.84478009259259268</v>
      </c>
      <c r="G296" s="25">
        <f t="shared" ca="1" si="213"/>
        <v>27</v>
      </c>
      <c r="H296" s="18">
        <f t="shared" ca="1" si="183"/>
        <v>3.1250000000000001E-4</v>
      </c>
      <c r="I296" s="18">
        <f t="shared" ca="1" si="184"/>
        <v>0.84509259259259273</v>
      </c>
      <c r="J296" s="16">
        <f t="shared" ca="1" si="185"/>
        <v>0.84509259259259273</v>
      </c>
      <c r="K296" s="23">
        <f t="shared" ca="1" si="186"/>
        <v>0</v>
      </c>
      <c r="L296" s="16">
        <f t="shared" ca="1" si="187"/>
        <v>0.84509259259259273</v>
      </c>
      <c r="M296" s="15">
        <f t="shared" ca="1" si="214"/>
        <v>35</v>
      </c>
      <c r="N296" s="16">
        <f t="shared" ca="1" si="188"/>
        <v>4.0509259259259258E-4</v>
      </c>
      <c r="O296" s="16">
        <f t="shared" ca="1" si="189"/>
        <v>0.84549768518518531</v>
      </c>
      <c r="P296" s="14">
        <f t="shared" ca="1" si="190"/>
        <v>0.84549768518518531</v>
      </c>
      <c r="Q296" s="23">
        <f t="shared" ca="1" si="191"/>
        <v>2.3252314814814712E-2</v>
      </c>
      <c r="R296" s="14">
        <f t="shared" ca="1" si="192"/>
        <v>0.86875000000000002</v>
      </c>
      <c r="S296" s="13">
        <f t="shared" ca="1" si="215"/>
        <v>44</v>
      </c>
      <c r="T296" s="14">
        <f t="shared" ca="1" si="193"/>
        <v>5.0925925925925921E-4</v>
      </c>
      <c r="U296" s="14">
        <f t="shared" ca="1" si="194"/>
        <v>0.86925925925925929</v>
      </c>
      <c r="V296" s="12">
        <f t="shared" ca="1" si="195"/>
        <v>0.86925925925925929</v>
      </c>
      <c r="W296" s="23">
        <v>0</v>
      </c>
      <c r="X296" s="12">
        <f t="shared" ca="1" si="196"/>
        <v>0.86925925925925929</v>
      </c>
      <c r="Y296" s="11">
        <f t="shared" ca="1" si="216"/>
        <v>42</v>
      </c>
      <c r="Z296" s="12">
        <f t="shared" ca="1" si="197"/>
        <v>4.861111111111111E-4</v>
      </c>
      <c r="AA296" s="12">
        <f t="shared" ca="1" si="198"/>
        <v>0.86974537037037036</v>
      </c>
      <c r="AB296" s="10">
        <f t="shared" ca="1" si="199"/>
        <v>0.86974537037037036</v>
      </c>
      <c r="AC296" s="23">
        <f>0</f>
        <v>0</v>
      </c>
      <c r="AD296" s="10">
        <f t="shared" ca="1" si="200"/>
        <v>0.86974537037037036</v>
      </c>
      <c r="AE296" s="9">
        <f t="shared" ca="1" si="217"/>
        <v>32</v>
      </c>
      <c r="AF296" s="10">
        <f t="shared" ca="1" si="201"/>
        <v>3.7037037037037035E-4</v>
      </c>
      <c r="AG296" s="10">
        <f t="shared" ca="1" si="202"/>
        <v>0.87011574074074072</v>
      </c>
      <c r="AH296" s="9" t="str">
        <f t="shared" ca="1" si="218"/>
        <v>Burrito</v>
      </c>
      <c r="AI296" s="8">
        <f t="shared" ca="1" si="203"/>
        <v>0.87011574074074072</v>
      </c>
      <c r="AJ296" s="23">
        <f t="shared" ca="1" si="204"/>
        <v>0</v>
      </c>
      <c r="AK296" s="8">
        <f t="shared" ca="1" si="205"/>
        <v>0.87011574074074072</v>
      </c>
      <c r="AL296" s="7">
        <f t="shared" ca="1" si="219"/>
        <v>25</v>
      </c>
      <c r="AM296" s="8">
        <f t="shared" ca="1" si="206"/>
        <v>2.8935185185185184E-4</v>
      </c>
      <c r="AN296" s="8">
        <f t="shared" ca="1" si="207"/>
        <v>0.87040509259259258</v>
      </c>
      <c r="AO296" s="7" t="str">
        <f t="shared" ca="1" si="220"/>
        <v>Debit</v>
      </c>
      <c r="AP296" s="1">
        <f t="shared" ca="1" si="208"/>
        <v>2.3379629629629473E-2</v>
      </c>
      <c r="AQ296" s="1">
        <f t="shared" ca="1" si="209"/>
        <v>2.3726851851851851E-3</v>
      </c>
      <c r="AR296">
        <f t="shared" si="210"/>
        <v>1</v>
      </c>
      <c r="AS296" s="33">
        <f t="shared" ca="1" si="211"/>
        <v>2.3379629629629473E-2</v>
      </c>
      <c r="AT296" s="33">
        <f t="shared" ca="1" si="212"/>
        <v>2.3726851851851851E-3</v>
      </c>
      <c r="AX296">
        <f t="shared" si="221"/>
        <v>292</v>
      </c>
      <c r="AY296" s="34">
        <v>8.4877972107913636E-3</v>
      </c>
    </row>
    <row r="297" spans="1:51" ht="15" customHeight="1">
      <c r="A297" s="2">
        <v>67</v>
      </c>
      <c r="B297" s="1">
        <f t="shared" si="178"/>
        <v>7.7546296296296293E-4</v>
      </c>
      <c r="C297" s="5">
        <f t="shared" si="179"/>
        <v>0.84542824074074086</v>
      </c>
      <c r="D297" s="18">
        <f t="shared" si="180"/>
        <v>0.84542824074074086</v>
      </c>
      <c r="E297" s="21">
        <f t="shared" ca="1" si="181"/>
        <v>0</v>
      </c>
      <c r="F297" s="18">
        <f t="shared" ca="1" si="182"/>
        <v>0.84542824074074086</v>
      </c>
      <c r="G297" s="25">
        <f t="shared" ca="1" si="213"/>
        <v>24</v>
      </c>
      <c r="H297" s="18">
        <f t="shared" ca="1" si="183"/>
        <v>2.7777777777777778E-4</v>
      </c>
      <c r="I297" s="18">
        <f t="shared" ca="1" si="184"/>
        <v>0.84570601851851868</v>
      </c>
      <c r="J297" s="16">
        <f t="shared" ca="1" si="185"/>
        <v>0.84570601851851868</v>
      </c>
      <c r="K297" s="23">
        <f t="shared" ca="1" si="186"/>
        <v>0</v>
      </c>
      <c r="L297" s="16">
        <f t="shared" ca="1" si="187"/>
        <v>0.84570601851851868</v>
      </c>
      <c r="M297" s="15">
        <f t="shared" ca="1" si="214"/>
        <v>20</v>
      </c>
      <c r="N297" s="16">
        <f t="shared" ca="1" si="188"/>
        <v>2.3148148148148149E-4</v>
      </c>
      <c r="O297" s="16">
        <f t="shared" ca="1" si="189"/>
        <v>0.84593750000000012</v>
      </c>
      <c r="P297" s="14">
        <f t="shared" ca="1" si="190"/>
        <v>0.84593750000000012</v>
      </c>
      <c r="Q297" s="23">
        <f t="shared" ca="1" si="191"/>
        <v>2.4178240740740597E-2</v>
      </c>
      <c r="R297" s="14">
        <f t="shared" ca="1" si="192"/>
        <v>0.87011574074074072</v>
      </c>
      <c r="S297" s="13">
        <f t="shared" ca="1" si="215"/>
        <v>45</v>
      </c>
      <c r="T297" s="14">
        <f t="shared" ca="1" si="193"/>
        <v>5.2083333333333333E-4</v>
      </c>
      <c r="U297" s="14">
        <f t="shared" ca="1" si="194"/>
        <v>0.87063657407407402</v>
      </c>
      <c r="V297" s="12">
        <f t="shared" ca="1" si="195"/>
        <v>0.87063657407407402</v>
      </c>
      <c r="W297" s="23">
        <v>0</v>
      </c>
      <c r="X297" s="12">
        <f t="shared" ca="1" si="196"/>
        <v>0.87063657407407402</v>
      </c>
      <c r="Y297" s="11">
        <f t="shared" ca="1" si="216"/>
        <v>46</v>
      </c>
      <c r="Z297" s="12">
        <f t="shared" ca="1" si="197"/>
        <v>5.3240740740740744E-4</v>
      </c>
      <c r="AA297" s="12">
        <f t="shared" ca="1" si="198"/>
        <v>0.87116898148148147</v>
      </c>
      <c r="AB297" s="10">
        <f t="shared" ca="1" si="199"/>
        <v>0.87116898148148147</v>
      </c>
      <c r="AC297" s="23">
        <f>0</f>
        <v>0</v>
      </c>
      <c r="AD297" s="10">
        <f t="shared" ca="1" si="200"/>
        <v>0.87116898148148147</v>
      </c>
      <c r="AE297" s="9">
        <f t="shared" ca="1" si="217"/>
        <v>26</v>
      </c>
      <c r="AF297" s="10">
        <f t="shared" ca="1" si="201"/>
        <v>3.0092592592592595E-4</v>
      </c>
      <c r="AG297" s="10">
        <f t="shared" ca="1" si="202"/>
        <v>0.87146990740740737</v>
      </c>
      <c r="AH297" s="9" t="str">
        <f t="shared" ca="1" si="218"/>
        <v>Bowl</v>
      </c>
      <c r="AI297" s="8">
        <f t="shared" ca="1" si="203"/>
        <v>0.87146990740740737</v>
      </c>
      <c r="AJ297" s="23">
        <f t="shared" ca="1" si="204"/>
        <v>0</v>
      </c>
      <c r="AK297" s="8">
        <f t="shared" ca="1" si="205"/>
        <v>0.87146990740740737</v>
      </c>
      <c r="AL297" s="7">
        <f t="shared" ca="1" si="219"/>
        <v>17</v>
      </c>
      <c r="AM297" s="8">
        <f t="shared" ca="1" si="206"/>
        <v>1.9675925925925926E-4</v>
      </c>
      <c r="AN297" s="8">
        <f t="shared" ca="1" si="207"/>
        <v>0.87166666666666659</v>
      </c>
      <c r="AO297" s="7" t="str">
        <f t="shared" ca="1" si="220"/>
        <v>Debit</v>
      </c>
      <c r="AP297" s="1">
        <f t="shared" ca="1" si="208"/>
        <v>2.4178240740740597E-2</v>
      </c>
      <c r="AQ297" s="1">
        <f t="shared" ca="1" si="209"/>
        <v>2.0601851851851853E-3</v>
      </c>
      <c r="AR297">
        <f t="shared" si="210"/>
        <v>1</v>
      </c>
      <c r="AS297" s="33">
        <f t="shared" ca="1" si="211"/>
        <v>2.4178240740740597E-2</v>
      </c>
      <c r="AT297" s="33">
        <f t="shared" ca="1" si="212"/>
        <v>2.0601851851851853E-3</v>
      </c>
      <c r="AX297">
        <f t="shared" si="221"/>
        <v>293</v>
      </c>
      <c r="AY297" s="34">
        <v>9.17359682213084E-3</v>
      </c>
    </row>
    <row r="298" spans="1:51" ht="15" customHeight="1">
      <c r="A298" s="2">
        <v>35</v>
      </c>
      <c r="B298" s="1">
        <f t="shared" si="178"/>
        <v>4.0509259259259258E-4</v>
      </c>
      <c r="C298" s="5">
        <f t="shared" si="179"/>
        <v>0.84583333333333344</v>
      </c>
      <c r="D298" s="18">
        <f t="shared" si="180"/>
        <v>0.84583333333333344</v>
      </c>
      <c r="E298" s="21">
        <f t="shared" ca="1" si="181"/>
        <v>0</v>
      </c>
      <c r="F298" s="18">
        <f t="shared" ca="1" si="182"/>
        <v>0.84583333333333344</v>
      </c>
      <c r="G298" s="25">
        <f t="shared" ca="1" si="213"/>
        <v>10</v>
      </c>
      <c r="H298" s="18">
        <f t="shared" ca="1" si="183"/>
        <v>1.1574074074074075E-4</v>
      </c>
      <c r="I298" s="18">
        <f t="shared" ca="1" si="184"/>
        <v>0.84594907407407416</v>
      </c>
      <c r="J298" s="16">
        <f t="shared" ca="1" si="185"/>
        <v>0.84594907407407416</v>
      </c>
      <c r="K298" s="23">
        <f t="shared" ca="1" si="186"/>
        <v>0</v>
      </c>
      <c r="L298" s="16">
        <f t="shared" ca="1" si="187"/>
        <v>0.84594907407407416</v>
      </c>
      <c r="M298" s="15">
        <f t="shared" ca="1" si="214"/>
        <v>26</v>
      </c>
      <c r="N298" s="16">
        <f t="shared" ca="1" si="188"/>
        <v>3.0092592592592595E-4</v>
      </c>
      <c r="O298" s="16">
        <f t="shared" ca="1" si="189"/>
        <v>0.84625000000000006</v>
      </c>
      <c r="P298" s="14">
        <f t="shared" ca="1" si="190"/>
        <v>0.84625000000000006</v>
      </c>
      <c r="Q298" s="23">
        <f t="shared" ca="1" si="191"/>
        <v>2.5219907407407316E-2</v>
      </c>
      <c r="R298" s="14">
        <f t="shared" ca="1" si="192"/>
        <v>0.87146990740740737</v>
      </c>
      <c r="S298" s="13">
        <f t="shared" ca="1" si="215"/>
        <v>33</v>
      </c>
      <c r="T298" s="14">
        <f t="shared" ca="1" si="193"/>
        <v>3.8194444444444446E-4</v>
      </c>
      <c r="U298" s="14">
        <f t="shared" ca="1" si="194"/>
        <v>0.87185185185185177</v>
      </c>
      <c r="V298" s="12">
        <f t="shared" ca="1" si="195"/>
        <v>0.87185185185185177</v>
      </c>
      <c r="W298" s="23">
        <v>0</v>
      </c>
      <c r="X298" s="12">
        <f t="shared" ca="1" si="196"/>
        <v>0.87185185185185177</v>
      </c>
      <c r="Y298" s="11">
        <f t="shared" ca="1" si="216"/>
        <v>20</v>
      </c>
      <c r="Z298" s="12">
        <f t="shared" ca="1" si="197"/>
        <v>2.3148148148148149E-4</v>
      </c>
      <c r="AA298" s="12">
        <f t="shared" ca="1" si="198"/>
        <v>0.87208333333333321</v>
      </c>
      <c r="AB298" s="10">
        <f t="shared" ca="1" si="199"/>
        <v>0.87208333333333321</v>
      </c>
      <c r="AC298" s="23">
        <f>0</f>
        <v>0</v>
      </c>
      <c r="AD298" s="10">
        <f t="shared" ca="1" si="200"/>
        <v>0.87208333333333321</v>
      </c>
      <c r="AE298" s="9">
        <f t="shared" ca="1" si="217"/>
        <v>44</v>
      </c>
      <c r="AF298" s="10">
        <f t="shared" ca="1" si="201"/>
        <v>5.0925925925925921E-4</v>
      </c>
      <c r="AG298" s="10">
        <f t="shared" ca="1" si="202"/>
        <v>0.87259259259259248</v>
      </c>
      <c r="AH298" s="9" t="str">
        <f t="shared" ca="1" si="218"/>
        <v>Quesadilla</v>
      </c>
      <c r="AI298" s="8">
        <f t="shared" ca="1" si="203"/>
        <v>0.87259259259259248</v>
      </c>
      <c r="AJ298" s="23">
        <f t="shared" ca="1" si="204"/>
        <v>0</v>
      </c>
      <c r="AK298" s="8">
        <f t="shared" ca="1" si="205"/>
        <v>0.87259259259259248</v>
      </c>
      <c r="AL298" s="7">
        <f t="shared" ca="1" si="219"/>
        <v>11</v>
      </c>
      <c r="AM298" s="8">
        <f t="shared" ca="1" si="206"/>
        <v>1.273148148148148E-4</v>
      </c>
      <c r="AN298" s="8">
        <f t="shared" ca="1" si="207"/>
        <v>0.87271990740740724</v>
      </c>
      <c r="AO298" s="7" t="str">
        <f t="shared" ca="1" si="220"/>
        <v>Debit</v>
      </c>
      <c r="AP298" s="1">
        <f t="shared" ca="1" si="208"/>
        <v>2.5219907407407316E-2</v>
      </c>
      <c r="AQ298" s="1">
        <f t="shared" ca="1" si="209"/>
        <v>1.6666666666666668E-3</v>
      </c>
      <c r="AR298">
        <f t="shared" si="210"/>
        <v>1</v>
      </c>
      <c r="AS298" s="33">
        <f t="shared" ca="1" si="211"/>
        <v>2.5219907407407316E-2</v>
      </c>
      <c r="AT298" s="33">
        <f t="shared" ca="1" si="212"/>
        <v>1.6666666666666668E-3</v>
      </c>
      <c r="AX298">
        <f t="shared" si="221"/>
        <v>294</v>
      </c>
      <c r="AY298" s="34">
        <v>9.0020218907183071E-3</v>
      </c>
    </row>
    <row r="299" spans="1:51" ht="15" customHeight="1">
      <c r="A299" s="2">
        <v>107</v>
      </c>
      <c r="B299" s="1">
        <f t="shared" si="178"/>
        <v>1.238425925925926E-3</v>
      </c>
      <c r="C299" s="5">
        <f t="shared" si="179"/>
        <v>0.84707175925925937</v>
      </c>
      <c r="D299" s="18">
        <f t="shared" si="180"/>
        <v>0.84707175925925937</v>
      </c>
      <c r="E299" s="21">
        <f t="shared" ca="1" si="181"/>
        <v>0</v>
      </c>
      <c r="F299" s="18">
        <f t="shared" ca="1" si="182"/>
        <v>0.84707175925925937</v>
      </c>
      <c r="G299" s="25">
        <f t="shared" ca="1" si="213"/>
        <v>13</v>
      </c>
      <c r="H299" s="18">
        <f t="shared" ca="1" si="183"/>
        <v>1.5046296296296297E-4</v>
      </c>
      <c r="I299" s="18">
        <f t="shared" ca="1" si="184"/>
        <v>0.84722222222222232</v>
      </c>
      <c r="J299" s="16">
        <f t="shared" ca="1" si="185"/>
        <v>0.84722222222222232</v>
      </c>
      <c r="K299" s="23">
        <f t="shared" ca="1" si="186"/>
        <v>0</v>
      </c>
      <c r="L299" s="16">
        <f t="shared" ca="1" si="187"/>
        <v>0.84722222222222232</v>
      </c>
      <c r="M299" s="15">
        <f t="shared" ca="1" si="214"/>
        <v>21</v>
      </c>
      <c r="N299" s="16">
        <f t="shared" ca="1" si="188"/>
        <v>2.4305555555555555E-4</v>
      </c>
      <c r="O299" s="16">
        <f t="shared" ca="1" si="189"/>
        <v>0.84746527777777791</v>
      </c>
      <c r="P299" s="14">
        <f t="shared" ca="1" si="190"/>
        <v>0.84746527777777791</v>
      </c>
      <c r="Q299" s="23">
        <f t="shared" ca="1" si="191"/>
        <v>2.5127314814814561E-2</v>
      </c>
      <c r="R299" s="14">
        <f t="shared" ca="1" si="192"/>
        <v>0.87259259259259248</v>
      </c>
      <c r="S299" s="13">
        <f t="shared" ca="1" si="215"/>
        <v>36</v>
      </c>
      <c r="T299" s="14">
        <f t="shared" ca="1" si="193"/>
        <v>4.1666666666666669E-4</v>
      </c>
      <c r="U299" s="14">
        <f t="shared" ca="1" si="194"/>
        <v>0.8730092592592591</v>
      </c>
      <c r="V299" s="12">
        <f t="shared" ca="1" si="195"/>
        <v>0.8730092592592591</v>
      </c>
      <c r="W299" s="23">
        <v>0</v>
      </c>
      <c r="X299" s="12">
        <f t="shared" ca="1" si="196"/>
        <v>0.8730092592592591</v>
      </c>
      <c r="Y299" s="11">
        <f t="shared" ca="1" si="216"/>
        <v>48</v>
      </c>
      <c r="Z299" s="12">
        <f t="shared" ca="1" si="197"/>
        <v>5.5555555555555556E-4</v>
      </c>
      <c r="AA299" s="12">
        <f t="shared" ca="1" si="198"/>
        <v>0.87356481481481463</v>
      </c>
      <c r="AB299" s="10">
        <f t="shared" ca="1" si="199"/>
        <v>0.87356481481481463</v>
      </c>
      <c r="AC299" s="23">
        <f>0</f>
        <v>0</v>
      </c>
      <c r="AD299" s="10">
        <f t="shared" ca="1" si="200"/>
        <v>0.87356481481481463</v>
      </c>
      <c r="AE299" s="9">
        <f t="shared" ca="1" si="217"/>
        <v>44</v>
      </c>
      <c r="AF299" s="10">
        <f t="shared" ca="1" si="201"/>
        <v>5.0925925925925921E-4</v>
      </c>
      <c r="AG299" s="10">
        <f t="shared" ca="1" si="202"/>
        <v>0.87407407407407389</v>
      </c>
      <c r="AH299" s="9" t="str">
        <f t="shared" ca="1" si="218"/>
        <v>Burrito</v>
      </c>
      <c r="AI299" s="8">
        <f t="shared" ca="1" si="203"/>
        <v>0.87407407407407389</v>
      </c>
      <c r="AJ299" s="23">
        <f t="shared" ca="1" si="204"/>
        <v>0</v>
      </c>
      <c r="AK299" s="8">
        <f t="shared" ca="1" si="205"/>
        <v>0.87407407407407389</v>
      </c>
      <c r="AL299" s="7">
        <f t="shared" ca="1" si="219"/>
        <v>57</v>
      </c>
      <c r="AM299" s="8">
        <f t="shared" ca="1" si="206"/>
        <v>6.5972222222222224E-4</v>
      </c>
      <c r="AN299" s="8">
        <f t="shared" ca="1" si="207"/>
        <v>0.87473379629629611</v>
      </c>
      <c r="AO299" s="7" t="str">
        <f t="shared" ca="1" si="220"/>
        <v>Cash</v>
      </c>
      <c r="AP299" s="1">
        <f t="shared" ca="1" si="208"/>
        <v>2.5127314814814561E-2</v>
      </c>
      <c r="AQ299" s="1">
        <f t="shared" ca="1" si="209"/>
        <v>2.5347222222222221E-3</v>
      </c>
      <c r="AR299">
        <f t="shared" si="210"/>
        <v>1</v>
      </c>
      <c r="AS299" s="33">
        <f t="shared" ca="1" si="211"/>
        <v>2.5127314814814561E-2</v>
      </c>
      <c r="AT299" s="33">
        <f t="shared" ca="1" si="212"/>
        <v>2.5347222222222221E-3</v>
      </c>
      <c r="AX299">
        <f t="shared" si="221"/>
        <v>295</v>
      </c>
      <c r="AY299" s="34">
        <v>8.6519775948790418E-3</v>
      </c>
    </row>
    <row r="300" spans="1:51" ht="15" customHeight="1">
      <c r="A300" s="2">
        <v>174</v>
      </c>
      <c r="B300" s="1">
        <f t="shared" si="178"/>
        <v>2.0138888888888888E-3</v>
      </c>
      <c r="C300" s="5">
        <f t="shared" si="179"/>
        <v>0.84908564814814824</v>
      </c>
      <c r="D300" s="18">
        <f t="shared" si="180"/>
        <v>0.84908564814814824</v>
      </c>
      <c r="E300" s="21">
        <f t="shared" ca="1" si="181"/>
        <v>0</v>
      </c>
      <c r="F300" s="18">
        <f t="shared" ca="1" si="182"/>
        <v>0.84908564814814824</v>
      </c>
      <c r="G300" s="25">
        <f t="shared" ca="1" si="213"/>
        <v>26</v>
      </c>
      <c r="H300" s="18">
        <f t="shared" ca="1" si="183"/>
        <v>3.0092592592592595E-4</v>
      </c>
      <c r="I300" s="18">
        <f t="shared" ca="1" si="184"/>
        <v>0.84938657407407414</v>
      </c>
      <c r="J300" s="16">
        <f t="shared" ca="1" si="185"/>
        <v>0.84938657407407414</v>
      </c>
      <c r="K300" s="23">
        <f t="shared" ca="1" si="186"/>
        <v>0</v>
      </c>
      <c r="L300" s="16">
        <f t="shared" ca="1" si="187"/>
        <v>0.84938657407407414</v>
      </c>
      <c r="M300" s="15">
        <f t="shared" ca="1" si="214"/>
        <v>11</v>
      </c>
      <c r="N300" s="16">
        <f t="shared" ca="1" si="188"/>
        <v>1.273148148148148E-4</v>
      </c>
      <c r="O300" s="16">
        <f t="shared" ca="1" si="189"/>
        <v>0.8495138888888889</v>
      </c>
      <c r="P300" s="14">
        <f t="shared" ca="1" si="190"/>
        <v>0.8495138888888889</v>
      </c>
      <c r="Q300" s="23">
        <f t="shared" ca="1" si="191"/>
        <v>2.4560185185184991E-2</v>
      </c>
      <c r="R300" s="14">
        <f t="shared" ca="1" si="192"/>
        <v>0.87407407407407389</v>
      </c>
      <c r="S300" s="13">
        <f t="shared" ca="1" si="215"/>
        <v>18</v>
      </c>
      <c r="T300" s="14">
        <f t="shared" ca="1" si="193"/>
        <v>2.0833333333333335E-4</v>
      </c>
      <c r="U300" s="14">
        <f t="shared" ca="1" si="194"/>
        <v>0.87428240740740726</v>
      </c>
      <c r="V300" s="12">
        <f t="shared" ca="1" si="195"/>
        <v>0.87428240740740726</v>
      </c>
      <c r="W300" s="23">
        <v>0</v>
      </c>
      <c r="X300" s="12">
        <f t="shared" ca="1" si="196"/>
        <v>0.87428240740740726</v>
      </c>
      <c r="Y300" s="11">
        <f t="shared" ca="1" si="216"/>
        <v>40</v>
      </c>
      <c r="Z300" s="12">
        <f t="shared" ca="1" si="197"/>
        <v>4.6296296296296298E-4</v>
      </c>
      <c r="AA300" s="12">
        <f t="shared" ca="1" si="198"/>
        <v>0.87474537037037026</v>
      </c>
      <c r="AB300" s="10">
        <f t="shared" ca="1" si="199"/>
        <v>0.87474537037037026</v>
      </c>
      <c r="AC300" s="23">
        <f>0</f>
        <v>0</v>
      </c>
      <c r="AD300" s="10">
        <f t="shared" ca="1" si="200"/>
        <v>0.87474537037037026</v>
      </c>
      <c r="AE300" s="9">
        <f t="shared" ca="1" si="217"/>
        <v>30</v>
      </c>
      <c r="AF300" s="10">
        <f t="shared" ca="1" si="201"/>
        <v>3.4722222222222224E-4</v>
      </c>
      <c r="AG300" s="10">
        <f t="shared" ca="1" si="202"/>
        <v>0.87509259259259253</v>
      </c>
      <c r="AH300" s="9" t="str">
        <f t="shared" ca="1" si="218"/>
        <v>Bowl</v>
      </c>
      <c r="AI300" s="8">
        <f t="shared" ca="1" si="203"/>
        <v>0.87509259259259253</v>
      </c>
      <c r="AJ300" s="23">
        <f t="shared" ca="1" si="204"/>
        <v>0</v>
      </c>
      <c r="AK300" s="8">
        <f t="shared" ca="1" si="205"/>
        <v>0.87509259259259253</v>
      </c>
      <c r="AL300" s="7">
        <f t="shared" ca="1" si="219"/>
        <v>16</v>
      </c>
      <c r="AM300" s="8">
        <f t="shared" ca="1" si="206"/>
        <v>1.8518518518518518E-4</v>
      </c>
      <c r="AN300" s="8">
        <f t="shared" ca="1" si="207"/>
        <v>0.87527777777777771</v>
      </c>
      <c r="AO300" s="7" t="str">
        <f t="shared" ca="1" si="220"/>
        <v>Debit</v>
      </c>
      <c r="AP300" s="1">
        <f t="shared" ca="1" si="208"/>
        <v>2.4560185185184991E-2</v>
      </c>
      <c r="AQ300" s="1">
        <f t="shared" ca="1" si="209"/>
        <v>1.6319444444444445E-3</v>
      </c>
      <c r="AR300">
        <f t="shared" si="210"/>
        <v>1</v>
      </c>
      <c r="AS300" s="33">
        <f t="shared" ca="1" si="211"/>
        <v>2.4560185185184991E-2</v>
      </c>
      <c r="AT300" s="33">
        <f t="shared" ca="1" si="212"/>
        <v>1.6319444444444445E-3</v>
      </c>
      <c r="AX300">
        <f t="shared" si="221"/>
        <v>296</v>
      </c>
      <c r="AY300" s="34">
        <v>8.7036679812533164E-3</v>
      </c>
    </row>
    <row r="301" spans="1:51" ht="15" customHeight="1">
      <c r="A301" s="2">
        <v>59</v>
      </c>
      <c r="B301" s="1">
        <f t="shared" si="178"/>
        <v>6.8287037037037036E-4</v>
      </c>
      <c r="C301" s="5">
        <f t="shared" si="179"/>
        <v>0.84976851851851865</v>
      </c>
      <c r="D301" s="18">
        <f t="shared" si="180"/>
        <v>0.84976851851851865</v>
      </c>
      <c r="E301" s="21">
        <f t="shared" ca="1" si="181"/>
        <v>0</v>
      </c>
      <c r="F301" s="18">
        <f t="shared" ca="1" si="182"/>
        <v>0.84976851851851865</v>
      </c>
      <c r="G301" s="25">
        <f t="shared" ca="1" si="213"/>
        <v>30</v>
      </c>
      <c r="H301" s="18">
        <f t="shared" ca="1" si="183"/>
        <v>3.4722222222222224E-4</v>
      </c>
      <c r="I301" s="18">
        <f t="shared" ca="1" si="184"/>
        <v>0.85011574074074092</v>
      </c>
      <c r="J301" s="16">
        <f t="shared" ca="1" si="185"/>
        <v>0.85011574074074092</v>
      </c>
      <c r="K301" s="23">
        <f t="shared" ca="1" si="186"/>
        <v>0</v>
      </c>
      <c r="L301" s="16">
        <f t="shared" ca="1" si="187"/>
        <v>0.85011574074074092</v>
      </c>
      <c r="M301" s="15">
        <f t="shared" ca="1" si="214"/>
        <v>34</v>
      </c>
      <c r="N301" s="16">
        <f t="shared" ca="1" si="188"/>
        <v>3.9351851851851852E-4</v>
      </c>
      <c r="O301" s="16">
        <f t="shared" ca="1" si="189"/>
        <v>0.85050925925925946</v>
      </c>
      <c r="P301" s="14">
        <f t="shared" ca="1" si="190"/>
        <v>0.85050925925925946</v>
      </c>
      <c r="Q301" s="23">
        <f t="shared" ca="1" si="191"/>
        <v>2.4583333333333068E-2</v>
      </c>
      <c r="R301" s="14">
        <f t="shared" ca="1" si="192"/>
        <v>0.87509259259259253</v>
      </c>
      <c r="S301" s="13">
        <f t="shared" ca="1" si="215"/>
        <v>29</v>
      </c>
      <c r="T301" s="14">
        <f t="shared" ca="1" si="193"/>
        <v>3.3564814814814812E-4</v>
      </c>
      <c r="U301" s="14">
        <f t="shared" ca="1" si="194"/>
        <v>0.87542824074074066</v>
      </c>
      <c r="V301" s="12">
        <f t="shared" ca="1" si="195"/>
        <v>0.87542824074074066</v>
      </c>
      <c r="W301" s="23">
        <v>0</v>
      </c>
      <c r="X301" s="12">
        <f t="shared" ca="1" si="196"/>
        <v>0.87542824074074066</v>
      </c>
      <c r="Y301" s="11">
        <f t="shared" ca="1" si="216"/>
        <v>27</v>
      </c>
      <c r="Z301" s="12">
        <f t="shared" ca="1" si="197"/>
        <v>3.1250000000000001E-4</v>
      </c>
      <c r="AA301" s="12">
        <f t="shared" ca="1" si="198"/>
        <v>0.87574074074074071</v>
      </c>
      <c r="AB301" s="10">
        <f t="shared" ca="1" si="199"/>
        <v>0.87574074074074071</v>
      </c>
      <c r="AC301" s="23">
        <f>0</f>
        <v>0</v>
      </c>
      <c r="AD301" s="10">
        <f t="shared" ca="1" si="200"/>
        <v>0.87574074074074071</v>
      </c>
      <c r="AE301" s="9">
        <f t="shared" ca="1" si="217"/>
        <v>39</v>
      </c>
      <c r="AF301" s="10">
        <f t="shared" ca="1" si="201"/>
        <v>4.5138888888888887E-4</v>
      </c>
      <c r="AG301" s="10">
        <f t="shared" ca="1" si="202"/>
        <v>0.87619212962962956</v>
      </c>
      <c r="AH301" s="9" t="str">
        <f t="shared" ca="1" si="218"/>
        <v>Bowl</v>
      </c>
      <c r="AI301" s="8">
        <f t="shared" ca="1" si="203"/>
        <v>0.87619212962962956</v>
      </c>
      <c r="AJ301" s="23">
        <f t="shared" ca="1" si="204"/>
        <v>0</v>
      </c>
      <c r="AK301" s="8">
        <f t="shared" ca="1" si="205"/>
        <v>0.87619212962962956</v>
      </c>
      <c r="AL301" s="7">
        <f t="shared" ca="1" si="219"/>
        <v>14</v>
      </c>
      <c r="AM301" s="8">
        <f t="shared" ca="1" si="206"/>
        <v>1.6203703703703703E-4</v>
      </c>
      <c r="AN301" s="8">
        <f t="shared" ca="1" si="207"/>
        <v>0.87635416666666655</v>
      </c>
      <c r="AO301" s="7" t="str">
        <f t="shared" ca="1" si="220"/>
        <v>Debit</v>
      </c>
      <c r="AP301" s="1">
        <f t="shared" ca="1" si="208"/>
        <v>2.4583333333333068E-2</v>
      </c>
      <c r="AQ301" s="1">
        <f t="shared" ca="1" si="209"/>
        <v>2.0023148148148148E-3</v>
      </c>
      <c r="AR301">
        <f t="shared" si="210"/>
        <v>1</v>
      </c>
      <c r="AS301" s="33">
        <f t="shared" ca="1" si="211"/>
        <v>2.4583333333333068E-2</v>
      </c>
      <c r="AT301" s="33">
        <f t="shared" ca="1" si="212"/>
        <v>2.0023148148148148E-3</v>
      </c>
      <c r="AX301">
        <f t="shared" si="221"/>
        <v>297</v>
      </c>
      <c r="AY301" s="34">
        <v>8.1235353795154463E-3</v>
      </c>
    </row>
    <row r="302" spans="1:51" ht="15" customHeight="1">
      <c r="A302" s="2">
        <v>164</v>
      </c>
      <c r="B302" s="1">
        <f t="shared" si="178"/>
        <v>1.8981481481481482E-3</v>
      </c>
      <c r="C302" s="5">
        <f t="shared" si="179"/>
        <v>0.85166666666666679</v>
      </c>
      <c r="D302" s="18">
        <f t="shared" si="180"/>
        <v>0.85166666666666679</v>
      </c>
      <c r="E302" s="21">
        <f t="shared" ca="1" si="181"/>
        <v>0</v>
      </c>
      <c r="F302" s="18">
        <f t="shared" ca="1" si="182"/>
        <v>0.85166666666666679</v>
      </c>
      <c r="G302" s="25">
        <f t="shared" ca="1" si="213"/>
        <v>13</v>
      </c>
      <c r="H302" s="18">
        <f t="shared" ca="1" si="183"/>
        <v>1.5046296296296297E-4</v>
      </c>
      <c r="I302" s="18">
        <f t="shared" ca="1" si="184"/>
        <v>0.85181712962962974</v>
      </c>
      <c r="J302" s="16">
        <f t="shared" ca="1" si="185"/>
        <v>0.85181712962962974</v>
      </c>
      <c r="K302" s="23">
        <f t="shared" ca="1" si="186"/>
        <v>0</v>
      </c>
      <c r="L302" s="16">
        <f t="shared" ca="1" si="187"/>
        <v>0.85181712962962974</v>
      </c>
      <c r="M302" s="15">
        <f t="shared" ca="1" si="214"/>
        <v>25</v>
      </c>
      <c r="N302" s="16">
        <f t="shared" ca="1" si="188"/>
        <v>2.8935185185185184E-4</v>
      </c>
      <c r="O302" s="16">
        <f t="shared" ca="1" si="189"/>
        <v>0.8521064814814816</v>
      </c>
      <c r="P302" s="14">
        <f t="shared" ca="1" si="190"/>
        <v>0.8521064814814816</v>
      </c>
      <c r="Q302" s="23">
        <f t="shared" ca="1" si="191"/>
        <v>2.4085648148147953E-2</v>
      </c>
      <c r="R302" s="14">
        <f t="shared" ca="1" si="192"/>
        <v>0.87619212962962956</v>
      </c>
      <c r="S302" s="13">
        <f t="shared" ca="1" si="215"/>
        <v>23</v>
      </c>
      <c r="T302" s="14">
        <f t="shared" ca="1" si="193"/>
        <v>2.6620370370370372E-4</v>
      </c>
      <c r="U302" s="14">
        <f t="shared" ca="1" si="194"/>
        <v>0.87645833333333323</v>
      </c>
      <c r="V302" s="12">
        <f t="shared" ca="1" si="195"/>
        <v>0.87645833333333323</v>
      </c>
      <c r="W302" s="23">
        <v>0</v>
      </c>
      <c r="X302" s="12">
        <f t="shared" ca="1" si="196"/>
        <v>0.87645833333333323</v>
      </c>
      <c r="Y302" s="11">
        <f t="shared" ca="1" si="216"/>
        <v>36</v>
      </c>
      <c r="Z302" s="12">
        <f t="shared" ca="1" si="197"/>
        <v>4.1666666666666669E-4</v>
      </c>
      <c r="AA302" s="12">
        <f t="shared" ca="1" si="198"/>
        <v>0.87687499999999985</v>
      </c>
      <c r="AB302" s="10">
        <f t="shared" ca="1" si="199"/>
        <v>0.87687499999999985</v>
      </c>
      <c r="AC302" s="23">
        <f>0</f>
        <v>0</v>
      </c>
      <c r="AD302" s="10">
        <f t="shared" ca="1" si="200"/>
        <v>0.87687499999999985</v>
      </c>
      <c r="AE302" s="9">
        <f t="shared" ca="1" si="217"/>
        <v>46</v>
      </c>
      <c r="AF302" s="10">
        <f t="shared" ca="1" si="201"/>
        <v>5.3240740740740744E-4</v>
      </c>
      <c r="AG302" s="10">
        <f t="shared" ca="1" si="202"/>
        <v>0.8774074074074073</v>
      </c>
      <c r="AH302" s="9" t="str">
        <f t="shared" ca="1" si="218"/>
        <v>Bowl</v>
      </c>
      <c r="AI302" s="8">
        <f t="shared" ca="1" si="203"/>
        <v>0.8774074074074073</v>
      </c>
      <c r="AJ302" s="23">
        <f t="shared" ca="1" si="204"/>
        <v>0</v>
      </c>
      <c r="AK302" s="8">
        <f t="shared" ca="1" si="205"/>
        <v>0.8774074074074073</v>
      </c>
      <c r="AL302" s="7">
        <f t="shared" ca="1" si="219"/>
        <v>46</v>
      </c>
      <c r="AM302" s="8">
        <f t="shared" ca="1" si="206"/>
        <v>5.3240740740740744E-4</v>
      </c>
      <c r="AN302" s="8">
        <f t="shared" ca="1" si="207"/>
        <v>0.87793981481481476</v>
      </c>
      <c r="AO302" s="7" t="str">
        <f t="shared" ca="1" si="220"/>
        <v>Cash</v>
      </c>
      <c r="AP302" s="1">
        <f t="shared" ca="1" si="208"/>
        <v>2.4085648148147953E-2</v>
      </c>
      <c r="AQ302" s="1">
        <f t="shared" ca="1" si="209"/>
        <v>2.1875000000000002E-3</v>
      </c>
      <c r="AR302">
        <f t="shared" si="210"/>
        <v>1</v>
      </c>
      <c r="AS302" s="33">
        <f t="shared" ca="1" si="211"/>
        <v>2.4085648148147953E-2</v>
      </c>
      <c r="AT302" s="33">
        <f t="shared" ca="1" si="212"/>
        <v>2.1875000000000002E-3</v>
      </c>
      <c r="AX302">
        <f t="shared" si="221"/>
        <v>298</v>
      </c>
      <c r="AY302" s="34">
        <v>7.6524634202108366E-3</v>
      </c>
    </row>
    <row r="303" spans="1:51" ht="15" customHeight="1">
      <c r="A303" s="2">
        <v>175</v>
      </c>
      <c r="B303" s="1">
        <f t="shared" si="178"/>
        <v>2.0254629629629629E-3</v>
      </c>
      <c r="C303" s="5">
        <f t="shared" si="179"/>
        <v>0.8536921296296297</v>
      </c>
      <c r="D303" s="18">
        <f t="shared" si="180"/>
        <v>0.8536921296296297</v>
      </c>
      <c r="E303" s="21">
        <f t="shared" ca="1" si="181"/>
        <v>0</v>
      </c>
      <c r="F303" s="18">
        <f t="shared" ca="1" si="182"/>
        <v>0.8536921296296297</v>
      </c>
      <c r="G303" s="25">
        <f t="shared" ca="1" si="213"/>
        <v>19</v>
      </c>
      <c r="H303" s="18">
        <f t="shared" ca="1" si="183"/>
        <v>2.199074074074074E-4</v>
      </c>
      <c r="I303" s="18">
        <f t="shared" ca="1" si="184"/>
        <v>0.85391203703703711</v>
      </c>
      <c r="J303" s="16">
        <f t="shared" ca="1" si="185"/>
        <v>0.85391203703703711</v>
      </c>
      <c r="K303" s="23">
        <f t="shared" ca="1" si="186"/>
        <v>0</v>
      </c>
      <c r="L303" s="16">
        <f t="shared" ca="1" si="187"/>
        <v>0.85391203703703711</v>
      </c>
      <c r="M303" s="15">
        <f t="shared" ca="1" si="214"/>
        <v>28</v>
      </c>
      <c r="N303" s="16">
        <f t="shared" ca="1" si="188"/>
        <v>3.2407407407407406E-4</v>
      </c>
      <c r="O303" s="16">
        <f t="shared" ca="1" si="189"/>
        <v>0.8542361111111112</v>
      </c>
      <c r="P303" s="14">
        <f t="shared" ca="1" si="190"/>
        <v>0.8542361111111112</v>
      </c>
      <c r="Q303" s="23">
        <f t="shared" ca="1" si="191"/>
        <v>2.3171296296296107E-2</v>
      </c>
      <c r="R303" s="14">
        <f t="shared" ca="1" si="192"/>
        <v>0.8774074074074073</v>
      </c>
      <c r="S303" s="13">
        <f t="shared" ca="1" si="215"/>
        <v>25</v>
      </c>
      <c r="T303" s="14">
        <f t="shared" ca="1" si="193"/>
        <v>2.8935185185185184E-4</v>
      </c>
      <c r="U303" s="14">
        <f t="shared" ca="1" si="194"/>
        <v>0.87769675925925916</v>
      </c>
      <c r="V303" s="12">
        <f t="shared" ca="1" si="195"/>
        <v>0.87769675925925916</v>
      </c>
      <c r="W303" s="23">
        <v>0</v>
      </c>
      <c r="X303" s="12">
        <f t="shared" ca="1" si="196"/>
        <v>0.87769675925925916</v>
      </c>
      <c r="Y303" s="11">
        <f t="shared" ca="1" si="216"/>
        <v>33</v>
      </c>
      <c r="Z303" s="12">
        <f t="shared" ca="1" si="197"/>
        <v>3.8194444444444446E-4</v>
      </c>
      <c r="AA303" s="12">
        <f t="shared" ca="1" si="198"/>
        <v>0.87807870370370356</v>
      </c>
      <c r="AB303" s="10">
        <f t="shared" ca="1" si="199"/>
        <v>0.87807870370370356</v>
      </c>
      <c r="AC303" s="23">
        <f>0</f>
        <v>0</v>
      </c>
      <c r="AD303" s="10">
        <f t="shared" ca="1" si="200"/>
        <v>0.87807870370370356</v>
      </c>
      <c r="AE303" s="9">
        <f t="shared" ca="1" si="217"/>
        <v>37</v>
      </c>
      <c r="AF303" s="10">
        <f t="shared" ca="1" si="201"/>
        <v>4.2824074074074075E-4</v>
      </c>
      <c r="AG303" s="10">
        <f t="shared" ca="1" si="202"/>
        <v>0.87850694444444433</v>
      </c>
      <c r="AH303" s="9" t="str">
        <f t="shared" ca="1" si="218"/>
        <v>Bowl</v>
      </c>
      <c r="AI303" s="8">
        <f t="shared" ca="1" si="203"/>
        <v>0.87850694444444433</v>
      </c>
      <c r="AJ303" s="23">
        <f t="shared" ca="1" si="204"/>
        <v>0</v>
      </c>
      <c r="AK303" s="8">
        <f t="shared" ca="1" si="205"/>
        <v>0.87850694444444433</v>
      </c>
      <c r="AL303" s="7">
        <f t="shared" ca="1" si="219"/>
        <v>13</v>
      </c>
      <c r="AM303" s="8">
        <f t="shared" ca="1" si="206"/>
        <v>1.5046296296296297E-4</v>
      </c>
      <c r="AN303" s="8">
        <f t="shared" ca="1" si="207"/>
        <v>0.87865740740740728</v>
      </c>
      <c r="AO303" s="7" t="str">
        <f t="shared" ca="1" si="220"/>
        <v>Debit</v>
      </c>
      <c r="AP303" s="1">
        <f t="shared" ca="1" si="208"/>
        <v>2.3171296296296107E-2</v>
      </c>
      <c r="AQ303" s="1">
        <f t="shared" ca="1" si="209"/>
        <v>1.7939814814814815E-3</v>
      </c>
      <c r="AR303">
        <f t="shared" si="210"/>
        <v>1</v>
      </c>
      <c r="AS303" s="33">
        <f t="shared" ca="1" si="211"/>
        <v>2.3171296296296107E-2</v>
      </c>
      <c r="AT303" s="33">
        <f t="shared" ca="1" si="212"/>
        <v>1.7939814814814815E-3</v>
      </c>
      <c r="AX303">
        <f t="shared" si="221"/>
        <v>299</v>
      </c>
      <c r="AY303" s="34">
        <v>9.2705832761774964E-3</v>
      </c>
    </row>
    <row r="304" spans="1:51" ht="15" customHeight="1">
      <c r="A304" s="2">
        <v>92</v>
      </c>
      <c r="B304" s="1">
        <f t="shared" si="178"/>
        <v>1.0648148148148149E-3</v>
      </c>
      <c r="C304" s="5">
        <f t="shared" si="179"/>
        <v>0.8547569444444445</v>
      </c>
      <c r="D304" s="18">
        <f t="shared" si="180"/>
        <v>0.8547569444444445</v>
      </c>
      <c r="E304" s="21">
        <f t="shared" ca="1" si="181"/>
        <v>0</v>
      </c>
      <c r="F304" s="18">
        <f t="shared" ca="1" si="182"/>
        <v>0.8547569444444445</v>
      </c>
      <c r="G304" s="25">
        <f t="shared" ca="1" si="213"/>
        <v>27</v>
      </c>
      <c r="H304" s="18">
        <f t="shared" ca="1" si="183"/>
        <v>3.1250000000000001E-4</v>
      </c>
      <c r="I304" s="18">
        <f t="shared" ca="1" si="184"/>
        <v>0.85506944444444455</v>
      </c>
      <c r="J304" s="16">
        <f t="shared" ca="1" si="185"/>
        <v>0.85506944444444455</v>
      </c>
      <c r="K304" s="23">
        <f t="shared" ca="1" si="186"/>
        <v>0</v>
      </c>
      <c r="L304" s="16">
        <f t="shared" ca="1" si="187"/>
        <v>0.85506944444444455</v>
      </c>
      <c r="M304" s="15">
        <f t="shared" ca="1" si="214"/>
        <v>14</v>
      </c>
      <c r="N304" s="16">
        <f t="shared" ca="1" si="188"/>
        <v>1.6203703703703703E-4</v>
      </c>
      <c r="O304" s="16">
        <f t="shared" ca="1" si="189"/>
        <v>0.85523148148148154</v>
      </c>
      <c r="P304" s="14">
        <f t="shared" ca="1" si="190"/>
        <v>0.85523148148148154</v>
      </c>
      <c r="Q304" s="23">
        <f t="shared" ca="1" si="191"/>
        <v>2.327546296296279E-2</v>
      </c>
      <c r="R304" s="14">
        <f t="shared" ca="1" si="192"/>
        <v>0.87850694444444433</v>
      </c>
      <c r="S304" s="13">
        <f t="shared" ca="1" si="215"/>
        <v>39</v>
      </c>
      <c r="T304" s="14">
        <f t="shared" ca="1" si="193"/>
        <v>4.5138888888888887E-4</v>
      </c>
      <c r="U304" s="14">
        <f t="shared" ca="1" si="194"/>
        <v>0.87895833333333317</v>
      </c>
      <c r="V304" s="12">
        <f t="shared" ca="1" si="195"/>
        <v>0.87895833333333317</v>
      </c>
      <c r="W304" s="23">
        <v>0</v>
      </c>
      <c r="X304" s="12">
        <f t="shared" ca="1" si="196"/>
        <v>0.87895833333333317</v>
      </c>
      <c r="Y304" s="11">
        <f t="shared" ca="1" si="216"/>
        <v>39</v>
      </c>
      <c r="Z304" s="12">
        <f t="shared" ca="1" si="197"/>
        <v>4.5138888888888887E-4</v>
      </c>
      <c r="AA304" s="12">
        <f t="shared" ca="1" si="198"/>
        <v>0.87940972222222202</v>
      </c>
      <c r="AB304" s="10">
        <f t="shared" ca="1" si="199"/>
        <v>0.87940972222222202</v>
      </c>
      <c r="AC304" s="23">
        <f>0</f>
        <v>0</v>
      </c>
      <c r="AD304" s="10">
        <f t="shared" ca="1" si="200"/>
        <v>0.87940972222222202</v>
      </c>
      <c r="AE304" s="9">
        <f t="shared" ca="1" si="217"/>
        <v>51</v>
      </c>
      <c r="AF304" s="10">
        <f t="shared" ca="1" si="201"/>
        <v>5.9027777777777778E-4</v>
      </c>
      <c r="AG304" s="10">
        <f t="shared" ca="1" si="202"/>
        <v>0.87999999999999978</v>
      </c>
      <c r="AH304" s="9" t="str">
        <f t="shared" ca="1" si="218"/>
        <v>Burrito</v>
      </c>
      <c r="AI304" s="8">
        <f t="shared" ca="1" si="203"/>
        <v>0.87999999999999978</v>
      </c>
      <c r="AJ304" s="23">
        <f t="shared" ca="1" si="204"/>
        <v>0</v>
      </c>
      <c r="AK304" s="8">
        <f t="shared" ca="1" si="205"/>
        <v>0.87999999999999978</v>
      </c>
      <c r="AL304" s="7">
        <f t="shared" ca="1" si="219"/>
        <v>54</v>
      </c>
      <c r="AM304" s="8">
        <f t="shared" ca="1" si="206"/>
        <v>6.2500000000000001E-4</v>
      </c>
      <c r="AN304" s="8">
        <f t="shared" ca="1" si="207"/>
        <v>0.88062499999999977</v>
      </c>
      <c r="AO304" s="7" t="str">
        <f t="shared" ca="1" si="220"/>
        <v>Cash</v>
      </c>
      <c r="AP304" s="1">
        <f t="shared" ca="1" si="208"/>
        <v>2.327546296296279E-2</v>
      </c>
      <c r="AQ304" s="1">
        <f t="shared" ca="1" si="209"/>
        <v>2.5925925925925921E-3</v>
      </c>
      <c r="AR304">
        <f t="shared" si="210"/>
        <v>1</v>
      </c>
      <c r="AS304" s="33">
        <f t="shared" ca="1" si="211"/>
        <v>2.327546296296279E-2</v>
      </c>
      <c r="AT304" s="33">
        <f t="shared" ca="1" si="212"/>
        <v>2.5925925925925921E-3</v>
      </c>
      <c r="AX304">
        <f t="shared" si="221"/>
        <v>300</v>
      </c>
      <c r="AY304" s="34">
        <v>8.7822930955648876E-3</v>
      </c>
    </row>
    <row r="305" spans="1:51" ht="15" customHeight="1">
      <c r="A305" s="2">
        <v>176</v>
      </c>
      <c r="B305" s="1">
        <f t="shared" ref="B305:B310" si="222">A305/86400</f>
        <v>2.0370370370370369E-3</v>
      </c>
      <c r="C305" s="5">
        <f t="shared" ref="C305:C310" si="223">C304+B305</f>
        <v>0.85679398148148156</v>
      </c>
      <c r="D305" s="18">
        <f t="shared" ref="D305:D310" si="224">C305</f>
        <v>0.85679398148148156</v>
      </c>
      <c r="E305" s="21">
        <f t="shared" ref="E305:E310" ca="1" si="225">MAX(0,(I304-D305))</f>
        <v>0</v>
      </c>
      <c r="F305" s="18">
        <f t="shared" ref="F305:F310" ca="1" si="226">D305+E305</f>
        <v>0.85679398148148156</v>
      </c>
      <c r="G305" s="25">
        <f t="shared" ca="1" si="213"/>
        <v>20</v>
      </c>
      <c r="H305" s="18">
        <f t="shared" ref="H305:H310" ca="1" si="227">G305/86400</f>
        <v>2.3148148148148149E-4</v>
      </c>
      <c r="I305" s="18">
        <f t="shared" ref="I305:I310" ca="1" si="228">F305+H305</f>
        <v>0.857025462962963</v>
      </c>
      <c r="J305" s="16">
        <f t="shared" ref="J305:J310" ca="1" si="229">I305</f>
        <v>0.857025462962963</v>
      </c>
      <c r="K305" s="23">
        <f t="shared" ref="K305:K310" ca="1" si="230">MAX(0,(O304-J305))</f>
        <v>0</v>
      </c>
      <c r="L305" s="16">
        <f t="shared" ref="L305:L310" ca="1" si="231">J305+K305</f>
        <v>0.857025462962963</v>
      </c>
      <c r="M305" s="15">
        <f t="shared" ca="1" si="214"/>
        <v>26</v>
      </c>
      <c r="N305" s="16">
        <f t="shared" ref="N305:N310" ca="1" si="232">M305/86400</f>
        <v>3.0092592592592595E-4</v>
      </c>
      <c r="O305" s="16">
        <f t="shared" ref="O305:O310" ca="1" si="233">L305+N305</f>
        <v>0.8573263888888889</v>
      </c>
      <c r="P305" s="14">
        <f t="shared" ref="P305:P310" ca="1" si="234">O305</f>
        <v>0.8573263888888889</v>
      </c>
      <c r="Q305" s="23">
        <f t="shared" ref="Q305:Q310" ca="1" si="235">MAX(0,(AG304-P305))</f>
        <v>2.2673611111110881E-2</v>
      </c>
      <c r="R305" s="14">
        <f t="shared" ref="R305:R310" ca="1" si="236">P305+Q305</f>
        <v>0.87999999999999978</v>
      </c>
      <c r="S305" s="13">
        <f t="shared" ca="1" si="215"/>
        <v>41</v>
      </c>
      <c r="T305" s="14">
        <f t="shared" ref="T305:T310" ca="1" si="237">S305/86400</f>
        <v>4.7453703703703704E-4</v>
      </c>
      <c r="U305" s="14">
        <f t="shared" ref="U305:U310" ca="1" si="238">R305+T305</f>
        <v>0.88047453703703682</v>
      </c>
      <c r="V305" s="12">
        <f t="shared" ref="V305:V310" ca="1" si="239">U305</f>
        <v>0.88047453703703682</v>
      </c>
      <c r="W305" s="23">
        <v>0</v>
      </c>
      <c r="X305" s="12">
        <f t="shared" ref="X305:X310" ca="1" si="240">V305+W305</f>
        <v>0.88047453703703682</v>
      </c>
      <c r="Y305" s="11">
        <f t="shared" ca="1" si="216"/>
        <v>32</v>
      </c>
      <c r="Z305" s="12">
        <f t="shared" ref="Z305:Z310" ca="1" si="241">Y305/86400</f>
        <v>3.7037037037037035E-4</v>
      </c>
      <c r="AA305" s="12">
        <f t="shared" ref="AA305:AA310" ca="1" si="242">X305+Z305</f>
        <v>0.88084490740740717</v>
      </c>
      <c r="AB305" s="10">
        <f t="shared" ref="AB305:AB310" ca="1" si="243">AA305</f>
        <v>0.88084490740740717</v>
      </c>
      <c r="AC305" s="23">
        <f>0</f>
        <v>0</v>
      </c>
      <c r="AD305" s="10">
        <f t="shared" ref="AD305:AD310" ca="1" si="244">AB305+AC305</f>
        <v>0.88084490740740717</v>
      </c>
      <c r="AE305" s="9">
        <f t="shared" ca="1" si="217"/>
        <v>20</v>
      </c>
      <c r="AF305" s="10">
        <f t="shared" ref="AF305:AF310" ca="1" si="245">AE305/86400</f>
        <v>2.3148148148148149E-4</v>
      </c>
      <c r="AG305" s="10">
        <f t="shared" ref="AG305:AG310" ca="1" si="246">AD305+AF305</f>
        <v>0.88107638888888862</v>
      </c>
      <c r="AH305" s="9" t="str">
        <f t="shared" ca="1" si="218"/>
        <v>Bowl</v>
      </c>
      <c r="AI305" s="8">
        <f t="shared" ref="AI305:AI310" ca="1" si="247">AG305</f>
        <v>0.88107638888888862</v>
      </c>
      <c r="AJ305" s="23">
        <f t="shared" ref="AJ305:AJ310" ca="1" si="248">MAX(0,(AN304-AI305))</f>
        <v>0</v>
      </c>
      <c r="AK305" s="8">
        <f t="shared" ref="AK305:AK310" ca="1" si="249">AI305+AJ305</f>
        <v>0.88107638888888862</v>
      </c>
      <c r="AL305" s="7">
        <f t="shared" ca="1" si="219"/>
        <v>30</v>
      </c>
      <c r="AM305" s="8">
        <f t="shared" ref="AM305:AM310" ca="1" si="250">AL305/86400</f>
        <v>3.4722222222222224E-4</v>
      </c>
      <c r="AN305" s="8">
        <f t="shared" ref="AN305:AN310" ca="1" si="251">AK305+AM305</f>
        <v>0.88142361111111089</v>
      </c>
      <c r="AO305" s="7" t="str">
        <f t="shared" ca="1" si="220"/>
        <v>Debit</v>
      </c>
      <c r="AP305" s="1">
        <f t="shared" ref="AP305:AP310" ca="1" si="252">E305+K305+Q305+W305+AC305+AJ305</f>
        <v>2.2673611111110881E-2</v>
      </c>
      <c r="AQ305" s="1">
        <f t="shared" ref="AQ305:AQ310" ca="1" si="253">AM305+AF305+Z305+T305+N305+H305</f>
        <v>1.9560185185185184E-3</v>
      </c>
      <c r="AR305">
        <f t="shared" ref="AR305:AR310" si="254">IF(C305&lt;$H$1, 1,0)</f>
        <v>1</v>
      </c>
      <c r="AS305" s="33">
        <f t="shared" ref="AS305:AS310" ca="1" si="255">AP305*AR305</f>
        <v>2.2673611111110881E-2</v>
      </c>
      <c r="AT305" s="33">
        <f t="shared" ref="AT305:AT310" ca="1" si="256">AQ305*AR305</f>
        <v>1.9560185185185184E-3</v>
      </c>
      <c r="AX305">
        <f t="shared" si="221"/>
        <v>301</v>
      </c>
      <c r="AY305" s="34">
        <v>9.2147490855058484E-3</v>
      </c>
    </row>
    <row r="306" spans="1:51" ht="15" customHeight="1">
      <c r="A306" s="2">
        <v>88</v>
      </c>
      <c r="B306" s="1">
        <f t="shared" si="222"/>
        <v>1.0185185185185184E-3</v>
      </c>
      <c r="C306" s="5">
        <f t="shared" si="223"/>
        <v>0.85781250000000009</v>
      </c>
      <c r="D306" s="18">
        <f t="shared" si="224"/>
        <v>0.85781250000000009</v>
      </c>
      <c r="E306" s="21">
        <f t="shared" ca="1" si="225"/>
        <v>0</v>
      </c>
      <c r="F306" s="18">
        <f t="shared" ca="1" si="226"/>
        <v>0.85781250000000009</v>
      </c>
      <c r="G306" s="25">
        <f t="shared" ca="1" si="213"/>
        <v>28</v>
      </c>
      <c r="H306" s="18">
        <f t="shared" ca="1" si="227"/>
        <v>3.2407407407407406E-4</v>
      </c>
      <c r="I306" s="18">
        <f t="shared" ca="1" si="228"/>
        <v>0.85813657407407418</v>
      </c>
      <c r="J306" s="16">
        <f t="shared" ca="1" si="229"/>
        <v>0.85813657407407418</v>
      </c>
      <c r="K306" s="23">
        <f t="shared" ca="1" si="230"/>
        <v>0</v>
      </c>
      <c r="L306" s="16">
        <f t="shared" ca="1" si="231"/>
        <v>0.85813657407407418</v>
      </c>
      <c r="M306" s="15">
        <f t="shared" ca="1" si="214"/>
        <v>22</v>
      </c>
      <c r="N306" s="16">
        <f t="shared" ca="1" si="232"/>
        <v>2.5462962962962961E-4</v>
      </c>
      <c r="O306" s="16">
        <f t="shared" ca="1" si="233"/>
        <v>0.85839120370370381</v>
      </c>
      <c r="P306" s="14">
        <f t="shared" ca="1" si="234"/>
        <v>0.85839120370370381</v>
      </c>
      <c r="Q306" s="23">
        <f t="shared" ca="1" si="235"/>
        <v>2.2685185185184809E-2</v>
      </c>
      <c r="R306" s="14">
        <f t="shared" ca="1" si="236"/>
        <v>0.88107638888888862</v>
      </c>
      <c r="S306" s="13">
        <f t="shared" ca="1" si="215"/>
        <v>25</v>
      </c>
      <c r="T306" s="14">
        <f t="shared" ca="1" si="237"/>
        <v>2.8935185185185184E-4</v>
      </c>
      <c r="U306" s="14">
        <f t="shared" ca="1" si="238"/>
        <v>0.88136574074074048</v>
      </c>
      <c r="V306" s="12">
        <f t="shared" ca="1" si="239"/>
        <v>0.88136574074074048</v>
      </c>
      <c r="W306" s="23">
        <v>0</v>
      </c>
      <c r="X306" s="12">
        <f t="shared" ca="1" si="240"/>
        <v>0.88136574074074048</v>
      </c>
      <c r="Y306" s="11">
        <f t="shared" ca="1" si="216"/>
        <v>49</v>
      </c>
      <c r="Z306" s="12">
        <f t="shared" ca="1" si="241"/>
        <v>5.6712962962962967E-4</v>
      </c>
      <c r="AA306" s="12">
        <f t="shared" ca="1" si="242"/>
        <v>0.88193287037037016</v>
      </c>
      <c r="AB306" s="10">
        <f t="shared" ca="1" si="243"/>
        <v>0.88193287037037016</v>
      </c>
      <c r="AC306" s="23">
        <f>0</f>
        <v>0</v>
      </c>
      <c r="AD306" s="10">
        <f t="shared" ca="1" si="244"/>
        <v>0.88193287037037016</v>
      </c>
      <c r="AE306" s="9">
        <f t="shared" ca="1" si="217"/>
        <v>37</v>
      </c>
      <c r="AF306" s="10">
        <f t="shared" ca="1" si="245"/>
        <v>4.2824074074074075E-4</v>
      </c>
      <c r="AG306" s="10">
        <f t="shared" ca="1" si="246"/>
        <v>0.88236111111111093</v>
      </c>
      <c r="AH306" s="9" t="str">
        <f t="shared" ca="1" si="218"/>
        <v>Burrito</v>
      </c>
      <c r="AI306" s="8">
        <f t="shared" ca="1" si="247"/>
        <v>0.88236111111111093</v>
      </c>
      <c r="AJ306" s="23">
        <f t="shared" ca="1" si="248"/>
        <v>0</v>
      </c>
      <c r="AK306" s="8">
        <f t="shared" ca="1" si="249"/>
        <v>0.88236111111111093</v>
      </c>
      <c r="AL306" s="7">
        <f t="shared" ca="1" si="219"/>
        <v>14</v>
      </c>
      <c r="AM306" s="8">
        <f t="shared" ca="1" si="250"/>
        <v>1.6203703703703703E-4</v>
      </c>
      <c r="AN306" s="8">
        <f t="shared" ca="1" si="251"/>
        <v>0.88252314814814792</v>
      </c>
      <c r="AO306" s="7" t="str">
        <f t="shared" ca="1" si="220"/>
        <v>Debit</v>
      </c>
      <c r="AP306" s="1">
        <f t="shared" ca="1" si="252"/>
        <v>2.2685185185184809E-2</v>
      </c>
      <c r="AQ306" s="1">
        <f t="shared" ca="1" si="253"/>
        <v>2.0254629629629629E-3</v>
      </c>
      <c r="AR306">
        <f t="shared" si="254"/>
        <v>1</v>
      </c>
      <c r="AS306" s="33">
        <f t="shared" ca="1" si="255"/>
        <v>2.2685185185184809E-2</v>
      </c>
      <c r="AT306" s="33">
        <f t="shared" ca="1" si="256"/>
        <v>2.0254629629629629E-3</v>
      </c>
      <c r="AX306">
        <f t="shared" si="221"/>
        <v>302</v>
      </c>
      <c r="AY306" s="34">
        <v>9.4174739940562045E-3</v>
      </c>
    </row>
    <row r="307" spans="1:51" ht="15" customHeight="1">
      <c r="A307" s="2">
        <v>108</v>
      </c>
      <c r="B307" s="1">
        <f t="shared" si="222"/>
        <v>1.25E-3</v>
      </c>
      <c r="C307" s="5">
        <f t="shared" si="223"/>
        <v>0.85906250000000006</v>
      </c>
      <c r="D307" s="18">
        <f t="shared" si="224"/>
        <v>0.85906250000000006</v>
      </c>
      <c r="E307" s="21">
        <f t="shared" ca="1" si="225"/>
        <v>0</v>
      </c>
      <c r="F307" s="18">
        <f t="shared" ca="1" si="226"/>
        <v>0.85906250000000006</v>
      </c>
      <c r="G307" s="25">
        <f t="shared" ca="1" si="213"/>
        <v>26</v>
      </c>
      <c r="H307" s="18">
        <f t="shared" ca="1" si="227"/>
        <v>3.0092592592592595E-4</v>
      </c>
      <c r="I307" s="18">
        <f t="shared" ca="1" si="228"/>
        <v>0.85936342592592596</v>
      </c>
      <c r="J307" s="16">
        <f t="shared" ca="1" si="229"/>
        <v>0.85936342592592596</v>
      </c>
      <c r="K307" s="23">
        <f t="shared" ca="1" si="230"/>
        <v>0</v>
      </c>
      <c r="L307" s="16">
        <f t="shared" ca="1" si="231"/>
        <v>0.85936342592592596</v>
      </c>
      <c r="M307" s="15">
        <f t="shared" ca="1" si="214"/>
        <v>19</v>
      </c>
      <c r="N307" s="16">
        <f t="shared" ca="1" si="232"/>
        <v>2.199074074074074E-4</v>
      </c>
      <c r="O307" s="16">
        <f t="shared" ca="1" si="233"/>
        <v>0.85958333333333337</v>
      </c>
      <c r="P307" s="14">
        <f t="shared" ca="1" si="234"/>
        <v>0.85958333333333337</v>
      </c>
      <c r="Q307" s="23">
        <f t="shared" ca="1" si="235"/>
        <v>2.2777777777777564E-2</v>
      </c>
      <c r="R307" s="14">
        <f t="shared" ca="1" si="236"/>
        <v>0.88236111111111093</v>
      </c>
      <c r="S307" s="13">
        <f t="shared" ca="1" si="215"/>
        <v>19</v>
      </c>
      <c r="T307" s="14">
        <f t="shared" ca="1" si="237"/>
        <v>2.199074074074074E-4</v>
      </c>
      <c r="U307" s="14">
        <f t="shared" ca="1" si="238"/>
        <v>0.88258101851851833</v>
      </c>
      <c r="V307" s="12">
        <f t="shared" ca="1" si="239"/>
        <v>0.88258101851851833</v>
      </c>
      <c r="W307" s="23">
        <v>0</v>
      </c>
      <c r="X307" s="12">
        <f t="shared" ca="1" si="240"/>
        <v>0.88258101851851833</v>
      </c>
      <c r="Y307" s="11">
        <f t="shared" ca="1" si="216"/>
        <v>49</v>
      </c>
      <c r="Z307" s="12">
        <f t="shared" ca="1" si="241"/>
        <v>5.6712962962962967E-4</v>
      </c>
      <c r="AA307" s="12">
        <f t="shared" ca="1" si="242"/>
        <v>0.88314814814814802</v>
      </c>
      <c r="AB307" s="10">
        <f t="shared" ca="1" si="243"/>
        <v>0.88314814814814802</v>
      </c>
      <c r="AC307" s="23">
        <f>0</f>
        <v>0</v>
      </c>
      <c r="AD307" s="10">
        <f t="shared" ca="1" si="244"/>
        <v>0.88314814814814802</v>
      </c>
      <c r="AE307" s="9">
        <f t="shared" ca="1" si="217"/>
        <v>20</v>
      </c>
      <c r="AF307" s="10">
        <f t="shared" ca="1" si="245"/>
        <v>2.3148148148148149E-4</v>
      </c>
      <c r="AG307" s="10">
        <f t="shared" ca="1" si="246"/>
        <v>0.88337962962962946</v>
      </c>
      <c r="AH307" s="9" t="str">
        <f t="shared" ca="1" si="218"/>
        <v>Bowl</v>
      </c>
      <c r="AI307" s="8">
        <f t="shared" ca="1" si="247"/>
        <v>0.88337962962962946</v>
      </c>
      <c r="AJ307" s="23">
        <f t="shared" ca="1" si="248"/>
        <v>0</v>
      </c>
      <c r="AK307" s="8">
        <f t="shared" ca="1" si="249"/>
        <v>0.88337962962962946</v>
      </c>
      <c r="AL307" s="7">
        <f t="shared" ca="1" si="219"/>
        <v>23</v>
      </c>
      <c r="AM307" s="8">
        <f t="shared" ca="1" si="250"/>
        <v>2.6620370370370372E-4</v>
      </c>
      <c r="AN307" s="8">
        <f t="shared" ca="1" si="251"/>
        <v>0.88364583333333313</v>
      </c>
      <c r="AO307" s="7" t="str">
        <f t="shared" ca="1" si="220"/>
        <v>Debit</v>
      </c>
      <c r="AP307" s="1">
        <f t="shared" ca="1" si="252"/>
        <v>2.2777777777777564E-2</v>
      </c>
      <c r="AQ307" s="1">
        <f t="shared" ca="1" si="253"/>
        <v>1.8055555555555555E-3</v>
      </c>
      <c r="AR307">
        <f t="shared" si="254"/>
        <v>1</v>
      </c>
      <c r="AS307" s="33">
        <f t="shared" ca="1" si="255"/>
        <v>2.2777777777777564E-2</v>
      </c>
      <c r="AT307" s="33">
        <f t="shared" ca="1" si="256"/>
        <v>1.8055555555555555E-3</v>
      </c>
      <c r="AX307">
        <f t="shared" si="221"/>
        <v>303</v>
      </c>
      <c r="AY307" s="34">
        <v>9.3224522748062838E-3</v>
      </c>
    </row>
    <row r="308" spans="1:51" ht="15" customHeight="1">
      <c r="A308" s="2">
        <v>156</v>
      </c>
      <c r="B308" s="1">
        <f t="shared" si="222"/>
        <v>1.8055555555555555E-3</v>
      </c>
      <c r="C308" s="5">
        <f t="shared" si="223"/>
        <v>0.86086805555555557</v>
      </c>
      <c r="D308" s="18">
        <f t="shared" si="224"/>
        <v>0.86086805555555557</v>
      </c>
      <c r="E308" s="21">
        <f t="shared" ca="1" si="225"/>
        <v>0</v>
      </c>
      <c r="F308" s="18">
        <f t="shared" ca="1" si="226"/>
        <v>0.86086805555555557</v>
      </c>
      <c r="G308" s="25">
        <f t="shared" ca="1" si="213"/>
        <v>10</v>
      </c>
      <c r="H308" s="18">
        <f t="shared" ca="1" si="227"/>
        <v>1.1574074074074075E-4</v>
      </c>
      <c r="I308" s="18">
        <f t="shared" ca="1" si="228"/>
        <v>0.86098379629629629</v>
      </c>
      <c r="J308" s="16">
        <f t="shared" ca="1" si="229"/>
        <v>0.86098379629629629</v>
      </c>
      <c r="K308" s="23">
        <f t="shared" ca="1" si="230"/>
        <v>0</v>
      </c>
      <c r="L308" s="16">
        <f t="shared" ca="1" si="231"/>
        <v>0.86098379629629629</v>
      </c>
      <c r="M308" s="15">
        <f t="shared" ca="1" si="214"/>
        <v>29</v>
      </c>
      <c r="N308" s="16">
        <f t="shared" ca="1" si="232"/>
        <v>3.3564814814814812E-4</v>
      </c>
      <c r="O308" s="16">
        <f t="shared" ca="1" si="233"/>
        <v>0.86131944444444442</v>
      </c>
      <c r="P308" s="14">
        <f t="shared" ca="1" si="234"/>
        <v>0.86131944444444442</v>
      </c>
      <c r="Q308" s="23">
        <f t="shared" ca="1" si="235"/>
        <v>2.2060185185185044E-2</v>
      </c>
      <c r="R308" s="14">
        <f t="shared" ca="1" si="236"/>
        <v>0.88337962962962946</v>
      </c>
      <c r="S308" s="13">
        <f t="shared" ca="1" si="215"/>
        <v>22</v>
      </c>
      <c r="T308" s="14">
        <f t="shared" ca="1" si="237"/>
        <v>2.5462962962962961E-4</v>
      </c>
      <c r="U308" s="14">
        <f t="shared" ca="1" si="238"/>
        <v>0.88363425925925909</v>
      </c>
      <c r="V308" s="12">
        <f t="shared" ca="1" si="239"/>
        <v>0.88363425925925909</v>
      </c>
      <c r="W308" s="23">
        <v>0</v>
      </c>
      <c r="X308" s="12">
        <f t="shared" ca="1" si="240"/>
        <v>0.88363425925925909</v>
      </c>
      <c r="Y308" s="11">
        <f t="shared" ca="1" si="216"/>
        <v>50</v>
      </c>
      <c r="Z308" s="12">
        <f t="shared" ca="1" si="241"/>
        <v>5.7870370370370367E-4</v>
      </c>
      <c r="AA308" s="12">
        <f t="shared" ca="1" si="242"/>
        <v>0.88421296296296281</v>
      </c>
      <c r="AB308" s="10">
        <f t="shared" ca="1" si="243"/>
        <v>0.88421296296296281</v>
      </c>
      <c r="AC308" s="23">
        <f>0</f>
        <v>0</v>
      </c>
      <c r="AD308" s="10">
        <f t="shared" ca="1" si="244"/>
        <v>0.88421296296296281</v>
      </c>
      <c r="AE308" s="9">
        <f t="shared" ca="1" si="217"/>
        <v>40</v>
      </c>
      <c r="AF308" s="10">
        <f t="shared" ca="1" si="245"/>
        <v>4.6296296296296298E-4</v>
      </c>
      <c r="AG308" s="10">
        <f t="shared" ca="1" si="246"/>
        <v>0.88467592592592581</v>
      </c>
      <c r="AH308" s="9" t="str">
        <f t="shared" ca="1" si="218"/>
        <v>Bowl</v>
      </c>
      <c r="AI308" s="8">
        <f t="shared" ca="1" si="247"/>
        <v>0.88467592592592581</v>
      </c>
      <c r="AJ308" s="23">
        <f t="shared" ca="1" si="248"/>
        <v>0</v>
      </c>
      <c r="AK308" s="8">
        <f t="shared" ca="1" si="249"/>
        <v>0.88467592592592581</v>
      </c>
      <c r="AL308" s="7">
        <f t="shared" ca="1" si="219"/>
        <v>11</v>
      </c>
      <c r="AM308" s="8">
        <f t="shared" ca="1" si="250"/>
        <v>1.273148148148148E-4</v>
      </c>
      <c r="AN308" s="8">
        <f t="shared" ca="1" si="251"/>
        <v>0.88480324074074057</v>
      </c>
      <c r="AO308" s="7" t="str">
        <f t="shared" ca="1" si="220"/>
        <v>Debit</v>
      </c>
      <c r="AP308" s="1">
        <f t="shared" ca="1" si="252"/>
        <v>2.2060185185185044E-2</v>
      </c>
      <c r="AQ308" s="1">
        <f t="shared" ca="1" si="253"/>
        <v>1.8749999999999997E-3</v>
      </c>
      <c r="AR308">
        <f t="shared" si="254"/>
        <v>1</v>
      </c>
      <c r="AS308" s="33">
        <f t="shared" ca="1" si="255"/>
        <v>2.2060185185185044E-2</v>
      </c>
      <c r="AT308" s="33">
        <f t="shared" ca="1" si="256"/>
        <v>1.8749999999999997E-3</v>
      </c>
      <c r="AX308">
        <f t="shared" si="221"/>
        <v>304</v>
      </c>
      <c r="AY308" s="34">
        <v>9.3766432327392884E-3</v>
      </c>
    </row>
    <row r="309" spans="1:51" ht="15" customHeight="1">
      <c r="A309" s="2">
        <v>14</v>
      </c>
      <c r="B309" s="1">
        <f t="shared" si="222"/>
        <v>1.6203703703703703E-4</v>
      </c>
      <c r="C309" s="5">
        <f t="shared" si="223"/>
        <v>0.86103009259259256</v>
      </c>
      <c r="D309" s="18">
        <f t="shared" si="224"/>
        <v>0.86103009259259256</v>
      </c>
      <c r="E309" s="21">
        <f t="shared" ca="1" si="225"/>
        <v>0</v>
      </c>
      <c r="F309" s="18">
        <f t="shared" ca="1" si="226"/>
        <v>0.86103009259259256</v>
      </c>
      <c r="G309" s="25">
        <f t="shared" ca="1" si="213"/>
        <v>24</v>
      </c>
      <c r="H309" s="18">
        <f t="shared" ca="1" si="227"/>
        <v>2.7777777777777778E-4</v>
      </c>
      <c r="I309" s="18">
        <f t="shared" ca="1" si="228"/>
        <v>0.86130787037037038</v>
      </c>
      <c r="J309" s="16">
        <f t="shared" ca="1" si="229"/>
        <v>0.86130787037037038</v>
      </c>
      <c r="K309" s="23">
        <f t="shared" ca="1" si="230"/>
        <v>1.1574074074038876E-5</v>
      </c>
      <c r="L309" s="16">
        <f t="shared" ca="1" si="231"/>
        <v>0.86131944444444442</v>
      </c>
      <c r="M309" s="15">
        <f t="shared" ca="1" si="214"/>
        <v>26</v>
      </c>
      <c r="N309" s="16">
        <f t="shared" ca="1" si="232"/>
        <v>3.0092592592592595E-4</v>
      </c>
      <c r="O309" s="16">
        <f t="shared" ca="1" si="233"/>
        <v>0.86162037037037031</v>
      </c>
      <c r="P309" s="14">
        <f t="shared" ca="1" si="234"/>
        <v>0.86162037037037031</v>
      </c>
      <c r="Q309" s="23">
        <f t="shared" ca="1" si="235"/>
        <v>2.3055555555555496E-2</v>
      </c>
      <c r="R309" s="14">
        <f t="shared" ca="1" si="236"/>
        <v>0.88467592592592581</v>
      </c>
      <c r="S309" s="13">
        <f t="shared" ca="1" si="215"/>
        <v>28</v>
      </c>
      <c r="T309" s="14">
        <f t="shared" ca="1" si="237"/>
        <v>3.2407407407407406E-4</v>
      </c>
      <c r="U309" s="14">
        <f t="shared" ca="1" si="238"/>
        <v>0.8849999999999999</v>
      </c>
      <c r="V309" s="12">
        <f t="shared" ca="1" si="239"/>
        <v>0.8849999999999999</v>
      </c>
      <c r="W309" s="23">
        <v>0</v>
      </c>
      <c r="X309" s="12">
        <f t="shared" ca="1" si="240"/>
        <v>0.8849999999999999</v>
      </c>
      <c r="Y309" s="11">
        <f t="shared" ca="1" si="216"/>
        <v>24</v>
      </c>
      <c r="Z309" s="12">
        <f t="shared" ca="1" si="241"/>
        <v>2.7777777777777778E-4</v>
      </c>
      <c r="AA309" s="12">
        <f t="shared" ca="1" si="242"/>
        <v>0.88527777777777772</v>
      </c>
      <c r="AB309" s="10">
        <f t="shared" ca="1" si="243"/>
        <v>0.88527777777777772</v>
      </c>
      <c r="AC309" s="23">
        <f>0</f>
        <v>0</v>
      </c>
      <c r="AD309" s="10">
        <f t="shared" ca="1" si="244"/>
        <v>0.88527777777777772</v>
      </c>
      <c r="AE309" s="9">
        <f t="shared" ca="1" si="217"/>
        <v>24</v>
      </c>
      <c r="AF309" s="10">
        <f t="shared" ca="1" si="245"/>
        <v>2.7777777777777778E-4</v>
      </c>
      <c r="AG309" s="10">
        <f t="shared" ca="1" si="246"/>
        <v>0.88555555555555554</v>
      </c>
      <c r="AH309" s="9" t="str">
        <f t="shared" ca="1" si="218"/>
        <v>Bowl</v>
      </c>
      <c r="AI309" s="8">
        <f t="shared" ca="1" si="247"/>
        <v>0.88555555555555554</v>
      </c>
      <c r="AJ309" s="23">
        <f t="shared" ca="1" si="248"/>
        <v>0</v>
      </c>
      <c r="AK309" s="8">
        <f t="shared" ca="1" si="249"/>
        <v>0.88555555555555554</v>
      </c>
      <c r="AL309" s="7">
        <f t="shared" ca="1" si="219"/>
        <v>16</v>
      </c>
      <c r="AM309" s="8">
        <f t="shared" ca="1" si="250"/>
        <v>1.8518518518518518E-4</v>
      </c>
      <c r="AN309" s="8">
        <f t="shared" ca="1" si="251"/>
        <v>0.88574074074074072</v>
      </c>
      <c r="AO309" s="7" t="str">
        <f t="shared" ca="1" si="220"/>
        <v>Debit</v>
      </c>
      <c r="AP309" s="1">
        <f t="shared" ca="1" si="252"/>
        <v>2.3067129629629535E-2</v>
      </c>
      <c r="AQ309" s="1">
        <f t="shared" ca="1" si="253"/>
        <v>1.6435185185185185E-3</v>
      </c>
      <c r="AR309">
        <f t="shared" si="254"/>
        <v>1</v>
      </c>
      <c r="AS309" s="33">
        <f t="shared" ca="1" si="255"/>
        <v>2.3067129629629535E-2</v>
      </c>
      <c r="AT309" s="33">
        <f t="shared" ca="1" si="256"/>
        <v>1.6435185185185185E-3</v>
      </c>
      <c r="AX309">
        <f t="shared" si="221"/>
        <v>305</v>
      </c>
      <c r="AY309" s="34">
        <v>8.3713062985830769E-3</v>
      </c>
    </row>
    <row r="310" spans="1:51" ht="15" customHeight="1">
      <c r="A310" s="2">
        <v>40</v>
      </c>
      <c r="B310" s="1">
        <f t="shared" si="222"/>
        <v>4.6296296296296298E-4</v>
      </c>
      <c r="C310" s="5">
        <f t="shared" si="223"/>
        <v>0.86149305555555555</v>
      </c>
      <c r="D310" s="18">
        <f t="shared" si="224"/>
        <v>0.86149305555555555</v>
      </c>
      <c r="E310" s="21">
        <f t="shared" ca="1" si="225"/>
        <v>0</v>
      </c>
      <c r="F310" s="18">
        <f t="shared" ca="1" si="226"/>
        <v>0.86149305555555555</v>
      </c>
      <c r="G310" s="25">
        <f t="shared" ca="1" si="213"/>
        <v>14</v>
      </c>
      <c r="H310" s="18">
        <f t="shared" ca="1" si="227"/>
        <v>1.6203703703703703E-4</v>
      </c>
      <c r="I310" s="18">
        <f t="shared" ca="1" si="228"/>
        <v>0.86165509259259254</v>
      </c>
      <c r="J310" s="16">
        <f t="shared" ca="1" si="229"/>
        <v>0.86165509259259254</v>
      </c>
      <c r="K310" s="23">
        <f t="shared" ca="1" si="230"/>
        <v>0</v>
      </c>
      <c r="L310" s="16">
        <f t="shared" ca="1" si="231"/>
        <v>0.86165509259259254</v>
      </c>
      <c r="M310" s="15">
        <f t="shared" ca="1" si="214"/>
        <v>12</v>
      </c>
      <c r="N310" s="16">
        <f t="shared" ca="1" si="232"/>
        <v>1.3888888888888889E-4</v>
      </c>
      <c r="O310" s="16">
        <f t="shared" ca="1" si="233"/>
        <v>0.86179398148148145</v>
      </c>
      <c r="P310" s="14">
        <f t="shared" ca="1" si="234"/>
        <v>0.86179398148148145</v>
      </c>
      <c r="Q310" s="23">
        <f t="shared" ca="1" si="235"/>
        <v>2.3761574074074088E-2</v>
      </c>
      <c r="R310" s="14">
        <f t="shared" ca="1" si="236"/>
        <v>0.88555555555555554</v>
      </c>
      <c r="S310" s="13">
        <f t="shared" ca="1" si="215"/>
        <v>42</v>
      </c>
      <c r="T310" s="14">
        <f t="shared" ca="1" si="237"/>
        <v>4.861111111111111E-4</v>
      </c>
      <c r="U310" s="14">
        <f t="shared" ca="1" si="238"/>
        <v>0.88604166666666662</v>
      </c>
      <c r="V310" s="12">
        <f t="shared" ca="1" si="239"/>
        <v>0.88604166666666662</v>
      </c>
      <c r="W310" s="23">
        <v>0</v>
      </c>
      <c r="X310" s="12">
        <f t="shared" ca="1" si="240"/>
        <v>0.88604166666666662</v>
      </c>
      <c r="Y310" s="11">
        <f t="shared" ca="1" si="216"/>
        <v>31</v>
      </c>
      <c r="Z310" s="12">
        <f t="shared" ca="1" si="241"/>
        <v>3.5879629629629629E-4</v>
      </c>
      <c r="AA310" s="12">
        <f t="shared" ca="1" si="242"/>
        <v>0.88640046296296293</v>
      </c>
      <c r="AB310" s="10">
        <f t="shared" ca="1" si="243"/>
        <v>0.88640046296296293</v>
      </c>
      <c r="AC310" s="23">
        <f>0</f>
        <v>0</v>
      </c>
      <c r="AD310" s="10">
        <f t="shared" ca="1" si="244"/>
        <v>0.88640046296296293</v>
      </c>
      <c r="AE310" s="9">
        <f t="shared" ca="1" si="217"/>
        <v>27</v>
      </c>
      <c r="AF310" s="10">
        <f t="shared" ca="1" si="245"/>
        <v>3.1250000000000001E-4</v>
      </c>
      <c r="AG310" s="10">
        <f t="shared" ca="1" si="246"/>
        <v>0.88671296296296298</v>
      </c>
      <c r="AH310" s="9" t="str">
        <f t="shared" ca="1" si="218"/>
        <v>Bowl</v>
      </c>
      <c r="AI310" s="8">
        <f t="shared" ca="1" si="247"/>
        <v>0.88671296296296298</v>
      </c>
      <c r="AJ310" s="23">
        <f t="shared" ca="1" si="248"/>
        <v>0</v>
      </c>
      <c r="AK310" s="8">
        <f t="shared" ca="1" si="249"/>
        <v>0.88671296296296298</v>
      </c>
      <c r="AL310" s="7">
        <f t="shared" ca="1" si="219"/>
        <v>15</v>
      </c>
      <c r="AM310" s="8">
        <f t="shared" ca="1" si="250"/>
        <v>1.7361111111111112E-4</v>
      </c>
      <c r="AN310" s="8">
        <f t="shared" ca="1" si="251"/>
        <v>0.88688657407407412</v>
      </c>
      <c r="AO310" s="7" t="str">
        <f t="shared" ca="1" si="220"/>
        <v>Debit</v>
      </c>
      <c r="AP310" s="1">
        <f t="shared" ca="1" si="252"/>
        <v>2.3761574074074088E-2</v>
      </c>
      <c r="AQ310" s="1">
        <f t="shared" ca="1" si="253"/>
        <v>1.6319444444444445E-3</v>
      </c>
      <c r="AR310">
        <f t="shared" si="254"/>
        <v>1</v>
      </c>
      <c r="AS310" s="33">
        <f t="shared" ca="1" si="255"/>
        <v>2.3761574074074088E-2</v>
      </c>
      <c r="AT310" s="33">
        <f t="shared" ca="1" si="256"/>
        <v>1.6319444444444445E-3</v>
      </c>
      <c r="AX310">
        <f t="shared" si="221"/>
        <v>306</v>
      </c>
      <c r="AY310" s="34">
        <v>9.1701674668498295E-3</v>
      </c>
    </row>
    <row r="311" spans="1:51">
      <c r="A311" s="2">
        <v>122</v>
      </c>
      <c r="B311" s="1">
        <f t="shared" ref="B311:B330" si="257">A311/86400</f>
        <v>1.4120370370370369E-3</v>
      </c>
      <c r="C311" s="5">
        <f t="shared" ref="C311:C330" si="258">C310+B311</f>
        <v>0.86290509259259263</v>
      </c>
      <c r="D311" s="18">
        <f t="shared" ref="D311:D330" si="259">C311</f>
        <v>0.86290509259259263</v>
      </c>
      <c r="E311" s="21">
        <f t="shared" ref="E311:E330" ca="1" si="260">MAX(0,(I310-D311))</f>
        <v>0</v>
      </c>
      <c r="F311" s="18">
        <f t="shared" ref="F311:F330" ca="1" si="261">D311+E311</f>
        <v>0.86290509259259263</v>
      </c>
      <c r="G311" s="25">
        <f t="shared" ca="1" si="213"/>
        <v>30</v>
      </c>
      <c r="H311" s="18">
        <f t="shared" ref="H311:H330" ca="1" si="262">G311/86400</f>
        <v>3.4722222222222224E-4</v>
      </c>
      <c r="I311" s="18">
        <f t="shared" ref="I311:I330" ca="1" si="263">F311+H311</f>
        <v>0.8632523148148149</v>
      </c>
      <c r="J311" s="16">
        <f t="shared" ref="J311:J330" ca="1" si="264">I311</f>
        <v>0.8632523148148149</v>
      </c>
      <c r="K311" s="23">
        <f t="shared" ref="K311:K330" ca="1" si="265">MAX(0,(O310-J311))</f>
        <v>0</v>
      </c>
      <c r="L311" s="16">
        <f t="shared" ref="L311:L330" ca="1" si="266">J311+K311</f>
        <v>0.8632523148148149</v>
      </c>
      <c r="M311" s="15">
        <f t="shared" ca="1" si="214"/>
        <v>18</v>
      </c>
      <c r="N311" s="16">
        <f t="shared" ref="N311:N330" ca="1" si="267">M311/86400</f>
        <v>2.0833333333333335E-4</v>
      </c>
      <c r="O311" s="16">
        <f t="shared" ref="O311:O330" ca="1" si="268">L311+N311</f>
        <v>0.86346064814814827</v>
      </c>
      <c r="P311" s="14">
        <f t="shared" ref="P311:P330" ca="1" si="269">O311</f>
        <v>0.86346064814814827</v>
      </c>
      <c r="Q311" s="23">
        <f t="shared" ref="Q311:Q330" ca="1" si="270">MAX(0,(AG310-P311))</f>
        <v>2.3252314814814712E-2</v>
      </c>
      <c r="R311" s="14">
        <f t="shared" ref="R311:R330" ca="1" si="271">P311+Q311</f>
        <v>0.88671296296296298</v>
      </c>
      <c r="S311" s="13">
        <f t="shared" ca="1" si="215"/>
        <v>41</v>
      </c>
      <c r="T311" s="14">
        <f t="shared" ref="T311:T330" ca="1" si="272">S311/86400</f>
        <v>4.7453703703703704E-4</v>
      </c>
      <c r="U311" s="14">
        <f t="shared" ref="U311:U330" ca="1" si="273">R311+T311</f>
        <v>0.88718750000000002</v>
      </c>
      <c r="V311" s="12">
        <f t="shared" ref="V311:V330" ca="1" si="274">U311</f>
        <v>0.88718750000000002</v>
      </c>
      <c r="W311" s="23">
        <v>0</v>
      </c>
      <c r="X311" s="12">
        <f t="shared" ref="X311:X330" ca="1" si="275">V311+W311</f>
        <v>0.88718750000000002</v>
      </c>
      <c r="Y311" s="11">
        <f t="shared" ca="1" si="216"/>
        <v>47</v>
      </c>
      <c r="Z311" s="12">
        <f t="shared" ref="Z311:Z330" ca="1" si="276">Y311/86400</f>
        <v>5.4398148148148144E-4</v>
      </c>
      <c r="AA311" s="12">
        <f t="shared" ref="AA311:AA330" ca="1" si="277">X311+Z311</f>
        <v>0.88773148148148151</v>
      </c>
      <c r="AB311" s="10">
        <f t="shared" ref="AB311:AB330" ca="1" si="278">AA311</f>
        <v>0.88773148148148151</v>
      </c>
      <c r="AC311" s="23">
        <f>0</f>
        <v>0</v>
      </c>
      <c r="AD311" s="10">
        <f t="shared" ref="AD311:AD330" ca="1" si="279">AB311+AC311</f>
        <v>0.88773148148148151</v>
      </c>
      <c r="AE311" s="9">
        <f t="shared" ca="1" si="217"/>
        <v>44</v>
      </c>
      <c r="AF311" s="10">
        <f t="shared" ref="AF311:AF330" ca="1" si="280">AE311/86400</f>
        <v>5.0925925925925921E-4</v>
      </c>
      <c r="AG311" s="10">
        <f t="shared" ref="AG311:AG330" ca="1" si="281">AD311+AF311</f>
        <v>0.88824074074074078</v>
      </c>
      <c r="AH311" s="9" t="str">
        <f t="shared" ca="1" si="218"/>
        <v>Bowl</v>
      </c>
      <c r="AI311" s="8">
        <f t="shared" ref="AI311:AI330" ca="1" si="282">AG311</f>
        <v>0.88824074074074078</v>
      </c>
      <c r="AJ311" s="23">
        <f t="shared" ref="AJ311:AJ330" ca="1" si="283">MAX(0,(AN310-AI311))</f>
        <v>0</v>
      </c>
      <c r="AK311" s="8">
        <f t="shared" ref="AK311:AK330" ca="1" si="284">AI311+AJ311</f>
        <v>0.88824074074074078</v>
      </c>
      <c r="AL311" s="7">
        <f t="shared" ca="1" si="219"/>
        <v>17</v>
      </c>
      <c r="AM311" s="8">
        <f t="shared" ref="AM311:AM330" ca="1" si="285">AL311/86400</f>
        <v>1.9675925925925926E-4</v>
      </c>
      <c r="AN311" s="8">
        <f t="shared" ref="AN311:AN330" ca="1" si="286">AK311+AM311</f>
        <v>0.88843749999999999</v>
      </c>
      <c r="AO311" s="7" t="str">
        <f t="shared" ca="1" si="220"/>
        <v>Debit</v>
      </c>
      <c r="AP311" s="1">
        <f t="shared" ref="AP311:AP330" ca="1" si="287">E311+K311+Q311+W311+AC311+AJ311</f>
        <v>2.3252314814814712E-2</v>
      </c>
      <c r="AQ311" s="1">
        <f t="shared" ref="AQ311:AQ330" ca="1" si="288">AM311+AF311+Z311+T311+N311+H311</f>
        <v>2.2800925925925922E-3</v>
      </c>
      <c r="AR311">
        <f t="shared" ref="AR311:AR330" si="289">IF(C311&lt;$H$1, 1,0)</f>
        <v>1</v>
      </c>
      <c r="AS311" s="33">
        <f t="shared" ref="AS311:AS330" ca="1" si="290">AP311*AR311</f>
        <v>2.3252314814814712E-2</v>
      </c>
      <c r="AT311" s="33">
        <f t="shared" ref="AT311:AT330" ca="1" si="291">AQ311*AR311</f>
        <v>2.2800925925925922E-3</v>
      </c>
      <c r="AX311">
        <f t="shared" si="221"/>
        <v>307</v>
      </c>
      <c r="AY311" s="34">
        <v>8.6515489254687002E-3</v>
      </c>
    </row>
    <row r="312" spans="1:51">
      <c r="A312" s="2">
        <v>69</v>
      </c>
      <c r="B312" s="1">
        <f t="shared" si="257"/>
        <v>7.9861111111111116E-4</v>
      </c>
      <c r="C312" s="5">
        <f t="shared" si="258"/>
        <v>0.86370370370370375</v>
      </c>
      <c r="D312" s="18">
        <f t="shared" si="259"/>
        <v>0.86370370370370375</v>
      </c>
      <c r="E312" s="21">
        <f t="shared" ca="1" si="260"/>
        <v>0</v>
      </c>
      <c r="F312" s="18">
        <f t="shared" ca="1" si="261"/>
        <v>0.86370370370370375</v>
      </c>
      <c r="G312" s="25">
        <f t="shared" ca="1" si="213"/>
        <v>17</v>
      </c>
      <c r="H312" s="18">
        <f t="shared" ca="1" si="262"/>
        <v>1.9675925925925926E-4</v>
      </c>
      <c r="I312" s="18">
        <f t="shared" ca="1" si="263"/>
        <v>0.86390046296296297</v>
      </c>
      <c r="J312" s="16">
        <f t="shared" ca="1" si="264"/>
        <v>0.86390046296296297</v>
      </c>
      <c r="K312" s="23">
        <f t="shared" ca="1" si="265"/>
        <v>0</v>
      </c>
      <c r="L312" s="16">
        <f t="shared" ca="1" si="266"/>
        <v>0.86390046296296297</v>
      </c>
      <c r="M312" s="15">
        <f t="shared" ca="1" si="214"/>
        <v>35</v>
      </c>
      <c r="N312" s="16">
        <f t="shared" ca="1" si="267"/>
        <v>4.0509259259259258E-4</v>
      </c>
      <c r="O312" s="16">
        <f t="shared" ca="1" si="268"/>
        <v>0.86430555555555555</v>
      </c>
      <c r="P312" s="14">
        <f t="shared" ca="1" si="269"/>
        <v>0.86430555555555555</v>
      </c>
      <c r="Q312" s="23">
        <f t="shared" ca="1" si="270"/>
        <v>2.3935185185185226E-2</v>
      </c>
      <c r="R312" s="14">
        <f t="shared" ca="1" si="271"/>
        <v>0.88824074074074078</v>
      </c>
      <c r="S312" s="13">
        <f t="shared" ca="1" si="215"/>
        <v>34</v>
      </c>
      <c r="T312" s="14">
        <f t="shared" ca="1" si="272"/>
        <v>3.9351851851851852E-4</v>
      </c>
      <c r="U312" s="14">
        <f t="shared" ca="1" si="273"/>
        <v>0.88863425925925932</v>
      </c>
      <c r="V312" s="12">
        <f t="shared" ca="1" si="274"/>
        <v>0.88863425925925932</v>
      </c>
      <c r="W312" s="23">
        <v>0</v>
      </c>
      <c r="X312" s="12">
        <f t="shared" ca="1" si="275"/>
        <v>0.88863425925925932</v>
      </c>
      <c r="Y312" s="11">
        <f t="shared" ca="1" si="216"/>
        <v>27</v>
      </c>
      <c r="Z312" s="12">
        <f t="shared" ca="1" si="276"/>
        <v>3.1250000000000001E-4</v>
      </c>
      <c r="AA312" s="12">
        <f t="shared" ca="1" si="277"/>
        <v>0.88894675925925937</v>
      </c>
      <c r="AB312" s="10">
        <f t="shared" ca="1" si="278"/>
        <v>0.88894675925925937</v>
      </c>
      <c r="AC312" s="23">
        <f>0</f>
        <v>0</v>
      </c>
      <c r="AD312" s="10">
        <f t="shared" ca="1" si="279"/>
        <v>0.88894675925925937</v>
      </c>
      <c r="AE312" s="9">
        <f t="shared" ca="1" si="217"/>
        <v>41</v>
      </c>
      <c r="AF312" s="10">
        <f t="shared" ca="1" si="280"/>
        <v>4.7453703703703704E-4</v>
      </c>
      <c r="AG312" s="10">
        <f t="shared" ca="1" si="281"/>
        <v>0.8894212962962964</v>
      </c>
      <c r="AH312" s="9" t="str">
        <f t="shared" ca="1" si="218"/>
        <v>Bowl</v>
      </c>
      <c r="AI312" s="8">
        <f t="shared" ca="1" si="282"/>
        <v>0.8894212962962964</v>
      </c>
      <c r="AJ312" s="23">
        <f t="shared" ca="1" si="283"/>
        <v>0</v>
      </c>
      <c r="AK312" s="8">
        <f t="shared" ca="1" si="284"/>
        <v>0.8894212962962964</v>
      </c>
      <c r="AL312" s="7">
        <f t="shared" ca="1" si="219"/>
        <v>15</v>
      </c>
      <c r="AM312" s="8">
        <f t="shared" ca="1" si="285"/>
        <v>1.7361111111111112E-4</v>
      </c>
      <c r="AN312" s="8">
        <f t="shared" ca="1" si="286"/>
        <v>0.88959490740740754</v>
      </c>
      <c r="AO312" s="7" t="str">
        <f t="shared" ca="1" si="220"/>
        <v>Debit</v>
      </c>
      <c r="AP312" s="1">
        <f t="shared" ca="1" si="287"/>
        <v>2.3935185185185226E-2</v>
      </c>
      <c r="AQ312" s="1">
        <f t="shared" ca="1" si="288"/>
        <v>1.9560185185185184E-3</v>
      </c>
      <c r="AR312">
        <f t="shared" si="289"/>
        <v>1</v>
      </c>
      <c r="AS312" s="33">
        <f t="shared" ca="1" si="290"/>
        <v>2.3935185185185226E-2</v>
      </c>
      <c r="AT312" s="33">
        <f t="shared" ca="1" si="291"/>
        <v>1.9560185185185184E-3</v>
      </c>
      <c r="AX312">
        <f t="shared" si="221"/>
        <v>308</v>
      </c>
      <c r="AY312" s="34">
        <v>9.6366669524466011E-3</v>
      </c>
    </row>
    <row r="313" spans="1:51">
      <c r="A313" s="2">
        <v>63</v>
      </c>
      <c r="B313" s="1">
        <f t="shared" si="257"/>
        <v>7.291666666666667E-4</v>
      </c>
      <c r="C313" s="5">
        <f t="shared" si="258"/>
        <v>0.86443287037037042</v>
      </c>
      <c r="D313" s="18">
        <f t="shared" si="259"/>
        <v>0.86443287037037042</v>
      </c>
      <c r="E313" s="21">
        <f t="shared" ca="1" si="260"/>
        <v>0</v>
      </c>
      <c r="F313" s="18">
        <f t="shared" ca="1" si="261"/>
        <v>0.86443287037037042</v>
      </c>
      <c r="G313" s="25">
        <f t="shared" ca="1" si="213"/>
        <v>19</v>
      </c>
      <c r="H313" s="18">
        <f t="shared" ca="1" si="262"/>
        <v>2.199074074074074E-4</v>
      </c>
      <c r="I313" s="18">
        <f t="shared" ca="1" si="263"/>
        <v>0.86465277777777783</v>
      </c>
      <c r="J313" s="16">
        <f t="shared" ca="1" si="264"/>
        <v>0.86465277777777783</v>
      </c>
      <c r="K313" s="23">
        <f t="shared" ca="1" si="265"/>
        <v>0</v>
      </c>
      <c r="L313" s="16">
        <f t="shared" ca="1" si="266"/>
        <v>0.86465277777777783</v>
      </c>
      <c r="M313" s="15">
        <f t="shared" ca="1" si="214"/>
        <v>12</v>
      </c>
      <c r="N313" s="16">
        <f t="shared" ca="1" si="267"/>
        <v>1.3888888888888889E-4</v>
      </c>
      <c r="O313" s="16">
        <f t="shared" ca="1" si="268"/>
        <v>0.86479166666666674</v>
      </c>
      <c r="P313" s="14">
        <f t="shared" ca="1" si="269"/>
        <v>0.86479166666666674</v>
      </c>
      <c r="Q313" s="23">
        <f t="shared" ca="1" si="270"/>
        <v>2.4629629629629668E-2</v>
      </c>
      <c r="R313" s="14">
        <f t="shared" ca="1" si="271"/>
        <v>0.8894212962962964</v>
      </c>
      <c r="S313" s="13">
        <f t="shared" ca="1" si="215"/>
        <v>41</v>
      </c>
      <c r="T313" s="14">
        <f t="shared" ca="1" si="272"/>
        <v>4.7453703703703704E-4</v>
      </c>
      <c r="U313" s="14">
        <f t="shared" ca="1" si="273"/>
        <v>0.88989583333333344</v>
      </c>
      <c r="V313" s="12">
        <f t="shared" ca="1" si="274"/>
        <v>0.88989583333333344</v>
      </c>
      <c r="W313" s="23">
        <v>0</v>
      </c>
      <c r="X313" s="12">
        <f t="shared" ca="1" si="275"/>
        <v>0.88989583333333344</v>
      </c>
      <c r="Y313" s="11">
        <f t="shared" ca="1" si="216"/>
        <v>22</v>
      </c>
      <c r="Z313" s="12">
        <f t="shared" ca="1" si="276"/>
        <v>2.5462962962962961E-4</v>
      </c>
      <c r="AA313" s="12">
        <f t="shared" ca="1" si="277"/>
        <v>0.89015046296296307</v>
      </c>
      <c r="AB313" s="10">
        <f t="shared" ca="1" si="278"/>
        <v>0.89015046296296307</v>
      </c>
      <c r="AC313" s="23">
        <f>0</f>
        <v>0</v>
      </c>
      <c r="AD313" s="10">
        <f t="shared" ca="1" si="279"/>
        <v>0.89015046296296307</v>
      </c>
      <c r="AE313" s="9">
        <f t="shared" ca="1" si="217"/>
        <v>49</v>
      </c>
      <c r="AF313" s="10">
        <f t="shared" ca="1" si="280"/>
        <v>5.6712962962962967E-4</v>
      </c>
      <c r="AG313" s="10">
        <f t="shared" ca="1" si="281"/>
        <v>0.89071759259259276</v>
      </c>
      <c r="AH313" s="9" t="str">
        <f t="shared" ca="1" si="218"/>
        <v>Burrito</v>
      </c>
      <c r="AI313" s="8">
        <f t="shared" ca="1" si="282"/>
        <v>0.89071759259259276</v>
      </c>
      <c r="AJ313" s="23">
        <f t="shared" ca="1" si="283"/>
        <v>0</v>
      </c>
      <c r="AK313" s="8">
        <f t="shared" ca="1" si="284"/>
        <v>0.89071759259259276</v>
      </c>
      <c r="AL313" s="7">
        <f t="shared" ca="1" si="219"/>
        <v>11</v>
      </c>
      <c r="AM313" s="8">
        <f t="shared" ca="1" si="285"/>
        <v>1.273148148148148E-4</v>
      </c>
      <c r="AN313" s="8">
        <f t="shared" ca="1" si="286"/>
        <v>0.89084490740740752</v>
      </c>
      <c r="AO313" s="7" t="str">
        <f t="shared" ca="1" si="220"/>
        <v>Debit</v>
      </c>
      <c r="AP313" s="1">
        <f t="shared" ca="1" si="287"/>
        <v>2.4629629629629668E-2</v>
      </c>
      <c r="AQ313" s="1">
        <f t="shared" ca="1" si="288"/>
        <v>1.7824074074074075E-3</v>
      </c>
      <c r="AR313">
        <f t="shared" si="289"/>
        <v>1</v>
      </c>
      <c r="AS313" s="33">
        <f t="shared" ca="1" si="290"/>
        <v>2.4629629629629668E-2</v>
      </c>
      <c r="AT313" s="33">
        <f t="shared" ca="1" si="291"/>
        <v>1.7824074074074075E-3</v>
      </c>
      <c r="AX313">
        <f t="shared" si="221"/>
        <v>309</v>
      </c>
      <c r="AY313" s="34">
        <v>8.7334605052591507E-3</v>
      </c>
    </row>
    <row r="314" spans="1:51">
      <c r="A314" s="2">
        <v>63</v>
      </c>
      <c r="B314" s="1">
        <f t="shared" si="257"/>
        <v>7.291666666666667E-4</v>
      </c>
      <c r="C314" s="5">
        <f t="shared" si="258"/>
        <v>0.86516203703703709</v>
      </c>
      <c r="D314" s="18">
        <f t="shared" si="259"/>
        <v>0.86516203703703709</v>
      </c>
      <c r="E314" s="21">
        <f t="shared" ca="1" si="260"/>
        <v>0</v>
      </c>
      <c r="F314" s="18">
        <f t="shared" ca="1" si="261"/>
        <v>0.86516203703703709</v>
      </c>
      <c r="G314" s="25">
        <f t="shared" ca="1" si="213"/>
        <v>21</v>
      </c>
      <c r="H314" s="18">
        <f t="shared" ca="1" si="262"/>
        <v>2.4305555555555555E-4</v>
      </c>
      <c r="I314" s="18">
        <f t="shared" ca="1" si="263"/>
        <v>0.86540509259259268</v>
      </c>
      <c r="J314" s="16">
        <f t="shared" ca="1" si="264"/>
        <v>0.86540509259259268</v>
      </c>
      <c r="K314" s="23">
        <f t="shared" ca="1" si="265"/>
        <v>0</v>
      </c>
      <c r="L314" s="16">
        <f t="shared" ca="1" si="266"/>
        <v>0.86540509259259268</v>
      </c>
      <c r="M314" s="15">
        <f t="shared" ca="1" si="214"/>
        <v>11</v>
      </c>
      <c r="N314" s="16">
        <f t="shared" ca="1" si="267"/>
        <v>1.273148148148148E-4</v>
      </c>
      <c r="O314" s="16">
        <f t="shared" ca="1" si="268"/>
        <v>0.86553240740740744</v>
      </c>
      <c r="P314" s="14">
        <f t="shared" ca="1" si="269"/>
        <v>0.86553240740740744</v>
      </c>
      <c r="Q314" s="23">
        <f t="shared" ca="1" si="270"/>
        <v>2.518518518518531E-2</v>
      </c>
      <c r="R314" s="14">
        <f t="shared" ca="1" si="271"/>
        <v>0.89071759259259276</v>
      </c>
      <c r="S314" s="13">
        <f t="shared" ca="1" si="215"/>
        <v>36</v>
      </c>
      <c r="T314" s="14">
        <f t="shared" ca="1" si="272"/>
        <v>4.1666666666666669E-4</v>
      </c>
      <c r="U314" s="14">
        <f t="shared" ca="1" si="273"/>
        <v>0.89113425925925938</v>
      </c>
      <c r="V314" s="12">
        <f t="shared" ca="1" si="274"/>
        <v>0.89113425925925938</v>
      </c>
      <c r="W314" s="23">
        <v>0</v>
      </c>
      <c r="X314" s="12">
        <f t="shared" ca="1" si="275"/>
        <v>0.89113425925925938</v>
      </c>
      <c r="Y314" s="11">
        <f t="shared" ca="1" si="216"/>
        <v>27</v>
      </c>
      <c r="Z314" s="12">
        <f t="shared" ca="1" si="276"/>
        <v>3.1250000000000001E-4</v>
      </c>
      <c r="AA314" s="12">
        <f t="shared" ca="1" si="277"/>
        <v>0.89144675925925942</v>
      </c>
      <c r="AB314" s="10">
        <f t="shared" ca="1" si="278"/>
        <v>0.89144675925925942</v>
      </c>
      <c r="AC314" s="23">
        <f>0</f>
        <v>0</v>
      </c>
      <c r="AD314" s="10">
        <f t="shared" ca="1" si="279"/>
        <v>0.89144675925925942</v>
      </c>
      <c r="AE314" s="9">
        <f t="shared" ca="1" si="217"/>
        <v>30</v>
      </c>
      <c r="AF314" s="10">
        <f t="shared" ca="1" si="280"/>
        <v>3.4722222222222224E-4</v>
      </c>
      <c r="AG314" s="10">
        <f t="shared" ca="1" si="281"/>
        <v>0.8917939814814817</v>
      </c>
      <c r="AH314" s="9" t="str">
        <f t="shared" ca="1" si="218"/>
        <v>Bowl</v>
      </c>
      <c r="AI314" s="8">
        <f t="shared" ca="1" si="282"/>
        <v>0.8917939814814817</v>
      </c>
      <c r="AJ314" s="23">
        <f t="shared" ca="1" si="283"/>
        <v>0</v>
      </c>
      <c r="AK314" s="8">
        <f t="shared" ca="1" si="284"/>
        <v>0.8917939814814817</v>
      </c>
      <c r="AL314" s="7">
        <f t="shared" ca="1" si="219"/>
        <v>44</v>
      </c>
      <c r="AM314" s="8">
        <f t="shared" ca="1" si="285"/>
        <v>5.0925925925925921E-4</v>
      </c>
      <c r="AN314" s="8">
        <f t="shared" ca="1" si="286"/>
        <v>0.89230324074074097</v>
      </c>
      <c r="AO314" s="7" t="str">
        <f t="shared" ca="1" si="220"/>
        <v>Cash</v>
      </c>
      <c r="AP314" s="1">
        <f t="shared" ca="1" si="287"/>
        <v>2.518518518518531E-2</v>
      </c>
      <c r="AQ314" s="1">
        <f t="shared" ca="1" si="288"/>
        <v>1.9560185185185184E-3</v>
      </c>
      <c r="AR314">
        <f t="shared" si="289"/>
        <v>1</v>
      </c>
      <c r="AS314" s="33">
        <f t="shared" ca="1" si="290"/>
        <v>2.518518518518531E-2</v>
      </c>
      <c r="AT314" s="33">
        <f t="shared" ca="1" si="291"/>
        <v>1.9560185185185184E-3</v>
      </c>
      <c r="AX314">
        <f t="shared" si="221"/>
        <v>310</v>
      </c>
      <c r="AY314" s="34">
        <v>8.594035779607264E-3</v>
      </c>
    </row>
    <row r="315" spans="1:51">
      <c r="A315" s="2">
        <v>64</v>
      </c>
      <c r="B315" s="1">
        <f t="shared" si="257"/>
        <v>7.407407407407407E-4</v>
      </c>
      <c r="C315" s="5">
        <f t="shared" si="258"/>
        <v>0.8659027777777778</v>
      </c>
      <c r="D315" s="18">
        <f t="shared" si="259"/>
        <v>0.8659027777777778</v>
      </c>
      <c r="E315" s="21">
        <f t="shared" ca="1" si="260"/>
        <v>0</v>
      </c>
      <c r="F315" s="18">
        <f t="shared" ca="1" si="261"/>
        <v>0.8659027777777778</v>
      </c>
      <c r="G315" s="25">
        <f t="shared" ca="1" si="213"/>
        <v>11</v>
      </c>
      <c r="H315" s="18">
        <f t="shared" ca="1" si="262"/>
        <v>1.273148148148148E-4</v>
      </c>
      <c r="I315" s="18">
        <f t="shared" ca="1" si="263"/>
        <v>0.86603009259259256</v>
      </c>
      <c r="J315" s="16">
        <f t="shared" ca="1" si="264"/>
        <v>0.86603009259259256</v>
      </c>
      <c r="K315" s="23">
        <f t="shared" ca="1" si="265"/>
        <v>0</v>
      </c>
      <c r="L315" s="16">
        <f t="shared" ca="1" si="266"/>
        <v>0.86603009259259256</v>
      </c>
      <c r="M315" s="15">
        <f t="shared" ca="1" si="214"/>
        <v>24</v>
      </c>
      <c r="N315" s="16">
        <f t="shared" ca="1" si="267"/>
        <v>2.7777777777777778E-4</v>
      </c>
      <c r="O315" s="16">
        <f t="shared" ca="1" si="268"/>
        <v>0.86630787037037038</v>
      </c>
      <c r="P315" s="14">
        <f t="shared" ca="1" si="269"/>
        <v>0.86630787037037038</v>
      </c>
      <c r="Q315" s="23">
        <f t="shared" ca="1" si="270"/>
        <v>2.548611111111132E-2</v>
      </c>
      <c r="R315" s="14">
        <f t="shared" ca="1" si="271"/>
        <v>0.8917939814814817</v>
      </c>
      <c r="S315" s="13">
        <f t="shared" ca="1" si="215"/>
        <v>16</v>
      </c>
      <c r="T315" s="14">
        <f t="shared" ca="1" si="272"/>
        <v>1.8518518518518518E-4</v>
      </c>
      <c r="U315" s="14">
        <f t="shared" ca="1" si="273"/>
        <v>0.89197916666666688</v>
      </c>
      <c r="V315" s="12">
        <f t="shared" ca="1" si="274"/>
        <v>0.89197916666666688</v>
      </c>
      <c r="W315" s="23">
        <v>0</v>
      </c>
      <c r="X315" s="12">
        <f t="shared" ca="1" si="275"/>
        <v>0.89197916666666688</v>
      </c>
      <c r="Y315" s="11">
        <f t="shared" ca="1" si="216"/>
        <v>23</v>
      </c>
      <c r="Z315" s="12">
        <f t="shared" ca="1" si="276"/>
        <v>2.6620370370370372E-4</v>
      </c>
      <c r="AA315" s="12">
        <f t="shared" ca="1" si="277"/>
        <v>0.89224537037037055</v>
      </c>
      <c r="AB315" s="10">
        <f t="shared" ca="1" si="278"/>
        <v>0.89224537037037055</v>
      </c>
      <c r="AC315" s="23">
        <f>0</f>
        <v>0</v>
      </c>
      <c r="AD315" s="10">
        <f t="shared" ca="1" si="279"/>
        <v>0.89224537037037055</v>
      </c>
      <c r="AE315" s="9">
        <f t="shared" ca="1" si="217"/>
        <v>45</v>
      </c>
      <c r="AF315" s="10">
        <f t="shared" ca="1" si="280"/>
        <v>5.2083333333333333E-4</v>
      </c>
      <c r="AG315" s="10">
        <f t="shared" ca="1" si="281"/>
        <v>0.89276620370370385</v>
      </c>
      <c r="AH315" s="9" t="str">
        <f t="shared" ca="1" si="218"/>
        <v>Bowl</v>
      </c>
      <c r="AI315" s="8">
        <f t="shared" ca="1" si="282"/>
        <v>0.89276620370370385</v>
      </c>
      <c r="AJ315" s="23">
        <f t="shared" ca="1" si="283"/>
        <v>0</v>
      </c>
      <c r="AK315" s="8">
        <f t="shared" ca="1" si="284"/>
        <v>0.89276620370370385</v>
      </c>
      <c r="AL315" s="7">
        <f t="shared" ca="1" si="219"/>
        <v>16</v>
      </c>
      <c r="AM315" s="8">
        <f t="shared" ca="1" si="285"/>
        <v>1.8518518518518518E-4</v>
      </c>
      <c r="AN315" s="8">
        <f t="shared" ca="1" si="286"/>
        <v>0.89295138888888903</v>
      </c>
      <c r="AO315" s="7" t="str">
        <f t="shared" ca="1" si="220"/>
        <v>Debit</v>
      </c>
      <c r="AP315" s="1">
        <f t="shared" ca="1" si="287"/>
        <v>2.548611111111132E-2</v>
      </c>
      <c r="AQ315" s="1">
        <f t="shared" ca="1" si="288"/>
        <v>1.5625000000000001E-3</v>
      </c>
      <c r="AR315">
        <f t="shared" si="289"/>
        <v>1</v>
      </c>
      <c r="AS315" s="33">
        <f t="shared" ca="1" si="290"/>
        <v>2.548611111111132E-2</v>
      </c>
      <c r="AT315" s="33">
        <f t="shared" ca="1" si="291"/>
        <v>1.5625000000000001E-3</v>
      </c>
      <c r="AX315">
        <f t="shared" si="221"/>
        <v>311</v>
      </c>
      <c r="AY315" s="34">
        <v>8.192265374942961E-3</v>
      </c>
    </row>
    <row r="316" spans="1:51">
      <c r="A316" s="2">
        <v>26</v>
      </c>
      <c r="B316" s="1">
        <f t="shared" si="257"/>
        <v>3.0092592592592595E-4</v>
      </c>
      <c r="C316" s="5">
        <f t="shared" si="258"/>
        <v>0.8662037037037037</v>
      </c>
      <c r="D316" s="18">
        <f t="shared" si="259"/>
        <v>0.8662037037037037</v>
      </c>
      <c r="E316" s="21">
        <f t="shared" ca="1" si="260"/>
        <v>0</v>
      </c>
      <c r="F316" s="18">
        <f t="shared" ca="1" si="261"/>
        <v>0.8662037037037037</v>
      </c>
      <c r="G316" s="25">
        <f t="shared" ca="1" si="213"/>
        <v>10</v>
      </c>
      <c r="H316" s="18">
        <f t="shared" ca="1" si="262"/>
        <v>1.1574074074074075E-4</v>
      </c>
      <c r="I316" s="18">
        <f t="shared" ca="1" si="263"/>
        <v>0.86631944444444442</v>
      </c>
      <c r="J316" s="16">
        <f t="shared" ca="1" si="264"/>
        <v>0.86631944444444442</v>
      </c>
      <c r="K316" s="23">
        <f t="shared" ca="1" si="265"/>
        <v>0</v>
      </c>
      <c r="L316" s="16">
        <f t="shared" ca="1" si="266"/>
        <v>0.86631944444444442</v>
      </c>
      <c r="M316" s="15">
        <f t="shared" ca="1" si="214"/>
        <v>12</v>
      </c>
      <c r="N316" s="16">
        <f t="shared" ca="1" si="267"/>
        <v>1.3888888888888889E-4</v>
      </c>
      <c r="O316" s="16">
        <f t="shared" ca="1" si="268"/>
        <v>0.86645833333333333</v>
      </c>
      <c r="P316" s="14">
        <f t="shared" ca="1" si="269"/>
        <v>0.86645833333333333</v>
      </c>
      <c r="Q316" s="23">
        <f t="shared" ca="1" si="270"/>
        <v>2.6307870370370523E-2</v>
      </c>
      <c r="R316" s="14">
        <f t="shared" ca="1" si="271"/>
        <v>0.89276620370370385</v>
      </c>
      <c r="S316" s="13">
        <f t="shared" ca="1" si="215"/>
        <v>19</v>
      </c>
      <c r="T316" s="14">
        <f t="shared" ca="1" si="272"/>
        <v>2.199074074074074E-4</v>
      </c>
      <c r="U316" s="14">
        <f t="shared" ca="1" si="273"/>
        <v>0.89298611111111126</v>
      </c>
      <c r="V316" s="12">
        <f t="shared" ca="1" si="274"/>
        <v>0.89298611111111126</v>
      </c>
      <c r="W316" s="23">
        <v>0</v>
      </c>
      <c r="X316" s="12">
        <f t="shared" ca="1" si="275"/>
        <v>0.89298611111111126</v>
      </c>
      <c r="Y316" s="11">
        <f t="shared" ca="1" si="216"/>
        <v>25</v>
      </c>
      <c r="Z316" s="12">
        <f t="shared" ca="1" si="276"/>
        <v>2.8935185185185184E-4</v>
      </c>
      <c r="AA316" s="12">
        <f t="shared" ca="1" si="277"/>
        <v>0.89327546296296312</v>
      </c>
      <c r="AB316" s="10">
        <f t="shared" ca="1" si="278"/>
        <v>0.89327546296296312</v>
      </c>
      <c r="AC316" s="23">
        <f>0</f>
        <v>0</v>
      </c>
      <c r="AD316" s="10">
        <f t="shared" ca="1" si="279"/>
        <v>0.89327546296296312</v>
      </c>
      <c r="AE316" s="9">
        <f t="shared" ca="1" si="217"/>
        <v>43</v>
      </c>
      <c r="AF316" s="10">
        <f t="shared" ca="1" si="280"/>
        <v>4.9768518518518521E-4</v>
      </c>
      <c r="AG316" s="10">
        <f t="shared" ca="1" si="281"/>
        <v>0.89377314814814834</v>
      </c>
      <c r="AH316" s="9" t="str">
        <f t="shared" ca="1" si="218"/>
        <v>Bowl</v>
      </c>
      <c r="AI316" s="8">
        <f t="shared" ca="1" si="282"/>
        <v>0.89377314814814834</v>
      </c>
      <c r="AJ316" s="23">
        <f t="shared" ca="1" si="283"/>
        <v>0</v>
      </c>
      <c r="AK316" s="8">
        <f t="shared" ca="1" si="284"/>
        <v>0.89377314814814834</v>
      </c>
      <c r="AL316" s="7">
        <f t="shared" ca="1" si="219"/>
        <v>21</v>
      </c>
      <c r="AM316" s="8">
        <f t="shared" ca="1" si="285"/>
        <v>2.4305555555555555E-4</v>
      </c>
      <c r="AN316" s="8">
        <f t="shared" ca="1" si="286"/>
        <v>0.89401620370370394</v>
      </c>
      <c r="AO316" s="7" t="str">
        <f t="shared" ca="1" si="220"/>
        <v>Debit</v>
      </c>
      <c r="AP316" s="1">
        <f t="shared" ca="1" si="287"/>
        <v>2.6307870370370523E-2</v>
      </c>
      <c r="AQ316" s="1">
        <f t="shared" ca="1" si="288"/>
        <v>1.5046296296296296E-3</v>
      </c>
      <c r="AR316">
        <f t="shared" si="289"/>
        <v>1</v>
      </c>
      <c r="AS316" s="33">
        <f t="shared" ca="1" si="290"/>
        <v>2.6307870370370523E-2</v>
      </c>
      <c r="AT316" s="33">
        <f t="shared" ca="1" si="291"/>
        <v>1.5046296296296296E-3</v>
      </c>
      <c r="AX316">
        <f t="shared" si="221"/>
        <v>312</v>
      </c>
      <c r="AY316" s="34">
        <v>7.0923711133980558E-3</v>
      </c>
    </row>
    <row r="317" spans="1:51">
      <c r="A317" s="2">
        <v>127</v>
      </c>
      <c r="B317" s="1">
        <f t="shared" si="257"/>
        <v>1.4699074074074074E-3</v>
      </c>
      <c r="C317" s="5">
        <f t="shared" si="258"/>
        <v>0.86767361111111108</v>
      </c>
      <c r="D317" s="18">
        <f t="shared" si="259"/>
        <v>0.86767361111111108</v>
      </c>
      <c r="E317" s="21">
        <f t="shared" ca="1" si="260"/>
        <v>0</v>
      </c>
      <c r="F317" s="18">
        <f t="shared" ca="1" si="261"/>
        <v>0.86767361111111108</v>
      </c>
      <c r="G317" s="25">
        <f t="shared" ca="1" si="213"/>
        <v>11</v>
      </c>
      <c r="H317" s="18">
        <f t="shared" ca="1" si="262"/>
        <v>1.273148148148148E-4</v>
      </c>
      <c r="I317" s="18">
        <f t="shared" ca="1" si="263"/>
        <v>0.86780092592592584</v>
      </c>
      <c r="J317" s="16">
        <f t="shared" ca="1" si="264"/>
        <v>0.86780092592592584</v>
      </c>
      <c r="K317" s="23">
        <f t="shared" ca="1" si="265"/>
        <v>0</v>
      </c>
      <c r="L317" s="16">
        <f t="shared" ca="1" si="266"/>
        <v>0.86780092592592584</v>
      </c>
      <c r="M317" s="15">
        <f t="shared" ca="1" si="214"/>
        <v>27</v>
      </c>
      <c r="N317" s="16">
        <f t="shared" ca="1" si="267"/>
        <v>3.1250000000000001E-4</v>
      </c>
      <c r="O317" s="16">
        <f t="shared" ca="1" si="268"/>
        <v>0.86811342592592589</v>
      </c>
      <c r="P317" s="14">
        <f t="shared" ca="1" si="269"/>
        <v>0.86811342592592589</v>
      </c>
      <c r="Q317" s="23">
        <f t="shared" ca="1" si="270"/>
        <v>2.5659722222222459E-2</v>
      </c>
      <c r="R317" s="14">
        <f t="shared" ca="1" si="271"/>
        <v>0.89377314814814834</v>
      </c>
      <c r="S317" s="13">
        <f t="shared" ca="1" si="215"/>
        <v>44</v>
      </c>
      <c r="T317" s="14">
        <f t="shared" ca="1" si="272"/>
        <v>5.0925925925925921E-4</v>
      </c>
      <c r="U317" s="14">
        <f t="shared" ca="1" si="273"/>
        <v>0.89428240740740761</v>
      </c>
      <c r="V317" s="12">
        <f t="shared" ca="1" si="274"/>
        <v>0.89428240740740761</v>
      </c>
      <c r="W317" s="23">
        <v>0</v>
      </c>
      <c r="X317" s="12">
        <f t="shared" ca="1" si="275"/>
        <v>0.89428240740740761</v>
      </c>
      <c r="Y317" s="11">
        <f t="shared" ca="1" si="216"/>
        <v>23</v>
      </c>
      <c r="Z317" s="12">
        <f t="shared" ca="1" si="276"/>
        <v>2.6620370370370372E-4</v>
      </c>
      <c r="AA317" s="12">
        <f t="shared" ca="1" si="277"/>
        <v>0.89454861111111128</v>
      </c>
      <c r="AB317" s="10">
        <f t="shared" ca="1" si="278"/>
        <v>0.89454861111111128</v>
      </c>
      <c r="AC317" s="23">
        <f>0</f>
        <v>0</v>
      </c>
      <c r="AD317" s="10">
        <f t="shared" ca="1" si="279"/>
        <v>0.89454861111111128</v>
      </c>
      <c r="AE317" s="9">
        <f t="shared" ca="1" si="217"/>
        <v>27</v>
      </c>
      <c r="AF317" s="10">
        <f t="shared" ca="1" si="280"/>
        <v>3.1250000000000001E-4</v>
      </c>
      <c r="AG317" s="10">
        <f t="shared" ca="1" si="281"/>
        <v>0.89486111111111133</v>
      </c>
      <c r="AH317" s="9" t="str">
        <f t="shared" ca="1" si="218"/>
        <v>Bowl</v>
      </c>
      <c r="AI317" s="8">
        <f t="shared" ca="1" si="282"/>
        <v>0.89486111111111133</v>
      </c>
      <c r="AJ317" s="23">
        <f t="shared" ca="1" si="283"/>
        <v>0</v>
      </c>
      <c r="AK317" s="8">
        <f t="shared" ca="1" si="284"/>
        <v>0.89486111111111133</v>
      </c>
      <c r="AL317" s="7">
        <f t="shared" ca="1" si="219"/>
        <v>40</v>
      </c>
      <c r="AM317" s="8">
        <f t="shared" ca="1" si="285"/>
        <v>4.6296296296296298E-4</v>
      </c>
      <c r="AN317" s="8">
        <f t="shared" ca="1" si="286"/>
        <v>0.89532407407407433</v>
      </c>
      <c r="AO317" s="7" t="str">
        <f t="shared" ca="1" si="220"/>
        <v>Cash</v>
      </c>
      <c r="AP317" s="1">
        <f t="shared" ca="1" si="287"/>
        <v>2.5659722222222459E-2</v>
      </c>
      <c r="AQ317" s="1">
        <f t="shared" ca="1" si="288"/>
        <v>1.9907407407407408E-3</v>
      </c>
      <c r="AR317">
        <f t="shared" si="289"/>
        <v>1</v>
      </c>
      <c r="AS317" s="33">
        <f t="shared" ca="1" si="290"/>
        <v>2.5659722222222459E-2</v>
      </c>
      <c r="AT317" s="33">
        <f t="shared" ca="1" si="291"/>
        <v>1.9907407407407408E-3</v>
      </c>
      <c r="AX317">
        <f t="shared" si="221"/>
        <v>313</v>
      </c>
      <c r="AY317" s="34">
        <v>8.4213891746689092E-3</v>
      </c>
    </row>
    <row r="318" spans="1:51">
      <c r="A318" s="2">
        <v>38</v>
      </c>
      <c r="B318" s="1">
        <f t="shared" si="257"/>
        <v>4.3981481481481481E-4</v>
      </c>
      <c r="C318" s="5">
        <f t="shared" si="258"/>
        <v>0.86811342592592589</v>
      </c>
      <c r="D318" s="18">
        <f t="shared" si="259"/>
        <v>0.86811342592592589</v>
      </c>
      <c r="E318" s="21">
        <f t="shared" ca="1" si="260"/>
        <v>0</v>
      </c>
      <c r="F318" s="18">
        <f t="shared" ca="1" si="261"/>
        <v>0.86811342592592589</v>
      </c>
      <c r="G318" s="25">
        <f t="shared" ca="1" si="213"/>
        <v>16</v>
      </c>
      <c r="H318" s="18">
        <f t="shared" ca="1" si="262"/>
        <v>1.8518518518518518E-4</v>
      </c>
      <c r="I318" s="18">
        <f t="shared" ca="1" si="263"/>
        <v>0.86829861111111106</v>
      </c>
      <c r="J318" s="16">
        <f t="shared" ca="1" si="264"/>
        <v>0.86829861111111106</v>
      </c>
      <c r="K318" s="23">
        <f t="shared" ca="1" si="265"/>
        <v>0</v>
      </c>
      <c r="L318" s="16">
        <f t="shared" ca="1" si="266"/>
        <v>0.86829861111111106</v>
      </c>
      <c r="M318" s="15">
        <f t="shared" ca="1" si="214"/>
        <v>23</v>
      </c>
      <c r="N318" s="16">
        <f t="shared" ca="1" si="267"/>
        <v>2.6620370370370372E-4</v>
      </c>
      <c r="O318" s="16">
        <f t="shared" ca="1" si="268"/>
        <v>0.86856481481481473</v>
      </c>
      <c r="P318" s="14">
        <f t="shared" ca="1" si="269"/>
        <v>0.86856481481481473</v>
      </c>
      <c r="Q318" s="23">
        <f t="shared" ca="1" si="270"/>
        <v>2.6296296296296595E-2</v>
      </c>
      <c r="R318" s="14">
        <f t="shared" ca="1" si="271"/>
        <v>0.89486111111111133</v>
      </c>
      <c r="S318" s="13">
        <f t="shared" ca="1" si="215"/>
        <v>26</v>
      </c>
      <c r="T318" s="14">
        <f t="shared" ca="1" si="272"/>
        <v>3.0092592592592595E-4</v>
      </c>
      <c r="U318" s="14">
        <f t="shared" ca="1" si="273"/>
        <v>0.89516203703703723</v>
      </c>
      <c r="V318" s="12">
        <f t="shared" ca="1" si="274"/>
        <v>0.89516203703703723</v>
      </c>
      <c r="W318" s="23">
        <v>0</v>
      </c>
      <c r="X318" s="12">
        <f t="shared" ca="1" si="275"/>
        <v>0.89516203703703723</v>
      </c>
      <c r="Y318" s="11">
        <f t="shared" ca="1" si="216"/>
        <v>28</v>
      </c>
      <c r="Z318" s="12">
        <f t="shared" ca="1" si="276"/>
        <v>3.2407407407407406E-4</v>
      </c>
      <c r="AA318" s="12">
        <f t="shared" ca="1" si="277"/>
        <v>0.89548611111111132</v>
      </c>
      <c r="AB318" s="10">
        <f t="shared" ca="1" si="278"/>
        <v>0.89548611111111132</v>
      </c>
      <c r="AC318" s="23">
        <f>0</f>
        <v>0</v>
      </c>
      <c r="AD318" s="10">
        <f t="shared" ca="1" si="279"/>
        <v>0.89548611111111132</v>
      </c>
      <c r="AE318" s="9">
        <f t="shared" ca="1" si="217"/>
        <v>65</v>
      </c>
      <c r="AF318" s="10">
        <f t="shared" ca="1" si="280"/>
        <v>7.5231481481481482E-4</v>
      </c>
      <c r="AG318" s="10">
        <f t="shared" ca="1" si="281"/>
        <v>0.89623842592592617</v>
      </c>
      <c r="AH318" s="9" t="str">
        <f t="shared" ca="1" si="218"/>
        <v>Quesadilla</v>
      </c>
      <c r="AI318" s="8">
        <f t="shared" ca="1" si="282"/>
        <v>0.89623842592592617</v>
      </c>
      <c r="AJ318" s="23">
        <f t="shared" ca="1" si="283"/>
        <v>0</v>
      </c>
      <c r="AK318" s="8">
        <f t="shared" ca="1" si="284"/>
        <v>0.89623842592592617</v>
      </c>
      <c r="AL318" s="7">
        <f t="shared" ca="1" si="219"/>
        <v>25</v>
      </c>
      <c r="AM318" s="8">
        <f t="shared" ca="1" si="285"/>
        <v>2.8935185185185184E-4</v>
      </c>
      <c r="AN318" s="8">
        <f t="shared" ca="1" si="286"/>
        <v>0.89652777777777803</v>
      </c>
      <c r="AO318" s="7" t="str">
        <f t="shared" ca="1" si="220"/>
        <v>Debit</v>
      </c>
      <c r="AP318" s="1">
        <f t="shared" ca="1" si="287"/>
        <v>2.6296296296296595E-2</v>
      </c>
      <c r="AQ318" s="1">
        <f t="shared" ca="1" si="288"/>
        <v>2.1180555555555558E-3</v>
      </c>
      <c r="AR318">
        <f t="shared" si="289"/>
        <v>1</v>
      </c>
      <c r="AS318" s="33">
        <f t="shared" ca="1" si="290"/>
        <v>2.6296296296296595E-2</v>
      </c>
      <c r="AT318" s="33">
        <f t="shared" ca="1" si="291"/>
        <v>2.1180555555555558E-3</v>
      </c>
      <c r="AX318">
        <f t="shared" si="221"/>
        <v>314</v>
      </c>
      <c r="AY318" s="34">
        <v>9.8594321559216744E-3</v>
      </c>
    </row>
    <row r="319" spans="1:51">
      <c r="A319" s="2">
        <v>7</v>
      </c>
      <c r="B319" s="1">
        <f t="shared" si="257"/>
        <v>8.1018518518518516E-5</v>
      </c>
      <c r="C319" s="5">
        <f t="shared" si="258"/>
        <v>0.86819444444444438</v>
      </c>
      <c r="D319" s="18">
        <f t="shared" si="259"/>
        <v>0.86819444444444438</v>
      </c>
      <c r="E319" s="21">
        <f t="shared" ca="1" si="260"/>
        <v>1.0416666666668295E-4</v>
      </c>
      <c r="F319" s="18">
        <f t="shared" ca="1" si="261"/>
        <v>0.86829861111111106</v>
      </c>
      <c r="G319" s="25">
        <f t="shared" ca="1" si="213"/>
        <v>12</v>
      </c>
      <c r="H319" s="18">
        <f t="shared" ca="1" si="262"/>
        <v>1.3888888888888889E-4</v>
      </c>
      <c r="I319" s="18">
        <f t="shared" ca="1" si="263"/>
        <v>0.86843749999999997</v>
      </c>
      <c r="J319" s="16">
        <f t="shared" ca="1" si="264"/>
        <v>0.86843749999999997</v>
      </c>
      <c r="K319" s="23">
        <f t="shared" ca="1" si="265"/>
        <v>1.273148148147607E-4</v>
      </c>
      <c r="L319" s="16">
        <f t="shared" ca="1" si="266"/>
        <v>0.86856481481481473</v>
      </c>
      <c r="M319" s="15">
        <f t="shared" ca="1" si="214"/>
        <v>12</v>
      </c>
      <c r="N319" s="16">
        <f t="shared" ca="1" si="267"/>
        <v>1.3888888888888889E-4</v>
      </c>
      <c r="O319" s="16">
        <f t="shared" ca="1" si="268"/>
        <v>0.86870370370370364</v>
      </c>
      <c r="P319" s="14">
        <f t="shared" ca="1" si="269"/>
        <v>0.86870370370370364</v>
      </c>
      <c r="Q319" s="23">
        <f t="shared" ca="1" si="270"/>
        <v>2.753472222222253E-2</v>
      </c>
      <c r="R319" s="14">
        <f t="shared" ca="1" si="271"/>
        <v>0.89623842592592617</v>
      </c>
      <c r="S319" s="13">
        <f t="shared" ca="1" si="215"/>
        <v>42</v>
      </c>
      <c r="T319" s="14">
        <f t="shared" ca="1" si="272"/>
        <v>4.861111111111111E-4</v>
      </c>
      <c r="U319" s="14">
        <f t="shared" ca="1" si="273"/>
        <v>0.89672453703703725</v>
      </c>
      <c r="V319" s="12">
        <f t="shared" ca="1" si="274"/>
        <v>0.89672453703703725</v>
      </c>
      <c r="W319" s="23">
        <v>0</v>
      </c>
      <c r="X319" s="12">
        <f t="shared" ca="1" si="275"/>
        <v>0.89672453703703725</v>
      </c>
      <c r="Y319" s="11">
        <f t="shared" ca="1" si="216"/>
        <v>34</v>
      </c>
      <c r="Z319" s="12">
        <f t="shared" ca="1" si="276"/>
        <v>3.9351851851851852E-4</v>
      </c>
      <c r="AA319" s="12">
        <f t="shared" ca="1" si="277"/>
        <v>0.89711805555555579</v>
      </c>
      <c r="AB319" s="10">
        <f t="shared" ca="1" si="278"/>
        <v>0.89711805555555579</v>
      </c>
      <c r="AC319" s="23">
        <f>0</f>
        <v>0</v>
      </c>
      <c r="AD319" s="10">
        <f t="shared" ca="1" si="279"/>
        <v>0.89711805555555579</v>
      </c>
      <c r="AE319" s="9">
        <f t="shared" ca="1" si="217"/>
        <v>46</v>
      </c>
      <c r="AF319" s="10">
        <f t="shared" ca="1" si="280"/>
        <v>5.3240740740740744E-4</v>
      </c>
      <c r="AG319" s="10">
        <f t="shared" ca="1" si="281"/>
        <v>0.89765046296296325</v>
      </c>
      <c r="AH319" s="9" t="str">
        <f t="shared" ca="1" si="218"/>
        <v>Bowl</v>
      </c>
      <c r="AI319" s="8">
        <f t="shared" ca="1" si="282"/>
        <v>0.89765046296296325</v>
      </c>
      <c r="AJ319" s="23">
        <f t="shared" ca="1" si="283"/>
        <v>0</v>
      </c>
      <c r="AK319" s="8">
        <f t="shared" ca="1" si="284"/>
        <v>0.89765046296296325</v>
      </c>
      <c r="AL319" s="7">
        <f t="shared" ca="1" si="219"/>
        <v>56</v>
      </c>
      <c r="AM319" s="8">
        <f t="shared" ca="1" si="285"/>
        <v>6.4814814814814813E-4</v>
      </c>
      <c r="AN319" s="8">
        <f t="shared" ca="1" si="286"/>
        <v>0.89829861111111142</v>
      </c>
      <c r="AO319" s="7" t="str">
        <f t="shared" ca="1" si="220"/>
        <v>Cash</v>
      </c>
      <c r="AP319" s="1">
        <f t="shared" ca="1" si="287"/>
        <v>2.7766203703703973E-2</v>
      </c>
      <c r="AQ319" s="1">
        <f t="shared" ca="1" si="288"/>
        <v>2.3379629629629631E-3</v>
      </c>
      <c r="AR319">
        <f t="shared" si="289"/>
        <v>1</v>
      </c>
      <c r="AS319" s="33">
        <f t="shared" ca="1" si="290"/>
        <v>2.7766203703703973E-2</v>
      </c>
      <c r="AT319" s="33">
        <f t="shared" ca="1" si="291"/>
        <v>2.3379629629629631E-3</v>
      </c>
      <c r="AX319">
        <f t="shared" si="221"/>
        <v>315</v>
      </c>
      <c r="AY319" s="34">
        <v>9.3839663351625996E-3</v>
      </c>
    </row>
    <row r="320" spans="1:51">
      <c r="A320" s="2">
        <v>50</v>
      </c>
      <c r="B320" s="1">
        <f t="shared" si="257"/>
        <v>5.7870370370370367E-4</v>
      </c>
      <c r="C320" s="5">
        <f t="shared" si="258"/>
        <v>0.8687731481481481</v>
      </c>
      <c r="D320" s="18">
        <f t="shared" si="259"/>
        <v>0.8687731481481481</v>
      </c>
      <c r="E320" s="21">
        <f t="shared" ca="1" si="260"/>
        <v>0</v>
      </c>
      <c r="F320" s="18">
        <f t="shared" ca="1" si="261"/>
        <v>0.8687731481481481</v>
      </c>
      <c r="G320" s="25">
        <f t="shared" ca="1" si="213"/>
        <v>24</v>
      </c>
      <c r="H320" s="18">
        <f t="shared" ca="1" si="262"/>
        <v>2.7777777777777778E-4</v>
      </c>
      <c r="I320" s="18">
        <f t="shared" ca="1" si="263"/>
        <v>0.86905092592592592</v>
      </c>
      <c r="J320" s="16">
        <f t="shared" ca="1" si="264"/>
        <v>0.86905092592592592</v>
      </c>
      <c r="K320" s="23">
        <f t="shared" ca="1" si="265"/>
        <v>0</v>
      </c>
      <c r="L320" s="16">
        <f t="shared" ca="1" si="266"/>
        <v>0.86905092592592592</v>
      </c>
      <c r="M320" s="15">
        <f t="shared" ca="1" si="214"/>
        <v>19</v>
      </c>
      <c r="N320" s="16">
        <f t="shared" ca="1" si="267"/>
        <v>2.199074074074074E-4</v>
      </c>
      <c r="O320" s="16">
        <f t="shared" ca="1" si="268"/>
        <v>0.86927083333333333</v>
      </c>
      <c r="P320" s="14">
        <f t="shared" ca="1" si="269"/>
        <v>0.86927083333333333</v>
      </c>
      <c r="Q320" s="23">
        <f t="shared" ca="1" si="270"/>
        <v>2.8379629629629921E-2</v>
      </c>
      <c r="R320" s="14">
        <f t="shared" ca="1" si="271"/>
        <v>0.89765046296296325</v>
      </c>
      <c r="S320" s="13">
        <f t="shared" ca="1" si="215"/>
        <v>17</v>
      </c>
      <c r="T320" s="14">
        <f t="shared" ca="1" si="272"/>
        <v>1.9675925925925926E-4</v>
      </c>
      <c r="U320" s="14">
        <f t="shared" ca="1" si="273"/>
        <v>0.89784722222222246</v>
      </c>
      <c r="V320" s="12">
        <f t="shared" ca="1" si="274"/>
        <v>0.89784722222222246</v>
      </c>
      <c r="W320" s="23">
        <v>0</v>
      </c>
      <c r="X320" s="12">
        <f t="shared" ca="1" si="275"/>
        <v>0.89784722222222246</v>
      </c>
      <c r="Y320" s="11">
        <f t="shared" ca="1" si="216"/>
        <v>31</v>
      </c>
      <c r="Z320" s="12">
        <f t="shared" ca="1" si="276"/>
        <v>3.5879629629629629E-4</v>
      </c>
      <c r="AA320" s="12">
        <f t="shared" ca="1" si="277"/>
        <v>0.89820601851851878</v>
      </c>
      <c r="AB320" s="10">
        <f t="shared" ca="1" si="278"/>
        <v>0.89820601851851878</v>
      </c>
      <c r="AC320" s="23">
        <f>0</f>
        <v>0</v>
      </c>
      <c r="AD320" s="10">
        <f t="shared" ca="1" si="279"/>
        <v>0.89820601851851878</v>
      </c>
      <c r="AE320" s="9">
        <f t="shared" ca="1" si="217"/>
        <v>34</v>
      </c>
      <c r="AF320" s="10">
        <f t="shared" ca="1" si="280"/>
        <v>3.9351851851851852E-4</v>
      </c>
      <c r="AG320" s="10">
        <f t="shared" ca="1" si="281"/>
        <v>0.89859953703703732</v>
      </c>
      <c r="AH320" s="9" t="str">
        <f t="shared" ca="1" si="218"/>
        <v>Bowl</v>
      </c>
      <c r="AI320" s="8">
        <f t="shared" ca="1" si="282"/>
        <v>0.89859953703703732</v>
      </c>
      <c r="AJ320" s="23">
        <f t="shared" ca="1" si="283"/>
        <v>0</v>
      </c>
      <c r="AK320" s="8">
        <f t="shared" ca="1" si="284"/>
        <v>0.89859953703703732</v>
      </c>
      <c r="AL320" s="7">
        <f t="shared" ca="1" si="219"/>
        <v>11</v>
      </c>
      <c r="AM320" s="8">
        <f t="shared" ca="1" si="285"/>
        <v>1.273148148148148E-4</v>
      </c>
      <c r="AN320" s="8">
        <f t="shared" ca="1" si="286"/>
        <v>0.89872685185185208</v>
      </c>
      <c r="AO320" s="7" t="str">
        <f t="shared" ca="1" si="220"/>
        <v>Debit</v>
      </c>
      <c r="AP320" s="1">
        <f t="shared" ca="1" si="287"/>
        <v>2.8379629629629921E-2</v>
      </c>
      <c r="AQ320" s="1">
        <f t="shared" ca="1" si="288"/>
        <v>1.5740740740740741E-3</v>
      </c>
      <c r="AR320">
        <f t="shared" si="289"/>
        <v>1</v>
      </c>
      <c r="AS320" s="33">
        <f t="shared" ca="1" si="290"/>
        <v>2.8379629629629921E-2</v>
      </c>
      <c r="AT320" s="33">
        <f t="shared" ca="1" si="291"/>
        <v>1.5740740740740741E-3</v>
      </c>
      <c r="AX320">
        <f t="shared" si="221"/>
        <v>316</v>
      </c>
      <c r="AY320" s="34">
        <v>9.5574702789211902E-3</v>
      </c>
    </row>
    <row r="321" spans="1:51">
      <c r="A321" s="2">
        <v>100</v>
      </c>
      <c r="B321" s="1">
        <f t="shared" si="257"/>
        <v>1.1574074074074073E-3</v>
      </c>
      <c r="C321" s="5">
        <f t="shared" si="258"/>
        <v>0.86993055555555554</v>
      </c>
      <c r="D321" s="18">
        <f t="shared" si="259"/>
        <v>0.86993055555555554</v>
      </c>
      <c r="E321" s="21">
        <f t="shared" ca="1" si="260"/>
        <v>0</v>
      </c>
      <c r="F321" s="18">
        <f t="shared" ca="1" si="261"/>
        <v>0.86993055555555554</v>
      </c>
      <c r="G321" s="25">
        <f t="shared" ca="1" si="213"/>
        <v>10</v>
      </c>
      <c r="H321" s="18">
        <f t="shared" ca="1" si="262"/>
        <v>1.1574074074074075E-4</v>
      </c>
      <c r="I321" s="18">
        <f t="shared" ca="1" si="263"/>
        <v>0.87004629629629626</v>
      </c>
      <c r="J321" s="16">
        <f t="shared" ca="1" si="264"/>
        <v>0.87004629629629626</v>
      </c>
      <c r="K321" s="23">
        <f t="shared" ca="1" si="265"/>
        <v>0</v>
      </c>
      <c r="L321" s="16">
        <f t="shared" ca="1" si="266"/>
        <v>0.87004629629629626</v>
      </c>
      <c r="M321" s="15">
        <f t="shared" ca="1" si="214"/>
        <v>18</v>
      </c>
      <c r="N321" s="16">
        <f t="shared" ca="1" si="267"/>
        <v>2.0833333333333335E-4</v>
      </c>
      <c r="O321" s="16">
        <f t="shared" ca="1" si="268"/>
        <v>0.87025462962962963</v>
      </c>
      <c r="P321" s="14">
        <f t="shared" ca="1" si="269"/>
        <v>0.87025462962962963</v>
      </c>
      <c r="Q321" s="23">
        <f t="shared" ca="1" si="270"/>
        <v>2.8344907407407693E-2</v>
      </c>
      <c r="R321" s="14">
        <f t="shared" ca="1" si="271"/>
        <v>0.89859953703703732</v>
      </c>
      <c r="S321" s="13">
        <f t="shared" ca="1" si="215"/>
        <v>38</v>
      </c>
      <c r="T321" s="14">
        <f t="shared" ca="1" si="272"/>
        <v>4.3981481481481481E-4</v>
      </c>
      <c r="U321" s="14">
        <f t="shared" ca="1" si="273"/>
        <v>0.89903935185185213</v>
      </c>
      <c r="V321" s="12">
        <f t="shared" ca="1" si="274"/>
        <v>0.89903935185185213</v>
      </c>
      <c r="W321" s="23">
        <v>0</v>
      </c>
      <c r="X321" s="12">
        <f t="shared" ca="1" si="275"/>
        <v>0.89903935185185213</v>
      </c>
      <c r="Y321" s="11">
        <f t="shared" ca="1" si="216"/>
        <v>37</v>
      </c>
      <c r="Z321" s="12">
        <f t="shared" ca="1" si="276"/>
        <v>4.2824074074074075E-4</v>
      </c>
      <c r="AA321" s="12">
        <f t="shared" ca="1" si="277"/>
        <v>0.8994675925925929</v>
      </c>
      <c r="AB321" s="10">
        <f t="shared" ca="1" si="278"/>
        <v>0.8994675925925929</v>
      </c>
      <c r="AC321" s="23">
        <f>0</f>
        <v>0</v>
      </c>
      <c r="AD321" s="10">
        <f t="shared" ca="1" si="279"/>
        <v>0.8994675925925929</v>
      </c>
      <c r="AE321" s="9">
        <f t="shared" ca="1" si="217"/>
        <v>47</v>
      </c>
      <c r="AF321" s="10">
        <f t="shared" ca="1" si="280"/>
        <v>5.4398148148148144E-4</v>
      </c>
      <c r="AG321" s="10">
        <f t="shared" ca="1" si="281"/>
        <v>0.90001157407407439</v>
      </c>
      <c r="AH321" s="9" t="str">
        <f t="shared" ca="1" si="218"/>
        <v>Bowl</v>
      </c>
      <c r="AI321" s="8">
        <f t="shared" ca="1" si="282"/>
        <v>0.90001157407407439</v>
      </c>
      <c r="AJ321" s="23">
        <f t="shared" ca="1" si="283"/>
        <v>0</v>
      </c>
      <c r="AK321" s="8">
        <f t="shared" ca="1" si="284"/>
        <v>0.90001157407407439</v>
      </c>
      <c r="AL321" s="7">
        <f t="shared" ca="1" si="219"/>
        <v>21</v>
      </c>
      <c r="AM321" s="8">
        <f t="shared" ca="1" si="285"/>
        <v>2.4305555555555555E-4</v>
      </c>
      <c r="AN321" s="8">
        <f t="shared" ca="1" si="286"/>
        <v>0.90025462962962999</v>
      </c>
      <c r="AO321" s="7" t="str">
        <f t="shared" ca="1" si="220"/>
        <v>Debit</v>
      </c>
      <c r="AP321" s="1">
        <f t="shared" ca="1" si="287"/>
        <v>2.8344907407407693E-2</v>
      </c>
      <c r="AQ321" s="1">
        <f t="shared" ca="1" si="288"/>
        <v>1.9791666666666668E-3</v>
      </c>
      <c r="AR321">
        <f t="shared" si="289"/>
        <v>1</v>
      </c>
      <c r="AS321" s="33">
        <f t="shared" ca="1" si="290"/>
        <v>2.8344907407407693E-2</v>
      </c>
      <c r="AT321" s="33">
        <f t="shared" ca="1" si="291"/>
        <v>1.9791666666666668E-3</v>
      </c>
      <c r="AX321">
        <f t="shared" si="221"/>
        <v>317</v>
      </c>
      <c r="AY321" s="34">
        <v>8.9740512117060679E-3</v>
      </c>
    </row>
    <row r="322" spans="1:51">
      <c r="A322" s="2">
        <v>45</v>
      </c>
      <c r="B322" s="1">
        <f t="shared" si="257"/>
        <v>5.2083333333333333E-4</v>
      </c>
      <c r="C322" s="5">
        <f t="shared" si="258"/>
        <v>0.87045138888888884</v>
      </c>
      <c r="D322" s="18">
        <f t="shared" si="259"/>
        <v>0.87045138888888884</v>
      </c>
      <c r="E322" s="21">
        <f t="shared" ca="1" si="260"/>
        <v>0</v>
      </c>
      <c r="F322" s="18">
        <f t="shared" ca="1" si="261"/>
        <v>0.87045138888888884</v>
      </c>
      <c r="G322" s="25">
        <f t="shared" ca="1" si="213"/>
        <v>24</v>
      </c>
      <c r="H322" s="18">
        <f t="shared" ca="1" si="262"/>
        <v>2.7777777777777778E-4</v>
      </c>
      <c r="I322" s="18">
        <f t="shared" ca="1" si="263"/>
        <v>0.87072916666666667</v>
      </c>
      <c r="J322" s="16">
        <f t="shared" ca="1" si="264"/>
        <v>0.87072916666666667</v>
      </c>
      <c r="K322" s="23">
        <f t="shared" ca="1" si="265"/>
        <v>0</v>
      </c>
      <c r="L322" s="16">
        <f t="shared" ca="1" si="266"/>
        <v>0.87072916666666667</v>
      </c>
      <c r="M322" s="15">
        <f t="shared" ca="1" si="214"/>
        <v>15</v>
      </c>
      <c r="N322" s="16">
        <f t="shared" ca="1" si="267"/>
        <v>1.7361111111111112E-4</v>
      </c>
      <c r="O322" s="16">
        <f t="shared" ca="1" si="268"/>
        <v>0.8709027777777778</v>
      </c>
      <c r="P322" s="14">
        <f t="shared" ca="1" si="269"/>
        <v>0.8709027777777778</v>
      </c>
      <c r="Q322" s="23">
        <f t="shared" ca="1" si="270"/>
        <v>2.9108796296296591E-2</v>
      </c>
      <c r="R322" s="14">
        <f t="shared" ca="1" si="271"/>
        <v>0.90001157407407439</v>
      </c>
      <c r="S322" s="13">
        <f t="shared" ca="1" si="215"/>
        <v>17</v>
      </c>
      <c r="T322" s="14">
        <f t="shared" ca="1" si="272"/>
        <v>1.9675925925925926E-4</v>
      </c>
      <c r="U322" s="14">
        <f t="shared" ca="1" si="273"/>
        <v>0.90020833333333361</v>
      </c>
      <c r="V322" s="12">
        <f t="shared" ca="1" si="274"/>
        <v>0.90020833333333361</v>
      </c>
      <c r="W322" s="23">
        <v>0</v>
      </c>
      <c r="X322" s="12">
        <f t="shared" ca="1" si="275"/>
        <v>0.90020833333333361</v>
      </c>
      <c r="Y322" s="11">
        <f t="shared" ca="1" si="216"/>
        <v>33</v>
      </c>
      <c r="Z322" s="12">
        <f t="shared" ca="1" si="276"/>
        <v>3.8194444444444446E-4</v>
      </c>
      <c r="AA322" s="12">
        <f t="shared" ca="1" si="277"/>
        <v>0.900590277777778</v>
      </c>
      <c r="AB322" s="10">
        <f t="shared" ca="1" si="278"/>
        <v>0.900590277777778</v>
      </c>
      <c r="AC322" s="23">
        <f>0</f>
        <v>0</v>
      </c>
      <c r="AD322" s="10">
        <f t="shared" ca="1" si="279"/>
        <v>0.900590277777778</v>
      </c>
      <c r="AE322" s="9">
        <f t="shared" ca="1" si="217"/>
        <v>28</v>
      </c>
      <c r="AF322" s="10">
        <f t="shared" ca="1" si="280"/>
        <v>3.2407407407407406E-4</v>
      </c>
      <c r="AG322" s="10">
        <f t="shared" ca="1" si="281"/>
        <v>0.90091435185185209</v>
      </c>
      <c r="AH322" s="9" t="str">
        <f t="shared" ca="1" si="218"/>
        <v>Bowl</v>
      </c>
      <c r="AI322" s="8">
        <f t="shared" ca="1" si="282"/>
        <v>0.90091435185185209</v>
      </c>
      <c r="AJ322" s="23">
        <f t="shared" ca="1" si="283"/>
        <v>0</v>
      </c>
      <c r="AK322" s="8">
        <f t="shared" ca="1" si="284"/>
        <v>0.90091435185185209</v>
      </c>
      <c r="AL322" s="7">
        <f t="shared" ca="1" si="219"/>
        <v>12</v>
      </c>
      <c r="AM322" s="8">
        <f t="shared" ca="1" si="285"/>
        <v>1.3888888888888889E-4</v>
      </c>
      <c r="AN322" s="8">
        <f t="shared" ca="1" si="286"/>
        <v>0.901053240740741</v>
      </c>
      <c r="AO322" s="7" t="str">
        <f t="shared" ca="1" si="220"/>
        <v>Debit</v>
      </c>
      <c r="AP322" s="1">
        <f t="shared" ca="1" si="287"/>
        <v>2.9108796296296591E-2</v>
      </c>
      <c r="AQ322" s="1">
        <f t="shared" ca="1" si="288"/>
        <v>1.4930555555555558E-3</v>
      </c>
      <c r="AR322">
        <f t="shared" si="289"/>
        <v>1</v>
      </c>
      <c r="AS322" s="33">
        <f t="shared" ca="1" si="290"/>
        <v>2.9108796296296591E-2</v>
      </c>
      <c r="AT322" s="33">
        <f t="shared" ca="1" si="291"/>
        <v>1.4930555555555558E-3</v>
      </c>
      <c r="AX322">
        <f t="shared" si="221"/>
        <v>318</v>
      </c>
      <c r="AY322" s="34">
        <v>9.3805727023323088E-3</v>
      </c>
    </row>
    <row r="323" spans="1:51">
      <c r="A323" s="2">
        <v>100</v>
      </c>
      <c r="B323" s="1">
        <f t="shared" si="257"/>
        <v>1.1574074074074073E-3</v>
      </c>
      <c r="C323" s="5">
        <f t="shared" si="258"/>
        <v>0.87160879629629628</v>
      </c>
      <c r="D323" s="18">
        <f t="shared" si="259"/>
        <v>0.87160879629629628</v>
      </c>
      <c r="E323" s="21">
        <f t="shared" ca="1" si="260"/>
        <v>0</v>
      </c>
      <c r="F323" s="18">
        <f t="shared" ca="1" si="261"/>
        <v>0.87160879629629628</v>
      </c>
      <c r="G323" s="25">
        <f t="shared" ca="1" si="213"/>
        <v>12</v>
      </c>
      <c r="H323" s="18">
        <f t="shared" ca="1" si="262"/>
        <v>1.3888888888888889E-4</v>
      </c>
      <c r="I323" s="18">
        <f t="shared" ca="1" si="263"/>
        <v>0.87174768518518519</v>
      </c>
      <c r="J323" s="16">
        <f t="shared" ca="1" si="264"/>
        <v>0.87174768518518519</v>
      </c>
      <c r="K323" s="23">
        <f t="shared" ca="1" si="265"/>
        <v>0</v>
      </c>
      <c r="L323" s="16">
        <f t="shared" ca="1" si="266"/>
        <v>0.87174768518518519</v>
      </c>
      <c r="M323" s="15">
        <f t="shared" ca="1" si="214"/>
        <v>24</v>
      </c>
      <c r="N323" s="16">
        <f t="shared" ca="1" si="267"/>
        <v>2.7777777777777778E-4</v>
      </c>
      <c r="O323" s="16">
        <f t="shared" ca="1" si="268"/>
        <v>0.87202546296296302</v>
      </c>
      <c r="P323" s="14">
        <f t="shared" ca="1" si="269"/>
        <v>0.87202546296296302</v>
      </c>
      <c r="Q323" s="23">
        <f t="shared" ca="1" si="270"/>
        <v>2.8888888888889075E-2</v>
      </c>
      <c r="R323" s="14">
        <f t="shared" ca="1" si="271"/>
        <v>0.90091435185185209</v>
      </c>
      <c r="S323" s="13">
        <f t="shared" ca="1" si="215"/>
        <v>43</v>
      </c>
      <c r="T323" s="14">
        <f t="shared" ca="1" si="272"/>
        <v>4.9768518518518521E-4</v>
      </c>
      <c r="U323" s="14">
        <f t="shared" ca="1" si="273"/>
        <v>0.90141203703703732</v>
      </c>
      <c r="V323" s="12">
        <f t="shared" ca="1" si="274"/>
        <v>0.90141203703703732</v>
      </c>
      <c r="W323" s="23">
        <v>0</v>
      </c>
      <c r="X323" s="12">
        <f t="shared" ca="1" si="275"/>
        <v>0.90141203703703732</v>
      </c>
      <c r="Y323" s="11">
        <f t="shared" ca="1" si="216"/>
        <v>46</v>
      </c>
      <c r="Z323" s="12">
        <f t="shared" ca="1" si="276"/>
        <v>5.3240740740740744E-4</v>
      </c>
      <c r="AA323" s="12">
        <f t="shared" ca="1" si="277"/>
        <v>0.90194444444444477</v>
      </c>
      <c r="AB323" s="10">
        <f t="shared" ca="1" si="278"/>
        <v>0.90194444444444477</v>
      </c>
      <c r="AC323" s="23">
        <f>0</f>
        <v>0</v>
      </c>
      <c r="AD323" s="10">
        <f t="shared" ca="1" si="279"/>
        <v>0.90194444444444477</v>
      </c>
      <c r="AE323" s="9">
        <f t="shared" ca="1" si="217"/>
        <v>63</v>
      </c>
      <c r="AF323" s="10">
        <f t="shared" ca="1" si="280"/>
        <v>7.291666666666667E-4</v>
      </c>
      <c r="AG323" s="10">
        <f t="shared" ca="1" si="281"/>
        <v>0.90267361111111144</v>
      </c>
      <c r="AH323" s="9" t="str">
        <f t="shared" ca="1" si="218"/>
        <v>Quesadilla</v>
      </c>
      <c r="AI323" s="8">
        <f t="shared" ca="1" si="282"/>
        <v>0.90267361111111144</v>
      </c>
      <c r="AJ323" s="23">
        <f t="shared" ca="1" si="283"/>
        <v>0</v>
      </c>
      <c r="AK323" s="8">
        <f t="shared" ca="1" si="284"/>
        <v>0.90267361111111144</v>
      </c>
      <c r="AL323" s="7">
        <f t="shared" ca="1" si="219"/>
        <v>26</v>
      </c>
      <c r="AM323" s="8">
        <f t="shared" ca="1" si="285"/>
        <v>3.0092592592592595E-4</v>
      </c>
      <c r="AN323" s="8">
        <f t="shared" ca="1" si="286"/>
        <v>0.90297453703703734</v>
      </c>
      <c r="AO323" s="7" t="str">
        <f t="shared" ca="1" si="220"/>
        <v>Debit</v>
      </c>
      <c r="AP323" s="1">
        <f t="shared" ca="1" si="287"/>
        <v>2.8888888888889075E-2</v>
      </c>
      <c r="AQ323" s="1">
        <f t="shared" ca="1" si="288"/>
        <v>2.476851851851852E-3</v>
      </c>
      <c r="AR323">
        <f t="shared" si="289"/>
        <v>1</v>
      </c>
      <c r="AS323" s="33">
        <f t="shared" ca="1" si="290"/>
        <v>2.8888888888889075E-2</v>
      </c>
      <c r="AT323" s="33">
        <f t="shared" ca="1" si="291"/>
        <v>2.476851851851852E-3</v>
      </c>
      <c r="AX323">
        <f t="shared" si="221"/>
        <v>319</v>
      </c>
      <c r="AY323" s="34">
        <v>9.9915695016008083E-3</v>
      </c>
    </row>
    <row r="324" spans="1:51">
      <c r="A324" s="2">
        <v>39</v>
      </c>
      <c r="B324" s="1">
        <f t="shared" si="257"/>
        <v>4.5138888888888887E-4</v>
      </c>
      <c r="C324" s="5">
        <f t="shared" si="258"/>
        <v>0.87206018518518513</v>
      </c>
      <c r="D324" s="18">
        <f t="shared" si="259"/>
        <v>0.87206018518518513</v>
      </c>
      <c r="E324" s="21">
        <f t="shared" ca="1" si="260"/>
        <v>0</v>
      </c>
      <c r="F324" s="18">
        <f t="shared" ca="1" si="261"/>
        <v>0.87206018518518513</v>
      </c>
      <c r="G324" s="25">
        <f t="shared" ca="1" si="213"/>
        <v>24</v>
      </c>
      <c r="H324" s="18">
        <f t="shared" ca="1" si="262"/>
        <v>2.7777777777777778E-4</v>
      </c>
      <c r="I324" s="18">
        <f t="shared" ca="1" si="263"/>
        <v>0.87233796296296295</v>
      </c>
      <c r="J324" s="16">
        <f t="shared" ca="1" si="264"/>
        <v>0.87233796296296295</v>
      </c>
      <c r="K324" s="23">
        <f t="shared" ca="1" si="265"/>
        <v>0</v>
      </c>
      <c r="L324" s="16">
        <f t="shared" ca="1" si="266"/>
        <v>0.87233796296296295</v>
      </c>
      <c r="M324" s="15">
        <f t="shared" ca="1" si="214"/>
        <v>16</v>
      </c>
      <c r="N324" s="16">
        <f t="shared" ca="1" si="267"/>
        <v>1.8518518518518518E-4</v>
      </c>
      <c r="O324" s="16">
        <f t="shared" ca="1" si="268"/>
        <v>0.87252314814814813</v>
      </c>
      <c r="P324" s="14">
        <f t="shared" ca="1" si="269"/>
        <v>0.87252314814814813</v>
      </c>
      <c r="Q324" s="23">
        <f t="shared" ca="1" si="270"/>
        <v>3.0150462962963309E-2</v>
      </c>
      <c r="R324" s="14">
        <f t="shared" ca="1" si="271"/>
        <v>0.90267361111111144</v>
      </c>
      <c r="S324" s="13">
        <f t="shared" ca="1" si="215"/>
        <v>34</v>
      </c>
      <c r="T324" s="14">
        <f t="shared" ca="1" si="272"/>
        <v>3.9351851851851852E-4</v>
      </c>
      <c r="U324" s="14">
        <f t="shared" ca="1" si="273"/>
        <v>0.90306712962962998</v>
      </c>
      <c r="V324" s="12">
        <f t="shared" ca="1" si="274"/>
        <v>0.90306712962962998</v>
      </c>
      <c r="W324" s="23">
        <v>0</v>
      </c>
      <c r="X324" s="12">
        <f t="shared" ca="1" si="275"/>
        <v>0.90306712962962998</v>
      </c>
      <c r="Y324" s="11">
        <f t="shared" ca="1" si="216"/>
        <v>33</v>
      </c>
      <c r="Z324" s="12">
        <f t="shared" ca="1" si="276"/>
        <v>3.8194444444444446E-4</v>
      </c>
      <c r="AA324" s="12">
        <f t="shared" ca="1" si="277"/>
        <v>0.90344907407407438</v>
      </c>
      <c r="AB324" s="10">
        <f t="shared" ca="1" si="278"/>
        <v>0.90344907407407438</v>
      </c>
      <c r="AC324" s="23">
        <f>0</f>
        <v>0</v>
      </c>
      <c r="AD324" s="10">
        <f t="shared" ca="1" si="279"/>
        <v>0.90344907407407438</v>
      </c>
      <c r="AE324" s="9">
        <f t="shared" ca="1" si="217"/>
        <v>61</v>
      </c>
      <c r="AF324" s="10">
        <f t="shared" ca="1" si="280"/>
        <v>7.0601851851851847E-4</v>
      </c>
      <c r="AG324" s="10">
        <f t="shared" ca="1" si="281"/>
        <v>0.90415509259259286</v>
      </c>
      <c r="AH324" s="9" t="str">
        <f t="shared" ca="1" si="218"/>
        <v>Quesadilla</v>
      </c>
      <c r="AI324" s="8">
        <f t="shared" ca="1" si="282"/>
        <v>0.90415509259259286</v>
      </c>
      <c r="AJ324" s="23">
        <f t="shared" ca="1" si="283"/>
        <v>0</v>
      </c>
      <c r="AK324" s="8">
        <f t="shared" ca="1" si="284"/>
        <v>0.90415509259259286</v>
      </c>
      <c r="AL324" s="7">
        <f t="shared" ca="1" si="219"/>
        <v>30</v>
      </c>
      <c r="AM324" s="8">
        <f t="shared" ca="1" si="285"/>
        <v>3.4722222222222224E-4</v>
      </c>
      <c r="AN324" s="8">
        <f t="shared" ca="1" si="286"/>
        <v>0.90450231481481513</v>
      </c>
      <c r="AO324" s="7" t="str">
        <f t="shared" ca="1" si="220"/>
        <v>Debit</v>
      </c>
      <c r="AP324" s="1">
        <f t="shared" ca="1" si="287"/>
        <v>3.0150462962963309E-2</v>
      </c>
      <c r="AQ324" s="1">
        <f t="shared" ca="1" si="288"/>
        <v>2.2916666666666667E-3</v>
      </c>
      <c r="AR324">
        <f t="shared" si="289"/>
        <v>1</v>
      </c>
      <c r="AS324" s="33">
        <f t="shared" ca="1" si="290"/>
        <v>3.0150462962963309E-2</v>
      </c>
      <c r="AT324" s="33">
        <f t="shared" ca="1" si="291"/>
        <v>2.2916666666666667E-3</v>
      </c>
      <c r="AX324">
        <f t="shared" si="221"/>
        <v>320</v>
      </c>
      <c r="AY324" s="34">
        <v>1.0032757487426288E-2</v>
      </c>
    </row>
    <row r="325" spans="1:51">
      <c r="A325" s="2">
        <v>65</v>
      </c>
      <c r="B325" s="1">
        <f t="shared" si="257"/>
        <v>7.5231481481481482E-4</v>
      </c>
      <c r="C325" s="5">
        <f t="shared" si="258"/>
        <v>0.87281249999999999</v>
      </c>
      <c r="D325" s="18">
        <f t="shared" si="259"/>
        <v>0.87281249999999999</v>
      </c>
      <c r="E325" s="21">
        <f t="shared" ca="1" si="260"/>
        <v>0</v>
      </c>
      <c r="F325" s="18">
        <f t="shared" ca="1" si="261"/>
        <v>0.87281249999999999</v>
      </c>
      <c r="G325" s="25">
        <f t="shared" ca="1" si="213"/>
        <v>20</v>
      </c>
      <c r="H325" s="18">
        <f t="shared" ca="1" si="262"/>
        <v>2.3148148148148149E-4</v>
      </c>
      <c r="I325" s="18">
        <f t="shared" ca="1" si="263"/>
        <v>0.87304398148148143</v>
      </c>
      <c r="J325" s="16">
        <f t="shared" ca="1" si="264"/>
        <v>0.87304398148148143</v>
      </c>
      <c r="K325" s="23">
        <f t="shared" ca="1" si="265"/>
        <v>0</v>
      </c>
      <c r="L325" s="16">
        <f t="shared" ca="1" si="266"/>
        <v>0.87304398148148143</v>
      </c>
      <c r="M325" s="15">
        <f t="shared" ca="1" si="214"/>
        <v>27</v>
      </c>
      <c r="N325" s="16">
        <f t="shared" ca="1" si="267"/>
        <v>3.1250000000000001E-4</v>
      </c>
      <c r="O325" s="16">
        <f t="shared" ca="1" si="268"/>
        <v>0.87335648148148148</v>
      </c>
      <c r="P325" s="14">
        <f t="shared" ca="1" si="269"/>
        <v>0.87335648148148148</v>
      </c>
      <c r="Q325" s="23">
        <f t="shared" ca="1" si="270"/>
        <v>3.0798611111111374E-2</v>
      </c>
      <c r="R325" s="14">
        <f t="shared" ca="1" si="271"/>
        <v>0.90415509259259286</v>
      </c>
      <c r="S325" s="13">
        <f t="shared" ca="1" si="215"/>
        <v>39</v>
      </c>
      <c r="T325" s="14">
        <f t="shared" ca="1" si="272"/>
        <v>4.5138888888888887E-4</v>
      </c>
      <c r="U325" s="14">
        <f t="shared" ca="1" si="273"/>
        <v>0.90460648148148171</v>
      </c>
      <c r="V325" s="12">
        <f t="shared" ca="1" si="274"/>
        <v>0.90460648148148171</v>
      </c>
      <c r="W325" s="23">
        <v>0</v>
      </c>
      <c r="X325" s="12">
        <f t="shared" ca="1" si="275"/>
        <v>0.90460648148148171</v>
      </c>
      <c r="Y325" s="11">
        <f t="shared" ca="1" si="216"/>
        <v>39</v>
      </c>
      <c r="Z325" s="12">
        <f t="shared" ca="1" si="276"/>
        <v>4.5138888888888887E-4</v>
      </c>
      <c r="AA325" s="12">
        <f t="shared" ca="1" si="277"/>
        <v>0.90505787037037055</v>
      </c>
      <c r="AB325" s="10">
        <f t="shared" ca="1" si="278"/>
        <v>0.90505787037037055</v>
      </c>
      <c r="AC325" s="23">
        <f>0</f>
        <v>0</v>
      </c>
      <c r="AD325" s="10">
        <f t="shared" ca="1" si="279"/>
        <v>0.90505787037037055</v>
      </c>
      <c r="AE325" s="9">
        <f t="shared" ca="1" si="217"/>
        <v>43</v>
      </c>
      <c r="AF325" s="10">
        <f t="shared" ca="1" si="280"/>
        <v>4.9768518518518521E-4</v>
      </c>
      <c r="AG325" s="10">
        <f t="shared" ca="1" si="281"/>
        <v>0.90555555555555578</v>
      </c>
      <c r="AH325" s="9" t="str">
        <f t="shared" ca="1" si="218"/>
        <v>Bowl</v>
      </c>
      <c r="AI325" s="8">
        <f t="shared" ca="1" si="282"/>
        <v>0.90555555555555578</v>
      </c>
      <c r="AJ325" s="23">
        <f t="shared" ca="1" si="283"/>
        <v>0</v>
      </c>
      <c r="AK325" s="8">
        <f t="shared" ca="1" si="284"/>
        <v>0.90555555555555578</v>
      </c>
      <c r="AL325" s="7">
        <f t="shared" ca="1" si="219"/>
        <v>35</v>
      </c>
      <c r="AM325" s="8">
        <f t="shared" ca="1" si="285"/>
        <v>4.0509259259259258E-4</v>
      </c>
      <c r="AN325" s="8">
        <f t="shared" ca="1" si="286"/>
        <v>0.90596064814814836</v>
      </c>
      <c r="AO325" s="7" t="str">
        <f t="shared" ca="1" si="220"/>
        <v>Cash</v>
      </c>
      <c r="AP325" s="1">
        <f t="shared" ca="1" si="287"/>
        <v>3.0798611111111374E-2</v>
      </c>
      <c r="AQ325" s="1">
        <f t="shared" ca="1" si="288"/>
        <v>2.3495370370370367E-3</v>
      </c>
      <c r="AR325">
        <f t="shared" si="289"/>
        <v>1</v>
      </c>
      <c r="AS325" s="33">
        <f t="shared" ca="1" si="290"/>
        <v>3.0798611111111374E-2</v>
      </c>
      <c r="AT325" s="33">
        <f t="shared" ca="1" si="291"/>
        <v>2.3495370370370367E-3</v>
      </c>
      <c r="AX325">
        <f t="shared" si="221"/>
        <v>321</v>
      </c>
      <c r="AY325" s="34">
        <v>9.6077317672616184E-3</v>
      </c>
    </row>
    <row r="326" spans="1:51">
      <c r="A326" s="2">
        <v>9</v>
      </c>
      <c r="B326" s="1">
        <f t="shared" si="257"/>
        <v>1.0416666666666667E-4</v>
      </c>
      <c r="C326" s="5">
        <f t="shared" si="258"/>
        <v>0.87291666666666667</v>
      </c>
      <c r="D326" s="18">
        <f t="shared" si="259"/>
        <v>0.87291666666666667</v>
      </c>
      <c r="E326" s="21">
        <f t="shared" ca="1" si="260"/>
        <v>1.273148148147607E-4</v>
      </c>
      <c r="F326" s="18">
        <f t="shared" ca="1" si="261"/>
        <v>0.87304398148148143</v>
      </c>
      <c r="G326" s="25">
        <f t="shared" ref="G326:G355" ca="1" si="292">RANDBETWEEN(10,30)</f>
        <v>13</v>
      </c>
      <c r="H326" s="18">
        <f t="shared" ca="1" si="262"/>
        <v>1.5046296296296297E-4</v>
      </c>
      <c r="I326" s="18">
        <f t="shared" ca="1" si="263"/>
        <v>0.87319444444444438</v>
      </c>
      <c r="J326" s="16">
        <f t="shared" ca="1" si="264"/>
        <v>0.87319444444444438</v>
      </c>
      <c r="K326" s="23">
        <f t="shared" ca="1" si="265"/>
        <v>1.6203703703709937E-4</v>
      </c>
      <c r="L326" s="16">
        <f t="shared" ca="1" si="266"/>
        <v>0.87335648148148148</v>
      </c>
      <c r="M326" s="15">
        <f t="shared" ref="M326:M355" ca="1" si="293">RANDBETWEEN(8,35)</f>
        <v>13</v>
      </c>
      <c r="N326" s="16">
        <f t="shared" ca="1" si="267"/>
        <v>1.5046296296296297E-4</v>
      </c>
      <c r="O326" s="16">
        <f t="shared" ca="1" si="268"/>
        <v>0.87350694444444443</v>
      </c>
      <c r="P326" s="14">
        <f t="shared" ca="1" si="269"/>
        <v>0.87350694444444443</v>
      </c>
      <c r="Q326" s="23">
        <f t="shared" ca="1" si="270"/>
        <v>3.2048611111111347E-2</v>
      </c>
      <c r="R326" s="14">
        <f t="shared" ca="1" si="271"/>
        <v>0.90555555555555578</v>
      </c>
      <c r="S326" s="13">
        <f t="shared" ref="S326:S355" ca="1" si="294">RANDBETWEEN(15,45)</f>
        <v>17</v>
      </c>
      <c r="T326" s="14">
        <f t="shared" ca="1" si="272"/>
        <v>1.9675925925925926E-4</v>
      </c>
      <c r="U326" s="14">
        <f t="shared" ca="1" si="273"/>
        <v>0.905752314814815</v>
      </c>
      <c r="V326" s="12">
        <f t="shared" ca="1" si="274"/>
        <v>0.905752314814815</v>
      </c>
      <c r="W326" s="23">
        <v>0</v>
      </c>
      <c r="X326" s="12">
        <f t="shared" ca="1" si="275"/>
        <v>0.905752314814815</v>
      </c>
      <c r="Y326" s="11">
        <f t="shared" ref="Y326:Y355" ca="1" si="295">RANDBETWEEN(20,50)</f>
        <v>33</v>
      </c>
      <c r="Z326" s="12">
        <f t="shared" ca="1" si="276"/>
        <v>3.8194444444444446E-4</v>
      </c>
      <c r="AA326" s="12">
        <f t="shared" ca="1" si="277"/>
        <v>0.90613425925925939</v>
      </c>
      <c r="AB326" s="10">
        <f t="shared" ca="1" si="278"/>
        <v>0.90613425925925939</v>
      </c>
      <c r="AC326" s="23">
        <f>0</f>
        <v>0</v>
      </c>
      <c r="AD326" s="10">
        <f t="shared" ca="1" si="279"/>
        <v>0.90613425925925939</v>
      </c>
      <c r="AE326" s="9">
        <f t="shared" ref="AE326:AE355" ca="1" si="296">IF(AH326=$AE$366,RANDBETWEEN($AF$366,$AG$366),IF(AH326=$AE$367,RANDBETWEEN($AF$367,$AG$367),RANDBETWEEN($AF$368,$AG$368)))</f>
        <v>50</v>
      </c>
      <c r="AF326" s="10">
        <f t="shared" ca="1" si="280"/>
        <v>5.7870370370370367E-4</v>
      </c>
      <c r="AG326" s="10">
        <f t="shared" ca="1" si="281"/>
        <v>0.90671296296296311</v>
      </c>
      <c r="AH326" s="9" t="str">
        <f t="shared" ref="AH326:AH355" ca="1" si="297">IF(RAND()&lt;$AD$366,$AE$366,IF(RAND()&lt;$AD$367,$AE$367,$AE$368))</f>
        <v>Bowl</v>
      </c>
      <c r="AI326" s="8">
        <f t="shared" ca="1" si="282"/>
        <v>0.90671296296296311</v>
      </c>
      <c r="AJ326" s="23">
        <f t="shared" ca="1" si="283"/>
        <v>0</v>
      </c>
      <c r="AK326" s="8">
        <f t="shared" ca="1" si="284"/>
        <v>0.90671296296296311</v>
      </c>
      <c r="AL326" s="7">
        <f t="shared" ref="AL326:AL355" ca="1" si="298">IF(AO326=$AL$366,RANDBETWEEN($AM$366,$AN$366),RANDBETWEEN($AM$367,$AN$367))</f>
        <v>13</v>
      </c>
      <c r="AM326" s="8">
        <f t="shared" ca="1" si="285"/>
        <v>1.5046296296296297E-4</v>
      </c>
      <c r="AN326" s="8">
        <f t="shared" ca="1" si="286"/>
        <v>0.90686342592592606</v>
      </c>
      <c r="AO326" s="7" t="str">
        <f t="shared" ref="AO326:AO355" ca="1" si="299">IF(RAND()&lt;$AK$366,$AL$366,$AL$367)</f>
        <v>Debit</v>
      </c>
      <c r="AP326" s="1">
        <f t="shared" ca="1" si="287"/>
        <v>3.2337962962963207E-2</v>
      </c>
      <c r="AQ326" s="1">
        <f t="shared" ca="1" si="288"/>
        <v>1.6087962962962961E-3</v>
      </c>
      <c r="AR326">
        <f t="shared" si="289"/>
        <v>1</v>
      </c>
      <c r="AS326" s="33">
        <f t="shared" ca="1" si="290"/>
        <v>3.2337962962963207E-2</v>
      </c>
      <c r="AT326" s="33">
        <f t="shared" ca="1" si="291"/>
        <v>1.6087962962962961E-3</v>
      </c>
      <c r="AX326">
        <f t="shared" si="221"/>
        <v>322</v>
      </c>
      <c r="AY326" s="34">
        <v>9.2997685185191199E-3</v>
      </c>
    </row>
    <row r="327" spans="1:51">
      <c r="A327" s="2">
        <v>62</v>
      </c>
      <c r="B327" s="1">
        <f t="shared" si="257"/>
        <v>7.1759259259259259E-4</v>
      </c>
      <c r="C327" s="5">
        <f t="shared" si="258"/>
        <v>0.8736342592592593</v>
      </c>
      <c r="D327" s="18">
        <f t="shared" si="259"/>
        <v>0.8736342592592593</v>
      </c>
      <c r="E327" s="21">
        <f t="shared" ca="1" si="260"/>
        <v>0</v>
      </c>
      <c r="F327" s="18">
        <f t="shared" ca="1" si="261"/>
        <v>0.8736342592592593</v>
      </c>
      <c r="G327" s="25">
        <f t="shared" ca="1" si="292"/>
        <v>10</v>
      </c>
      <c r="H327" s="18">
        <f t="shared" ca="1" si="262"/>
        <v>1.1574074074074075E-4</v>
      </c>
      <c r="I327" s="18">
        <f t="shared" ca="1" si="263"/>
        <v>0.87375000000000003</v>
      </c>
      <c r="J327" s="16">
        <f t="shared" ca="1" si="264"/>
        <v>0.87375000000000003</v>
      </c>
      <c r="K327" s="23">
        <f t="shared" ca="1" si="265"/>
        <v>0</v>
      </c>
      <c r="L327" s="16">
        <f t="shared" ca="1" si="266"/>
        <v>0.87375000000000003</v>
      </c>
      <c r="M327" s="15">
        <f t="shared" ca="1" si="293"/>
        <v>15</v>
      </c>
      <c r="N327" s="16">
        <f t="shared" ca="1" si="267"/>
        <v>1.7361111111111112E-4</v>
      </c>
      <c r="O327" s="16">
        <f t="shared" ca="1" si="268"/>
        <v>0.87392361111111116</v>
      </c>
      <c r="P327" s="14">
        <f t="shared" ca="1" si="269"/>
        <v>0.87392361111111116</v>
      </c>
      <c r="Q327" s="23">
        <f t="shared" ca="1" si="270"/>
        <v>3.2789351851851944E-2</v>
      </c>
      <c r="R327" s="14">
        <f t="shared" ca="1" si="271"/>
        <v>0.90671296296296311</v>
      </c>
      <c r="S327" s="13">
        <f t="shared" ca="1" si="294"/>
        <v>27</v>
      </c>
      <c r="T327" s="14">
        <f t="shared" ca="1" si="272"/>
        <v>3.1250000000000001E-4</v>
      </c>
      <c r="U327" s="14">
        <f t="shared" ca="1" si="273"/>
        <v>0.90702546296296316</v>
      </c>
      <c r="V327" s="12">
        <f t="shared" ca="1" si="274"/>
        <v>0.90702546296296316</v>
      </c>
      <c r="W327" s="23">
        <v>0</v>
      </c>
      <c r="X327" s="12">
        <f t="shared" ca="1" si="275"/>
        <v>0.90702546296296316</v>
      </c>
      <c r="Y327" s="11">
        <f t="shared" ca="1" si="295"/>
        <v>27</v>
      </c>
      <c r="Z327" s="12">
        <f t="shared" ca="1" si="276"/>
        <v>3.1250000000000001E-4</v>
      </c>
      <c r="AA327" s="12">
        <f t="shared" ca="1" si="277"/>
        <v>0.90733796296296321</v>
      </c>
      <c r="AB327" s="10">
        <f t="shared" ca="1" si="278"/>
        <v>0.90733796296296321</v>
      </c>
      <c r="AC327" s="23">
        <f>0</f>
        <v>0</v>
      </c>
      <c r="AD327" s="10">
        <f t="shared" ca="1" si="279"/>
        <v>0.90733796296296321</v>
      </c>
      <c r="AE327" s="9">
        <f t="shared" ca="1" si="296"/>
        <v>47</v>
      </c>
      <c r="AF327" s="10">
        <f t="shared" ca="1" si="280"/>
        <v>5.4398148148148144E-4</v>
      </c>
      <c r="AG327" s="10">
        <f t="shared" ca="1" si="281"/>
        <v>0.9078819444444447</v>
      </c>
      <c r="AH327" s="9" t="str">
        <f t="shared" ca="1" si="297"/>
        <v>Bowl</v>
      </c>
      <c r="AI327" s="8">
        <f t="shared" ca="1" si="282"/>
        <v>0.9078819444444447</v>
      </c>
      <c r="AJ327" s="23">
        <f t="shared" ca="1" si="283"/>
        <v>0</v>
      </c>
      <c r="AK327" s="8">
        <f t="shared" ca="1" si="284"/>
        <v>0.9078819444444447</v>
      </c>
      <c r="AL327" s="7">
        <f t="shared" ca="1" si="298"/>
        <v>14</v>
      </c>
      <c r="AM327" s="8">
        <f t="shared" ca="1" si="285"/>
        <v>1.6203703703703703E-4</v>
      </c>
      <c r="AN327" s="8">
        <f t="shared" ca="1" si="286"/>
        <v>0.90804398148148169</v>
      </c>
      <c r="AO327" s="7" t="str">
        <f t="shared" ca="1" si="299"/>
        <v>Debit</v>
      </c>
      <c r="AP327" s="1">
        <f t="shared" ca="1" si="287"/>
        <v>3.2789351851851944E-2</v>
      </c>
      <c r="AQ327" s="1">
        <f t="shared" ca="1" si="288"/>
        <v>1.6203703703703703E-3</v>
      </c>
      <c r="AR327">
        <f t="shared" si="289"/>
        <v>1</v>
      </c>
      <c r="AS327" s="33">
        <f t="shared" ca="1" si="290"/>
        <v>3.2789351851851944E-2</v>
      </c>
      <c r="AT327" s="33">
        <f t="shared" ca="1" si="291"/>
        <v>1.6203703703703703E-3</v>
      </c>
      <c r="AX327">
        <f t="shared" ref="AX327:AX390" si="300">AX326+1</f>
        <v>323</v>
      </c>
      <c r="AY327" s="34">
        <v>9.1191558070419024E-3</v>
      </c>
    </row>
    <row r="328" spans="1:51">
      <c r="A328" s="2">
        <v>116</v>
      </c>
      <c r="B328" s="1">
        <f t="shared" si="257"/>
        <v>1.3425925925925925E-3</v>
      </c>
      <c r="C328" s="5">
        <f t="shared" si="258"/>
        <v>0.87497685185185192</v>
      </c>
      <c r="D328" s="18">
        <f t="shared" si="259"/>
        <v>0.87497685185185192</v>
      </c>
      <c r="E328" s="21">
        <f t="shared" ca="1" si="260"/>
        <v>0</v>
      </c>
      <c r="F328" s="18">
        <f t="shared" ca="1" si="261"/>
        <v>0.87497685185185192</v>
      </c>
      <c r="G328" s="25">
        <f t="shared" ca="1" si="292"/>
        <v>28</v>
      </c>
      <c r="H328" s="18">
        <f t="shared" ca="1" si="262"/>
        <v>3.2407407407407406E-4</v>
      </c>
      <c r="I328" s="18">
        <f t="shared" ca="1" si="263"/>
        <v>0.87530092592592601</v>
      </c>
      <c r="J328" s="16">
        <f t="shared" ca="1" si="264"/>
        <v>0.87530092592592601</v>
      </c>
      <c r="K328" s="23">
        <f t="shared" ca="1" si="265"/>
        <v>0</v>
      </c>
      <c r="L328" s="16">
        <f t="shared" ca="1" si="266"/>
        <v>0.87530092592592601</v>
      </c>
      <c r="M328" s="15">
        <f t="shared" ca="1" si="293"/>
        <v>26</v>
      </c>
      <c r="N328" s="16">
        <f t="shared" ca="1" si="267"/>
        <v>3.0092592592592595E-4</v>
      </c>
      <c r="O328" s="16">
        <f t="shared" ca="1" si="268"/>
        <v>0.87560185185185191</v>
      </c>
      <c r="P328" s="14">
        <f t="shared" ca="1" si="269"/>
        <v>0.87560185185185191</v>
      </c>
      <c r="Q328" s="23">
        <f t="shared" ca="1" si="270"/>
        <v>3.2280092592592791E-2</v>
      </c>
      <c r="R328" s="14">
        <f t="shared" ca="1" si="271"/>
        <v>0.9078819444444447</v>
      </c>
      <c r="S328" s="13">
        <f t="shared" ca="1" si="294"/>
        <v>27</v>
      </c>
      <c r="T328" s="14">
        <f t="shared" ca="1" si="272"/>
        <v>3.1250000000000001E-4</v>
      </c>
      <c r="U328" s="14">
        <f t="shared" ca="1" si="273"/>
        <v>0.90819444444444475</v>
      </c>
      <c r="V328" s="12">
        <f t="shared" ca="1" si="274"/>
        <v>0.90819444444444475</v>
      </c>
      <c r="W328" s="23">
        <v>0</v>
      </c>
      <c r="X328" s="12">
        <f t="shared" ca="1" si="275"/>
        <v>0.90819444444444475</v>
      </c>
      <c r="Y328" s="11">
        <f t="shared" ca="1" si="295"/>
        <v>42</v>
      </c>
      <c r="Z328" s="12">
        <f t="shared" ca="1" si="276"/>
        <v>4.861111111111111E-4</v>
      </c>
      <c r="AA328" s="12">
        <f t="shared" ca="1" si="277"/>
        <v>0.90868055555555582</v>
      </c>
      <c r="AB328" s="10">
        <f t="shared" ca="1" si="278"/>
        <v>0.90868055555555582</v>
      </c>
      <c r="AC328" s="23">
        <f>0</f>
        <v>0</v>
      </c>
      <c r="AD328" s="10">
        <f t="shared" ca="1" si="279"/>
        <v>0.90868055555555582</v>
      </c>
      <c r="AE328" s="9">
        <f t="shared" ca="1" si="296"/>
        <v>41</v>
      </c>
      <c r="AF328" s="10">
        <f t="shared" ca="1" si="280"/>
        <v>4.7453703703703704E-4</v>
      </c>
      <c r="AG328" s="10">
        <f t="shared" ca="1" si="281"/>
        <v>0.90915509259259286</v>
      </c>
      <c r="AH328" s="9" t="str">
        <f t="shared" ca="1" si="297"/>
        <v>Bowl</v>
      </c>
      <c r="AI328" s="8">
        <f t="shared" ca="1" si="282"/>
        <v>0.90915509259259286</v>
      </c>
      <c r="AJ328" s="23">
        <f t="shared" ca="1" si="283"/>
        <v>0</v>
      </c>
      <c r="AK328" s="8">
        <f t="shared" ca="1" si="284"/>
        <v>0.90915509259259286</v>
      </c>
      <c r="AL328" s="7">
        <f t="shared" ca="1" si="298"/>
        <v>20</v>
      </c>
      <c r="AM328" s="8">
        <f t="shared" ca="1" si="285"/>
        <v>2.3148148148148149E-4</v>
      </c>
      <c r="AN328" s="8">
        <f t="shared" ca="1" si="286"/>
        <v>0.90938657407407431</v>
      </c>
      <c r="AO328" s="7" t="str">
        <f t="shared" ca="1" si="299"/>
        <v>Debit</v>
      </c>
      <c r="AP328" s="1">
        <f t="shared" ca="1" si="287"/>
        <v>3.2280092592592791E-2</v>
      </c>
      <c r="AQ328" s="1">
        <f t="shared" ca="1" si="288"/>
        <v>2.1296296296296298E-3</v>
      </c>
      <c r="AR328">
        <f t="shared" si="289"/>
        <v>1</v>
      </c>
      <c r="AS328" s="33">
        <f t="shared" ca="1" si="290"/>
        <v>3.2280092592592791E-2</v>
      </c>
      <c r="AT328" s="33">
        <f t="shared" ca="1" si="291"/>
        <v>2.1296296296296298E-3</v>
      </c>
      <c r="AX328">
        <f t="shared" si="300"/>
        <v>324</v>
      </c>
      <c r="AY328" s="34">
        <v>1.0490755029721733E-2</v>
      </c>
    </row>
    <row r="329" spans="1:51">
      <c r="A329" s="2">
        <v>39</v>
      </c>
      <c r="B329" s="1">
        <f t="shared" si="257"/>
        <v>4.5138888888888887E-4</v>
      </c>
      <c r="C329" s="5">
        <f t="shared" si="258"/>
        <v>0.87542824074074077</v>
      </c>
      <c r="D329" s="18">
        <f t="shared" si="259"/>
        <v>0.87542824074074077</v>
      </c>
      <c r="E329" s="21">
        <f t="shared" ca="1" si="260"/>
        <v>0</v>
      </c>
      <c r="F329" s="18">
        <f t="shared" ca="1" si="261"/>
        <v>0.87542824074074077</v>
      </c>
      <c r="G329" s="25">
        <f t="shared" ca="1" si="292"/>
        <v>17</v>
      </c>
      <c r="H329" s="18">
        <f t="shared" ca="1" si="262"/>
        <v>1.9675925925925926E-4</v>
      </c>
      <c r="I329" s="18">
        <f t="shared" ca="1" si="263"/>
        <v>0.87562499999999999</v>
      </c>
      <c r="J329" s="16">
        <f t="shared" ca="1" si="264"/>
        <v>0.87562499999999999</v>
      </c>
      <c r="K329" s="23">
        <f t="shared" ca="1" si="265"/>
        <v>0</v>
      </c>
      <c r="L329" s="16">
        <f t="shared" ca="1" si="266"/>
        <v>0.87562499999999999</v>
      </c>
      <c r="M329" s="15">
        <f t="shared" ca="1" si="293"/>
        <v>33</v>
      </c>
      <c r="N329" s="16">
        <f t="shared" ca="1" si="267"/>
        <v>3.8194444444444446E-4</v>
      </c>
      <c r="O329" s="16">
        <f t="shared" ca="1" si="268"/>
        <v>0.87600694444444438</v>
      </c>
      <c r="P329" s="14">
        <f t="shared" ca="1" si="269"/>
        <v>0.87600694444444438</v>
      </c>
      <c r="Q329" s="23">
        <f t="shared" ca="1" si="270"/>
        <v>3.3148148148148482E-2</v>
      </c>
      <c r="R329" s="14">
        <f t="shared" ca="1" si="271"/>
        <v>0.90915509259259286</v>
      </c>
      <c r="S329" s="13">
        <f t="shared" ca="1" si="294"/>
        <v>22</v>
      </c>
      <c r="T329" s="14">
        <f t="shared" ca="1" si="272"/>
        <v>2.5462962962962961E-4</v>
      </c>
      <c r="U329" s="14">
        <f t="shared" ca="1" si="273"/>
        <v>0.90940972222222249</v>
      </c>
      <c r="V329" s="12">
        <f t="shared" ca="1" si="274"/>
        <v>0.90940972222222249</v>
      </c>
      <c r="W329" s="23">
        <v>0</v>
      </c>
      <c r="X329" s="12">
        <f t="shared" ca="1" si="275"/>
        <v>0.90940972222222249</v>
      </c>
      <c r="Y329" s="11">
        <f t="shared" ca="1" si="295"/>
        <v>20</v>
      </c>
      <c r="Z329" s="12">
        <f t="shared" ca="1" si="276"/>
        <v>2.3148148148148149E-4</v>
      </c>
      <c r="AA329" s="12">
        <f t="shared" ca="1" si="277"/>
        <v>0.90964120370370394</v>
      </c>
      <c r="AB329" s="10">
        <f t="shared" ca="1" si="278"/>
        <v>0.90964120370370394</v>
      </c>
      <c r="AC329" s="23">
        <f>0</f>
        <v>0</v>
      </c>
      <c r="AD329" s="10">
        <f t="shared" ca="1" si="279"/>
        <v>0.90964120370370394</v>
      </c>
      <c r="AE329" s="9">
        <f t="shared" ca="1" si="296"/>
        <v>34</v>
      </c>
      <c r="AF329" s="10">
        <f t="shared" ca="1" si="280"/>
        <v>3.9351851851851852E-4</v>
      </c>
      <c r="AG329" s="10">
        <f t="shared" ca="1" si="281"/>
        <v>0.91003472222222248</v>
      </c>
      <c r="AH329" s="9" t="str">
        <f t="shared" ca="1" si="297"/>
        <v>Burrito</v>
      </c>
      <c r="AI329" s="8">
        <f t="shared" ca="1" si="282"/>
        <v>0.91003472222222248</v>
      </c>
      <c r="AJ329" s="23">
        <f t="shared" ca="1" si="283"/>
        <v>0</v>
      </c>
      <c r="AK329" s="8">
        <f t="shared" ca="1" si="284"/>
        <v>0.91003472222222248</v>
      </c>
      <c r="AL329" s="7">
        <f t="shared" ca="1" si="298"/>
        <v>30</v>
      </c>
      <c r="AM329" s="8">
        <f t="shared" ca="1" si="285"/>
        <v>3.4722222222222224E-4</v>
      </c>
      <c r="AN329" s="8">
        <f t="shared" ca="1" si="286"/>
        <v>0.91038194444444476</v>
      </c>
      <c r="AO329" s="7" t="str">
        <f t="shared" ca="1" si="299"/>
        <v>Debit</v>
      </c>
      <c r="AP329" s="1">
        <f t="shared" ca="1" si="287"/>
        <v>3.3148148148148482E-2</v>
      </c>
      <c r="AQ329" s="1">
        <f t="shared" ca="1" si="288"/>
        <v>1.8055555555555555E-3</v>
      </c>
      <c r="AR329">
        <f t="shared" si="289"/>
        <v>0</v>
      </c>
      <c r="AS329" s="33">
        <f t="shared" ca="1" si="290"/>
        <v>0</v>
      </c>
      <c r="AT329" s="33">
        <f t="shared" ca="1" si="291"/>
        <v>0</v>
      </c>
      <c r="AX329">
        <f t="shared" si="300"/>
        <v>325</v>
      </c>
      <c r="AY329" s="34">
        <v>7.5643718564243068E-3</v>
      </c>
    </row>
    <row r="330" spans="1:51">
      <c r="A330" s="2">
        <v>5</v>
      </c>
      <c r="B330" s="1">
        <f t="shared" si="257"/>
        <v>5.7870370370370373E-5</v>
      </c>
      <c r="C330" s="5">
        <f t="shared" si="258"/>
        <v>0.87548611111111119</v>
      </c>
      <c r="D330" s="18">
        <f t="shared" si="259"/>
        <v>0.87548611111111119</v>
      </c>
      <c r="E330" s="21">
        <f t="shared" ca="1" si="260"/>
        <v>1.3888888888879958E-4</v>
      </c>
      <c r="F330" s="18">
        <f t="shared" ca="1" si="261"/>
        <v>0.87562499999999999</v>
      </c>
      <c r="G330" s="25">
        <f t="shared" ca="1" si="292"/>
        <v>20</v>
      </c>
      <c r="H330" s="18">
        <f t="shared" ca="1" si="262"/>
        <v>2.3148148148148149E-4</v>
      </c>
      <c r="I330" s="18">
        <f t="shared" ca="1" si="263"/>
        <v>0.87585648148148143</v>
      </c>
      <c r="J330" s="16">
        <f t="shared" ca="1" si="264"/>
        <v>0.87585648148148143</v>
      </c>
      <c r="K330" s="23">
        <f t="shared" ca="1" si="265"/>
        <v>1.5046296296294948E-4</v>
      </c>
      <c r="L330" s="16">
        <f t="shared" ca="1" si="266"/>
        <v>0.87600694444444438</v>
      </c>
      <c r="M330" s="15">
        <f t="shared" ca="1" si="293"/>
        <v>22</v>
      </c>
      <c r="N330" s="16">
        <f t="shared" ca="1" si="267"/>
        <v>2.5462962962962961E-4</v>
      </c>
      <c r="O330" s="16">
        <f t="shared" ca="1" si="268"/>
        <v>0.87626157407407401</v>
      </c>
      <c r="P330" s="14">
        <f t="shared" ca="1" si="269"/>
        <v>0.87626157407407401</v>
      </c>
      <c r="Q330" s="23">
        <f t="shared" ca="1" si="270"/>
        <v>3.3773148148148469E-2</v>
      </c>
      <c r="R330" s="14">
        <f t="shared" ca="1" si="271"/>
        <v>0.91003472222222248</v>
      </c>
      <c r="S330" s="13">
        <f t="shared" ca="1" si="294"/>
        <v>16</v>
      </c>
      <c r="T330" s="14">
        <f t="shared" ca="1" si="272"/>
        <v>1.8518518518518518E-4</v>
      </c>
      <c r="U330" s="14">
        <f t="shared" ca="1" si="273"/>
        <v>0.91021990740740766</v>
      </c>
      <c r="V330" s="12">
        <f t="shared" ca="1" si="274"/>
        <v>0.91021990740740766</v>
      </c>
      <c r="W330" s="23">
        <v>0</v>
      </c>
      <c r="X330" s="12">
        <f t="shared" ca="1" si="275"/>
        <v>0.91021990740740766</v>
      </c>
      <c r="Y330" s="11">
        <f t="shared" ca="1" si="295"/>
        <v>48</v>
      </c>
      <c r="Z330" s="12">
        <f t="shared" ca="1" si="276"/>
        <v>5.5555555555555556E-4</v>
      </c>
      <c r="AA330" s="12">
        <f t="shared" ca="1" si="277"/>
        <v>0.91077546296296319</v>
      </c>
      <c r="AB330" s="10">
        <f t="shared" ca="1" si="278"/>
        <v>0.91077546296296319</v>
      </c>
      <c r="AC330" s="23">
        <f>0</f>
        <v>0</v>
      </c>
      <c r="AD330" s="10">
        <f t="shared" ca="1" si="279"/>
        <v>0.91077546296296319</v>
      </c>
      <c r="AE330" s="9">
        <f t="shared" ca="1" si="296"/>
        <v>41</v>
      </c>
      <c r="AF330" s="10">
        <f t="shared" ca="1" si="280"/>
        <v>4.7453703703703704E-4</v>
      </c>
      <c r="AG330" s="10">
        <f t="shared" ca="1" si="281"/>
        <v>0.91125000000000023</v>
      </c>
      <c r="AH330" s="9" t="str">
        <f t="shared" ca="1" si="297"/>
        <v>Quesadilla</v>
      </c>
      <c r="AI330" s="8">
        <f t="shared" ca="1" si="282"/>
        <v>0.91125000000000023</v>
      </c>
      <c r="AJ330" s="23">
        <f t="shared" ca="1" si="283"/>
        <v>0</v>
      </c>
      <c r="AK330" s="8">
        <f t="shared" ca="1" si="284"/>
        <v>0.91125000000000023</v>
      </c>
      <c r="AL330" s="7">
        <f t="shared" ca="1" si="298"/>
        <v>26</v>
      </c>
      <c r="AM330" s="8">
        <f t="shared" ca="1" si="285"/>
        <v>3.0092592592592595E-4</v>
      </c>
      <c r="AN330" s="8">
        <f t="shared" ca="1" si="286"/>
        <v>0.91155092592592613</v>
      </c>
      <c r="AO330" s="7" t="str">
        <f t="shared" ca="1" si="299"/>
        <v>Debit</v>
      </c>
      <c r="AP330" s="1">
        <f t="shared" ca="1" si="287"/>
        <v>3.4062500000000218E-2</v>
      </c>
      <c r="AQ330" s="1">
        <f t="shared" ca="1" si="288"/>
        <v>2.0023148148148148E-3</v>
      </c>
      <c r="AR330">
        <f t="shared" si="289"/>
        <v>0</v>
      </c>
      <c r="AS330" s="33">
        <f t="shared" ca="1" si="290"/>
        <v>0</v>
      </c>
      <c r="AT330" s="33">
        <f t="shared" ca="1" si="291"/>
        <v>0</v>
      </c>
      <c r="AX330">
        <f t="shared" si="300"/>
        <v>326</v>
      </c>
      <c r="AY330" s="34">
        <v>8.732353109282609E-3</v>
      </c>
    </row>
    <row r="331" spans="1:51">
      <c r="A331" s="2">
        <v>77</v>
      </c>
      <c r="B331" s="1">
        <f t="shared" ref="B331:B355" si="301">A331/86400</f>
        <v>8.9120370370370373E-4</v>
      </c>
      <c r="C331" s="5">
        <f t="shared" ref="C331:C355" si="302">C330+B331</f>
        <v>0.87637731481481485</v>
      </c>
      <c r="D331" s="18">
        <f t="shared" ref="D331:D355" si="303">C331</f>
        <v>0.87637731481481485</v>
      </c>
      <c r="E331" s="21">
        <f t="shared" ref="E331:E355" ca="1" si="304">MAX(0,(I330-D331))</f>
        <v>0</v>
      </c>
      <c r="F331" s="18">
        <f t="shared" ref="F331:F355" ca="1" si="305">D331+E331</f>
        <v>0.87637731481481485</v>
      </c>
      <c r="G331" s="25">
        <f t="shared" ca="1" si="292"/>
        <v>15</v>
      </c>
      <c r="H331" s="18">
        <f t="shared" ref="H331:H355" ca="1" si="306">G331/86400</f>
        <v>1.7361111111111112E-4</v>
      </c>
      <c r="I331" s="18">
        <f t="shared" ref="I331:I355" ca="1" si="307">F331+H331</f>
        <v>0.87655092592592598</v>
      </c>
      <c r="J331" s="16">
        <f t="shared" ref="J331:J355" ca="1" si="308">I331</f>
        <v>0.87655092592592598</v>
      </c>
      <c r="K331" s="23">
        <f t="shared" ref="K331:K355" ca="1" si="309">MAX(0,(O330-J331))</f>
        <v>0</v>
      </c>
      <c r="L331" s="16">
        <f t="shared" ref="L331:L355" ca="1" si="310">J331+K331</f>
        <v>0.87655092592592598</v>
      </c>
      <c r="M331" s="15">
        <f t="shared" ca="1" si="293"/>
        <v>35</v>
      </c>
      <c r="N331" s="16">
        <f t="shared" ref="N331:N355" ca="1" si="311">M331/86400</f>
        <v>4.0509259259259258E-4</v>
      </c>
      <c r="O331" s="16">
        <f t="shared" ref="O331:O355" ca="1" si="312">L331+N331</f>
        <v>0.87695601851851857</v>
      </c>
      <c r="P331" s="14">
        <f t="shared" ref="P331:P355" ca="1" si="313">O331</f>
        <v>0.87695601851851857</v>
      </c>
      <c r="Q331" s="23">
        <f t="shared" ref="Q331:Q355" ca="1" si="314">MAX(0,(AG330-P331))</f>
        <v>3.4293981481481661E-2</v>
      </c>
      <c r="R331" s="14">
        <f t="shared" ref="R331:R355" ca="1" si="315">P331+Q331</f>
        <v>0.91125000000000023</v>
      </c>
      <c r="S331" s="13">
        <f t="shared" ca="1" si="294"/>
        <v>28</v>
      </c>
      <c r="T331" s="14">
        <f t="shared" ref="T331:T355" ca="1" si="316">S331/86400</f>
        <v>3.2407407407407406E-4</v>
      </c>
      <c r="U331" s="14">
        <f t="shared" ref="U331:U355" ca="1" si="317">R331+T331</f>
        <v>0.91157407407407431</v>
      </c>
      <c r="V331" s="12">
        <f t="shared" ref="V331:V355" ca="1" si="318">U331</f>
        <v>0.91157407407407431</v>
      </c>
      <c r="W331" s="23">
        <v>0</v>
      </c>
      <c r="X331" s="12">
        <f t="shared" ref="X331:X355" ca="1" si="319">V331+W331</f>
        <v>0.91157407407407431</v>
      </c>
      <c r="Y331" s="11">
        <f t="shared" ca="1" si="295"/>
        <v>42</v>
      </c>
      <c r="Z331" s="12">
        <f t="shared" ref="Z331:Z355" ca="1" si="320">Y331/86400</f>
        <v>4.861111111111111E-4</v>
      </c>
      <c r="AA331" s="12">
        <f t="shared" ref="AA331:AA355" ca="1" si="321">X331+Z331</f>
        <v>0.91206018518518539</v>
      </c>
      <c r="AB331" s="10">
        <f t="shared" ref="AB331:AB355" ca="1" si="322">AA331</f>
        <v>0.91206018518518539</v>
      </c>
      <c r="AC331" s="23">
        <f>0</f>
        <v>0</v>
      </c>
      <c r="AD331" s="10">
        <f t="shared" ref="AD331:AD355" ca="1" si="323">AB331+AC331</f>
        <v>0.91206018518518539</v>
      </c>
      <c r="AE331" s="9">
        <f t="shared" ca="1" si="296"/>
        <v>33</v>
      </c>
      <c r="AF331" s="10">
        <f t="shared" ref="AF331:AF355" ca="1" si="324">AE331/86400</f>
        <v>3.8194444444444446E-4</v>
      </c>
      <c r="AG331" s="10">
        <f t="shared" ref="AG331:AG355" ca="1" si="325">AD331+AF331</f>
        <v>0.91244212962962978</v>
      </c>
      <c r="AH331" s="9" t="str">
        <f t="shared" ca="1" si="297"/>
        <v>Bowl</v>
      </c>
      <c r="AI331" s="8">
        <f t="shared" ref="AI331:AI355" ca="1" si="326">AG331</f>
        <v>0.91244212962962978</v>
      </c>
      <c r="AJ331" s="23">
        <f t="shared" ref="AJ331:AJ355" ca="1" si="327">MAX(0,(AN330-AI331))</f>
        <v>0</v>
      </c>
      <c r="AK331" s="8">
        <f t="shared" ref="AK331:AK355" ca="1" si="328">AI331+AJ331</f>
        <v>0.91244212962962978</v>
      </c>
      <c r="AL331" s="7">
        <f t="shared" ca="1" si="298"/>
        <v>15</v>
      </c>
      <c r="AM331" s="8">
        <f t="shared" ref="AM331:AM355" ca="1" si="329">AL331/86400</f>
        <v>1.7361111111111112E-4</v>
      </c>
      <c r="AN331" s="8">
        <f t="shared" ref="AN331:AN355" ca="1" si="330">AK331+AM331</f>
        <v>0.91261574074074092</v>
      </c>
      <c r="AO331" s="7" t="str">
        <f t="shared" ca="1" si="299"/>
        <v>Debit</v>
      </c>
      <c r="AP331" s="1">
        <f t="shared" ref="AP331:AP355" ca="1" si="331">E331+K331+Q331+W331+AC331+AJ331</f>
        <v>3.4293981481481661E-2</v>
      </c>
      <c r="AQ331" s="1">
        <f t="shared" ref="AQ331:AQ355" ca="1" si="332">AM331+AF331+Z331+T331+N331+H331</f>
        <v>1.9444444444444444E-3</v>
      </c>
      <c r="AR331">
        <f t="shared" ref="AR331:AR355" si="333">IF(C331&lt;$H$1, 1,0)</f>
        <v>0</v>
      </c>
      <c r="AS331" s="33">
        <f t="shared" ref="AS331:AS355" ca="1" si="334">AP331*AR331</f>
        <v>0</v>
      </c>
      <c r="AT331" s="33">
        <f t="shared" ref="AT331:AT355" ca="1" si="335">AQ331*AR331</f>
        <v>0</v>
      </c>
      <c r="AX331">
        <f t="shared" si="300"/>
        <v>327</v>
      </c>
      <c r="AY331" s="34">
        <v>9.9923911179704197E-3</v>
      </c>
    </row>
    <row r="332" spans="1:51">
      <c r="A332" s="2">
        <v>146</v>
      </c>
      <c r="B332" s="1">
        <f t="shared" si="301"/>
        <v>1.6898148148148148E-3</v>
      </c>
      <c r="C332" s="5">
        <f t="shared" si="302"/>
        <v>0.87806712962962963</v>
      </c>
      <c r="D332" s="18">
        <f t="shared" si="303"/>
        <v>0.87806712962962963</v>
      </c>
      <c r="E332" s="21">
        <f t="shared" ca="1" si="304"/>
        <v>0</v>
      </c>
      <c r="F332" s="18">
        <f t="shared" ca="1" si="305"/>
        <v>0.87806712962962963</v>
      </c>
      <c r="G332" s="25">
        <f t="shared" ca="1" si="292"/>
        <v>17</v>
      </c>
      <c r="H332" s="18">
        <f t="shared" ca="1" si="306"/>
        <v>1.9675925925925926E-4</v>
      </c>
      <c r="I332" s="18">
        <f t="shared" ca="1" si="307"/>
        <v>0.87826388888888884</v>
      </c>
      <c r="J332" s="16">
        <f t="shared" ca="1" si="308"/>
        <v>0.87826388888888884</v>
      </c>
      <c r="K332" s="23">
        <f t="shared" ca="1" si="309"/>
        <v>0</v>
      </c>
      <c r="L332" s="16">
        <f t="shared" ca="1" si="310"/>
        <v>0.87826388888888884</v>
      </c>
      <c r="M332" s="15">
        <f t="shared" ca="1" si="293"/>
        <v>24</v>
      </c>
      <c r="N332" s="16">
        <f t="shared" ca="1" si="311"/>
        <v>2.7777777777777778E-4</v>
      </c>
      <c r="O332" s="16">
        <f t="shared" ca="1" si="312"/>
        <v>0.87854166666666667</v>
      </c>
      <c r="P332" s="14">
        <f t="shared" ca="1" si="313"/>
        <v>0.87854166666666667</v>
      </c>
      <c r="Q332" s="23">
        <f t="shared" ca="1" si="314"/>
        <v>3.3900462962963118E-2</v>
      </c>
      <c r="R332" s="14">
        <f t="shared" ca="1" si="315"/>
        <v>0.91244212962962978</v>
      </c>
      <c r="S332" s="13">
        <f t="shared" ca="1" si="294"/>
        <v>28</v>
      </c>
      <c r="T332" s="14">
        <f t="shared" ca="1" si="316"/>
        <v>3.2407407407407406E-4</v>
      </c>
      <c r="U332" s="14">
        <f t="shared" ca="1" si="317"/>
        <v>0.91276620370370387</v>
      </c>
      <c r="V332" s="12">
        <f t="shared" ca="1" si="318"/>
        <v>0.91276620370370387</v>
      </c>
      <c r="W332" s="23">
        <v>0</v>
      </c>
      <c r="X332" s="12">
        <f t="shared" ca="1" si="319"/>
        <v>0.91276620370370387</v>
      </c>
      <c r="Y332" s="11">
        <f t="shared" ca="1" si="295"/>
        <v>40</v>
      </c>
      <c r="Z332" s="12">
        <f t="shared" ca="1" si="320"/>
        <v>4.6296296296296298E-4</v>
      </c>
      <c r="AA332" s="12">
        <f t="shared" ca="1" si="321"/>
        <v>0.91322916666666687</v>
      </c>
      <c r="AB332" s="10">
        <f t="shared" ca="1" si="322"/>
        <v>0.91322916666666687</v>
      </c>
      <c r="AC332" s="23">
        <f>0</f>
        <v>0</v>
      </c>
      <c r="AD332" s="10">
        <f t="shared" ca="1" si="323"/>
        <v>0.91322916666666687</v>
      </c>
      <c r="AE332" s="9">
        <f t="shared" ca="1" si="296"/>
        <v>67</v>
      </c>
      <c r="AF332" s="10">
        <f t="shared" ca="1" si="324"/>
        <v>7.7546296296296293E-4</v>
      </c>
      <c r="AG332" s="10">
        <f t="shared" ca="1" si="325"/>
        <v>0.91400462962962981</v>
      </c>
      <c r="AH332" s="9" t="str">
        <f t="shared" ca="1" si="297"/>
        <v>Quesadilla</v>
      </c>
      <c r="AI332" s="8">
        <f t="shared" ca="1" si="326"/>
        <v>0.91400462962962981</v>
      </c>
      <c r="AJ332" s="23">
        <f t="shared" ca="1" si="327"/>
        <v>0</v>
      </c>
      <c r="AK332" s="8">
        <f t="shared" ca="1" si="328"/>
        <v>0.91400462962962981</v>
      </c>
      <c r="AL332" s="7">
        <f t="shared" ca="1" si="298"/>
        <v>33</v>
      </c>
      <c r="AM332" s="8">
        <f t="shared" ca="1" si="329"/>
        <v>3.8194444444444446E-4</v>
      </c>
      <c r="AN332" s="8">
        <f t="shared" ca="1" si="330"/>
        <v>0.9143865740740742</v>
      </c>
      <c r="AO332" s="7" t="str">
        <f t="shared" ca="1" si="299"/>
        <v>Cash</v>
      </c>
      <c r="AP332" s="1">
        <f t="shared" ca="1" si="331"/>
        <v>3.3900462962963118E-2</v>
      </c>
      <c r="AQ332" s="1">
        <f t="shared" ca="1" si="332"/>
        <v>2.4189814814814816E-3</v>
      </c>
      <c r="AR332">
        <f t="shared" si="333"/>
        <v>0</v>
      </c>
      <c r="AS332" s="33">
        <f t="shared" ca="1" si="334"/>
        <v>0</v>
      </c>
      <c r="AT332" s="33">
        <f t="shared" ca="1" si="335"/>
        <v>0</v>
      </c>
      <c r="AX332">
        <f t="shared" si="300"/>
        <v>328</v>
      </c>
      <c r="AY332" s="34">
        <v>8.8366626657525732E-3</v>
      </c>
    </row>
    <row r="333" spans="1:51">
      <c r="A333" s="2">
        <v>171</v>
      </c>
      <c r="B333" s="1">
        <f t="shared" si="301"/>
        <v>1.9791666666666668E-3</v>
      </c>
      <c r="C333" s="5">
        <f t="shared" si="302"/>
        <v>0.88004629629629627</v>
      </c>
      <c r="D333" s="18">
        <f t="shared" si="303"/>
        <v>0.88004629629629627</v>
      </c>
      <c r="E333" s="21">
        <f t="shared" ca="1" si="304"/>
        <v>0</v>
      </c>
      <c r="F333" s="18">
        <f t="shared" ca="1" si="305"/>
        <v>0.88004629629629627</v>
      </c>
      <c r="G333" s="25">
        <f t="shared" ca="1" si="292"/>
        <v>21</v>
      </c>
      <c r="H333" s="18">
        <f t="shared" ca="1" si="306"/>
        <v>2.4305555555555555E-4</v>
      </c>
      <c r="I333" s="18">
        <f t="shared" ca="1" si="307"/>
        <v>0.88028935185185186</v>
      </c>
      <c r="J333" s="16">
        <f t="shared" ca="1" si="308"/>
        <v>0.88028935185185186</v>
      </c>
      <c r="K333" s="23">
        <f t="shared" ca="1" si="309"/>
        <v>0</v>
      </c>
      <c r="L333" s="16">
        <f t="shared" ca="1" si="310"/>
        <v>0.88028935185185186</v>
      </c>
      <c r="M333" s="15">
        <f t="shared" ca="1" si="293"/>
        <v>34</v>
      </c>
      <c r="N333" s="16">
        <f t="shared" ca="1" si="311"/>
        <v>3.9351851851851852E-4</v>
      </c>
      <c r="O333" s="16">
        <f t="shared" ca="1" si="312"/>
        <v>0.88068287037037041</v>
      </c>
      <c r="P333" s="14">
        <f t="shared" ca="1" si="313"/>
        <v>0.88068287037037041</v>
      </c>
      <c r="Q333" s="23">
        <f t="shared" ca="1" si="314"/>
        <v>3.3321759259259398E-2</v>
      </c>
      <c r="R333" s="14">
        <f t="shared" ca="1" si="315"/>
        <v>0.91400462962962981</v>
      </c>
      <c r="S333" s="13">
        <f t="shared" ca="1" si="294"/>
        <v>33</v>
      </c>
      <c r="T333" s="14">
        <f t="shared" ca="1" si="316"/>
        <v>3.8194444444444446E-4</v>
      </c>
      <c r="U333" s="14">
        <f t="shared" ca="1" si="317"/>
        <v>0.9143865740740742</v>
      </c>
      <c r="V333" s="12">
        <f t="shared" ca="1" si="318"/>
        <v>0.9143865740740742</v>
      </c>
      <c r="W333" s="23">
        <v>0</v>
      </c>
      <c r="X333" s="12">
        <f t="shared" ca="1" si="319"/>
        <v>0.9143865740740742</v>
      </c>
      <c r="Y333" s="11">
        <f t="shared" ca="1" si="295"/>
        <v>45</v>
      </c>
      <c r="Z333" s="12">
        <f t="shared" ca="1" si="320"/>
        <v>5.2083333333333333E-4</v>
      </c>
      <c r="AA333" s="12">
        <f t="shared" ca="1" si="321"/>
        <v>0.9149074074074075</v>
      </c>
      <c r="AB333" s="10">
        <f t="shared" ca="1" si="322"/>
        <v>0.9149074074074075</v>
      </c>
      <c r="AC333" s="23">
        <f>0</f>
        <v>0</v>
      </c>
      <c r="AD333" s="10">
        <f t="shared" ca="1" si="323"/>
        <v>0.9149074074074075</v>
      </c>
      <c r="AE333" s="9">
        <f t="shared" ca="1" si="296"/>
        <v>23</v>
      </c>
      <c r="AF333" s="10">
        <f t="shared" ca="1" si="324"/>
        <v>2.6620370370370372E-4</v>
      </c>
      <c r="AG333" s="10">
        <f t="shared" ca="1" si="325"/>
        <v>0.91517361111111117</v>
      </c>
      <c r="AH333" s="9" t="str">
        <f t="shared" ca="1" si="297"/>
        <v>Bowl</v>
      </c>
      <c r="AI333" s="8">
        <f t="shared" ca="1" si="326"/>
        <v>0.91517361111111117</v>
      </c>
      <c r="AJ333" s="23">
        <f t="shared" ca="1" si="327"/>
        <v>0</v>
      </c>
      <c r="AK333" s="8">
        <f t="shared" ca="1" si="328"/>
        <v>0.91517361111111117</v>
      </c>
      <c r="AL333" s="7">
        <f t="shared" ca="1" si="298"/>
        <v>11</v>
      </c>
      <c r="AM333" s="8">
        <f t="shared" ca="1" si="329"/>
        <v>1.273148148148148E-4</v>
      </c>
      <c r="AN333" s="8">
        <f t="shared" ca="1" si="330"/>
        <v>0.91530092592592593</v>
      </c>
      <c r="AO333" s="7" t="str">
        <f t="shared" ca="1" si="299"/>
        <v>Debit</v>
      </c>
      <c r="AP333" s="1">
        <f t="shared" ca="1" si="331"/>
        <v>3.3321759259259398E-2</v>
      </c>
      <c r="AQ333" s="1">
        <f t="shared" ca="1" si="332"/>
        <v>1.9328703703703704E-3</v>
      </c>
      <c r="AR333">
        <f t="shared" si="333"/>
        <v>0</v>
      </c>
      <c r="AS333" s="33">
        <f t="shared" ca="1" si="334"/>
        <v>0</v>
      </c>
      <c r="AT333" s="33">
        <f t="shared" ca="1" si="335"/>
        <v>0</v>
      </c>
      <c r="AX333">
        <f t="shared" si="300"/>
        <v>329</v>
      </c>
      <c r="AY333" s="34">
        <v>8.0822402263377932E-3</v>
      </c>
    </row>
    <row r="334" spans="1:51">
      <c r="A334" s="2">
        <v>71</v>
      </c>
      <c r="B334" s="1">
        <f t="shared" si="301"/>
        <v>8.2175925925925927E-4</v>
      </c>
      <c r="C334" s="5">
        <f t="shared" si="302"/>
        <v>0.88086805555555558</v>
      </c>
      <c r="D334" s="18">
        <f t="shared" si="303"/>
        <v>0.88086805555555558</v>
      </c>
      <c r="E334" s="21">
        <f t="shared" ca="1" si="304"/>
        <v>0</v>
      </c>
      <c r="F334" s="18">
        <f t="shared" ca="1" si="305"/>
        <v>0.88086805555555558</v>
      </c>
      <c r="G334" s="25">
        <f t="shared" ca="1" si="292"/>
        <v>21</v>
      </c>
      <c r="H334" s="18">
        <f t="shared" ca="1" si="306"/>
        <v>2.4305555555555555E-4</v>
      </c>
      <c r="I334" s="18">
        <f t="shared" ca="1" si="307"/>
        <v>0.88111111111111118</v>
      </c>
      <c r="J334" s="16">
        <f t="shared" ca="1" si="308"/>
        <v>0.88111111111111118</v>
      </c>
      <c r="K334" s="23">
        <f t="shared" ca="1" si="309"/>
        <v>0</v>
      </c>
      <c r="L334" s="16">
        <f t="shared" ca="1" si="310"/>
        <v>0.88111111111111118</v>
      </c>
      <c r="M334" s="15">
        <f t="shared" ca="1" si="293"/>
        <v>27</v>
      </c>
      <c r="N334" s="16">
        <f t="shared" ca="1" si="311"/>
        <v>3.1250000000000001E-4</v>
      </c>
      <c r="O334" s="16">
        <f t="shared" ca="1" si="312"/>
        <v>0.88142361111111123</v>
      </c>
      <c r="P334" s="14">
        <f t="shared" ca="1" si="313"/>
        <v>0.88142361111111123</v>
      </c>
      <c r="Q334" s="23">
        <f t="shared" ca="1" si="314"/>
        <v>3.3749999999999947E-2</v>
      </c>
      <c r="R334" s="14">
        <f t="shared" ca="1" si="315"/>
        <v>0.91517361111111117</v>
      </c>
      <c r="S334" s="13">
        <f t="shared" ca="1" si="294"/>
        <v>22</v>
      </c>
      <c r="T334" s="14">
        <f t="shared" ca="1" si="316"/>
        <v>2.5462962962962961E-4</v>
      </c>
      <c r="U334" s="14">
        <f t="shared" ca="1" si="317"/>
        <v>0.91542824074074081</v>
      </c>
      <c r="V334" s="12">
        <f t="shared" ca="1" si="318"/>
        <v>0.91542824074074081</v>
      </c>
      <c r="W334" s="23">
        <v>0</v>
      </c>
      <c r="X334" s="12">
        <f t="shared" ca="1" si="319"/>
        <v>0.91542824074074081</v>
      </c>
      <c r="Y334" s="11">
        <f t="shared" ca="1" si="295"/>
        <v>45</v>
      </c>
      <c r="Z334" s="12">
        <f t="shared" ca="1" si="320"/>
        <v>5.2083333333333333E-4</v>
      </c>
      <c r="AA334" s="12">
        <f t="shared" ca="1" si="321"/>
        <v>0.91594907407407411</v>
      </c>
      <c r="AB334" s="10">
        <f t="shared" ca="1" si="322"/>
        <v>0.91594907407407411</v>
      </c>
      <c r="AC334" s="23">
        <f>0</f>
        <v>0</v>
      </c>
      <c r="AD334" s="10">
        <f t="shared" ca="1" si="323"/>
        <v>0.91594907407407411</v>
      </c>
      <c r="AE334" s="9">
        <f t="shared" ca="1" si="296"/>
        <v>30</v>
      </c>
      <c r="AF334" s="10">
        <f t="shared" ca="1" si="324"/>
        <v>3.4722222222222224E-4</v>
      </c>
      <c r="AG334" s="10">
        <f t="shared" ca="1" si="325"/>
        <v>0.91629629629629639</v>
      </c>
      <c r="AH334" s="9" t="str">
        <f t="shared" ca="1" si="297"/>
        <v>Bowl</v>
      </c>
      <c r="AI334" s="8">
        <f t="shared" ca="1" si="326"/>
        <v>0.91629629629629639</v>
      </c>
      <c r="AJ334" s="23">
        <f t="shared" ca="1" si="327"/>
        <v>0</v>
      </c>
      <c r="AK334" s="8">
        <f t="shared" ca="1" si="328"/>
        <v>0.91629629629629639</v>
      </c>
      <c r="AL334" s="7">
        <f t="shared" ca="1" si="298"/>
        <v>14</v>
      </c>
      <c r="AM334" s="8">
        <f t="shared" ca="1" si="329"/>
        <v>1.6203703703703703E-4</v>
      </c>
      <c r="AN334" s="8">
        <f t="shared" ca="1" si="330"/>
        <v>0.91645833333333337</v>
      </c>
      <c r="AO334" s="7" t="str">
        <f t="shared" ca="1" si="299"/>
        <v>Debit</v>
      </c>
      <c r="AP334" s="1">
        <f t="shared" ca="1" si="331"/>
        <v>3.3749999999999947E-2</v>
      </c>
      <c r="AQ334" s="1">
        <f t="shared" ca="1" si="332"/>
        <v>1.8402777777777777E-3</v>
      </c>
      <c r="AR334">
        <f t="shared" si="333"/>
        <v>0</v>
      </c>
      <c r="AS334" s="33">
        <f t="shared" ca="1" si="334"/>
        <v>0</v>
      </c>
      <c r="AT334" s="33">
        <f t="shared" ca="1" si="335"/>
        <v>0</v>
      </c>
      <c r="AX334">
        <f t="shared" si="300"/>
        <v>330</v>
      </c>
      <c r="AY334" s="34">
        <v>1.020126028806609E-2</v>
      </c>
    </row>
    <row r="335" spans="1:51">
      <c r="A335" s="2">
        <v>163</v>
      </c>
      <c r="B335" s="1">
        <f t="shared" si="301"/>
        <v>1.8865740740740742E-3</v>
      </c>
      <c r="C335" s="5">
        <f t="shared" si="302"/>
        <v>0.88275462962962969</v>
      </c>
      <c r="D335" s="18">
        <f t="shared" si="303"/>
        <v>0.88275462962962969</v>
      </c>
      <c r="E335" s="21">
        <f t="shared" ca="1" si="304"/>
        <v>0</v>
      </c>
      <c r="F335" s="18">
        <f t="shared" ca="1" si="305"/>
        <v>0.88275462962962969</v>
      </c>
      <c r="G335" s="25">
        <f t="shared" ca="1" si="292"/>
        <v>22</v>
      </c>
      <c r="H335" s="18">
        <f t="shared" ca="1" si="306"/>
        <v>2.5462962962962961E-4</v>
      </c>
      <c r="I335" s="18">
        <f t="shared" ca="1" si="307"/>
        <v>0.88300925925925933</v>
      </c>
      <c r="J335" s="16">
        <f t="shared" ca="1" si="308"/>
        <v>0.88300925925925933</v>
      </c>
      <c r="K335" s="23">
        <f t="shared" ca="1" si="309"/>
        <v>0</v>
      </c>
      <c r="L335" s="16">
        <f t="shared" ca="1" si="310"/>
        <v>0.88300925925925933</v>
      </c>
      <c r="M335" s="15">
        <f t="shared" ca="1" si="293"/>
        <v>23</v>
      </c>
      <c r="N335" s="16">
        <f t="shared" ca="1" si="311"/>
        <v>2.6620370370370372E-4</v>
      </c>
      <c r="O335" s="16">
        <f t="shared" ca="1" si="312"/>
        <v>0.883275462962963</v>
      </c>
      <c r="P335" s="14">
        <f t="shared" ca="1" si="313"/>
        <v>0.883275462962963</v>
      </c>
      <c r="Q335" s="23">
        <f t="shared" ca="1" si="314"/>
        <v>3.3020833333333388E-2</v>
      </c>
      <c r="R335" s="14">
        <f t="shared" ca="1" si="315"/>
        <v>0.91629629629629639</v>
      </c>
      <c r="S335" s="13">
        <f t="shared" ca="1" si="294"/>
        <v>37</v>
      </c>
      <c r="T335" s="14">
        <f t="shared" ca="1" si="316"/>
        <v>4.2824074074074075E-4</v>
      </c>
      <c r="U335" s="14">
        <f t="shared" ca="1" si="317"/>
        <v>0.91672453703703716</v>
      </c>
      <c r="V335" s="12">
        <f t="shared" ca="1" si="318"/>
        <v>0.91672453703703716</v>
      </c>
      <c r="W335" s="23">
        <v>0</v>
      </c>
      <c r="X335" s="12">
        <f t="shared" ca="1" si="319"/>
        <v>0.91672453703703716</v>
      </c>
      <c r="Y335" s="11">
        <f t="shared" ca="1" si="295"/>
        <v>20</v>
      </c>
      <c r="Z335" s="12">
        <f t="shared" ca="1" si="320"/>
        <v>2.3148148148148149E-4</v>
      </c>
      <c r="AA335" s="12">
        <f t="shared" ca="1" si="321"/>
        <v>0.9169560185185186</v>
      </c>
      <c r="AB335" s="10">
        <f t="shared" ca="1" si="322"/>
        <v>0.9169560185185186</v>
      </c>
      <c r="AC335" s="23">
        <f>0</f>
        <v>0</v>
      </c>
      <c r="AD335" s="10">
        <f t="shared" ca="1" si="323"/>
        <v>0.9169560185185186</v>
      </c>
      <c r="AE335" s="9">
        <f t="shared" ca="1" si="296"/>
        <v>48</v>
      </c>
      <c r="AF335" s="10">
        <f t="shared" ca="1" si="324"/>
        <v>5.5555555555555556E-4</v>
      </c>
      <c r="AG335" s="10">
        <f t="shared" ca="1" si="325"/>
        <v>0.91751157407407413</v>
      </c>
      <c r="AH335" s="9" t="str">
        <f t="shared" ca="1" si="297"/>
        <v>Bowl</v>
      </c>
      <c r="AI335" s="8">
        <f t="shared" ca="1" si="326"/>
        <v>0.91751157407407413</v>
      </c>
      <c r="AJ335" s="23">
        <f t="shared" ca="1" si="327"/>
        <v>0</v>
      </c>
      <c r="AK335" s="8">
        <f t="shared" ca="1" si="328"/>
        <v>0.91751157407407413</v>
      </c>
      <c r="AL335" s="7">
        <f t="shared" ca="1" si="298"/>
        <v>23</v>
      </c>
      <c r="AM335" s="8">
        <f t="shared" ca="1" si="329"/>
        <v>2.6620370370370372E-4</v>
      </c>
      <c r="AN335" s="8">
        <f t="shared" ca="1" si="330"/>
        <v>0.9177777777777778</v>
      </c>
      <c r="AO335" s="7" t="str">
        <f t="shared" ca="1" si="299"/>
        <v>Debit</v>
      </c>
      <c r="AP335" s="1">
        <f t="shared" ca="1" si="331"/>
        <v>3.3020833333333388E-2</v>
      </c>
      <c r="AQ335" s="1">
        <f t="shared" ca="1" si="332"/>
        <v>2.0023148148148153E-3</v>
      </c>
      <c r="AR335">
        <f t="shared" si="333"/>
        <v>0</v>
      </c>
      <c r="AS335" s="33">
        <f t="shared" ca="1" si="334"/>
        <v>0</v>
      </c>
      <c r="AT335" s="33">
        <f t="shared" ca="1" si="335"/>
        <v>0</v>
      </c>
      <c r="AX335">
        <f t="shared" si="300"/>
        <v>331</v>
      </c>
      <c r="AY335" s="34">
        <v>8.6810913923186742E-3</v>
      </c>
    </row>
    <row r="336" spans="1:51">
      <c r="A336" s="2">
        <v>128</v>
      </c>
      <c r="B336" s="1">
        <f t="shared" si="301"/>
        <v>1.4814814814814814E-3</v>
      </c>
      <c r="C336" s="5">
        <f t="shared" si="302"/>
        <v>0.88423611111111122</v>
      </c>
      <c r="D336" s="18">
        <f t="shared" si="303"/>
        <v>0.88423611111111122</v>
      </c>
      <c r="E336" s="21">
        <f t="shared" ca="1" si="304"/>
        <v>0</v>
      </c>
      <c r="F336" s="18">
        <f t="shared" ca="1" si="305"/>
        <v>0.88423611111111122</v>
      </c>
      <c r="G336" s="25">
        <f t="shared" ca="1" si="292"/>
        <v>12</v>
      </c>
      <c r="H336" s="18">
        <f t="shared" ca="1" si="306"/>
        <v>1.3888888888888889E-4</v>
      </c>
      <c r="I336" s="18">
        <f t="shared" ca="1" si="307"/>
        <v>0.88437500000000013</v>
      </c>
      <c r="J336" s="16">
        <f t="shared" ca="1" si="308"/>
        <v>0.88437500000000013</v>
      </c>
      <c r="K336" s="23">
        <f t="shared" ca="1" si="309"/>
        <v>0</v>
      </c>
      <c r="L336" s="16">
        <f t="shared" ca="1" si="310"/>
        <v>0.88437500000000013</v>
      </c>
      <c r="M336" s="15">
        <f t="shared" ca="1" si="293"/>
        <v>10</v>
      </c>
      <c r="N336" s="16">
        <f t="shared" ca="1" si="311"/>
        <v>1.1574074074074075E-4</v>
      </c>
      <c r="O336" s="16">
        <f t="shared" ca="1" si="312"/>
        <v>0.88449074074074086</v>
      </c>
      <c r="P336" s="14">
        <f t="shared" ca="1" si="313"/>
        <v>0.88449074074074086</v>
      </c>
      <c r="Q336" s="23">
        <f t="shared" ca="1" si="314"/>
        <v>3.3020833333333277E-2</v>
      </c>
      <c r="R336" s="14">
        <f t="shared" ca="1" si="315"/>
        <v>0.91751157407407413</v>
      </c>
      <c r="S336" s="13">
        <f t="shared" ca="1" si="294"/>
        <v>40</v>
      </c>
      <c r="T336" s="14">
        <f t="shared" ca="1" si="316"/>
        <v>4.6296296296296298E-4</v>
      </c>
      <c r="U336" s="14">
        <f t="shared" ca="1" si="317"/>
        <v>0.91797453703703713</v>
      </c>
      <c r="V336" s="12">
        <f t="shared" ca="1" si="318"/>
        <v>0.91797453703703713</v>
      </c>
      <c r="W336" s="23">
        <v>0</v>
      </c>
      <c r="X336" s="12">
        <f t="shared" ca="1" si="319"/>
        <v>0.91797453703703713</v>
      </c>
      <c r="Y336" s="11">
        <f t="shared" ca="1" si="295"/>
        <v>21</v>
      </c>
      <c r="Z336" s="12">
        <f t="shared" ca="1" si="320"/>
        <v>2.4305555555555555E-4</v>
      </c>
      <c r="AA336" s="12">
        <f t="shared" ca="1" si="321"/>
        <v>0.91821759259259272</v>
      </c>
      <c r="AB336" s="10">
        <f t="shared" ca="1" si="322"/>
        <v>0.91821759259259272</v>
      </c>
      <c r="AC336" s="23">
        <f>0</f>
        <v>0</v>
      </c>
      <c r="AD336" s="10">
        <f t="shared" ca="1" si="323"/>
        <v>0.91821759259259272</v>
      </c>
      <c r="AE336" s="9">
        <f t="shared" ca="1" si="296"/>
        <v>64</v>
      </c>
      <c r="AF336" s="10">
        <f t="shared" ca="1" si="324"/>
        <v>7.407407407407407E-4</v>
      </c>
      <c r="AG336" s="10">
        <f t="shared" ca="1" si="325"/>
        <v>0.91895833333333343</v>
      </c>
      <c r="AH336" s="9" t="str">
        <f t="shared" ca="1" si="297"/>
        <v>Quesadilla</v>
      </c>
      <c r="AI336" s="8">
        <f t="shared" ca="1" si="326"/>
        <v>0.91895833333333343</v>
      </c>
      <c r="AJ336" s="23">
        <f t="shared" ca="1" si="327"/>
        <v>0</v>
      </c>
      <c r="AK336" s="8">
        <f t="shared" ca="1" si="328"/>
        <v>0.91895833333333343</v>
      </c>
      <c r="AL336" s="7">
        <f t="shared" ca="1" si="298"/>
        <v>51</v>
      </c>
      <c r="AM336" s="8">
        <f t="shared" ca="1" si="329"/>
        <v>5.9027777777777778E-4</v>
      </c>
      <c r="AN336" s="8">
        <f t="shared" ca="1" si="330"/>
        <v>0.91954861111111119</v>
      </c>
      <c r="AO336" s="7" t="str">
        <f t="shared" ca="1" si="299"/>
        <v>Cash</v>
      </c>
      <c r="AP336" s="1">
        <f t="shared" ca="1" si="331"/>
        <v>3.3020833333333277E-2</v>
      </c>
      <c r="AQ336" s="1">
        <f t="shared" ca="1" si="332"/>
        <v>2.2916666666666667E-3</v>
      </c>
      <c r="AR336">
        <f t="shared" si="333"/>
        <v>0</v>
      </c>
      <c r="AS336" s="33">
        <f t="shared" ca="1" si="334"/>
        <v>0</v>
      </c>
      <c r="AT336" s="33">
        <f t="shared" ca="1" si="335"/>
        <v>0</v>
      </c>
      <c r="AX336">
        <f t="shared" si="300"/>
        <v>332</v>
      </c>
      <c r="AY336" s="34">
        <v>9.2693329903984854E-3</v>
      </c>
    </row>
    <row r="337" spans="1:51">
      <c r="A337" s="2">
        <v>56</v>
      </c>
      <c r="B337" s="1">
        <f t="shared" si="301"/>
        <v>6.4814814814814813E-4</v>
      </c>
      <c r="C337" s="5">
        <f t="shared" si="302"/>
        <v>0.8848842592592594</v>
      </c>
      <c r="D337" s="18">
        <f t="shared" si="303"/>
        <v>0.8848842592592594</v>
      </c>
      <c r="E337" s="21">
        <f t="shared" ca="1" si="304"/>
        <v>0</v>
      </c>
      <c r="F337" s="18">
        <f t="shared" ca="1" si="305"/>
        <v>0.8848842592592594</v>
      </c>
      <c r="G337" s="25">
        <f t="shared" ca="1" si="292"/>
        <v>30</v>
      </c>
      <c r="H337" s="18">
        <f t="shared" ca="1" si="306"/>
        <v>3.4722222222222224E-4</v>
      </c>
      <c r="I337" s="18">
        <f t="shared" ca="1" si="307"/>
        <v>0.88523148148148167</v>
      </c>
      <c r="J337" s="16">
        <f t="shared" ca="1" si="308"/>
        <v>0.88523148148148167</v>
      </c>
      <c r="K337" s="23">
        <f t="shared" ca="1" si="309"/>
        <v>0</v>
      </c>
      <c r="L337" s="16">
        <f t="shared" ca="1" si="310"/>
        <v>0.88523148148148167</v>
      </c>
      <c r="M337" s="15">
        <f t="shared" ca="1" si="293"/>
        <v>27</v>
      </c>
      <c r="N337" s="16">
        <f t="shared" ca="1" si="311"/>
        <v>3.1250000000000001E-4</v>
      </c>
      <c r="O337" s="16">
        <f t="shared" ca="1" si="312"/>
        <v>0.88554398148148172</v>
      </c>
      <c r="P337" s="14">
        <f t="shared" ca="1" si="313"/>
        <v>0.88554398148148172</v>
      </c>
      <c r="Q337" s="23">
        <f t="shared" ca="1" si="314"/>
        <v>3.3414351851851709E-2</v>
      </c>
      <c r="R337" s="14">
        <f t="shared" ca="1" si="315"/>
        <v>0.91895833333333343</v>
      </c>
      <c r="S337" s="13">
        <f t="shared" ca="1" si="294"/>
        <v>26</v>
      </c>
      <c r="T337" s="14">
        <f t="shared" ca="1" si="316"/>
        <v>3.0092592592592595E-4</v>
      </c>
      <c r="U337" s="14">
        <f t="shared" ca="1" si="317"/>
        <v>0.91925925925925933</v>
      </c>
      <c r="V337" s="12">
        <f t="shared" ca="1" si="318"/>
        <v>0.91925925925925933</v>
      </c>
      <c r="W337" s="23">
        <v>0</v>
      </c>
      <c r="X337" s="12">
        <f t="shared" ca="1" si="319"/>
        <v>0.91925925925925933</v>
      </c>
      <c r="Y337" s="11">
        <f t="shared" ca="1" si="295"/>
        <v>46</v>
      </c>
      <c r="Z337" s="12">
        <f t="shared" ca="1" si="320"/>
        <v>5.3240740740740744E-4</v>
      </c>
      <c r="AA337" s="12">
        <f t="shared" ca="1" si="321"/>
        <v>0.91979166666666679</v>
      </c>
      <c r="AB337" s="10">
        <f t="shared" ca="1" si="322"/>
        <v>0.91979166666666679</v>
      </c>
      <c r="AC337" s="23">
        <f>0</f>
        <v>0</v>
      </c>
      <c r="AD337" s="10">
        <f t="shared" ca="1" si="323"/>
        <v>0.91979166666666679</v>
      </c>
      <c r="AE337" s="9">
        <f t="shared" ca="1" si="296"/>
        <v>38</v>
      </c>
      <c r="AF337" s="10">
        <f t="shared" ca="1" si="324"/>
        <v>4.3981481481481481E-4</v>
      </c>
      <c r="AG337" s="10">
        <f t="shared" ca="1" si="325"/>
        <v>0.92023148148148159</v>
      </c>
      <c r="AH337" s="9" t="str">
        <f t="shared" ca="1" si="297"/>
        <v>Bowl</v>
      </c>
      <c r="AI337" s="8">
        <f t="shared" ca="1" si="326"/>
        <v>0.92023148148148159</v>
      </c>
      <c r="AJ337" s="23">
        <f t="shared" ca="1" si="327"/>
        <v>0</v>
      </c>
      <c r="AK337" s="8">
        <f t="shared" ca="1" si="328"/>
        <v>0.92023148148148159</v>
      </c>
      <c r="AL337" s="7">
        <f t="shared" ca="1" si="298"/>
        <v>23</v>
      </c>
      <c r="AM337" s="8">
        <f t="shared" ca="1" si="329"/>
        <v>2.6620370370370372E-4</v>
      </c>
      <c r="AN337" s="8">
        <f t="shared" ca="1" si="330"/>
        <v>0.92049768518518527</v>
      </c>
      <c r="AO337" s="7" t="str">
        <f t="shared" ca="1" si="299"/>
        <v>Debit</v>
      </c>
      <c r="AP337" s="1">
        <f t="shared" ca="1" si="331"/>
        <v>3.3414351851851709E-2</v>
      </c>
      <c r="AQ337" s="1">
        <f t="shared" ca="1" si="332"/>
        <v>2.1990740740740742E-3</v>
      </c>
      <c r="AR337">
        <f t="shared" si="333"/>
        <v>0</v>
      </c>
      <c r="AS337" s="33">
        <f t="shared" ca="1" si="334"/>
        <v>0</v>
      </c>
      <c r="AT337" s="33">
        <f t="shared" ca="1" si="335"/>
        <v>0</v>
      </c>
      <c r="AX337">
        <f t="shared" si="300"/>
        <v>333</v>
      </c>
      <c r="AY337" s="34">
        <v>8.792402549154664E-3</v>
      </c>
    </row>
    <row r="338" spans="1:51">
      <c r="A338" s="2">
        <v>56</v>
      </c>
      <c r="B338" s="1">
        <f t="shared" si="301"/>
        <v>6.4814814814814813E-4</v>
      </c>
      <c r="C338" s="5">
        <f t="shared" si="302"/>
        <v>0.88553240740740757</v>
      </c>
      <c r="D338" s="18">
        <f t="shared" si="303"/>
        <v>0.88553240740740757</v>
      </c>
      <c r="E338" s="21">
        <f t="shared" ca="1" si="304"/>
        <v>0</v>
      </c>
      <c r="F338" s="18">
        <f t="shared" ca="1" si="305"/>
        <v>0.88553240740740757</v>
      </c>
      <c r="G338" s="25">
        <f t="shared" ca="1" si="292"/>
        <v>16</v>
      </c>
      <c r="H338" s="18">
        <f t="shared" ca="1" si="306"/>
        <v>1.8518518518518518E-4</v>
      </c>
      <c r="I338" s="18">
        <f t="shared" ca="1" si="307"/>
        <v>0.88571759259259275</v>
      </c>
      <c r="J338" s="16">
        <f t="shared" ca="1" si="308"/>
        <v>0.88571759259259275</v>
      </c>
      <c r="K338" s="23">
        <f t="shared" ca="1" si="309"/>
        <v>0</v>
      </c>
      <c r="L338" s="16">
        <f t="shared" ca="1" si="310"/>
        <v>0.88571759259259275</v>
      </c>
      <c r="M338" s="15">
        <f t="shared" ca="1" si="293"/>
        <v>8</v>
      </c>
      <c r="N338" s="16">
        <f t="shared" ca="1" si="311"/>
        <v>9.2592592592592588E-5</v>
      </c>
      <c r="O338" s="16">
        <f t="shared" ca="1" si="312"/>
        <v>0.88581018518518539</v>
      </c>
      <c r="P338" s="14">
        <f t="shared" ca="1" si="313"/>
        <v>0.88581018518518539</v>
      </c>
      <c r="Q338" s="23">
        <f t="shared" ca="1" si="314"/>
        <v>3.44212962962962E-2</v>
      </c>
      <c r="R338" s="14">
        <f t="shared" ca="1" si="315"/>
        <v>0.92023148148148159</v>
      </c>
      <c r="S338" s="13">
        <f t="shared" ca="1" si="294"/>
        <v>32</v>
      </c>
      <c r="T338" s="14">
        <f t="shared" ca="1" si="316"/>
        <v>3.7037037037037035E-4</v>
      </c>
      <c r="U338" s="14">
        <f t="shared" ca="1" si="317"/>
        <v>0.92060185185185195</v>
      </c>
      <c r="V338" s="12">
        <f t="shared" ca="1" si="318"/>
        <v>0.92060185185185195</v>
      </c>
      <c r="W338" s="23">
        <v>0</v>
      </c>
      <c r="X338" s="12">
        <f t="shared" ca="1" si="319"/>
        <v>0.92060185185185195</v>
      </c>
      <c r="Y338" s="11">
        <f t="shared" ca="1" si="295"/>
        <v>23</v>
      </c>
      <c r="Z338" s="12">
        <f t="shared" ca="1" si="320"/>
        <v>2.6620370370370372E-4</v>
      </c>
      <c r="AA338" s="12">
        <f t="shared" ca="1" si="321"/>
        <v>0.92086805555555562</v>
      </c>
      <c r="AB338" s="10">
        <f t="shared" ca="1" si="322"/>
        <v>0.92086805555555562</v>
      </c>
      <c r="AC338" s="23">
        <f>0</f>
        <v>0</v>
      </c>
      <c r="AD338" s="10">
        <f t="shared" ca="1" si="323"/>
        <v>0.92086805555555562</v>
      </c>
      <c r="AE338" s="9">
        <f t="shared" ca="1" si="296"/>
        <v>49</v>
      </c>
      <c r="AF338" s="10">
        <f t="shared" ca="1" si="324"/>
        <v>5.6712962962962967E-4</v>
      </c>
      <c r="AG338" s="10">
        <f t="shared" ca="1" si="325"/>
        <v>0.9214351851851853</v>
      </c>
      <c r="AH338" s="9" t="str">
        <f t="shared" ca="1" si="297"/>
        <v>Bowl</v>
      </c>
      <c r="AI338" s="8">
        <f t="shared" ca="1" si="326"/>
        <v>0.9214351851851853</v>
      </c>
      <c r="AJ338" s="23">
        <f t="shared" ca="1" si="327"/>
        <v>0</v>
      </c>
      <c r="AK338" s="8">
        <f t="shared" ca="1" si="328"/>
        <v>0.9214351851851853</v>
      </c>
      <c r="AL338" s="7">
        <f t="shared" ca="1" si="298"/>
        <v>29</v>
      </c>
      <c r="AM338" s="8">
        <f t="shared" ca="1" si="329"/>
        <v>3.3564814814814812E-4</v>
      </c>
      <c r="AN338" s="8">
        <f t="shared" ca="1" si="330"/>
        <v>0.92177083333333343</v>
      </c>
      <c r="AO338" s="7" t="str">
        <f t="shared" ca="1" si="299"/>
        <v>Debit</v>
      </c>
      <c r="AP338" s="1">
        <f t="shared" ca="1" si="331"/>
        <v>3.44212962962962E-2</v>
      </c>
      <c r="AQ338" s="1">
        <f t="shared" ca="1" si="332"/>
        <v>1.8171296296296295E-3</v>
      </c>
      <c r="AR338">
        <f t="shared" si="333"/>
        <v>0</v>
      </c>
      <c r="AS338" s="33">
        <f t="shared" ca="1" si="334"/>
        <v>0</v>
      </c>
      <c r="AT338" s="33">
        <f t="shared" ca="1" si="335"/>
        <v>0</v>
      </c>
      <c r="AX338">
        <f t="shared" si="300"/>
        <v>334</v>
      </c>
      <c r="AY338" s="34">
        <v>9.9665280635576475E-3</v>
      </c>
    </row>
    <row r="339" spans="1:51">
      <c r="A339" s="2">
        <v>92</v>
      </c>
      <c r="B339" s="1">
        <f t="shared" si="301"/>
        <v>1.0648148148148149E-3</v>
      </c>
      <c r="C339" s="5">
        <f t="shared" si="302"/>
        <v>0.88659722222222237</v>
      </c>
      <c r="D339" s="18">
        <f t="shared" si="303"/>
        <v>0.88659722222222237</v>
      </c>
      <c r="E339" s="21">
        <f t="shared" ca="1" si="304"/>
        <v>0</v>
      </c>
      <c r="F339" s="18">
        <f t="shared" ca="1" si="305"/>
        <v>0.88659722222222237</v>
      </c>
      <c r="G339" s="25">
        <f t="shared" ca="1" si="292"/>
        <v>18</v>
      </c>
      <c r="H339" s="18">
        <f t="shared" ca="1" si="306"/>
        <v>2.0833333333333335E-4</v>
      </c>
      <c r="I339" s="18">
        <f t="shared" ca="1" si="307"/>
        <v>0.88680555555555574</v>
      </c>
      <c r="J339" s="16">
        <f t="shared" ca="1" si="308"/>
        <v>0.88680555555555574</v>
      </c>
      <c r="K339" s="23">
        <f t="shared" ca="1" si="309"/>
        <v>0</v>
      </c>
      <c r="L339" s="16">
        <f t="shared" ca="1" si="310"/>
        <v>0.88680555555555574</v>
      </c>
      <c r="M339" s="15">
        <f t="shared" ca="1" si="293"/>
        <v>26</v>
      </c>
      <c r="N339" s="16">
        <f t="shared" ca="1" si="311"/>
        <v>3.0092592592592595E-4</v>
      </c>
      <c r="O339" s="16">
        <f t="shared" ca="1" si="312"/>
        <v>0.88710648148148163</v>
      </c>
      <c r="P339" s="14">
        <f t="shared" ca="1" si="313"/>
        <v>0.88710648148148163</v>
      </c>
      <c r="Q339" s="23">
        <f t="shared" ca="1" si="314"/>
        <v>3.4328703703703667E-2</v>
      </c>
      <c r="R339" s="14">
        <f t="shared" ca="1" si="315"/>
        <v>0.9214351851851853</v>
      </c>
      <c r="S339" s="13">
        <f t="shared" ca="1" si="294"/>
        <v>31</v>
      </c>
      <c r="T339" s="14">
        <f t="shared" ca="1" si="316"/>
        <v>3.5879629629629629E-4</v>
      </c>
      <c r="U339" s="14">
        <f t="shared" ca="1" si="317"/>
        <v>0.92179398148148162</v>
      </c>
      <c r="V339" s="12">
        <f t="shared" ca="1" si="318"/>
        <v>0.92179398148148162</v>
      </c>
      <c r="W339" s="23">
        <v>0</v>
      </c>
      <c r="X339" s="12">
        <f t="shared" ca="1" si="319"/>
        <v>0.92179398148148162</v>
      </c>
      <c r="Y339" s="11">
        <f t="shared" ca="1" si="295"/>
        <v>39</v>
      </c>
      <c r="Z339" s="12">
        <f t="shared" ca="1" si="320"/>
        <v>4.5138888888888887E-4</v>
      </c>
      <c r="AA339" s="12">
        <f t="shared" ca="1" si="321"/>
        <v>0.92224537037037047</v>
      </c>
      <c r="AB339" s="10">
        <f t="shared" ca="1" si="322"/>
        <v>0.92224537037037047</v>
      </c>
      <c r="AC339" s="23">
        <f>0</f>
        <v>0</v>
      </c>
      <c r="AD339" s="10">
        <f t="shared" ca="1" si="323"/>
        <v>0.92224537037037047</v>
      </c>
      <c r="AE339" s="9">
        <f t="shared" ca="1" si="296"/>
        <v>44</v>
      </c>
      <c r="AF339" s="10">
        <f t="shared" ca="1" si="324"/>
        <v>5.0925925925925921E-4</v>
      </c>
      <c r="AG339" s="10">
        <f t="shared" ca="1" si="325"/>
        <v>0.92275462962962973</v>
      </c>
      <c r="AH339" s="9" t="str">
        <f t="shared" ca="1" si="297"/>
        <v>Bowl</v>
      </c>
      <c r="AI339" s="8">
        <f t="shared" ca="1" si="326"/>
        <v>0.92275462962962973</v>
      </c>
      <c r="AJ339" s="23">
        <f t="shared" ca="1" si="327"/>
        <v>0</v>
      </c>
      <c r="AK339" s="8">
        <f t="shared" ca="1" si="328"/>
        <v>0.92275462962962973</v>
      </c>
      <c r="AL339" s="7">
        <f t="shared" ca="1" si="298"/>
        <v>16</v>
      </c>
      <c r="AM339" s="8">
        <f t="shared" ca="1" si="329"/>
        <v>1.8518518518518518E-4</v>
      </c>
      <c r="AN339" s="8">
        <f t="shared" ca="1" si="330"/>
        <v>0.92293981481481491</v>
      </c>
      <c r="AO339" s="7" t="str">
        <f t="shared" ca="1" si="299"/>
        <v>Debit</v>
      </c>
      <c r="AP339" s="1">
        <f t="shared" ca="1" si="331"/>
        <v>3.4328703703703667E-2</v>
      </c>
      <c r="AQ339" s="1">
        <f t="shared" ca="1" si="332"/>
        <v>2.0138888888888888E-3</v>
      </c>
      <c r="AR339">
        <f t="shared" si="333"/>
        <v>0</v>
      </c>
      <c r="AS339" s="33">
        <f t="shared" ca="1" si="334"/>
        <v>0</v>
      </c>
      <c r="AT339" s="33">
        <f t="shared" ca="1" si="335"/>
        <v>0</v>
      </c>
      <c r="AX339">
        <f t="shared" si="300"/>
        <v>335</v>
      </c>
      <c r="AY339" s="34">
        <v>8.957690329218549E-3</v>
      </c>
    </row>
    <row r="340" spans="1:51">
      <c r="A340" s="2">
        <v>66</v>
      </c>
      <c r="B340" s="1">
        <f t="shared" si="301"/>
        <v>7.6388888888888893E-4</v>
      </c>
      <c r="C340" s="5">
        <f t="shared" si="302"/>
        <v>0.88736111111111127</v>
      </c>
      <c r="D340" s="18">
        <f t="shared" si="303"/>
        <v>0.88736111111111127</v>
      </c>
      <c r="E340" s="21">
        <f t="shared" ca="1" si="304"/>
        <v>0</v>
      </c>
      <c r="F340" s="18">
        <f t="shared" ca="1" si="305"/>
        <v>0.88736111111111127</v>
      </c>
      <c r="G340" s="25">
        <f t="shared" ca="1" si="292"/>
        <v>20</v>
      </c>
      <c r="H340" s="18">
        <f t="shared" ca="1" si="306"/>
        <v>2.3148148148148149E-4</v>
      </c>
      <c r="I340" s="18">
        <f t="shared" ca="1" si="307"/>
        <v>0.88759259259259271</v>
      </c>
      <c r="J340" s="16">
        <f t="shared" ca="1" si="308"/>
        <v>0.88759259259259271</v>
      </c>
      <c r="K340" s="23">
        <f t="shared" ca="1" si="309"/>
        <v>0</v>
      </c>
      <c r="L340" s="16">
        <f t="shared" ca="1" si="310"/>
        <v>0.88759259259259271</v>
      </c>
      <c r="M340" s="15">
        <f t="shared" ca="1" si="293"/>
        <v>25</v>
      </c>
      <c r="N340" s="16">
        <f t="shared" ca="1" si="311"/>
        <v>2.8935185185185184E-4</v>
      </c>
      <c r="O340" s="16">
        <f t="shared" ca="1" si="312"/>
        <v>0.88788194444444457</v>
      </c>
      <c r="P340" s="14">
        <f t="shared" ca="1" si="313"/>
        <v>0.88788194444444457</v>
      </c>
      <c r="Q340" s="23">
        <f t="shared" ca="1" si="314"/>
        <v>3.4872685185185159E-2</v>
      </c>
      <c r="R340" s="14">
        <f t="shared" ca="1" si="315"/>
        <v>0.92275462962962973</v>
      </c>
      <c r="S340" s="13">
        <f t="shared" ca="1" si="294"/>
        <v>22</v>
      </c>
      <c r="T340" s="14">
        <f t="shared" ca="1" si="316"/>
        <v>2.5462962962962961E-4</v>
      </c>
      <c r="U340" s="14">
        <f t="shared" ca="1" si="317"/>
        <v>0.92300925925925936</v>
      </c>
      <c r="V340" s="12">
        <f t="shared" ca="1" si="318"/>
        <v>0.92300925925925936</v>
      </c>
      <c r="W340" s="23">
        <v>0</v>
      </c>
      <c r="X340" s="12">
        <f t="shared" ca="1" si="319"/>
        <v>0.92300925925925936</v>
      </c>
      <c r="Y340" s="11">
        <f t="shared" ca="1" si="295"/>
        <v>47</v>
      </c>
      <c r="Z340" s="12">
        <f t="shared" ca="1" si="320"/>
        <v>5.4398148148148144E-4</v>
      </c>
      <c r="AA340" s="12">
        <f t="shared" ca="1" si="321"/>
        <v>0.92355324074074086</v>
      </c>
      <c r="AB340" s="10">
        <f t="shared" ca="1" si="322"/>
        <v>0.92355324074074086</v>
      </c>
      <c r="AC340" s="23">
        <f>0</f>
        <v>0</v>
      </c>
      <c r="AD340" s="10">
        <f t="shared" ca="1" si="323"/>
        <v>0.92355324074074086</v>
      </c>
      <c r="AE340" s="9">
        <f t="shared" ca="1" si="296"/>
        <v>21</v>
      </c>
      <c r="AF340" s="10">
        <f t="shared" ca="1" si="324"/>
        <v>2.4305555555555555E-4</v>
      </c>
      <c r="AG340" s="10">
        <f t="shared" ca="1" si="325"/>
        <v>0.92379629629629645</v>
      </c>
      <c r="AH340" s="9" t="str">
        <f t="shared" ca="1" si="297"/>
        <v>Bowl</v>
      </c>
      <c r="AI340" s="8">
        <f t="shared" ca="1" si="326"/>
        <v>0.92379629629629645</v>
      </c>
      <c r="AJ340" s="23">
        <f t="shared" ca="1" si="327"/>
        <v>0</v>
      </c>
      <c r="AK340" s="8">
        <f t="shared" ca="1" si="328"/>
        <v>0.92379629629629645</v>
      </c>
      <c r="AL340" s="7">
        <f t="shared" ca="1" si="298"/>
        <v>26</v>
      </c>
      <c r="AM340" s="8">
        <f t="shared" ca="1" si="329"/>
        <v>3.0092592592592595E-4</v>
      </c>
      <c r="AN340" s="8">
        <f t="shared" ca="1" si="330"/>
        <v>0.92409722222222235</v>
      </c>
      <c r="AO340" s="7" t="str">
        <f t="shared" ca="1" si="299"/>
        <v>Debit</v>
      </c>
      <c r="AP340" s="1">
        <f t="shared" ca="1" si="331"/>
        <v>3.4872685185185159E-2</v>
      </c>
      <c r="AQ340" s="1">
        <f t="shared" ca="1" si="332"/>
        <v>1.8634259259259259E-3</v>
      </c>
      <c r="AR340">
        <f t="shared" si="333"/>
        <v>0</v>
      </c>
      <c r="AS340" s="33">
        <f t="shared" ca="1" si="334"/>
        <v>0</v>
      </c>
      <c r="AT340" s="33">
        <f t="shared" ca="1" si="335"/>
        <v>0</v>
      </c>
      <c r="AX340">
        <f t="shared" si="300"/>
        <v>336</v>
      </c>
      <c r="AY340" s="34">
        <v>8.9895190329223537E-3</v>
      </c>
    </row>
    <row r="341" spans="1:51">
      <c r="A341" s="2">
        <v>129</v>
      </c>
      <c r="B341" s="1">
        <f t="shared" si="301"/>
        <v>1.4930555555555556E-3</v>
      </c>
      <c r="C341" s="5">
        <f t="shared" si="302"/>
        <v>0.88885416666666683</v>
      </c>
      <c r="D341" s="18">
        <f t="shared" si="303"/>
        <v>0.88885416666666683</v>
      </c>
      <c r="E341" s="21">
        <f t="shared" ca="1" si="304"/>
        <v>0</v>
      </c>
      <c r="F341" s="18">
        <f t="shared" ca="1" si="305"/>
        <v>0.88885416666666683</v>
      </c>
      <c r="G341" s="25">
        <f t="shared" ca="1" si="292"/>
        <v>24</v>
      </c>
      <c r="H341" s="18">
        <f t="shared" ca="1" si="306"/>
        <v>2.7777777777777778E-4</v>
      </c>
      <c r="I341" s="18">
        <f t="shared" ca="1" si="307"/>
        <v>0.88913194444444466</v>
      </c>
      <c r="J341" s="16">
        <f t="shared" ca="1" si="308"/>
        <v>0.88913194444444466</v>
      </c>
      <c r="K341" s="23">
        <f t="shared" ca="1" si="309"/>
        <v>0</v>
      </c>
      <c r="L341" s="16">
        <f t="shared" ca="1" si="310"/>
        <v>0.88913194444444466</v>
      </c>
      <c r="M341" s="15">
        <f t="shared" ca="1" si="293"/>
        <v>27</v>
      </c>
      <c r="N341" s="16">
        <f t="shared" ca="1" si="311"/>
        <v>3.1250000000000001E-4</v>
      </c>
      <c r="O341" s="16">
        <f t="shared" ca="1" si="312"/>
        <v>0.8894444444444447</v>
      </c>
      <c r="P341" s="14">
        <f t="shared" ca="1" si="313"/>
        <v>0.8894444444444447</v>
      </c>
      <c r="Q341" s="23">
        <f t="shared" ca="1" si="314"/>
        <v>3.4351851851851745E-2</v>
      </c>
      <c r="R341" s="14">
        <f t="shared" ca="1" si="315"/>
        <v>0.92379629629629645</v>
      </c>
      <c r="S341" s="13">
        <f t="shared" ca="1" si="294"/>
        <v>22</v>
      </c>
      <c r="T341" s="14">
        <f t="shared" ca="1" si="316"/>
        <v>2.5462962962962961E-4</v>
      </c>
      <c r="U341" s="14">
        <f t="shared" ca="1" si="317"/>
        <v>0.92405092592592608</v>
      </c>
      <c r="V341" s="12">
        <f t="shared" ca="1" si="318"/>
        <v>0.92405092592592608</v>
      </c>
      <c r="W341" s="23">
        <v>0</v>
      </c>
      <c r="X341" s="12">
        <f t="shared" ca="1" si="319"/>
        <v>0.92405092592592608</v>
      </c>
      <c r="Y341" s="11">
        <f t="shared" ca="1" si="295"/>
        <v>32</v>
      </c>
      <c r="Z341" s="12">
        <f t="shared" ca="1" si="320"/>
        <v>3.7037037037037035E-4</v>
      </c>
      <c r="AA341" s="12">
        <f t="shared" ca="1" si="321"/>
        <v>0.92442129629629644</v>
      </c>
      <c r="AB341" s="10">
        <f t="shared" ca="1" si="322"/>
        <v>0.92442129629629644</v>
      </c>
      <c r="AC341" s="23">
        <f>0</f>
        <v>0</v>
      </c>
      <c r="AD341" s="10">
        <f t="shared" ca="1" si="323"/>
        <v>0.92442129629629644</v>
      </c>
      <c r="AE341" s="9">
        <f t="shared" ca="1" si="296"/>
        <v>25</v>
      </c>
      <c r="AF341" s="10">
        <f t="shared" ca="1" si="324"/>
        <v>2.8935185185185184E-4</v>
      </c>
      <c r="AG341" s="10">
        <f t="shared" ca="1" si="325"/>
        <v>0.9247106481481483</v>
      </c>
      <c r="AH341" s="9" t="str">
        <f t="shared" ca="1" si="297"/>
        <v>Bowl</v>
      </c>
      <c r="AI341" s="8">
        <f t="shared" ca="1" si="326"/>
        <v>0.9247106481481483</v>
      </c>
      <c r="AJ341" s="23">
        <f t="shared" ca="1" si="327"/>
        <v>0</v>
      </c>
      <c r="AK341" s="8">
        <f t="shared" ca="1" si="328"/>
        <v>0.9247106481481483</v>
      </c>
      <c r="AL341" s="7">
        <f t="shared" ca="1" si="298"/>
        <v>43</v>
      </c>
      <c r="AM341" s="8">
        <f t="shared" ca="1" si="329"/>
        <v>4.9768518518518521E-4</v>
      </c>
      <c r="AN341" s="8">
        <f t="shared" ca="1" si="330"/>
        <v>0.92520833333333352</v>
      </c>
      <c r="AO341" s="7" t="str">
        <f t="shared" ca="1" si="299"/>
        <v>Cash</v>
      </c>
      <c r="AP341" s="1">
        <f t="shared" ca="1" si="331"/>
        <v>3.4351851851851745E-2</v>
      </c>
      <c r="AQ341" s="1">
        <f t="shared" ca="1" si="332"/>
        <v>2.0023148148148148E-3</v>
      </c>
      <c r="AR341">
        <f t="shared" si="333"/>
        <v>0</v>
      </c>
      <c r="AS341" s="33">
        <f t="shared" ca="1" si="334"/>
        <v>0</v>
      </c>
      <c r="AT341" s="33">
        <f t="shared" ca="1" si="335"/>
        <v>0</v>
      </c>
      <c r="AX341">
        <f t="shared" si="300"/>
        <v>337</v>
      </c>
      <c r="AY341" s="34">
        <v>1.0191222279378387E-2</v>
      </c>
    </row>
    <row r="342" spans="1:51">
      <c r="A342" s="2">
        <v>141</v>
      </c>
      <c r="B342" s="1">
        <f t="shared" si="301"/>
        <v>1.6319444444444445E-3</v>
      </c>
      <c r="C342" s="5">
        <f t="shared" si="302"/>
        <v>0.89048611111111131</v>
      </c>
      <c r="D342" s="18">
        <f t="shared" si="303"/>
        <v>0.89048611111111131</v>
      </c>
      <c r="E342" s="21">
        <f t="shared" ca="1" si="304"/>
        <v>0</v>
      </c>
      <c r="F342" s="18">
        <f t="shared" ca="1" si="305"/>
        <v>0.89048611111111131</v>
      </c>
      <c r="G342" s="25">
        <f t="shared" ca="1" si="292"/>
        <v>29</v>
      </c>
      <c r="H342" s="18">
        <f t="shared" ca="1" si="306"/>
        <v>3.3564814814814812E-4</v>
      </c>
      <c r="I342" s="18">
        <f t="shared" ca="1" si="307"/>
        <v>0.89082175925925944</v>
      </c>
      <c r="J342" s="16">
        <f t="shared" ca="1" si="308"/>
        <v>0.89082175925925944</v>
      </c>
      <c r="K342" s="23">
        <f t="shared" ca="1" si="309"/>
        <v>0</v>
      </c>
      <c r="L342" s="16">
        <f t="shared" ca="1" si="310"/>
        <v>0.89082175925925944</v>
      </c>
      <c r="M342" s="15">
        <f t="shared" ca="1" si="293"/>
        <v>12</v>
      </c>
      <c r="N342" s="16">
        <f t="shared" ca="1" si="311"/>
        <v>1.3888888888888889E-4</v>
      </c>
      <c r="O342" s="16">
        <f t="shared" ca="1" si="312"/>
        <v>0.89096064814814835</v>
      </c>
      <c r="P342" s="14">
        <f t="shared" ca="1" si="313"/>
        <v>0.89096064814814835</v>
      </c>
      <c r="Q342" s="23">
        <f t="shared" ca="1" si="314"/>
        <v>3.3749999999999947E-2</v>
      </c>
      <c r="R342" s="14">
        <f t="shared" ca="1" si="315"/>
        <v>0.9247106481481483</v>
      </c>
      <c r="S342" s="13">
        <f t="shared" ca="1" si="294"/>
        <v>35</v>
      </c>
      <c r="T342" s="14">
        <f t="shared" ca="1" si="316"/>
        <v>4.0509259259259258E-4</v>
      </c>
      <c r="U342" s="14">
        <f t="shared" ca="1" si="317"/>
        <v>0.92511574074074088</v>
      </c>
      <c r="V342" s="12">
        <f t="shared" ca="1" si="318"/>
        <v>0.92511574074074088</v>
      </c>
      <c r="W342" s="23">
        <v>0</v>
      </c>
      <c r="X342" s="12">
        <f t="shared" ca="1" si="319"/>
        <v>0.92511574074074088</v>
      </c>
      <c r="Y342" s="11">
        <f t="shared" ca="1" si="295"/>
        <v>43</v>
      </c>
      <c r="Z342" s="12">
        <f t="shared" ca="1" si="320"/>
        <v>4.9768518518518521E-4</v>
      </c>
      <c r="AA342" s="12">
        <f t="shared" ca="1" si="321"/>
        <v>0.9256134259259261</v>
      </c>
      <c r="AB342" s="10">
        <f t="shared" ca="1" si="322"/>
        <v>0.9256134259259261</v>
      </c>
      <c r="AC342" s="23">
        <f>0</f>
        <v>0</v>
      </c>
      <c r="AD342" s="10">
        <f t="shared" ca="1" si="323"/>
        <v>0.9256134259259261</v>
      </c>
      <c r="AE342" s="9">
        <f t="shared" ca="1" si="296"/>
        <v>23</v>
      </c>
      <c r="AF342" s="10">
        <f t="shared" ca="1" si="324"/>
        <v>2.6620370370370372E-4</v>
      </c>
      <c r="AG342" s="10">
        <f t="shared" ca="1" si="325"/>
        <v>0.92587962962962977</v>
      </c>
      <c r="AH342" s="9" t="str">
        <f t="shared" ca="1" si="297"/>
        <v>Bowl</v>
      </c>
      <c r="AI342" s="8">
        <f t="shared" ca="1" si="326"/>
        <v>0.92587962962962977</v>
      </c>
      <c r="AJ342" s="23">
        <f t="shared" ca="1" si="327"/>
        <v>0</v>
      </c>
      <c r="AK342" s="8">
        <f t="shared" ca="1" si="328"/>
        <v>0.92587962962962977</v>
      </c>
      <c r="AL342" s="7">
        <f t="shared" ca="1" si="298"/>
        <v>41</v>
      </c>
      <c r="AM342" s="8">
        <f t="shared" ca="1" si="329"/>
        <v>4.7453703703703704E-4</v>
      </c>
      <c r="AN342" s="8">
        <f t="shared" ca="1" si="330"/>
        <v>0.92635416666666681</v>
      </c>
      <c r="AO342" s="7" t="str">
        <f t="shared" ca="1" si="299"/>
        <v>Cash</v>
      </c>
      <c r="AP342" s="1">
        <f t="shared" ca="1" si="331"/>
        <v>3.3749999999999947E-2</v>
      </c>
      <c r="AQ342" s="1">
        <f t="shared" ca="1" si="332"/>
        <v>2.1180555555555558E-3</v>
      </c>
      <c r="AR342">
        <f t="shared" si="333"/>
        <v>0</v>
      </c>
      <c r="AS342" s="33">
        <f t="shared" ca="1" si="334"/>
        <v>0</v>
      </c>
      <c r="AT342" s="33">
        <f t="shared" ca="1" si="335"/>
        <v>0</v>
      </c>
      <c r="AX342">
        <f t="shared" si="300"/>
        <v>338</v>
      </c>
      <c r="AY342" s="34">
        <v>9.5398591106537183E-3</v>
      </c>
    </row>
    <row r="343" spans="1:51">
      <c r="A343" s="2">
        <v>46</v>
      </c>
      <c r="B343" s="1">
        <f t="shared" si="301"/>
        <v>5.3240740740740744E-4</v>
      </c>
      <c r="C343" s="5">
        <f t="shared" si="302"/>
        <v>0.89101851851851877</v>
      </c>
      <c r="D343" s="18">
        <f t="shared" si="303"/>
        <v>0.89101851851851877</v>
      </c>
      <c r="E343" s="21">
        <f t="shared" ca="1" si="304"/>
        <v>0</v>
      </c>
      <c r="F343" s="18">
        <f t="shared" ca="1" si="305"/>
        <v>0.89101851851851877</v>
      </c>
      <c r="G343" s="25">
        <f t="shared" ca="1" si="292"/>
        <v>12</v>
      </c>
      <c r="H343" s="18">
        <f t="shared" ca="1" si="306"/>
        <v>1.3888888888888889E-4</v>
      </c>
      <c r="I343" s="18">
        <f t="shared" ca="1" si="307"/>
        <v>0.89115740740740768</v>
      </c>
      <c r="J343" s="16">
        <f t="shared" ca="1" si="308"/>
        <v>0.89115740740740768</v>
      </c>
      <c r="K343" s="23">
        <f t="shared" ca="1" si="309"/>
        <v>0</v>
      </c>
      <c r="L343" s="16">
        <f t="shared" ca="1" si="310"/>
        <v>0.89115740740740768</v>
      </c>
      <c r="M343" s="15">
        <f t="shared" ca="1" si="293"/>
        <v>34</v>
      </c>
      <c r="N343" s="16">
        <f t="shared" ca="1" si="311"/>
        <v>3.9351851851851852E-4</v>
      </c>
      <c r="O343" s="16">
        <f t="shared" ca="1" si="312"/>
        <v>0.89155092592592622</v>
      </c>
      <c r="P343" s="14">
        <f t="shared" ca="1" si="313"/>
        <v>0.89155092592592622</v>
      </c>
      <c r="Q343" s="23">
        <f t="shared" ca="1" si="314"/>
        <v>3.4328703703703556E-2</v>
      </c>
      <c r="R343" s="14">
        <f t="shared" ca="1" si="315"/>
        <v>0.92587962962962977</v>
      </c>
      <c r="S343" s="13">
        <f t="shared" ca="1" si="294"/>
        <v>27</v>
      </c>
      <c r="T343" s="14">
        <f t="shared" ca="1" si="316"/>
        <v>3.1250000000000001E-4</v>
      </c>
      <c r="U343" s="14">
        <f t="shared" ca="1" si="317"/>
        <v>0.92619212962962982</v>
      </c>
      <c r="V343" s="12">
        <f t="shared" ca="1" si="318"/>
        <v>0.92619212962962982</v>
      </c>
      <c r="W343" s="23">
        <v>0</v>
      </c>
      <c r="X343" s="12">
        <f t="shared" ca="1" si="319"/>
        <v>0.92619212962962982</v>
      </c>
      <c r="Y343" s="11">
        <f t="shared" ca="1" si="295"/>
        <v>22</v>
      </c>
      <c r="Z343" s="12">
        <f t="shared" ca="1" si="320"/>
        <v>2.5462962962962961E-4</v>
      </c>
      <c r="AA343" s="12">
        <f t="shared" ca="1" si="321"/>
        <v>0.92644675925925946</v>
      </c>
      <c r="AB343" s="10">
        <f t="shared" ca="1" si="322"/>
        <v>0.92644675925925946</v>
      </c>
      <c r="AC343" s="23">
        <f>0</f>
        <v>0</v>
      </c>
      <c r="AD343" s="10">
        <f t="shared" ca="1" si="323"/>
        <v>0.92644675925925946</v>
      </c>
      <c r="AE343" s="9">
        <f t="shared" ca="1" si="296"/>
        <v>21</v>
      </c>
      <c r="AF343" s="10">
        <f t="shared" ca="1" si="324"/>
        <v>2.4305555555555555E-4</v>
      </c>
      <c r="AG343" s="10">
        <f t="shared" ca="1" si="325"/>
        <v>0.92668981481481505</v>
      </c>
      <c r="AH343" s="9" t="str">
        <f t="shared" ca="1" si="297"/>
        <v>Bowl</v>
      </c>
      <c r="AI343" s="8">
        <f t="shared" ca="1" si="326"/>
        <v>0.92668981481481505</v>
      </c>
      <c r="AJ343" s="23">
        <f t="shared" ca="1" si="327"/>
        <v>0</v>
      </c>
      <c r="AK343" s="8">
        <f t="shared" ca="1" si="328"/>
        <v>0.92668981481481505</v>
      </c>
      <c r="AL343" s="7">
        <f t="shared" ca="1" si="298"/>
        <v>25</v>
      </c>
      <c r="AM343" s="8">
        <f t="shared" ca="1" si="329"/>
        <v>2.8935185185185184E-4</v>
      </c>
      <c r="AN343" s="8">
        <f t="shared" ca="1" si="330"/>
        <v>0.92697916666666691</v>
      </c>
      <c r="AO343" s="7" t="str">
        <f t="shared" ca="1" si="299"/>
        <v>Debit</v>
      </c>
      <c r="AP343" s="1">
        <f t="shared" ca="1" si="331"/>
        <v>3.4328703703703556E-2</v>
      </c>
      <c r="AQ343" s="1">
        <f t="shared" ca="1" si="332"/>
        <v>1.6319444444444445E-3</v>
      </c>
      <c r="AR343">
        <f t="shared" si="333"/>
        <v>0</v>
      </c>
      <c r="AS343" s="33">
        <f t="shared" ca="1" si="334"/>
        <v>0</v>
      </c>
      <c r="AT343" s="33">
        <f t="shared" ca="1" si="335"/>
        <v>0</v>
      </c>
      <c r="AX343">
        <f t="shared" si="300"/>
        <v>339</v>
      </c>
      <c r="AY343" s="34">
        <v>9.8006330018293869E-3</v>
      </c>
    </row>
    <row r="344" spans="1:51">
      <c r="A344" s="2">
        <v>98</v>
      </c>
      <c r="B344" s="1">
        <f t="shared" si="301"/>
        <v>1.1342592592592593E-3</v>
      </c>
      <c r="C344" s="5">
        <f t="shared" si="302"/>
        <v>0.89215277777777802</v>
      </c>
      <c r="D344" s="18">
        <f t="shared" si="303"/>
        <v>0.89215277777777802</v>
      </c>
      <c r="E344" s="21">
        <f t="shared" ca="1" si="304"/>
        <v>0</v>
      </c>
      <c r="F344" s="18">
        <f t="shared" ca="1" si="305"/>
        <v>0.89215277777777802</v>
      </c>
      <c r="G344" s="25">
        <f t="shared" ca="1" si="292"/>
        <v>28</v>
      </c>
      <c r="H344" s="18">
        <f t="shared" ca="1" si="306"/>
        <v>3.2407407407407406E-4</v>
      </c>
      <c r="I344" s="18">
        <f t="shared" ca="1" si="307"/>
        <v>0.8924768518518521</v>
      </c>
      <c r="J344" s="16">
        <f t="shared" ca="1" si="308"/>
        <v>0.8924768518518521</v>
      </c>
      <c r="K344" s="23">
        <f t="shared" ca="1" si="309"/>
        <v>0</v>
      </c>
      <c r="L344" s="16">
        <f t="shared" ca="1" si="310"/>
        <v>0.8924768518518521</v>
      </c>
      <c r="M344" s="15">
        <f t="shared" ca="1" si="293"/>
        <v>28</v>
      </c>
      <c r="N344" s="16">
        <f t="shared" ca="1" si="311"/>
        <v>3.2407407407407406E-4</v>
      </c>
      <c r="O344" s="16">
        <f t="shared" ca="1" si="312"/>
        <v>0.89280092592592619</v>
      </c>
      <c r="P344" s="14">
        <f t="shared" ca="1" si="313"/>
        <v>0.89280092592592619</v>
      </c>
      <c r="Q344" s="23">
        <f t="shared" ca="1" si="314"/>
        <v>3.3888888888888857E-2</v>
      </c>
      <c r="R344" s="14">
        <f t="shared" ca="1" si="315"/>
        <v>0.92668981481481505</v>
      </c>
      <c r="S344" s="13">
        <f t="shared" ca="1" si="294"/>
        <v>28</v>
      </c>
      <c r="T344" s="14">
        <f t="shared" ca="1" si="316"/>
        <v>3.2407407407407406E-4</v>
      </c>
      <c r="U344" s="14">
        <f t="shared" ca="1" si="317"/>
        <v>0.92701388888888914</v>
      </c>
      <c r="V344" s="12">
        <f t="shared" ca="1" si="318"/>
        <v>0.92701388888888914</v>
      </c>
      <c r="W344" s="23">
        <v>0</v>
      </c>
      <c r="X344" s="12">
        <f t="shared" ca="1" si="319"/>
        <v>0.92701388888888914</v>
      </c>
      <c r="Y344" s="11">
        <f t="shared" ca="1" si="295"/>
        <v>44</v>
      </c>
      <c r="Z344" s="12">
        <f t="shared" ca="1" si="320"/>
        <v>5.0925925925925921E-4</v>
      </c>
      <c r="AA344" s="12">
        <f t="shared" ca="1" si="321"/>
        <v>0.9275231481481484</v>
      </c>
      <c r="AB344" s="10">
        <f t="shared" ca="1" si="322"/>
        <v>0.9275231481481484</v>
      </c>
      <c r="AC344" s="23">
        <f>0</f>
        <v>0</v>
      </c>
      <c r="AD344" s="10">
        <f t="shared" ca="1" si="323"/>
        <v>0.9275231481481484</v>
      </c>
      <c r="AE344" s="9">
        <f t="shared" ca="1" si="296"/>
        <v>38</v>
      </c>
      <c r="AF344" s="10">
        <f t="shared" ca="1" si="324"/>
        <v>4.3981481481481481E-4</v>
      </c>
      <c r="AG344" s="10">
        <f t="shared" ca="1" si="325"/>
        <v>0.92796296296296321</v>
      </c>
      <c r="AH344" s="9" t="str">
        <f t="shared" ca="1" si="297"/>
        <v>Burrito</v>
      </c>
      <c r="AI344" s="8">
        <f t="shared" ca="1" si="326"/>
        <v>0.92796296296296321</v>
      </c>
      <c r="AJ344" s="23">
        <f t="shared" ca="1" si="327"/>
        <v>0</v>
      </c>
      <c r="AK344" s="8">
        <f t="shared" ca="1" si="328"/>
        <v>0.92796296296296321</v>
      </c>
      <c r="AL344" s="7">
        <f t="shared" ca="1" si="298"/>
        <v>11</v>
      </c>
      <c r="AM344" s="8">
        <f t="shared" ca="1" si="329"/>
        <v>1.273148148148148E-4</v>
      </c>
      <c r="AN344" s="8">
        <f t="shared" ca="1" si="330"/>
        <v>0.92809027777777797</v>
      </c>
      <c r="AO344" s="7" t="str">
        <f t="shared" ca="1" si="299"/>
        <v>Debit</v>
      </c>
      <c r="AP344" s="1">
        <f t="shared" ca="1" si="331"/>
        <v>3.3888888888888857E-2</v>
      </c>
      <c r="AQ344" s="1">
        <f t="shared" ca="1" si="332"/>
        <v>2.0486111111111113E-3</v>
      </c>
      <c r="AR344">
        <f t="shared" si="333"/>
        <v>0</v>
      </c>
      <c r="AS344" s="33">
        <f t="shared" ca="1" si="334"/>
        <v>0</v>
      </c>
      <c r="AT344" s="33">
        <f t="shared" ca="1" si="335"/>
        <v>0</v>
      </c>
      <c r="AX344">
        <f t="shared" si="300"/>
        <v>340</v>
      </c>
      <c r="AY344" s="34">
        <v>9.6962520004575357E-3</v>
      </c>
    </row>
    <row r="345" spans="1:51">
      <c r="A345" s="2">
        <v>49</v>
      </c>
      <c r="B345" s="1">
        <f t="shared" si="301"/>
        <v>5.6712962962962967E-4</v>
      </c>
      <c r="C345" s="5">
        <f t="shared" si="302"/>
        <v>0.8927199074074077</v>
      </c>
      <c r="D345" s="18">
        <f t="shared" si="303"/>
        <v>0.8927199074074077</v>
      </c>
      <c r="E345" s="21">
        <f t="shared" ca="1" si="304"/>
        <v>0</v>
      </c>
      <c r="F345" s="18">
        <f t="shared" ca="1" si="305"/>
        <v>0.8927199074074077</v>
      </c>
      <c r="G345" s="25">
        <f t="shared" ca="1" si="292"/>
        <v>23</v>
      </c>
      <c r="H345" s="18">
        <f t="shared" ca="1" si="306"/>
        <v>2.6620370370370372E-4</v>
      </c>
      <c r="I345" s="18">
        <f t="shared" ca="1" si="307"/>
        <v>0.89298611111111137</v>
      </c>
      <c r="J345" s="16">
        <f t="shared" ca="1" si="308"/>
        <v>0.89298611111111137</v>
      </c>
      <c r="K345" s="23">
        <f t="shared" ca="1" si="309"/>
        <v>0</v>
      </c>
      <c r="L345" s="16">
        <f t="shared" ca="1" si="310"/>
        <v>0.89298611111111137</v>
      </c>
      <c r="M345" s="15">
        <f t="shared" ca="1" si="293"/>
        <v>31</v>
      </c>
      <c r="N345" s="16">
        <f t="shared" ca="1" si="311"/>
        <v>3.5879629629629629E-4</v>
      </c>
      <c r="O345" s="16">
        <f t="shared" ca="1" si="312"/>
        <v>0.89334490740740768</v>
      </c>
      <c r="P345" s="14">
        <f t="shared" ca="1" si="313"/>
        <v>0.89334490740740768</v>
      </c>
      <c r="Q345" s="23">
        <f t="shared" ca="1" si="314"/>
        <v>3.4618055555555527E-2</v>
      </c>
      <c r="R345" s="14">
        <f t="shared" ca="1" si="315"/>
        <v>0.92796296296296321</v>
      </c>
      <c r="S345" s="13">
        <f t="shared" ca="1" si="294"/>
        <v>45</v>
      </c>
      <c r="T345" s="14">
        <f t="shared" ca="1" si="316"/>
        <v>5.2083333333333333E-4</v>
      </c>
      <c r="U345" s="14">
        <f t="shared" ca="1" si="317"/>
        <v>0.92848379629629652</v>
      </c>
      <c r="V345" s="12">
        <f t="shared" ca="1" si="318"/>
        <v>0.92848379629629652</v>
      </c>
      <c r="W345" s="23">
        <v>0</v>
      </c>
      <c r="X345" s="12">
        <f t="shared" ca="1" si="319"/>
        <v>0.92848379629629652</v>
      </c>
      <c r="Y345" s="11">
        <f t="shared" ca="1" si="295"/>
        <v>35</v>
      </c>
      <c r="Z345" s="12">
        <f t="shared" ca="1" si="320"/>
        <v>4.0509259259259258E-4</v>
      </c>
      <c r="AA345" s="12">
        <f t="shared" ca="1" si="321"/>
        <v>0.9288888888888891</v>
      </c>
      <c r="AB345" s="10">
        <f t="shared" ca="1" si="322"/>
        <v>0.9288888888888891</v>
      </c>
      <c r="AC345" s="23">
        <f>0</f>
        <v>0</v>
      </c>
      <c r="AD345" s="10">
        <f t="shared" ca="1" si="323"/>
        <v>0.9288888888888891</v>
      </c>
      <c r="AE345" s="9">
        <f t="shared" ca="1" si="296"/>
        <v>70</v>
      </c>
      <c r="AF345" s="10">
        <f t="shared" ca="1" si="324"/>
        <v>8.1018518518518516E-4</v>
      </c>
      <c r="AG345" s="10">
        <f t="shared" ca="1" si="325"/>
        <v>0.92969907407407426</v>
      </c>
      <c r="AH345" s="9" t="str">
        <f t="shared" ca="1" si="297"/>
        <v>Quesadilla</v>
      </c>
      <c r="AI345" s="8">
        <f t="shared" ca="1" si="326"/>
        <v>0.92969907407407426</v>
      </c>
      <c r="AJ345" s="23">
        <f t="shared" ca="1" si="327"/>
        <v>0</v>
      </c>
      <c r="AK345" s="8">
        <f t="shared" ca="1" si="328"/>
        <v>0.92969907407407426</v>
      </c>
      <c r="AL345" s="7">
        <f t="shared" ca="1" si="298"/>
        <v>12</v>
      </c>
      <c r="AM345" s="8">
        <f t="shared" ca="1" si="329"/>
        <v>1.3888888888888889E-4</v>
      </c>
      <c r="AN345" s="8">
        <f t="shared" ca="1" si="330"/>
        <v>0.92983796296296317</v>
      </c>
      <c r="AO345" s="7" t="str">
        <f t="shared" ca="1" si="299"/>
        <v>Debit</v>
      </c>
      <c r="AP345" s="1">
        <f t="shared" ca="1" si="331"/>
        <v>3.4618055555555527E-2</v>
      </c>
      <c r="AQ345" s="1">
        <f t="shared" ca="1" si="332"/>
        <v>2.5000000000000001E-3</v>
      </c>
      <c r="AR345">
        <f t="shared" si="333"/>
        <v>0</v>
      </c>
      <c r="AS345" s="33">
        <f t="shared" ca="1" si="334"/>
        <v>0</v>
      </c>
      <c r="AT345" s="33">
        <f t="shared" ca="1" si="335"/>
        <v>0</v>
      </c>
      <c r="AX345">
        <f t="shared" si="300"/>
        <v>341</v>
      </c>
      <c r="AY345" s="34">
        <v>9.6126614654781437E-3</v>
      </c>
    </row>
    <row r="346" spans="1:51">
      <c r="A346" s="2">
        <v>50</v>
      </c>
      <c r="B346" s="1">
        <f t="shared" si="301"/>
        <v>5.7870370370370367E-4</v>
      </c>
      <c r="C346" s="5">
        <f t="shared" si="302"/>
        <v>0.89329861111111142</v>
      </c>
      <c r="D346" s="18">
        <f t="shared" si="303"/>
        <v>0.89329861111111142</v>
      </c>
      <c r="E346" s="21">
        <f t="shared" ca="1" si="304"/>
        <v>0</v>
      </c>
      <c r="F346" s="18">
        <f t="shared" ca="1" si="305"/>
        <v>0.89329861111111142</v>
      </c>
      <c r="G346" s="25">
        <f t="shared" ca="1" si="292"/>
        <v>17</v>
      </c>
      <c r="H346" s="18">
        <f t="shared" ca="1" si="306"/>
        <v>1.9675925925925926E-4</v>
      </c>
      <c r="I346" s="18">
        <f t="shared" ca="1" si="307"/>
        <v>0.89349537037037063</v>
      </c>
      <c r="J346" s="16">
        <f t="shared" ca="1" si="308"/>
        <v>0.89349537037037063</v>
      </c>
      <c r="K346" s="23">
        <f t="shared" ca="1" si="309"/>
        <v>0</v>
      </c>
      <c r="L346" s="16">
        <f t="shared" ca="1" si="310"/>
        <v>0.89349537037037063</v>
      </c>
      <c r="M346" s="15">
        <f t="shared" ca="1" si="293"/>
        <v>32</v>
      </c>
      <c r="N346" s="16">
        <f t="shared" ca="1" si="311"/>
        <v>3.7037037037037035E-4</v>
      </c>
      <c r="O346" s="16">
        <f t="shared" ca="1" si="312"/>
        <v>0.89386574074074099</v>
      </c>
      <c r="P346" s="14">
        <f t="shared" ca="1" si="313"/>
        <v>0.89386574074074099</v>
      </c>
      <c r="Q346" s="23">
        <f t="shared" ca="1" si="314"/>
        <v>3.5833333333333273E-2</v>
      </c>
      <c r="R346" s="14">
        <f t="shared" ca="1" si="315"/>
        <v>0.92969907407407426</v>
      </c>
      <c r="S346" s="13">
        <f t="shared" ca="1" si="294"/>
        <v>17</v>
      </c>
      <c r="T346" s="14">
        <f t="shared" ca="1" si="316"/>
        <v>1.9675925925925926E-4</v>
      </c>
      <c r="U346" s="14">
        <f t="shared" ca="1" si="317"/>
        <v>0.92989583333333348</v>
      </c>
      <c r="V346" s="12">
        <f t="shared" ca="1" si="318"/>
        <v>0.92989583333333348</v>
      </c>
      <c r="W346" s="23">
        <v>0</v>
      </c>
      <c r="X346" s="12">
        <f t="shared" ca="1" si="319"/>
        <v>0.92989583333333348</v>
      </c>
      <c r="Y346" s="11">
        <f t="shared" ca="1" si="295"/>
        <v>23</v>
      </c>
      <c r="Z346" s="12">
        <f t="shared" ca="1" si="320"/>
        <v>2.6620370370370372E-4</v>
      </c>
      <c r="AA346" s="12">
        <f t="shared" ca="1" si="321"/>
        <v>0.93016203703703715</v>
      </c>
      <c r="AB346" s="10">
        <f t="shared" ca="1" si="322"/>
        <v>0.93016203703703715</v>
      </c>
      <c r="AC346" s="23">
        <f>0</f>
        <v>0</v>
      </c>
      <c r="AD346" s="10">
        <f t="shared" ca="1" si="323"/>
        <v>0.93016203703703715</v>
      </c>
      <c r="AE346" s="9">
        <f t="shared" ca="1" si="296"/>
        <v>45</v>
      </c>
      <c r="AF346" s="10">
        <f t="shared" ca="1" si="324"/>
        <v>5.2083333333333333E-4</v>
      </c>
      <c r="AG346" s="10">
        <f t="shared" ca="1" si="325"/>
        <v>0.93068287037037045</v>
      </c>
      <c r="AH346" s="9" t="str">
        <f t="shared" ca="1" si="297"/>
        <v>Bowl</v>
      </c>
      <c r="AI346" s="8">
        <f t="shared" ca="1" si="326"/>
        <v>0.93068287037037045</v>
      </c>
      <c r="AJ346" s="23">
        <f t="shared" ca="1" si="327"/>
        <v>0</v>
      </c>
      <c r="AK346" s="8">
        <f t="shared" ca="1" si="328"/>
        <v>0.93068287037037045</v>
      </c>
      <c r="AL346" s="7">
        <f t="shared" ca="1" si="298"/>
        <v>27</v>
      </c>
      <c r="AM346" s="8">
        <f t="shared" ca="1" si="329"/>
        <v>3.1250000000000001E-4</v>
      </c>
      <c r="AN346" s="8">
        <f t="shared" ca="1" si="330"/>
        <v>0.9309953703703705</v>
      </c>
      <c r="AO346" s="7" t="str">
        <f t="shared" ca="1" si="299"/>
        <v>Debit</v>
      </c>
      <c r="AP346" s="1">
        <f t="shared" ca="1" si="331"/>
        <v>3.5833333333333273E-2</v>
      </c>
      <c r="AQ346" s="1">
        <f t="shared" ca="1" si="332"/>
        <v>1.8634259259259259E-3</v>
      </c>
      <c r="AR346">
        <f t="shared" si="333"/>
        <v>0</v>
      </c>
      <c r="AS346" s="33">
        <f t="shared" ca="1" si="334"/>
        <v>0</v>
      </c>
      <c r="AT346" s="33">
        <f t="shared" ca="1" si="335"/>
        <v>0</v>
      </c>
      <c r="AX346">
        <f t="shared" si="300"/>
        <v>342</v>
      </c>
      <c r="AY346" s="34">
        <v>9.6797482281668727E-3</v>
      </c>
    </row>
    <row r="347" spans="1:51">
      <c r="A347" s="2">
        <v>155</v>
      </c>
      <c r="B347" s="1">
        <f t="shared" si="301"/>
        <v>1.7939814814814815E-3</v>
      </c>
      <c r="C347" s="5">
        <f t="shared" si="302"/>
        <v>0.89509259259259288</v>
      </c>
      <c r="D347" s="18">
        <f t="shared" si="303"/>
        <v>0.89509259259259288</v>
      </c>
      <c r="E347" s="21">
        <f t="shared" ca="1" si="304"/>
        <v>0</v>
      </c>
      <c r="F347" s="18">
        <f t="shared" ca="1" si="305"/>
        <v>0.89509259259259288</v>
      </c>
      <c r="G347" s="25">
        <f t="shared" ca="1" si="292"/>
        <v>16</v>
      </c>
      <c r="H347" s="18">
        <f t="shared" ca="1" si="306"/>
        <v>1.8518518518518518E-4</v>
      </c>
      <c r="I347" s="18">
        <f t="shared" ca="1" si="307"/>
        <v>0.89527777777777806</v>
      </c>
      <c r="J347" s="16">
        <f t="shared" ca="1" si="308"/>
        <v>0.89527777777777806</v>
      </c>
      <c r="K347" s="23">
        <f t="shared" ca="1" si="309"/>
        <v>0</v>
      </c>
      <c r="L347" s="16">
        <f t="shared" ca="1" si="310"/>
        <v>0.89527777777777806</v>
      </c>
      <c r="M347" s="15">
        <f t="shared" ca="1" si="293"/>
        <v>8</v>
      </c>
      <c r="N347" s="16">
        <f t="shared" ca="1" si="311"/>
        <v>9.2592592592592588E-5</v>
      </c>
      <c r="O347" s="16">
        <f t="shared" ca="1" si="312"/>
        <v>0.89537037037037071</v>
      </c>
      <c r="P347" s="14">
        <f t="shared" ca="1" si="313"/>
        <v>0.89537037037037071</v>
      </c>
      <c r="Q347" s="23">
        <f t="shared" ca="1" si="314"/>
        <v>3.5312499999999747E-2</v>
      </c>
      <c r="R347" s="14">
        <f t="shared" ca="1" si="315"/>
        <v>0.93068287037037045</v>
      </c>
      <c r="S347" s="13">
        <f t="shared" ca="1" si="294"/>
        <v>28</v>
      </c>
      <c r="T347" s="14">
        <f t="shared" ca="1" si="316"/>
        <v>3.2407407407407406E-4</v>
      </c>
      <c r="U347" s="14">
        <f t="shared" ca="1" si="317"/>
        <v>0.93100694444444454</v>
      </c>
      <c r="V347" s="12">
        <f t="shared" ca="1" si="318"/>
        <v>0.93100694444444454</v>
      </c>
      <c r="W347" s="23">
        <v>0</v>
      </c>
      <c r="X347" s="12">
        <f t="shared" ca="1" si="319"/>
        <v>0.93100694444444454</v>
      </c>
      <c r="Y347" s="11">
        <f t="shared" ca="1" si="295"/>
        <v>50</v>
      </c>
      <c r="Z347" s="12">
        <f t="shared" ca="1" si="320"/>
        <v>5.7870370370370367E-4</v>
      </c>
      <c r="AA347" s="12">
        <f t="shared" ca="1" si="321"/>
        <v>0.93158564814814826</v>
      </c>
      <c r="AB347" s="10">
        <f t="shared" ca="1" si="322"/>
        <v>0.93158564814814826</v>
      </c>
      <c r="AC347" s="23">
        <f>0</f>
        <v>0</v>
      </c>
      <c r="AD347" s="10">
        <f t="shared" ca="1" si="323"/>
        <v>0.93158564814814826</v>
      </c>
      <c r="AE347" s="9">
        <f t="shared" ca="1" si="296"/>
        <v>24</v>
      </c>
      <c r="AF347" s="10">
        <f t="shared" ca="1" si="324"/>
        <v>2.7777777777777778E-4</v>
      </c>
      <c r="AG347" s="10">
        <f t="shared" ca="1" si="325"/>
        <v>0.93186342592592608</v>
      </c>
      <c r="AH347" s="9" t="str">
        <f t="shared" ca="1" si="297"/>
        <v>Bowl</v>
      </c>
      <c r="AI347" s="8">
        <f t="shared" ca="1" si="326"/>
        <v>0.93186342592592608</v>
      </c>
      <c r="AJ347" s="23">
        <f t="shared" ca="1" si="327"/>
        <v>0</v>
      </c>
      <c r="AK347" s="8">
        <f t="shared" ca="1" si="328"/>
        <v>0.93186342592592608</v>
      </c>
      <c r="AL347" s="7">
        <f t="shared" ca="1" si="298"/>
        <v>28</v>
      </c>
      <c r="AM347" s="8">
        <f t="shared" ca="1" si="329"/>
        <v>3.2407407407407406E-4</v>
      </c>
      <c r="AN347" s="8">
        <f t="shared" ca="1" si="330"/>
        <v>0.93218750000000017</v>
      </c>
      <c r="AO347" s="7" t="str">
        <f t="shared" ca="1" si="299"/>
        <v>Debit</v>
      </c>
      <c r="AP347" s="1">
        <f t="shared" ca="1" si="331"/>
        <v>3.5312499999999747E-2</v>
      </c>
      <c r="AQ347" s="1">
        <f t="shared" ca="1" si="332"/>
        <v>1.7824074074074075E-3</v>
      </c>
      <c r="AR347">
        <f t="shared" si="333"/>
        <v>0</v>
      </c>
      <c r="AS347" s="33">
        <f t="shared" ca="1" si="334"/>
        <v>0</v>
      </c>
      <c r="AT347" s="33">
        <f t="shared" ca="1" si="335"/>
        <v>0</v>
      </c>
      <c r="AX347">
        <f t="shared" si="300"/>
        <v>343</v>
      </c>
      <c r="AY347" s="34">
        <v>1.0124314128943648E-2</v>
      </c>
    </row>
    <row r="348" spans="1:51">
      <c r="A348" s="2">
        <v>44</v>
      </c>
      <c r="B348" s="1">
        <f t="shared" si="301"/>
        <v>5.0925925925925921E-4</v>
      </c>
      <c r="C348" s="5">
        <f t="shared" si="302"/>
        <v>0.89560185185185215</v>
      </c>
      <c r="D348" s="18">
        <f t="shared" si="303"/>
        <v>0.89560185185185215</v>
      </c>
      <c r="E348" s="21">
        <f t="shared" ca="1" si="304"/>
        <v>0</v>
      </c>
      <c r="F348" s="18">
        <f t="shared" ca="1" si="305"/>
        <v>0.89560185185185215</v>
      </c>
      <c r="G348" s="25">
        <f t="shared" ca="1" si="292"/>
        <v>26</v>
      </c>
      <c r="H348" s="18">
        <f t="shared" ca="1" si="306"/>
        <v>3.0092592592592595E-4</v>
      </c>
      <c r="I348" s="18">
        <f t="shared" ca="1" si="307"/>
        <v>0.89590277777777805</v>
      </c>
      <c r="J348" s="16">
        <f t="shared" ca="1" si="308"/>
        <v>0.89590277777777805</v>
      </c>
      <c r="K348" s="23">
        <f t="shared" ca="1" si="309"/>
        <v>0</v>
      </c>
      <c r="L348" s="16">
        <f t="shared" ca="1" si="310"/>
        <v>0.89590277777777805</v>
      </c>
      <c r="M348" s="15">
        <f t="shared" ca="1" si="293"/>
        <v>30</v>
      </c>
      <c r="N348" s="16">
        <f t="shared" ca="1" si="311"/>
        <v>3.4722222222222224E-4</v>
      </c>
      <c r="O348" s="16">
        <f t="shared" ca="1" si="312"/>
        <v>0.89625000000000032</v>
      </c>
      <c r="P348" s="14">
        <f t="shared" ca="1" si="313"/>
        <v>0.89625000000000032</v>
      </c>
      <c r="Q348" s="23">
        <f t="shared" ca="1" si="314"/>
        <v>3.5613425925925757E-2</v>
      </c>
      <c r="R348" s="14">
        <f t="shared" ca="1" si="315"/>
        <v>0.93186342592592608</v>
      </c>
      <c r="S348" s="13">
        <f t="shared" ca="1" si="294"/>
        <v>33</v>
      </c>
      <c r="T348" s="14">
        <f t="shared" ca="1" si="316"/>
        <v>3.8194444444444446E-4</v>
      </c>
      <c r="U348" s="14">
        <f t="shared" ca="1" si="317"/>
        <v>0.93224537037037047</v>
      </c>
      <c r="V348" s="12">
        <f t="shared" ca="1" si="318"/>
        <v>0.93224537037037047</v>
      </c>
      <c r="W348" s="23">
        <v>0</v>
      </c>
      <c r="X348" s="12">
        <f t="shared" ca="1" si="319"/>
        <v>0.93224537037037047</v>
      </c>
      <c r="Y348" s="11">
        <f t="shared" ca="1" si="295"/>
        <v>25</v>
      </c>
      <c r="Z348" s="12">
        <f t="shared" ca="1" si="320"/>
        <v>2.8935185185185184E-4</v>
      </c>
      <c r="AA348" s="12">
        <f t="shared" ca="1" si="321"/>
        <v>0.93253472222222233</v>
      </c>
      <c r="AB348" s="10">
        <f t="shared" ca="1" si="322"/>
        <v>0.93253472222222233</v>
      </c>
      <c r="AC348" s="23">
        <f>0</f>
        <v>0</v>
      </c>
      <c r="AD348" s="10">
        <f t="shared" ca="1" si="323"/>
        <v>0.93253472222222233</v>
      </c>
      <c r="AE348" s="9">
        <f t="shared" ca="1" si="296"/>
        <v>48</v>
      </c>
      <c r="AF348" s="10">
        <f t="shared" ca="1" si="324"/>
        <v>5.5555555555555556E-4</v>
      </c>
      <c r="AG348" s="10">
        <f t="shared" ca="1" si="325"/>
        <v>0.93309027777777787</v>
      </c>
      <c r="AH348" s="9" t="str">
        <f t="shared" ca="1" si="297"/>
        <v>Bowl</v>
      </c>
      <c r="AI348" s="8">
        <f t="shared" ca="1" si="326"/>
        <v>0.93309027777777787</v>
      </c>
      <c r="AJ348" s="23">
        <f t="shared" ca="1" si="327"/>
        <v>0</v>
      </c>
      <c r="AK348" s="8">
        <f t="shared" ca="1" si="328"/>
        <v>0.93309027777777787</v>
      </c>
      <c r="AL348" s="7">
        <f t="shared" ca="1" si="298"/>
        <v>14</v>
      </c>
      <c r="AM348" s="8">
        <f t="shared" ca="1" si="329"/>
        <v>1.6203703703703703E-4</v>
      </c>
      <c r="AN348" s="8">
        <f t="shared" ca="1" si="330"/>
        <v>0.93325231481481485</v>
      </c>
      <c r="AO348" s="7" t="str">
        <f t="shared" ca="1" si="299"/>
        <v>Debit</v>
      </c>
      <c r="AP348" s="1">
        <f t="shared" ca="1" si="331"/>
        <v>3.5613425925925757E-2</v>
      </c>
      <c r="AQ348" s="1">
        <f t="shared" ca="1" si="332"/>
        <v>2.0370370370370373E-3</v>
      </c>
      <c r="AR348">
        <f t="shared" si="333"/>
        <v>0</v>
      </c>
      <c r="AS348" s="33">
        <f t="shared" ca="1" si="334"/>
        <v>0</v>
      </c>
      <c r="AT348" s="33">
        <f t="shared" ca="1" si="335"/>
        <v>0</v>
      </c>
      <c r="AX348">
        <f t="shared" si="300"/>
        <v>344</v>
      </c>
      <c r="AY348" s="34">
        <v>7.4418438500233426E-3</v>
      </c>
    </row>
    <row r="349" spans="1:51">
      <c r="A349" s="2">
        <v>68</v>
      </c>
      <c r="B349" s="1">
        <f t="shared" si="301"/>
        <v>7.8703703703703705E-4</v>
      </c>
      <c r="C349" s="5">
        <f t="shared" si="302"/>
        <v>0.89638888888888923</v>
      </c>
      <c r="D349" s="18">
        <f t="shared" si="303"/>
        <v>0.89638888888888923</v>
      </c>
      <c r="E349" s="21">
        <f t="shared" ca="1" si="304"/>
        <v>0</v>
      </c>
      <c r="F349" s="18">
        <f t="shared" ca="1" si="305"/>
        <v>0.89638888888888923</v>
      </c>
      <c r="G349" s="25">
        <f t="shared" ca="1" si="292"/>
        <v>12</v>
      </c>
      <c r="H349" s="18">
        <f t="shared" ca="1" si="306"/>
        <v>1.3888888888888889E-4</v>
      </c>
      <c r="I349" s="18">
        <f t="shared" ca="1" si="307"/>
        <v>0.89652777777777815</v>
      </c>
      <c r="J349" s="16">
        <f t="shared" ca="1" si="308"/>
        <v>0.89652777777777815</v>
      </c>
      <c r="K349" s="23">
        <f t="shared" ca="1" si="309"/>
        <v>0</v>
      </c>
      <c r="L349" s="16">
        <f t="shared" ca="1" si="310"/>
        <v>0.89652777777777815</v>
      </c>
      <c r="M349" s="15">
        <f t="shared" ca="1" si="293"/>
        <v>32</v>
      </c>
      <c r="N349" s="16">
        <f t="shared" ca="1" si="311"/>
        <v>3.7037037037037035E-4</v>
      </c>
      <c r="O349" s="16">
        <f t="shared" ca="1" si="312"/>
        <v>0.8968981481481485</v>
      </c>
      <c r="P349" s="14">
        <f t="shared" ca="1" si="313"/>
        <v>0.8968981481481485</v>
      </c>
      <c r="Q349" s="23">
        <f t="shared" ca="1" si="314"/>
        <v>3.6192129629629366E-2</v>
      </c>
      <c r="R349" s="14">
        <f t="shared" ca="1" si="315"/>
        <v>0.93309027777777787</v>
      </c>
      <c r="S349" s="13">
        <f t="shared" ca="1" si="294"/>
        <v>30</v>
      </c>
      <c r="T349" s="14">
        <f t="shared" ca="1" si="316"/>
        <v>3.4722222222222224E-4</v>
      </c>
      <c r="U349" s="14">
        <f t="shared" ca="1" si="317"/>
        <v>0.93343750000000014</v>
      </c>
      <c r="V349" s="12">
        <f t="shared" ca="1" si="318"/>
        <v>0.93343750000000014</v>
      </c>
      <c r="W349" s="23">
        <v>0</v>
      </c>
      <c r="X349" s="12">
        <f t="shared" ca="1" si="319"/>
        <v>0.93343750000000014</v>
      </c>
      <c r="Y349" s="11">
        <f t="shared" ca="1" si="295"/>
        <v>45</v>
      </c>
      <c r="Z349" s="12">
        <f t="shared" ca="1" si="320"/>
        <v>5.2083333333333333E-4</v>
      </c>
      <c r="AA349" s="12">
        <f t="shared" ca="1" si="321"/>
        <v>0.93395833333333345</v>
      </c>
      <c r="AB349" s="10">
        <f t="shared" ca="1" si="322"/>
        <v>0.93395833333333345</v>
      </c>
      <c r="AC349" s="23">
        <f>0</f>
        <v>0</v>
      </c>
      <c r="AD349" s="10">
        <f t="shared" ca="1" si="323"/>
        <v>0.93395833333333345</v>
      </c>
      <c r="AE349" s="9">
        <f t="shared" ca="1" si="296"/>
        <v>25</v>
      </c>
      <c r="AF349" s="10">
        <f t="shared" ca="1" si="324"/>
        <v>2.8935185185185184E-4</v>
      </c>
      <c r="AG349" s="10">
        <f t="shared" ca="1" si="325"/>
        <v>0.93424768518518531</v>
      </c>
      <c r="AH349" s="9" t="str">
        <f t="shared" ca="1" si="297"/>
        <v>Bowl</v>
      </c>
      <c r="AI349" s="8">
        <f t="shared" ca="1" si="326"/>
        <v>0.93424768518518531</v>
      </c>
      <c r="AJ349" s="23">
        <f t="shared" ca="1" si="327"/>
        <v>0</v>
      </c>
      <c r="AK349" s="8">
        <f t="shared" ca="1" si="328"/>
        <v>0.93424768518518531</v>
      </c>
      <c r="AL349" s="7">
        <f t="shared" ca="1" si="298"/>
        <v>10</v>
      </c>
      <c r="AM349" s="8">
        <f t="shared" ca="1" si="329"/>
        <v>1.1574074074074075E-4</v>
      </c>
      <c r="AN349" s="8">
        <f t="shared" ca="1" si="330"/>
        <v>0.93436342592592603</v>
      </c>
      <c r="AO349" s="7" t="str">
        <f t="shared" ca="1" si="299"/>
        <v>Debit</v>
      </c>
      <c r="AP349" s="1">
        <f t="shared" ca="1" si="331"/>
        <v>3.6192129629629366E-2</v>
      </c>
      <c r="AQ349" s="1">
        <f t="shared" ca="1" si="332"/>
        <v>1.7824074074074075E-3</v>
      </c>
      <c r="AR349">
        <f t="shared" si="333"/>
        <v>0</v>
      </c>
      <c r="AS349" s="33">
        <f t="shared" ca="1" si="334"/>
        <v>0</v>
      </c>
      <c r="AT349" s="33">
        <f t="shared" ca="1" si="335"/>
        <v>0</v>
      </c>
      <c r="AX349">
        <f t="shared" si="300"/>
        <v>345</v>
      </c>
      <c r="AY349" s="34">
        <v>9.0972936671240463E-3</v>
      </c>
    </row>
    <row r="350" spans="1:51">
      <c r="A350" s="2">
        <v>48</v>
      </c>
      <c r="B350" s="1">
        <f t="shared" si="301"/>
        <v>5.5555555555555556E-4</v>
      </c>
      <c r="C350" s="5">
        <f t="shared" si="302"/>
        <v>0.89694444444444477</v>
      </c>
      <c r="D350" s="18">
        <f t="shared" si="303"/>
        <v>0.89694444444444477</v>
      </c>
      <c r="E350" s="21">
        <f t="shared" ca="1" si="304"/>
        <v>0</v>
      </c>
      <c r="F350" s="18">
        <f t="shared" ca="1" si="305"/>
        <v>0.89694444444444477</v>
      </c>
      <c r="G350" s="25">
        <f t="shared" ca="1" si="292"/>
        <v>11</v>
      </c>
      <c r="H350" s="18">
        <f t="shared" ca="1" si="306"/>
        <v>1.273148148148148E-4</v>
      </c>
      <c r="I350" s="18">
        <f t="shared" ca="1" si="307"/>
        <v>0.89707175925925953</v>
      </c>
      <c r="J350" s="16">
        <f t="shared" ca="1" si="308"/>
        <v>0.89707175925925953</v>
      </c>
      <c r="K350" s="23">
        <f t="shared" ca="1" si="309"/>
        <v>0</v>
      </c>
      <c r="L350" s="16">
        <f t="shared" ca="1" si="310"/>
        <v>0.89707175925925953</v>
      </c>
      <c r="M350" s="15">
        <f t="shared" ca="1" si="293"/>
        <v>19</v>
      </c>
      <c r="N350" s="16">
        <f t="shared" ca="1" si="311"/>
        <v>2.199074074074074E-4</v>
      </c>
      <c r="O350" s="16">
        <f t="shared" ca="1" si="312"/>
        <v>0.89729166666666693</v>
      </c>
      <c r="P350" s="14">
        <f t="shared" ca="1" si="313"/>
        <v>0.89729166666666693</v>
      </c>
      <c r="Q350" s="23">
        <f t="shared" ca="1" si="314"/>
        <v>3.6956018518518374E-2</v>
      </c>
      <c r="R350" s="14">
        <f t="shared" ca="1" si="315"/>
        <v>0.93424768518518531</v>
      </c>
      <c r="S350" s="13">
        <f t="shared" ca="1" si="294"/>
        <v>35</v>
      </c>
      <c r="T350" s="14">
        <f t="shared" ca="1" si="316"/>
        <v>4.0509259259259258E-4</v>
      </c>
      <c r="U350" s="14">
        <f t="shared" ca="1" si="317"/>
        <v>0.93465277777777789</v>
      </c>
      <c r="V350" s="12">
        <f t="shared" ca="1" si="318"/>
        <v>0.93465277777777789</v>
      </c>
      <c r="W350" s="23">
        <v>0</v>
      </c>
      <c r="X350" s="12">
        <f t="shared" ca="1" si="319"/>
        <v>0.93465277777777789</v>
      </c>
      <c r="Y350" s="11">
        <f t="shared" ca="1" si="295"/>
        <v>29</v>
      </c>
      <c r="Z350" s="12">
        <f t="shared" ca="1" si="320"/>
        <v>3.3564814814814812E-4</v>
      </c>
      <c r="AA350" s="12">
        <f t="shared" ca="1" si="321"/>
        <v>0.93498842592592601</v>
      </c>
      <c r="AB350" s="10">
        <f t="shared" ca="1" si="322"/>
        <v>0.93498842592592601</v>
      </c>
      <c r="AC350" s="23">
        <f>0</f>
        <v>0</v>
      </c>
      <c r="AD350" s="10">
        <f t="shared" ca="1" si="323"/>
        <v>0.93498842592592601</v>
      </c>
      <c r="AE350" s="9">
        <f t="shared" ca="1" si="296"/>
        <v>20</v>
      </c>
      <c r="AF350" s="10">
        <f t="shared" ca="1" si="324"/>
        <v>2.3148148148148149E-4</v>
      </c>
      <c r="AG350" s="10">
        <f t="shared" ca="1" si="325"/>
        <v>0.93521990740740746</v>
      </c>
      <c r="AH350" s="9" t="str">
        <f t="shared" ca="1" si="297"/>
        <v>Bowl</v>
      </c>
      <c r="AI350" s="8">
        <f t="shared" ca="1" si="326"/>
        <v>0.93521990740740746</v>
      </c>
      <c r="AJ350" s="23">
        <f t="shared" ca="1" si="327"/>
        <v>0</v>
      </c>
      <c r="AK350" s="8">
        <f t="shared" ca="1" si="328"/>
        <v>0.93521990740740746</v>
      </c>
      <c r="AL350" s="7">
        <f t="shared" ca="1" si="298"/>
        <v>55</v>
      </c>
      <c r="AM350" s="8">
        <f t="shared" ca="1" si="329"/>
        <v>6.3657407407407413E-4</v>
      </c>
      <c r="AN350" s="8">
        <f t="shared" ca="1" si="330"/>
        <v>0.93585648148148148</v>
      </c>
      <c r="AO350" s="7" t="str">
        <f t="shared" ca="1" si="299"/>
        <v>Cash</v>
      </c>
      <c r="AP350" s="1">
        <f t="shared" ca="1" si="331"/>
        <v>3.6956018518518374E-2</v>
      </c>
      <c r="AQ350" s="1">
        <f t="shared" ca="1" si="332"/>
        <v>1.9560185185185184E-3</v>
      </c>
      <c r="AR350">
        <f t="shared" si="333"/>
        <v>0</v>
      </c>
      <c r="AS350" s="33">
        <f t="shared" ca="1" si="334"/>
        <v>0</v>
      </c>
      <c r="AT350" s="33">
        <f t="shared" ca="1" si="335"/>
        <v>0</v>
      </c>
      <c r="AX350">
        <f t="shared" si="300"/>
        <v>346</v>
      </c>
      <c r="AY350" s="34">
        <v>1.0987082761774186E-2</v>
      </c>
    </row>
    <row r="351" spans="1:51">
      <c r="A351" s="2">
        <v>96</v>
      </c>
      <c r="B351" s="1">
        <f t="shared" si="301"/>
        <v>1.1111111111111111E-3</v>
      </c>
      <c r="C351" s="5">
        <f t="shared" si="302"/>
        <v>0.89805555555555583</v>
      </c>
      <c r="D351" s="18">
        <f t="shared" si="303"/>
        <v>0.89805555555555583</v>
      </c>
      <c r="E351" s="21">
        <f t="shared" ca="1" si="304"/>
        <v>0</v>
      </c>
      <c r="F351" s="18">
        <f t="shared" ca="1" si="305"/>
        <v>0.89805555555555583</v>
      </c>
      <c r="G351" s="25">
        <f t="shared" ca="1" si="292"/>
        <v>21</v>
      </c>
      <c r="H351" s="18">
        <f t="shared" ca="1" si="306"/>
        <v>2.4305555555555555E-4</v>
      </c>
      <c r="I351" s="18">
        <f t="shared" ca="1" si="307"/>
        <v>0.89829861111111142</v>
      </c>
      <c r="J351" s="16">
        <f t="shared" ca="1" si="308"/>
        <v>0.89829861111111142</v>
      </c>
      <c r="K351" s="23">
        <f t="shared" ca="1" si="309"/>
        <v>0</v>
      </c>
      <c r="L351" s="16">
        <f t="shared" ca="1" si="310"/>
        <v>0.89829861111111142</v>
      </c>
      <c r="M351" s="15">
        <f t="shared" ca="1" si="293"/>
        <v>21</v>
      </c>
      <c r="N351" s="16">
        <f t="shared" ca="1" si="311"/>
        <v>2.4305555555555555E-4</v>
      </c>
      <c r="O351" s="16">
        <f t="shared" ca="1" si="312"/>
        <v>0.89854166666666702</v>
      </c>
      <c r="P351" s="14">
        <f t="shared" ca="1" si="313"/>
        <v>0.89854166666666702</v>
      </c>
      <c r="Q351" s="23">
        <f t="shared" ca="1" si="314"/>
        <v>3.6678240740740442E-2</v>
      </c>
      <c r="R351" s="14">
        <f t="shared" ca="1" si="315"/>
        <v>0.93521990740740746</v>
      </c>
      <c r="S351" s="13">
        <f t="shared" ca="1" si="294"/>
        <v>21</v>
      </c>
      <c r="T351" s="14">
        <f t="shared" ca="1" si="316"/>
        <v>2.4305555555555555E-4</v>
      </c>
      <c r="U351" s="14">
        <f t="shared" ca="1" si="317"/>
        <v>0.93546296296296305</v>
      </c>
      <c r="V351" s="12">
        <f t="shared" ca="1" si="318"/>
        <v>0.93546296296296305</v>
      </c>
      <c r="W351" s="23">
        <v>0</v>
      </c>
      <c r="X351" s="12">
        <f t="shared" ca="1" si="319"/>
        <v>0.93546296296296305</v>
      </c>
      <c r="Y351" s="11">
        <f t="shared" ca="1" si="295"/>
        <v>46</v>
      </c>
      <c r="Z351" s="12">
        <f t="shared" ca="1" si="320"/>
        <v>5.3240740740740744E-4</v>
      </c>
      <c r="AA351" s="12">
        <f t="shared" ca="1" si="321"/>
        <v>0.93599537037037051</v>
      </c>
      <c r="AB351" s="10">
        <f t="shared" ca="1" si="322"/>
        <v>0.93599537037037051</v>
      </c>
      <c r="AC351" s="23">
        <f>0</f>
        <v>0</v>
      </c>
      <c r="AD351" s="10">
        <f t="shared" ca="1" si="323"/>
        <v>0.93599537037037051</v>
      </c>
      <c r="AE351" s="9">
        <f t="shared" ca="1" si="296"/>
        <v>50</v>
      </c>
      <c r="AF351" s="10">
        <f t="shared" ca="1" si="324"/>
        <v>5.7870370370370367E-4</v>
      </c>
      <c r="AG351" s="10">
        <f t="shared" ca="1" si="325"/>
        <v>0.93657407407407423</v>
      </c>
      <c r="AH351" s="9" t="str">
        <f t="shared" ca="1" si="297"/>
        <v>Quesadilla</v>
      </c>
      <c r="AI351" s="8">
        <f t="shared" ca="1" si="326"/>
        <v>0.93657407407407423</v>
      </c>
      <c r="AJ351" s="23">
        <f t="shared" ca="1" si="327"/>
        <v>0</v>
      </c>
      <c r="AK351" s="8">
        <f t="shared" ca="1" si="328"/>
        <v>0.93657407407407423</v>
      </c>
      <c r="AL351" s="7">
        <f t="shared" ca="1" si="298"/>
        <v>15</v>
      </c>
      <c r="AM351" s="8">
        <f t="shared" ca="1" si="329"/>
        <v>1.7361111111111112E-4</v>
      </c>
      <c r="AN351" s="8">
        <f t="shared" ca="1" si="330"/>
        <v>0.93674768518518536</v>
      </c>
      <c r="AO351" s="7" t="str">
        <f t="shared" ca="1" si="299"/>
        <v>Debit</v>
      </c>
      <c r="AP351" s="1">
        <f t="shared" ca="1" si="331"/>
        <v>3.6678240740740442E-2</v>
      </c>
      <c r="AQ351" s="1">
        <f t="shared" ca="1" si="332"/>
        <v>2.0138888888888888E-3</v>
      </c>
      <c r="AR351">
        <f t="shared" si="333"/>
        <v>0</v>
      </c>
      <c r="AS351" s="33">
        <f t="shared" ca="1" si="334"/>
        <v>0</v>
      </c>
      <c r="AT351" s="33">
        <f t="shared" ca="1" si="335"/>
        <v>0</v>
      </c>
      <c r="AX351">
        <f t="shared" si="300"/>
        <v>347</v>
      </c>
      <c r="AY351" s="34">
        <v>8.572852366255615E-3</v>
      </c>
    </row>
    <row r="352" spans="1:51">
      <c r="A352" s="2">
        <v>5</v>
      </c>
      <c r="B352" s="1">
        <f t="shared" si="301"/>
        <v>5.7870370370370373E-5</v>
      </c>
      <c r="C352" s="5">
        <f t="shared" si="302"/>
        <v>0.89811342592592625</v>
      </c>
      <c r="D352" s="18">
        <f t="shared" si="303"/>
        <v>0.89811342592592625</v>
      </c>
      <c r="E352" s="21">
        <f t="shared" ca="1" si="304"/>
        <v>1.8518518518517713E-4</v>
      </c>
      <c r="F352" s="18">
        <f t="shared" ca="1" si="305"/>
        <v>0.89829861111111142</v>
      </c>
      <c r="G352" s="25">
        <f t="shared" ca="1" si="292"/>
        <v>14</v>
      </c>
      <c r="H352" s="18">
        <f t="shared" ca="1" si="306"/>
        <v>1.6203703703703703E-4</v>
      </c>
      <c r="I352" s="18">
        <f t="shared" ca="1" si="307"/>
        <v>0.89846064814814841</v>
      </c>
      <c r="J352" s="16">
        <f t="shared" ca="1" si="308"/>
        <v>0.89846064814814841</v>
      </c>
      <c r="K352" s="23">
        <f t="shared" ca="1" si="309"/>
        <v>8.1018518518605198E-5</v>
      </c>
      <c r="L352" s="16">
        <f t="shared" ca="1" si="310"/>
        <v>0.89854166666666702</v>
      </c>
      <c r="M352" s="15">
        <f t="shared" ca="1" si="293"/>
        <v>21</v>
      </c>
      <c r="N352" s="16">
        <f t="shared" ca="1" si="311"/>
        <v>2.4305555555555555E-4</v>
      </c>
      <c r="O352" s="16">
        <f t="shared" ca="1" si="312"/>
        <v>0.89878472222222261</v>
      </c>
      <c r="P352" s="14">
        <f t="shared" ca="1" si="313"/>
        <v>0.89878472222222261</v>
      </c>
      <c r="Q352" s="23">
        <f t="shared" ca="1" si="314"/>
        <v>3.7789351851851616E-2</v>
      </c>
      <c r="R352" s="14">
        <f t="shared" ca="1" si="315"/>
        <v>0.93657407407407423</v>
      </c>
      <c r="S352" s="13">
        <f t="shared" ca="1" si="294"/>
        <v>22</v>
      </c>
      <c r="T352" s="14">
        <f t="shared" ca="1" si="316"/>
        <v>2.5462962962962961E-4</v>
      </c>
      <c r="U352" s="14">
        <f t="shared" ca="1" si="317"/>
        <v>0.93682870370370386</v>
      </c>
      <c r="V352" s="12">
        <f t="shared" ca="1" si="318"/>
        <v>0.93682870370370386</v>
      </c>
      <c r="W352" s="23">
        <v>0</v>
      </c>
      <c r="X352" s="12">
        <f t="shared" ca="1" si="319"/>
        <v>0.93682870370370386</v>
      </c>
      <c r="Y352" s="11">
        <f t="shared" ca="1" si="295"/>
        <v>23</v>
      </c>
      <c r="Z352" s="12">
        <f t="shared" ca="1" si="320"/>
        <v>2.6620370370370372E-4</v>
      </c>
      <c r="AA352" s="12">
        <f t="shared" ca="1" si="321"/>
        <v>0.93709490740740753</v>
      </c>
      <c r="AB352" s="10">
        <f t="shared" ca="1" si="322"/>
        <v>0.93709490740740753</v>
      </c>
      <c r="AC352" s="23">
        <f>0</f>
        <v>0</v>
      </c>
      <c r="AD352" s="10">
        <f t="shared" ca="1" si="323"/>
        <v>0.93709490740740753</v>
      </c>
      <c r="AE352" s="9">
        <f t="shared" ca="1" si="296"/>
        <v>45</v>
      </c>
      <c r="AF352" s="10">
        <f t="shared" ca="1" si="324"/>
        <v>5.2083333333333333E-4</v>
      </c>
      <c r="AG352" s="10">
        <f t="shared" ca="1" si="325"/>
        <v>0.93761574074074083</v>
      </c>
      <c r="AH352" s="9" t="str">
        <f t="shared" ca="1" si="297"/>
        <v>Bowl</v>
      </c>
      <c r="AI352" s="8">
        <f t="shared" ca="1" si="326"/>
        <v>0.93761574074074083</v>
      </c>
      <c r="AJ352" s="23">
        <f t="shared" ca="1" si="327"/>
        <v>0</v>
      </c>
      <c r="AK352" s="8">
        <f t="shared" ca="1" si="328"/>
        <v>0.93761574074074083</v>
      </c>
      <c r="AL352" s="7">
        <f t="shared" ca="1" si="298"/>
        <v>23</v>
      </c>
      <c r="AM352" s="8">
        <f t="shared" ca="1" si="329"/>
        <v>2.6620370370370372E-4</v>
      </c>
      <c r="AN352" s="8">
        <f t="shared" ca="1" si="330"/>
        <v>0.9378819444444445</v>
      </c>
      <c r="AO352" s="7" t="str">
        <f t="shared" ca="1" si="299"/>
        <v>Debit</v>
      </c>
      <c r="AP352" s="1">
        <f t="shared" ca="1" si="331"/>
        <v>3.8055555555555398E-2</v>
      </c>
      <c r="AQ352" s="1">
        <f t="shared" ca="1" si="332"/>
        <v>1.712962962962963E-3</v>
      </c>
      <c r="AR352">
        <f t="shared" si="333"/>
        <v>0</v>
      </c>
      <c r="AS352" s="33">
        <f t="shared" ca="1" si="334"/>
        <v>0</v>
      </c>
      <c r="AT352" s="33">
        <f t="shared" ca="1" si="335"/>
        <v>0</v>
      </c>
      <c r="AX352">
        <f t="shared" si="300"/>
        <v>348</v>
      </c>
      <c r="AY352" s="34">
        <v>9.8565386374034804E-3</v>
      </c>
    </row>
    <row r="353" spans="1:51">
      <c r="A353" s="2">
        <v>133</v>
      </c>
      <c r="B353" s="1">
        <f t="shared" si="301"/>
        <v>1.5393518518518519E-3</v>
      </c>
      <c r="C353" s="5">
        <f t="shared" si="302"/>
        <v>0.89965277777777808</v>
      </c>
      <c r="D353" s="18">
        <f t="shared" si="303"/>
        <v>0.89965277777777808</v>
      </c>
      <c r="E353" s="21">
        <f t="shared" ca="1" si="304"/>
        <v>0</v>
      </c>
      <c r="F353" s="18">
        <f t="shared" ca="1" si="305"/>
        <v>0.89965277777777808</v>
      </c>
      <c r="G353" s="25">
        <f t="shared" ca="1" si="292"/>
        <v>25</v>
      </c>
      <c r="H353" s="18">
        <f t="shared" ca="1" si="306"/>
        <v>2.8935185185185184E-4</v>
      </c>
      <c r="I353" s="18">
        <f t="shared" ca="1" si="307"/>
        <v>0.89994212962962994</v>
      </c>
      <c r="J353" s="16">
        <f t="shared" ca="1" si="308"/>
        <v>0.89994212962962994</v>
      </c>
      <c r="K353" s="23">
        <f t="shared" ca="1" si="309"/>
        <v>0</v>
      </c>
      <c r="L353" s="16">
        <f t="shared" ca="1" si="310"/>
        <v>0.89994212962962994</v>
      </c>
      <c r="M353" s="15">
        <f t="shared" ca="1" si="293"/>
        <v>31</v>
      </c>
      <c r="N353" s="16">
        <f t="shared" ca="1" si="311"/>
        <v>3.5879629629629629E-4</v>
      </c>
      <c r="O353" s="16">
        <f t="shared" ca="1" si="312"/>
        <v>0.90030092592592625</v>
      </c>
      <c r="P353" s="14">
        <f t="shared" ca="1" si="313"/>
        <v>0.90030092592592625</v>
      </c>
      <c r="Q353" s="23">
        <f t="shared" ca="1" si="314"/>
        <v>3.7314814814814579E-2</v>
      </c>
      <c r="R353" s="14">
        <f t="shared" ca="1" si="315"/>
        <v>0.93761574074074083</v>
      </c>
      <c r="S353" s="13">
        <f t="shared" ca="1" si="294"/>
        <v>28</v>
      </c>
      <c r="T353" s="14">
        <f t="shared" ca="1" si="316"/>
        <v>3.2407407407407406E-4</v>
      </c>
      <c r="U353" s="14">
        <f t="shared" ca="1" si="317"/>
        <v>0.93793981481481492</v>
      </c>
      <c r="V353" s="12">
        <f t="shared" ca="1" si="318"/>
        <v>0.93793981481481492</v>
      </c>
      <c r="W353" s="23">
        <v>0</v>
      </c>
      <c r="X353" s="12">
        <f t="shared" ca="1" si="319"/>
        <v>0.93793981481481492</v>
      </c>
      <c r="Y353" s="11">
        <f t="shared" ca="1" si="295"/>
        <v>26</v>
      </c>
      <c r="Z353" s="12">
        <f t="shared" ca="1" si="320"/>
        <v>3.0092592592592595E-4</v>
      </c>
      <c r="AA353" s="12">
        <f t="shared" ca="1" si="321"/>
        <v>0.93824074074074082</v>
      </c>
      <c r="AB353" s="10">
        <f t="shared" ca="1" si="322"/>
        <v>0.93824074074074082</v>
      </c>
      <c r="AC353" s="23">
        <f>0</f>
        <v>0</v>
      </c>
      <c r="AD353" s="10">
        <f t="shared" ca="1" si="323"/>
        <v>0.93824074074074082</v>
      </c>
      <c r="AE353" s="9">
        <f t="shared" ca="1" si="296"/>
        <v>24</v>
      </c>
      <c r="AF353" s="10">
        <f t="shared" ca="1" si="324"/>
        <v>2.7777777777777778E-4</v>
      </c>
      <c r="AG353" s="10">
        <f t="shared" ca="1" si="325"/>
        <v>0.93851851851851864</v>
      </c>
      <c r="AH353" s="9" t="str">
        <f t="shared" ca="1" si="297"/>
        <v>Bowl</v>
      </c>
      <c r="AI353" s="8">
        <f t="shared" ca="1" si="326"/>
        <v>0.93851851851851864</v>
      </c>
      <c r="AJ353" s="23">
        <f t="shared" ca="1" si="327"/>
        <v>0</v>
      </c>
      <c r="AK353" s="8">
        <f t="shared" ca="1" si="328"/>
        <v>0.93851851851851864</v>
      </c>
      <c r="AL353" s="7">
        <f t="shared" ca="1" si="298"/>
        <v>21</v>
      </c>
      <c r="AM353" s="8">
        <f t="shared" ca="1" si="329"/>
        <v>2.4305555555555555E-4</v>
      </c>
      <c r="AN353" s="8">
        <f t="shared" ca="1" si="330"/>
        <v>0.93876157407407423</v>
      </c>
      <c r="AO353" s="7" t="str">
        <f t="shared" ca="1" si="299"/>
        <v>Debit</v>
      </c>
      <c r="AP353" s="1">
        <f t="shared" ca="1" si="331"/>
        <v>3.7314814814814579E-2</v>
      </c>
      <c r="AQ353" s="1">
        <f t="shared" ca="1" si="332"/>
        <v>1.7939814814814815E-3</v>
      </c>
      <c r="AR353">
        <f t="shared" si="333"/>
        <v>0</v>
      </c>
      <c r="AS353" s="33">
        <f t="shared" ca="1" si="334"/>
        <v>0</v>
      </c>
      <c r="AT353" s="33">
        <f t="shared" ca="1" si="335"/>
        <v>0</v>
      </c>
      <c r="AX353">
        <f t="shared" si="300"/>
        <v>349</v>
      </c>
      <c r="AY353" s="34">
        <v>8.6305441243715898E-3</v>
      </c>
    </row>
    <row r="354" spans="1:51">
      <c r="A354" s="2">
        <v>129</v>
      </c>
      <c r="B354" s="1">
        <f t="shared" si="301"/>
        <v>1.4930555555555556E-3</v>
      </c>
      <c r="C354" s="5">
        <f t="shared" si="302"/>
        <v>0.90114583333333365</v>
      </c>
      <c r="D354" s="18">
        <f t="shared" si="303"/>
        <v>0.90114583333333365</v>
      </c>
      <c r="E354" s="21">
        <f t="shared" ca="1" si="304"/>
        <v>0</v>
      </c>
      <c r="F354" s="18">
        <f t="shared" ca="1" si="305"/>
        <v>0.90114583333333365</v>
      </c>
      <c r="G354" s="25">
        <f t="shared" ca="1" si="292"/>
        <v>28</v>
      </c>
      <c r="H354" s="18">
        <f t="shared" ca="1" si="306"/>
        <v>3.2407407407407406E-4</v>
      </c>
      <c r="I354" s="18">
        <f t="shared" ca="1" si="307"/>
        <v>0.90146990740740773</v>
      </c>
      <c r="J354" s="16">
        <f t="shared" ca="1" si="308"/>
        <v>0.90146990740740773</v>
      </c>
      <c r="K354" s="23">
        <f t="shared" ca="1" si="309"/>
        <v>0</v>
      </c>
      <c r="L354" s="16">
        <f t="shared" ca="1" si="310"/>
        <v>0.90146990740740773</v>
      </c>
      <c r="M354" s="15">
        <f t="shared" ca="1" si="293"/>
        <v>31</v>
      </c>
      <c r="N354" s="16">
        <f t="shared" ca="1" si="311"/>
        <v>3.5879629629629629E-4</v>
      </c>
      <c r="O354" s="16">
        <f t="shared" ca="1" si="312"/>
        <v>0.90182870370370405</v>
      </c>
      <c r="P354" s="14">
        <f t="shared" ca="1" si="313"/>
        <v>0.90182870370370405</v>
      </c>
      <c r="Q354" s="23">
        <f t="shared" ca="1" si="314"/>
        <v>3.6689814814814592E-2</v>
      </c>
      <c r="R354" s="14">
        <f t="shared" ca="1" si="315"/>
        <v>0.93851851851851864</v>
      </c>
      <c r="S354" s="13">
        <f t="shared" ca="1" si="294"/>
        <v>33</v>
      </c>
      <c r="T354" s="14">
        <f t="shared" ca="1" si="316"/>
        <v>3.8194444444444446E-4</v>
      </c>
      <c r="U354" s="14">
        <f t="shared" ca="1" si="317"/>
        <v>0.93890046296296303</v>
      </c>
      <c r="V354" s="12">
        <f t="shared" ca="1" si="318"/>
        <v>0.93890046296296303</v>
      </c>
      <c r="W354" s="23">
        <v>0</v>
      </c>
      <c r="X354" s="12">
        <f t="shared" ca="1" si="319"/>
        <v>0.93890046296296303</v>
      </c>
      <c r="Y354" s="11">
        <f t="shared" ca="1" si="295"/>
        <v>22</v>
      </c>
      <c r="Z354" s="12">
        <f t="shared" ca="1" si="320"/>
        <v>2.5462962962962961E-4</v>
      </c>
      <c r="AA354" s="12">
        <f t="shared" ca="1" si="321"/>
        <v>0.93915509259259267</v>
      </c>
      <c r="AB354" s="10">
        <f t="shared" ca="1" si="322"/>
        <v>0.93915509259259267</v>
      </c>
      <c r="AC354" s="23">
        <f>0</f>
        <v>0</v>
      </c>
      <c r="AD354" s="10">
        <f t="shared" ca="1" si="323"/>
        <v>0.93915509259259267</v>
      </c>
      <c r="AE354" s="9">
        <f t="shared" ca="1" si="296"/>
        <v>23</v>
      </c>
      <c r="AF354" s="10">
        <f t="shared" ca="1" si="324"/>
        <v>2.6620370370370372E-4</v>
      </c>
      <c r="AG354" s="10">
        <f t="shared" ca="1" si="325"/>
        <v>0.93942129629629634</v>
      </c>
      <c r="AH354" s="9" t="str">
        <f t="shared" ca="1" si="297"/>
        <v>Bowl</v>
      </c>
      <c r="AI354" s="8">
        <f t="shared" ca="1" si="326"/>
        <v>0.93942129629629634</v>
      </c>
      <c r="AJ354" s="23">
        <f t="shared" ca="1" si="327"/>
        <v>0</v>
      </c>
      <c r="AK354" s="8">
        <f t="shared" ca="1" si="328"/>
        <v>0.93942129629629634</v>
      </c>
      <c r="AL354" s="7">
        <f t="shared" ca="1" si="298"/>
        <v>10</v>
      </c>
      <c r="AM354" s="8">
        <f t="shared" ca="1" si="329"/>
        <v>1.1574074074074075E-4</v>
      </c>
      <c r="AN354" s="8">
        <f t="shared" ca="1" si="330"/>
        <v>0.93953703703703706</v>
      </c>
      <c r="AO354" s="7" t="str">
        <f t="shared" ca="1" si="299"/>
        <v>Debit</v>
      </c>
      <c r="AP354" s="1">
        <f t="shared" ca="1" si="331"/>
        <v>3.6689814814814592E-2</v>
      </c>
      <c r="AQ354" s="1">
        <f t="shared" ca="1" si="332"/>
        <v>1.701388888888889E-3</v>
      </c>
      <c r="AR354">
        <f t="shared" si="333"/>
        <v>0</v>
      </c>
      <c r="AS354" s="33">
        <f t="shared" ca="1" si="334"/>
        <v>0</v>
      </c>
      <c r="AT354" s="33">
        <f t="shared" ca="1" si="335"/>
        <v>0</v>
      </c>
      <c r="AX354">
        <f t="shared" si="300"/>
        <v>350</v>
      </c>
      <c r="AY354" s="34">
        <v>8.4636845564700688E-3</v>
      </c>
    </row>
    <row r="355" spans="1:51">
      <c r="A355" s="2">
        <v>25</v>
      </c>
      <c r="B355" s="1">
        <f t="shared" si="301"/>
        <v>2.8935185185185184E-4</v>
      </c>
      <c r="C355" s="5">
        <f t="shared" si="302"/>
        <v>0.90143518518518551</v>
      </c>
      <c r="D355" s="18">
        <f t="shared" si="303"/>
        <v>0.90143518518518551</v>
      </c>
      <c r="E355" s="21">
        <f t="shared" ca="1" si="304"/>
        <v>3.472222222222765E-5</v>
      </c>
      <c r="F355" s="18">
        <f t="shared" ca="1" si="305"/>
        <v>0.90146990740740773</v>
      </c>
      <c r="G355" s="25">
        <f t="shared" ca="1" si="292"/>
        <v>15</v>
      </c>
      <c r="H355" s="18">
        <f t="shared" ca="1" si="306"/>
        <v>1.7361111111111112E-4</v>
      </c>
      <c r="I355" s="18">
        <f t="shared" ca="1" si="307"/>
        <v>0.90164351851851887</v>
      </c>
      <c r="J355" s="16">
        <f t="shared" ca="1" si="308"/>
        <v>0.90164351851851887</v>
      </c>
      <c r="K355" s="23">
        <f t="shared" ca="1" si="309"/>
        <v>1.8518518518517713E-4</v>
      </c>
      <c r="L355" s="16">
        <f t="shared" ca="1" si="310"/>
        <v>0.90182870370370405</v>
      </c>
      <c r="M355" s="15">
        <f t="shared" ca="1" si="293"/>
        <v>16</v>
      </c>
      <c r="N355" s="16">
        <f t="shared" ca="1" si="311"/>
        <v>1.8518518518518518E-4</v>
      </c>
      <c r="O355" s="16">
        <f t="shared" ca="1" si="312"/>
        <v>0.90201388888888923</v>
      </c>
      <c r="P355" s="14">
        <f t="shared" ca="1" si="313"/>
        <v>0.90201388888888923</v>
      </c>
      <c r="Q355" s="23">
        <f t="shared" ca="1" si="314"/>
        <v>3.7407407407407112E-2</v>
      </c>
      <c r="R355" s="14">
        <f t="shared" ca="1" si="315"/>
        <v>0.93942129629629634</v>
      </c>
      <c r="S355" s="13">
        <f t="shared" ca="1" si="294"/>
        <v>22</v>
      </c>
      <c r="T355" s="14">
        <f t="shared" ca="1" si="316"/>
        <v>2.5462962962962961E-4</v>
      </c>
      <c r="U355" s="14">
        <f t="shared" ca="1" si="317"/>
        <v>0.93967592592592597</v>
      </c>
      <c r="V355" s="12">
        <f t="shared" ca="1" si="318"/>
        <v>0.93967592592592597</v>
      </c>
      <c r="W355" s="23">
        <v>0</v>
      </c>
      <c r="X355" s="12">
        <f t="shared" ca="1" si="319"/>
        <v>0.93967592592592597</v>
      </c>
      <c r="Y355" s="11">
        <f t="shared" ca="1" si="295"/>
        <v>34</v>
      </c>
      <c r="Z355" s="12">
        <f t="shared" ca="1" si="320"/>
        <v>3.9351851851851852E-4</v>
      </c>
      <c r="AA355" s="12">
        <f t="shared" ca="1" si="321"/>
        <v>0.94006944444444451</v>
      </c>
      <c r="AB355" s="10">
        <f t="shared" ca="1" si="322"/>
        <v>0.94006944444444451</v>
      </c>
      <c r="AC355" s="23">
        <f>0</f>
        <v>0</v>
      </c>
      <c r="AD355" s="10">
        <f t="shared" ca="1" si="323"/>
        <v>0.94006944444444451</v>
      </c>
      <c r="AE355" s="9">
        <f t="shared" ca="1" si="296"/>
        <v>27</v>
      </c>
      <c r="AF355" s="10">
        <f t="shared" ca="1" si="324"/>
        <v>3.1250000000000001E-4</v>
      </c>
      <c r="AG355" s="10">
        <f t="shared" ca="1" si="325"/>
        <v>0.94038194444444456</v>
      </c>
      <c r="AH355" s="9" t="str">
        <f t="shared" ca="1" si="297"/>
        <v>Bowl</v>
      </c>
      <c r="AI355" s="8">
        <f t="shared" ca="1" si="326"/>
        <v>0.94038194444444456</v>
      </c>
      <c r="AJ355" s="23">
        <f t="shared" ca="1" si="327"/>
        <v>0</v>
      </c>
      <c r="AK355" s="8">
        <f t="shared" ca="1" si="328"/>
        <v>0.94038194444444456</v>
      </c>
      <c r="AL355" s="7">
        <f t="shared" ca="1" si="298"/>
        <v>20</v>
      </c>
      <c r="AM355" s="8">
        <f t="shared" ca="1" si="329"/>
        <v>2.3148148148148149E-4</v>
      </c>
      <c r="AN355" s="8">
        <f t="shared" ca="1" si="330"/>
        <v>0.94061342592592601</v>
      </c>
      <c r="AO355" s="7" t="str">
        <f t="shared" ca="1" si="299"/>
        <v>Debit</v>
      </c>
      <c r="AP355" s="1">
        <f t="shared" ca="1" si="331"/>
        <v>3.7627314814814516E-2</v>
      </c>
      <c r="AQ355" s="1">
        <f t="shared" ca="1" si="332"/>
        <v>1.5509259259259259E-3</v>
      </c>
      <c r="AR355">
        <f t="shared" si="333"/>
        <v>0</v>
      </c>
      <c r="AS355" s="33">
        <f t="shared" ca="1" si="334"/>
        <v>0</v>
      </c>
      <c r="AT355" s="33">
        <f t="shared" ca="1" si="335"/>
        <v>0</v>
      </c>
      <c r="AX355">
        <f t="shared" si="300"/>
        <v>351</v>
      </c>
      <c r="AY355" s="34">
        <v>9.2306455761320978E-3</v>
      </c>
    </row>
    <row r="356" spans="1:51">
      <c r="AX356">
        <f t="shared" si="300"/>
        <v>352</v>
      </c>
      <c r="AY356" s="34">
        <v>8.7912951531780009E-3</v>
      </c>
    </row>
    <row r="357" spans="1:51">
      <c r="AX357">
        <f t="shared" si="300"/>
        <v>353</v>
      </c>
      <c r="AY357" s="34">
        <v>7.7264088934619187E-3</v>
      </c>
    </row>
    <row r="358" spans="1:51">
      <c r="AX358">
        <f t="shared" si="300"/>
        <v>354</v>
      </c>
      <c r="AY358" s="34">
        <v>8.7840077732056782E-3</v>
      </c>
    </row>
    <row r="359" spans="1:51">
      <c r="AX359">
        <f t="shared" si="300"/>
        <v>355</v>
      </c>
      <c r="AY359" s="34">
        <v>9.8520733310473278E-3</v>
      </c>
    </row>
    <row r="360" spans="1:51">
      <c r="A360" s="2"/>
      <c r="B360" s="1"/>
      <c r="C360" s="5"/>
      <c r="D360" s="5"/>
      <c r="E360" s="29"/>
      <c r="F360" s="5"/>
      <c r="G360" s="5" t="s">
        <v>14</v>
      </c>
      <c r="H360" s="28"/>
      <c r="K360" s="28"/>
      <c r="M360" t="s">
        <v>19</v>
      </c>
      <c r="S360" t="s">
        <v>24</v>
      </c>
      <c r="W360"/>
      <c r="Y360" t="s">
        <v>29</v>
      </c>
      <c r="AE360" t="s">
        <v>34</v>
      </c>
      <c r="AL360" t="s">
        <v>40</v>
      </c>
      <c r="AM360" s="5"/>
      <c r="AN360" s="4"/>
      <c r="AR360" s="4"/>
      <c r="AS360" s="4" t="s">
        <v>56</v>
      </c>
      <c r="AT360" s="5" t="s">
        <v>57</v>
      </c>
      <c r="AX360">
        <f t="shared" si="300"/>
        <v>356</v>
      </c>
      <c r="AY360" s="34">
        <v>1.0130065443530399E-2</v>
      </c>
    </row>
    <row r="361" spans="1:51">
      <c r="A361" s="2"/>
      <c r="B361" s="1"/>
      <c r="C361" s="5"/>
      <c r="E361" s="27"/>
      <c r="F361" s="5" t="s">
        <v>58</v>
      </c>
      <c r="G361" s="43">
        <f ca="1">AVERAGE(G5:G355)</f>
        <v>19.886039886039885</v>
      </c>
      <c r="L361" s="4" t="s">
        <v>58</v>
      </c>
      <c r="M361" s="43">
        <f ca="1">AVERAGE(M5:M355)</f>
        <v>21.700854700854702</v>
      </c>
      <c r="R361" s="4" t="s">
        <v>58</v>
      </c>
      <c r="S361" s="43">
        <f ca="1">AVERAGE(S5:S355)</f>
        <v>29.834757834757834</v>
      </c>
      <c r="W361"/>
      <c r="X361" s="4" t="s">
        <v>58</v>
      </c>
      <c r="Y361" s="43">
        <f ca="1">AVERAGE(Y5:Y355)</f>
        <v>34.934472934472936</v>
      </c>
      <c r="AD361" s="4" t="s">
        <v>58</v>
      </c>
      <c r="AE361" s="43">
        <f ca="1">AVERAGE(AE5:AE355)</f>
        <v>40.626780626780629</v>
      </c>
      <c r="AK361" s="4" t="s">
        <v>58</v>
      </c>
      <c r="AL361" s="43">
        <f ca="1">AVERAGE(AL5:AL355)</f>
        <v>24.894586894586894</v>
      </c>
      <c r="AM361" s="5"/>
      <c r="AN361" s="4"/>
      <c r="AR361" s="30" t="s">
        <v>59</v>
      </c>
      <c r="AS361" s="5">
        <f ca="1">SUM(AS6:AS355)</f>
        <v>2.9949074074074353</v>
      </c>
      <c r="AT361" s="5">
        <f ca="1">SUM(AT5:AT355)</f>
        <v>0.64562499999999956</v>
      </c>
      <c r="AX361">
        <f t="shared" si="300"/>
        <v>357</v>
      </c>
      <c r="AY361" s="34">
        <v>9.6520633287608647E-3</v>
      </c>
    </row>
    <row r="362" spans="1:51">
      <c r="A362" s="2"/>
      <c r="B362" s="1"/>
      <c r="C362" s="5"/>
      <c r="E362" s="31"/>
      <c r="F362" s="5" t="s">
        <v>54</v>
      </c>
      <c r="G362" s="4">
        <f ca="1">MIN(G5:G355)</f>
        <v>10</v>
      </c>
      <c r="L362" s="4" t="s">
        <v>54</v>
      </c>
      <c r="M362" s="4">
        <f ca="1">MIN(M5:M355)</f>
        <v>8</v>
      </c>
      <c r="R362" s="4" t="s">
        <v>54</v>
      </c>
      <c r="S362" s="4">
        <f ca="1">MIN(S5:S355)</f>
        <v>15</v>
      </c>
      <c r="W362"/>
      <c r="X362" s="4" t="s">
        <v>54</v>
      </c>
      <c r="Y362" s="4">
        <f ca="1">MIN(Y5:Y355)</f>
        <v>20</v>
      </c>
      <c r="AD362" s="4" t="s">
        <v>54</v>
      </c>
      <c r="AE362" s="4">
        <f ca="1">MIN(AE5:AE355)</f>
        <v>20</v>
      </c>
      <c r="AK362" s="4" t="s">
        <v>54</v>
      </c>
      <c r="AL362" s="4">
        <f ca="1">MIN(AL5:AL355)</f>
        <v>10</v>
      </c>
      <c r="AM362" s="4"/>
      <c r="AN362" s="4"/>
      <c r="AR362" s="30" t="s">
        <v>58</v>
      </c>
      <c r="AS362" s="5">
        <f ca="1">AS361/COUNTIF(AR5:AR355, 1)</f>
        <v>9.2435413808871457E-3</v>
      </c>
      <c r="AT362" s="5">
        <f ca="1">AT361/COUNTIF(AR5:AR355, 1)</f>
        <v>1.9926697530864186E-3</v>
      </c>
      <c r="AX362">
        <f t="shared" si="300"/>
        <v>358</v>
      </c>
      <c r="AY362" s="34">
        <v>9.0563914609059874E-3</v>
      </c>
    </row>
    <row r="363" spans="1:51">
      <c r="F363" s="5" t="s">
        <v>53</v>
      </c>
      <c r="G363" s="4">
        <f ca="1">MAX(G5:G355)</f>
        <v>30</v>
      </c>
      <c r="L363" s="4" t="s">
        <v>53</v>
      </c>
      <c r="M363" s="4">
        <f ca="1">MAX(M5:M355)</f>
        <v>35</v>
      </c>
      <c r="R363" s="4" t="s">
        <v>53</v>
      </c>
      <c r="S363" s="4">
        <f ca="1">MAX(S5:S355)</f>
        <v>45</v>
      </c>
      <c r="W363"/>
      <c r="X363" s="4" t="s">
        <v>53</v>
      </c>
      <c r="Y363" s="4">
        <f ca="1">MAX(Y5:Y355)</f>
        <v>50</v>
      </c>
      <c r="AD363" s="4" t="s">
        <v>53</v>
      </c>
      <c r="AE363" s="4">
        <f ca="1">MAX(AE5:AE355)</f>
        <v>70</v>
      </c>
      <c r="AK363" s="4" t="s">
        <v>53</v>
      </c>
      <c r="AL363" s="4">
        <f ca="1">MAX(AL5:AL355)</f>
        <v>60</v>
      </c>
      <c r="AX363">
        <f t="shared" si="300"/>
        <v>359</v>
      </c>
      <c r="AY363" s="34">
        <v>8.0024005486974224E-3</v>
      </c>
    </row>
    <row r="364" spans="1:51">
      <c r="A364" s="3"/>
      <c r="B364" s="41" t="s">
        <v>60</v>
      </c>
      <c r="C364" s="42" t="s">
        <v>61</v>
      </c>
      <c r="H364" s="28"/>
      <c r="K364" s="28"/>
      <c r="W364"/>
      <c r="AX364">
        <f t="shared" si="300"/>
        <v>360</v>
      </c>
      <c r="AY364" s="34">
        <v>1.0228945187471654E-2</v>
      </c>
    </row>
    <row r="365" spans="1:51">
      <c r="A365" s="32" t="s">
        <v>62</v>
      </c>
      <c r="B365" s="3">
        <v>1</v>
      </c>
      <c r="C365">
        <v>240</v>
      </c>
      <c r="D365" s="40" t="s">
        <v>63</v>
      </c>
      <c r="E365" s="39" t="s">
        <v>64</v>
      </c>
      <c r="W365"/>
      <c r="AD365" t="s">
        <v>65</v>
      </c>
      <c r="AE365" t="s">
        <v>66</v>
      </c>
      <c r="AK365" t="s">
        <v>65</v>
      </c>
      <c r="AL365" t="s">
        <v>66</v>
      </c>
      <c r="AX365">
        <f t="shared" si="300"/>
        <v>361</v>
      </c>
      <c r="AY365" s="34">
        <v>9.2394690214905768E-3</v>
      </c>
    </row>
    <row r="366" spans="1:51">
      <c r="A366" s="19" t="s">
        <v>67</v>
      </c>
      <c r="B366">
        <v>60</v>
      </c>
      <c r="C366">
        <v>300</v>
      </c>
      <c r="D366" s="40" t="s">
        <v>63</v>
      </c>
      <c r="E366" s="39" t="s">
        <v>68</v>
      </c>
      <c r="W366"/>
      <c r="AD366">
        <f>'1'!AD366</f>
        <v>0.2</v>
      </c>
      <c r="AE366" t="str">
        <f>'1'!AE366</f>
        <v>Burrito</v>
      </c>
      <c r="AF366">
        <f>'1'!AF366</f>
        <v>30</v>
      </c>
      <c r="AG366">
        <f>'1'!AG366</f>
        <v>60</v>
      </c>
      <c r="AK366">
        <f>'1'!AK366</f>
        <v>0.2</v>
      </c>
      <c r="AL366" t="str">
        <f>'1'!AL366</f>
        <v>Cash</v>
      </c>
      <c r="AM366">
        <f>'1'!AM366</f>
        <v>30</v>
      </c>
      <c r="AN366">
        <f>'1'!AN366</f>
        <v>60</v>
      </c>
      <c r="AX366">
        <f t="shared" si="300"/>
        <v>362</v>
      </c>
      <c r="AY366" s="34">
        <v>8.8193372770923248E-3</v>
      </c>
    </row>
    <row r="367" spans="1:51">
      <c r="A367" t="s">
        <v>71</v>
      </c>
      <c r="B367">
        <v>1</v>
      </c>
      <c r="C367">
        <v>180</v>
      </c>
      <c r="D367" s="40" t="s">
        <v>63</v>
      </c>
      <c r="E367" s="39" t="s">
        <v>72</v>
      </c>
      <c r="W367"/>
      <c r="AD367">
        <f>'1'!AD367</f>
        <v>0.8</v>
      </c>
      <c r="AE367" t="str">
        <f>'1'!AE367</f>
        <v>Bowl</v>
      </c>
      <c r="AF367">
        <f>'1'!AF367</f>
        <v>20</v>
      </c>
      <c r="AG367">
        <f>'1'!AG367</f>
        <v>50</v>
      </c>
      <c r="AK367">
        <f>'1'!AK367</f>
        <v>1</v>
      </c>
      <c r="AL367" t="str">
        <f>'1'!AL367</f>
        <v>Debit</v>
      </c>
      <c r="AM367">
        <f>'1'!AM367</f>
        <v>10</v>
      </c>
      <c r="AN367">
        <f>'1'!AN367</f>
        <v>30</v>
      </c>
      <c r="AX367">
        <f t="shared" si="300"/>
        <v>363</v>
      </c>
      <c r="AY367" s="34">
        <v>9.4666995313220249E-3</v>
      </c>
    </row>
    <row r="368" spans="1:51">
      <c r="A368" s="24"/>
      <c r="D368" s="4"/>
      <c r="W368"/>
      <c r="AD368">
        <f>'1'!AD368</f>
        <v>1</v>
      </c>
      <c r="AE368" t="str">
        <f>'1'!AE368</f>
        <v>Quesadilla</v>
      </c>
      <c r="AF368">
        <f>'1'!AF368</f>
        <v>40</v>
      </c>
      <c r="AG368">
        <f>'1'!AG368</f>
        <v>70</v>
      </c>
      <c r="AX368">
        <f t="shared" si="300"/>
        <v>364</v>
      </c>
      <c r="AY368" s="34">
        <v>9.7462991540927836E-3</v>
      </c>
    </row>
    <row r="369" spans="50:51">
      <c r="AX369">
        <f t="shared" si="300"/>
        <v>365</v>
      </c>
      <c r="AY369" s="34">
        <v>9.4903835162327421E-3</v>
      </c>
    </row>
    <row r="370" spans="50:51">
      <c r="AX370">
        <f t="shared" si="300"/>
        <v>366</v>
      </c>
      <c r="AY370" s="34">
        <v>8.1781907293098175E-3</v>
      </c>
    </row>
    <row r="371" spans="50:51">
      <c r="AX371">
        <f t="shared" si="300"/>
        <v>367</v>
      </c>
      <c r="AY371" s="34">
        <v>1.0903849451303408E-2</v>
      </c>
    </row>
    <row r="372" spans="50:51">
      <c r="AX372">
        <f t="shared" si="300"/>
        <v>368</v>
      </c>
      <c r="AY372" s="34">
        <v>9.2223579675359355E-3</v>
      </c>
    </row>
    <row r="373" spans="50:51">
      <c r="AX373">
        <f t="shared" si="300"/>
        <v>369</v>
      </c>
      <c r="AY373" s="34">
        <v>9.2669395861913386E-3</v>
      </c>
    </row>
    <row r="374" spans="50:51">
      <c r="AX374">
        <f t="shared" si="300"/>
        <v>370</v>
      </c>
      <c r="AY374" s="34">
        <v>9.517854080933091E-3</v>
      </c>
    </row>
    <row r="375" spans="50:51">
      <c r="AX375">
        <f t="shared" si="300"/>
        <v>371</v>
      </c>
      <c r="AY375" s="34">
        <v>9.4885973936904219E-3</v>
      </c>
    </row>
    <row r="376" spans="50:51">
      <c r="AX376">
        <f t="shared" si="300"/>
        <v>372</v>
      </c>
      <c r="AY376" s="34">
        <v>9.9398791152269551E-3</v>
      </c>
    </row>
    <row r="377" spans="50:51">
      <c r="AX377">
        <f t="shared" si="300"/>
        <v>373</v>
      </c>
      <c r="AY377" s="34">
        <v>9.975137174211517E-3</v>
      </c>
    </row>
    <row r="378" spans="50:51">
      <c r="AX378">
        <f t="shared" si="300"/>
        <v>374</v>
      </c>
      <c r="AY378" s="34">
        <v>9.1860639574765941E-3</v>
      </c>
    </row>
    <row r="379" spans="50:51">
      <c r="AX379">
        <f t="shared" si="300"/>
        <v>375</v>
      </c>
      <c r="AY379" s="34">
        <v>7.883802011888659E-3</v>
      </c>
    </row>
    <row r="380" spans="50:51">
      <c r="AX380">
        <f t="shared" si="300"/>
        <v>376</v>
      </c>
      <c r="AY380" s="34">
        <v>8.9608339048931149E-3</v>
      </c>
    </row>
    <row r="381" spans="50:51">
      <c r="AX381">
        <f t="shared" si="300"/>
        <v>377</v>
      </c>
      <c r="AY381" s="34">
        <v>8.3974908550526195E-3</v>
      </c>
    </row>
    <row r="382" spans="50:51">
      <c r="AX382">
        <f t="shared" si="300"/>
        <v>378</v>
      </c>
      <c r="AY382" s="34">
        <v>8.4808313328765452E-3</v>
      </c>
    </row>
    <row r="383" spans="50:51">
      <c r="AX383">
        <f t="shared" si="300"/>
        <v>379</v>
      </c>
      <c r="AY383" s="34">
        <v>8.1350380086879746E-3</v>
      </c>
    </row>
    <row r="384" spans="50:51">
      <c r="AX384">
        <f t="shared" si="300"/>
        <v>380</v>
      </c>
      <c r="AY384" s="34">
        <v>9.083611968450268E-3</v>
      </c>
    </row>
    <row r="385" spans="50:51">
      <c r="AX385">
        <f t="shared" si="300"/>
        <v>381</v>
      </c>
      <c r="AY385" s="34">
        <v>8.3492298239599329E-3</v>
      </c>
    </row>
    <row r="386" spans="50:51">
      <c r="AX386">
        <f t="shared" si="300"/>
        <v>382</v>
      </c>
      <c r="AY386" s="34">
        <v>8.927361968450025E-3</v>
      </c>
    </row>
    <row r="387" spans="50:51">
      <c r="AX387">
        <f t="shared" si="300"/>
        <v>383</v>
      </c>
      <c r="AY387" s="34">
        <v>9.9494170096026593E-3</v>
      </c>
    </row>
    <row r="388" spans="50:51">
      <c r="AX388">
        <f t="shared" si="300"/>
        <v>384</v>
      </c>
      <c r="AY388" s="34">
        <v>9.6210205189761529E-3</v>
      </c>
    </row>
    <row r="389" spans="50:51">
      <c r="AX389">
        <f t="shared" si="300"/>
        <v>385</v>
      </c>
      <c r="AY389" s="34">
        <v>9.1951017375404079E-3</v>
      </c>
    </row>
    <row r="390" spans="50:51">
      <c r="AX390">
        <f t="shared" si="300"/>
        <v>386</v>
      </c>
      <c r="AY390" s="34">
        <v>8.9879829675359648E-3</v>
      </c>
    </row>
    <row r="391" spans="50:51">
      <c r="AX391">
        <f t="shared" ref="AX391:AX454" si="336">AX390+1</f>
        <v>387</v>
      </c>
      <c r="AY391" s="34">
        <v>9.4837391403751175E-3</v>
      </c>
    </row>
    <row r="392" spans="50:51">
      <c r="AX392">
        <f t="shared" si="336"/>
        <v>388</v>
      </c>
      <c r="AY392" s="34">
        <v>1.028120713305943E-2</v>
      </c>
    </row>
    <row r="393" spans="50:51">
      <c r="AX393">
        <f t="shared" si="336"/>
        <v>389</v>
      </c>
      <c r="AY393" s="34">
        <v>9.7745556127119358E-3</v>
      </c>
    </row>
    <row r="394" spans="50:51">
      <c r="AX394">
        <f t="shared" si="336"/>
        <v>390</v>
      </c>
      <c r="AY394" s="34">
        <v>7.1476337448565016E-3</v>
      </c>
    </row>
    <row r="395" spans="50:51">
      <c r="AX395">
        <f t="shared" si="336"/>
        <v>391</v>
      </c>
      <c r="AY395" s="34">
        <v>7.971179126657936E-3</v>
      </c>
    </row>
    <row r="396" spans="50:51">
      <c r="AX396">
        <f t="shared" si="336"/>
        <v>392</v>
      </c>
      <c r="AY396" s="34">
        <v>9.6345593278462423E-3</v>
      </c>
    </row>
    <row r="397" spans="50:51">
      <c r="AX397">
        <f t="shared" si="336"/>
        <v>393</v>
      </c>
      <c r="AY397" s="34">
        <v>9.0774319844538799E-3</v>
      </c>
    </row>
    <row r="398" spans="50:51">
      <c r="AX398">
        <f t="shared" si="336"/>
        <v>394</v>
      </c>
      <c r="AY398" s="34">
        <v>8.7158850594422979E-3</v>
      </c>
    </row>
    <row r="399" spans="50:51">
      <c r="AX399">
        <f t="shared" si="336"/>
        <v>395</v>
      </c>
      <c r="AY399" s="34">
        <v>8.2052326246004389E-3</v>
      </c>
    </row>
    <row r="400" spans="50:51">
      <c r="AX400">
        <f t="shared" si="336"/>
        <v>396</v>
      </c>
      <c r="AY400" s="34">
        <v>1.0045153177869628E-2</v>
      </c>
    </row>
    <row r="401" spans="50:51">
      <c r="AX401">
        <f t="shared" si="336"/>
        <v>397</v>
      </c>
      <c r="AY401" s="34">
        <v>8.3173296753548745E-3</v>
      </c>
    </row>
    <row r="402" spans="50:51">
      <c r="AX402">
        <f t="shared" si="336"/>
        <v>398</v>
      </c>
      <c r="AY402" s="34">
        <v>8.1785122313676375E-3</v>
      </c>
    </row>
    <row r="403" spans="50:51">
      <c r="AX403">
        <f t="shared" si="336"/>
        <v>399</v>
      </c>
      <c r="AY403" s="34">
        <v>8.4632558870597445E-3</v>
      </c>
    </row>
    <row r="404" spans="50:51">
      <c r="AX404">
        <f t="shared" si="336"/>
        <v>400</v>
      </c>
      <c r="AY404" s="34">
        <v>9.7360825331506556E-3</v>
      </c>
    </row>
    <row r="405" spans="50:51">
      <c r="AX405">
        <f t="shared" si="336"/>
        <v>401</v>
      </c>
      <c r="AY405" s="34">
        <v>1.0020826188843401E-2</v>
      </c>
    </row>
    <row r="406" spans="50:51">
      <c r="AX406">
        <f t="shared" si="336"/>
        <v>402</v>
      </c>
      <c r="AY406" s="34">
        <v>1.0022326531779266E-2</v>
      </c>
    </row>
    <row r="407" spans="50:51">
      <c r="AX407">
        <f t="shared" si="336"/>
        <v>403</v>
      </c>
      <c r="AY407" s="34">
        <v>8.2867512574305267E-3</v>
      </c>
    </row>
    <row r="408" spans="50:51">
      <c r="AX408">
        <f t="shared" si="336"/>
        <v>404</v>
      </c>
      <c r="AY408" s="34">
        <v>8.7308170438958766E-3</v>
      </c>
    </row>
    <row r="409" spans="50:51">
      <c r="AX409">
        <f t="shared" si="336"/>
        <v>405</v>
      </c>
      <c r="AY409" s="34">
        <v>9.8020261774123801E-3</v>
      </c>
    </row>
    <row r="410" spans="50:51">
      <c r="AX410">
        <f t="shared" si="336"/>
        <v>406</v>
      </c>
      <c r="AY410" s="34">
        <v>7.9777520576137101E-3</v>
      </c>
    </row>
    <row r="411" spans="50:51">
      <c r="AX411">
        <f t="shared" si="336"/>
        <v>407</v>
      </c>
      <c r="AY411" s="34">
        <v>1.0330039723365858E-2</v>
      </c>
    </row>
    <row r="412" spans="50:51">
      <c r="AX412">
        <f t="shared" si="336"/>
        <v>408</v>
      </c>
      <c r="AY412" s="34">
        <v>9.0074159807960567E-3</v>
      </c>
    </row>
    <row r="413" spans="50:51">
      <c r="AX413">
        <f t="shared" si="336"/>
        <v>409</v>
      </c>
      <c r="AY413" s="34">
        <v>8.4797596593511378E-3</v>
      </c>
    </row>
    <row r="414" spans="50:51">
      <c r="AX414">
        <f t="shared" si="336"/>
        <v>410</v>
      </c>
      <c r="AY414" s="34">
        <v>9.7391903863740577E-3</v>
      </c>
    </row>
    <row r="415" spans="50:51">
      <c r="AX415">
        <f t="shared" si="336"/>
        <v>411</v>
      </c>
      <c r="AY415" s="34">
        <v>9.3772147919530379E-3</v>
      </c>
    </row>
    <row r="416" spans="50:51">
      <c r="AX416">
        <f t="shared" si="336"/>
        <v>412</v>
      </c>
      <c r="AY416" s="34">
        <v>8.6472979538183524E-3</v>
      </c>
    </row>
    <row r="417" spans="50:51">
      <c r="AX417">
        <f t="shared" si="336"/>
        <v>413</v>
      </c>
      <c r="AY417" s="34">
        <v>9.78995198902647E-3</v>
      </c>
    </row>
    <row r="418" spans="50:51">
      <c r="AX418">
        <f t="shared" si="336"/>
        <v>414</v>
      </c>
      <c r="AY418" s="34">
        <v>9.0670724737085904E-3</v>
      </c>
    </row>
    <row r="419" spans="50:51">
      <c r="AX419">
        <f t="shared" si="336"/>
        <v>415</v>
      </c>
      <c r="AY419" s="34">
        <v>8.4664709076362546E-3</v>
      </c>
    </row>
    <row r="420" spans="50:51">
      <c r="AX420">
        <f t="shared" si="336"/>
        <v>416</v>
      </c>
      <c r="AY420" s="34">
        <v>8.9724437014177347E-3</v>
      </c>
    </row>
    <row r="421" spans="50:51">
      <c r="AX421">
        <f t="shared" si="336"/>
        <v>417</v>
      </c>
      <c r="AY421" s="34">
        <v>9.5734024919980291E-3</v>
      </c>
    </row>
    <row r="422" spans="50:51">
      <c r="AX422">
        <f t="shared" si="336"/>
        <v>418</v>
      </c>
      <c r="AY422" s="34">
        <v>8.7571444901697153E-3</v>
      </c>
    </row>
    <row r="423" spans="50:51">
      <c r="AX423">
        <f t="shared" si="336"/>
        <v>419</v>
      </c>
      <c r="AY423" s="34">
        <v>8.4672210791044162E-3</v>
      </c>
    </row>
    <row r="424" spans="50:51">
      <c r="AX424">
        <f t="shared" si="336"/>
        <v>420</v>
      </c>
      <c r="AY424" s="34">
        <v>8.8144790237775061E-3</v>
      </c>
    </row>
    <row r="425" spans="50:51">
      <c r="AX425">
        <f t="shared" si="336"/>
        <v>421</v>
      </c>
      <c r="AY425" s="34">
        <v>9.3355624142665815E-3</v>
      </c>
    </row>
    <row r="426" spans="50:51">
      <c r="AX426">
        <f t="shared" si="336"/>
        <v>422</v>
      </c>
      <c r="AY426" s="34">
        <v>9.059785093735782E-3</v>
      </c>
    </row>
    <row r="427" spans="50:51">
      <c r="AX427">
        <f t="shared" si="336"/>
        <v>423</v>
      </c>
      <c r="AY427" s="34">
        <v>8.6693387059899058E-3</v>
      </c>
    </row>
    <row r="428" spans="50:51">
      <c r="AX428">
        <f t="shared" si="336"/>
        <v>424</v>
      </c>
      <c r="AY428" s="34">
        <v>9.3182370256062273E-3</v>
      </c>
    </row>
    <row r="429" spans="50:51">
      <c r="AX429">
        <f t="shared" si="336"/>
        <v>425</v>
      </c>
      <c r="AY429" s="34">
        <v>9.5929069501601329E-3</v>
      </c>
    </row>
    <row r="430" spans="50:51">
      <c r="AX430">
        <f t="shared" si="336"/>
        <v>426</v>
      </c>
      <c r="AY430" s="34">
        <v>9.8428569387294055E-3</v>
      </c>
    </row>
    <row r="431" spans="50:51">
      <c r="AX431">
        <f t="shared" si="336"/>
        <v>427</v>
      </c>
      <c r="AY431" s="34">
        <v>8.8320901920444211E-3</v>
      </c>
    </row>
    <row r="432" spans="50:51">
      <c r="AX432">
        <f t="shared" si="336"/>
        <v>428</v>
      </c>
      <c r="AY432" s="34">
        <v>1.012577874942858E-2</v>
      </c>
    </row>
    <row r="433" spans="50:51">
      <c r="AX433">
        <f t="shared" si="336"/>
        <v>429</v>
      </c>
      <c r="AY433" s="34">
        <v>9.2109625057161613E-3</v>
      </c>
    </row>
    <row r="434" spans="50:51">
      <c r="AX434">
        <f t="shared" si="336"/>
        <v>430</v>
      </c>
      <c r="AY434" s="34">
        <v>8.4680784179240361E-3</v>
      </c>
    </row>
    <row r="435" spans="50:51">
      <c r="AX435">
        <f t="shared" si="336"/>
        <v>431</v>
      </c>
      <c r="AY435" s="34">
        <v>9.7067544010061343E-3</v>
      </c>
    </row>
    <row r="436" spans="50:51">
      <c r="AX436">
        <f t="shared" si="336"/>
        <v>432</v>
      </c>
      <c r="AY436" s="34">
        <v>8.3947759487884351E-3</v>
      </c>
    </row>
    <row r="437" spans="50:51">
      <c r="AX437">
        <f t="shared" si="336"/>
        <v>433</v>
      </c>
      <c r="AY437" s="34">
        <v>1.0186649805670057E-2</v>
      </c>
    </row>
    <row r="438" spans="50:51">
      <c r="AX438">
        <f t="shared" si="336"/>
        <v>434</v>
      </c>
      <c r="AY438" s="34">
        <v>8.2479209533610244E-3</v>
      </c>
    </row>
    <row r="439" spans="50:51">
      <c r="AX439">
        <f t="shared" si="336"/>
        <v>435</v>
      </c>
      <c r="AY439" s="34">
        <v>8.3894890260633962E-3</v>
      </c>
    </row>
    <row r="440" spans="50:51">
      <c r="AX440">
        <f t="shared" si="336"/>
        <v>436</v>
      </c>
      <c r="AY440" s="34">
        <v>9.1676668952908828E-3</v>
      </c>
    </row>
    <row r="441" spans="50:51">
      <c r="AX441">
        <f t="shared" si="336"/>
        <v>437</v>
      </c>
      <c r="AY441" s="34">
        <v>1.0046903577961071E-2</v>
      </c>
    </row>
    <row r="442" spans="50:51">
      <c r="AX442">
        <f t="shared" si="336"/>
        <v>438</v>
      </c>
      <c r="AY442" s="34">
        <v>9.4606624371289388E-3</v>
      </c>
    </row>
    <row r="443" spans="50:51">
      <c r="AX443">
        <f t="shared" si="336"/>
        <v>439</v>
      </c>
      <c r="AY443" s="34">
        <v>8.4365354938277081E-3</v>
      </c>
    </row>
    <row r="444" spans="50:51">
      <c r="AX444">
        <f t="shared" si="336"/>
        <v>440</v>
      </c>
      <c r="AY444" s="34">
        <v>1.0070551840420357E-2</v>
      </c>
    </row>
    <row r="445" spans="50:51">
      <c r="AX445">
        <f t="shared" si="336"/>
        <v>441</v>
      </c>
      <c r="AY445" s="34">
        <v>1.0157285951075195E-2</v>
      </c>
    </row>
    <row r="446" spans="50:51">
      <c r="AX446">
        <f t="shared" si="336"/>
        <v>442</v>
      </c>
      <c r="AY446" s="34">
        <v>1.0442315386374541E-2</v>
      </c>
    </row>
    <row r="447" spans="50:51">
      <c r="AX447">
        <f t="shared" si="336"/>
        <v>443</v>
      </c>
      <c r="AY447" s="34">
        <v>8.0222622313674535E-3</v>
      </c>
    </row>
    <row r="448" spans="50:51">
      <c r="AX448">
        <f t="shared" si="336"/>
        <v>444</v>
      </c>
      <c r="AY448" s="34">
        <v>7.8469364426159323E-3</v>
      </c>
    </row>
    <row r="449" spans="50:51">
      <c r="AX449">
        <f t="shared" si="336"/>
        <v>445</v>
      </c>
      <c r="AY449" s="34">
        <v>8.2297739483316347E-3</v>
      </c>
    </row>
    <row r="450" spans="50:51">
      <c r="AX450">
        <f t="shared" si="336"/>
        <v>446</v>
      </c>
      <c r="AY450" s="34">
        <v>9.2488283036125767E-3</v>
      </c>
    </row>
    <row r="451" spans="50:51">
      <c r="AX451">
        <f t="shared" si="336"/>
        <v>447</v>
      </c>
      <c r="AY451" s="34">
        <v>1.0473608253315538E-2</v>
      </c>
    </row>
    <row r="452" spans="50:51">
      <c r="AX452">
        <f t="shared" si="336"/>
        <v>448</v>
      </c>
      <c r="AY452" s="34">
        <v>9.8181012802928715E-3</v>
      </c>
    </row>
    <row r="453" spans="50:51">
      <c r="AX453">
        <f t="shared" si="336"/>
        <v>449</v>
      </c>
      <c r="AY453" s="34">
        <v>8.8366626657526877E-3</v>
      </c>
    </row>
    <row r="454" spans="50:51">
      <c r="AX454">
        <f t="shared" si="336"/>
        <v>450</v>
      </c>
      <c r="AY454" s="34">
        <v>9.6661379743948755E-3</v>
      </c>
    </row>
    <row r="455" spans="50:51">
      <c r="AX455">
        <f t="shared" ref="AX455:AX518" si="337">AX454+1</f>
        <v>451</v>
      </c>
      <c r="AY455" s="34">
        <v>8.8092992684047425E-3</v>
      </c>
    </row>
    <row r="456" spans="50:51">
      <c r="AX456">
        <f t="shared" si="337"/>
        <v>452</v>
      </c>
      <c r="AY456" s="34">
        <v>9.447230795611045E-3</v>
      </c>
    </row>
    <row r="457" spans="50:51">
      <c r="AX457">
        <f t="shared" si="337"/>
        <v>453</v>
      </c>
      <c r="AY457" s="34">
        <v>1.023987625743091E-2</v>
      </c>
    </row>
    <row r="458" spans="50:51">
      <c r="AX458">
        <f t="shared" si="337"/>
        <v>454</v>
      </c>
      <c r="AY458" s="34">
        <v>9.0836834133517733E-3</v>
      </c>
    </row>
    <row r="459" spans="50:51">
      <c r="AX459">
        <f t="shared" si="337"/>
        <v>455</v>
      </c>
      <c r="AY459" s="34">
        <v>9.4623056698675753E-3</v>
      </c>
    </row>
    <row r="460" spans="50:51">
      <c r="AX460">
        <f t="shared" si="337"/>
        <v>456</v>
      </c>
      <c r="AY460" s="34">
        <v>9.3571744970287907E-3</v>
      </c>
    </row>
    <row r="461" spans="50:51">
      <c r="AX461">
        <f t="shared" si="337"/>
        <v>457</v>
      </c>
      <c r="AY461" s="34">
        <v>8.1224279835392377E-3</v>
      </c>
    </row>
    <row r="462" spans="50:51">
      <c r="AX462">
        <f t="shared" si="337"/>
        <v>458</v>
      </c>
      <c r="AY462" s="34">
        <v>8.7796139117514421E-3</v>
      </c>
    </row>
    <row r="463" spans="50:51">
      <c r="AX463">
        <f t="shared" si="337"/>
        <v>459</v>
      </c>
      <c r="AY463" s="34">
        <v>1.0496006229995766E-2</v>
      </c>
    </row>
    <row r="464" spans="50:51">
      <c r="AX464">
        <f t="shared" si="337"/>
        <v>460</v>
      </c>
      <c r="AY464" s="34">
        <v>1.0085269490169257E-2</v>
      </c>
    </row>
    <row r="465" spans="50:51">
      <c r="AX465">
        <f t="shared" si="337"/>
        <v>461</v>
      </c>
      <c r="AY465" s="34">
        <v>8.7365683584825406E-3</v>
      </c>
    </row>
    <row r="466" spans="50:51">
      <c r="AX466">
        <f t="shared" si="337"/>
        <v>462</v>
      </c>
      <c r="AY466" s="34">
        <v>9.9755301211707278E-3</v>
      </c>
    </row>
    <row r="467" spans="50:51">
      <c r="AX467">
        <f t="shared" si="337"/>
        <v>463</v>
      </c>
      <c r="AY467" s="34">
        <v>8.8444144375861324E-3</v>
      </c>
    </row>
    <row r="468" spans="50:51">
      <c r="AX468">
        <f t="shared" si="337"/>
        <v>464</v>
      </c>
      <c r="AY468" s="34">
        <v>8.6151477480567885E-3</v>
      </c>
    </row>
    <row r="469" spans="50:51">
      <c r="AX469">
        <f t="shared" si="337"/>
        <v>465</v>
      </c>
      <c r="AY469" s="34">
        <v>9.1768118427073032E-3</v>
      </c>
    </row>
    <row r="470" spans="50:51">
      <c r="AX470">
        <f t="shared" si="337"/>
        <v>466</v>
      </c>
      <c r="AY470" s="34">
        <v>9.298196730681765E-3</v>
      </c>
    </row>
    <row r="471" spans="50:51">
      <c r="AX471">
        <f t="shared" si="337"/>
        <v>467</v>
      </c>
      <c r="AY471" s="34">
        <v>9.5655792752637383E-3</v>
      </c>
    </row>
    <row r="472" spans="50:51">
      <c r="AX472">
        <f t="shared" si="337"/>
        <v>468</v>
      </c>
      <c r="AY472" s="34">
        <v>8.28171439186106E-3</v>
      </c>
    </row>
    <row r="473" spans="50:51">
      <c r="AX473">
        <f t="shared" si="337"/>
        <v>469</v>
      </c>
      <c r="AY473" s="34">
        <v>1.0206082818930469E-2</v>
      </c>
    </row>
    <row r="474" spans="50:51">
      <c r="AX474">
        <f t="shared" si="337"/>
        <v>470</v>
      </c>
      <c r="AY474" s="34">
        <v>8.2522076474626695E-3</v>
      </c>
    </row>
    <row r="475" spans="50:51">
      <c r="AX475">
        <f t="shared" si="337"/>
        <v>471</v>
      </c>
      <c r="AY475" s="34">
        <v>9.3068772862372837E-3</v>
      </c>
    </row>
    <row r="476" spans="50:51">
      <c r="AX476">
        <f t="shared" si="337"/>
        <v>472</v>
      </c>
      <c r="AY476" s="34">
        <v>1.0715520690443899E-2</v>
      </c>
    </row>
    <row r="477" spans="50:51">
      <c r="AX477">
        <f t="shared" si="337"/>
        <v>473</v>
      </c>
      <c r="AY477" s="34">
        <v>8.3866312299958109E-3</v>
      </c>
    </row>
    <row r="478" spans="50:51">
      <c r="AX478">
        <f t="shared" si="337"/>
        <v>474</v>
      </c>
      <c r="AY478" s="34">
        <v>1.0654363854595627E-2</v>
      </c>
    </row>
    <row r="479" spans="50:51">
      <c r="AX479">
        <f t="shared" si="337"/>
        <v>475</v>
      </c>
      <c r="AY479" s="34">
        <v>9.4794524462736545E-3</v>
      </c>
    </row>
    <row r="480" spans="50:51">
      <c r="AX480">
        <f t="shared" si="337"/>
        <v>476</v>
      </c>
      <c r="AY480" s="34">
        <v>9.0747170781892619E-3</v>
      </c>
    </row>
    <row r="481" spans="50:51">
      <c r="AX481">
        <f t="shared" si="337"/>
        <v>477</v>
      </c>
      <c r="AY481" s="34">
        <v>9.1736325445817522E-3</v>
      </c>
    </row>
    <row r="482" spans="50:51">
      <c r="AX482">
        <f t="shared" si="337"/>
        <v>478</v>
      </c>
      <c r="AY482" s="34">
        <v>8.4981567215366236E-3</v>
      </c>
    </row>
    <row r="483" spans="50:51">
      <c r="AX483">
        <f t="shared" si="337"/>
        <v>479</v>
      </c>
      <c r="AY483" s="34">
        <v>1.0063657407408069E-2</v>
      </c>
    </row>
    <row r="484" spans="50:51">
      <c r="AX484">
        <f t="shared" si="337"/>
        <v>480</v>
      </c>
      <c r="AY484" s="34">
        <v>8.6003586534064546E-3</v>
      </c>
    </row>
    <row r="485" spans="50:51">
      <c r="AX485">
        <f t="shared" si="337"/>
        <v>481</v>
      </c>
      <c r="AY485" s="34">
        <v>9.5952646319164298E-3</v>
      </c>
    </row>
    <row r="486" spans="50:51">
      <c r="AX486">
        <f t="shared" si="337"/>
        <v>482</v>
      </c>
      <c r="AY486" s="34">
        <v>9.1535922496574964E-3</v>
      </c>
    </row>
    <row r="487" spans="50:51">
      <c r="AX487">
        <f t="shared" si="337"/>
        <v>483</v>
      </c>
      <c r="AY487" s="34">
        <v>9.3938971764978597E-3</v>
      </c>
    </row>
    <row r="488" spans="50:51">
      <c r="AX488">
        <f t="shared" si="337"/>
        <v>484</v>
      </c>
      <c r="AY488" s="34">
        <v>8.1666166552360649E-3</v>
      </c>
    </row>
    <row r="489" spans="50:51">
      <c r="AX489">
        <f t="shared" si="337"/>
        <v>485</v>
      </c>
      <c r="AY489" s="34">
        <v>1.0773462505715965E-2</v>
      </c>
    </row>
    <row r="490" spans="50:51">
      <c r="AX490">
        <f t="shared" si="337"/>
        <v>486</v>
      </c>
      <c r="AY490" s="34">
        <v>9.8133501943304651E-3</v>
      </c>
    </row>
    <row r="491" spans="50:51">
      <c r="AX491">
        <f t="shared" si="337"/>
        <v>487</v>
      </c>
      <c r="AY491" s="34">
        <v>9.7012888660269626E-3</v>
      </c>
    </row>
    <row r="492" spans="50:51">
      <c r="AX492">
        <f t="shared" si="337"/>
        <v>488</v>
      </c>
      <c r="AY492" s="34">
        <v>9.1672382258807562E-3</v>
      </c>
    </row>
    <row r="493" spans="50:51">
      <c r="AX493">
        <f t="shared" si="337"/>
        <v>489</v>
      </c>
      <c r="AY493" s="34">
        <v>8.9991640946505153E-3</v>
      </c>
    </row>
    <row r="494" spans="50:51">
      <c r="AX494">
        <f t="shared" si="337"/>
        <v>490</v>
      </c>
      <c r="AY494" s="34">
        <v>1.0348936899863053E-2</v>
      </c>
    </row>
    <row r="495" spans="50:51">
      <c r="AX495">
        <f t="shared" si="337"/>
        <v>491</v>
      </c>
      <c r="AY495" s="34">
        <v>9.0707876085967289E-3</v>
      </c>
    </row>
    <row r="496" spans="50:51">
      <c r="AX496">
        <f t="shared" si="337"/>
        <v>492</v>
      </c>
      <c r="AY496" s="34">
        <v>9.2447916666669374E-3</v>
      </c>
    </row>
    <row r="497" spans="50:51">
      <c r="AX497">
        <f t="shared" si="337"/>
        <v>493</v>
      </c>
      <c r="AY497" s="34">
        <v>9.0705018289894586E-3</v>
      </c>
    </row>
    <row r="498" spans="50:51">
      <c r="AX498">
        <f t="shared" si="337"/>
        <v>494</v>
      </c>
      <c r="AY498" s="34">
        <v>8.4700431527210789E-3</v>
      </c>
    </row>
    <row r="499" spans="50:51">
      <c r="AX499">
        <f t="shared" si="337"/>
        <v>495</v>
      </c>
      <c r="AY499" s="34">
        <v>8.6456904435302396E-3</v>
      </c>
    </row>
    <row r="500" spans="50:51">
      <c r="AX500">
        <f t="shared" si="337"/>
        <v>496</v>
      </c>
      <c r="AY500" s="34">
        <v>8.8807441700962733E-3</v>
      </c>
    </row>
    <row r="501" spans="50:51">
      <c r="AX501">
        <f t="shared" si="337"/>
        <v>497</v>
      </c>
      <c r="AY501" s="34">
        <v>9.7177926383175944E-3</v>
      </c>
    </row>
    <row r="502" spans="50:51">
      <c r="AX502">
        <f t="shared" si="337"/>
        <v>498</v>
      </c>
      <c r="AY502" s="34">
        <v>9.4110082304528133E-3</v>
      </c>
    </row>
    <row r="503" spans="50:51">
      <c r="AX503">
        <f t="shared" si="337"/>
        <v>499</v>
      </c>
      <c r="AY503" s="34">
        <v>9.9277692043899315E-3</v>
      </c>
    </row>
    <row r="504" spans="50:51">
      <c r="AX504">
        <f t="shared" si="337"/>
        <v>500</v>
      </c>
      <c r="AY504" s="34">
        <v>9.8070987654326966E-3</v>
      </c>
    </row>
    <row r="505" spans="50:51">
      <c r="AX505">
        <f t="shared" si="337"/>
        <v>501</v>
      </c>
      <c r="AY505" s="34">
        <v>8.0070801897578151E-3</v>
      </c>
    </row>
    <row r="506" spans="50:51">
      <c r="AX506">
        <f t="shared" si="337"/>
        <v>502</v>
      </c>
      <c r="AY506" s="34">
        <v>9.4825245770466908E-3</v>
      </c>
    </row>
    <row r="507" spans="50:51">
      <c r="AX507">
        <f t="shared" si="337"/>
        <v>503</v>
      </c>
      <c r="AY507" s="34">
        <v>8.7835791037956523E-3</v>
      </c>
    </row>
    <row r="508" spans="50:51">
      <c r="AX508">
        <f t="shared" si="337"/>
        <v>504</v>
      </c>
      <c r="AY508" s="34">
        <v>1.1018161294010096E-2</v>
      </c>
    </row>
    <row r="509" spans="50:51">
      <c r="AX509">
        <f t="shared" si="337"/>
        <v>505</v>
      </c>
      <c r="AY509" s="34">
        <v>9.5343578532239293E-3</v>
      </c>
    </row>
    <row r="510" spans="50:51">
      <c r="AX510">
        <f t="shared" si="337"/>
        <v>506</v>
      </c>
      <c r="AY510" s="34">
        <v>9.7939529035212507E-3</v>
      </c>
    </row>
    <row r="511" spans="50:51">
      <c r="AX511">
        <f t="shared" si="337"/>
        <v>507</v>
      </c>
      <c r="AY511" s="34">
        <v>1.0055584133516621E-2</v>
      </c>
    </row>
    <row r="512" spans="50:51">
      <c r="AX512">
        <f t="shared" si="337"/>
        <v>508</v>
      </c>
      <c r="AY512" s="34">
        <v>9.1196201989028162E-3</v>
      </c>
    </row>
    <row r="513" spans="50:51">
      <c r="AX513">
        <f t="shared" si="337"/>
        <v>509</v>
      </c>
      <c r="AY513" s="34">
        <v>7.6594292981256602E-3</v>
      </c>
    </row>
    <row r="514" spans="50:51">
      <c r="AX514">
        <f t="shared" si="337"/>
        <v>510</v>
      </c>
      <c r="AY514" s="34">
        <v>9.2519718792872206E-3</v>
      </c>
    </row>
    <row r="515" spans="50:51">
      <c r="AX515">
        <f t="shared" si="337"/>
        <v>511</v>
      </c>
      <c r="AY515" s="34">
        <v>8.9174668495659599E-3</v>
      </c>
    </row>
    <row r="516" spans="50:51">
      <c r="AX516">
        <f t="shared" si="337"/>
        <v>512</v>
      </c>
      <c r="AY516" s="34">
        <v>1.0227837791495406E-2</v>
      </c>
    </row>
    <row r="517" spans="50:51">
      <c r="AX517">
        <f t="shared" si="337"/>
        <v>513</v>
      </c>
      <c r="AY517" s="34">
        <v>1.0460748171010838E-2</v>
      </c>
    </row>
    <row r="518" spans="50:51">
      <c r="AX518">
        <f t="shared" si="337"/>
        <v>514</v>
      </c>
      <c r="AY518" s="34">
        <v>8.2506358596252383E-3</v>
      </c>
    </row>
    <row r="519" spans="50:51">
      <c r="AX519">
        <f t="shared" ref="AX519:AX582" si="338">AX518+1</f>
        <v>515</v>
      </c>
      <c r="AY519" s="34">
        <v>8.8994984567906422E-3</v>
      </c>
    </row>
    <row r="520" spans="50:51">
      <c r="AX520">
        <f t="shared" si="338"/>
        <v>516</v>
      </c>
      <c r="AY520" s="34">
        <v>8.6810556698672953E-3</v>
      </c>
    </row>
    <row r="521" spans="50:51">
      <c r="AX521">
        <f t="shared" si="338"/>
        <v>517</v>
      </c>
      <c r="AY521" s="34">
        <v>1.0351151691815547E-2</v>
      </c>
    </row>
    <row r="522" spans="50:51">
      <c r="AX522">
        <f t="shared" si="338"/>
        <v>518</v>
      </c>
      <c r="AY522" s="34">
        <v>1.0827189071788118E-2</v>
      </c>
    </row>
    <row r="523" spans="50:51">
      <c r="AX523">
        <f t="shared" si="338"/>
        <v>519</v>
      </c>
      <c r="AY523" s="34">
        <v>7.6129543895746667E-3</v>
      </c>
    </row>
    <row r="524" spans="50:51">
      <c r="AX524">
        <f t="shared" si="338"/>
        <v>520</v>
      </c>
      <c r="AY524" s="34">
        <v>9.1635230909925484E-3</v>
      </c>
    </row>
    <row r="525" spans="50:51">
      <c r="AX525">
        <f t="shared" si="338"/>
        <v>521</v>
      </c>
      <c r="AY525" s="34">
        <v>9.0893990054873464E-3</v>
      </c>
    </row>
    <row r="526" spans="50:51">
      <c r="AX526">
        <f t="shared" si="338"/>
        <v>522</v>
      </c>
      <c r="AY526" s="34">
        <v>7.9280621284869932E-3</v>
      </c>
    </row>
    <row r="527" spans="50:51">
      <c r="AX527">
        <f t="shared" si="338"/>
        <v>523</v>
      </c>
      <c r="AY527" s="34">
        <v>9.0152034750806288E-3</v>
      </c>
    </row>
    <row r="528" spans="50:51">
      <c r="AX528">
        <f t="shared" si="338"/>
        <v>524</v>
      </c>
      <c r="AY528" s="34">
        <v>8.7361396890721019E-3</v>
      </c>
    </row>
    <row r="529" spans="50:51">
      <c r="AX529">
        <f t="shared" si="338"/>
        <v>525</v>
      </c>
      <c r="AY529" s="34">
        <v>9.1400891632376479E-3</v>
      </c>
    </row>
    <row r="530" spans="50:51">
      <c r="AX530">
        <f t="shared" si="338"/>
        <v>526</v>
      </c>
      <c r="AY530" s="34">
        <v>9.5212119913124452E-3</v>
      </c>
    </row>
    <row r="531" spans="50:51">
      <c r="AX531">
        <f t="shared" si="338"/>
        <v>527</v>
      </c>
      <c r="AY531" s="34">
        <v>9.8991197988112112E-3</v>
      </c>
    </row>
    <row r="532" spans="50:51">
      <c r="AX532">
        <f t="shared" si="338"/>
        <v>528</v>
      </c>
      <c r="AY532" s="34">
        <v>1.078553669410196E-2</v>
      </c>
    </row>
    <row r="533" spans="50:51">
      <c r="AX533">
        <f t="shared" si="338"/>
        <v>529</v>
      </c>
      <c r="AY533" s="34">
        <v>7.6917938385921833E-3</v>
      </c>
    </row>
    <row r="534" spans="50:51">
      <c r="AX534">
        <f t="shared" si="338"/>
        <v>530</v>
      </c>
      <c r="AY534" s="34">
        <v>9.8541095107455151E-3</v>
      </c>
    </row>
    <row r="535" spans="50:51">
      <c r="AX535">
        <f t="shared" si="338"/>
        <v>531</v>
      </c>
      <c r="AY535" s="34">
        <v>1.0092878372199632E-2</v>
      </c>
    </row>
    <row r="536" spans="50:51">
      <c r="AX536">
        <f t="shared" si="338"/>
        <v>532</v>
      </c>
      <c r="AY536" s="34">
        <v>9.5831189986283916E-3</v>
      </c>
    </row>
    <row r="537" spans="50:51">
      <c r="AX537">
        <f t="shared" si="338"/>
        <v>533</v>
      </c>
      <c r="AY537" s="34">
        <v>8.3599465592137951E-3</v>
      </c>
    </row>
    <row r="538" spans="50:51">
      <c r="AX538">
        <f t="shared" si="338"/>
        <v>534</v>
      </c>
      <c r="AY538" s="34">
        <v>9.9043709990859763E-3</v>
      </c>
    </row>
    <row r="539" spans="50:51">
      <c r="AX539">
        <f t="shared" si="338"/>
        <v>535</v>
      </c>
      <c r="AY539" s="34">
        <v>8.2814286122547126E-3</v>
      </c>
    </row>
    <row r="540" spans="50:51">
      <c r="AX540">
        <f t="shared" si="338"/>
        <v>536</v>
      </c>
      <c r="AY540" s="34">
        <v>1.0403806584362582E-2</v>
      </c>
    </row>
    <row r="541" spans="50:51">
      <c r="AX541">
        <f t="shared" si="338"/>
        <v>537</v>
      </c>
      <c r="AY541" s="34">
        <v>8.331940157750713E-3</v>
      </c>
    </row>
    <row r="542" spans="50:51">
      <c r="AX542">
        <f t="shared" si="338"/>
        <v>538</v>
      </c>
      <c r="AY542" s="34">
        <v>9.7749128372200782E-3</v>
      </c>
    </row>
    <row r="543" spans="50:51">
      <c r="AX543">
        <f t="shared" si="338"/>
        <v>539</v>
      </c>
      <c r="AY543" s="34">
        <v>9.3591035093739082E-3</v>
      </c>
    </row>
    <row r="544" spans="50:51">
      <c r="AX544">
        <f t="shared" si="338"/>
        <v>540</v>
      </c>
      <c r="AY544" s="34">
        <v>9.0391017946961569E-3</v>
      </c>
    </row>
    <row r="545" spans="50:51">
      <c r="AX545">
        <f t="shared" si="338"/>
        <v>541</v>
      </c>
      <c r="AY545" s="34">
        <v>9.5398948331050851E-3</v>
      </c>
    </row>
    <row r="546" spans="50:51">
      <c r="AX546">
        <f t="shared" si="338"/>
        <v>542</v>
      </c>
      <c r="AY546" s="34">
        <v>9.9555255486969106E-3</v>
      </c>
    </row>
    <row r="547" spans="50:51">
      <c r="AX547">
        <f t="shared" si="338"/>
        <v>543</v>
      </c>
      <c r="AY547" s="34">
        <v>8.7961534064933487E-3</v>
      </c>
    </row>
    <row r="548" spans="50:51">
      <c r="AX548">
        <f t="shared" si="338"/>
        <v>544</v>
      </c>
      <c r="AY548" s="34">
        <v>1.020604709647961E-2</v>
      </c>
    </row>
    <row r="549" spans="50:51">
      <c r="AX549">
        <f t="shared" si="338"/>
        <v>545</v>
      </c>
      <c r="AY549" s="34">
        <v>9.1104752514863229E-3</v>
      </c>
    </row>
    <row r="550" spans="50:51">
      <c r="AX550">
        <f t="shared" si="338"/>
        <v>546</v>
      </c>
      <c r="AY550" s="34">
        <v>8.9075717306814611E-3</v>
      </c>
    </row>
    <row r="551" spans="50:51">
      <c r="AX551">
        <f t="shared" si="338"/>
        <v>547</v>
      </c>
      <c r="AY551" s="34">
        <v>9.7521933584822883E-3</v>
      </c>
    </row>
    <row r="552" spans="50:51">
      <c r="AX552">
        <f t="shared" si="338"/>
        <v>548</v>
      </c>
      <c r="AY552" s="34">
        <v>1.0208154721079542E-2</v>
      </c>
    </row>
    <row r="553" spans="50:51">
      <c r="AX553">
        <f t="shared" si="338"/>
        <v>549</v>
      </c>
      <c r="AY553" s="34">
        <v>8.721672096479673E-3</v>
      </c>
    </row>
    <row r="554" spans="50:51">
      <c r="AX554">
        <f t="shared" si="338"/>
        <v>550</v>
      </c>
      <c r="AY554" s="34">
        <v>8.3537308527667775E-3</v>
      </c>
    </row>
    <row r="555" spans="50:51">
      <c r="AX555">
        <f t="shared" si="338"/>
        <v>551</v>
      </c>
      <c r="AY555" s="34">
        <v>8.3155792752633816E-3</v>
      </c>
    </row>
    <row r="556" spans="50:51">
      <c r="AX556">
        <f t="shared" si="338"/>
        <v>552</v>
      </c>
      <c r="AY556" s="34">
        <v>9.0656792981255157E-3</v>
      </c>
    </row>
    <row r="557" spans="50:51">
      <c r="AX557">
        <f t="shared" si="338"/>
        <v>553</v>
      </c>
      <c r="AY557" s="34">
        <v>9.4979209533609648E-3</v>
      </c>
    </row>
    <row r="558" spans="50:51">
      <c r="AX558">
        <f t="shared" si="338"/>
        <v>554</v>
      </c>
      <c r="AY558" s="34">
        <v>9.5423596822131387E-3</v>
      </c>
    </row>
    <row r="559" spans="50:51">
      <c r="AX559">
        <f t="shared" si="338"/>
        <v>555</v>
      </c>
      <c r="AY559" s="34">
        <v>9.5024219821677851E-3</v>
      </c>
    </row>
    <row r="560" spans="50:51">
      <c r="AX560">
        <f t="shared" si="338"/>
        <v>556</v>
      </c>
      <c r="AY560" s="34">
        <v>7.8788008687703092E-3</v>
      </c>
    </row>
    <row r="561" spans="50:51">
      <c r="AX561">
        <f t="shared" si="338"/>
        <v>557</v>
      </c>
      <c r="AY561" s="34">
        <v>9.3069130086880607E-3</v>
      </c>
    </row>
    <row r="562" spans="50:51">
      <c r="AX562">
        <f t="shared" si="338"/>
        <v>558</v>
      </c>
      <c r="AY562" s="34">
        <v>8.4466092249661263E-3</v>
      </c>
    </row>
    <row r="563" spans="50:51">
      <c r="AX563">
        <f t="shared" si="338"/>
        <v>559</v>
      </c>
      <c r="AY563" s="34">
        <v>8.8254458161874955E-3</v>
      </c>
    </row>
    <row r="564" spans="50:51">
      <c r="AX564">
        <f t="shared" si="338"/>
        <v>560</v>
      </c>
      <c r="AY564" s="34">
        <v>9.0486754115228826E-3</v>
      </c>
    </row>
    <row r="565" spans="50:51">
      <c r="AX565">
        <f t="shared" si="338"/>
        <v>561</v>
      </c>
      <c r="AY565" s="34">
        <v>9.9550611568362934E-3</v>
      </c>
    </row>
    <row r="566" spans="50:51">
      <c r="AX566">
        <f t="shared" si="338"/>
        <v>562</v>
      </c>
      <c r="AY566" s="34">
        <v>1.0007144490169618E-2</v>
      </c>
    </row>
    <row r="567" spans="50:51">
      <c r="AX567">
        <f t="shared" si="338"/>
        <v>563</v>
      </c>
      <c r="AY567" s="34">
        <v>8.8234453589396203E-3</v>
      </c>
    </row>
    <row r="568" spans="50:51">
      <c r="AX568">
        <f t="shared" si="338"/>
        <v>564</v>
      </c>
      <c r="AY568" s="34">
        <v>9.203889460448712E-3</v>
      </c>
    </row>
    <row r="569" spans="50:51">
      <c r="AX569">
        <f t="shared" si="338"/>
        <v>565</v>
      </c>
      <c r="AY569" s="34">
        <v>7.8931255715597257E-3</v>
      </c>
    </row>
    <row r="570" spans="50:51">
      <c r="AX570">
        <f t="shared" si="338"/>
        <v>566</v>
      </c>
      <c r="AY570" s="34">
        <v>8.9331490054874504E-3</v>
      </c>
    </row>
    <row r="571" spans="50:51">
      <c r="AX571">
        <f t="shared" si="338"/>
        <v>567</v>
      </c>
      <c r="AY571" s="34">
        <v>9.2206432898951224E-3</v>
      </c>
    </row>
    <row r="572" spans="50:51">
      <c r="AX572">
        <f t="shared" si="338"/>
        <v>568</v>
      </c>
      <c r="AY572" s="34">
        <v>9.9660279492457884E-3</v>
      </c>
    </row>
    <row r="573" spans="50:51">
      <c r="AX573">
        <f t="shared" si="338"/>
        <v>569</v>
      </c>
      <c r="AY573" s="34">
        <v>9.1484124942853677E-3</v>
      </c>
    </row>
    <row r="574" spans="50:51">
      <c r="AX574">
        <f t="shared" si="338"/>
        <v>570</v>
      </c>
      <c r="AY574" s="34">
        <v>9.2036751257430442E-3</v>
      </c>
    </row>
    <row r="575" spans="50:51">
      <c r="AX575">
        <f t="shared" si="338"/>
        <v>571</v>
      </c>
      <c r="AY575" s="34">
        <v>8.9242541152272838E-3</v>
      </c>
    </row>
    <row r="576" spans="50:51">
      <c r="AX576">
        <f t="shared" si="338"/>
        <v>572</v>
      </c>
      <c r="AY576" s="34">
        <v>8.0420524691363869E-3</v>
      </c>
    </row>
    <row r="577" spans="50:51">
      <c r="AX577">
        <f t="shared" si="338"/>
        <v>573</v>
      </c>
      <c r="AY577" s="34">
        <v>9.1389103223597674E-3</v>
      </c>
    </row>
    <row r="578" spans="50:51">
      <c r="AX578">
        <f t="shared" si="338"/>
        <v>574</v>
      </c>
      <c r="AY578" s="34">
        <v>8.7451417466852602E-3</v>
      </c>
    </row>
    <row r="579" spans="50:51">
      <c r="AX579">
        <f t="shared" si="338"/>
        <v>575</v>
      </c>
      <c r="AY579" s="34">
        <v>8.4958347622315911E-3</v>
      </c>
    </row>
    <row r="580" spans="50:51">
      <c r="AX580">
        <f t="shared" si="338"/>
        <v>576</v>
      </c>
      <c r="AY580" s="34">
        <v>9.534036351166458E-3</v>
      </c>
    </row>
    <row r="581" spans="50:51">
      <c r="AX581">
        <f t="shared" si="338"/>
        <v>577</v>
      </c>
      <c r="AY581" s="34">
        <v>8.6083604823964082E-3</v>
      </c>
    </row>
    <row r="582" spans="50:51">
      <c r="AX582">
        <f t="shared" si="338"/>
        <v>578</v>
      </c>
      <c r="AY582" s="34">
        <v>1.0267811213992381E-2</v>
      </c>
    </row>
    <row r="583" spans="50:51">
      <c r="AX583">
        <f t="shared" ref="AX583:AX646" si="339">AX582+1</f>
        <v>579</v>
      </c>
      <c r="AY583" s="34">
        <v>9.8485010859628956E-3</v>
      </c>
    </row>
    <row r="584" spans="50:51">
      <c r="AX584">
        <f t="shared" si="339"/>
        <v>580</v>
      </c>
      <c r="AY584" s="34">
        <v>9.5740097736629372E-3</v>
      </c>
    </row>
    <row r="585" spans="50:51">
      <c r="AX585">
        <f t="shared" si="339"/>
        <v>581</v>
      </c>
      <c r="AY585" s="34">
        <v>9.3893604252407066E-3</v>
      </c>
    </row>
    <row r="586" spans="50:51">
      <c r="AX586">
        <f t="shared" si="339"/>
        <v>582</v>
      </c>
      <c r="AY586" s="34">
        <v>8.6642661179701184E-3</v>
      </c>
    </row>
    <row r="587" spans="50:51">
      <c r="AX587">
        <f t="shared" si="339"/>
        <v>583</v>
      </c>
      <c r="AY587" s="34">
        <v>9.6280935642435884E-3</v>
      </c>
    </row>
    <row r="588" spans="50:51">
      <c r="AX588">
        <f t="shared" si="339"/>
        <v>584</v>
      </c>
      <c r="AY588" s="34">
        <v>8.8463434499317928E-3</v>
      </c>
    </row>
    <row r="589" spans="50:51">
      <c r="AX589">
        <f t="shared" si="339"/>
        <v>585</v>
      </c>
      <c r="AY589" s="34">
        <v>9.719543038408638E-3</v>
      </c>
    </row>
    <row r="590" spans="50:51">
      <c r="AX590">
        <f t="shared" si="339"/>
        <v>586</v>
      </c>
      <c r="AY590" s="34">
        <v>8.8319473022409438E-3</v>
      </c>
    </row>
    <row r="591" spans="50:51">
      <c r="AX591">
        <f t="shared" si="339"/>
        <v>587</v>
      </c>
      <c r="AY591" s="34">
        <v>8.6171124828535312E-3</v>
      </c>
    </row>
    <row r="592" spans="50:51">
      <c r="AX592">
        <f t="shared" si="339"/>
        <v>588</v>
      </c>
      <c r="AY592" s="34">
        <v>8.3353337905810801E-3</v>
      </c>
    </row>
    <row r="593" spans="50:51">
      <c r="AX593">
        <f t="shared" si="339"/>
        <v>589</v>
      </c>
      <c r="AY593" s="34">
        <v>9.8283536236853271E-3</v>
      </c>
    </row>
    <row r="594" spans="50:51">
      <c r="AX594">
        <f t="shared" si="339"/>
        <v>590</v>
      </c>
      <c r="AY594" s="34">
        <v>9.0059870827620455E-3</v>
      </c>
    </row>
    <row r="595" spans="50:51">
      <c r="AX595">
        <f t="shared" si="339"/>
        <v>591</v>
      </c>
      <c r="AY595" s="34">
        <v>8.7034893689988142E-3</v>
      </c>
    </row>
    <row r="596" spans="50:51">
      <c r="AX596">
        <f t="shared" si="339"/>
        <v>592</v>
      </c>
      <c r="AY596" s="34">
        <v>9.5554340992231382E-3</v>
      </c>
    </row>
    <row r="597" spans="50:51">
      <c r="AX597">
        <f t="shared" si="339"/>
        <v>593</v>
      </c>
      <c r="AY597" s="34">
        <v>9.1526991883863745E-3</v>
      </c>
    </row>
    <row r="598" spans="50:51">
      <c r="AX598">
        <f t="shared" si="339"/>
        <v>594</v>
      </c>
      <c r="AY598" s="34">
        <v>8.890960791038122E-3</v>
      </c>
    </row>
    <row r="599" spans="50:51">
      <c r="AX599">
        <f t="shared" si="339"/>
        <v>595</v>
      </c>
      <c r="AY599" s="34">
        <v>9.4558041838136483E-3</v>
      </c>
    </row>
    <row r="600" spans="50:51">
      <c r="AX600">
        <f t="shared" si="339"/>
        <v>596</v>
      </c>
      <c r="AY600" s="34">
        <v>1.0104916838134656E-2</v>
      </c>
    </row>
    <row r="601" spans="50:51">
      <c r="AX601">
        <f t="shared" si="339"/>
        <v>597</v>
      </c>
      <c r="AY601" s="34">
        <v>9.7578732281667028E-3</v>
      </c>
    </row>
    <row r="602" spans="50:51">
      <c r="AX602">
        <f t="shared" si="339"/>
        <v>598</v>
      </c>
      <c r="AY602" s="34">
        <v>9.8474294124377658E-3</v>
      </c>
    </row>
    <row r="603" spans="50:51">
      <c r="AX603">
        <f t="shared" si="339"/>
        <v>599</v>
      </c>
      <c r="AY603" s="34">
        <v>9.0860410951081518E-3</v>
      </c>
    </row>
    <row r="604" spans="50:51">
      <c r="AX604">
        <f t="shared" si="339"/>
        <v>600</v>
      </c>
      <c r="AY604" s="34">
        <v>9.6103037837228997E-3</v>
      </c>
    </row>
    <row r="605" spans="50:51">
      <c r="AX605">
        <f t="shared" si="339"/>
        <v>601</v>
      </c>
      <c r="AY605" s="34">
        <v>9.2226437471425692E-3</v>
      </c>
    </row>
    <row r="606" spans="50:51">
      <c r="AX606">
        <f t="shared" si="339"/>
        <v>602</v>
      </c>
      <c r="AY606" s="34">
        <v>9.408043267032885E-3</v>
      </c>
    </row>
    <row r="607" spans="50:51">
      <c r="AX607">
        <f t="shared" si="339"/>
        <v>603</v>
      </c>
      <c r="AY607" s="34">
        <v>8.6251857567450265E-3</v>
      </c>
    </row>
    <row r="608" spans="50:51">
      <c r="AX608">
        <f t="shared" si="339"/>
        <v>604</v>
      </c>
      <c r="AY608" s="34">
        <v>1.0824116941015198E-2</v>
      </c>
    </row>
    <row r="609" spans="50:51">
      <c r="AX609">
        <f t="shared" si="339"/>
        <v>605</v>
      </c>
      <c r="AY609" s="34">
        <v>9.7322245084592533E-3</v>
      </c>
    </row>
    <row r="610" spans="50:51">
      <c r="AX610">
        <f t="shared" si="339"/>
        <v>606</v>
      </c>
      <c r="AY610" s="34">
        <v>9.4335848193876776E-3</v>
      </c>
    </row>
    <row r="611" spans="50:51">
      <c r="AX611">
        <f t="shared" si="339"/>
        <v>607</v>
      </c>
      <c r="AY611" s="34">
        <v>1.0072266518061698E-2</v>
      </c>
    </row>
    <row r="612" spans="50:51">
      <c r="AX612">
        <f t="shared" si="339"/>
        <v>608</v>
      </c>
      <c r="AY612" s="34">
        <v>9.2114626200276474E-3</v>
      </c>
    </row>
    <row r="613" spans="50:51">
      <c r="AX613">
        <f t="shared" si="339"/>
        <v>609</v>
      </c>
      <c r="AY613" s="34">
        <v>9.3435642432563529E-3</v>
      </c>
    </row>
    <row r="614" spans="50:51">
      <c r="AX614">
        <f t="shared" si="339"/>
        <v>610</v>
      </c>
      <c r="AY614" s="34">
        <v>9.8989769090084435E-3</v>
      </c>
    </row>
    <row r="615" spans="50:51">
      <c r="AX615">
        <f t="shared" si="339"/>
        <v>611</v>
      </c>
      <c r="AY615" s="34">
        <v>8.7522505144038074E-3</v>
      </c>
    </row>
    <row r="616" spans="50:51">
      <c r="AX616">
        <f t="shared" si="339"/>
        <v>612</v>
      </c>
      <c r="AY616" s="34">
        <v>9.7200074302699873E-3</v>
      </c>
    </row>
    <row r="617" spans="50:51">
      <c r="AX617">
        <f t="shared" si="339"/>
        <v>613</v>
      </c>
      <c r="AY617" s="34">
        <v>9.7138631687247717E-3</v>
      </c>
    </row>
    <row r="618" spans="50:51">
      <c r="AX618">
        <f t="shared" si="339"/>
        <v>614</v>
      </c>
      <c r="AY618" s="34">
        <v>8.2494212962970128E-3</v>
      </c>
    </row>
    <row r="619" spans="50:51">
      <c r="AX619">
        <f t="shared" si="339"/>
        <v>615</v>
      </c>
      <c r="AY619" s="34">
        <v>8.5249128372200667E-3</v>
      </c>
    </row>
    <row r="620" spans="50:51">
      <c r="AX620">
        <f t="shared" si="339"/>
        <v>616</v>
      </c>
      <c r="AY620" s="34">
        <v>8.3242955532696235E-3</v>
      </c>
    </row>
    <row r="621" spans="50:51">
      <c r="AX621">
        <f t="shared" si="339"/>
        <v>617</v>
      </c>
      <c r="AY621" s="34">
        <v>9.5992298239601925E-3</v>
      </c>
    </row>
    <row r="622" spans="50:51">
      <c r="AX622">
        <f t="shared" si="339"/>
        <v>618</v>
      </c>
      <c r="AY622" s="34">
        <v>9.4182241655240279E-3</v>
      </c>
    </row>
    <row r="623" spans="50:51">
      <c r="AX623">
        <f t="shared" si="339"/>
        <v>619</v>
      </c>
      <c r="AY623" s="34">
        <v>1.0038258744856563E-2</v>
      </c>
    </row>
    <row r="624" spans="50:51">
      <c r="AX624">
        <f t="shared" si="339"/>
        <v>620</v>
      </c>
      <c r="AY624" s="34">
        <v>9.276727537723236E-3</v>
      </c>
    </row>
    <row r="625" spans="50:51">
      <c r="AX625">
        <f t="shared" si="339"/>
        <v>621</v>
      </c>
      <c r="AY625" s="34">
        <v>8.9058213305903654E-3</v>
      </c>
    </row>
    <row r="626" spans="50:51">
      <c r="AX626">
        <f t="shared" si="339"/>
        <v>622</v>
      </c>
      <c r="AY626" s="34">
        <v>8.7689686213998884E-3</v>
      </c>
    </row>
    <row r="627" spans="50:51">
      <c r="AX627">
        <f t="shared" si="339"/>
        <v>623</v>
      </c>
      <c r="AY627" s="34">
        <v>8.891318015546771E-3</v>
      </c>
    </row>
    <row r="628" spans="50:51">
      <c r="AX628">
        <f t="shared" si="339"/>
        <v>624</v>
      </c>
      <c r="AY628" s="34">
        <v>9.3596750685875744E-3</v>
      </c>
    </row>
    <row r="629" spans="50:51">
      <c r="AX629">
        <f t="shared" si="339"/>
        <v>625</v>
      </c>
      <c r="AY629" s="34">
        <v>9.9339849108367653E-3</v>
      </c>
    </row>
    <row r="630" spans="50:51">
      <c r="AX630">
        <f t="shared" si="339"/>
        <v>626</v>
      </c>
      <c r="AY630" s="34">
        <v>9.0676083104709246E-3</v>
      </c>
    </row>
    <row r="631" spans="50:51">
      <c r="AX631">
        <f t="shared" si="339"/>
        <v>627</v>
      </c>
      <c r="AY631" s="34">
        <v>9.5024934270693546E-3</v>
      </c>
    </row>
    <row r="632" spans="50:51">
      <c r="AX632">
        <f t="shared" si="339"/>
        <v>628</v>
      </c>
      <c r="AY632" s="34">
        <v>9.620556127115364E-3</v>
      </c>
    </row>
    <row r="633" spans="50:51">
      <c r="AX633">
        <f t="shared" si="339"/>
        <v>629</v>
      </c>
      <c r="AY633" s="34">
        <v>9.9098008116143554E-3</v>
      </c>
    </row>
    <row r="634" spans="50:51">
      <c r="AX634">
        <f t="shared" si="339"/>
        <v>630</v>
      </c>
      <c r="AY634" s="34">
        <v>9.3537094192961863E-3</v>
      </c>
    </row>
    <row r="635" spans="50:51">
      <c r="AX635">
        <f t="shared" si="339"/>
        <v>631</v>
      </c>
      <c r="AY635" s="34">
        <v>8.7146704961134878E-3</v>
      </c>
    </row>
    <row r="636" spans="50:51">
      <c r="AX636">
        <f t="shared" si="339"/>
        <v>632</v>
      </c>
      <c r="AY636" s="34">
        <v>8.1032807498857516E-3</v>
      </c>
    </row>
    <row r="637" spans="50:51">
      <c r="AX637">
        <f t="shared" si="339"/>
        <v>633</v>
      </c>
      <c r="AY637" s="34">
        <v>8.8010473822588888E-3</v>
      </c>
    </row>
    <row r="638" spans="50:51">
      <c r="AX638">
        <f t="shared" si="339"/>
        <v>634</v>
      </c>
      <c r="AY638" s="34">
        <v>1.0120063157293547E-2</v>
      </c>
    </row>
    <row r="639" spans="50:51">
      <c r="AX639">
        <f t="shared" si="339"/>
        <v>635</v>
      </c>
      <c r="AY639" s="34">
        <v>9.3486368312758906E-3</v>
      </c>
    </row>
    <row r="640" spans="50:51">
      <c r="AX640">
        <f t="shared" si="339"/>
        <v>636</v>
      </c>
      <c r="AY640" s="34">
        <v>8.6065029149519114E-3</v>
      </c>
    </row>
    <row r="641" spans="50:51">
      <c r="AX641">
        <f t="shared" si="339"/>
        <v>637</v>
      </c>
      <c r="AY641" s="34">
        <v>8.211805555555932E-3</v>
      </c>
    </row>
    <row r="642" spans="50:51">
      <c r="AX642">
        <f t="shared" si="339"/>
        <v>638</v>
      </c>
      <c r="AY642" s="34">
        <v>9.0017718335621399E-3</v>
      </c>
    </row>
    <row r="643" spans="50:51">
      <c r="AX643">
        <f t="shared" si="339"/>
        <v>639</v>
      </c>
      <c r="AY643" s="34">
        <v>9.8376057384548486E-3</v>
      </c>
    </row>
    <row r="644" spans="50:51">
      <c r="AX644">
        <f t="shared" si="339"/>
        <v>640</v>
      </c>
      <c r="AY644" s="34">
        <v>1.015321359167887E-2</v>
      </c>
    </row>
    <row r="645" spans="50:51">
      <c r="AX645">
        <f t="shared" si="339"/>
        <v>641</v>
      </c>
      <c r="AY645" s="34">
        <v>8.3618041266577056E-3</v>
      </c>
    </row>
    <row r="646" spans="50:51">
      <c r="AX646">
        <f t="shared" si="339"/>
        <v>642</v>
      </c>
      <c r="AY646" s="34">
        <v>8.883030406950496E-3</v>
      </c>
    </row>
    <row r="647" spans="50:51">
      <c r="AX647">
        <f t="shared" ref="AX647:AX710" si="340">AX646+1</f>
        <v>643</v>
      </c>
      <c r="AY647" s="34">
        <v>9.7953818015549324E-3</v>
      </c>
    </row>
    <row r="648" spans="50:51">
      <c r="AX648">
        <f t="shared" si="340"/>
        <v>644</v>
      </c>
      <c r="AY648" s="34">
        <v>8.1801554641066244E-3</v>
      </c>
    </row>
    <row r="649" spans="50:51">
      <c r="AX649">
        <f t="shared" si="340"/>
        <v>645</v>
      </c>
      <c r="AY649" s="34">
        <v>9.6838563100140468E-3</v>
      </c>
    </row>
    <row r="650" spans="50:51">
      <c r="AX650">
        <f t="shared" si="340"/>
        <v>646</v>
      </c>
      <c r="AY650" s="34">
        <v>1.0437992969821883E-2</v>
      </c>
    </row>
    <row r="651" spans="50:51">
      <c r="AX651">
        <f t="shared" si="340"/>
        <v>647</v>
      </c>
      <c r="AY651" s="34">
        <v>1.0079196673526072E-2</v>
      </c>
    </row>
    <row r="652" spans="50:51">
      <c r="AX652">
        <f t="shared" si="340"/>
        <v>648</v>
      </c>
      <c r="AY652" s="34">
        <v>7.7134773662554303E-3</v>
      </c>
    </row>
    <row r="653" spans="50:51">
      <c r="AX653">
        <f t="shared" si="340"/>
        <v>649</v>
      </c>
      <c r="AY653" s="34">
        <v>1.0120920496113685E-2</v>
      </c>
    </row>
    <row r="654" spans="50:51">
      <c r="AX654">
        <f t="shared" si="340"/>
        <v>650</v>
      </c>
      <c r="AY654" s="34">
        <v>8.8855667009605024E-3</v>
      </c>
    </row>
    <row r="655" spans="50:51">
      <c r="AX655">
        <f t="shared" si="340"/>
        <v>651</v>
      </c>
      <c r="AY655" s="34">
        <v>1.0826760402378319E-2</v>
      </c>
    </row>
    <row r="656" spans="50:51">
      <c r="AX656">
        <f t="shared" si="340"/>
        <v>652</v>
      </c>
      <c r="AY656" s="34">
        <v>7.9433156149982323E-3</v>
      </c>
    </row>
    <row r="657" spans="50:51">
      <c r="AX657">
        <f t="shared" si="340"/>
        <v>653</v>
      </c>
      <c r="AY657" s="34">
        <v>9.2820859053501046E-3</v>
      </c>
    </row>
    <row r="658" spans="50:51">
      <c r="AX658">
        <f t="shared" si="340"/>
        <v>654</v>
      </c>
      <c r="AY658" s="34">
        <v>9.4273333904897564E-3</v>
      </c>
    </row>
    <row r="659" spans="50:51">
      <c r="AX659">
        <f t="shared" si="340"/>
        <v>655</v>
      </c>
      <c r="AY659" s="34">
        <v>9.5668295610436254E-3</v>
      </c>
    </row>
    <row r="660" spans="50:51">
      <c r="AX660">
        <f t="shared" si="340"/>
        <v>656</v>
      </c>
      <c r="AY660" s="34">
        <v>8.5909279263832895E-3</v>
      </c>
    </row>
    <row r="661" spans="50:51">
      <c r="AX661">
        <f t="shared" si="340"/>
        <v>657</v>
      </c>
      <c r="AY661" s="34">
        <v>9.9939629058072455E-3</v>
      </c>
    </row>
    <row r="662" spans="50:51">
      <c r="AX662">
        <f t="shared" si="340"/>
        <v>658</v>
      </c>
      <c r="AY662" s="34">
        <v>8.1152120484686199E-3</v>
      </c>
    </row>
    <row r="663" spans="50:51">
      <c r="AX663">
        <f t="shared" si="340"/>
        <v>659</v>
      </c>
      <c r="AY663" s="34">
        <v>9.063464506173376E-3</v>
      </c>
    </row>
    <row r="664" spans="50:51">
      <c r="AX664">
        <f t="shared" si="340"/>
        <v>660</v>
      </c>
      <c r="AY664" s="34">
        <v>8.3773791152267577E-3</v>
      </c>
    </row>
    <row r="665" spans="50:51">
      <c r="AX665">
        <f t="shared" si="340"/>
        <v>661</v>
      </c>
      <c r="AY665" s="34">
        <v>8.2174854252408079E-3</v>
      </c>
    </row>
    <row r="666" spans="50:51">
      <c r="AX666">
        <f t="shared" si="340"/>
        <v>662</v>
      </c>
      <c r="AY666" s="34">
        <v>9.5025291495204264E-3</v>
      </c>
    </row>
    <row r="667" spans="50:51">
      <c r="AX667">
        <f t="shared" si="340"/>
        <v>663</v>
      </c>
      <c r="AY667" s="34">
        <v>9.4802026177416496E-3</v>
      </c>
    </row>
    <row r="668" spans="50:51">
      <c r="AX668">
        <f t="shared" si="340"/>
        <v>664</v>
      </c>
      <c r="AY668" s="34">
        <v>8.8449145518978319E-3</v>
      </c>
    </row>
    <row r="669" spans="50:51">
      <c r="AX669">
        <f t="shared" si="340"/>
        <v>665</v>
      </c>
      <c r="AY669" s="34">
        <v>9.0706804412442523E-3</v>
      </c>
    </row>
    <row r="670" spans="50:51">
      <c r="AX670">
        <f t="shared" si="340"/>
        <v>666</v>
      </c>
      <c r="AY670" s="34">
        <v>9.3638903177874176E-3</v>
      </c>
    </row>
    <row r="671" spans="50:51">
      <c r="AX671">
        <f t="shared" si="340"/>
        <v>667</v>
      </c>
      <c r="AY671" s="34">
        <v>9.3456361454049043E-3</v>
      </c>
    </row>
    <row r="672" spans="50:51">
      <c r="AX672">
        <f t="shared" si="340"/>
        <v>668</v>
      </c>
      <c r="AY672" s="34">
        <v>9.5732596021954608E-3</v>
      </c>
    </row>
    <row r="673" spans="50:51">
      <c r="AX673">
        <f t="shared" si="340"/>
        <v>669</v>
      </c>
      <c r="AY673" s="34">
        <v>1.1172696616369895E-2</v>
      </c>
    </row>
    <row r="674" spans="50:51">
      <c r="AX674">
        <f t="shared" si="340"/>
        <v>670</v>
      </c>
      <c r="AY674" s="34">
        <v>9.486525491541083E-3</v>
      </c>
    </row>
    <row r="675" spans="50:51">
      <c r="AX675">
        <f t="shared" si="340"/>
        <v>671</v>
      </c>
      <c r="AY675" s="34">
        <v>9.4933484796533591E-3</v>
      </c>
    </row>
    <row r="676" spans="50:51">
      <c r="AX676">
        <f t="shared" si="340"/>
        <v>672</v>
      </c>
      <c r="AY676" s="34">
        <v>8.792259659351204E-3</v>
      </c>
    </row>
    <row r="677" spans="50:51">
      <c r="AX677">
        <f t="shared" si="340"/>
        <v>673</v>
      </c>
      <c r="AY677" s="34">
        <v>8.5797110768182205E-3</v>
      </c>
    </row>
    <row r="678" spans="50:51">
      <c r="AX678">
        <f t="shared" si="340"/>
        <v>674</v>
      </c>
      <c r="AY678" s="34">
        <v>8.6023948331051276E-3</v>
      </c>
    </row>
    <row r="679" spans="50:51">
      <c r="AX679">
        <f t="shared" si="340"/>
        <v>675</v>
      </c>
      <c r="AY679" s="34">
        <v>9.3419924554185574E-3</v>
      </c>
    </row>
    <row r="680" spans="50:51">
      <c r="AX680">
        <f t="shared" si="340"/>
        <v>676</v>
      </c>
      <c r="AY680" s="34">
        <v>9.2245727594884638E-3</v>
      </c>
    </row>
    <row r="681" spans="50:51">
      <c r="AX681">
        <f t="shared" si="340"/>
        <v>677</v>
      </c>
      <c r="AY681" s="34">
        <v>8.9193601394605138E-3</v>
      </c>
    </row>
    <row r="682" spans="50:51">
      <c r="AX682">
        <f t="shared" si="340"/>
        <v>678</v>
      </c>
      <c r="AY682" s="34">
        <v>1.0085198045267847E-2</v>
      </c>
    </row>
    <row r="683" spans="50:51">
      <c r="AX683">
        <f t="shared" si="340"/>
        <v>679</v>
      </c>
      <c r="AY683" s="34">
        <v>9.2405406950165046E-3</v>
      </c>
    </row>
    <row r="684" spans="50:51">
      <c r="AX684">
        <f t="shared" si="340"/>
        <v>680</v>
      </c>
      <c r="AY684" s="34">
        <v>9.1167981252861553E-3</v>
      </c>
    </row>
    <row r="685" spans="50:51">
      <c r="AX685">
        <f t="shared" si="340"/>
        <v>681</v>
      </c>
      <c r="AY685" s="34">
        <v>8.8282321673526769E-3</v>
      </c>
    </row>
    <row r="686" spans="50:51">
      <c r="AX686">
        <f t="shared" si="340"/>
        <v>682</v>
      </c>
      <c r="AY686" s="34">
        <v>7.8721922153636749E-3</v>
      </c>
    </row>
    <row r="687" spans="50:51">
      <c r="AX687">
        <f t="shared" si="340"/>
        <v>683</v>
      </c>
      <c r="AY687" s="34">
        <v>9.1924225537268634E-3</v>
      </c>
    </row>
    <row r="688" spans="50:51">
      <c r="AX688">
        <f t="shared" si="340"/>
        <v>684</v>
      </c>
      <c r="AY688" s="34">
        <v>9.5869413008688262E-3</v>
      </c>
    </row>
    <row r="689" spans="50:51">
      <c r="AX689">
        <f t="shared" si="340"/>
        <v>685</v>
      </c>
      <c r="AY689" s="34">
        <v>9.8133501943306403E-3</v>
      </c>
    </row>
    <row r="690" spans="50:51">
      <c r="AX690">
        <f t="shared" si="340"/>
        <v>686</v>
      </c>
      <c r="AY690" s="34">
        <v>7.7294095793329909E-3</v>
      </c>
    </row>
    <row r="691" spans="50:51">
      <c r="AX691">
        <f t="shared" si="340"/>
        <v>687</v>
      </c>
      <c r="AY691" s="34">
        <v>9.8541095107457406E-3</v>
      </c>
    </row>
    <row r="692" spans="50:51">
      <c r="AX692">
        <f t="shared" si="340"/>
        <v>688</v>
      </c>
      <c r="AY692" s="34">
        <v>8.7711476909010499E-3</v>
      </c>
    </row>
    <row r="693" spans="50:51">
      <c r="AX693">
        <f t="shared" si="340"/>
        <v>689</v>
      </c>
      <c r="AY693" s="34">
        <v>8.2928955189763461E-3</v>
      </c>
    </row>
    <row r="694" spans="50:51">
      <c r="AX694">
        <f t="shared" si="340"/>
        <v>690</v>
      </c>
      <c r="AY694" s="34">
        <v>9.2311814128944181E-3</v>
      </c>
    </row>
    <row r="695" spans="50:51">
      <c r="AX695">
        <f t="shared" si="340"/>
        <v>691</v>
      </c>
      <c r="AY695" s="34">
        <v>8.1875857338823271E-3</v>
      </c>
    </row>
    <row r="696" spans="50:51">
      <c r="AX696">
        <f t="shared" si="340"/>
        <v>692</v>
      </c>
      <c r="AY696" s="34">
        <v>9.5217121056241482E-3</v>
      </c>
    </row>
    <row r="697" spans="50:51">
      <c r="AX697">
        <f t="shared" si="340"/>
        <v>693</v>
      </c>
      <c r="AY697" s="34">
        <v>8.1408250457250999E-3</v>
      </c>
    </row>
    <row r="698" spans="50:51">
      <c r="AX698">
        <f t="shared" si="340"/>
        <v>694</v>
      </c>
      <c r="AY698" s="34">
        <v>9.6887860082307195E-3</v>
      </c>
    </row>
    <row r="699" spans="50:51">
      <c r="AX699">
        <f t="shared" si="340"/>
        <v>695</v>
      </c>
      <c r="AY699" s="34">
        <v>8.8331975880205325E-3</v>
      </c>
    </row>
    <row r="700" spans="50:51">
      <c r="AX700">
        <f t="shared" si="340"/>
        <v>696</v>
      </c>
      <c r="AY700" s="34">
        <v>9.2383973479651434E-3</v>
      </c>
    </row>
    <row r="701" spans="50:51">
      <c r="AX701">
        <f t="shared" si="340"/>
        <v>697</v>
      </c>
      <c r="AY701" s="34">
        <v>8.7546439186104823E-3</v>
      </c>
    </row>
    <row r="702" spans="50:51">
      <c r="AX702">
        <f t="shared" si="340"/>
        <v>698</v>
      </c>
      <c r="AY702" s="34">
        <v>1.0422882373114157E-2</v>
      </c>
    </row>
    <row r="703" spans="50:51">
      <c r="AX703">
        <f t="shared" si="340"/>
        <v>699</v>
      </c>
      <c r="AY703" s="34">
        <v>9.1556998742571543E-3</v>
      </c>
    </row>
    <row r="704" spans="50:51">
      <c r="AX704">
        <f t="shared" si="340"/>
        <v>700</v>
      </c>
      <c r="AY704" s="34">
        <v>8.0615569272984612E-3</v>
      </c>
    </row>
    <row r="705" spans="50:51">
      <c r="AX705">
        <f t="shared" si="340"/>
        <v>701</v>
      </c>
      <c r="AY705" s="34">
        <v>1.0762352823503034E-2</v>
      </c>
    </row>
    <row r="706" spans="50:51">
      <c r="AX706">
        <f t="shared" si="340"/>
        <v>702</v>
      </c>
      <c r="AY706" s="34">
        <v>8.503407921811151E-3</v>
      </c>
    </row>
    <row r="707" spans="50:51">
      <c r="AX707">
        <f t="shared" si="340"/>
        <v>703</v>
      </c>
      <c r="AY707" s="34">
        <v>9.7311528349337349E-3</v>
      </c>
    </row>
    <row r="708" spans="50:51">
      <c r="AX708">
        <f t="shared" si="340"/>
        <v>704</v>
      </c>
      <c r="AY708" s="34">
        <v>8.0591992455423655E-3</v>
      </c>
    </row>
    <row r="709" spans="50:51">
      <c r="AX709">
        <f t="shared" si="340"/>
        <v>705</v>
      </c>
      <c r="AY709" s="34">
        <v>8.479402434842697E-3</v>
      </c>
    </row>
    <row r="710" spans="50:51">
      <c r="AX710">
        <f t="shared" si="340"/>
        <v>706</v>
      </c>
      <c r="AY710" s="34">
        <v>9.4417652606313112E-3</v>
      </c>
    </row>
    <row r="711" spans="50:51">
      <c r="AX711">
        <f t="shared" ref="AX711:AX774" si="341">AX710+1</f>
        <v>707</v>
      </c>
      <c r="AY711" s="34">
        <v>8.1871213420216856E-3</v>
      </c>
    </row>
    <row r="712" spans="50:51">
      <c r="AX712">
        <f t="shared" si="341"/>
        <v>708</v>
      </c>
      <c r="AY712" s="34">
        <v>8.9761231138547944E-3</v>
      </c>
    </row>
    <row r="713" spans="50:51">
      <c r="AX713">
        <f t="shared" si="341"/>
        <v>709</v>
      </c>
      <c r="AY713" s="34">
        <v>9.1361596936448755E-3</v>
      </c>
    </row>
    <row r="714" spans="50:51">
      <c r="AX714">
        <f t="shared" si="341"/>
        <v>710</v>
      </c>
      <c r="AY714" s="34">
        <v>9.9368069844539327E-3</v>
      </c>
    </row>
    <row r="715" spans="50:51">
      <c r="AX715">
        <f t="shared" si="341"/>
        <v>711</v>
      </c>
      <c r="AY715" s="34">
        <v>8.9088934613625985E-3</v>
      </c>
    </row>
    <row r="716" spans="50:51">
      <c r="AX716">
        <f t="shared" si="341"/>
        <v>712</v>
      </c>
      <c r="AY716" s="34">
        <v>7.9294195816190637E-3</v>
      </c>
    </row>
    <row r="717" spans="50:51">
      <c r="AX717">
        <f t="shared" si="341"/>
        <v>713</v>
      </c>
      <c r="AY717" s="34">
        <v>9.3913966049385816E-3</v>
      </c>
    </row>
    <row r="718" spans="50:51">
      <c r="AX718">
        <f t="shared" si="341"/>
        <v>714</v>
      </c>
      <c r="AY718" s="34">
        <v>1.0234232110196939E-2</v>
      </c>
    </row>
    <row r="719" spans="50:51">
      <c r="AX719">
        <f t="shared" si="341"/>
        <v>715</v>
      </c>
      <c r="AY719" s="34">
        <v>8.3978123571106112E-3</v>
      </c>
    </row>
    <row r="720" spans="50:51">
      <c r="AX720">
        <f t="shared" si="341"/>
        <v>716</v>
      </c>
      <c r="AY720" s="34">
        <v>1.0784107796068136E-2</v>
      </c>
    </row>
    <row r="721" spans="50:51">
      <c r="AX721">
        <f t="shared" si="341"/>
        <v>717</v>
      </c>
      <c r="AY721" s="34">
        <v>8.2329889689070068E-3</v>
      </c>
    </row>
    <row r="722" spans="50:51">
      <c r="AX722">
        <f t="shared" si="341"/>
        <v>718</v>
      </c>
      <c r="AY722" s="34">
        <v>8.8772076474628921E-3</v>
      </c>
    </row>
    <row r="723" spans="50:51">
      <c r="AX723">
        <f t="shared" si="341"/>
        <v>719</v>
      </c>
      <c r="AY723" s="34">
        <v>9.2789423296759498E-3</v>
      </c>
    </row>
    <row r="724" spans="50:51">
      <c r="AX724">
        <f t="shared" si="341"/>
        <v>720</v>
      </c>
      <c r="AY724" s="34">
        <v>9.9649205532697915E-3</v>
      </c>
    </row>
    <row r="725" spans="50:51">
      <c r="AX725">
        <f t="shared" si="341"/>
        <v>721</v>
      </c>
      <c r="AY725" s="34">
        <v>9.6562785779610409E-3</v>
      </c>
    </row>
    <row r="726" spans="50:51">
      <c r="AX726">
        <f t="shared" si="341"/>
        <v>722</v>
      </c>
      <c r="AY726" s="34">
        <v>8.9358639117514994E-3</v>
      </c>
    </row>
    <row r="727" spans="50:51">
      <c r="AX727">
        <f t="shared" si="341"/>
        <v>723</v>
      </c>
      <c r="AY727" s="34">
        <v>8.988733139003181E-3</v>
      </c>
    </row>
    <row r="728" spans="50:51">
      <c r="AX728">
        <f t="shared" si="341"/>
        <v>724</v>
      </c>
      <c r="AY728" s="34">
        <v>8.8220164609058016E-3</v>
      </c>
    </row>
    <row r="729" spans="50:51">
      <c r="AX729">
        <f t="shared" si="341"/>
        <v>725</v>
      </c>
      <c r="AY729" s="34">
        <v>1.0309499314129294E-2</v>
      </c>
    </row>
    <row r="730" spans="50:51">
      <c r="AX730">
        <f t="shared" si="341"/>
        <v>726</v>
      </c>
      <c r="AY730" s="34">
        <v>8.6497628029266818E-3</v>
      </c>
    </row>
    <row r="731" spans="50:51">
      <c r="AX731">
        <f t="shared" si="341"/>
        <v>727</v>
      </c>
      <c r="AY731" s="34">
        <v>9.0747170781894822E-3</v>
      </c>
    </row>
    <row r="732" spans="50:51">
      <c r="AX732">
        <f t="shared" si="341"/>
        <v>728</v>
      </c>
      <c r="AY732" s="34">
        <v>9.3709276406044144E-3</v>
      </c>
    </row>
    <row r="733" spans="50:51">
      <c r="AX733">
        <f t="shared" si="341"/>
        <v>729</v>
      </c>
      <c r="AY733" s="34">
        <v>8.8872099336995102E-3</v>
      </c>
    </row>
    <row r="734" spans="50:51">
      <c r="AX734">
        <f t="shared" si="341"/>
        <v>730</v>
      </c>
      <c r="AY734" s="34">
        <v>1.0670117455418333E-2</v>
      </c>
    </row>
    <row r="735" spans="50:51">
      <c r="AX735">
        <f t="shared" si="341"/>
        <v>731</v>
      </c>
      <c r="AY735" s="34">
        <v>8.440000571559747E-3</v>
      </c>
    </row>
    <row r="736" spans="50:51">
      <c r="AX736">
        <f t="shared" si="341"/>
        <v>732</v>
      </c>
      <c r="AY736" s="34">
        <v>9.2040680727027962E-3</v>
      </c>
    </row>
    <row r="737" spans="50:51">
      <c r="AX737">
        <f t="shared" si="341"/>
        <v>733</v>
      </c>
      <c r="AY737" s="34">
        <v>8.3474794238686603E-3</v>
      </c>
    </row>
    <row r="738" spans="50:51">
      <c r="AX738">
        <f t="shared" si="341"/>
        <v>734</v>
      </c>
      <c r="AY738" s="34">
        <v>9.0712162780066004E-3</v>
      </c>
    </row>
    <row r="739" spans="50:51">
      <c r="AX739">
        <f t="shared" si="341"/>
        <v>735</v>
      </c>
      <c r="AY739" s="34">
        <v>1.0185042295382227E-2</v>
      </c>
    </row>
    <row r="740" spans="50:51">
      <c r="AX740">
        <f t="shared" si="341"/>
        <v>736</v>
      </c>
      <c r="AY740" s="34">
        <v>9.7037894375859093E-3</v>
      </c>
    </row>
    <row r="741" spans="50:51">
      <c r="AX741">
        <f t="shared" si="341"/>
        <v>737</v>
      </c>
      <c r="AY741" s="34">
        <v>9.25611568358496E-3</v>
      </c>
    </row>
    <row r="742" spans="50:51">
      <c r="AX742">
        <f t="shared" si="341"/>
        <v>738</v>
      </c>
      <c r="AY742" s="34">
        <v>9.7995256058531141E-3</v>
      </c>
    </row>
    <row r="743" spans="50:51">
      <c r="AX743">
        <f t="shared" si="341"/>
        <v>739</v>
      </c>
      <c r="AY743" s="34">
        <v>9.659529320987759E-3</v>
      </c>
    </row>
    <row r="744" spans="50:51">
      <c r="AX744">
        <f t="shared" si="341"/>
        <v>740</v>
      </c>
      <c r="AY744" s="34">
        <v>1.0070909064929814E-2</v>
      </c>
    </row>
    <row r="745" spans="50:51">
      <c r="AX745">
        <f t="shared" si="341"/>
        <v>741</v>
      </c>
      <c r="AY745" s="34">
        <v>8.9699074074076294E-3</v>
      </c>
    </row>
    <row r="746" spans="50:51">
      <c r="AX746">
        <f t="shared" si="341"/>
        <v>742</v>
      </c>
      <c r="AY746" s="34">
        <v>1.0884166380887409E-2</v>
      </c>
    </row>
    <row r="747" spans="50:51">
      <c r="AX747">
        <f t="shared" si="341"/>
        <v>743</v>
      </c>
      <c r="AY747" s="34">
        <v>9.4069715935073822E-3</v>
      </c>
    </row>
    <row r="748" spans="50:51">
      <c r="AX748">
        <f t="shared" si="341"/>
        <v>744</v>
      </c>
      <c r="AY748" s="34">
        <v>8.729459590763898E-3</v>
      </c>
    </row>
    <row r="749" spans="50:51">
      <c r="AX749">
        <f t="shared" si="341"/>
        <v>745</v>
      </c>
      <c r="AY749" s="34">
        <v>1.0219407293095964E-2</v>
      </c>
    </row>
    <row r="750" spans="50:51">
      <c r="AX750">
        <f t="shared" si="341"/>
        <v>746</v>
      </c>
      <c r="AY750" s="34">
        <v>1.000571559213552E-2</v>
      </c>
    </row>
    <row r="751" spans="50:51">
      <c r="AX751">
        <f t="shared" si="341"/>
        <v>747</v>
      </c>
      <c r="AY751" s="34">
        <v>8.5344864540468409E-3</v>
      </c>
    </row>
    <row r="752" spans="50:51">
      <c r="AX752">
        <f t="shared" si="341"/>
        <v>748</v>
      </c>
      <c r="AY752" s="34">
        <v>9.823459647919662E-3</v>
      </c>
    </row>
    <row r="753" spans="50:51">
      <c r="AX753">
        <f t="shared" si="341"/>
        <v>749</v>
      </c>
      <c r="AY753" s="34">
        <v>9.3248099565614896E-3</v>
      </c>
    </row>
    <row r="754" spans="50:51">
      <c r="AX754">
        <f t="shared" si="341"/>
        <v>750</v>
      </c>
      <c r="AY754" s="34">
        <v>9.3448502514863439E-3</v>
      </c>
    </row>
    <row r="755" spans="50:51">
      <c r="AX755">
        <f t="shared" si="341"/>
        <v>751</v>
      </c>
      <c r="AY755" s="34">
        <v>8.5809256401467443E-3</v>
      </c>
    </row>
    <row r="756" spans="50:51">
      <c r="AX756">
        <f t="shared" si="341"/>
        <v>752</v>
      </c>
      <c r="AY756" s="34">
        <v>9.6280221193422132E-3</v>
      </c>
    </row>
    <row r="757" spans="50:51">
      <c r="AX757">
        <f t="shared" si="341"/>
        <v>753</v>
      </c>
      <c r="AY757" s="34">
        <v>9.962312814357728E-3</v>
      </c>
    </row>
    <row r="758" spans="50:51">
      <c r="AX758">
        <f t="shared" si="341"/>
        <v>754</v>
      </c>
      <c r="AY758" s="34">
        <v>9.5464677640604966E-3</v>
      </c>
    </row>
    <row r="759" spans="50:51">
      <c r="AX759">
        <f t="shared" si="341"/>
        <v>755</v>
      </c>
      <c r="AY759" s="34">
        <v>8.9099294124377164E-3</v>
      </c>
    </row>
    <row r="760" spans="50:51">
      <c r="AX760">
        <f t="shared" si="341"/>
        <v>756</v>
      </c>
      <c r="AY760" s="34">
        <v>7.5011073959768571E-3</v>
      </c>
    </row>
    <row r="761" spans="50:51">
      <c r="AX761">
        <f t="shared" si="341"/>
        <v>757</v>
      </c>
      <c r="AY761" s="34">
        <v>8.8131215706451996E-3</v>
      </c>
    </row>
    <row r="762" spans="50:51">
      <c r="AX762">
        <f t="shared" si="341"/>
        <v>758</v>
      </c>
      <c r="AY762" s="34">
        <v>8.7906164266122917E-3</v>
      </c>
    </row>
    <row r="763" spans="50:51">
      <c r="AX763">
        <f t="shared" si="341"/>
        <v>759</v>
      </c>
      <c r="AY763" s="34">
        <v>8.7663608824878111E-3</v>
      </c>
    </row>
    <row r="764" spans="50:51">
      <c r="AX764">
        <f t="shared" si="341"/>
        <v>760</v>
      </c>
      <c r="AY764" s="34">
        <v>8.1599722793784073E-3</v>
      </c>
    </row>
    <row r="765" spans="50:51">
      <c r="AX765">
        <f t="shared" si="341"/>
        <v>761</v>
      </c>
      <c r="AY765" s="34">
        <v>7.988504515318377E-3</v>
      </c>
    </row>
    <row r="766" spans="50:51">
      <c r="AX766">
        <f t="shared" si="341"/>
        <v>762</v>
      </c>
      <c r="AY766" s="34">
        <v>9.7269733081848785E-3</v>
      </c>
    </row>
    <row r="767" spans="50:51">
      <c r="AX767">
        <f t="shared" si="341"/>
        <v>763</v>
      </c>
      <c r="AY767" s="34">
        <v>8.8751714677643943E-3</v>
      </c>
    </row>
    <row r="768" spans="50:51">
      <c r="AX768">
        <f t="shared" si="341"/>
        <v>764</v>
      </c>
      <c r="AY768" s="34">
        <v>9.6916438042985754E-3</v>
      </c>
    </row>
    <row r="769" spans="50:51">
      <c r="AX769">
        <f t="shared" si="341"/>
        <v>765</v>
      </c>
      <c r="AY769" s="34">
        <v>1.0107703189300866E-2</v>
      </c>
    </row>
    <row r="770" spans="50:51">
      <c r="AX770">
        <f t="shared" si="341"/>
        <v>766</v>
      </c>
      <c r="AY770" s="34">
        <v>9.6068744284410722E-3</v>
      </c>
    </row>
    <row r="771" spans="50:51">
      <c r="AX771">
        <f t="shared" si="341"/>
        <v>767</v>
      </c>
      <c r="AY771" s="34">
        <v>8.6866998171016545E-3</v>
      </c>
    </row>
    <row r="772" spans="50:51">
      <c r="AX772">
        <f t="shared" si="341"/>
        <v>768</v>
      </c>
      <c r="AY772" s="34">
        <v>8.7800783036124166E-3</v>
      </c>
    </row>
    <row r="773" spans="50:51">
      <c r="AX773">
        <f t="shared" si="341"/>
        <v>769</v>
      </c>
      <c r="AY773" s="34">
        <v>1.0031364311842912E-2</v>
      </c>
    </row>
    <row r="774" spans="50:51">
      <c r="AX774">
        <f t="shared" si="341"/>
        <v>770</v>
      </c>
      <c r="AY774" s="34">
        <v>1.0131422896662584E-2</v>
      </c>
    </row>
    <row r="775" spans="50:51">
      <c r="AX775">
        <f t="shared" ref="AX775:AX838" si="342">AX774+1</f>
        <v>771</v>
      </c>
      <c r="AY775" s="34">
        <v>7.6904363854598109E-3</v>
      </c>
    </row>
    <row r="776" spans="50:51">
      <c r="AX776">
        <f t="shared" si="342"/>
        <v>772</v>
      </c>
      <c r="AY776" s="34">
        <v>8.8599179812527962E-3</v>
      </c>
    </row>
    <row r="777" spans="50:51">
      <c r="AX777">
        <f t="shared" si="342"/>
        <v>773</v>
      </c>
      <c r="AY777" s="34">
        <v>8.3656264288984959E-3</v>
      </c>
    </row>
    <row r="778" spans="50:51">
      <c r="AX778">
        <f t="shared" si="342"/>
        <v>774</v>
      </c>
      <c r="AY778" s="34">
        <v>8.7087048468226687E-3</v>
      </c>
    </row>
    <row r="779" spans="50:51">
      <c r="AX779">
        <f t="shared" si="342"/>
        <v>775</v>
      </c>
      <c r="AY779" s="34">
        <v>1.0366262288523354E-2</v>
      </c>
    </row>
    <row r="780" spans="50:51">
      <c r="AX780">
        <f t="shared" si="342"/>
        <v>776</v>
      </c>
      <c r="AY780" s="34">
        <v>9.5975151463197211E-3</v>
      </c>
    </row>
    <row r="781" spans="50:51">
      <c r="AX781">
        <f t="shared" si="342"/>
        <v>777</v>
      </c>
      <c r="AY781" s="34">
        <v>8.8642403978056745E-3</v>
      </c>
    </row>
    <row r="782" spans="50:51">
      <c r="AX782">
        <f t="shared" si="342"/>
        <v>778</v>
      </c>
      <c r="AY782" s="34">
        <v>7.6698602537728913E-3</v>
      </c>
    </row>
    <row r="783" spans="50:51">
      <c r="AX783">
        <f t="shared" si="342"/>
        <v>779</v>
      </c>
      <c r="AY783" s="34">
        <v>9.0718592821218275E-3</v>
      </c>
    </row>
    <row r="784" spans="50:51">
      <c r="AX784">
        <f t="shared" si="342"/>
        <v>780</v>
      </c>
      <c r="AY784" s="34">
        <v>9.5540052011891981E-3</v>
      </c>
    </row>
    <row r="785" spans="50:51">
      <c r="AX785">
        <f t="shared" si="342"/>
        <v>781</v>
      </c>
      <c r="AY785" s="34">
        <v>1.0040973651120775E-2</v>
      </c>
    </row>
    <row r="786" spans="50:51">
      <c r="AX786">
        <f t="shared" si="342"/>
        <v>782</v>
      </c>
      <c r="AY786" s="34">
        <v>9.3350980224052183E-3</v>
      </c>
    </row>
    <row r="787" spans="50:51">
      <c r="AX787">
        <f t="shared" si="342"/>
        <v>783</v>
      </c>
      <c r="AY787" s="34">
        <v>9.7549439871973172E-3</v>
      </c>
    </row>
    <row r="788" spans="50:51">
      <c r="AX788">
        <f t="shared" si="342"/>
        <v>784</v>
      </c>
      <c r="AY788" s="34">
        <v>1.0231017089621134E-2</v>
      </c>
    </row>
    <row r="789" spans="50:51">
      <c r="AX789">
        <f t="shared" si="342"/>
        <v>785</v>
      </c>
      <c r="AY789" s="34">
        <v>7.8511159693648285E-3</v>
      </c>
    </row>
    <row r="790" spans="50:51">
      <c r="AX790">
        <f t="shared" si="342"/>
        <v>786</v>
      </c>
      <c r="AY790" s="34">
        <v>8.2064114654786698E-3</v>
      </c>
    </row>
    <row r="791" spans="50:51">
      <c r="AX791">
        <f t="shared" si="342"/>
        <v>787</v>
      </c>
      <c r="AY791" s="34">
        <v>8.4844035779611596E-3</v>
      </c>
    </row>
    <row r="792" spans="50:51">
      <c r="AX792">
        <f t="shared" si="342"/>
        <v>788</v>
      </c>
      <c r="AY792" s="34">
        <v>1.0316965306356358E-2</v>
      </c>
    </row>
    <row r="793" spans="50:51">
      <c r="AX793">
        <f t="shared" si="342"/>
        <v>789</v>
      </c>
      <c r="AY793" s="34">
        <v>9.8839020347512973E-3</v>
      </c>
    </row>
    <row r="794" spans="50:51">
      <c r="AX794">
        <f t="shared" si="342"/>
        <v>790</v>
      </c>
      <c r="AY794" s="34">
        <v>8.9679783950621424E-3</v>
      </c>
    </row>
    <row r="795" spans="50:51">
      <c r="AX795">
        <f t="shared" si="342"/>
        <v>791</v>
      </c>
      <c r="AY795" s="34">
        <v>8.6053240740745253E-3</v>
      </c>
    </row>
    <row r="796" spans="50:51">
      <c r="AX796">
        <f t="shared" si="342"/>
        <v>792</v>
      </c>
      <c r="AY796" s="34">
        <v>1.0162251371742157E-2</v>
      </c>
    </row>
    <row r="797" spans="50:51">
      <c r="AX797">
        <f t="shared" si="342"/>
        <v>793</v>
      </c>
      <c r="AY797" s="34">
        <v>9.4667352537730898E-3</v>
      </c>
    </row>
    <row r="798" spans="50:51">
      <c r="AX798">
        <f t="shared" si="342"/>
        <v>794</v>
      </c>
      <c r="AY798" s="34">
        <v>1.0120563271605276E-2</v>
      </c>
    </row>
    <row r="799" spans="50:51">
      <c r="AX799">
        <f t="shared" si="342"/>
        <v>795</v>
      </c>
      <c r="AY799" s="34">
        <v>1.0839191815272134E-2</v>
      </c>
    </row>
    <row r="800" spans="50:51">
      <c r="AX800">
        <f t="shared" si="342"/>
        <v>796</v>
      </c>
      <c r="AY800" s="34">
        <v>9.0197402263378443E-3</v>
      </c>
    </row>
    <row r="801" spans="50:51">
      <c r="AX801">
        <f t="shared" si="342"/>
        <v>797</v>
      </c>
      <c r="AY801" s="34">
        <v>1.00495827617746E-2</v>
      </c>
    </row>
    <row r="802" spans="50:51">
      <c r="AX802">
        <f t="shared" si="342"/>
        <v>798</v>
      </c>
      <c r="AY802" s="34">
        <v>9.8001686099684644E-3</v>
      </c>
    </row>
    <row r="803" spans="50:51">
      <c r="AX803">
        <f t="shared" si="342"/>
        <v>799</v>
      </c>
      <c r="AY803" s="34">
        <v>8.2319887402840242E-3</v>
      </c>
    </row>
    <row r="804" spans="50:51">
      <c r="AX804">
        <f t="shared" si="342"/>
        <v>800</v>
      </c>
      <c r="AY804" s="34">
        <v>9.1154406721538801E-3</v>
      </c>
    </row>
    <row r="805" spans="50:51">
      <c r="AX805">
        <f t="shared" si="342"/>
        <v>801</v>
      </c>
      <c r="AY805" s="34">
        <v>7.2734482167354005E-3</v>
      </c>
    </row>
    <row r="806" spans="50:51">
      <c r="AX806">
        <f t="shared" si="342"/>
        <v>802</v>
      </c>
      <c r="AY806" s="34">
        <v>9.4907050182902724E-3</v>
      </c>
    </row>
    <row r="807" spans="50:51">
      <c r="AX807">
        <f t="shared" si="342"/>
        <v>803</v>
      </c>
      <c r="AY807" s="34">
        <v>1.029788951760441E-2</v>
      </c>
    </row>
    <row r="808" spans="50:51">
      <c r="AX808">
        <f t="shared" si="342"/>
        <v>804</v>
      </c>
      <c r="AY808" s="34">
        <v>8.9336848422502391E-3</v>
      </c>
    </row>
    <row r="809" spans="50:51">
      <c r="AX809">
        <f t="shared" si="342"/>
        <v>805</v>
      </c>
      <c r="AY809" s="34">
        <v>7.3063128715136743E-3</v>
      </c>
    </row>
    <row r="810" spans="50:51">
      <c r="AX810">
        <f t="shared" si="342"/>
        <v>806</v>
      </c>
      <c r="AY810" s="34">
        <v>8.7264231824417861E-3</v>
      </c>
    </row>
    <row r="811" spans="50:51">
      <c r="AX811">
        <f t="shared" si="342"/>
        <v>807</v>
      </c>
      <c r="AY811" s="34">
        <v>8.2782493141294444E-3</v>
      </c>
    </row>
    <row r="812" spans="50:51">
      <c r="AX812">
        <f t="shared" si="342"/>
        <v>808</v>
      </c>
      <c r="AY812" s="34">
        <v>9.2848722565159504E-3</v>
      </c>
    </row>
    <row r="813" spans="50:51">
      <c r="AX813">
        <f t="shared" si="342"/>
        <v>809</v>
      </c>
      <c r="AY813" s="34">
        <v>9.3703918038414886E-3</v>
      </c>
    </row>
    <row r="814" spans="50:51">
      <c r="AX814">
        <f t="shared" si="342"/>
        <v>810</v>
      </c>
      <c r="AY814" s="34">
        <v>1.0272990969364718E-2</v>
      </c>
    </row>
    <row r="815" spans="50:51">
      <c r="AX815">
        <f t="shared" si="342"/>
        <v>811</v>
      </c>
      <c r="AY815" s="34">
        <v>9.6302011888436886E-3</v>
      </c>
    </row>
    <row r="816" spans="50:51">
      <c r="AX816">
        <f t="shared" si="342"/>
        <v>812</v>
      </c>
      <c r="AY816" s="34">
        <v>9.729045210334037E-3</v>
      </c>
    </row>
    <row r="817" spans="50:51">
      <c r="AX817">
        <f t="shared" si="342"/>
        <v>813</v>
      </c>
      <c r="AY817" s="34">
        <v>1.0663866026520804E-2</v>
      </c>
    </row>
    <row r="818" spans="50:51">
      <c r="AX818">
        <f t="shared" si="342"/>
        <v>814</v>
      </c>
      <c r="AY818" s="34">
        <v>8.9115369227260079E-3</v>
      </c>
    </row>
    <row r="819" spans="50:51">
      <c r="AX819">
        <f t="shared" si="342"/>
        <v>815</v>
      </c>
      <c r="AY819" s="34">
        <v>9.0469964563332783E-3</v>
      </c>
    </row>
    <row r="820" spans="50:51">
      <c r="AX820">
        <f t="shared" si="342"/>
        <v>816</v>
      </c>
      <c r="AY820" s="34">
        <v>9.1439114654780444E-3</v>
      </c>
    </row>
    <row r="821" spans="50:51">
      <c r="AX821">
        <f t="shared" si="342"/>
        <v>817</v>
      </c>
      <c r="AY821" s="34">
        <v>8.9625843049845437E-3</v>
      </c>
    </row>
    <row r="822" spans="50:51">
      <c r="AX822">
        <f t="shared" si="342"/>
        <v>818</v>
      </c>
      <c r="AY822" s="34">
        <v>9.223751143118927E-3</v>
      </c>
    </row>
    <row r="823" spans="50:51">
      <c r="AX823">
        <f t="shared" si="342"/>
        <v>819</v>
      </c>
      <c r="AY823" s="34">
        <v>9.3547453703707144E-3</v>
      </c>
    </row>
    <row r="824" spans="50:51">
      <c r="AX824">
        <f t="shared" si="342"/>
        <v>820</v>
      </c>
      <c r="AY824" s="34">
        <v>9.8079203818018275E-3</v>
      </c>
    </row>
    <row r="825" spans="50:51">
      <c r="AX825">
        <f t="shared" si="342"/>
        <v>821</v>
      </c>
      <c r="AY825" s="34">
        <v>8.6790552126205685E-3</v>
      </c>
    </row>
    <row r="826" spans="50:51">
      <c r="AX826">
        <f t="shared" si="342"/>
        <v>822</v>
      </c>
      <c r="AY826" s="34">
        <v>9.4301554641061016E-3</v>
      </c>
    </row>
    <row r="827" spans="50:51">
      <c r="AX827">
        <f t="shared" si="342"/>
        <v>823</v>
      </c>
      <c r="AY827" s="34">
        <v>9.4960991083682597E-3</v>
      </c>
    </row>
    <row r="828" spans="50:51">
      <c r="AX828">
        <f t="shared" si="342"/>
        <v>824</v>
      </c>
      <c r="AY828" s="34">
        <v>9.3911822702333007E-3</v>
      </c>
    </row>
    <row r="829" spans="50:51">
      <c r="AX829">
        <f t="shared" si="342"/>
        <v>825</v>
      </c>
      <c r="AY829" s="34">
        <v>7.2432270233202065E-3</v>
      </c>
    </row>
    <row r="830" spans="50:51">
      <c r="AX830">
        <f t="shared" si="342"/>
        <v>826</v>
      </c>
      <c r="AY830" s="34">
        <v>9.5116383744863527E-3</v>
      </c>
    </row>
    <row r="831" spans="50:51">
      <c r="AX831">
        <f t="shared" si="342"/>
        <v>827</v>
      </c>
      <c r="AY831" s="34">
        <v>8.1538280178330303E-3</v>
      </c>
    </row>
    <row r="832" spans="50:51">
      <c r="AX832">
        <f t="shared" si="342"/>
        <v>828</v>
      </c>
      <c r="AY832" s="34">
        <v>9.6325588705994027E-3</v>
      </c>
    </row>
    <row r="833" spans="50:51">
      <c r="AX833">
        <f t="shared" si="342"/>
        <v>829</v>
      </c>
      <c r="AY833" s="34">
        <v>1.002704189529062E-2</v>
      </c>
    </row>
    <row r="834" spans="50:51">
      <c r="AX834">
        <f t="shared" si="342"/>
        <v>830</v>
      </c>
      <c r="AY834" s="34">
        <v>9.4312628600825652E-3</v>
      </c>
    </row>
    <row r="835" spans="50:51">
      <c r="AX835">
        <f t="shared" si="342"/>
        <v>831</v>
      </c>
      <c r="AY835" s="34">
        <v>9.7229366712392809E-3</v>
      </c>
    </row>
    <row r="836" spans="50:51">
      <c r="AX836">
        <f t="shared" si="342"/>
        <v>832</v>
      </c>
      <c r="AY836" s="34">
        <v>9.8862239940560922E-3</v>
      </c>
    </row>
    <row r="837" spans="50:51">
      <c r="AX837">
        <f t="shared" si="342"/>
        <v>833</v>
      </c>
      <c r="AY837" s="34">
        <v>8.631187128486803E-3</v>
      </c>
    </row>
    <row r="838" spans="50:51">
      <c r="AX838">
        <f t="shared" si="342"/>
        <v>834</v>
      </c>
      <c r="AY838" s="34">
        <v>8.8491298010975709E-3</v>
      </c>
    </row>
    <row r="839" spans="50:51">
      <c r="AX839">
        <f t="shared" ref="AX839:AX902" si="343">AX838+1</f>
        <v>835</v>
      </c>
      <c r="AY839" s="34">
        <v>9.6451688957481744E-3</v>
      </c>
    </row>
    <row r="840" spans="50:51">
      <c r="AX840">
        <f t="shared" si="343"/>
        <v>836</v>
      </c>
      <c r="AY840" s="34">
        <v>1.0688514517604764E-2</v>
      </c>
    </row>
    <row r="841" spans="50:51">
      <c r="AX841">
        <f t="shared" si="343"/>
        <v>837</v>
      </c>
      <c r="AY841" s="34">
        <v>7.3468935756750729E-3</v>
      </c>
    </row>
    <row r="842" spans="50:51">
      <c r="AX842">
        <f t="shared" si="343"/>
        <v>838</v>
      </c>
      <c r="AY842" s="34">
        <v>1.0272669467307264E-2</v>
      </c>
    </row>
    <row r="843" spans="50:51">
      <c r="AX843">
        <f t="shared" si="343"/>
        <v>839</v>
      </c>
      <c r="AY843" s="34">
        <v>8.6627300525839012E-3</v>
      </c>
    </row>
    <row r="844" spans="50:51">
      <c r="AX844">
        <f t="shared" si="343"/>
        <v>840</v>
      </c>
      <c r="AY844" s="34">
        <v>1.0113490226337729E-2</v>
      </c>
    </row>
    <row r="845" spans="50:51">
      <c r="AX845">
        <f t="shared" si="343"/>
        <v>841</v>
      </c>
      <c r="AY845" s="34">
        <v>8.9622270804764707E-3</v>
      </c>
    </row>
    <row r="846" spans="50:51">
      <c r="AX846">
        <f t="shared" si="343"/>
        <v>842</v>
      </c>
      <c r="AY846" s="34">
        <v>9.8725780178330058E-3</v>
      </c>
    </row>
    <row r="847" spans="50:51">
      <c r="AX847">
        <f t="shared" si="343"/>
        <v>843</v>
      </c>
      <c r="AY847" s="34">
        <v>9.3546024805668312E-3</v>
      </c>
    </row>
    <row r="848" spans="50:51">
      <c r="AX848">
        <f t="shared" si="343"/>
        <v>844</v>
      </c>
      <c r="AY848" s="34">
        <v>8.9693358481941887E-3</v>
      </c>
    </row>
    <row r="849" spans="50:51">
      <c r="AX849">
        <f t="shared" si="343"/>
        <v>845</v>
      </c>
      <c r="AY849" s="34">
        <v>8.8287322816645239E-3</v>
      </c>
    </row>
    <row r="850" spans="50:51">
      <c r="AX850">
        <f t="shared" si="343"/>
        <v>846</v>
      </c>
      <c r="AY850" s="34">
        <v>9.664423296754248E-3</v>
      </c>
    </row>
    <row r="851" spans="50:51">
      <c r="AX851">
        <f t="shared" si="343"/>
        <v>847</v>
      </c>
      <c r="AY851" s="34">
        <v>1.0073623971193782E-2</v>
      </c>
    </row>
    <row r="852" spans="50:51">
      <c r="AX852">
        <f t="shared" si="343"/>
        <v>848</v>
      </c>
      <c r="AY852" s="34">
        <v>8.0394804526755272E-3</v>
      </c>
    </row>
    <row r="853" spans="50:51">
      <c r="AX853">
        <f t="shared" si="343"/>
        <v>849</v>
      </c>
      <c r="AY853" s="34">
        <v>8.2695330361229995E-3</v>
      </c>
    </row>
    <row r="854" spans="50:51">
      <c r="AX854">
        <f t="shared" si="343"/>
        <v>850</v>
      </c>
      <c r="AY854" s="34">
        <v>8.9858396204850338E-3</v>
      </c>
    </row>
    <row r="855" spans="50:51">
      <c r="AX855">
        <f t="shared" si="343"/>
        <v>851</v>
      </c>
      <c r="AY855" s="34">
        <v>9.7375471536354213E-3</v>
      </c>
    </row>
    <row r="856" spans="50:51">
      <c r="AX856">
        <f t="shared" si="343"/>
        <v>852</v>
      </c>
      <c r="AY856" s="34">
        <v>8.8627043324192127E-3</v>
      </c>
    </row>
    <row r="857" spans="50:51">
      <c r="AX857">
        <f t="shared" si="343"/>
        <v>853</v>
      </c>
      <c r="AY857" s="34">
        <v>9.0569987425702884E-3</v>
      </c>
    </row>
    <row r="858" spans="50:51">
      <c r="AX858">
        <f t="shared" si="343"/>
        <v>854</v>
      </c>
      <c r="AY858" s="34">
        <v>8.4590049154097437E-3</v>
      </c>
    </row>
    <row r="859" spans="50:51">
      <c r="AX859">
        <f t="shared" si="343"/>
        <v>855</v>
      </c>
      <c r="AY859" s="34">
        <v>8.5226623228169627E-3</v>
      </c>
    </row>
    <row r="860" spans="50:51">
      <c r="AX860">
        <f t="shared" si="343"/>
        <v>856</v>
      </c>
      <c r="AY860" s="34">
        <v>8.8933184727939176E-3</v>
      </c>
    </row>
    <row r="861" spans="50:51">
      <c r="AX861">
        <f t="shared" si="343"/>
        <v>857</v>
      </c>
      <c r="AY861" s="34">
        <v>9.2156778692273084E-3</v>
      </c>
    </row>
    <row r="862" spans="50:51">
      <c r="AX862">
        <f t="shared" si="343"/>
        <v>858</v>
      </c>
      <c r="AY862" s="34">
        <v>8.6624799954276889E-3</v>
      </c>
    </row>
    <row r="863" spans="50:51">
      <c r="AX863">
        <f t="shared" si="343"/>
        <v>859</v>
      </c>
      <c r="AY863" s="34">
        <v>9.6770690443535347E-3</v>
      </c>
    </row>
    <row r="864" spans="50:51">
      <c r="AX864">
        <f t="shared" si="343"/>
        <v>860</v>
      </c>
      <c r="AY864" s="34">
        <v>8.1670810470963993E-3</v>
      </c>
    </row>
    <row r="865" spans="50:51">
      <c r="AX865">
        <f t="shared" si="343"/>
        <v>861</v>
      </c>
      <c r="AY865" s="34">
        <v>9.2545438957479104E-3</v>
      </c>
    </row>
    <row r="866" spans="50:51">
      <c r="AX866">
        <f t="shared" si="343"/>
        <v>862</v>
      </c>
      <c r="AY866" s="34">
        <v>8.7797568015551535E-3</v>
      </c>
    </row>
    <row r="867" spans="50:51">
      <c r="AX867">
        <f t="shared" si="343"/>
        <v>863</v>
      </c>
      <c r="AY867" s="34">
        <v>8.8049768518523672E-3</v>
      </c>
    </row>
    <row r="868" spans="50:51">
      <c r="AX868">
        <f t="shared" si="343"/>
        <v>864</v>
      </c>
      <c r="AY868" s="34">
        <v>9.9188385916783983E-3</v>
      </c>
    </row>
    <row r="869" spans="50:51">
      <c r="AX869">
        <f t="shared" si="343"/>
        <v>865</v>
      </c>
      <c r="AY869" s="34">
        <v>7.8255744170097497E-3</v>
      </c>
    </row>
    <row r="870" spans="50:51">
      <c r="AX870">
        <f t="shared" si="343"/>
        <v>866</v>
      </c>
      <c r="AY870" s="34">
        <v>9.0148105281207709E-3</v>
      </c>
    </row>
    <row r="871" spans="50:51">
      <c r="AX871">
        <f t="shared" si="343"/>
        <v>867</v>
      </c>
      <c r="AY871" s="34">
        <v>9.0628215020577725E-3</v>
      </c>
    </row>
    <row r="872" spans="50:51">
      <c r="AX872">
        <f t="shared" si="343"/>
        <v>868</v>
      </c>
      <c r="AY872" s="34">
        <v>8.8668838591680673E-3</v>
      </c>
    </row>
    <row r="873" spans="50:51">
      <c r="AX873">
        <f t="shared" si="343"/>
        <v>869</v>
      </c>
      <c r="AY873" s="34">
        <v>8.6099679926843285E-3</v>
      </c>
    </row>
    <row r="874" spans="50:51">
      <c r="AX874">
        <f t="shared" si="343"/>
        <v>870</v>
      </c>
      <c r="AY874" s="34">
        <v>9.6480266918153E-3</v>
      </c>
    </row>
    <row r="875" spans="50:51">
      <c r="AX875">
        <f t="shared" si="343"/>
        <v>871</v>
      </c>
      <c r="AY875" s="34">
        <v>8.3361554069504261E-3</v>
      </c>
    </row>
    <row r="876" spans="50:51">
      <c r="AX876">
        <f t="shared" si="343"/>
        <v>872</v>
      </c>
      <c r="AY876" s="34">
        <v>9.2396833561958699E-3</v>
      </c>
    </row>
    <row r="877" spans="50:51">
      <c r="AX877">
        <f t="shared" si="343"/>
        <v>873</v>
      </c>
      <c r="AY877" s="34">
        <v>8.5131958733426216E-3</v>
      </c>
    </row>
    <row r="878" spans="50:51">
      <c r="AX878">
        <f t="shared" si="343"/>
        <v>874</v>
      </c>
      <c r="AY878" s="34">
        <v>8.063557384545051E-3</v>
      </c>
    </row>
    <row r="879" spans="50:51">
      <c r="AX879">
        <f t="shared" si="343"/>
        <v>875</v>
      </c>
      <c r="AY879" s="34">
        <v>8.0039366140839362E-3</v>
      </c>
    </row>
    <row r="880" spans="50:51">
      <c r="AX880">
        <f t="shared" si="343"/>
        <v>876</v>
      </c>
      <c r="AY880" s="34">
        <v>8.973944044353227E-3</v>
      </c>
    </row>
    <row r="881" spans="50:51">
      <c r="AX881">
        <f t="shared" si="343"/>
        <v>877</v>
      </c>
      <c r="AY881" s="34">
        <v>1.050865197759549E-2</v>
      </c>
    </row>
    <row r="882" spans="50:51">
      <c r="AX882">
        <f t="shared" si="343"/>
        <v>878</v>
      </c>
      <c r="AY882" s="34">
        <v>8.4425725880205877E-3</v>
      </c>
    </row>
    <row r="883" spans="50:51">
      <c r="AX883">
        <f t="shared" si="343"/>
        <v>879</v>
      </c>
      <c r="AY883" s="34">
        <v>8.9787665752176869E-3</v>
      </c>
    </row>
    <row r="884" spans="50:51">
      <c r="AX884">
        <f t="shared" si="343"/>
        <v>880</v>
      </c>
      <c r="AY884" s="34">
        <v>9.6199131229994326E-3</v>
      </c>
    </row>
    <row r="885" spans="50:51">
      <c r="AX885">
        <f t="shared" si="343"/>
        <v>881</v>
      </c>
      <c r="AY885" s="34">
        <v>9.5096736396894956E-3</v>
      </c>
    </row>
    <row r="886" spans="50:51">
      <c r="AX886">
        <f t="shared" si="343"/>
        <v>882</v>
      </c>
      <c r="AY886" s="34">
        <v>9.3910751028808675E-3</v>
      </c>
    </row>
    <row r="887" spans="50:51">
      <c r="AX887">
        <f t="shared" si="343"/>
        <v>883</v>
      </c>
      <c r="AY887" s="34">
        <v>8.8791723822591925E-3</v>
      </c>
    </row>
    <row r="888" spans="50:51">
      <c r="AX888">
        <f t="shared" si="343"/>
        <v>884</v>
      </c>
      <c r="AY888" s="34">
        <v>9.234396433470805E-3</v>
      </c>
    </row>
    <row r="889" spans="50:51">
      <c r="AX889">
        <f t="shared" si="343"/>
        <v>885</v>
      </c>
      <c r="AY889" s="34">
        <v>9.8748999771382188E-3</v>
      </c>
    </row>
    <row r="890" spans="50:51">
      <c r="AX890">
        <f t="shared" si="343"/>
        <v>886</v>
      </c>
      <c r="AY890" s="34">
        <v>9.2503643689990801E-3</v>
      </c>
    </row>
    <row r="891" spans="50:51">
      <c r="AX891">
        <f t="shared" si="343"/>
        <v>887</v>
      </c>
      <c r="AY891" s="34">
        <v>9.1209419295840994E-3</v>
      </c>
    </row>
    <row r="892" spans="50:51">
      <c r="AX892">
        <f t="shared" si="343"/>
        <v>888</v>
      </c>
      <c r="AY892" s="34">
        <v>9.4247613740286521E-3</v>
      </c>
    </row>
    <row r="893" spans="50:51">
      <c r="AX893">
        <f t="shared" si="343"/>
        <v>889</v>
      </c>
      <c r="AY893" s="34">
        <v>9.6856781550074596E-3</v>
      </c>
    </row>
    <row r="894" spans="50:51">
      <c r="AX894">
        <f t="shared" si="343"/>
        <v>890</v>
      </c>
      <c r="AY894" s="34">
        <v>8.554455304069555E-3</v>
      </c>
    </row>
    <row r="895" spans="50:51">
      <c r="AX895">
        <f t="shared" si="343"/>
        <v>891</v>
      </c>
      <c r="AY895" s="34">
        <v>9.2779421010518726E-3</v>
      </c>
    </row>
    <row r="896" spans="50:51">
      <c r="AX896">
        <f t="shared" si="343"/>
        <v>892</v>
      </c>
      <c r="AY896" s="34">
        <v>7.7813143004118361E-3</v>
      </c>
    </row>
    <row r="897" spans="50:51">
      <c r="AX897">
        <f t="shared" si="343"/>
        <v>893</v>
      </c>
      <c r="AY897" s="34">
        <v>8.1871213420214063E-3</v>
      </c>
    </row>
    <row r="898" spans="50:51">
      <c r="AX898">
        <f t="shared" si="343"/>
        <v>894</v>
      </c>
      <c r="AY898" s="34">
        <v>7.7189071787842848E-3</v>
      </c>
    </row>
    <row r="899" spans="50:51">
      <c r="AX899">
        <f t="shared" si="343"/>
        <v>895</v>
      </c>
      <c r="AY899" s="34">
        <v>9.1272648033840238E-3</v>
      </c>
    </row>
    <row r="900" spans="50:51">
      <c r="AX900">
        <f t="shared" si="343"/>
        <v>896</v>
      </c>
      <c r="AY900" s="34">
        <v>9.5973365340653108E-3</v>
      </c>
    </row>
    <row r="901" spans="50:51">
      <c r="AX901">
        <f t="shared" si="343"/>
        <v>897</v>
      </c>
      <c r="AY901" s="34">
        <v>1.005733453360756E-2</v>
      </c>
    </row>
    <row r="902" spans="50:51">
      <c r="AX902">
        <f t="shared" si="343"/>
        <v>898</v>
      </c>
      <c r="AY902" s="34">
        <v>8.976980452675391E-3</v>
      </c>
    </row>
    <row r="903" spans="50:51">
      <c r="AX903">
        <f t="shared" ref="AX903:AX966" si="344">AX902+1</f>
        <v>899</v>
      </c>
      <c r="AY903" s="34">
        <v>9.3247742341107005E-3</v>
      </c>
    </row>
    <row r="904" spans="50:51">
      <c r="AX904">
        <f t="shared" si="344"/>
        <v>900</v>
      </c>
      <c r="AY904" s="34">
        <v>1.0052369112940721E-2</v>
      </c>
    </row>
    <row r="905" spans="50:51">
      <c r="AX905">
        <f t="shared" si="344"/>
        <v>901</v>
      </c>
      <c r="AY905" s="34">
        <v>9.2005672725204556E-3</v>
      </c>
    </row>
    <row r="906" spans="50:51">
      <c r="AX906">
        <f t="shared" si="344"/>
        <v>902</v>
      </c>
      <c r="AY906" s="34">
        <v>7.9425654435304003E-3</v>
      </c>
    </row>
    <row r="907" spans="50:51">
      <c r="AX907">
        <f t="shared" si="344"/>
        <v>903</v>
      </c>
      <c r="AY907" s="34">
        <v>8.8328760859629485E-3</v>
      </c>
    </row>
    <row r="908" spans="50:51">
      <c r="AX908">
        <f t="shared" si="344"/>
        <v>904</v>
      </c>
      <c r="AY908" s="34">
        <v>8.5123742569734057E-3</v>
      </c>
    </row>
    <row r="909" spans="50:51">
      <c r="AX909">
        <f t="shared" si="344"/>
        <v>905</v>
      </c>
      <c r="AY909" s="34">
        <v>8.3577674897120334E-3</v>
      </c>
    </row>
    <row r="910" spans="50:51">
      <c r="AX910">
        <f t="shared" si="344"/>
        <v>906</v>
      </c>
      <c r="AY910" s="34">
        <v>8.8575602994971064E-3</v>
      </c>
    </row>
    <row r="911" spans="50:51">
      <c r="AX911">
        <f t="shared" si="344"/>
        <v>907</v>
      </c>
      <c r="AY911" s="34">
        <v>9.5940143461370926E-3</v>
      </c>
    </row>
    <row r="912" spans="50:51">
      <c r="AX912">
        <f t="shared" si="344"/>
        <v>908</v>
      </c>
      <c r="AY912" s="34">
        <v>8.3826303155010128E-3</v>
      </c>
    </row>
    <row r="913" spans="50:51">
      <c r="AX913">
        <f t="shared" si="344"/>
        <v>909</v>
      </c>
      <c r="AY913" s="34">
        <v>1.1149869970279364E-2</v>
      </c>
    </row>
    <row r="914" spans="50:51">
      <c r="AX914">
        <f t="shared" si="344"/>
        <v>910</v>
      </c>
      <c r="AY914" s="34">
        <v>1.0155892775492129E-2</v>
      </c>
    </row>
    <row r="915" spans="50:51">
      <c r="AX915">
        <f t="shared" si="344"/>
        <v>911</v>
      </c>
      <c r="AY915" s="34">
        <v>8.6663737425703297E-3</v>
      </c>
    </row>
    <row r="916" spans="50:51">
      <c r="AX916">
        <f t="shared" si="344"/>
        <v>912</v>
      </c>
      <c r="AY916" s="34">
        <v>9.2943744284412991E-3</v>
      </c>
    </row>
    <row r="917" spans="50:51">
      <c r="AX917">
        <f t="shared" si="344"/>
        <v>913</v>
      </c>
      <c r="AY917" s="34">
        <v>8.7023105281212633E-3</v>
      </c>
    </row>
    <row r="918" spans="50:51">
      <c r="AX918">
        <f t="shared" si="344"/>
        <v>914</v>
      </c>
      <c r="AY918" s="34">
        <v>9.1796696387754194E-3</v>
      </c>
    </row>
    <row r="919" spans="50:51">
      <c r="AX919">
        <f t="shared" si="344"/>
        <v>915</v>
      </c>
      <c r="AY919" s="34">
        <v>7.6289223251034847E-3</v>
      </c>
    </row>
    <row r="920" spans="50:51">
      <c r="AX920">
        <f t="shared" si="344"/>
        <v>916</v>
      </c>
      <c r="AY920" s="34">
        <v>8.7126343164158539E-3</v>
      </c>
    </row>
    <row r="921" spans="50:51">
      <c r="AX921">
        <f t="shared" si="344"/>
        <v>917</v>
      </c>
      <c r="AY921" s="34">
        <v>9.5889060356658933E-3</v>
      </c>
    </row>
    <row r="922" spans="50:51">
      <c r="AX922">
        <f t="shared" si="344"/>
        <v>918</v>
      </c>
      <c r="AY922" s="34">
        <v>9.2072116483771296E-3</v>
      </c>
    </row>
    <row r="923" spans="50:51">
      <c r="AX923">
        <f t="shared" si="344"/>
        <v>919</v>
      </c>
      <c r="AY923" s="34">
        <v>7.8353266460908944E-3</v>
      </c>
    </row>
    <row r="924" spans="50:51">
      <c r="AX924">
        <f t="shared" si="344"/>
        <v>920</v>
      </c>
      <c r="AY924" s="34">
        <v>1.0012109910837168E-2</v>
      </c>
    </row>
    <row r="925" spans="50:51">
      <c r="AX925">
        <f t="shared" si="344"/>
        <v>921</v>
      </c>
      <c r="AY925" s="34">
        <v>8.8833519090081841E-3</v>
      </c>
    </row>
    <row r="926" spans="50:51">
      <c r="AX926">
        <f t="shared" si="344"/>
        <v>922</v>
      </c>
      <c r="AY926" s="34">
        <v>8.3600537265668389E-3</v>
      </c>
    </row>
    <row r="927" spans="50:51">
      <c r="AX927">
        <f t="shared" si="344"/>
        <v>923</v>
      </c>
      <c r="AY927" s="34">
        <v>1.0329539609054065E-2</v>
      </c>
    </row>
    <row r="928" spans="50:51">
      <c r="AX928">
        <f t="shared" si="344"/>
        <v>924</v>
      </c>
      <c r="AY928" s="34">
        <v>8.6162551440331688E-3</v>
      </c>
    </row>
    <row r="929" spans="50:51">
      <c r="AX929">
        <f t="shared" si="344"/>
        <v>925</v>
      </c>
      <c r="AY929" s="34">
        <v>9.0687514288987758E-3</v>
      </c>
    </row>
    <row r="930" spans="50:51">
      <c r="AX930">
        <f t="shared" si="344"/>
        <v>926</v>
      </c>
      <c r="AY930" s="34">
        <v>8.9253257887521899E-3</v>
      </c>
    </row>
    <row r="931" spans="50:51">
      <c r="AX931">
        <f t="shared" si="344"/>
        <v>927</v>
      </c>
      <c r="AY931" s="34">
        <v>9.8528235025153177E-3</v>
      </c>
    </row>
    <row r="932" spans="50:51">
      <c r="AX932">
        <f t="shared" si="344"/>
        <v>928</v>
      </c>
      <c r="AY932" s="34">
        <v>9.390324931413568E-3</v>
      </c>
    </row>
    <row r="933" spans="50:51">
      <c r="AX933">
        <f t="shared" si="344"/>
        <v>929</v>
      </c>
      <c r="AY933" s="34">
        <v>9.5358939186104118E-3</v>
      </c>
    </row>
    <row r="934" spans="50:51">
      <c r="AX934">
        <f t="shared" si="344"/>
        <v>930</v>
      </c>
      <c r="AY934" s="34">
        <v>9.1914937700047616E-3</v>
      </c>
    </row>
    <row r="935" spans="50:51">
      <c r="AX935">
        <f t="shared" si="344"/>
        <v>931</v>
      </c>
      <c r="AY935" s="34">
        <v>8.7487139917701295E-3</v>
      </c>
    </row>
    <row r="936" spans="50:51">
      <c r="AX936">
        <f t="shared" si="344"/>
        <v>932</v>
      </c>
      <c r="AY936" s="34">
        <v>9.724901406035838E-3</v>
      </c>
    </row>
    <row r="937" spans="50:51">
      <c r="AX937">
        <f t="shared" si="344"/>
        <v>933</v>
      </c>
      <c r="AY937" s="34">
        <v>7.9336705532697307E-3</v>
      </c>
    </row>
    <row r="938" spans="50:51">
      <c r="AX938">
        <f t="shared" si="344"/>
        <v>934</v>
      </c>
      <c r="AY938" s="34">
        <v>8.4075645861914888E-3</v>
      </c>
    </row>
    <row r="939" spans="50:51">
      <c r="AX939">
        <f t="shared" si="344"/>
        <v>935</v>
      </c>
      <c r="AY939" s="34">
        <v>8.7832933241888938E-3</v>
      </c>
    </row>
    <row r="940" spans="50:51">
      <c r="AX940">
        <f t="shared" si="344"/>
        <v>936</v>
      </c>
      <c r="AY940" s="34">
        <v>9.8796867855515252E-3</v>
      </c>
    </row>
    <row r="941" spans="50:51">
      <c r="AX941">
        <f t="shared" si="344"/>
        <v>937</v>
      </c>
      <c r="AY941" s="34">
        <v>1.0566736682670497E-2</v>
      </c>
    </row>
    <row r="942" spans="50:51">
      <c r="AX942">
        <f t="shared" si="344"/>
        <v>938</v>
      </c>
      <c r="AY942" s="34">
        <v>9.5727237654323026E-3</v>
      </c>
    </row>
    <row r="943" spans="50:51">
      <c r="AX943">
        <f t="shared" si="344"/>
        <v>939</v>
      </c>
      <c r="AY943" s="34">
        <v>8.3285465249202315E-3</v>
      </c>
    </row>
    <row r="944" spans="50:51">
      <c r="AX944">
        <f t="shared" si="344"/>
        <v>940</v>
      </c>
      <c r="AY944" s="34">
        <v>9.0526763260177692E-3</v>
      </c>
    </row>
    <row r="945" spans="50:51">
      <c r="AX945">
        <f t="shared" si="344"/>
        <v>941</v>
      </c>
      <c r="AY945" s="34">
        <v>8.5614926268862898E-3</v>
      </c>
    </row>
    <row r="946" spans="50:51">
      <c r="AX946">
        <f t="shared" si="344"/>
        <v>942</v>
      </c>
      <c r="AY946" s="34">
        <v>8.4501100251491122E-3</v>
      </c>
    </row>
    <row r="947" spans="50:51">
      <c r="AX947">
        <f t="shared" si="344"/>
        <v>943</v>
      </c>
      <c r="AY947" s="34">
        <v>8.39966992455469E-3</v>
      </c>
    </row>
    <row r="948" spans="50:51">
      <c r="AX948">
        <f t="shared" si="344"/>
        <v>944</v>
      </c>
      <c r="AY948" s="34">
        <v>8.6055741312306422E-3</v>
      </c>
    </row>
    <row r="949" spans="50:51">
      <c r="AX949">
        <f t="shared" si="344"/>
        <v>945</v>
      </c>
      <c r="AY949" s="34">
        <v>9.8316400891636062E-3</v>
      </c>
    </row>
    <row r="950" spans="50:51">
      <c r="AX950">
        <f t="shared" si="344"/>
        <v>946</v>
      </c>
      <c r="AY950" s="34">
        <v>1.0087520004572923E-2</v>
      </c>
    </row>
    <row r="951" spans="50:51">
      <c r="AX951">
        <f t="shared" si="344"/>
        <v>947</v>
      </c>
      <c r="AY951" s="34">
        <v>8.6250785893922793E-3</v>
      </c>
    </row>
    <row r="952" spans="50:51">
      <c r="AX952">
        <f t="shared" si="344"/>
        <v>948</v>
      </c>
      <c r="AY952" s="34">
        <v>1.0254022347965835E-2</v>
      </c>
    </row>
    <row r="953" spans="50:51">
      <c r="AX953">
        <f t="shared" si="344"/>
        <v>949</v>
      </c>
      <c r="AY953" s="34">
        <v>9.9689571902152468E-3</v>
      </c>
    </row>
    <row r="954" spans="50:51">
      <c r="AX954">
        <f t="shared" si="344"/>
        <v>950</v>
      </c>
      <c r="AY954" s="34">
        <v>8.5126600365805355E-3</v>
      </c>
    </row>
    <row r="955" spans="50:51">
      <c r="AX955">
        <f t="shared" si="344"/>
        <v>951</v>
      </c>
      <c r="AY955" s="34">
        <v>9.198316758116637E-3</v>
      </c>
    </row>
    <row r="956" spans="50:51">
      <c r="AX956">
        <f t="shared" si="344"/>
        <v>952</v>
      </c>
      <c r="AY956" s="34">
        <v>8.5544910265205349E-3</v>
      </c>
    </row>
    <row r="957" spans="50:51">
      <c r="AX957">
        <f t="shared" si="344"/>
        <v>953</v>
      </c>
      <c r="AY957" s="34">
        <v>8.6062885802470034E-3</v>
      </c>
    </row>
    <row r="958" spans="50:51">
      <c r="AX958">
        <f t="shared" si="344"/>
        <v>954</v>
      </c>
      <c r="AY958" s="34">
        <v>8.6899505601282026E-3</v>
      </c>
    </row>
    <row r="959" spans="50:51">
      <c r="AX959">
        <f t="shared" si="344"/>
        <v>955</v>
      </c>
      <c r="AY959" s="34">
        <v>8.8441286579792559E-3</v>
      </c>
    </row>
    <row r="960" spans="50:51">
      <c r="AX960">
        <f t="shared" si="344"/>
        <v>956</v>
      </c>
      <c r="AY960" s="34">
        <v>9.0759673639697856E-3</v>
      </c>
    </row>
    <row r="961" spans="50:51">
      <c r="AX961">
        <f t="shared" si="344"/>
        <v>957</v>
      </c>
      <c r="AY961" s="34">
        <v>8.3476580361229874E-3</v>
      </c>
    </row>
    <row r="962" spans="50:51">
      <c r="AX962">
        <f t="shared" si="344"/>
        <v>958</v>
      </c>
      <c r="AY962" s="34">
        <v>9.2638317329678151E-3</v>
      </c>
    </row>
    <row r="963" spans="50:51">
      <c r="AX963">
        <f t="shared" si="344"/>
        <v>959</v>
      </c>
      <c r="AY963" s="34">
        <v>9.1582361682671781E-3</v>
      </c>
    </row>
    <row r="964" spans="50:51">
      <c r="AX964">
        <f t="shared" si="344"/>
        <v>960</v>
      </c>
      <c r="AY964" s="34">
        <v>1.0079839677640819E-2</v>
      </c>
    </row>
    <row r="965" spans="50:51">
      <c r="AX965">
        <f t="shared" si="344"/>
        <v>961</v>
      </c>
      <c r="AY965" s="34">
        <v>8.3560170896209481E-3</v>
      </c>
    </row>
    <row r="966" spans="50:51">
      <c r="AX966">
        <f t="shared" si="344"/>
        <v>962</v>
      </c>
      <c r="AY966" s="34">
        <v>8.3131858710562972E-3</v>
      </c>
    </row>
    <row r="967" spans="50:51">
      <c r="AX967">
        <f t="shared" ref="AX967:AX1030" si="345">AX966+1</f>
        <v>963</v>
      </c>
      <c r="AY967" s="34">
        <v>9.8268890032008876E-3</v>
      </c>
    </row>
    <row r="968" spans="50:51">
      <c r="AX968">
        <f t="shared" si="345"/>
        <v>964</v>
      </c>
      <c r="AY968" s="34">
        <v>8.9348994055788739E-3</v>
      </c>
    </row>
    <row r="969" spans="50:51">
      <c r="AX969">
        <f t="shared" si="345"/>
        <v>965</v>
      </c>
      <c r="AY969" s="34">
        <v>1.0431348593964789E-2</v>
      </c>
    </row>
    <row r="970" spans="50:51">
      <c r="AX970">
        <f t="shared" si="345"/>
        <v>966</v>
      </c>
      <c r="AY970" s="34">
        <v>9.5193187014176676E-3</v>
      </c>
    </row>
    <row r="971" spans="50:51">
      <c r="AX971">
        <f t="shared" si="345"/>
        <v>967</v>
      </c>
      <c r="AY971" s="34">
        <v>9.593657121628343E-3</v>
      </c>
    </row>
    <row r="972" spans="50:51">
      <c r="AX972">
        <f t="shared" si="345"/>
        <v>968</v>
      </c>
      <c r="AY972" s="34">
        <v>9.1304441015094117E-3</v>
      </c>
    </row>
    <row r="973" spans="50:51">
      <c r="AX973">
        <f t="shared" si="345"/>
        <v>969</v>
      </c>
      <c r="AY973" s="34">
        <v>7.5989869112942201E-3</v>
      </c>
    </row>
    <row r="974" spans="50:51">
      <c r="AX974">
        <f t="shared" si="345"/>
        <v>970</v>
      </c>
      <c r="AY974" s="34">
        <v>9.0563914609056249E-3</v>
      </c>
    </row>
    <row r="975" spans="50:51">
      <c r="AX975">
        <f t="shared" si="345"/>
        <v>971</v>
      </c>
      <c r="AY975" s="34">
        <v>8.6279721079105948E-3</v>
      </c>
    </row>
    <row r="976" spans="50:51">
      <c r="AX976">
        <f t="shared" si="345"/>
        <v>972</v>
      </c>
      <c r="AY976" s="34">
        <v>9.6817129629634281E-3</v>
      </c>
    </row>
    <row r="977" spans="50:51">
      <c r="AX977">
        <f t="shared" si="345"/>
        <v>973</v>
      </c>
      <c r="AY977" s="34">
        <v>9.1290866483774557E-3</v>
      </c>
    </row>
    <row r="978" spans="50:51">
      <c r="AX978">
        <f t="shared" si="345"/>
        <v>974</v>
      </c>
      <c r="AY978" s="34">
        <v>8.4736868427071482E-3</v>
      </c>
    </row>
    <row r="979" spans="50:51">
      <c r="AX979">
        <f t="shared" si="345"/>
        <v>975</v>
      </c>
      <c r="AY979" s="34">
        <v>9.8764360425238912E-3</v>
      </c>
    </row>
    <row r="980" spans="50:51">
      <c r="AX980">
        <f t="shared" si="345"/>
        <v>976</v>
      </c>
      <c r="AY980" s="34">
        <v>8.6082175925931044E-3</v>
      </c>
    </row>
    <row r="981" spans="50:51">
      <c r="AX981">
        <f t="shared" si="345"/>
        <v>977</v>
      </c>
      <c r="AY981" s="34">
        <v>1.0317286808413611E-2</v>
      </c>
    </row>
    <row r="982" spans="50:51">
      <c r="AX982">
        <f t="shared" si="345"/>
        <v>978</v>
      </c>
      <c r="AY982" s="34">
        <v>8.8453074988573722E-3</v>
      </c>
    </row>
    <row r="983" spans="50:51">
      <c r="AX983">
        <f t="shared" si="345"/>
        <v>979</v>
      </c>
      <c r="AY983" s="34">
        <v>9.1550568701420903E-3</v>
      </c>
    </row>
    <row r="984" spans="50:51">
      <c r="AX984">
        <f t="shared" si="345"/>
        <v>980</v>
      </c>
      <c r="AY984" s="34">
        <v>8.9063928898037558E-3</v>
      </c>
    </row>
    <row r="985" spans="50:51">
      <c r="AX985">
        <f t="shared" si="345"/>
        <v>981</v>
      </c>
      <c r="AY985" s="34">
        <v>8.3356910150893977E-3</v>
      </c>
    </row>
    <row r="986" spans="50:51">
      <c r="AX986">
        <f t="shared" si="345"/>
        <v>982</v>
      </c>
      <c r="AY986" s="34">
        <v>7.5007501714676105E-3</v>
      </c>
    </row>
    <row r="987" spans="50:51">
      <c r="AX987">
        <f t="shared" si="345"/>
        <v>983</v>
      </c>
      <c r="AY987" s="34">
        <v>1.0329575331504923E-2</v>
      </c>
    </row>
    <row r="988" spans="50:51">
      <c r="AX988">
        <f t="shared" si="345"/>
        <v>984</v>
      </c>
      <c r="AY988" s="34">
        <v>9.4544467306818328E-3</v>
      </c>
    </row>
    <row r="989" spans="50:51">
      <c r="AX989">
        <f t="shared" si="345"/>
        <v>985</v>
      </c>
      <c r="AY989" s="34">
        <v>9.6637088477371184E-3</v>
      </c>
    </row>
    <row r="990" spans="50:51">
      <c r="AX990">
        <f t="shared" si="345"/>
        <v>986</v>
      </c>
      <c r="AY990" s="34">
        <v>9.7740554983998008E-3</v>
      </c>
    </row>
    <row r="991" spans="50:51">
      <c r="AX991">
        <f t="shared" si="345"/>
        <v>987</v>
      </c>
      <c r="AY991" s="34">
        <v>8.3230095450387946E-3</v>
      </c>
    </row>
    <row r="992" spans="50:51">
      <c r="AX992">
        <f t="shared" si="345"/>
        <v>988</v>
      </c>
      <c r="AY992" s="34">
        <v>8.668302754915683E-3</v>
      </c>
    </row>
    <row r="993" spans="50:51">
      <c r="AX993">
        <f t="shared" si="345"/>
        <v>989</v>
      </c>
      <c r="AY993" s="34">
        <v>1.0911315443530618E-2</v>
      </c>
    </row>
    <row r="994" spans="50:51">
      <c r="AX994">
        <f t="shared" si="345"/>
        <v>990</v>
      </c>
      <c r="AY994" s="34">
        <v>8.7819001486057341E-3</v>
      </c>
    </row>
    <row r="995" spans="50:51">
      <c r="AX995">
        <f t="shared" si="345"/>
        <v>991</v>
      </c>
      <c r="AY995" s="34">
        <v>1.0232553155007011E-2</v>
      </c>
    </row>
    <row r="996" spans="50:51">
      <c r="AX996">
        <f t="shared" si="345"/>
        <v>992</v>
      </c>
      <c r="AY996" s="34">
        <v>9.1876714677643842E-3</v>
      </c>
    </row>
    <row r="997" spans="50:51">
      <c r="AX997">
        <f t="shared" si="345"/>
        <v>993</v>
      </c>
      <c r="AY997" s="34">
        <v>9.1942443987200195E-3</v>
      </c>
    </row>
    <row r="998" spans="50:51">
      <c r="AX998">
        <f t="shared" si="345"/>
        <v>994</v>
      </c>
      <c r="AY998" s="34">
        <v>1.0019147233653596E-2</v>
      </c>
    </row>
    <row r="999" spans="50:51">
      <c r="AX999">
        <f t="shared" si="345"/>
        <v>995</v>
      </c>
      <c r="AY999" s="34">
        <v>9.6139117512575225E-3</v>
      </c>
    </row>
    <row r="1000" spans="50:51">
      <c r="AX1000">
        <f t="shared" si="345"/>
        <v>996</v>
      </c>
      <c r="AY1000" s="34">
        <v>8.5249842821220993E-3</v>
      </c>
    </row>
    <row r="1001" spans="50:51">
      <c r="AX1001">
        <f t="shared" si="345"/>
        <v>997</v>
      </c>
      <c r="AY1001" s="34">
        <v>9.6533136145406321E-3</v>
      </c>
    </row>
    <row r="1002" spans="50:51">
      <c r="AX1002">
        <f t="shared" si="345"/>
        <v>998</v>
      </c>
      <c r="AY1002" s="34">
        <v>9.0813257315957852E-3</v>
      </c>
    </row>
    <row r="1003" spans="50:51">
      <c r="AX1003">
        <f t="shared" si="345"/>
        <v>999</v>
      </c>
      <c r="AY1003" s="34">
        <v>8.5415594993143405E-3</v>
      </c>
    </row>
    <row r="1004" spans="50:51">
      <c r="AX1004">
        <f t="shared" si="345"/>
        <v>1000</v>
      </c>
      <c r="AY1004" s="34">
        <v>8.5990369227254542E-3</v>
      </c>
    </row>
    <row r="1005" spans="50:51">
      <c r="AX1005">
        <f t="shared" si="345"/>
        <v>1001</v>
      </c>
      <c r="AY1005" s="34">
        <v>1.0607996113397581E-2</v>
      </c>
    </row>
    <row r="1006" spans="50:51">
      <c r="AX1006">
        <f t="shared" si="345"/>
        <v>1002</v>
      </c>
      <c r="AY1006" s="34">
        <v>8.8222665180613599E-3</v>
      </c>
    </row>
    <row r="1007" spans="50:51">
      <c r="AX1007">
        <f t="shared" si="345"/>
        <v>1003</v>
      </c>
      <c r="AY1007" s="34">
        <v>6.8751786122546064E-3</v>
      </c>
    </row>
    <row r="1008" spans="50:51">
      <c r="AX1008">
        <f t="shared" si="345"/>
        <v>1004</v>
      </c>
      <c r="AY1008" s="34">
        <v>9.5789751943303574E-3</v>
      </c>
    </row>
    <row r="1009" spans="50:51">
      <c r="AX1009">
        <f t="shared" si="345"/>
        <v>1005</v>
      </c>
      <c r="AY1009" s="34">
        <v>9.3254886831279568E-3</v>
      </c>
    </row>
    <row r="1010" spans="50:51">
      <c r="AX1010">
        <f t="shared" si="345"/>
        <v>1006</v>
      </c>
      <c r="AY1010" s="34">
        <v>1.0193937185642847E-2</v>
      </c>
    </row>
    <row r="1011" spans="50:51">
      <c r="AX1011">
        <f t="shared" si="345"/>
        <v>1007</v>
      </c>
      <c r="AY1011" s="34">
        <v>9.7850222908099204E-3</v>
      </c>
    </row>
    <row r="1012" spans="50:51">
      <c r="AX1012">
        <f t="shared" si="345"/>
        <v>1008</v>
      </c>
      <c r="AY1012" s="34">
        <v>1.0327146204847027E-2</v>
      </c>
    </row>
    <row r="1013" spans="50:51">
      <c r="AX1013">
        <f t="shared" si="345"/>
        <v>1009</v>
      </c>
      <c r="AY1013" s="34">
        <v>9.3287751486057103E-3</v>
      </c>
    </row>
    <row r="1014" spans="50:51">
      <c r="AX1014">
        <f t="shared" si="345"/>
        <v>1010</v>
      </c>
      <c r="AY1014" s="34">
        <v>9.5161394032925554E-3</v>
      </c>
    </row>
    <row r="1015" spans="50:51">
      <c r="AX1015">
        <f t="shared" si="345"/>
        <v>1011</v>
      </c>
      <c r="AY1015" s="34">
        <v>8.7340677869224125E-3</v>
      </c>
    </row>
    <row r="1016" spans="50:51">
      <c r="AX1016">
        <f t="shared" si="345"/>
        <v>1012</v>
      </c>
      <c r="AY1016" s="34">
        <v>9.8206732967537711E-3</v>
      </c>
    </row>
    <row r="1017" spans="50:51">
      <c r="AX1017">
        <f t="shared" si="345"/>
        <v>1013</v>
      </c>
      <c r="AY1017" s="34">
        <v>8.6453689414721386E-3</v>
      </c>
    </row>
    <row r="1018" spans="50:51">
      <c r="AX1018">
        <f t="shared" si="345"/>
        <v>1014</v>
      </c>
      <c r="AY1018" s="34">
        <v>1.0109453589392504E-2</v>
      </c>
    </row>
    <row r="1019" spans="50:51">
      <c r="AX1019">
        <f t="shared" si="345"/>
        <v>1015</v>
      </c>
      <c r="AY1019" s="34">
        <v>8.337084190672632E-3</v>
      </c>
    </row>
    <row r="1020" spans="50:51">
      <c r="AX1020">
        <f t="shared" si="345"/>
        <v>1016</v>
      </c>
      <c r="AY1020" s="34">
        <v>1.0432813214449232E-2</v>
      </c>
    </row>
    <row r="1021" spans="50:51">
      <c r="AX1021">
        <f t="shared" si="345"/>
        <v>1017</v>
      </c>
      <c r="AY1021" s="34">
        <v>8.8876386031099628E-3</v>
      </c>
    </row>
    <row r="1022" spans="50:51">
      <c r="AX1022">
        <f t="shared" si="345"/>
        <v>1018</v>
      </c>
      <c r="AY1022" s="34">
        <v>8.365340649291694E-3</v>
      </c>
    </row>
    <row r="1023" spans="50:51">
      <c r="AX1023">
        <f t="shared" si="345"/>
        <v>1019</v>
      </c>
      <c r="AY1023" s="34">
        <v>9.8126357453139079E-3</v>
      </c>
    </row>
    <row r="1024" spans="50:51">
      <c r="AX1024">
        <f t="shared" si="345"/>
        <v>1020</v>
      </c>
      <c r="AY1024" s="34">
        <v>8.9521533493372475E-3</v>
      </c>
    </row>
    <row r="1025" spans="50:51">
      <c r="AX1025">
        <f t="shared" si="345"/>
        <v>1021</v>
      </c>
      <c r="AY1025" s="34">
        <v>1.0024041209419634E-2</v>
      </c>
    </row>
    <row r="1026" spans="50:51">
      <c r="AX1026">
        <f t="shared" si="345"/>
        <v>1022</v>
      </c>
      <c r="AY1026" s="34">
        <v>1.0838834590763628E-2</v>
      </c>
    </row>
    <row r="1027" spans="50:51">
      <c r="AX1027">
        <f t="shared" si="345"/>
        <v>1023</v>
      </c>
      <c r="AY1027" s="34">
        <v>9.5695444673074299E-3</v>
      </c>
    </row>
    <row r="1028" spans="50:51">
      <c r="AX1028">
        <f t="shared" si="345"/>
        <v>1024</v>
      </c>
      <c r="AY1028" s="34">
        <v>1.0634502171925481E-2</v>
      </c>
    </row>
    <row r="1029" spans="50:51">
      <c r="AX1029">
        <f t="shared" si="345"/>
        <v>1025</v>
      </c>
      <c r="AY1029" s="34">
        <v>9.4279763946047285E-3</v>
      </c>
    </row>
    <row r="1030" spans="50:51">
      <c r="AX1030">
        <f t="shared" si="345"/>
        <v>1026</v>
      </c>
      <c r="AY1030" s="34">
        <v>7.6750042866945752E-3</v>
      </c>
    </row>
    <row r="1031" spans="50:51">
      <c r="AX1031">
        <f t="shared" ref="AX1031:AX1094" si="346">AX1030+1</f>
        <v>1027</v>
      </c>
      <c r="AY1031" s="34">
        <v>7.4293052697762514E-3</v>
      </c>
    </row>
    <row r="1032" spans="50:51">
      <c r="AX1032">
        <f t="shared" si="346"/>
        <v>1028</v>
      </c>
      <c r="AY1032" s="34">
        <v>8.3990626428905122E-3</v>
      </c>
    </row>
    <row r="1033" spans="50:51">
      <c r="AX1033">
        <f t="shared" si="346"/>
        <v>1029</v>
      </c>
      <c r="AY1033" s="34">
        <v>9.8973693987198814E-3</v>
      </c>
    </row>
    <row r="1034" spans="50:51">
      <c r="AX1034">
        <f t="shared" si="346"/>
        <v>1030</v>
      </c>
      <c r="AY1034" s="34">
        <v>8.9641918152723876E-3</v>
      </c>
    </row>
    <row r="1035" spans="50:51">
      <c r="AX1035">
        <f t="shared" si="346"/>
        <v>1031</v>
      </c>
      <c r="AY1035" s="34">
        <v>9.3648191015093338E-3</v>
      </c>
    </row>
    <row r="1036" spans="50:51">
      <c r="AX1036">
        <f t="shared" si="346"/>
        <v>1032</v>
      </c>
      <c r="AY1036" s="34">
        <v>1.0248699702789578E-2</v>
      </c>
    </row>
    <row r="1037" spans="50:51">
      <c r="AX1037">
        <f t="shared" si="346"/>
        <v>1033</v>
      </c>
      <c r="AY1037" s="34">
        <v>8.6967378257891501E-3</v>
      </c>
    </row>
    <row r="1038" spans="50:51">
      <c r="AX1038">
        <f t="shared" si="346"/>
        <v>1034</v>
      </c>
      <c r="AY1038" s="34">
        <v>8.804762517147088E-3</v>
      </c>
    </row>
    <row r="1039" spans="50:51">
      <c r="AX1039">
        <f t="shared" si="346"/>
        <v>1035</v>
      </c>
      <c r="AY1039" s="34">
        <v>9.1518775720168775E-3</v>
      </c>
    </row>
    <row r="1040" spans="50:51">
      <c r="AX1040">
        <f t="shared" si="346"/>
        <v>1036</v>
      </c>
      <c r="AY1040" s="34">
        <v>1.009094935985397E-2</v>
      </c>
    </row>
    <row r="1041" spans="50:51">
      <c r="AX1041">
        <f t="shared" si="346"/>
        <v>1037</v>
      </c>
      <c r="AY1041" s="34">
        <v>7.6340663580251947E-3</v>
      </c>
    </row>
    <row r="1042" spans="50:51">
      <c r="AX1042">
        <f t="shared" si="346"/>
        <v>1038</v>
      </c>
      <c r="AY1042" s="34">
        <v>9.083004686785804E-3</v>
      </c>
    </row>
    <row r="1043" spans="50:51">
      <c r="AX1043">
        <f t="shared" si="346"/>
        <v>1039</v>
      </c>
      <c r="AY1043" s="34">
        <v>9.1110825331509153E-3</v>
      </c>
    </row>
    <row r="1044" spans="50:51">
      <c r="AX1044">
        <f t="shared" si="346"/>
        <v>1040</v>
      </c>
      <c r="AY1044" s="34">
        <v>8.9920196044815624E-3</v>
      </c>
    </row>
    <row r="1045" spans="50:51">
      <c r="AX1045">
        <f t="shared" si="346"/>
        <v>1041</v>
      </c>
      <c r="AY1045" s="34">
        <v>8.3124356995889128E-3</v>
      </c>
    </row>
    <row r="1046" spans="50:51">
      <c r="AX1046">
        <f t="shared" si="346"/>
        <v>1042</v>
      </c>
      <c r="AY1046" s="34">
        <v>9.6245570416095896E-3</v>
      </c>
    </row>
    <row r="1047" spans="50:51">
      <c r="AX1047">
        <f t="shared" si="346"/>
        <v>1043</v>
      </c>
      <c r="AY1047" s="34">
        <v>1.0443601394604693E-2</v>
      </c>
    </row>
    <row r="1048" spans="50:51">
      <c r="AX1048">
        <f t="shared" si="346"/>
        <v>1044</v>
      </c>
      <c r="AY1048" s="34">
        <v>9.1929941129405297E-3</v>
      </c>
    </row>
    <row r="1049" spans="50:51">
      <c r="AX1049">
        <f t="shared" si="346"/>
        <v>1045</v>
      </c>
      <c r="AY1049" s="34">
        <v>9.0841120827622329E-3</v>
      </c>
    </row>
    <row r="1050" spans="50:51">
      <c r="AX1050">
        <f t="shared" si="346"/>
        <v>1046</v>
      </c>
      <c r="AY1050" s="34">
        <v>1.0089413294467796E-2</v>
      </c>
    </row>
    <row r="1051" spans="50:51">
      <c r="AX1051">
        <f t="shared" si="346"/>
        <v>1047</v>
      </c>
      <c r="AY1051" s="34">
        <v>8.2955389803387163E-3</v>
      </c>
    </row>
    <row r="1052" spans="50:51">
      <c r="AX1052">
        <f t="shared" si="346"/>
        <v>1048</v>
      </c>
      <c r="AY1052" s="34">
        <v>9.3754286694100967E-3</v>
      </c>
    </row>
    <row r="1053" spans="50:51">
      <c r="AX1053">
        <f t="shared" si="346"/>
        <v>1049</v>
      </c>
      <c r="AY1053" s="34">
        <v>7.9686071101966235E-3</v>
      </c>
    </row>
    <row r="1054" spans="50:51">
      <c r="AX1054">
        <f t="shared" si="346"/>
        <v>1050</v>
      </c>
      <c r="AY1054" s="34">
        <v>8.4996927869228894E-3</v>
      </c>
    </row>
    <row r="1055" spans="50:51">
      <c r="AX1055">
        <f t="shared" si="346"/>
        <v>1051</v>
      </c>
      <c r="AY1055" s="34">
        <v>8.4643632830362636E-3</v>
      </c>
    </row>
    <row r="1056" spans="50:51">
      <c r="AX1056">
        <f t="shared" si="346"/>
        <v>1052</v>
      </c>
      <c r="AY1056" s="34">
        <v>1.0499042638317656E-2</v>
      </c>
    </row>
    <row r="1057" spans="50:51">
      <c r="AX1057">
        <f t="shared" si="346"/>
        <v>1053</v>
      </c>
      <c r="AY1057" s="34">
        <v>9.5770461819848218E-3</v>
      </c>
    </row>
    <row r="1058" spans="50:51">
      <c r="AX1058">
        <f t="shared" si="346"/>
        <v>1054</v>
      </c>
      <c r="AY1058" s="34">
        <v>8.7680041152267268E-3</v>
      </c>
    </row>
    <row r="1059" spans="50:51">
      <c r="AX1059">
        <f t="shared" si="346"/>
        <v>1055</v>
      </c>
      <c r="AY1059" s="34">
        <v>8.399455589849756E-3</v>
      </c>
    </row>
    <row r="1060" spans="50:51">
      <c r="AX1060">
        <f t="shared" si="346"/>
        <v>1056</v>
      </c>
      <c r="AY1060" s="34">
        <v>1.0591778120713309E-2</v>
      </c>
    </row>
    <row r="1061" spans="50:51">
      <c r="AX1061">
        <f t="shared" si="346"/>
        <v>1057</v>
      </c>
      <c r="AY1061" s="34">
        <v>8.7651105967084027E-3</v>
      </c>
    </row>
    <row r="1062" spans="50:51">
      <c r="AX1062">
        <f t="shared" si="346"/>
        <v>1058</v>
      </c>
      <c r="AY1062" s="34">
        <v>8.0928855166899575E-3</v>
      </c>
    </row>
    <row r="1063" spans="50:51">
      <c r="AX1063">
        <f t="shared" si="346"/>
        <v>1059</v>
      </c>
      <c r="AY1063" s="34">
        <v>1.0202867798354276E-2</v>
      </c>
    </row>
    <row r="1064" spans="50:51">
      <c r="AX1064">
        <f t="shared" si="346"/>
        <v>1060</v>
      </c>
      <c r="AY1064" s="34">
        <v>1.005847765203525E-2</v>
      </c>
    </row>
    <row r="1065" spans="50:51">
      <c r="AX1065">
        <f t="shared" si="346"/>
        <v>1061</v>
      </c>
      <c r="AY1065" s="34">
        <v>1.0089020347508181E-2</v>
      </c>
    </row>
    <row r="1066" spans="50:51">
      <c r="AX1066">
        <f t="shared" si="346"/>
        <v>1062</v>
      </c>
      <c r="AY1066" s="34">
        <v>8.8034407864660234E-3</v>
      </c>
    </row>
    <row r="1067" spans="50:51">
      <c r="AX1067">
        <f t="shared" si="346"/>
        <v>1063</v>
      </c>
      <c r="AY1067" s="34">
        <v>8.4923339620487474E-3</v>
      </c>
    </row>
    <row r="1068" spans="50:51">
      <c r="AX1068">
        <f t="shared" si="346"/>
        <v>1064</v>
      </c>
      <c r="AY1068" s="34">
        <v>8.7876157407408579E-3</v>
      </c>
    </row>
    <row r="1069" spans="50:51">
      <c r="AX1069">
        <f t="shared" si="346"/>
        <v>1065</v>
      </c>
      <c r="AY1069" s="34">
        <v>9.4518032693186246E-3</v>
      </c>
    </row>
    <row r="1070" spans="50:51">
      <c r="AX1070">
        <f t="shared" si="346"/>
        <v>1066</v>
      </c>
      <c r="AY1070" s="34">
        <v>8.6048239597624147E-3</v>
      </c>
    </row>
    <row r="1071" spans="50:51">
      <c r="AX1071">
        <f t="shared" si="346"/>
        <v>1067</v>
      </c>
      <c r="AY1071" s="34">
        <v>7.4213748856886124E-3</v>
      </c>
    </row>
    <row r="1072" spans="50:51">
      <c r="AX1072">
        <f t="shared" si="346"/>
        <v>1068</v>
      </c>
      <c r="AY1072" s="34">
        <v>8.8955689871972141E-3</v>
      </c>
    </row>
    <row r="1073" spans="50:51">
      <c r="AX1073">
        <f t="shared" si="346"/>
        <v>1069</v>
      </c>
      <c r="AY1073" s="34">
        <v>9.1788122999544725E-3</v>
      </c>
    </row>
    <row r="1074" spans="50:51">
      <c r="AX1074">
        <f t="shared" si="346"/>
        <v>1070</v>
      </c>
      <c r="AY1074" s="34">
        <v>9.4998856881579399E-3</v>
      </c>
    </row>
    <row r="1075" spans="50:51">
      <c r="AX1075">
        <f t="shared" si="346"/>
        <v>1071</v>
      </c>
      <c r="AY1075" s="34">
        <v>8.8919610196619564E-3</v>
      </c>
    </row>
    <row r="1076" spans="50:51">
      <c r="AX1076">
        <f t="shared" si="346"/>
        <v>1072</v>
      </c>
      <c r="AY1076" s="34">
        <v>8.7976537494285443E-3</v>
      </c>
    </row>
    <row r="1077" spans="50:51">
      <c r="AX1077">
        <f t="shared" si="346"/>
        <v>1073</v>
      </c>
      <c r="AY1077" s="34">
        <v>8.608110425240274E-3</v>
      </c>
    </row>
    <row r="1078" spans="50:51">
      <c r="AX1078">
        <f t="shared" si="346"/>
        <v>1074</v>
      </c>
      <c r="AY1078" s="34">
        <v>9.5568272748059457E-3</v>
      </c>
    </row>
    <row r="1079" spans="50:51">
      <c r="AX1079">
        <f t="shared" si="346"/>
        <v>1075</v>
      </c>
      <c r="AY1079" s="34">
        <v>8.3110782464570886E-3</v>
      </c>
    </row>
    <row r="1080" spans="50:51">
      <c r="AX1080">
        <f t="shared" si="346"/>
        <v>1076</v>
      </c>
      <c r="AY1080" s="34">
        <v>8.8871742112485771E-3</v>
      </c>
    </row>
    <row r="1081" spans="50:51">
      <c r="AX1081">
        <f t="shared" si="346"/>
        <v>1077</v>
      </c>
      <c r="AY1081" s="34">
        <v>8.2692472565158437E-3</v>
      </c>
    </row>
    <row r="1082" spans="50:51">
      <c r="AX1082">
        <f t="shared" si="346"/>
        <v>1078</v>
      </c>
      <c r="AY1082" s="34">
        <v>9.107403120713585E-3</v>
      </c>
    </row>
    <row r="1083" spans="50:51">
      <c r="AX1083">
        <f t="shared" si="346"/>
        <v>1079</v>
      </c>
      <c r="AY1083" s="34">
        <v>8.3013260173756629E-3</v>
      </c>
    </row>
    <row r="1084" spans="50:51">
      <c r="AX1084">
        <f t="shared" si="346"/>
        <v>1080</v>
      </c>
      <c r="AY1084" s="34">
        <v>8.8440572130776014E-3</v>
      </c>
    </row>
    <row r="1085" spans="50:51">
      <c r="AX1085">
        <f t="shared" si="346"/>
        <v>1081</v>
      </c>
      <c r="AY1085" s="34">
        <v>9.3302397690907674E-3</v>
      </c>
    </row>
    <row r="1086" spans="50:51">
      <c r="AX1086">
        <f t="shared" si="346"/>
        <v>1082</v>
      </c>
      <c r="AY1086" s="34">
        <v>9.2160350937359001E-3</v>
      </c>
    </row>
    <row r="1087" spans="50:51">
      <c r="AX1087">
        <f t="shared" si="346"/>
        <v>1083</v>
      </c>
      <c r="AY1087" s="34">
        <v>9.5027077617742643E-3</v>
      </c>
    </row>
    <row r="1088" spans="50:51">
      <c r="AX1088">
        <f t="shared" si="346"/>
        <v>1084</v>
      </c>
      <c r="AY1088" s="34">
        <v>9.3632115912213876E-3</v>
      </c>
    </row>
    <row r="1089" spans="50:51">
      <c r="AX1089">
        <f t="shared" si="346"/>
        <v>1085</v>
      </c>
      <c r="AY1089" s="34">
        <v>8.3772005029723266E-3</v>
      </c>
    </row>
    <row r="1090" spans="50:51">
      <c r="AX1090">
        <f t="shared" si="346"/>
        <v>1086</v>
      </c>
      <c r="AY1090" s="34">
        <v>8.8359124942845521E-3</v>
      </c>
    </row>
    <row r="1091" spans="50:51">
      <c r="AX1091">
        <f t="shared" si="346"/>
        <v>1087</v>
      </c>
      <c r="AY1091" s="34">
        <v>7.8533307613172006E-3</v>
      </c>
    </row>
    <row r="1092" spans="50:51">
      <c r="AX1092">
        <f t="shared" si="346"/>
        <v>1088</v>
      </c>
      <c r="AY1092" s="34">
        <v>8.805191186556878E-3</v>
      </c>
    </row>
    <row r="1093" spans="50:51">
      <c r="AX1093">
        <f t="shared" si="346"/>
        <v>1089</v>
      </c>
      <c r="AY1093" s="34">
        <v>9.048139574760453E-3</v>
      </c>
    </row>
    <row r="1094" spans="50:51">
      <c r="AX1094">
        <f t="shared" si="346"/>
        <v>1090</v>
      </c>
      <c r="AY1094" s="34">
        <v>9.3010188042985803E-3</v>
      </c>
    </row>
    <row r="1095" spans="50:51">
      <c r="AX1095">
        <f t="shared" ref="AX1095:AX1158" si="347">AX1094+1</f>
        <v>1091</v>
      </c>
      <c r="AY1095" s="34">
        <v>8.7805426954733843E-3</v>
      </c>
    </row>
    <row r="1096" spans="50:51">
      <c r="AX1096">
        <f t="shared" si="347"/>
        <v>1092</v>
      </c>
      <c r="AY1096" s="34">
        <v>8.8518089849110929E-3</v>
      </c>
    </row>
    <row r="1097" spans="50:51">
      <c r="AX1097">
        <f t="shared" si="347"/>
        <v>1093</v>
      </c>
      <c r="AY1097" s="34">
        <v>8.8694201531777095E-3</v>
      </c>
    </row>
    <row r="1098" spans="50:51">
      <c r="AX1098">
        <f t="shared" si="347"/>
        <v>1094</v>
      </c>
      <c r="AY1098" s="34">
        <v>7.7740269204388439E-3</v>
      </c>
    </row>
    <row r="1099" spans="50:51">
      <c r="AX1099">
        <f t="shared" si="347"/>
        <v>1095</v>
      </c>
      <c r="AY1099" s="34">
        <v>9.1774548468226483E-3</v>
      </c>
    </row>
    <row r="1100" spans="50:51">
      <c r="AX1100">
        <f t="shared" si="347"/>
        <v>1096</v>
      </c>
      <c r="AY1100" s="34">
        <v>9.988604538180082E-3</v>
      </c>
    </row>
    <row r="1101" spans="50:51">
      <c r="AX1101">
        <f t="shared" si="347"/>
        <v>1097</v>
      </c>
      <c r="AY1101" s="34">
        <v>9.2766203703711012E-3</v>
      </c>
    </row>
    <row r="1102" spans="50:51">
      <c r="AX1102">
        <f t="shared" si="347"/>
        <v>1098</v>
      </c>
      <c r="AY1102" s="34">
        <v>8.9629415294925126E-3</v>
      </c>
    </row>
    <row r="1103" spans="50:51">
      <c r="AX1103">
        <f t="shared" si="347"/>
        <v>1099</v>
      </c>
      <c r="AY1103" s="34">
        <v>9.2506144261550374E-3</v>
      </c>
    </row>
    <row r="1104" spans="50:51">
      <c r="AX1104">
        <f t="shared" si="347"/>
        <v>1100</v>
      </c>
      <c r="AY1104" s="34">
        <v>8.5752100480116222E-3</v>
      </c>
    </row>
    <row r="1105" spans="50:51">
      <c r="AX1105">
        <f t="shared" si="347"/>
        <v>1101</v>
      </c>
      <c r="AY1105" s="34">
        <v>9.7136131115686565E-3</v>
      </c>
    </row>
    <row r="1106" spans="50:51">
      <c r="AX1106">
        <f t="shared" si="347"/>
        <v>1102</v>
      </c>
      <c r="AY1106" s="34">
        <v>9.872399405578847E-3</v>
      </c>
    </row>
    <row r="1107" spans="50:51">
      <c r="AX1107">
        <f t="shared" si="347"/>
        <v>1103</v>
      </c>
      <c r="AY1107" s="34">
        <v>1.0075374371285894E-2</v>
      </c>
    </row>
    <row r="1108" spans="50:51">
      <c r="AX1108">
        <f t="shared" si="347"/>
        <v>1104</v>
      </c>
      <c r="AY1108" s="34">
        <v>9.6081604366717935E-3</v>
      </c>
    </row>
    <row r="1109" spans="50:51">
      <c r="AX1109">
        <f t="shared" si="347"/>
        <v>1105</v>
      </c>
      <c r="AY1109" s="34">
        <v>8.8026191700961588E-3</v>
      </c>
    </row>
    <row r="1110" spans="50:51">
      <c r="AX1110">
        <f t="shared" si="347"/>
        <v>1106</v>
      </c>
      <c r="AY1110" s="34">
        <v>8.9292552583452311E-3</v>
      </c>
    </row>
    <row r="1111" spans="50:51">
      <c r="AX1111">
        <f t="shared" si="347"/>
        <v>1107</v>
      </c>
      <c r="AY1111" s="34">
        <v>9.062464277549722E-3</v>
      </c>
    </row>
    <row r="1112" spans="50:51">
      <c r="AX1112">
        <f t="shared" si="347"/>
        <v>1108</v>
      </c>
      <c r="AY1112" s="34">
        <v>9.439336133973332E-3</v>
      </c>
    </row>
    <row r="1113" spans="50:51">
      <c r="AX1113">
        <f t="shared" si="347"/>
        <v>1109</v>
      </c>
      <c r="AY1113" s="34">
        <v>9.4541966735258078E-3</v>
      </c>
    </row>
    <row r="1114" spans="50:51">
      <c r="AX1114">
        <f t="shared" si="347"/>
        <v>1110</v>
      </c>
      <c r="AY1114" s="34">
        <v>9.5236411179700029E-3</v>
      </c>
    </row>
    <row r="1115" spans="50:51">
      <c r="AX1115">
        <f t="shared" si="347"/>
        <v>1111</v>
      </c>
      <c r="AY1115" s="34">
        <v>8.9032850365800692E-3</v>
      </c>
    </row>
    <row r="1116" spans="50:51">
      <c r="AX1116">
        <f t="shared" si="347"/>
        <v>1112</v>
      </c>
      <c r="AY1116" s="34">
        <v>9.5819758802016229E-3</v>
      </c>
    </row>
    <row r="1117" spans="50:51">
      <c r="AX1117">
        <f t="shared" si="347"/>
        <v>1113</v>
      </c>
      <c r="AY1117" s="34">
        <v>9.9430226909013771E-3</v>
      </c>
    </row>
    <row r="1118" spans="50:51">
      <c r="AX1118">
        <f t="shared" si="347"/>
        <v>1114</v>
      </c>
      <c r="AY1118" s="34">
        <v>9.3068415637861408E-3</v>
      </c>
    </row>
    <row r="1119" spans="50:51">
      <c r="AX1119">
        <f t="shared" si="347"/>
        <v>1115</v>
      </c>
      <c r="AY1119" s="34">
        <v>8.8453074988573636E-3</v>
      </c>
    </row>
    <row r="1120" spans="50:51">
      <c r="AX1120">
        <f t="shared" si="347"/>
        <v>1116</v>
      </c>
      <c r="AY1120" s="34">
        <v>9.1142261088257015E-3</v>
      </c>
    </row>
    <row r="1121" spans="50:51">
      <c r="AX1121">
        <f t="shared" si="347"/>
        <v>1117</v>
      </c>
      <c r="AY1121" s="34">
        <v>9.3174154092367737E-3</v>
      </c>
    </row>
    <row r="1122" spans="50:51">
      <c r="AX1122">
        <f t="shared" si="347"/>
        <v>1118</v>
      </c>
      <c r="AY1122" s="34">
        <v>9.7389760516692417E-3</v>
      </c>
    </row>
    <row r="1123" spans="50:51">
      <c r="AX1123">
        <f t="shared" si="347"/>
        <v>1119</v>
      </c>
      <c r="AY1123" s="34">
        <v>8.8757073045269783E-3</v>
      </c>
    </row>
    <row r="1124" spans="50:51">
      <c r="AX1124">
        <f t="shared" si="347"/>
        <v>1120</v>
      </c>
      <c r="AY1124" s="34">
        <v>9.6262717192503837E-3</v>
      </c>
    </row>
    <row r="1125" spans="50:51">
      <c r="AX1125">
        <f t="shared" si="347"/>
        <v>1121</v>
      </c>
      <c r="AY1125" s="34">
        <v>9.127764917696065E-3</v>
      </c>
    </row>
    <row r="1126" spans="50:51">
      <c r="AX1126">
        <f t="shared" si="347"/>
        <v>1122</v>
      </c>
      <c r="AY1126" s="34">
        <v>1.0077339106081905E-2</v>
      </c>
    </row>
    <row r="1127" spans="50:51">
      <c r="AX1127">
        <f t="shared" si="347"/>
        <v>1123</v>
      </c>
      <c r="AY1127" s="34">
        <v>8.9844107224513487E-3</v>
      </c>
    </row>
    <row r="1128" spans="50:51">
      <c r="AX1128">
        <f t="shared" si="347"/>
        <v>1124</v>
      </c>
      <c r="AY1128" s="34">
        <v>1.0964577617741901E-2</v>
      </c>
    </row>
    <row r="1129" spans="50:51">
      <c r="AX1129">
        <f t="shared" si="347"/>
        <v>1125</v>
      </c>
      <c r="AY1129" s="34">
        <v>9.9977494855970194E-3</v>
      </c>
    </row>
    <row r="1130" spans="50:51">
      <c r="AX1130">
        <f t="shared" si="347"/>
        <v>1126</v>
      </c>
      <c r="AY1130" s="34">
        <v>9.5177469135804948E-3</v>
      </c>
    </row>
    <row r="1131" spans="50:51">
      <c r="AX1131">
        <f t="shared" si="347"/>
        <v>1127</v>
      </c>
      <c r="AY1131" s="34">
        <v>8.292002457705035E-3</v>
      </c>
    </row>
    <row r="1132" spans="50:51">
      <c r="AX1132">
        <f t="shared" si="347"/>
        <v>1128</v>
      </c>
      <c r="AY1132" s="34">
        <v>7.8019975994515506E-3</v>
      </c>
    </row>
    <row r="1133" spans="50:51">
      <c r="AX1133">
        <f t="shared" si="347"/>
        <v>1129</v>
      </c>
      <c r="AY1133" s="34">
        <v>9.504315272062332E-3</v>
      </c>
    </row>
    <row r="1134" spans="50:51">
      <c r="AX1134">
        <f t="shared" si="347"/>
        <v>1130</v>
      </c>
      <c r="AY1134" s="34">
        <v>1.0132887517147304E-2</v>
      </c>
    </row>
    <row r="1135" spans="50:51">
      <c r="AX1135">
        <f t="shared" si="347"/>
        <v>1131</v>
      </c>
      <c r="AY1135" s="34">
        <v>9.7531578646549936E-3</v>
      </c>
    </row>
    <row r="1136" spans="50:51">
      <c r="AX1136">
        <f t="shared" si="347"/>
        <v>1132</v>
      </c>
      <c r="AY1136" s="34">
        <v>9.7072545153182449E-3</v>
      </c>
    </row>
    <row r="1137" spans="50:51">
      <c r="AX1137">
        <f t="shared" si="347"/>
        <v>1133</v>
      </c>
      <c r="AY1137" s="34">
        <v>7.8449717078196111E-3</v>
      </c>
    </row>
    <row r="1138" spans="50:51">
      <c r="AX1138">
        <f t="shared" si="347"/>
        <v>1134</v>
      </c>
      <c r="AY1138" s="34">
        <v>9.3591392318250529E-3</v>
      </c>
    </row>
    <row r="1139" spans="50:51">
      <c r="AX1139">
        <f t="shared" si="347"/>
        <v>1135</v>
      </c>
      <c r="AY1139" s="34">
        <v>8.6035379515323231E-3</v>
      </c>
    </row>
    <row r="1140" spans="50:51">
      <c r="AX1140">
        <f t="shared" si="347"/>
        <v>1136</v>
      </c>
      <c r="AY1140" s="34">
        <v>1.067443987197063E-2</v>
      </c>
    </row>
    <row r="1141" spans="50:51">
      <c r="AX1141">
        <f t="shared" si="347"/>
        <v>1137</v>
      </c>
      <c r="AY1141" s="34">
        <v>9.6522062185646958E-3</v>
      </c>
    </row>
    <row r="1142" spans="50:51">
      <c r="AX1142">
        <f t="shared" si="347"/>
        <v>1138</v>
      </c>
      <c r="AY1142" s="34">
        <v>1.0515189186100156E-2</v>
      </c>
    </row>
    <row r="1143" spans="50:51">
      <c r="AX1143">
        <f t="shared" si="347"/>
        <v>1139</v>
      </c>
      <c r="AY1143" s="34">
        <v>1.0375050011431578E-2</v>
      </c>
    </row>
    <row r="1144" spans="50:51">
      <c r="AX1144">
        <f t="shared" si="347"/>
        <v>1140</v>
      </c>
      <c r="AY1144" s="34">
        <v>8.8445216049385413E-3</v>
      </c>
    </row>
    <row r="1145" spans="50:51">
      <c r="AX1145">
        <f t="shared" si="347"/>
        <v>1141</v>
      </c>
      <c r="AY1145" s="34">
        <v>1.0268418495656824E-2</v>
      </c>
    </row>
    <row r="1146" spans="50:51">
      <c r="AX1146">
        <f t="shared" si="347"/>
        <v>1142</v>
      </c>
      <c r="AY1146" s="34">
        <v>9.6330589849109704E-3</v>
      </c>
    </row>
    <row r="1147" spans="50:51">
      <c r="AX1147">
        <f t="shared" si="347"/>
        <v>1143</v>
      </c>
      <c r="AY1147" s="34">
        <v>8.0586634087791396E-3</v>
      </c>
    </row>
    <row r="1148" spans="50:51">
      <c r="AX1148">
        <f t="shared" si="347"/>
        <v>1144</v>
      </c>
      <c r="AY1148" s="34">
        <v>9.3919324417009748E-3</v>
      </c>
    </row>
    <row r="1149" spans="50:51">
      <c r="AX1149">
        <f t="shared" si="347"/>
        <v>1145</v>
      </c>
      <c r="AY1149" s="34">
        <v>8.0493041266578857E-3</v>
      </c>
    </row>
    <row r="1150" spans="50:51">
      <c r="AX1150">
        <f t="shared" si="347"/>
        <v>1146</v>
      </c>
      <c r="AY1150" s="34">
        <v>9.212641460906161E-3</v>
      </c>
    </row>
    <row r="1151" spans="50:51">
      <c r="AX1151">
        <f t="shared" si="347"/>
        <v>1147</v>
      </c>
      <c r="AY1151" s="34">
        <v>9.3382058756290003E-3</v>
      </c>
    </row>
    <row r="1152" spans="50:51">
      <c r="AX1152">
        <f t="shared" si="347"/>
        <v>1148</v>
      </c>
      <c r="AY1152" s="34">
        <v>9.1274434156383578E-3</v>
      </c>
    </row>
    <row r="1153" spans="50:51">
      <c r="AX1153">
        <f t="shared" si="347"/>
        <v>1149</v>
      </c>
      <c r="AY1153" s="34">
        <v>8.9271476337455559E-3</v>
      </c>
    </row>
    <row r="1154" spans="50:51">
      <c r="AX1154">
        <f t="shared" si="347"/>
        <v>1150</v>
      </c>
      <c r="AY1154" s="34">
        <v>9.7947387974395648E-3</v>
      </c>
    </row>
    <row r="1155" spans="50:51">
      <c r="AX1155">
        <f t="shared" si="347"/>
        <v>1151</v>
      </c>
      <c r="AY1155" s="34">
        <v>7.9739654778240888E-3</v>
      </c>
    </row>
    <row r="1156" spans="50:51">
      <c r="AX1156">
        <f t="shared" si="347"/>
        <v>1152</v>
      </c>
      <c r="AY1156" s="34">
        <v>9.6824274119804033E-3</v>
      </c>
    </row>
    <row r="1157" spans="50:51">
      <c r="AX1157">
        <f t="shared" si="347"/>
        <v>1153</v>
      </c>
      <c r="AY1157" s="34">
        <v>9.386859853681085E-3</v>
      </c>
    </row>
    <row r="1158" spans="50:51">
      <c r="AX1158">
        <f t="shared" si="347"/>
        <v>1154</v>
      </c>
      <c r="AY1158" s="34">
        <v>9.4771304869688926E-3</v>
      </c>
    </row>
    <row r="1159" spans="50:51">
      <c r="AX1159">
        <f t="shared" ref="AX1159:AX1222" si="348">AX1158+1</f>
        <v>1155</v>
      </c>
      <c r="AY1159" s="34">
        <v>8.6706247142210799E-3</v>
      </c>
    </row>
    <row r="1160" spans="50:51">
      <c r="AX1160">
        <f t="shared" si="348"/>
        <v>1156</v>
      </c>
      <c r="AY1160" s="34">
        <v>9.6931798696850164E-3</v>
      </c>
    </row>
    <row r="1161" spans="50:51">
      <c r="AX1161">
        <f t="shared" si="348"/>
        <v>1157</v>
      </c>
      <c r="AY1161" s="34">
        <v>8.6766618084135154E-3</v>
      </c>
    </row>
    <row r="1162" spans="50:51">
      <c r="AX1162">
        <f t="shared" si="348"/>
        <v>1158</v>
      </c>
      <c r="AY1162" s="34">
        <v>8.3961334019209428E-3</v>
      </c>
    </row>
    <row r="1163" spans="50:51">
      <c r="AX1163">
        <f t="shared" si="348"/>
        <v>1159</v>
      </c>
      <c r="AY1163" s="34">
        <v>9.3510659579335801E-3</v>
      </c>
    </row>
    <row r="1164" spans="50:51">
      <c r="AX1164">
        <f t="shared" si="348"/>
        <v>1160</v>
      </c>
      <c r="AY1164" s="34">
        <v>7.9210962505721558E-3</v>
      </c>
    </row>
    <row r="1165" spans="50:51">
      <c r="AX1165">
        <f t="shared" si="348"/>
        <v>1161</v>
      </c>
      <c r="AY1165" s="34">
        <v>8.297003600823109E-3</v>
      </c>
    </row>
    <row r="1166" spans="50:51">
      <c r="AX1166">
        <f t="shared" si="348"/>
        <v>1162</v>
      </c>
      <c r="AY1166" s="34">
        <v>1.0427133344765067E-2</v>
      </c>
    </row>
    <row r="1167" spans="50:51">
      <c r="AX1167">
        <f t="shared" si="348"/>
        <v>1163</v>
      </c>
      <c r="AY1167" s="34">
        <v>9.1654878257894212E-3</v>
      </c>
    </row>
    <row r="1168" spans="50:51">
      <c r="AX1168">
        <f t="shared" si="348"/>
        <v>1164</v>
      </c>
      <c r="AY1168" s="34">
        <v>9.2372542295382498E-3</v>
      </c>
    </row>
    <row r="1169" spans="50:51">
      <c r="AX1169">
        <f t="shared" si="348"/>
        <v>1165</v>
      </c>
      <c r="AY1169" s="34">
        <v>7.9180598422496935E-3</v>
      </c>
    </row>
    <row r="1170" spans="50:51">
      <c r="AX1170">
        <f t="shared" si="348"/>
        <v>1166</v>
      </c>
      <c r="AY1170" s="34">
        <v>1.1155371227709293E-2</v>
      </c>
    </row>
    <row r="1171" spans="50:51">
      <c r="AX1171">
        <f t="shared" si="348"/>
        <v>1167</v>
      </c>
      <c r="AY1171" s="34">
        <v>9.917802640604231E-3</v>
      </c>
    </row>
    <row r="1172" spans="50:51">
      <c r="AX1172">
        <f t="shared" si="348"/>
        <v>1168</v>
      </c>
      <c r="AY1172" s="34">
        <v>9.7072902377691103E-3</v>
      </c>
    </row>
    <row r="1173" spans="50:51">
      <c r="AX1173">
        <f t="shared" si="348"/>
        <v>1169</v>
      </c>
      <c r="AY1173" s="34">
        <v>7.6145261774127372E-3</v>
      </c>
    </row>
    <row r="1174" spans="50:51">
      <c r="AX1174">
        <f t="shared" si="348"/>
        <v>1170</v>
      </c>
      <c r="AY1174" s="34">
        <v>1.0580311213992215E-2</v>
      </c>
    </row>
    <row r="1175" spans="50:51">
      <c r="AX1175">
        <f t="shared" si="348"/>
        <v>1171</v>
      </c>
      <c r="AY1175" s="34">
        <v>8.5590277777781564E-3</v>
      </c>
    </row>
    <row r="1176" spans="50:51">
      <c r="AX1176">
        <f t="shared" si="348"/>
        <v>1172</v>
      </c>
      <c r="AY1176" s="34">
        <v>1.0248342478281295E-2</v>
      </c>
    </row>
    <row r="1177" spans="50:51">
      <c r="AX1177">
        <f t="shared" si="348"/>
        <v>1173</v>
      </c>
      <c r="AY1177" s="34">
        <v>9.6938228738000093E-3</v>
      </c>
    </row>
    <row r="1178" spans="50:51">
      <c r="AX1178">
        <f t="shared" si="348"/>
        <v>1174</v>
      </c>
      <c r="AY1178" s="34">
        <v>8.6386531207136349E-3</v>
      </c>
    </row>
    <row r="1179" spans="50:51">
      <c r="AX1179">
        <f t="shared" si="348"/>
        <v>1175</v>
      </c>
      <c r="AY1179" s="34">
        <v>8.7277091906724537E-3</v>
      </c>
    </row>
    <row r="1180" spans="50:51">
      <c r="AX1180">
        <f t="shared" si="348"/>
        <v>1176</v>
      </c>
      <c r="AY1180" s="34">
        <v>9.5602209076364082E-3</v>
      </c>
    </row>
    <row r="1181" spans="50:51">
      <c r="AX1181">
        <f t="shared" si="348"/>
        <v>1177</v>
      </c>
      <c r="AY1181" s="34">
        <v>8.979909693644577E-3</v>
      </c>
    </row>
    <row r="1182" spans="50:51">
      <c r="AX1182">
        <f t="shared" si="348"/>
        <v>1178</v>
      </c>
      <c r="AY1182" s="34">
        <v>1.0251843278464194E-2</v>
      </c>
    </row>
    <row r="1183" spans="50:51">
      <c r="AX1183">
        <f t="shared" si="348"/>
        <v>1179</v>
      </c>
      <c r="AY1183" s="34">
        <v>8.0681655807042889E-3</v>
      </c>
    </row>
    <row r="1184" spans="50:51">
      <c r="AX1184">
        <f t="shared" si="348"/>
        <v>1180</v>
      </c>
      <c r="AY1184" s="34">
        <v>9.2211434042068652E-3</v>
      </c>
    </row>
    <row r="1185" spans="50:51">
      <c r="AX1185">
        <f t="shared" si="348"/>
        <v>1181</v>
      </c>
      <c r="AY1185" s="34">
        <v>8.3131144261550348E-3</v>
      </c>
    </row>
    <row r="1186" spans="50:51">
      <c r="AX1186">
        <f t="shared" si="348"/>
        <v>1182</v>
      </c>
      <c r="AY1186" s="34">
        <v>1.0044403006401898E-2</v>
      </c>
    </row>
    <row r="1187" spans="50:51">
      <c r="AX1187">
        <f t="shared" si="348"/>
        <v>1183</v>
      </c>
      <c r="AY1187" s="34">
        <v>9.6985382373117063E-3</v>
      </c>
    </row>
    <row r="1188" spans="50:51">
      <c r="AX1188">
        <f t="shared" si="348"/>
        <v>1184</v>
      </c>
      <c r="AY1188" s="34">
        <v>8.8975337219942656E-3</v>
      </c>
    </row>
    <row r="1189" spans="50:51">
      <c r="AX1189">
        <f t="shared" si="348"/>
        <v>1185</v>
      </c>
      <c r="AY1189" s="34">
        <v>8.0633073273894025E-3</v>
      </c>
    </row>
    <row r="1190" spans="50:51">
      <c r="AX1190">
        <f t="shared" si="348"/>
        <v>1186</v>
      </c>
      <c r="AY1190" s="34">
        <v>9.2172853795156381E-3</v>
      </c>
    </row>
    <row r="1191" spans="50:51">
      <c r="AX1191">
        <f t="shared" si="348"/>
        <v>1187</v>
      </c>
      <c r="AY1191" s="34">
        <v>9.2335390946507601E-3</v>
      </c>
    </row>
    <row r="1192" spans="50:51">
      <c r="AX1192">
        <f t="shared" si="348"/>
        <v>1188</v>
      </c>
      <c r="AY1192" s="34">
        <v>8.8093707133062998E-3</v>
      </c>
    </row>
    <row r="1193" spans="50:51">
      <c r="AX1193">
        <f t="shared" si="348"/>
        <v>1189</v>
      </c>
      <c r="AY1193" s="34">
        <v>8.3772362254233169E-3</v>
      </c>
    </row>
    <row r="1194" spans="50:51">
      <c r="AX1194">
        <f t="shared" si="348"/>
        <v>1190</v>
      </c>
      <c r="AY1194" s="34">
        <v>8.0370156035667415E-3</v>
      </c>
    </row>
    <row r="1195" spans="50:51">
      <c r="AX1195">
        <f t="shared" si="348"/>
        <v>1191</v>
      </c>
      <c r="AY1195" s="34">
        <v>8.3288680269783793E-3</v>
      </c>
    </row>
    <row r="1196" spans="50:51">
      <c r="AX1196">
        <f t="shared" si="348"/>
        <v>1192</v>
      </c>
      <c r="AY1196" s="34">
        <v>9.0743241312306114E-3</v>
      </c>
    </row>
    <row r="1197" spans="50:51">
      <c r="AX1197">
        <f t="shared" si="348"/>
        <v>1193</v>
      </c>
      <c r="AY1197" s="34">
        <v>1.0508366197988402E-2</v>
      </c>
    </row>
    <row r="1198" spans="50:51">
      <c r="AX1198">
        <f t="shared" si="348"/>
        <v>1194</v>
      </c>
      <c r="AY1198" s="34">
        <v>9.4993141289441037E-3</v>
      </c>
    </row>
    <row r="1199" spans="50:51">
      <c r="AX1199">
        <f t="shared" si="348"/>
        <v>1195</v>
      </c>
      <c r="AY1199" s="34">
        <v>9.615626428898412E-3</v>
      </c>
    </row>
    <row r="1200" spans="50:51">
      <c r="AX1200">
        <f t="shared" si="348"/>
        <v>1196</v>
      </c>
      <c r="AY1200" s="34">
        <v>1.0066086534065422E-2</v>
      </c>
    </row>
    <row r="1201" spans="50:51">
      <c r="AX1201">
        <f t="shared" si="348"/>
        <v>1197</v>
      </c>
      <c r="AY1201" s="34">
        <v>9.3189514746230273E-3</v>
      </c>
    </row>
    <row r="1202" spans="50:51">
      <c r="AX1202">
        <f t="shared" si="348"/>
        <v>1198</v>
      </c>
      <c r="AY1202" s="34">
        <v>9.4370856195703321E-3</v>
      </c>
    </row>
    <row r="1203" spans="50:51">
      <c r="AX1203">
        <f t="shared" si="348"/>
        <v>1199</v>
      </c>
      <c r="AY1203" s="34">
        <v>8.0098308184733593E-3</v>
      </c>
    </row>
    <row r="1204" spans="50:51">
      <c r="AX1204">
        <f t="shared" si="348"/>
        <v>1200</v>
      </c>
      <c r="AY1204" s="34">
        <v>8.8079418152723129E-3</v>
      </c>
    </row>
    <row r="1205" spans="50:51">
      <c r="AX1205">
        <f t="shared" si="348"/>
        <v>1201</v>
      </c>
      <c r="AY1205" s="34">
        <v>8.381022805212893E-3</v>
      </c>
    </row>
    <row r="1206" spans="50:51">
      <c r="AX1206">
        <f t="shared" si="348"/>
        <v>1202</v>
      </c>
      <c r="AY1206" s="34">
        <v>7.9826460333795313E-3</v>
      </c>
    </row>
    <row r="1207" spans="50:51">
      <c r="AX1207">
        <f t="shared" si="348"/>
        <v>1203</v>
      </c>
      <c r="AY1207" s="34">
        <v>7.6665023433928406E-3</v>
      </c>
    </row>
    <row r="1208" spans="50:51">
      <c r="AX1208">
        <f t="shared" si="348"/>
        <v>1204</v>
      </c>
      <c r="AY1208" s="34">
        <v>7.1882858939187099E-3</v>
      </c>
    </row>
    <row r="1209" spans="50:51">
      <c r="AX1209">
        <f t="shared" si="348"/>
        <v>1205</v>
      </c>
      <c r="AY1209" s="34">
        <v>9.4618770004578374E-3</v>
      </c>
    </row>
    <row r="1210" spans="50:51">
      <c r="AX1210">
        <f t="shared" si="348"/>
        <v>1206</v>
      </c>
      <c r="AY1210" s="34">
        <v>8.234346422039648E-3</v>
      </c>
    </row>
    <row r="1211" spans="50:51">
      <c r="AX1211">
        <f t="shared" si="348"/>
        <v>1207</v>
      </c>
      <c r="AY1211" s="34">
        <v>1.0122063614540461E-2</v>
      </c>
    </row>
    <row r="1212" spans="50:51">
      <c r="AX1212">
        <f t="shared" si="348"/>
        <v>1208</v>
      </c>
      <c r="AY1212" s="34">
        <v>9.3663194444448331E-3</v>
      </c>
    </row>
    <row r="1213" spans="50:51">
      <c r="AX1213">
        <f t="shared" si="348"/>
        <v>1209</v>
      </c>
      <c r="AY1213" s="34">
        <v>7.1987525720169764E-3</v>
      </c>
    </row>
    <row r="1214" spans="50:51">
      <c r="AX1214">
        <f t="shared" si="348"/>
        <v>1210</v>
      </c>
      <c r="AY1214" s="34">
        <v>1.0280064014632308E-2</v>
      </c>
    </row>
    <row r="1215" spans="50:51">
      <c r="AX1215">
        <f t="shared" si="348"/>
        <v>1211</v>
      </c>
      <c r="AY1215" s="34">
        <v>8.7545010288069443E-3</v>
      </c>
    </row>
    <row r="1216" spans="50:51">
      <c r="AX1216">
        <f t="shared" si="348"/>
        <v>1212</v>
      </c>
      <c r="AY1216" s="34">
        <v>9.1643089849111591E-3</v>
      </c>
    </row>
    <row r="1217" spans="50:51">
      <c r="AX1217">
        <f t="shared" si="348"/>
        <v>1213</v>
      </c>
      <c r="AY1217" s="34">
        <v>1.0378943758573962E-2</v>
      </c>
    </row>
    <row r="1218" spans="50:51">
      <c r="AX1218">
        <f t="shared" si="348"/>
        <v>1214</v>
      </c>
      <c r="AY1218" s="34">
        <v>1.0031257144490572E-2</v>
      </c>
    </row>
    <row r="1219" spans="50:51">
      <c r="AX1219">
        <f t="shared" si="348"/>
        <v>1215</v>
      </c>
      <c r="AY1219" s="34">
        <v>9.6064457590307999E-3</v>
      </c>
    </row>
    <row r="1220" spans="50:51">
      <c r="AX1220">
        <f t="shared" si="348"/>
        <v>1216</v>
      </c>
      <c r="AY1220" s="34">
        <v>7.0324288408782016E-3</v>
      </c>
    </row>
    <row r="1221" spans="50:51">
      <c r="AX1221">
        <f t="shared" si="348"/>
        <v>1217</v>
      </c>
      <c r="AY1221" s="34">
        <v>8.5342006744403461E-3</v>
      </c>
    </row>
    <row r="1222" spans="50:51">
      <c r="AX1222">
        <f t="shared" si="348"/>
        <v>1218</v>
      </c>
      <c r="AY1222" s="34">
        <v>9.2888374485600202E-3</v>
      </c>
    </row>
    <row r="1223" spans="50:51">
      <c r="AX1223">
        <f t="shared" ref="AX1223:AX1286" si="349">AX1222+1</f>
        <v>1219</v>
      </c>
      <c r="AY1223" s="34">
        <v>9.5699731367172147E-3</v>
      </c>
    </row>
    <row r="1224" spans="50:51">
      <c r="AX1224">
        <f t="shared" si="349"/>
        <v>1220</v>
      </c>
      <c r="AY1224" s="34">
        <v>7.594485882488059E-3</v>
      </c>
    </row>
    <row r="1225" spans="50:51">
      <c r="AX1225">
        <f t="shared" si="349"/>
        <v>1221</v>
      </c>
      <c r="AY1225" s="34">
        <v>8.5081232853225844E-3</v>
      </c>
    </row>
    <row r="1226" spans="50:51">
      <c r="AX1226">
        <f t="shared" si="349"/>
        <v>1222</v>
      </c>
      <c r="AY1226" s="34">
        <v>7.9245970507547305E-3</v>
      </c>
    </row>
    <row r="1227" spans="50:51">
      <c r="AX1227">
        <f t="shared" si="349"/>
        <v>1223</v>
      </c>
      <c r="AY1227" s="34">
        <v>8.7666109396438655E-3</v>
      </c>
    </row>
    <row r="1228" spans="50:51">
      <c r="AX1228">
        <f t="shared" si="349"/>
        <v>1224</v>
      </c>
      <c r="AY1228" s="34">
        <v>8.0102594878831371E-3</v>
      </c>
    </row>
    <row r="1229" spans="50:51">
      <c r="AX1229">
        <f t="shared" si="349"/>
        <v>1225</v>
      </c>
      <c r="AY1229" s="34">
        <v>8.366340877915308E-3</v>
      </c>
    </row>
    <row r="1230" spans="50:51">
      <c r="AX1230">
        <f t="shared" si="349"/>
        <v>1226</v>
      </c>
      <c r="AY1230" s="34">
        <v>9.2766560928218104E-3</v>
      </c>
    </row>
    <row r="1231" spans="50:51">
      <c r="AX1231">
        <f t="shared" si="349"/>
        <v>1227</v>
      </c>
      <c r="AY1231" s="34">
        <v>8.3767718335619711E-3</v>
      </c>
    </row>
    <row r="1232" spans="50:51">
      <c r="AX1232">
        <f t="shared" si="349"/>
        <v>1228</v>
      </c>
      <c r="AY1232" s="34">
        <v>9.6617441129402161E-3</v>
      </c>
    </row>
    <row r="1233" spans="50:51">
      <c r="AX1233">
        <f t="shared" si="349"/>
        <v>1229</v>
      </c>
      <c r="AY1233" s="34">
        <v>8.4878686556932679E-3</v>
      </c>
    </row>
    <row r="1234" spans="50:51">
      <c r="AX1234">
        <f t="shared" si="349"/>
        <v>1230</v>
      </c>
      <c r="AY1234" s="34">
        <v>1.0140746456333283E-2</v>
      </c>
    </row>
    <row r="1235" spans="50:51">
      <c r="AX1235">
        <f t="shared" si="349"/>
        <v>1231</v>
      </c>
      <c r="AY1235" s="34">
        <v>7.8586534064930842E-3</v>
      </c>
    </row>
    <row r="1236" spans="50:51">
      <c r="AX1236">
        <f t="shared" si="349"/>
        <v>1232</v>
      </c>
      <c r="AY1236" s="34">
        <v>8.8447716620948125E-3</v>
      </c>
    </row>
    <row r="1237" spans="50:51">
      <c r="AX1237">
        <f t="shared" si="349"/>
        <v>1233</v>
      </c>
      <c r="AY1237" s="34">
        <v>9.0555341220855678E-3</v>
      </c>
    </row>
    <row r="1238" spans="50:51">
      <c r="AX1238">
        <f t="shared" si="349"/>
        <v>1234</v>
      </c>
      <c r="AY1238" s="34">
        <v>9.2615812185650424E-3</v>
      </c>
    </row>
    <row r="1239" spans="50:51">
      <c r="AX1239">
        <f t="shared" si="349"/>
        <v>1235</v>
      </c>
      <c r="AY1239" s="34">
        <v>9.1826346021948828E-3</v>
      </c>
    </row>
    <row r="1240" spans="50:51">
      <c r="AX1240">
        <f t="shared" si="349"/>
        <v>1236</v>
      </c>
      <c r="AY1240" s="34">
        <v>8.8406993026978447E-3</v>
      </c>
    </row>
    <row r="1241" spans="50:51">
      <c r="AX1241">
        <f t="shared" si="349"/>
        <v>1237</v>
      </c>
      <c r="AY1241" s="34">
        <v>9.186778406493212E-3</v>
      </c>
    </row>
    <row r="1242" spans="50:51">
      <c r="AX1242">
        <f t="shared" si="349"/>
        <v>1238</v>
      </c>
      <c r="AY1242" s="34">
        <v>9.931019947416804E-3</v>
      </c>
    </row>
    <row r="1243" spans="50:51">
      <c r="AX1243">
        <f t="shared" si="349"/>
        <v>1239</v>
      </c>
      <c r="AY1243" s="34">
        <v>8.537522862369017E-3</v>
      </c>
    </row>
    <row r="1244" spans="50:51">
      <c r="AX1244">
        <f t="shared" si="349"/>
        <v>1240</v>
      </c>
      <c r="AY1244" s="34">
        <v>8.3807013031554651E-3</v>
      </c>
    </row>
    <row r="1245" spans="50:51">
      <c r="AX1245">
        <f t="shared" si="349"/>
        <v>1241</v>
      </c>
      <c r="AY1245" s="34">
        <v>1.0289137517147065E-2</v>
      </c>
    </row>
    <row r="1246" spans="50:51">
      <c r="AX1246">
        <f t="shared" si="349"/>
        <v>1242</v>
      </c>
      <c r="AY1246" s="34">
        <v>9.121477766346751E-3</v>
      </c>
    </row>
    <row r="1247" spans="50:51">
      <c r="AX1247">
        <f t="shared" si="349"/>
        <v>1243</v>
      </c>
      <c r="AY1247" s="34">
        <v>8.3062557155924796E-3</v>
      </c>
    </row>
    <row r="1248" spans="50:51">
      <c r="AX1248">
        <f t="shared" si="349"/>
        <v>1244</v>
      </c>
      <c r="AY1248" s="34">
        <v>7.7789566186561116E-3</v>
      </c>
    </row>
    <row r="1249" spans="50:51">
      <c r="AX1249">
        <f t="shared" si="349"/>
        <v>1245</v>
      </c>
      <c r="AY1249" s="34">
        <v>8.5779606767265558E-3</v>
      </c>
    </row>
    <row r="1250" spans="50:51">
      <c r="AX1250">
        <f t="shared" si="349"/>
        <v>1246</v>
      </c>
      <c r="AY1250" s="34">
        <v>8.2114483310473507E-3</v>
      </c>
    </row>
    <row r="1251" spans="50:51">
      <c r="AX1251">
        <f t="shared" si="349"/>
        <v>1247</v>
      </c>
      <c r="AY1251" s="34">
        <v>8.5131601508919314E-3</v>
      </c>
    </row>
    <row r="1252" spans="50:51">
      <c r="AX1252">
        <f t="shared" si="349"/>
        <v>1248</v>
      </c>
      <c r="AY1252" s="34">
        <v>9.3742498285330472E-3</v>
      </c>
    </row>
    <row r="1253" spans="50:51">
      <c r="AX1253">
        <f t="shared" si="349"/>
        <v>1249</v>
      </c>
      <c r="AY1253" s="34">
        <v>9.0871842135346603E-3</v>
      </c>
    </row>
    <row r="1254" spans="50:51">
      <c r="AX1254">
        <f t="shared" si="349"/>
        <v>1250</v>
      </c>
      <c r="AY1254" s="34">
        <v>9.3423854023781654E-3</v>
      </c>
    </row>
    <row r="1255" spans="50:51">
      <c r="AX1255">
        <f t="shared" si="349"/>
        <v>1251</v>
      </c>
      <c r="AY1255" s="34">
        <v>8.6533707704616637E-3</v>
      </c>
    </row>
    <row r="1256" spans="50:51">
      <c r="AX1256">
        <f t="shared" si="349"/>
        <v>1252</v>
      </c>
      <c r="AY1256" s="34">
        <v>8.6858067558305812E-3</v>
      </c>
    </row>
    <row r="1257" spans="50:51">
      <c r="AX1257">
        <f t="shared" si="349"/>
        <v>1253</v>
      </c>
      <c r="AY1257" s="34">
        <v>9.1997099336995486E-3</v>
      </c>
    </row>
    <row r="1258" spans="50:51">
      <c r="AX1258">
        <f t="shared" si="349"/>
        <v>1254</v>
      </c>
      <c r="AY1258" s="34">
        <v>1.0279456732967993E-2</v>
      </c>
    </row>
    <row r="1259" spans="50:51">
      <c r="AX1259">
        <f t="shared" si="349"/>
        <v>1255</v>
      </c>
      <c r="AY1259" s="34">
        <v>9.1758473365342007E-3</v>
      </c>
    </row>
    <row r="1260" spans="50:51">
      <c r="AX1260">
        <f t="shared" si="349"/>
        <v>1256</v>
      </c>
      <c r="AY1260" s="34">
        <v>9.3932898948335189E-3</v>
      </c>
    </row>
    <row r="1261" spans="50:51">
      <c r="AX1261">
        <f t="shared" si="349"/>
        <v>1257</v>
      </c>
      <c r="AY1261" s="34">
        <v>9.7096479195250395E-3</v>
      </c>
    </row>
    <row r="1262" spans="50:51">
      <c r="AX1262">
        <f t="shared" si="349"/>
        <v>1258</v>
      </c>
      <c r="AY1262" s="34">
        <v>7.5968078417922198E-3</v>
      </c>
    </row>
    <row r="1263" spans="50:51">
      <c r="AX1263">
        <f t="shared" si="349"/>
        <v>1259</v>
      </c>
      <c r="AY1263" s="34">
        <v>8.7250300068591278E-3</v>
      </c>
    </row>
    <row r="1264" spans="50:51">
      <c r="AX1264">
        <f t="shared" si="349"/>
        <v>1260</v>
      </c>
      <c r="AY1264" s="34">
        <v>9.5640432098768203E-3</v>
      </c>
    </row>
    <row r="1265" spans="50:51">
      <c r="AX1265">
        <f t="shared" si="349"/>
        <v>1261</v>
      </c>
      <c r="AY1265" s="34">
        <v>8.9594050068591089E-3</v>
      </c>
    </row>
    <row r="1266" spans="50:51">
      <c r="AX1266">
        <f t="shared" si="349"/>
        <v>1262</v>
      </c>
      <c r="AY1266" s="34">
        <v>9.6678169295843306E-3</v>
      </c>
    </row>
    <row r="1267" spans="50:51">
      <c r="AX1267">
        <f t="shared" si="349"/>
        <v>1263</v>
      </c>
      <c r="AY1267" s="34">
        <v>1.0159893689986342E-2</v>
      </c>
    </row>
    <row r="1268" spans="50:51">
      <c r="AX1268">
        <f t="shared" si="349"/>
        <v>1264</v>
      </c>
      <c r="AY1268" s="34">
        <v>8.5744598765435925E-3</v>
      </c>
    </row>
    <row r="1269" spans="50:51">
      <c r="AX1269">
        <f t="shared" si="349"/>
        <v>1265</v>
      </c>
      <c r="AY1269" s="34">
        <v>8.1724036922725344E-3</v>
      </c>
    </row>
    <row r="1270" spans="50:51">
      <c r="AX1270">
        <f t="shared" si="349"/>
        <v>1266</v>
      </c>
      <c r="AY1270" s="34">
        <v>8.9914837677188327E-3</v>
      </c>
    </row>
    <row r="1271" spans="50:51">
      <c r="AX1271">
        <f t="shared" si="349"/>
        <v>1267</v>
      </c>
      <c r="AY1271" s="34">
        <v>7.8189657636032871E-3</v>
      </c>
    </row>
    <row r="1272" spans="50:51">
      <c r="AX1272">
        <f t="shared" si="349"/>
        <v>1268</v>
      </c>
      <c r="AY1272" s="34">
        <v>8.4436085390950308E-3</v>
      </c>
    </row>
    <row r="1273" spans="50:51">
      <c r="AX1273">
        <f t="shared" si="349"/>
        <v>1269</v>
      </c>
      <c r="AY1273" s="34">
        <v>8.9405435528124508E-3</v>
      </c>
    </row>
    <row r="1274" spans="50:51">
      <c r="AX1274">
        <f t="shared" si="349"/>
        <v>1270</v>
      </c>
      <c r="AY1274" s="34">
        <v>9.3767861225428229E-3</v>
      </c>
    </row>
    <row r="1275" spans="50:51">
      <c r="AX1275">
        <f t="shared" si="349"/>
        <v>1271</v>
      </c>
      <c r="AY1275" s="34">
        <v>1.0486325445816758E-2</v>
      </c>
    </row>
    <row r="1276" spans="50:51">
      <c r="AX1276">
        <f t="shared" si="349"/>
        <v>1272</v>
      </c>
      <c r="AY1276" s="34">
        <v>9.9014060356657514E-3</v>
      </c>
    </row>
    <row r="1277" spans="50:51">
      <c r="AX1277">
        <f t="shared" si="349"/>
        <v>1273</v>
      </c>
      <c r="AY1277" s="34">
        <v>9.3696416323734849E-3</v>
      </c>
    </row>
    <row r="1278" spans="50:51">
      <c r="AX1278">
        <f t="shared" si="349"/>
        <v>1274</v>
      </c>
      <c r="AY1278" s="34">
        <v>9.2092835505261823E-3</v>
      </c>
    </row>
    <row r="1279" spans="50:51">
      <c r="AX1279">
        <f t="shared" si="349"/>
        <v>1275</v>
      </c>
      <c r="AY1279" s="34">
        <v>8.8358767718339799E-3</v>
      </c>
    </row>
    <row r="1280" spans="50:51">
      <c r="AX1280">
        <f t="shared" si="349"/>
        <v>1276</v>
      </c>
      <c r="AY1280" s="34">
        <v>9.1480552697762087E-3</v>
      </c>
    </row>
    <row r="1281" spans="50:51">
      <c r="AX1281">
        <f t="shared" si="349"/>
        <v>1277</v>
      </c>
      <c r="AY1281" s="34">
        <v>8.1661879858257163E-3</v>
      </c>
    </row>
    <row r="1282" spans="50:51">
      <c r="AX1282">
        <f t="shared" si="349"/>
        <v>1278</v>
      </c>
      <c r="AY1282" s="34">
        <v>9.0472465134891263E-3</v>
      </c>
    </row>
    <row r="1283" spans="50:51">
      <c r="AX1283">
        <f t="shared" si="349"/>
        <v>1279</v>
      </c>
      <c r="AY1283" s="34">
        <v>9.241933870599385E-3</v>
      </c>
    </row>
    <row r="1284" spans="50:51">
      <c r="AX1284">
        <f t="shared" si="349"/>
        <v>1280</v>
      </c>
      <c r="AY1284" s="34">
        <v>8.0565557841797281E-3</v>
      </c>
    </row>
    <row r="1285" spans="50:51">
      <c r="AX1285">
        <f t="shared" si="349"/>
        <v>1281</v>
      </c>
      <c r="AY1285" s="34">
        <v>8.6021804984003133E-3</v>
      </c>
    </row>
    <row r="1286" spans="50:51">
      <c r="AX1286">
        <f t="shared" si="349"/>
        <v>1282</v>
      </c>
      <c r="AY1286" s="34">
        <v>8.7616455189760325E-3</v>
      </c>
    </row>
    <row r="1287" spans="50:51">
      <c r="AX1287">
        <f t="shared" ref="AX1287:AX1350" si="350">AX1286+1</f>
        <v>1283</v>
      </c>
      <c r="AY1287" s="34">
        <v>9.5843335619573734E-3</v>
      </c>
    </row>
    <row r="1288" spans="50:51">
      <c r="AX1288">
        <f t="shared" si="350"/>
        <v>1284</v>
      </c>
      <c r="AY1288" s="34">
        <v>8.9122513717421886E-3</v>
      </c>
    </row>
    <row r="1289" spans="50:51">
      <c r="AX1289">
        <f t="shared" si="350"/>
        <v>1285</v>
      </c>
      <c r="AY1289" s="34">
        <v>9.5177469135804427E-3</v>
      </c>
    </row>
    <row r="1290" spans="50:51">
      <c r="AX1290">
        <f t="shared" si="350"/>
        <v>1286</v>
      </c>
      <c r="AY1290" s="34">
        <v>7.5894132944674345E-3</v>
      </c>
    </row>
    <row r="1291" spans="50:51">
      <c r="AX1291">
        <f t="shared" si="350"/>
        <v>1287</v>
      </c>
      <c r="AY1291" s="34">
        <v>8.3360125171471813E-3</v>
      </c>
    </row>
    <row r="1292" spans="50:51">
      <c r="AX1292">
        <f t="shared" si="350"/>
        <v>1288</v>
      </c>
      <c r="AY1292" s="34">
        <v>8.9729438157297291E-3</v>
      </c>
    </row>
    <row r="1293" spans="50:51">
      <c r="AX1293">
        <f t="shared" si="350"/>
        <v>1289</v>
      </c>
      <c r="AY1293" s="34">
        <v>8.4149234110655717E-3</v>
      </c>
    </row>
    <row r="1294" spans="50:51">
      <c r="AX1294">
        <f t="shared" si="350"/>
        <v>1290</v>
      </c>
      <c r="AY1294" s="34">
        <v>1.0004108081847469E-2</v>
      </c>
    </row>
    <row r="1295" spans="50:51">
      <c r="AX1295">
        <f t="shared" si="350"/>
        <v>1291</v>
      </c>
      <c r="AY1295" s="34">
        <v>9.3783579103798934E-3</v>
      </c>
    </row>
    <row r="1296" spans="50:51">
      <c r="AX1296">
        <f t="shared" si="350"/>
        <v>1292</v>
      </c>
      <c r="AY1296" s="34">
        <v>9.5900491540929934E-3</v>
      </c>
    </row>
    <row r="1297" spans="50:51">
      <c r="AX1297">
        <f t="shared" si="350"/>
        <v>1293</v>
      </c>
      <c r="AY1297" s="34">
        <v>8.3713062985827872E-3</v>
      </c>
    </row>
    <row r="1298" spans="50:51">
      <c r="AX1298">
        <f t="shared" si="350"/>
        <v>1294</v>
      </c>
      <c r="AY1298" s="34">
        <v>8.8391632373115026E-3</v>
      </c>
    </row>
    <row r="1299" spans="50:51">
      <c r="AX1299">
        <f t="shared" si="350"/>
        <v>1295</v>
      </c>
      <c r="AY1299" s="34">
        <v>8.7278163580248244E-3</v>
      </c>
    </row>
    <row r="1300" spans="50:51">
      <c r="AX1300">
        <f t="shared" si="350"/>
        <v>1296</v>
      </c>
      <c r="AY1300" s="34">
        <v>8.8992126771837328E-3</v>
      </c>
    </row>
    <row r="1301" spans="50:51">
      <c r="AX1301">
        <f t="shared" si="350"/>
        <v>1297</v>
      </c>
      <c r="AY1301" s="34">
        <v>7.1482767489713123E-3</v>
      </c>
    </row>
    <row r="1302" spans="50:51">
      <c r="AX1302">
        <f t="shared" si="350"/>
        <v>1298</v>
      </c>
      <c r="AY1302" s="34">
        <v>9.1602723479654036E-3</v>
      </c>
    </row>
    <row r="1303" spans="50:51">
      <c r="AX1303">
        <f t="shared" si="350"/>
        <v>1299</v>
      </c>
      <c r="AY1303" s="34">
        <v>9.8801868998631224E-3</v>
      </c>
    </row>
    <row r="1304" spans="50:51">
      <c r="AX1304">
        <f t="shared" si="350"/>
        <v>1300</v>
      </c>
      <c r="AY1304" s="34">
        <v>8.8757787494290075E-3</v>
      </c>
    </row>
    <row r="1305" spans="50:51">
      <c r="AX1305">
        <f t="shared" si="350"/>
        <v>1301</v>
      </c>
      <c r="AY1305" s="34">
        <v>9.050783036122674E-3</v>
      </c>
    </row>
    <row r="1306" spans="50:51">
      <c r="AX1306">
        <f t="shared" si="350"/>
        <v>1302</v>
      </c>
      <c r="AY1306" s="34">
        <v>9.0447816643806685E-3</v>
      </c>
    </row>
    <row r="1307" spans="50:51">
      <c r="AX1307">
        <f t="shared" si="350"/>
        <v>1303</v>
      </c>
      <c r="AY1307" s="34">
        <v>9.4724865683586974E-3</v>
      </c>
    </row>
    <row r="1308" spans="50:51">
      <c r="AX1308">
        <f t="shared" si="350"/>
        <v>1304</v>
      </c>
      <c r="AY1308" s="34">
        <v>9.3146290580708828E-3</v>
      </c>
    </row>
    <row r="1309" spans="50:51">
      <c r="AX1309">
        <f t="shared" si="350"/>
        <v>1305</v>
      </c>
      <c r="AY1309" s="34">
        <v>7.9489240397809177E-3</v>
      </c>
    </row>
    <row r="1310" spans="50:51">
      <c r="AX1310">
        <f t="shared" si="350"/>
        <v>1306</v>
      </c>
      <c r="AY1310" s="34">
        <v>8.8176225994515706E-3</v>
      </c>
    </row>
    <row r="1311" spans="50:51">
      <c r="AX1311">
        <f t="shared" si="350"/>
        <v>1307</v>
      </c>
      <c r="AY1311" s="34">
        <v>9.0512117055334494E-3</v>
      </c>
    </row>
    <row r="1312" spans="50:51">
      <c r="AX1312">
        <f t="shared" si="350"/>
        <v>1308</v>
      </c>
      <c r="AY1312" s="34">
        <v>8.3407993255603732E-3</v>
      </c>
    </row>
    <row r="1313" spans="50:51">
      <c r="AX1313">
        <f t="shared" si="350"/>
        <v>1309</v>
      </c>
      <c r="AY1313" s="34">
        <v>8.5479538180162039E-3</v>
      </c>
    </row>
    <row r="1314" spans="50:51">
      <c r="AX1314">
        <f t="shared" si="350"/>
        <v>1310</v>
      </c>
      <c r="AY1314" s="34">
        <v>9.1292652606313925E-3</v>
      </c>
    </row>
    <row r="1315" spans="50:51">
      <c r="AX1315">
        <f t="shared" si="350"/>
        <v>1311</v>
      </c>
      <c r="AY1315" s="34">
        <v>1.0079768232739299E-2</v>
      </c>
    </row>
    <row r="1316" spans="50:51">
      <c r="AX1316">
        <f t="shared" si="350"/>
        <v>1312</v>
      </c>
      <c r="AY1316" s="34">
        <v>1.0343828589392217E-2</v>
      </c>
    </row>
    <row r="1317" spans="50:51">
      <c r="AX1317">
        <f t="shared" si="350"/>
        <v>1313</v>
      </c>
      <c r="AY1317" s="34">
        <v>9.8837591449477662E-3</v>
      </c>
    </row>
    <row r="1318" spans="50:51">
      <c r="AX1318">
        <f t="shared" si="350"/>
        <v>1314</v>
      </c>
      <c r="AY1318" s="34">
        <v>9.403613683127799E-3</v>
      </c>
    </row>
    <row r="1319" spans="50:51">
      <c r="AX1319">
        <f t="shared" si="350"/>
        <v>1315</v>
      </c>
      <c r="AY1319" s="34">
        <v>9.0820759030644637E-3</v>
      </c>
    </row>
    <row r="1320" spans="50:51">
      <c r="AX1320">
        <f t="shared" si="350"/>
        <v>1316</v>
      </c>
      <c r="AY1320" s="34">
        <v>7.8851951874716296E-3</v>
      </c>
    </row>
    <row r="1321" spans="50:51">
      <c r="AX1321">
        <f t="shared" si="350"/>
        <v>1317</v>
      </c>
      <c r="AY1321" s="34">
        <v>8.8954618198447549E-3</v>
      </c>
    </row>
    <row r="1322" spans="50:51">
      <c r="AX1322">
        <f t="shared" si="350"/>
        <v>1318</v>
      </c>
      <c r="AY1322" s="34">
        <v>1.0339613340191973E-2</v>
      </c>
    </row>
    <row r="1323" spans="50:51">
      <c r="AX1323">
        <f t="shared" si="350"/>
        <v>1319</v>
      </c>
      <c r="AY1323" s="34">
        <v>9.6458476223139529E-3</v>
      </c>
    </row>
    <row r="1324" spans="50:51">
      <c r="AX1324">
        <f t="shared" si="350"/>
        <v>1320</v>
      </c>
      <c r="AY1324" s="34">
        <v>8.9493669981714225E-3</v>
      </c>
    </row>
    <row r="1325" spans="50:51">
      <c r="AX1325">
        <f t="shared" si="350"/>
        <v>1321</v>
      </c>
      <c r="AY1325" s="34">
        <v>8.7584662208509238E-3</v>
      </c>
    </row>
    <row r="1326" spans="50:51">
      <c r="AX1326">
        <f t="shared" si="350"/>
        <v>1322</v>
      </c>
      <c r="AY1326" s="34">
        <v>1.0143925754458551E-2</v>
      </c>
    </row>
    <row r="1327" spans="50:51">
      <c r="AX1327">
        <f t="shared" si="350"/>
        <v>1323</v>
      </c>
      <c r="AY1327" s="34">
        <v>8.5104452446277869E-3</v>
      </c>
    </row>
    <row r="1328" spans="50:51">
      <c r="AX1328">
        <f t="shared" si="350"/>
        <v>1324</v>
      </c>
      <c r="AY1328" s="34">
        <v>8.8678840877918306E-3</v>
      </c>
    </row>
    <row r="1329" spans="50:51">
      <c r="AX1329">
        <f t="shared" si="350"/>
        <v>1325</v>
      </c>
      <c r="AY1329" s="34">
        <v>9.0532836076824118E-3</v>
      </c>
    </row>
    <row r="1330" spans="50:51">
      <c r="AX1330">
        <f t="shared" si="350"/>
        <v>1326</v>
      </c>
      <c r="AY1330" s="34">
        <v>9.051997599451864E-3</v>
      </c>
    </row>
    <row r="1331" spans="50:51">
      <c r="AX1331">
        <f t="shared" si="350"/>
        <v>1327</v>
      </c>
      <c r="AY1331" s="34">
        <v>1.0039294695930425E-2</v>
      </c>
    </row>
    <row r="1332" spans="50:51">
      <c r="AX1332">
        <f t="shared" si="350"/>
        <v>1328</v>
      </c>
      <c r="AY1332" s="34">
        <v>1.0284815100594645E-2</v>
      </c>
    </row>
    <row r="1333" spans="50:51">
      <c r="AX1333">
        <f t="shared" si="350"/>
        <v>1329</v>
      </c>
      <c r="AY1333" s="34">
        <v>8.2442058184730264E-3</v>
      </c>
    </row>
    <row r="1334" spans="50:51">
      <c r="AX1334">
        <f t="shared" si="350"/>
        <v>1330</v>
      </c>
      <c r="AY1334" s="34">
        <v>8.3499085505260497E-3</v>
      </c>
    </row>
    <row r="1335" spans="50:51">
      <c r="AX1335">
        <f t="shared" si="350"/>
        <v>1331</v>
      </c>
      <c r="AY1335" s="34">
        <v>9.4916338020123951E-3</v>
      </c>
    </row>
    <row r="1336" spans="50:51">
      <c r="AX1336">
        <f t="shared" si="350"/>
        <v>1332</v>
      </c>
      <c r="AY1336" s="34">
        <v>8.2908236168270262E-3</v>
      </c>
    </row>
    <row r="1337" spans="50:51">
      <c r="AX1337">
        <f t="shared" si="350"/>
        <v>1333</v>
      </c>
      <c r="AY1337" s="34">
        <v>9.000092878372324E-3</v>
      </c>
    </row>
    <row r="1338" spans="50:51">
      <c r="AX1338">
        <f t="shared" si="350"/>
        <v>1334</v>
      </c>
      <c r="AY1338" s="34">
        <v>9.2611882716053546E-3</v>
      </c>
    </row>
    <row r="1339" spans="50:51">
      <c r="AX1339">
        <f t="shared" si="350"/>
        <v>1335</v>
      </c>
      <c r="AY1339" s="34">
        <v>1.0420310356653334E-2</v>
      </c>
    </row>
    <row r="1340" spans="50:51">
      <c r="AX1340">
        <f t="shared" si="350"/>
        <v>1336</v>
      </c>
      <c r="AY1340" s="34">
        <v>8.3363697416553844E-3</v>
      </c>
    </row>
    <row r="1341" spans="50:51">
      <c r="AX1341">
        <f t="shared" si="350"/>
        <v>1337</v>
      </c>
      <c r="AY1341" s="34">
        <v>9.2655464106083767E-3</v>
      </c>
    </row>
    <row r="1342" spans="50:51">
      <c r="AX1342">
        <f t="shared" si="350"/>
        <v>1338</v>
      </c>
      <c r="AY1342" s="34">
        <v>8.640474965706765E-3</v>
      </c>
    </row>
    <row r="1343" spans="50:51">
      <c r="AX1343">
        <f t="shared" si="350"/>
        <v>1339</v>
      </c>
      <c r="AY1343" s="34">
        <v>1.0528763717421494E-2</v>
      </c>
    </row>
    <row r="1344" spans="50:51">
      <c r="AX1344">
        <f t="shared" si="350"/>
        <v>1340</v>
      </c>
      <c r="AY1344" s="34">
        <v>8.4696502057616356E-3</v>
      </c>
    </row>
    <row r="1345" spans="50:51">
      <c r="AX1345">
        <f t="shared" si="350"/>
        <v>1341</v>
      </c>
      <c r="AY1345" s="34">
        <v>9.6807841792413071E-3</v>
      </c>
    </row>
    <row r="1346" spans="50:51">
      <c r="AX1346">
        <f t="shared" si="350"/>
        <v>1342</v>
      </c>
      <c r="AY1346" s="34">
        <v>1.0129422439415583E-2</v>
      </c>
    </row>
    <row r="1347" spans="50:51">
      <c r="AX1347">
        <f t="shared" si="350"/>
        <v>1343</v>
      </c>
      <c r="AY1347" s="34">
        <v>8.7894375857340973E-3</v>
      </c>
    </row>
    <row r="1348" spans="50:51">
      <c r="AX1348">
        <f t="shared" si="350"/>
        <v>1344</v>
      </c>
      <c r="AY1348" s="34">
        <v>8.8711348308185469E-3</v>
      </c>
    </row>
    <row r="1349" spans="50:51">
      <c r="AX1349">
        <f t="shared" si="350"/>
        <v>1345</v>
      </c>
      <c r="AY1349" s="34">
        <v>9.4779878257890641E-3</v>
      </c>
    </row>
    <row r="1350" spans="50:51">
      <c r="AX1350">
        <f t="shared" si="350"/>
        <v>1346</v>
      </c>
      <c r="AY1350" s="34">
        <v>8.2792138203021445E-3</v>
      </c>
    </row>
    <row r="1351" spans="50:51">
      <c r="AX1351">
        <f t="shared" ref="AX1351:AX1414" si="351">AX1350+1</f>
        <v>1347</v>
      </c>
      <c r="AY1351" s="34">
        <v>1.0058834876543481E-2</v>
      </c>
    </row>
    <row r="1352" spans="50:51">
      <c r="AX1352">
        <f t="shared" si="351"/>
        <v>1348</v>
      </c>
      <c r="AY1352" s="34">
        <v>9.4405864197535279E-3</v>
      </c>
    </row>
    <row r="1353" spans="50:51">
      <c r="AX1353">
        <f t="shared" si="351"/>
        <v>1349</v>
      </c>
      <c r="AY1353" s="34">
        <v>9.0857553155010966E-3</v>
      </c>
    </row>
    <row r="1354" spans="50:51">
      <c r="AX1354">
        <f t="shared" si="351"/>
        <v>1350</v>
      </c>
      <c r="AY1354" s="34">
        <v>1.08166152263377E-2</v>
      </c>
    </row>
    <row r="1355" spans="50:51">
      <c r="AX1355">
        <f t="shared" si="351"/>
        <v>1351</v>
      </c>
      <c r="AY1355" s="34">
        <v>9.6288437357115227E-3</v>
      </c>
    </row>
    <row r="1356" spans="50:51">
      <c r="AX1356">
        <f t="shared" si="351"/>
        <v>1352</v>
      </c>
      <c r="AY1356" s="34">
        <v>8.1790480681298988E-3</v>
      </c>
    </row>
    <row r="1357" spans="50:51">
      <c r="AX1357">
        <f t="shared" si="351"/>
        <v>1353</v>
      </c>
      <c r="AY1357" s="34">
        <v>8.7104552469136152E-3</v>
      </c>
    </row>
    <row r="1358" spans="50:51">
      <c r="AX1358">
        <f t="shared" si="351"/>
        <v>1354</v>
      </c>
      <c r="AY1358" s="34">
        <v>8.8347693758576169E-3</v>
      </c>
    </row>
    <row r="1359" spans="50:51">
      <c r="AX1359">
        <f t="shared" si="351"/>
        <v>1355</v>
      </c>
      <c r="AY1359" s="34">
        <v>9.6840349222679298E-3</v>
      </c>
    </row>
    <row r="1360" spans="50:51">
      <c r="AX1360">
        <f t="shared" si="351"/>
        <v>1356</v>
      </c>
      <c r="AY1360" s="34">
        <v>9.3296682098770074E-3</v>
      </c>
    </row>
    <row r="1361" spans="50:51">
      <c r="AX1361">
        <f t="shared" si="351"/>
        <v>1357</v>
      </c>
      <c r="AY1361" s="34">
        <v>9.205389803383885E-3</v>
      </c>
    </row>
    <row r="1362" spans="50:51">
      <c r="AX1362">
        <f t="shared" si="351"/>
        <v>1358</v>
      </c>
      <c r="AY1362" s="34">
        <v>1.0004643918610088E-2</v>
      </c>
    </row>
    <row r="1363" spans="50:51">
      <c r="AX1363">
        <f t="shared" si="351"/>
        <v>1359</v>
      </c>
      <c r="AY1363" s="34">
        <v>8.4384287837221111E-3</v>
      </c>
    </row>
    <row r="1364" spans="50:51">
      <c r="AX1364">
        <f t="shared" si="351"/>
        <v>1360</v>
      </c>
      <c r="AY1364" s="34">
        <v>9.7999542752634575E-3</v>
      </c>
    </row>
    <row r="1365" spans="50:51">
      <c r="AX1365">
        <f t="shared" si="351"/>
        <v>1361</v>
      </c>
      <c r="AY1365" s="34">
        <v>8.2168066986742505E-3</v>
      </c>
    </row>
    <row r="1366" spans="50:51">
      <c r="AX1366">
        <f t="shared" si="351"/>
        <v>1362</v>
      </c>
      <c r="AY1366" s="34">
        <v>8.3872385116602471E-3</v>
      </c>
    </row>
    <row r="1367" spans="50:51">
      <c r="AX1367">
        <f t="shared" si="351"/>
        <v>1363</v>
      </c>
      <c r="AY1367" s="34">
        <v>8.7781850137176407E-3</v>
      </c>
    </row>
    <row r="1368" spans="50:51">
      <c r="AX1368">
        <f t="shared" si="351"/>
        <v>1364</v>
      </c>
      <c r="AY1368" s="34">
        <v>8.3978123571107205E-3</v>
      </c>
    </row>
    <row r="1369" spans="50:51">
      <c r="AX1369">
        <f t="shared" si="351"/>
        <v>1365</v>
      </c>
      <c r="AY1369" s="34">
        <v>9.1961734110660998E-3</v>
      </c>
    </row>
    <row r="1370" spans="50:51">
      <c r="AX1370">
        <f t="shared" si="351"/>
        <v>1366</v>
      </c>
      <c r="AY1370" s="34">
        <v>8.4501457475996081E-3</v>
      </c>
    </row>
    <row r="1371" spans="50:51">
      <c r="AX1371">
        <f t="shared" si="351"/>
        <v>1367</v>
      </c>
      <c r="AY1371" s="34">
        <v>8.3368698559672088E-3</v>
      </c>
    </row>
    <row r="1372" spans="50:51">
      <c r="AX1372">
        <f t="shared" si="351"/>
        <v>1368</v>
      </c>
      <c r="AY1372" s="34">
        <v>8.6648733996345303E-3</v>
      </c>
    </row>
    <row r="1373" spans="50:51">
      <c r="AX1373">
        <f t="shared" si="351"/>
        <v>1369</v>
      </c>
      <c r="AY1373" s="34">
        <v>1.0793467078189886E-2</v>
      </c>
    </row>
    <row r="1374" spans="50:51">
      <c r="AX1374">
        <f t="shared" si="351"/>
        <v>1370</v>
      </c>
      <c r="AY1374" s="34">
        <v>9.0784679355284253E-3</v>
      </c>
    </row>
    <row r="1375" spans="50:51">
      <c r="AX1375">
        <f t="shared" si="351"/>
        <v>1371</v>
      </c>
      <c r="AY1375" s="34">
        <v>8.4448231024238565E-3</v>
      </c>
    </row>
    <row r="1376" spans="50:51">
      <c r="AX1376">
        <f t="shared" si="351"/>
        <v>1372</v>
      </c>
      <c r="AY1376" s="34">
        <v>9.5784036351167119E-3</v>
      </c>
    </row>
    <row r="1377" spans="50:51">
      <c r="AX1377">
        <f t="shared" si="351"/>
        <v>1373</v>
      </c>
      <c r="AY1377" s="34">
        <v>8.8294467306814072E-3</v>
      </c>
    </row>
    <row r="1378" spans="50:51">
      <c r="AX1378">
        <f t="shared" si="351"/>
        <v>1374</v>
      </c>
      <c r="AY1378" s="34">
        <v>8.7732195930503316E-3</v>
      </c>
    </row>
    <row r="1379" spans="50:51">
      <c r="AX1379">
        <f t="shared" si="351"/>
        <v>1375</v>
      </c>
      <c r="AY1379" s="34">
        <v>9.3794653063562303E-3</v>
      </c>
    </row>
    <row r="1380" spans="50:51">
      <c r="AX1380">
        <f t="shared" si="351"/>
        <v>1376</v>
      </c>
      <c r="AY1380" s="34">
        <v>9.4481595793328675E-3</v>
      </c>
    </row>
    <row r="1381" spans="50:51">
      <c r="AX1381">
        <f t="shared" si="351"/>
        <v>1377</v>
      </c>
      <c r="AY1381" s="34">
        <v>8.4493241312307028E-3</v>
      </c>
    </row>
    <row r="1382" spans="50:51">
      <c r="AX1382">
        <f t="shared" si="351"/>
        <v>1378</v>
      </c>
      <c r="AY1382" s="34">
        <v>9.038387345679048E-3</v>
      </c>
    </row>
    <row r="1383" spans="50:51">
      <c r="AX1383">
        <f t="shared" si="351"/>
        <v>1379</v>
      </c>
      <c r="AY1383" s="34">
        <v>8.2187357110201711E-3</v>
      </c>
    </row>
    <row r="1384" spans="50:51">
      <c r="AX1384">
        <f t="shared" si="351"/>
        <v>1380</v>
      </c>
      <c r="AY1384" s="34">
        <v>9.0180969935987829E-3</v>
      </c>
    </row>
    <row r="1385" spans="50:51">
      <c r="AX1385">
        <f t="shared" si="351"/>
        <v>1381</v>
      </c>
      <c r="AY1385" s="34">
        <v>9.9143018404209554E-3</v>
      </c>
    </row>
    <row r="1386" spans="50:51">
      <c r="AX1386">
        <f t="shared" si="351"/>
        <v>1382</v>
      </c>
      <c r="AY1386" s="34">
        <v>9.4172596593508871E-3</v>
      </c>
    </row>
    <row r="1387" spans="50:51">
      <c r="AX1387">
        <f t="shared" si="351"/>
        <v>1383</v>
      </c>
      <c r="AY1387" s="34">
        <v>9.3063057270234856E-3</v>
      </c>
    </row>
    <row r="1388" spans="50:51">
      <c r="AX1388">
        <f t="shared" si="351"/>
        <v>1384</v>
      </c>
      <c r="AY1388" s="34">
        <v>1.0227087620027569E-2</v>
      </c>
    </row>
    <row r="1389" spans="50:51">
      <c r="AX1389">
        <f t="shared" si="351"/>
        <v>1385</v>
      </c>
      <c r="AY1389" s="34">
        <v>9.6903577960678645E-3</v>
      </c>
    </row>
    <row r="1390" spans="50:51">
      <c r="AX1390">
        <f t="shared" si="351"/>
        <v>1386</v>
      </c>
      <c r="AY1390" s="34">
        <v>8.6659093507090359E-3</v>
      </c>
    </row>
    <row r="1391" spans="50:51">
      <c r="AX1391">
        <f t="shared" si="351"/>
        <v>1387</v>
      </c>
      <c r="AY1391" s="34">
        <v>9.9302340534979106E-3</v>
      </c>
    </row>
    <row r="1392" spans="50:51">
      <c r="AX1392">
        <f t="shared" si="351"/>
        <v>1388</v>
      </c>
      <c r="AY1392" s="34">
        <v>9.0452817786925363E-3</v>
      </c>
    </row>
    <row r="1393" spans="50:51">
      <c r="AX1393">
        <f t="shared" si="351"/>
        <v>1389</v>
      </c>
      <c r="AY1393" s="34">
        <v>8.3670910493827723E-3</v>
      </c>
    </row>
    <row r="1394" spans="50:51">
      <c r="AX1394">
        <f t="shared" si="351"/>
        <v>1390</v>
      </c>
      <c r="AY1394" s="34">
        <v>8.579496742113165E-3</v>
      </c>
    </row>
    <row r="1395" spans="50:51">
      <c r="AX1395">
        <f t="shared" si="351"/>
        <v>1391</v>
      </c>
      <c r="AY1395" s="34">
        <v>9.3998985482399381E-3</v>
      </c>
    </row>
    <row r="1396" spans="50:51">
      <c r="AX1396">
        <f t="shared" si="351"/>
        <v>1392</v>
      </c>
      <c r="AY1396" s="34">
        <v>1.0930927069044709E-2</v>
      </c>
    </row>
    <row r="1397" spans="50:51">
      <c r="AX1397">
        <f t="shared" si="351"/>
        <v>1393</v>
      </c>
      <c r="AY1397" s="34">
        <v>1.1041345164609443E-2</v>
      </c>
    </row>
    <row r="1398" spans="50:51">
      <c r="AX1398">
        <f t="shared" si="351"/>
        <v>1394</v>
      </c>
      <c r="AY1398" s="34">
        <v>8.1051383173299397E-3</v>
      </c>
    </row>
    <row r="1399" spans="50:51">
      <c r="AX1399">
        <f t="shared" si="351"/>
        <v>1395</v>
      </c>
      <c r="AY1399" s="34">
        <v>7.4800668724282144E-3</v>
      </c>
    </row>
    <row r="1400" spans="50:51">
      <c r="AX1400">
        <f t="shared" si="351"/>
        <v>1396</v>
      </c>
      <c r="AY1400" s="34">
        <v>9.5622213648839764E-3</v>
      </c>
    </row>
    <row r="1401" spans="50:51">
      <c r="AX1401">
        <f t="shared" si="351"/>
        <v>1397</v>
      </c>
      <c r="AY1401" s="34">
        <v>8.9612268518523205E-3</v>
      </c>
    </row>
    <row r="1402" spans="50:51">
      <c r="AX1402">
        <f t="shared" si="351"/>
        <v>1398</v>
      </c>
      <c r="AY1402" s="34">
        <v>8.9308627686333786E-3</v>
      </c>
    </row>
    <row r="1403" spans="50:51">
      <c r="AX1403">
        <f t="shared" si="351"/>
        <v>1399</v>
      </c>
      <c r="AY1403" s="34">
        <v>9.0534979423873303E-3</v>
      </c>
    </row>
    <row r="1404" spans="50:51">
      <c r="AX1404">
        <f t="shared" si="351"/>
        <v>1400</v>
      </c>
      <c r="AY1404" s="34">
        <v>1.0074731367169779E-2</v>
      </c>
    </row>
    <row r="1405" spans="50:51">
      <c r="AX1405">
        <f t="shared" si="351"/>
        <v>1401</v>
      </c>
      <c r="AY1405" s="34">
        <v>1.0619391575217378E-2</v>
      </c>
    </row>
    <row r="1406" spans="50:51">
      <c r="AX1406">
        <f t="shared" si="351"/>
        <v>1402</v>
      </c>
      <c r="AY1406" s="34">
        <v>9.9956775834479823E-3</v>
      </c>
    </row>
    <row r="1407" spans="50:51">
      <c r="AX1407">
        <f t="shared" si="351"/>
        <v>1403</v>
      </c>
      <c r="AY1407" s="34">
        <v>9.319237254230112E-3</v>
      </c>
    </row>
    <row r="1408" spans="50:51">
      <c r="AX1408">
        <f t="shared" si="351"/>
        <v>1404</v>
      </c>
      <c r="AY1408" s="34">
        <v>9.1967092478283021E-3</v>
      </c>
    </row>
    <row r="1409" spans="50:51">
      <c r="AX1409">
        <f t="shared" si="351"/>
        <v>1405</v>
      </c>
      <c r="AY1409" s="34">
        <v>8.9384716506635282E-3</v>
      </c>
    </row>
    <row r="1410" spans="50:51">
      <c r="AX1410">
        <f t="shared" si="351"/>
        <v>1406</v>
      </c>
      <c r="AY1410" s="34">
        <v>9.5976937585736371E-3</v>
      </c>
    </row>
    <row r="1411" spans="50:51">
      <c r="AX1411">
        <f t="shared" si="351"/>
        <v>1407</v>
      </c>
      <c r="AY1411" s="34">
        <v>9.7556941586651961E-3</v>
      </c>
    </row>
    <row r="1412" spans="50:51">
      <c r="AX1412">
        <f t="shared" si="351"/>
        <v>1408</v>
      </c>
      <c r="AY1412" s="34">
        <v>1.0972900948788401E-2</v>
      </c>
    </row>
    <row r="1413" spans="50:51">
      <c r="AX1413">
        <f t="shared" si="351"/>
        <v>1409</v>
      </c>
      <c r="AY1413" s="34">
        <v>8.7580732738914892E-3</v>
      </c>
    </row>
    <row r="1414" spans="50:51">
      <c r="AX1414">
        <f t="shared" si="351"/>
        <v>1410</v>
      </c>
      <c r="AY1414" s="34">
        <v>9.4822387974397484E-3</v>
      </c>
    </row>
    <row r="1415" spans="50:51">
      <c r="AX1415">
        <f t="shared" ref="AX1415:AX1478" si="352">AX1414+1</f>
        <v>1411</v>
      </c>
      <c r="AY1415" s="34">
        <v>9.9667781207139743E-3</v>
      </c>
    </row>
    <row r="1416" spans="50:51">
      <c r="AX1416">
        <f t="shared" si="352"/>
        <v>1412</v>
      </c>
      <c r="AY1416" s="34">
        <v>8.2647105052591069E-3</v>
      </c>
    </row>
    <row r="1417" spans="50:51">
      <c r="AX1417">
        <f t="shared" si="352"/>
        <v>1413</v>
      </c>
      <c r="AY1417" s="34">
        <v>9.7773062414269456E-3</v>
      </c>
    </row>
    <row r="1418" spans="50:51">
      <c r="AX1418">
        <f t="shared" si="352"/>
        <v>1414</v>
      </c>
      <c r="AY1418" s="34">
        <v>9.0248485368085388E-3</v>
      </c>
    </row>
    <row r="1419" spans="50:51">
      <c r="AX1419">
        <f t="shared" si="352"/>
        <v>1415</v>
      </c>
      <c r="AY1419" s="34">
        <v>8.4792238225884619E-3</v>
      </c>
    </row>
    <row r="1420" spans="50:51">
      <c r="AX1420">
        <f t="shared" si="352"/>
        <v>1416</v>
      </c>
      <c r="AY1420" s="34">
        <v>8.3175440100600462E-3</v>
      </c>
    </row>
    <row r="1421" spans="50:51">
      <c r="AX1421">
        <f t="shared" si="352"/>
        <v>1417</v>
      </c>
      <c r="AY1421" s="34">
        <v>9.2650462962966581E-3</v>
      </c>
    </row>
    <row r="1422" spans="50:51">
      <c r="AX1422">
        <f t="shared" si="352"/>
        <v>1418</v>
      </c>
      <c r="AY1422" s="34">
        <v>9.9126228852309522E-3</v>
      </c>
    </row>
    <row r="1423" spans="50:51">
      <c r="AX1423">
        <f t="shared" si="352"/>
        <v>1419</v>
      </c>
      <c r="AY1423" s="34">
        <v>9.2689043209881038E-3</v>
      </c>
    </row>
    <row r="1424" spans="50:51">
      <c r="AX1424">
        <f t="shared" si="352"/>
        <v>1420</v>
      </c>
      <c r="AY1424" s="34">
        <v>9.8992269661638248E-3</v>
      </c>
    </row>
    <row r="1425" spans="50:51">
      <c r="AX1425">
        <f t="shared" si="352"/>
        <v>1421</v>
      </c>
      <c r="AY1425" s="34">
        <v>8.2322745198907012E-3</v>
      </c>
    </row>
    <row r="1426" spans="50:51">
      <c r="AX1426">
        <f t="shared" si="352"/>
        <v>1422</v>
      </c>
      <c r="AY1426" s="34">
        <v>8.8082633173296142E-3</v>
      </c>
    </row>
    <row r="1427" spans="50:51">
      <c r="AX1427">
        <f t="shared" si="352"/>
        <v>1423</v>
      </c>
      <c r="AY1427" s="34">
        <v>8.284036351166495E-3</v>
      </c>
    </row>
    <row r="1428" spans="50:51">
      <c r="AX1428">
        <f t="shared" si="352"/>
        <v>1424</v>
      </c>
      <c r="AY1428" s="34">
        <v>9.2715120598995757E-3</v>
      </c>
    </row>
    <row r="1429" spans="50:51">
      <c r="AX1429">
        <f t="shared" si="352"/>
        <v>1425</v>
      </c>
      <c r="AY1429" s="34">
        <v>9.7419767375403477E-3</v>
      </c>
    </row>
    <row r="1430" spans="50:51">
      <c r="AX1430">
        <f t="shared" si="352"/>
        <v>1426</v>
      </c>
      <c r="AY1430" s="34">
        <v>9.003165009145199E-3</v>
      </c>
    </row>
    <row r="1431" spans="50:51">
      <c r="AX1431">
        <f t="shared" si="352"/>
        <v>1427</v>
      </c>
      <c r="AY1431" s="34">
        <v>9.6607796067671153E-3</v>
      </c>
    </row>
    <row r="1432" spans="50:51">
      <c r="AX1432">
        <f t="shared" si="352"/>
        <v>1428</v>
      </c>
      <c r="AY1432" s="34">
        <v>8.8294824531324097E-3</v>
      </c>
    </row>
    <row r="1433" spans="50:51">
      <c r="AX1433">
        <f t="shared" si="352"/>
        <v>1429</v>
      </c>
      <c r="AY1433" s="34">
        <v>8.1034950845912581E-3</v>
      </c>
    </row>
    <row r="1434" spans="50:51">
      <c r="AX1434">
        <f t="shared" si="352"/>
        <v>1430</v>
      </c>
      <c r="AY1434" s="34">
        <v>9.1761331161409766E-3</v>
      </c>
    </row>
    <row r="1435" spans="50:51">
      <c r="AX1435">
        <f t="shared" si="352"/>
        <v>1431</v>
      </c>
      <c r="AY1435" s="34">
        <v>9.1859210676730751E-3</v>
      </c>
    </row>
    <row r="1436" spans="50:51">
      <c r="AX1436">
        <f t="shared" si="352"/>
        <v>1432</v>
      </c>
      <c r="AY1436" s="34">
        <v>1.0230981367169996E-2</v>
      </c>
    </row>
    <row r="1437" spans="50:51">
      <c r="AX1437">
        <f t="shared" si="352"/>
        <v>1433</v>
      </c>
      <c r="AY1437" s="34">
        <v>9.2130701303159476E-3</v>
      </c>
    </row>
    <row r="1438" spans="50:51">
      <c r="AX1438">
        <f t="shared" si="352"/>
        <v>1434</v>
      </c>
      <c r="AY1438" s="34">
        <v>8.9004272405123173E-3</v>
      </c>
    </row>
    <row r="1439" spans="50:51">
      <c r="AX1439">
        <f t="shared" si="352"/>
        <v>1435</v>
      </c>
      <c r="AY1439" s="34">
        <v>8.9551183127574378E-3</v>
      </c>
    </row>
    <row r="1440" spans="50:51">
      <c r="AX1440">
        <f t="shared" si="352"/>
        <v>1436</v>
      </c>
      <c r="AY1440" s="34">
        <v>7.430198331047703E-3</v>
      </c>
    </row>
    <row r="1441" spans="50:51">
      <c r="AX1441">
        <f t="shared" si="352"/>
        <v>1437</v>
      </c>
      <c r="AY1441" s="34">
        <v>9.5345721879292362E-3</v>
      </c>
    </row>
    <row r="1442" spans="50:51">
      <c r="AX1442">
        <f t="shared" si="352"/>
        <v>1438</v>
      </c>
      <c r="AY1442" s="34">
        <v>9.427726337448877E-3</v>
      </c>
    </row>
    <row r="1443" spans="50:51">
      <c r="AX1443">
        <f t="shared" si="352"/>
        <v>1439</v>
      </c>
      <c r="AY1443" s="34">
        <v>8.0777034750802515E-3</v>
      </c>
    </row>
    <row r="1444" spans="50:51">
      <c r="AX1444">
        <f t="shared" si="352"/>
        <v>1440</v>
      </c>
      <c r="AY1444" s="34">
        <v>8.9550468678562829E-3</v>
      </c>
    </row>
    <row r="1445" spans="50:51">
      <c r="AX1445">
        <f t="shared" si="352"/>
        <v>1441</v>
      </c>
      <c r="AY1445" s="34">
        <v>9.9998213877463184E-3</v>
      </c>
    </row>
    <row r="1446" spans="50:51">
      <c r="AX1446">
        <f t="shared" si="352"/>
        <v>1442</v>
      </c>
      <c r="AY1446" s="34">
        <v>9.3163080132607854E-3</v>
      </c>
    </row>
    <row r="1447" spans="50:51">
      <c r="AX1447">
        <f t="shared" si="352"/>
        <v>1443</v>
      </c>
      <c r="AY1447" s="34">
        <v>8.3525162894377784E-3</v>
      </c>
    </row>
    <row r="1448" spans="50:51">
      <c r="AX1448">
        <f t="shared" si="352"/>
        <v>1444</v>
      </c>
      <c r="AY1448" s="34">
        <v>9.1568429926847262E-3</v>
      </c>
    </row>
    <row r="1449" spans="50:51">
      <c r="AX1449">
        <f t="shared" si="352"/>
        <v>1445</v>
      </c>
      <c r="AY1449" s="34">
        <v>9.9525963077279015E-3</v>
      </c>
    </row>
    <row r="1450" spans="50:51">
      <c r="AX1450">
        <f t="shared" si="352"/>
        <v>1446</v>
      </c>
      <c r="AY1450" s="34">
        <v>8.4606481481485901E-3</v>
      </c>
    </row>
    <row r="1451" spans="50:51">
      <c r="AX1451">
        <f t="shared" si="352"/>
        <v>1447</v>
      </c>
      <c r="AY1451" s="34">
        <v>1.0766603795153604E-2</v>
      </c>
    </row>
    <row r="1452" spans="50:51">
      <c r="AX1452">
        <f t="shared" si="352"/>
        <v>1448</v>
      </c>
      <c r="AY1452" s="34">
        <v>8.673946902149272E-3</v>
      </c>
    </row>
    <row r="1453" spans="50:51">
      <c r="AX1453">
        <f t="shared" si="352"/>
        <v>1449</v>
      </c>
      <c r="AY1453" s="34">
        <v>8.6376886145406572E-3</v>
      </c>
    </row>
    <row r="1454" spans="50:51">
      <c r="AX1454">
        <f t="shared" si="352"/>
        <v>1450</v>
      </c>
      <c r="AY1454" s="34">
        <v>9.2420767604026212E-3</v>
      </c>
    </row>
    <row r="1455" spans="50:51">
      <c r="AX1455">
        <f t="shared" si="352"/>
        <v>1451</v>
      </c>
      <c r="AY1455" s="34">
        <v>1.0295781893004825E-2</v>
      </c>
    </row>
    <row r="1456" spans="50:51">
      <c r="AX1456">
        <f t="shared" si="352"/>
        <v>1452</v>
      </c>
      <c r="AY1456" s="34">
        <v>9.2446130544127959E-3</v>
      </c>
    </row>
    <row r="1457" spans="50:51">
      <c r="AX1457">
        <f t="shared" si="352"/>
        <v>1453</v>
      </c>
      <c r="AY1457" s="34">
        <v>9.2488283036126044E-3</v>
      </c>
    </row>
    <row r="1458" spans="50:51">
      <c r="AX1458">
        <f t="shared" si="352"/>
        <v>1454</v>
      </c>
      <c r="AY1458" s="34">
        <v>8.2048039551903523E-3</v>
      </c>
    </row>
    <row r="1459" spans="50:51">
      <c r="AX1459">
        <f t="shared" si="352"/>
        <v>1455</v>
      </c>
      <c r="AY1459" s="34">
        <v>9.2426483196157323E-3</v>
      </c>
    </row>
    <row r="1460" spans="50:51">
      <c r="AX1460">
        <f t="shared" si="352"/>
        <v>1456</v>
      </c>
      <c r="AY1460" s="34">
        <v>9.2001743255606359E-3</v>
      </c>
    </row>
    <row r="1461" spans="50:51">
      <c r="AX1461">
        <f t="shared" si="352"/>
        <v>1457</v>
      </c>
      <c r="AY1461" s="34">
        <v>9.8557170210337615E-3</v>
      </c>
    </row>
    <row r="1462" spans="50:51">
      <c r="AX1462">
        <f t="shared" si="352"/>
        <v>1458</v>
      </c>
      <c r="AY1462" s="34">
        <v>9.4981710105169273E-3</v>
      </c>
    </row>
    <row r="1463" spans="50:51">
      <c r="AX1463">
        <f t="shared" si="352"/>
        <v>1459</v>
      </c>
      <c r="AY1463" s="34">
        <v>9.802954961134128E-3</v>
      </c>
    </row>
    <row r="1464" spans="50:51">
      <c r="AX1464">
        <f t="shared" si="352"/>
        <v>1460</v>
      </c>
      <c r="AY1464" s="34">
        <v>8.5377729195251096E-3</v>
      </c>
    </row>
    <row r="1465" spans="50:51">
      <c r="AX1465">
        <f t="shared" si="352"/>
        <v>1461</v>
      </c>
      <c r="AY1465" s="34">
        <v>9.8100994513034816E-3</v>
      </c>
    </row>
    <row r="1466" spans="50:51">
      <c r="AX1466">
        <f t="shared" si="352"/>
        <v>1462</v>
      </c>
      <c r="AY1466" s="34">
        <v>1.0048868312757501E-2</v>
      </c>
    </row>
    <row r="1467" spans="50:51">
      <c r="AX1467">
        <f t="shared" si="352"/>
        <v>1463</v>
      </c>
      <c r="AY1467" s="34">
        <v>9.4080432670327965E-3</v>
      </c>
    </row>
    <row r="1468" spans="50:51">
      <c r="AX1468">
        <f t="shared" si="352"/>
        <v>1464</v>
      </c>
      <c r="AY1468" s="34">
        <v>9.1747399405580944E-3</v>
      </c>
    </row>
    <row r="1469" spans="50:51">
      <c r="AX1469">
        <f t="shared" si="352"/>
        <v>1465</v>
      </c>
      <c r="AY1469" s="34">
        <v>1.0895418952903987E-2</v>
      </c>
    </row>
    <row r="1470" spans="50:51">
      <c r="AX1470">
        <f t="shared" si="352"/>
        <v>1466</v>
      </c>
      <c r="AY1470" s="34">
        <v>1.0027792066758655E-2</v>
      </c>
    </row>
    <row r="1471" spans="50:51">
      <c r="AX1471">
        <f t="shared" si="352"/>
        <v>1467</v>
      </c>
      <c r="AY1471" s="34">
        <v>1.0167466849565767E-2</v>
      </c>
    </row>
    <row r="1472" spans="50:51">
      <c r="AX1472">
        <f t="shared" si="352"/>
        <v>1468</v>
      </c>
      <c r="AY1472" s="34">
        <v>9.3917181069959974E-3</v>
      </c>
    </row>
    <row r="1473" spans="50:51">
      <c r="AX1473">
        <f t="shared" si="352"/>
        <v>1469</v>
      </c>
      <c r="AY1473" s="34">
        <v>8.7093478509373771E-3</v>
      </c>
    </row>
    <row r="1474" spans="50:51">
      <c r="AX1474">
        <f t="shared" si="352"/>
        <v>1470</v>
      </c>
      <c r="AY1474" s="34">
        <v>8.2186285436677588E-3</v>
      </c>
    </row>
    <row r="1475" spans="50:51">
      <c r="AX1475">
        <f t="shared" si="352"/>
        <v>1471</v>
      </c>
      <c r="AY1475" s="34">
        <v>1.0644397290809718E-2</v>
      </c>
    </row>
    <row r="1476" spans="50:51">
      <c r="AX1476">
        <f t="shared" si="352"/>
        <v>1472</v>
      </c>
      <c r="AY1476" s="34">
        <v>8.3592321101968702E-3</v>
      </c>
    </row>
    <row r="1477" spans="50:51">
      <c r="AX1477">
        <f t="shared" si="352"/>
        <v>1473</v>
      </c>
      <c r="AY1477" s="34">
        <v>9.1050811614084466E-3</v>
      </c>
    </row>
    <row r="1478" spans="50:51">
      <c r="AX1478">
        <f t="shared" si="352"/>
        <v>1474</v>
      </c>
      <c r="AY1478" s="34">
        <v>9.4449088363057244E-3</v>
      </c>
    </row>
    <row r="1479" spans="50:51">
      <c r="AX1479">
        <f t="shared" ref="AX1479:AX1542" si="353">AX1478+1</f>
        <v>1475</v>
      </c>
      <c r="AY1479" s="34">
        <v>8.5555269775952261E-3</v>
      </c>
    </row>
    <row r="1480" spans="50:51">
      <c r="AX1480">
        <f t="shared" si="353"/>
        <v>1476</v>
      </c>
      <c r="AY1480" s="34">
        <v>9.404078074988928E-3</v>
      </c>
    </row>
    <row r="1481" spans="50:51">
      <c r="AX1481">
        <f t="shared" si="353"/>
        <v>1477</v>
      </c>
      <c r="AY1481" s="34">
        <v>8.6306512917245191E-3</v>
      </c>
    </row>
    <row r="1482" spans="50:51">
      <c r="AX1482">
        <f t="shared" si="353"/>
        <v>1478</v>
      </c>
      <c r="AY1482" s="34">
        <v>9.1161193987198061E-3</v>
      </c>
    </row>
    <row r="1483" spans="50:51">
      <c r="AX1483">
        <f t="shared" si="353"/>
        <v>1479</v>
      </c>
      <c r="AY1483" s="34">
        <v>9.1842778349340431E-3</v>
      </c>
    </row>
    <row r="1484" spans="50:51">
      <c r="AX1484">
        <f t="shared" si="353"/>
        <v>1480</v>
      </c>
      <c r="AY1484" s="34">
        <v>9.90347793781487E-3</v>
      </c>
    </row>
    <row r="1485" spans="50:51">
      <c r="AX1485">
        <f t="shared" si="353"/>
        <v>1481</v>
      </c>
      <c r="AY1485" s="34">
        <v>8.7800068587107413E-3</v>
      </c>
    </row>
    <row r="1486" spans="50:51">
      <c r="AX1486">
        <f t="shared" si="353"/>
        <v>1482</v>
      </c>
      <c r="AY1486" s="34">
        <v>9.1808842021034644E-3</v>
      </c>
    </row>
    <row r="1487" spans="50:51">
      <c r="AX1487">
        <f t="shared" si="353"/>
        <v>1483</v>
      </c>
      <c r="AY1487" s="34">
        <v>1.0173646833562425E-2</v>
      </c>
    </row>
    <row r="1488" spans="50:51">
      <c r="AX1488">
        <f t="shared" si="353"/>
        <v>1484</v>
      </c>
      <c r="AY1488" s="34">
        <v>9.5730809899411823E-3</v>
      </c>
    </row>
    <row r="1489" spans="50:51">
      <c r="AX1489">
        <f t="shared" si="353"/>
        <v>1485</v>
      </c>
      <c r="AY1489" s="34">
        <v>7.7501643232742072E-3</v>
      </c>
    </row>
    <row r="1490" spans="50:51">
      <c r="AX1490">
        <f t="shared" si="353"/>
        <v>1486</v>
      </c>
      <c r="AY1490" s="34">
        <v>8.7949388431642576E-3</v>
      </c>
    </row>
    <row r="1491" spans="50:51">
      <c r="AX1491">
        <f t="shared" si="353"/>
        <v>1487</v>
      </c>
      <c r="AY1491" s="34">
        <v>1.0313786008230953E-2</v>
      </c>
    </row>
    <row r="1492" spans="50:51">
      <c r="AX1492">
        <f t="shared" si="353"/>
        <v>1488</v>
      </c>
      <c r="AY1492" s="34">
        <v>9.890903635117165E-3</v>
      </c>
    </row>
    <row r="1493" spans="50:51">
      <c r="AX1493">
        <f t="shared" si="353"/>
        <v>1489</v>
      </c>
      <c r="AY1493" s="34">
        <v>8.3329046639235987E-3</v>
      </c>
    </row>
    <row r="1494" spans="50:51">
      <c r="AX1494">
        <f t="shared" si="353"/>
        <v>1490</v>
      </c>
      <c r="AY1494" s="34">
        <v>8.3646976451759517E-3</v>
      </c>
    </row>
    <row r="1495" spans="50:51">
      <c r="AX1495">
        <f t="shared" si="353"/>
        <v>1491</v>
      </c>
      <c r="AY1495" s="34">
        <v>8.242276806127477E-3</v>
      </c>
    </row>
    <row r="1496" spans="50:51">
      <c r="AX1496">
        <f t="shared" si="353"/>
        <v>1492</v>
      </c>
      <c r="AY1496" s="34">
        <v>9.7757701760407077E-3</v>
      </c>
    </row>
    <row r="1497" spans="50:51">
      <c r="AX1497">
        <f t="shared" si="353"/>
        <v>1493</v>
      </c>
      <c r="AY1497" s="34">
        <v>8.7665037722910993E-3</v>
      </c>
    </row>
    <row r="1498" spans="50:51">
      <c r="AX1498">
        <f t="shared" si="353"/>
        <v>1494</v>
      </c>
      <c r="AY1498" s="34">
        <v>8.8476651806133257E-3</v>
      </c>
    </row>
    <row r="1499" spans="50:51">
      <c r="AX1499">
        <f t="shared" si="353"/>
        <v>1495</v>
      </c>
      <c r="AY1499" s="34">
        <v>1.0107774634202184E-2</v>
      </c>
    </row>
    <row r="1500" spans="50:51">
      <c r="AX1500">
        <f t="shared" si="353"/>
        <v>1496</v>
      </c>
      <c r="AY1500" s="34">
        <v>7.1076245999088534E-3</v>
      </c>
    </row>
    <row r="1501" spans="50:51">
      <c r="AX1501">
        <f t="shared" si="353"/>
        <v>1497</v>
      </c>
      <c r="AY1501" s="34">
        <v>1.0487111339735136E-2</v>
      </c>
    </row>
    <row r="1502" spans="50:51">
      <c r="AX1502">
        <f t="shared" si="353"/>
        <v>1498</v>
      </c>
      <c r="AY1502" s="34">
        <v>9.7300811614088913E-3</v>
      </c>
    </row>
    <row r="1503" spans="50:51">
      <c r="AX1503">
        <f t="shared" si="353"/>
        <v>1499</v>
      </c>
      <c r="AY1503" s="34">
        <v>9.1704532464564632E-3</v>
      </c>
    </row>
    <row r="1504" spans="50:51">
      <c r="AX1504">
        <f t="shared" si="353"/>
        <v>1500</v>
      </c>
      <c r="AY1504" s="34">
        <v>8.5644575903068357E-3</v>
      </c>
    </row>
    <row r="1505" spans="50:51">
      <c r="AX1505">
        <f t="shared" si="353"/>
        <v>1501</v>
      </c>
      <c r="AY1505" s="34">
        <v>8.1131044238687347E-3</v>
      </c>
    </row>
    <row r="1506" spans="50:51">
      <c r="AX1506">
        <f t="shared" si="353"/>
        <v>1502</v>
      </c>
      <c r="AY1506" s="34">
        <v>9.4678783721995671E-3</v>
      </c>
    </row>
    <row r="1507" spans="50:51">
      <c r="AX1507">
        <f t="shared" si="353"/>
        <v>1503</v>
      </c>
      <c r="AY1507" s="34">
        <v>9.5882273090994469E-3</v>
      </c>
    </row>
    <row r="1508" spans="50:51">
      <c r="AX1508">
        <f t="shared" si="353"/>
        <v>1504</v>
      </c>
      <c r="AY1508" s="34">
        <v>1.0586062528578395E-2</v>
      </c>
    </row>
    <row r="1509" spans="50:51">
      <c r="AX1509">
        <f t="shared" si="353"/>
        <v>1505</v>
      </c>
      <c r="AY1509" s="34">
        <v>8.9978423639693449E-3</v>
      </c>
    </row>
    <row r="1510" spans="50:51">
      <c r="AX1510">
        <f t="shared" si="353"/>
        <v>1506</v>
      </c>
      <c r="AY1510" s="34">
        <v>9.3886102537726196E-3</v>
      </c>
    </row>
    <row r="1511" spans="50:51">
      <c r="AX1511">
        <f t="shared" si="353"/>
        <v>1507</v>
      </c>
      <c r="AY1511" s="34">
        <v>9.8318544238686946E-3</v>
      </c>
    </row>
    <row r="1512" spans="50:51">
      <c r="AX1512">
        <f t="shared" si="353"/>
        <v>1508</v>
      </c>
      <c r="AY1512" s="34">
        <v>1.0612997256516347E-2</v>
      </c>
    </row>
    <row r="1513" spans="50:51">
      <c r="AX1513">
        <f t="shared" si="353"/>
        <v>1509</v>
      </c>
      <c r="AY1513" s="34">
        <v>9.4803097850943083E-3</v>
      </c>
    </row>
    <row r="1514" spans="50:51">
      <c r="AX1514">
        <f t="shared" si="353"/>
        <v>1510</v>
      </c>
      <c r="AY1514" s="34">
        <v>8.7266375171472892E-3</v>
      </c>
    </row>
    <row r="1515" spans="50:51">
      <c r="AX1515">
        <f t="shared" si="353"/>
        <v>1511</v>
      </c>
      <c r="AY1515" s="34">
        <v>1.0956468621399216E-2</v>
      </c>
    </row>
    <row r="1516" spans="50:51">
      <c r="AX1516">
        <f t="shared" si="353"/>
        <v>1512</v>
      </c>
      <c r="AY1516" s="34">
        <v>9.5360368084138163E-3</v>
      </c>
    </row>
    <row r="1517" spans="50:51">
      <c r="AX1517">
        <f t="shared" si="353"/>
        <v>1513</v>
      </c>
      <c r="AY1517" s="34">
        <v>9.7965606424328232E-3</v>
      </c>
    </row>
    <row r="1518" spans="50:51">
      <c r="AX1518">
        <f t="shared" si="353"/>
        <v>1514</v>
      </c>
      <c r="AY1518" s="34">
        <v>9.0422453703704747E-3</v>
      </c>
    </row>
    <row r="1519" spans="50:51">
      <c r="AX1519">
        <f t="shared" si="353"/>
        <v>1515</v>
      </c>
      <c r="AY1519" s="34">
        <v>8.5506330018291984E-3</v>
      </c>
    </row>
    <row r="1520" spans="50:51">
      <c r="AX1520">
        <f t="shared" si="353"/>
        <v>1516</v>
      </c>
      <c r="AY1520" s="34">
        <v>9.8500014288984781E-3</v>
      </c>
    </row>
    <row r="1521" spans="50:51">
      <c r="AX1521">
        <f t="shared" si="353"/>
        <v>1517</v>
      </c>
      <c r="AY1521" s="34">
        <v>1.0676261716964041E-2</v>
      </c>
    </row>
    <row r="1522" spans="50:51">
      <c r="AX1522">
        <f t="shared" si="353"/>
        <v>1518</v>
      </c>
      <c r="AY1522" s="34">
        <v>8.6994527320533518E-3</v>
      </c>
    </row>
    <row r="1523" spans="50:51">
      <c r="AX1523">
        <f t="shared" si="353"/>
        <v>1519</v>
      </c>
      <c r="AY1523" s="34">
        <v>8.750535836763015E-3</v>
      </c>
    </row>
    <row r="1524" spans="50:51">
      <c r="AX1524">
        <f t="shared" si="353"/>
        <v>1520</v>
      </c>
      <c r="AY1524" s="34">
        <v>8.9676926154552208E-3</v>
      </c>
    </row>
    <row r="1525" spans="50:51">
      <c r="AX1525">
        <f t="shared" si="353"/>
        <v>1521</v>
      </c>
      <c r="AY1525" s="34">
        <v>8.7624671353460099E-3</v>
      </c>
    </row>
    <row r="1526" spans="50:51">
      <c r="AX1526">
        <f t="shared" si="353"/>
        <v>1522</v>
      </c>
      <c r="AY1526" s="34">
        <v>9.5937285665298518E-3</v>
      </c>
    </row>
    <row r="1527" spans="50:51">
      <c r="AX1527">
        <f t="shared" si="353"/>
        <v>1523</v>
      </c>
      <c r="AY1527" s="34">
        <v>8.1558641975314067E-3</v>
      </c>
    </row>
    <row r="1528" spans="50:51">
      <c r="AX1528">
        <f t="shared" si="353"/>
        <v>1524</v>
      </c>
      <c r="AY1528" s="34">
        <v>8.0711662665756446E-3</v>
      </c>
    </row>
    <row r="1529" spans="50:51">
      <c r="AX1529">
        <f t="shared" si="353"/>
        <v>1525</v>
      </c>
      <c r="AY1529" s="34">
        <v>8.8070130315504157E-3</v>
      </c>
    </row>
    <row r="1530" spans="50:51">
      <c r="AX1530">
        <f t="shared" si="353"/>
        <v>1526</v>
      </c>
      <c r="AY1530" s="34">
        <v>1.0096450617284225E-2</v>
      </c>
    </row>
    <row r="1531" spans="50:51">
      <c r="AX1531">
        <f t="shared" si="353"/>
        <v>1527</v>
      </c>
      <c r="AY1531" s="34">
        <v>8.5638145861917977E-3</v>
      </c>
    </row>
    <row r="1532" spans="50:51">
      <c r="AX1532">
        <f t="shared" si="353"/>
        <v>1528</v>
      </c>
      <c r="AY1532" s="34">
        <v>9.1164051783267364E-3</v>
      </c>
    </row>
    <row r="1533" spans="50:51">
      <c r="AX1533">
        <f t="shared" si="353"/>
        <v>1529</v>
      </c>
      <c r="AY1533" s="34">
        <v>9.2027463420216553E-3</v>
      </c>
    </row>
    <row r="1534" spans="50:51">
      <c r="AX1534">
        <f t="shared" si="353"/>
        <v>1530</v>
      </c>
      <c r="AY1534" s="34">
        <v>9.6455261202565996E-3</v>
      </c>
    </row>
    <row r="1535" spans="50:51">
      <c r="AX1535">
        <f t="shared" si="353"/>
        <v>1531</v>
      </c>
      <c r="AY1535" s="34">
        <v>9.9050854481025196E-3</v>
      </c>
    </row>
    <row r="1536" spans="50:51">
      <c r="AX1536">
        <f t="shared" si="353"/>
        <v>1532</v>
      </c>
      <c r="AY1536" s="34">
        <v>9.4968135573844509E-3</v>
      </c>
    </row>
    <row r="1537" spans="50:51">
      <c r="AX1537">
        <f t="shared" si="353"/>
        <v>1533</v>
      </c>
      <c r="AY1537" s="34">
        <v>9.6913223022407572E-3</v>
      </c>
    </row>
    <row r="1538" spans="50:51">
      <c r="AX1538">
        <f t="shared" si="353"/>
        <v>1534</v>
      </c>
      <c r="AY1538" s="34">
        <v>9.6708890603568586E-3</v>
      </c>
    </row>
    <row r="1539" spans="50:51">
      <c r="AX1539">
        <f t="shared" si="353"/>
        <v>1535</v>
      </c>
      <c r="AY1539" s="34">
        <v>9.9571687814359357E-3</v>
      </c>
    </row>
    <row r="1540" spans="50:51">
      <c r="AX1540">
        <f t="shared" si="353"/>
        <v>1536</v>
      </c>
      <c r="AY1540" s="34">
        <v>9.5680798468227007E-3</v>
      </c>
    </row>
    <row r="1541" spans="50:51">
      <c r="AX1541">
        <f t="shared" si="353"/>
        <v>1537</v>
      </c>
      <c r="AY1541" s="34">
        <v>7.7916738111568646E-3</v>
      </c>
    </row>
    <row r="1542" spans="50:51">
      <c r="AX1542">
        <f t="shared" si="353"/>
        <v>1538</v>
      </c>
      <c r="AY1542" s="34">
        <v>1.0110346650663335E-2</v>
      </c>
    </row>
    <row r="1543" spans="50:51">
      <c r="AX1543">
        <f t="shared" ref="AX1543:AX1606" si="354">AX1542+1</f>
        <v>1539</v>
      </c>
      <c r="AY1543" s="34">
        <v>9.6590649291271608E-3</v>
      </c>
    </row>
    <row r="1544" spans="50:51">
      <c r="AX1544">
        <f t="shared" si="354"/>
        <v>1540</v>
      </c>
      <c r="AY1544" s="34">
        <v>8.4807598879750468E-3</v>
      </c>
    </row>
    <row r="1545" spans="50:51">
      <c r="AX1545">
        <f t="shared" si="354"/>
        <v>1541</v>
      </c>
      <c r="AY1545" s="34">
        <v>8.9665494970283238E-3</v>
      </c>
    </row>
    <row r="1546" spans="50:51">
      <c r="AX1546">
        <f t="shared" si="354"/>
        <v>1542</v>
      </c>
      <c r="AY1546" s="34">
        <v>8.4586834133518647E-3</v>
      </c>
    </row>
    <row r="1547" spans="50:51">
      <c r="AX1547">
        <f t="shared" si="354"/>
        <v>1543</v>
      </c>
      <c r="AY1547" s="34">
        <v>8.8459147805217686E-3</v>
      </c>
    </row>
    <row r="1548" spans="50:51">
      <c r="AX1548">
        <f t="shared" si="354"/>
        <v>1544</v>
      </c>
      <c r="AY1548" s="34">
        <v>9.553755144033298E-3</v>
      </c>
    </row>
    <row r="1549" spans="50:51">
      <c r="AX1549">
        <f t="shared" si="354"/>
        <v>1545</v>
      </c>
      <c r="AY1549" s="34">
        <v>8.3086133973485042E-3</v>
      </c>
    </row>
    <row r="1550" spans="50:51">
      <c r="AX1550">
        <f t="shared" si="354"/>
        <v>1546</v>
      </c>
      <c r="AY1550" s="34">
        <v>8.9857324531325122E-3</v>
      </c>
    </row>
    <row r="1551" spans="50:51">
      <c r="AX1551">
        <f t="shared" si="354"/>
        <v>1547</v>
      </c>
      <c r="AY1551" s="34">
        <v>8.7433913465938835E-3</v>
      </c>
    </row>
    <row r="1552" spans="50:51">
      <c r="AX1552">
        <f t="shared" si="354"/>
        <v>1548</v>
      </c>
      <c r="AY1552" s="34">
        <v>8.696630658436259E-3</v>
      </c>
    </row>
    <row r="1553" spans="50:51">
      <c r="AX1553">
        <f t="shared" si="354"/>
        <v>1549</v>
      </c>
      <c r="AY1553" s="34">
        <v>9.1308370484690718E-3</v>
      </c>
    </row>
    <row r="1554" spans="50:51">
      <c r="AX1554">
        <f t="shared" si="354"/>
        <v>1550</v>
      </c>
      <c r="AY1554" s="34">
        <v>9.6571359167815247E-3</v>
      </c>
    </row>
    <row r="1555" spans="50:51">
      <c r="AX1555">
        <f t="shared" si="354"/>
        <v>1551</v>
      </c>
      <c r="AY1555" s="34">
        <v>9.1235853909468288E-3</v>
      </c>
    </row>
    <row r="1556" spans="50:51">
      <c r="AX1556">
        <f t="shared" si="354"/>
        <v>1552</v>
      </c>
      <c r="AY1556" s="34">
        <v>9.390289208962399E-3</v>
      </c>
    </row>
    <row r="1557" spans="50:51">
      <c r="AX1557">
        <f t="shared" si="354"/>
        <v>1553</v>
      </c>
      <c r="AY1557" s="34">
        <v>9.0541052240517526E-3</v>
      </c>
    </row>
    <row r="1558" spans="50:51">
      <c r="AX1558">
        <f t="shared" si="354"/>
        <v>1554</v>
      </c>
      <c r="AY1558" s="34">
        <v>8.6942015317788886E-3</v>
      </c>
    </row>
    <row r="1559" spans="50:51">
      <c r="AX1559">
        <f t="shared" si="354"/>
        <v>1555</v>
      </c>
      <c r="AY1559" s="34">
        <v>8.4223894032925076E-3</v>
      </c>
    </row>
    <row r="1560" spans="50:51">
      <c r="AX1560">
        <f t="shared" si="354"/>
        <v>1556</v>
      </c>
      <c r="AY1560" s="34">
        <v>8.010259487883439E-3</v>
      </c>
    </row>
    <row r="1561" spans="50:51">
      <c r="AX1561">
        <f t="shared" si="354"/>
        <v>1557</v>
      </c>
      <c r="AY1561" s="34">
        <v>8.5412022748064358E-3</v>
      </c>
    </row>
    <row r="1562" spans="50:51">
      <c r="AX1562">
        <f t="shared" si="354"/>
        <v>1558</v>
      </c>
      <c r="AY1562" s="34">
        <v>8.6635516689529766E-3</v>
      </c>
    </row>
    <row r="1563" spans="50:51">
      <c r="AX1563">
        <f t="shared" si="354"/>
        <v>1559</v>
      </c>
      <c r="AY1563" s="34">
        <v>8.4470378943760239E-3</v>
      </c>
    </row>
    <row r="1564" spans="50:51">
      <c r="AX1564">
        <f t="shared" si="354"/>
        <v>1560</v>
      </c>
      <c r="AY1564" s="34">
        <v>1.0606388603109281E-2</v>
      </c>
    </row>
    <row r="1565" spans="50:51">
      <c r="AX1565">
        <f t="shared" si="354"/>
        <v>1561</v>
      </c>
      <c r="AY1565" s="34">
        <v>8.9536536922727936E-3</v>
      </c>
    </row>
    <row r="1566" spans="50:51">
      <c r="AX1566">
        <f t="shared" si="354"/>
        <v>1562</v>
      </c>
      <c r="AY1566" s="34">
        <v>9.5814400434385757E-3</v>
      </c>
    </row>
    <row r="1567" spans="50:51">
      <c r="AX1567">
        <f t="shared" si="354"/>
        <v>1563</v>
      </c>
      <c r="AY1567" s="34">
        <v>9.2743341335165923E-3</v>
      </c>
    </row>
    <row r="1568" spans="50:51">
      <c r="AX1568">
        <f t="shared" si="354"/>
        <v>1564</v>
      </c>
      <c r="AY1568" s="34">
        <v>8.6522633744863728E-3</v>
      </c>
    </row>
    <row r="1569" spans="50:51">
      <c r="AX1569">
        <f t="shared" si="354"/>
        <v>1565</v>
      </c>
      <c r="AY1569" s="34">
        <v>8.6552997828078654E-3</v>
      </c>
    </row>
    <row r="1570" spans="50:51">
      <c r="AX1570">
        <f t="shared" si="354"/>
        <v>1566</v>
      </c>
      <c r="AY1570" s="34">
        <v>9.0812900091448052E-3</v>
      </c>
    </row>
    <row r="1571" spans="50:51">
      <c r="AX1571">
        <f t="shared" si="354"/>
        <v>1567</v>
      </c>
      <c r="AY1571" s="34">
        <v>9.7547296524922861E-3</v>
      </c>
    </row>
    <row r="1572" spans="50:51">
      <c r="AX1572">
        <f t="shared" si="354"/>
        <v>1568</v>
      </c>
      <c r="AY1572" s="34">
        <v>8.5541695244632961E-3</v>
      </c>
    </row>
    <row r="1573" spans="50:51">
      <c r="AX1573">
        <f t="shared" si="354"/>
        <v>1569</v>
      </c>
      <c r="AY1573" s="34">
        <v>9.4808456218564395E-3</v>
      </c>
    </row>
    <row r="1574" spans="50:51">
      <c r="AX1574">
        <f t="shared" si="354"/>
        <v>1570</v>
      </c>
      <c r="AY1574" s="34">
        <v>8.8765646433475558E-3</v>
      </c>
    </row>
    <row r="1575" spans="50:51">
      <c r="AX1575">
        <f t="shared" si="354"/>
        <v>1571</v>
      </c>
      <c r="AY1575" s="34">
        <v>8.6403677983541427E-3</v>
      </c>
    </row>
    <row r="1576" spans="50:51">
      <c r="AX1576">
        <f t="shared" si="354"/>
        <v>1572</v>
      </c>
      <c r="AY1576" s="34">
        <v>9.6479195244630334E-3</v>
      </c>
    </row>
    <row r="1577" spans="50:51">
      <c r="AX1577">
        <f t="shared" si="354"/>
        <v>1573</v>
      </c>
      <c r="AY1577" s="34">
        <v>9.1732753200732264E-3</v>
      </c>
    </row>
    <row r="1578" spans="50:51">
      <c r="AX1578">
        <f t="shared" si="354"/>
        <v>1574</v>
      </c>
      <c r="AY1578" s="34">
        <v>8.1247856652953108E-3</v>
      </c>
    </row>
    <row r="1579" spans="50:51">
      <c r="AX1579">
        <f t="shared" si="354"/>
        <v>1575</v>
      </c>
      <c r="AY1579" s="34">
        <v>9.7432984682215926E-3</v>
      </c>
    </row>
    <row r="1580" spans="50:51">
      <c r="AX1580">
        <f t="shared" si="354"/>
        <v>1576</v>
      </c>
      <c r="AY1580" s="34">
        <v>8.9151806127117286E-3</v>
      </c>
    </row>
    <row r="1581" spans="50:51">
      <c r="AX1581">
        <f t="shared" si="354"/>
        <v>1577</v>
      </c>
      <c r="AY1581" s="34">
        <v>8.7654320987659608E-3</v>
      </c>
    </row>
    <row r="1582" spans="50:51">
      <c r="AX1582">
        <f t="shared" si="354"/>
        <v>1578</v>
      </c>
      <c r="AY1582" s="34">
        <v>9.0838620256059321E-3</v>
      </c>
    </row>
    <row r="1583" spans="50:51">
      <c r="AX1583">
        <f t="shared" si="354"/>
        <v>1579</v>
      </c>
      <c r="AY1583" s="34">
        <v>1.0441136545497009E-2</v>
      </c>
    </row>
    <row r="1584" spans="50:51">
      <c r="AX1584">
        <f t="shared" si="354"/>
        <v>1580</v>
      </c>
      <c r="AY1584" s="34">
        <v>8.5621356310019211E-3</v>
      </c>
    </row>
    <row r="1585" spans="50:51">
      <c r="AX1585">
        <f t="shared" si="354"/>
        <v>1581</v>
      </c>
      <c r="AY1585" s="34">
        <v>9.2945530406952654E-3</v>
      </c>
    </row>
    <row r="1586" spans="50:51">
      <c r="AX1586">
        <f t="shared" si="354"/>
        <v>1582</v>
      </c>
      <c r="AY1586" s="34">
        <v>7.5420810470969634E-3</v>
      </c>
    </row>
    <row r="1587" spans="50:51">
      <c r="AX1587">
        <f t="shared" si="354"/>
        <v>1583</v>
      </c>
      <c r="AY1587" s="34">
        <v>8.4398934042072844E-3</v>
      </c>
    </row>
    <row r="1588" spans="50:51">
      <c r="AX1588">
        <f t="shared" si="354"/>
        <v>1584</v>
      </c>
      <c r="AY1588" s="34">
        <v>9.4599479881118109E-3</v>
      </c>
    </row>
    <row r="1589" spans="50:51">
      <c r="AX1589">
        <f t="shared" si="354"/>
        <v>1585</v>
      </c>
      <c r="AY1589" s="34">
        <v>9.322559442159142E-3</v>
      </c>
    </row>
    <row r="1590" spans="50:51">
      <c r="AX1590">
        <f t="shared" si="354"/>
        <v>1586</v>
      </c>
      <c r="AY1590" s="34">
        <v>9.7181498628263977E-3</v>
      </c>
    </row>
    <row r="1591" spans="50:51">
      <c r="AX1591">
        <f t="shared" si="354"/>
        <v>1587</v>
      </c>
      <c r="AY1591" s="34">
        <v>1.0548375342936062E-2</v>
      </c>
    </row>
    <row r="1592" spans="50:51">
      <c r="AX1592">
        <f t="shared" si="354"/>
        <v>1588</v>
      </c>
      <c r="AY1592" s="34">
        <v>8.8698488225885403E-3</v>
      </c>
    </row>
    <row r="1593" spans="50:51">
      <c r="AX1593">
        <f t="shared" si="354"/>
        <v>1589</v>
      </c>
      <c r="AY1593" s="34">
        <v>9.4925983081848853E-3</v>
      </c>
    </row>
    <row r="1594" spans="50:51">
      <c r="AX1594">
        <f t="shared" si="354"/>
        <v>1590</v>
      </c>
      <c r="AY1594" s="34">
        <v>9.009916552355007E-3</v>
      </c>
    </row>
    <row r="1595" spans="50:51">
      <c r="AX1595">
        <f t="shared" si="354"/>
        <v>1591</v>
      </c>
      <c r="AY1595" s="34">
        <v>9.2560442386834738E-3</v>
      </c>
    </row>
    <row r="1596" spans="50:51">
      <c r="AX1596">
        <f t="shared" si="354"/>
        <v>1592</v>
      </c>
      <c r="AY1596" s="34">
        <v>8.7958319044356137E-3</v>
      </c>
    </row>
    <row r="1597" spans="50:51">
      <c r="AX1597">
        <f t="shared" si="354"/>
        <v>1593</v>
      </c>
      <c r="AY1597" s="34">
        <v>9.4577689186099226E-3</v>
      </c>
    </row>
    <row r="1598" spans="50:51">
      <c r="AX1598">
        <f t="shared" si="354"/>
        <v>1594</v>
      </c>
      <c r="AY1598" s="34">
        <v>9.225751600366084E-3</v>
      </c>
    </row>
    <row r="1599" spans="50:51">
      <c r="AX1599">
        <f t="shared" si="354"/>
        <v>1595</v>
      </c>
      <c r="AY1599" s="34">
        <v>1.0334254972565867E-2</v>
      </c>
    </row>
    <row r="1600" spans="50:51">
      <c r="AX1600">
        <f t="shared" si="354"/>
        <v>1596</v>
      </c>
      <c r="AY1600" s="34">
        <v>8.8494155807040658E-3</v>
      </c>
    </row>
    <row r="1601" spans="50:51">
      <c r="AX1601">
        <f t="shared" si="354"/>
        <v>1597</v>
      </c>
      <c r="AY1601" s="34">
        <v>9.5356081390035891E-3</v>
      </c>
    </row>
    <row r="1602" spans="50:51">
      <c r="AX1602">
        <f t="shared" si="354"/>
        <v>1598</v>
      </c>
      <c r="AY1602" s="34">
        <v>8.8557741769551331E-3</v>
      </c>
    </row>
    <row r="1603" spans="50:51">
      <c r="AX1603">
        <f t="shared" si="354"/>
        <v>1599</v>
      </c>
      <c r="AY1603" s="34">
        <v>1.0616676668953395E-2</v>
      </c>
    </row>
    <row r="1604" spans="50:51">
      <c r="AX1604">
        <f t="shared" si="354"/>
        <v>1600</v>
      </c>
      <c r="AY1604" s="34">
        <v>8.7443558527670346E-3</v>
      </c>
    </row>
    <row r="1605" spans="50:51">
      <c r="AX1605">
        <f t="shared" si="354"/>
        <v>1601</v>
      </c>
      <c r="AY1605" s="34">
        <v>1.0074124085505391E-2</v>
      </c>
    </row>
    <row r="1606" spans="50:51">
      <c r="AX1606">
        <f t="shared" si="354"/>
        <v>1602</v>
      </c>
      <c r="AY1606" s="34">
        <v>9.6226637517152873E-3</v>
      </c>
    </row>
    <row r="1607" spans="50:51">
      <c r="AX1607">
        <f t="shared" ref="AX1607:AX1670" si="355">AX1606+1</f>
        <v>1603</v>
      </c>
      <c r="AY1607" s="34">
        <v>9.2063543095568055E-3</v>
      </c>
    </row>
    <row r="1608" spans="50:51">
      <c r="AX1608">
        <f t="shared" si="355"/>
        <v>1604</v>
      </c>
      <c r="AY1608" s="34">
        <v>9.9720650434385796E-3</v>
      </c>
    </row>
    <row r="1609" spans="50:51">
      <c r="AX1609">
        <f t="shared" si="355"/>
        <v>1605</v>
      </c>
      <c r="AY1609" s="34">
        <v>8.8244455875631216E-3</v>
      </c>
    </row>
    <row r="1610" spans="50:51">
      <c r="AX1610">
        <f t="shared" si="355"/>
        <v>1606</v>
      </c>
      <c r="AY1610" s="34">
        <v>8.8596679240973905E-3</v>
      </c>
    </row>
    <row r="1611" spans="50:51">
      <c r="AX1611">
        <f t="shared" si="355"/>
        <v>1607</v>
      </c>
      <c r="AY1611" s="34">
        <v>9.6758544810248478E-3</v>
      </c>
    </row>
    <row r="1612" spans="50:51">
      <c r="AX1612">
        <f t="shared" si="355"/>
        <v>1608</v>
      </c>
      <c r="AY1612" s="34">
        <v>9.3474937128490577E-3</v>
      </c>
    </row>
    <row r="1613" spans="50:51">
      <c r="AX1613">
        <f t="shared" si="355"/>
        <v>1609</v>
      </c>
      <c r="AY1613" s="34">
        <v>9.6294867398269823E-3</v>
      </c>
    </row>
    <row r="1614" spans="50:51">
      <c r="AX1614">
        <f t="shared" si="355"/>
        <v>1610</v>
      </c>
      <c r="AY1614" s="34">
        <v>8.8307327389122239E-3</v>
      </c>
    </row>
    <row r="1615" spans="50:51">
      <c r="AX1615">
        <f t="shared" si="355"/>
        <v>1611</v>
      </c>
      <c r="AY1615" s="34">
        <v>1.0012074188386288E-2</v>
      </c>
    </row>
    <row r="1616" spans="50:51">
      <c r="AX1616">
        <f t="shared" si="355"/>
        <v>1612</v>
      </c>
      <c r="AY1616" s="34">
        <v>9.6343449931413569E-3</v>
      </c>
    </row>
    <row r="1617" spans="50:51">
      <c r="AX1617">
        <f t="shared" si="355"/>
        <v>1613</v>
      </c>
      <c r="AY1617" s="34">
        <v>9.6170553269327302E-3</v>
      </c>
    </row>
    <row r="1618" spans="50:51">
      <c r="AX1618">
        <f t="shared" si="355"/>
        <v>1614</v>
      </c>
      <c r="AY1618" s="34">
        <v>9.2099979995432808E-3</v>
      </c>
    </row>
    <row r="1619" spans="50:51">
      <c r="AX1619">
        <f t="shared" si="355"/>
        <v>1615</v>
      </c>
      <c r="AY1619" s="34">
        <v>9.8761859853684335E-3</v>
      </c>
    </row>
    <row r="1620" spans="50:51">
      <c r="AX1620">
        <f t="shared" si="355"/>
        <v>1616</v>
      </c>
      <c r="AY1620" s="34">
        <v>9.2007101623230291E-3</v>
      </c>
    </row>
    <row r="1621" spans="50:51">
      <c r="AX1621">
        <f t="shared" si="355"/>
        <v>1617</v>
      </c>
      <c r="AY1621" s="34">
        <v>9.565900777320939E-3</v>
      </c>
    </row>
    <row r="1622" spans="50:51">
      <c r="AX1622">
        <f t="shared" si="355"/>
        <v>1618</v>
      </c>
      <c r="AY1622" s="34">
        <v>9.1417323959769956E-3</v>
      </c>
    </row>
    <row r="1623" spans="50:51">
      <c r="AX1623">
        <f t="shared" si="355"/>
        <v>1619</v>
      </c>
      <c r="AY1623" s="34">
        <v>8.7341392318248667E-3</v>
      </c>
    </row>
    <row r="1624" spans="50:51">
      <c r="AX1624">
        <f t="shared" si="355"/>
        <v>1620</v>
      </c>
      <c r="AY1624" s="34">
        <v>1.0282778920896532E-2</v>
      </c>
    </row>
    <row r="1625" spans="50:51">
      <c r="AX1625">
        <f t="shared" si="355"/>
        <v>1621</v>
      </c>
      <c r="AY1625" s="34">
        <v>8.8498085276639375E-3</v>
      </c>
    </row>
    <row r="1626" spans="50:51">
      <c r="AX1626">
        <f t="shared" si="355"/>
        <v>1622</v>
      </c>
      <c r="AY1626" s="34">
        <v>8.7680398376774916E-3</v>
      </c>
    </row>
    <row r="1627" spans="50:51">
      <c r="AX1627">
        <f t="shared" si="355"/>
        <v>1623</v>
      </c>
      <c r="AY1627" s="34">
        <v>9.1490912208508392E-3</v>
      </c>
    </row>
    <row r="1628" spans="50:51">
      <c r="AX1628">
        <f t="shared" si="355"/>
        <v>1624</v>
      </c>
      <c r="AY1628" s="34">
        <v>8.3334047782352722E-3</v>
      </c>
    </row>
    <row r="1629" spans="50:51">
      <c r="AX1629">
        <f t="shared" si="355"/>
        <v>1625</v>
      </c>
      <c r="AY1629" s="34">
        <v>9.6661736968451043E-3</v>
      </c>
    </row>
    <row r="1630" spans="50:51">
      <c r="AX1630">
        <f t="shared" si="355"/>
        <v>1626</v>
      </c>
      <c r="AY1630" s="34">
        <v>9.2164994855971436E-3</v>
      </c>
    </row>
    <row r="1631" spans="50:51">
      <c r="AX1631">
        <f t="shared" si="355"/>
        <v>1627</v>
      </c>
      <c r="AY1631" s="34">
        <v>8.8825302926389127E-3</v>
      </c>
    </row>
    <row r="1632" spans="50:51">
      <c r="AX1632">
        <f t="shared" si="355"/>
        <v>1628</v>
      </c>
      <c r="AY1632" s="34">
        <v>9.1637017032466812E-3</v>
      </c>
    </row>
    <row r="1633" spans="50:51">
      <c r="AX1633">
        <f t="shared" si="355"/>
        <v>1629</v>
      </c>
      <c r="AY1633" s="34">
        <v>8.7934027777780855E-3</v>
      </c>
    </row>
    <row r="1634" spans="50:51">
      <c r="AX1634">
        <f t="shared" si="355"/>
        <v>1630</v>
      </c>
      <c r="AY1634" s="34">
        <v>9.7203289323274898E-3</v>
      </c>
    </row>
    <row r="1635" spans="50:51">
      <c r="AX1635">
        <f t="shared" si="355"/>
        <v>1631</v>
      </c>
      <c r="AY1635" s="34">
        <v>8.4032421696387874E-3</v>
      </c>
    </row>
    <row r="1636" spans="50:51">
      <c r="AX1636">
        <f t="shared" si="355"/>
        <v>1632</v>
      </c>
      <c r="AY1636" s="34">
        <v>8.6399748513946942E-3</v>
      </c>
    </row>
    <row r="1637" spans="50:51">
      <c r="AX1637">
        <f t="shared" si="355"/>
        <v>1633</v>
      </c>
      <c r="AY1637" s="34">
        <v>8.5095521833566425E-3</v>
      </c>
    </row>
    <row r="1638" spans="50:51">
      <c r="AX1638">
        <f t="shared" si="355"/>
        <v>1634</v>
      </c>
      <c r="AY1638" s="34">
        <v>8.3916323731142734E-3</v>
      </c>
    </row>
    <row r="1639" spans="50:51">
      <c r="AX1639">
        <f t="shared" si="355"/>
        <v>1635</v>
      </c>
      <c r="AY1639" s="34">
        <v>8.2537079903980109E-3</v>
      </c>
    </row>
    <row r="1640" spans="50:51">
      <c r="AX1640">
        <f t="shared" si="355"/>
        <v>1636</v>
      </c>
      <c r="AY1640" s="34">
        <v>7.2062900091453014E-3</v>
      </c>
    </row>
    <row r="1641" spans="50:51">
      <c r="AX1641">
        <f t="shared" si="355"/>
        <v>1637</v>
      </c>
      <c r="AY1641" s="34">
        <v>9.6897505144037128E-3</v>
      </c>
    </row>
    <row r="1642" spans="50:51">
      <c r="AX1642">
        <f t="shared" si="355"/>
        <v>1638</v>
      </c>
      <c r="AY1642" s="34">
        <v>8.9050354366715101E-3</v>
      </c>
    </row>
    <row r="1643" spans="50:51">
      <c r="AX1643">
        <f t="shared" si="355"/>
        <v>1639</v>
      </c>
      <c r="AY1643" s="34">
        <v>9.7317601165985285E-3</v>
      </c>
    </row>
    <row r="1644" spans="50:51">
      <c r="AX1644">
        <f t="shared" si="355"/>
        <v>1640</v>
      </c>
      <c r="AY1644" s="34">
        <v>9.8152792066762973E-3</v>
      </c>
    </row>
    <row r="1645" spans="50:51">
      <c r="AX1645">
        <f t="shared" si="355"/>
        <v>1641</v>
      </c>
      <c r="AY1645" s="34">
        <v>9.7698045267491079E-3</v>
      </c>
    </row>
    <row r="1646" spans="50:51">
      <c r="AX1646">
        <f t="shared" si="355"/>
        <v>1642</v>
      </c>
      <c r="AY1646" s="34">
        <v>8.8713848879747471E-3</v>
      </c>
    </row>
    <row r="1647" spans="50:51">
      <c r="AX1647">
        <f t="shared" si="355"/>
        <v>1643</v>
      </c>
      <c r="AY1647" s="34">
        <v>9.4841678097855407E-3</v>
      </c>
    </row>
    <row r="1648" spans="50:51">
      <c r="AX1648">
        <f t="shared" si="355"/>
        <v>1644</v>
      </c>
      <c r="AY1648" s="34">
        <v>9.8128500800184551E-3</v>
      </c>
    </row>
    <row r="1649" spans="50:51">
      <c r="AX1649">
        <f t="shared" si="355"/>
        <v>1645</v>
      </c>
      <c r="AY1649" s="34">
        <v>8.9539394718795521E-3</v>
      </c>
    </row>
    <row r="1650" spans="50:51">
      <c r="AX1650">
        <f t="shared" si="355"/>
        <v>1646</v>
      </c>
      <c r="AY1650" s="34">
        <v>9.720293209877098E-3</v>
      </c>
    </row>
    <row r="1651" spans="50:51">
      <c r="AX1651">
        <f t="shared" si="355"/>
        <v>1647</v>
      </c>
      <c r="AY1651" s="34">
        <v>8.933113283036349E-3</v>
      </c>
    </row>
    <row r="1652" spans="50:51">
      <c r="AX1652">
        <f t="shared" si="355"/>
        <v>1648</v>
      </c>
      <c r="AY1652" s="34">
        <v>9.3183084705076042E-3</v>
      </c>
    </row>
    <row r="1653" spans="50:51">
      <c r="AX1653">
        <f t="shared" si="355"/>
        <v>1649</v>
      </c>
      <c r="AY1653" s="34">
        <v>1.0294317272519808E-2</v>
      </c>
    </row>
    <row r="1654" spans="50:51">
      <c r="AX1654">
        <f t="shared" si="355"/>
        <v>1650</v>
      </c>
      <c r="AY1654" s="34">
        <v>8.5818544238685183E-3</v>
      </c>
    </row>
    <row r="1655" spans="50:51">
      <c r="AX1655">
        <f t="shared" si="355"/>
        <v>1651</v>
      </c>
      <c r="AY1655" s="34">
        <v>9.4596622085049622E-3</v>
      </c>
    </row>
    <row r="1656" spans="50:51">
      <c r="AX1656">
        <f t="shared" si="355"/>
        <v>1652</v>
      </c>
      <c r="AY1656" s="34">
        <v>7.438521662094244E-3</v>
      </c>
    </row>
    <row r="1657" spans="50:51">
      <c r="AX1657">
        <f t="shared" si="355"/>
        <v>1653</v>
      </c>
      <c r="AY1657" s="34">
        <v>9.7365469250116302E-3</v>
      </c>
    </row>
    <row r="1658" spans="50:51">
      <c r="AX1658">
        <f t="shared" si="355"/>
        <v>1654</v>
      </c>
      <c r="AY1658" s="34">
        <v>8.2392761202565602E-3</v>
      </c>
    </row>
    <row r="1659" spans="50:51">
      <c r="AX1659">
        <f t="shared" si="355"/>
        <v>1655</v>
      </c>
      <c r="AY1659" s="34">
        <v>9.6199845679018799E-3</v>
      </c>
    </row>
    <row r="1660" spans="50:51">
      <c r="AX1660">
        <f t="shared" si="355"/>
        <v>1656</v>
      </c>
      <c r="AY1660" s="34">
        <v>9.3360982510293927E-3</v>
      </c>
    </row>
    <row r="1661" spans="50:51">
      <c r="AX1661">
        <f t="shared" si="355"/>
        <v>1657</v>
      </c>
      <c r="AY1661" s="34">
        <v>8.5891418038413353E-3</v>
      </c>
    </row>
    <row r="1662" spans="50:51">
      <c r="AX1662">
        <f t="shared" si="355"/>
        <v>1658</v>
      </c>
      <c r="AY1662" s="34">
        <v>8.5776034522178201E-3</v>
      </c>
    </row>
    <row r="1663" spans="50:51">
      <c r="AX1663">
        <f t="shared" si="355"/>
        <v>1659</v>
      </c>
      <c r="AY1663" s="34">
        <v>8.790544981710828E-3</v>
      </c>
    </row>
    <row r="1664" spans="50:51">
      <c r="AX1664">
        <f t="shared" si="355"/>
        <v>1660</v>
      </c>
      <c r="AY1664" s="34">
        <v>8.3601608939189425E-3</v>
      </c>
    </row>
    <row r="1665" spans="50:51">
      <c r="AX1665">
        <f t="shared" si="355"/>
        <v>1661</v>
      </c>
      <c r="AY1665" s="34">
        <v>9.0958647690905208E-3</v>
      </c>
    </row>
    <row r="1666" spans="50:51">
      <c r="AX1666">
        <f t="shared" si="355"/>
        <v>1662</v>
      </c>
      <c r="AY1666" s="34">
        <v>9.4065072016460416E-3</v>
      </c>
    </row>
    <row r="1667" spans="50:51">
      <c r="AX1667">
        <f t="shared" si="355"/>
        <v>1663</v>
      </c>
      <c r="AY1667" s="34">
        <v>1.1687850080018323E-2</v>
      </c>
    </row>
    <row r="1668" spans="50:51">
      <c r="AX1668">
        <f t="shared" si="355"/>
        <v>1664</v>
      </c>
      <c r="AY1668" s="34">
        <v>1.0388553097851664E-2</v>
      </c>
    </row>
    <row r="1669" spans="50:51">
      <c r="AX1669">
        <f t="shared" si="355"/>
        <v>1665</v>
      </c>
      <c r="AY1669" s="34">
        <v>1.0331397176497895E-2</v>
      </c>
    </row>
    <row r="1670" spans="50:51">
      <c r="AX1670">
        <f t="shared" si="355"/>
        <v>1666</v>
      </c>
      <c r="AY1670" s="34">
        <v>9.5845836191136256E-3</v>
      </c>
    </row>
    <row r="1671" spans="50:51">
      <c r="AX1671">
        <f t="shared" ref="AX1671:AX1734" si="356">AX1670+1</f>
        <v>1667</v>
      </c>
      <c r="AY1671" s="34">
        <v>9.9728152149066614E-3</v>
      </c>
    </row>
    <row r="1672" spans="50:51">
      <c r="AX1672">
        <f t="shared" si="356"/>
        <v>1668</v>
      </c>
      <c r="AY1672" s="34">
        <v>1.0836869855967622E-2</v>
      </c>
    </row>
    <row r="1673" spans="50:51">
      <c r="AX1673">
        <f t="shared" si="356"/>
        <v>1669</v>
      </c>
      <c r="AY1673" s="34">
        <v>9.2382901806127241E-3</v>
      </c>
    </row>
    <row r="1674" spans="50:51">
      <c r="AX1674">
        <f t="shared" si="356"/>
        <v>1670</v>
      </c>
      <c r="AY1674" s="34">
        <v>9.1045810470968078E-3</v>
      </c>
    </row>
    <row r="1675" spans="50:51">
      <c r="AX1675">
        <f t="shared" si="356"/>
        <v>1671</v>
      </c>
      <c r="AY1675" s="34">
        <v>9.0065229195250701E-3</v>
      </c>
    </row>
    <row r="1676" spans="50:51">
      <c r="AX1676">
        <f t="shared" si="356"/>
        <v>1672</v>
      </c>
      <c r="AY1676" s="34">
        <v>8.7315314929129577E-3</v>
      </c>
    </row>
    <row r="1677" spans="50:51">
      <c r="AX1677">
        <f t="shared" si="356"/>
        <v>1673</v>
      </c>
      <c r="AY1677" s="34">
        <v>9.0511045381802911E-3</v>
      </c>
    </row>
    <row r="1678" spans="50:51">
      <c r="AX1678">
        <f t="shared" si="356"/>
        <v>1674</v>
      </c>
      <c r="AY1678" s="34">
        <v>7.2830218335625738E-3</v>
      </c>
    </row>
    <row r="1679" spans="50:51">
      <c r="AX1679">
        <f t="shared" si="356"/>
        <v>1675</v>
      </c>
      <c r="AY1679" s="34">
        <v>9.58190443529967E-3</v>
      </c>
    </row>
    <row r="1680" spans="50:51">
      <c r="AX1680">
        <f t="shared" si="356"/>
        <v>1676</v>
      </c>
      <c r="AY1680" s="34">
        <v>9.7496213420212238E-3</v>
      </c>
    </row>
    <row r="1681" spans="50:51">
      <c r="AX1681">
        <f t="shared" si="356"/>
        <v>1677</v>
      </c>
      <c r="AY1681" s="34">
        <v>9.1897076474622558E-3</v>
      </c>
    </row>
    <row r="1682" spans="50:51">
      <c r="AX1682">
        <f t="shared" si="356"/>
        <v>1678</v>
      </c>
      <c r="AY1682" s="34">
        <v>7.9183813443077563E-3</v>
      </c>
    </row>
    <row r="1683" spans="50:51">
      <c r="AX1683">
        <f t="shared" si="356"/>
        <v>1679</v>
      </c>
      <c r="AY1683" s="34">
        <v>8.733639117512678E-3</v>
      </c>
    </row>
    <row r="1684" spans="50:51">
      <c r="AX1684">
        <f t="shared" si="356"/>
        <v>1680</v>
      </c>
      <c r="AY1684" s="34">
        <v>8.201624657064463E-3</v>
      </c>
    </row>
    <row r="1685" spans="50:51">
      <c r="AX1685">
        <f t="shared" si="356"/>
        <v>1681</v>
      </c>
      <c r="AY1685" s="34">
        <v>8.0055084019207169E-3</v>
      </c>
    </row>
    <row r="1686" spans="50:51">
      <c r="AX1686">
        <f t="shared" si="356"/>
        <v>1682</v>
      </c>
      <c r="AY1686" s="34">
        <v>8.1568644261550034E-3</v>
      </c>
    </row>
    <row r="1687" spans="50:51">
      <c r="AX1687">
        <f t="shared" si="356"/>
        <v>1683</v>
      </c>
      <c r="AY1687" s="34">
        <v>8.8295181755835613E-3</v>
      </c>
    </row>
    <row r="1688" spans="50:51">
      <c r="AX1688">
        <f t="shared" si="356"/>
        <v>1684</v>
      </c>
      <c r="AY1688" s="34">
        <v>9.5099594192961118E-3</v>
      </c>
    </row>
    <row r="1689" spans="50:51">
      <c r="AX1689">
        <f t="shared" si="356"/>
        <v>1685</v>
      </c>
      <c r="AY1689" s="34">
        <v>9.3075560128031542E-3</v>
      </c>
    </row>
    <row r="1690" spans="50:51">
      <c r="AX1690">
        <f t="shared" si="356"/>
        <v>1686</v>
      </c>
      <c r="AY1690" s="34">
        <v>8.9625485825337338E-3</v>
      </c>
    </row>
    <row r="1691" spans="50:51">
      <c r="AX1691">
        <f t="shared" si="356"/>
        <v>1687</v>
      </c>
      <c r="AY1691" s="34">
        <v>1.0264881973023157E-2</v>
      </c>
    </row>
    <row r="1692" spans="50:51">
      <c r="AX1692">
        <f t="shared" si="356"/>
        <v>1688</v>
      </c>
      <c r="AY1692" s="34">
        <v>8.3411565500691436E-3</v>
      </c>
    </row>
    <row r="1693" spans="50:51">
      <c r="AX1693">
        <f t="shared" si="356"/>
        <v>1689</v>
      </c>
      <c r="AY1693" s="34">
        <v>8.8123713991773902E-3</v>
      </c>
    </row>
    <row r="1694" spans="50:51">
      <c r="AX1694">
        <f t="shared" si="356"/>
        <v>1690</v>
      </c>
      <c r="AY1694" s="34">
        <v>8.7917238225882575E-3</v>
      </c>
    </row>
    <row r="1695" spans="50:51">
      <c r="AX1695">
        <f t="shared" si="356"/>
        <v>1691</v>
      </c>
      <c r="AY1695" s="34">
        <v>9.1673453932331599E-3</v>
      </c>
    </row>
    <row r="1696" spans="50:51">
      <c r="AX1696">
        <f t="shared" si="356"/>
        <v>1692</v>
      </c>
      <c r="AY1696" s="34">
        <v>8.7082047325104522E-3</v>
      </c>
    </row>
    <row r="1697" spans="50:51">
      <c r="AX1697">
        <f t="shared" si="356"/>
        <v>1693</v>
      </c>
      <c r="AY1697" s="34">
        <v>8.114176097394208E-3</v>
      </c>
    </row>
    <row r="1698" spans="50:51">
      <c r="AX1698">
        <f t="shared" si="356"/>
        <v>1694</v>
      </c>
      <c r="AY1698" s="34">
        <v>8.2517789780526887E-3</v>
      </c>
    </row>
    <row r="1699" spans="50:51">
      <c r="AX1699">
        <f t="shared" si="356"/>
        <v>1695</v>
      </c>
      <c r="AY1699" s="34">
        <v>9.0046653520806895E-3</v>
      </c>
    </row>
    <row r="1700" spans="50:51">
      <c r="AX1700">
        <f t="shared" si="356"/>
        <v>1696</v>
      </c>
      <c r="AY1700" s="34">
        <v>8.7562157064474833E-3</v>
      </c>
    </row>
    <row r="1701" spans="50:51">
      <c r="AX1701">
        <f t="shared" si="356"/>
        <v>1697</v>
      </c>
      <c r="AY1701" s="34">
        <v>8.1996241998176546E-3</v>
      </c>
    </row>
    <row r="1702" spans="50:51">
      <c r="AX1702">
        <f t="shared" si="356"/>
        <v>1698</v>
      </c>
      <c r="AY1702" s="34">
        <v>9.1608796296301833E-3</v>
      </c>
    </row>
    <row r="1703" spans="50:51">
      <c r="AX1703">
        <f t="shared" si="356"/>
        <v>1699</v>
      </c>
      <c r="AY1703" s="34">
        <v>8.247778063557254E-3</v>
      </c>
    </row>
    <row r="1704" spans="50:51">
      <c r="AX1704">
        <f t="shared" si="356"/>
        <v>1700</v>
      </c>
      <c r="AY1704" s="34">
        <v>9.6218421353457245E-3</v>
      </c>
    </row>
    <row r="1705" spans="50:51">
      <c r="AX1705">
        <f t="shared" si="356"/>
        <v>1701</v>
      </c>
      <c r="AY1705" s="34">
        <v>8.4352137631460485E-3</v>
      </c>
    </row>
    <row r="1706" spans="50:51">
      <c r="AX1706">
        <f t="shared" si="356"/>
        <v>1702</v>
      </c>
      <c r="AY1706" s="34">
        <v>8.7817929812526382E-3</v>
      </c>
    </row>
    <row r="1707" spans="50:51">
      <c r="AX1707">
        <f t="shared" si="356"/>
        <v>1703</v>
      </c>
      <c r="AY1707" s="34">
        <v>9.4506958733429451E-3</v>
      </c>
    </row>
    <row r="1708" spans="50:51">
      <c r="AX1708">
        <f t="shared" si="356"/>
        <v>1704</v>
      </c>
      <c r="AY1708" s="34">
        <v>8.5446673525380792E-3</v>
      </c>
    </row>
    <row r="1709" spans="50:51">
      <c r="AX1709">
        <f t="shared" si="356"/>
        <v>1705</v>
      </c>
      <c r="AY1709" s="34">
        <v>8.9152520576133865E-3</v>
      </c>
    </row>
    <row r="1710" spans="50:51">
      <c r="AX1710">
        <f t="shared" si="356"/>
        <v>1706</v>
      </c>
      <c r="AY1710" s="34">
        <v>1.0027577732053141E-2</v>
      </c>
    </row>
    <row r="1711" spans="50:51">
      <c r="AX1711">
        <f t="shared" si="356"/>
        <v>1707</v>
      </c>
      <c r="AY1711" s="34">
        <v>9.2517575445819501E-3</v>
      </c>
    </row>
    <row r="1712" spans="50:51">
      <c r="AX1712">
        <f t="shared" si="356"/>
        <v>1708</v>
      </c>
      <c r="AY1712" s="34">
        <v>9.4508387631463114E-3</v>
      </c>
    </row>
    <row r="1713" spans="50:51">
      <c r="AX1713">
        <f t="shared" si="356"/>
        <v>1709</v>
      </c>
      <c r="AY1713" s="34">
        <v>9.5913708847739088E-3</v>
      </c>
    </row>
    <row r="1714" spans="50:51">
      <c r="AX1714">
        <f t="shared" si="356"/>
        <v>1710</v>
      </c>
      <c r="AY1714" s="34">
        <v>9.1655949931420157E-3</v>
      </c>
    </row>
    <row r="1715" spans="50:51">
      <c r="AX1715">
        <f t="shared" si="356"/>
        <v>1711</v>
      </c>
      <c r="AY1715" s="34">
        <v>9.5808327617744188E-3</v>
      </c>
    </row>
    <row r="1716" spans="50:51">
      <c r="AX1716">
        <f t="shared" si="356"/>
        <v>1712</v>
      </c>
      <c r="AY1716" s="34">
        <v>8.6486554069504784E-3</v>
      </c>
    </row>
    <row r="1717" spans="50:51">
      <c r="AX1717">
        <f t="shared" si="356"/>
        <v>1713</v>
      </c>
      <c r="AY1717" s="34">
        <v>9.4453017832651955E-3</v>
      </c>
    </row>
    <row r="1718" spans="50:51">
      <c r="AX1718">
        <f t="shared" si="356"/>
        <v>1714</v>
      </c>
      <c r="AY1718" s="34">
        <v>8.7957604595336834E-3</v>
      </c>
    </row>
    <row r="1719" spans="50:51">
      <c r="AX1719">
        <f t="shared" si="356"/>
        <v>1715</v>
      </c>
      <c r="AY1719" s="34">
        <v>8.9653706561503496E-3</v>
      </c>
    </row>
    <row r="1720" spans="50:51">
      <c r="AX1720">
        <f t="shared" si="356"/>
        <v>1716</v>
      </c>
      <c r="AY1720" s="34">
        <v>9.5048511088251277E-3</v>
      </c>
    </row>
    <row r="1721" spans="50:51">
      <c r="AX1721">
        <f t="shared" si="356"/>
        <v>1717</v>
      </c>
      <c r="AY1721" s="34">
        <v>1.0107203074988838E-2</v>
      </c>
    </row>
    <row r="1722" spans="50:51">
      <c r="AX1722">
        <f t="shared" si="356"/>
        <v>1718</v>
      </c>
      <c r="AY1722" s="34">
        <v>9.3918967192502568E-3</v>
      </c>
    </row>
    <row r="1723" spans="50:51">
      <c r="AX1723">
        <f t="shared" si="356"/>
        <v>1719</v>
      </c>
      <c r="AY1723" s="34">
        <v>8.9427226223142246E-3</v>
      </c>
    </row>
    <row r="1724" spans="50:51">
      <c r="AX1724">
        <f t="shared" si="356"/>
        <v>1720</v>
      </c>
      <c r="AY1724" s="34">
        <v>8.9460448102426163E-3</v>
      </c>
    </row>
    <row r="1725" spans="50:51">
      <c r="AX1725">
        <f t="shared" si="356"/>
        <v>1721</v>
      </c>
      <c r="AY1725" s="34">
        <v>1.1095786179698927E-2</v>
      </c>
    </row>
    <row r="1726" spans="50:51">
      <c r="AX1726">
        <f t="shared" si="356"/>
        <v>1722</v>
      </c>
      <c r="AY1726" s="34">
        <v>1.065229195244715E-2</v>
      </c>
    </row>
    <row r="1727" spans="50:51">
      <c r="AX1727">
        <f t="shared" si="356"/>
        <v>1723</v>
      </c>
      <c r="AY1727" s="34">
        <v>1.0424311271148292E-2</v>
      </c>
    </row>
    <row r="1728" spans="50:51">
      <c r="AX1728">
        <f t="shared" si="356"/>
        <v>1724</v>
      </c>
      <c r="AY1728" s="34">
        <v>9.0082375971653299E-3</v>
      </c>
    </row>
    <row r="1729" spans="50:51">
      <c r="AX1729">
        <f t="shared" si="356"/>
        <v>1725</v>
      </c>
      <c r="AY1729" s="34">
        <v>9.2120341792413848E-3</v>
      </c>
    </row>
    <row r="1730" spans="50:51">
      <c r="AX1730">
        <f t="shared" si="356"/>
        <v>1726</v>
      </c>
      <c r="AY1730" s="34">
        <v>9.3584247828077428E-3</v>
      </c>
    </row>
    <row r="1731" spans="50:51">
      <c r="AX1731">
        <f t="shared" si="356"/>
        <v>1727</v>
      </c>
      <c r="AY1731" s="34">
        <v>9.3121284865115318E-3</v>
      </c>
    </row>
    <row r="1732" spans="50:51">
      <c r="AX1732">
        <f t="shared" si="356"/>
        <v>1728</v>
      </c>
      <c r="AY1732" s="34">
        <v>9.0807184499319422E-3</v>
      </c>
    </row>
    <row r="1733" spans="50:51">
      <c r="AX1733">
        <f t="shared" si="356"/>
        <v>1729</v>
      </c>
      <c r="AY1733" s="34">
        <v>9.4733796296301003E-3</v>
      </c>
    </row>
    <row r="1734" spans="50:51">
      <c r="AX1734">
        <f t="shared" si="356"/>
        <v>1730</v>
      </c>
      <c r="AY1734" s="34">
        <v>8.9751943301328539E-3</v>
      </c>
    </row>
    <row r="1735" spans="50:51">
      <c r="AX1735">
        <f t="shared" ref="AX1735:AX1798" si="357">AX1734+1</f>
        <v>1731</v>
      </c>
      <c r="AY1735" s="34">
        <v>9.4695216049385557E-3</v>
      </c>
    </row>
    <row r="1736" spans="50:51">
      <c r="AX1736">
        <f t="shared" si="357"/>
        <v>1732</v>
      </c>
      <c r="AY1736" s="34">
        <v>9.3306684385005036E-3</v>
      </c>
    </row>
    <row r="1737" spans="50:51">
      <c r="AX1737">
        <f t="shared" si="357"/>
        <v>1733</v>
      </c>
      <c r="AY1737" s="34">
        <v>1.0769961705533002E-2</v>
      </c>
    </row>
    <row r="1738" spans="50:51">
      <c r="AX1738">
        <f t="shared" si="357"/>
        <v>1734</v>
      </c>
      <c r="AY1738" s="34">
        <v>9.4527677754916821E-3</v>
      </c>
    </row>
    <row r="1739" spans="50:51">
      <c r="AX1739">
        <f t="shared" si="357"/>
        <v>1735</v>
      </c>
      <c r="AY1739" s="34">
        <v>8.2777849222685305E-3</v>
      </c>
    </row>
    <row r="1740" spans="50:51">
      <c r="AX1740">
        <f t="shared" si="357"/>
        <v>1736</v>
      </c>
      <c r="AY1740" s="34">
        <v>8.4032064471887477E-3</v>
      </c>
    </row>
    <row r="1741" spans="50:51">
      <c r="AX1741">
        <f t="shared" si="357"/>
        <v>1737</v>
      </c>
      <c r="AY1741" s="34">
        <v>1.0432384545039331E-2</v>
      </c>
    </row>
    <row r="1742" spans="50:51">
      <c r="AX1742">
        <f t="shared" si="357"/>
        <v>1738</v>
      </c>
      <c r="AY1742" s="34">
        <v>1.0439064643347627E-2</v>
      </c>
    </row>
    <row r="1743" spans="50:51">
      <c r="AX1743">
        <f t="shared" si="357"/>
        <v>1739</v>
      </c>
      <c r="AY1743" s="34">
        <v>1.0002214791952813E-2</v>
      </c>
    </row>
    <row r="1744" spans="50:51">
      <c r="AX1744">
        <f t="shared" si="357"/>
        <v>1740</v>
      </c>
      <c r="AY1744" s="34">
        <v>8.7386402606311909E-3</v>
      </c>
    </row>
    <row r="1745" spans="50:51">
      <c r="AX1745">
        <f t="shared" si="357"/>
        <v>1741</v>
      </c>
      <c r="AY1745" s="34">
        <v>9.0548553955193487E-3</v>
      </c>
    </row>
    <row r="1746" spans="50:51">
      <c r="AX1746">
        <f t="shared" si="357"/>
        <v>1742</v>
      </c>
      <c r="AY1746" s="34">
        <v>9.3943258459082829E-3</v>
      </c>
    </row>
    <row r="1747" spans="50:51">
      <c r="AX1747">
        <f t="shared" si="357"/>
        <v>1743</v>
      </c>
      <c r="AY1747" s="34">
        <v>9.3672839506174013E-3</v>
      </c>
    </row>
    <row r="1748" spans="50:51">
      <c r="AX1748">
        <f t="shared" si="357"/>
        <v>1744</v>
      </c>
      <c r="AY1748" s="34">
        <v>8.8543452789213665E-3</v>
      </c>
    </row>
    <row r="1749" spans="50:51">
      <c r="AX1749">
        <f t="shared" si="357"/>
        <v>1745</v>
      </c>
      <c r="AY1749" s="34">
        <v>9.319380144033591E-3</v>
      </c>
    </row>
    <row r="1750" spans="50:51">
      <c r="AX1750">
        <f t="shared" si="357"/>
        <v>1746</v>
      </c>
      <c r="AY1750" s="34">
        <v>8.8220164609058866E-3</v>
      </c>
    </row>
    <row r="1751" spans="50:51">
      <c r="AX1751">
        <f t="shared" si="357"/>
        <v>1747</v>
      </c>
      <c r="AY1751" s="34">
        <v>8.0847765203478465E-3</v>
      </c>
    </row>
    <row r="1752" spans="50:51">
      <c r="AX1752">
        <f t="shared" si="357"/>
        <v>1748</v>
      </c>
      <c r="AY1752" s="34">
        <v>9.2712262802927218E-3</v>
      </c>
    </row>
    <row r="1753" spans="50:51">
      <c r="AX1753">
        <f t="shared" si="357"/>
        <v>1749</v>
      </c>
      <c r="AY1753" s="34">
        <v>8.7966892432557731E-3</v>
      </c>
    </row>
    <row r="1754" spans="50:51">
      <c r="AX1754">
        <f t="shared" si="357"/>
        <v>1750</v>
      </c>
      <c r="AY1754" s="34">
        <v>8.810942501143601E-3</v>
      </c>
    </row>
    <row r="1755" spans="50:51">
      <c r="AX1755">
        <f t="shared" si="357"/>
        <v>1751</v>
      </c>
      <c r="AY1755" s="34">
        <v>9.3138788866027489E-3</v>
      </c>
    </row>
    <row r="1756" spans="50:51">
      <c r="AX1756">
        <f t="shared" si="357"/>
        <v>1752</v>
      </c>
      <c r="AY1756" s="34">
        <v>9.2829789666214035E-3</v>
      </c>
    </row>
    <row r="1757" spans="50:51">
      <c r="AX1757">
        <f t="shared" si="357"/>
        <v>1753</v>
      </c>
      <c r="AY1757" s="34">
        <v>9.0815400663011928E-3</v>
      </c>
    </row>
    <row r="1758" spans="50:51">
      <c r="AX1758">
        <f t="shared" si="357"/>
        <v>1754</v>
      </c>
      <c r="AY1758" s="34">
        <v>9.9685642432558366E-3</v>
      </c>
    </row>
    <row r="1759" spans="50:51">
      <c r="AX1759">
        <f t="shared" si="357"/>
        <v>1755</v>
      </c>
      <c r="AY1759" s="34">
        <v>1.0105024005487472E-2</v>
      </c>
    </row>
    <row r="1760" spans="50:51">
      <c r="AX1760">
        <f t="shared" si="357"/>
        <v>1756</v>
      </c>
      <c r="AY1760" s="34">
        <v>9.8453217878375476E-3</v>
      </c>
    </row>
    <row r="1761" spans="50:51">
      <c r="AX1761">
        <f t="shared" si="357"/>
        <v>1757</v>
      </c>
      <c r="AY1761" s="34">
        <v>8.7731838705990741E-3</v>
      </c>
    </row>
    <row r="1762" spans="50:51">
      <c r="AX1762">
        <f t="shared" si="357"/>
        <v>1758</v>
      </c>
      <c r="AY1762" s="34">
        <v>9.6037665752177793E-3</v>
      </c>
    </row>
    <row r="1763" spans="50:51">
      <c r="AX1763">
        <f t="shared" si="357"/>
        <v>1759</v>
      </c>
      <c r="AY1763" s="34">
        <v>8.6851637517154009E-3</v>
      </c>
    </row>
    <row r="1764" spans="50:51">
      <c r="AX1764">
        <f t="shared" si="357"/>
        <v>1760</v>
      </c>
      <c r="AY1764" s="34">
        <v>8.5687085619573708E-3</v>
      </c>
    </row>
    <row r="1765" spans="50:51">
      <c r="AX1765">
        <f t="shared" si="357"/>
        <v>1761</v>
      </c>
      <c r="AY1765" s="34">
        <v>8.593964334705528E-3</v>
      </c>
    </row>
    <row r="1766" spans="50:51">
      <c r="AX1766">
        <f t="shared" si="357"/>
        <v>1762</v>
      </c>
      <c r="AY1766" s="34">
        <v>1.0452853509373665E-2</v>
      </c>
    </row>
    <row r="1767" spans="50:51">
      <c r="AX1767">
        <f t="shared" si="357"/>
        <v>1763</v>
      </c>
      <c r="AY1767" s="34">
        <v>8.8929612482856017E-3</v>
      </c>
    </row>
    <row r="1768" spans="50:51">
      <c r="AX1768">
        <f t="shared" si="357"/>
        <v>1764</v>
      </c>
      <c r="AY1768" s="34">
        <v>9.1312299954278559E-3</v>
      </c>
    </row>
    <row r="1769" spans="50:51">
      <c r="AX1769">
        <f t="shared" si="357"/>
        <v>1765</v>
      </c>
      <c r="AY1769" s="34">
        <v>1.0322573731139E-2</v>
      </c>
    </row>
    <row r="1770" spans="50:51">
      <c r="AX1770">
        <f t="shared" si="357"/>
        <v>1766</v>
      </c>
      <c r="AY1770" s="34">
        <v>1.0261488340192235E-2</v>
      </c>
    </row>
    <row r="1771" spans="50:51">
      <c r="AX1771">
        <f t="shared" si="357"/>
        <v>1767</v>
      </c>
      <c r="AY1771" s="34">
        <v>8.0559842249661694E-3</v>
      </c>
    </row>
    <row r="1772" spans="50:51">
      <c r="AX1772">
        <f t="shared" si="357"/>
        <v>1768</v>
      </c>
      <c r="AY1772" s="34">
        <v>8.8792081047097161E-3</v>
      </c>
    </row>
    <row r="1773" spans="50:51">
      <c r="AX1773">
        <f t="shared" si="357"/>
        <v>1769</v>
      </c>
      <c r="AY1773" s="34">
        <v>9.4206890146326695E-3</v>
      </c>
    </row>
    <row r="1774" spans="50:51">
      <c r="AX1774">
        <f t="shared" si="357"/>
        <v>1770</v>
      </c>
      <c r="AY1774" s="34">
        <v>8.5906064243260038E-3</v>
      </c>
    </row>
    <row r="1775" spans="50:51">
      <c r="AX1775">
        <f t="shared" si="357"/>
        <v>1771</v>
      </c>
      <c r="AY1775" s="34">
        <v>8.6992383973484855E-3</v>
      </c>
    </row>
    <row r="1776" spans="50:51">
      <c r="AX1776">
        <f t="shared" si="357"/>
        <v>1772</v>
      </c>
      <c r="AY1776" s="34">
        <v>8.2073759716507974E-3</v>
      </c>
    </row>
    <row r="1777" spans="50:51">
      <c r="AX1777">
        <f t="shared" si="357"/>
        <v>1773</v>
      </c>
      <c r="AY1777" s="34">
        <v>9.5072087905813014E-3</v>
      </c>
    </row>
    <row r="1778" spans="50:51">
      <c r="AX1778">
        <f t="shared" si="357"/>
        <v>1774</v>
      </c>
      <c r="AY1778" s="34">
        <v>8.7585733882029615E-3</v>
      </c>
    </row>
    <row r="1779" spans="50:51">
      <c r="AX1779">
        <f t="shared" si="357"/>
        <v>1775</v>
      </c>
      <c r="AY1779" s="34">
        <v>8.5272347965250402E-3</v>
      </c>
    </row>
    <row r="1780" spans="50:51">
      <c r="AX1780">
        <f t="shared" si="357"/>
        <v>1776</v>
      </c>
      <c r="AY1780" s="34">
        <v>9.8342835505263789E-3</v>
      </c>
    </row>
    <row r="1781" spans="50:51">
      <c r="AX1781">
        <f t="shared" si="357"/>
        <v>1777</v>
      </c>
      <c r="AY1781" s="34">
        <v>9.4119727366257042E-3</v>
      </c>
    </row>
    <row r="1782" spans="50:51">
      <c r="AX1782">
        <f t="shared" si="357"/>
        <v>1778</v>
      </c>
      <c r="AY1782" s="34">
        <v>8.6863068701424854E-3</v>
      </c>
    </row>
    <row r="1783" spans="50:51">
      <c r="AX1783">
        <f t="shared" si="357"/>
        <v>1779</v>
      </c>
      <c r="AY1783" s="34">
        <v>8.3959190672153964E-3</v>
      </c>
    </row>
    <row r="1784" spans="50:51">
      <c r="AX1784">
        <f t="shared" si="357"/>
        <v>1780</v>
      </c>
      <c r="AY1784" s="34">
        <v>9.121120541838364E-3</v>
      </c>
    </row>
    <row r="1785" spans="50:51">
      <c r="AX1785">
        <f t="shared" si="357"/>
        <v>1781</v>
      </c>
      <c r="AY1785" s="34">
        <v>1.0615462105624888E-2</v>
      </c>
    </row>
    <row r="1786" spans="50:51">
      <c r="AX1786">
        <f t="shared" si="357"/>
        <v>1782</v>
      </c>
      <c r="AY1786" s="34">
        <v>7.6521776406038968E-3</v>
      </c>
    </row>
    <row r="1787" spans="50:51">
      <c r="AX1787">
        <f t="shared" si="357"/>
        <v>1783</v>
      </c>
      <c r="AY1787" s="34">
        <v>8.7457133058989056E-3</v>
      </c>
    </row>
    <row r="1788" spans="50:51">
      <c r="AX1788">
        <f t="shared" si="357"/>
        <v>1784</v>
      </c>
      <c r="AY1788" s="34">
        <v>8.2363111568361652E-3</v>
      </c>
    </row>
    <row r="1789" spans="50:51">
      <c r="AX1789">
        <f t="shared" si="357"/>
        <v>1785</v>
      </c>
      <c r="AY1789" s="34">
        <v>8.8377343392775122E-3</v>
      </c>
    </row>
    <row r="1790" spans="50:51">
      <c r="AX1790">
        <f t="shared" si="357"/>
        <v>1786</v>
      </c>
      <c r="AY1790" s="34">
        <v>9.146483481938833E-3</v>
      </c>
    </row>
    <row r="1791" spans="50:51">
      <c r="AX1791">
        <f t="shared" si="357"/>
        <v>1787</v>
      </c>
      <c r="AY1791" s="34">
        <v>8.10410236625571E-3</v>
      </c>
    </row>
    <row r="1792" spans="50:51">
      <c r="AX1792">
        <f t="shared" si="357"/>
        <v>1788</v>
      </c>
      <c r="AY1792" s="34">
        <v>1.0064264689071891E-2</v>
      </c>
    </row>
    <row r="1793" spans="50:51">
      <c r="AX1793">
        <f t="shared" si="357"/>
        <v>1789</v>
      </c>
      <c r="AY1793" s="34">
        <v>9.7206861568361943E-3</v>
      </c>
    </row>
    <row r="1794" spans="50:51">
      <c r="AX1794">
        <f t="shared" si="357"/>
        <v>1790</v>
      </c>
      <c r="AY1794" s="34">
        <v>9.8844735939644639E-3</v>
      </c>
    </row>
    <row r="1795" spans="50:51">
      <c r="AX1795">
        <f t="shared" si="357"/>
        <v>1791</v>
      </c>
      <c r="AY1795" s="34">
        <v>9.0493541380890392E-3</v>
      </c>
    </row>
    <row r="1796" spans="50:51">
      <c r="AX1796">
        <f t="shared" si="357"/>
        <v>1792</v>
      </c>
      <c r="AY1796" s="34">
        <v>9.4620913351629535E-3</v>
      </c>
    </row>
    <row r="1797" spans="50:51">
      <c r="AX1797">
        <f t="shared" si="357"/>
        <v>1793</v>
      </c>
      <c r="AY1797" s="34">
        <v>8.8749214106085429E-3</v>
      </c>
    </row>
    <row r="1798" spans="50:51">
      <c r="AX1798">
        <f t="shared" si="357"/>
        <v>1794</v>
      </c>
      <c r="AY1798" s="34">
        <v>9.7523005258350927E-3</v>
      </c>
    </row>
    <row r="1799" spans="50:51">
      <c r="AX1799">
        <f t="shared" ref="AX1799:AX1862" si="358">AX1798+1</f>
        <v>1795</v>
      </c>
      <c r="AY1799" s="34">
        <v>9.8814729080937032E-3</v>
      </c>
    </row>
    <row r="1800" spans="50:51">
      <c r="AX1800">
        <f t="shared" si="358"/>
        <v>1796</v>
      </c>
      <c r="AY1800" s="34">
        <v>8.853702274805841E-3</v>
      </c>
    </row>
    <row r="1801" spans="50:51">
      <c r="AX1801">
        <f t="shared" si="358"/>
        <v>1797</v>
      </c>
      <c r="AY1801" s="34">
        <v>1.081650805898547E-2</v>
      </c>
    </row>
    <row r="1802" spans="50:51">
      <c r="AX1802">
        <f t="shared" si="358"/>
        <v>1798</v>
      </c>
      <c r="AY1802" s="34">
        <v>9.6332018747145049E-3</v>
      </c>
    </row>
    <row r="1803" spans="50:51">
      <c r="AX1803">
        <f t="shared" si="358"/>
        <v>1799</v>
      </c>
      <c r="AY1803" s="34">
        <v>9.2480781321446423E-3</v>
      </c>
    </row>
    <row r="1804" spans="50:51">
      <c r="AX1804">
        <f t="shared" si="358"/>
        <v>1800</v>
      </c>
      <c r="AY1804" s="34">
        <v>8.5548839734802262E-3</v>
      </c>
    </row>
    <row r="1805" spans="50:51">
      <c r="AX1805">
        <f t="shared" si="358"/>
        <v>1801</v>
      </c>
      <c r="AY1805" s="34">
        <v>9.995284636488801E-3</v>
      </c>
    </row>
    <row r="1806" spans="50:51">
      <c r="AX1806">
        <f t="shared" si="358"/>
        <v>1802</v>
      </c>
      <c r="AY1806" s="34">
        <v>8.4626128829452234E-3</v>
      </c>
    </row>
    <row r="1807" spans="50:51">
      <c r="AX1807">
        <f t="shared" si="358"/>
        <v>1803</v>
      </c>
      <c r="AY1807" s="34">
        <v>9.5266418038411748E-3</v>
      </c>
    </row>
    <row r="1808" spans="50:51">
      <c r="AX1808">
        <f t="shared" si="358"/>
        <v>1804</v>
      </c>
      <c r="AY1808" s="34">
        <v>1.0211905578418133E-2</v>
      </c>
    </row>
    <row r="1809" spans="50:51">
      <c r="AX1809">
        <f t="shared" si="358"/>
        <v>1805</v>
      </c>
      <c r="AY1809" s="34">
        <v>7.9357781778693695E-3</v>
      </c>
    </row>
    <row r="1810" spans="50:51">
      <c r="AX1810">
        <f t="shared" si="358"/>
        <v>1806</v>
      </c>
      <c r="AY1810" s="34">
        <v>8.9030349794244085E-3</v>
      </c>
    </row>
    <row r="1811" spans="50:51">
      <c r="AX1811">
        <f t="shared" si="358"/>
        <v>1807</v>
      </c>
      <c r="AY1811" s="34">
        <v>9.9069072930959047E-3</v>
      </c>
    </row>
    <row r="1812" spans="50:51">
      <c r="AX1812">
        <f t="shared" si="358"/>
        <v>1808</v>
      </c>
      <c r="AY1812" s="34">
        <v>1.1108860596708146E-2</v>
      </c>
    </row>
    <row r="1813" spans="50:51">
      <c r="AX1813">
        <f t="shared" si="358"/>
        <v>1809</v>
      </c>
      <c r="AY1813" s="34">
        <v>9.775663008688134E-3</v>
      </c>
    </row>
    <row r="1814" spans="50:51">
      <c r="AX1814">
        <f t="shared" si="358"/>
        <v>1810</v>
      </c>
      <c r="AY1814" s="34">
        <v>9.9385573845452782E-3</v>
      </c>
    </row>
    <row r="1815" spans="50:51">
      <c r="AX1815">
        <f t="shared" si="358"/>
        <v>1811</v>
      </c>
      <c r="AY1815" s="34">
        <v>1.0138317329676039E-2</v>
      </c>
    </row>
    <row r="1816" spans="50:51">
      <c r="AX1816">
        <f t="shared" si="358"/>
        <v>1812</v>
      </c>
      <c r="AY1816" s="34">
        <v>8.9676926154556164E-3</v>
      </c>
    </row>
    <row r="1817" spans="50:51">
      <c r="AX1817">
        <f t="shared" si="358"/>
        <v>1813</v>
      </c>
      <c r="AY1817" s="34">
        <v>9.4398005258348391E-3</v>
      </c>
    </row>
    <row r="1818" spans="50:51">
      <c r="AX1818">
        <f t="shared" si="358"/>
        <v>1814</v>
      </c>
      <c r="AY1818" s="34">
        <v>8.3331547210794346E-3</v>
      </c>
    </row>
    <row r="1819" spans="50:51">
      <c r="AX1819">
        <f t="shared" si="358"/>
        <v>1815</v>
      </c>
      <c r="AY1819" s="34">
        <v>9.7957390260638398E-3</v>
      </c>
    </row>
    <row r="1820" spans="50:51">
      <c r="AX1820">
        <f t="shared" si="358"/>
        <v>1816</v>
      </c>
      <c r="AY1820" s="34">
        <v>9.6084819387295285E-3</v>
      </c>
    </row>
    <row r="1821" spans="50:51">
      <c r="AX1821">
        <f t="shared" si="358"/>
        <v>1817</v>
      </c>
      <c r="AY1821" s="34">
        <v>8.2957890374944013E-3</v>
      </c>
    </row>
    <row r="1822" spans="50:51">
      <c r="AX1822">
        <f t="shared" si="358"/>
        <v>1818</v>
      </c>
      <c r="AY1822" s="34">
        <v>9.6663523090997749E-3</v>
      </c>
    </row>
    <row r="1823" spans="50:51">
      <c r="AX1823">
        <f t="shared" si="358"/>
        <v>1819</v>
      </c>
      <c r="AY1823" s="34">
        <v>8.9898762574303365E-3</v>
      </c>
    </row>
    <row r="1824" spans="50:51">
      <c r="AX1824">
        <f t="shared" si="358"/>
        <v>1820</v>
      </c>
      <c r="AY1824" s="34">
        <v>9.1597007887520791E-3</v>
      </c>
    </row>
    <row r="1825" spans="50:51">
      <c r="AX1825">
        <f t="shared" si="358"/>
        <v>1821</v>
      </c>
      <c r="AY1825" s="34">
        <v>1.0669117226795191E-2</v>
      </c>
    </row>
    <row r="1826" spans="50:51">
      <c r="AX1826">
        <f t="shared" si="358"/>
        <v>1822</v>
      </c>
      <c r="AY1826" s="34">
        <v>8.835233767718784E-3</v>
      </c>
    </row>
    <row r="1827" spans="50:51">
      <c r="AX1827">
        <f t="shared" si="358"/>
        <v>1823</v>
      </c>
      <c r="AY1827" s="34">
        <v>9.1412322816648833E-3</v>
      </c>
    </row>
    <row r="1828" spans="50:51">
      <c r="AX1828">
        <f t="shared" si="358"/>
        <v>1824</v>
      </c>
      <c r="AY1828" s="34">
        <v>7.7358396204850596E-3</v>
      </c>
    </row>
    <row r="1829" spans="50:51">
      <c r="AX1829">
        <f t="shared" si="358"/>
        <v>1825</v>
      </c>
      <c r="AY1829" s="34">
        <v>8.0037580018292153E-3</v>
      </c>
    </row>
    <row r="1830" spans="50:51">
      <c r="AX1830">
        <f t="shared" si="358"/>
        <v>1826</v>
      </c>
      <c r="AY1830" s="34">
        <v>8.3506587219939563E-3</v>
      </c>
    </row>
    <row r="1831" spans="50:51">
      <c r="AX1831">
        <f t="shared" si="358"/>
        <v>1827</v>
      </c>
      <c r="AY1831" s="34">
        <v>9.5122456561499754E-3</v>
      </c>
    </row>
    <row r="1832" spans="50:51">
      <c r="AX1832">
        <f t="shared" si="358"/>
        <v>1828</v>
      </c>
      <c r="AY1832" s="34">
        <v>9.2391832418842294E-3</v>
      </c>
    </row>
    <row r="1833" spans="50:51">
      <c r="AX1833">
        <f t="shared" si="358"/>
        <v>1829</v>
      </c>
      <c r="AY1833" s="34">
        <v>9.0349579903981157E-3</v>
      </c>
    </row>
    <row r="1834" spans="50:51">
      <c r="AX1834">
        <f t="shared" si="358"/>
        <v>1830</v>
      </c>
      <c r="AY1834" s="34">
        <v>9.1196916438047067E-3</v>
      </c>
    </row>
    <row r="1835" spans="50:51">
      <c r="AX1835">
        <f t="shared" si="358"/>
        <v>1831</v>
      </c>
      <c r="AY1835" s="34">
        <v>1.016607367398303E-2</v>
      </c>
    </row>
    <row r="1836" spans="50:51">
      <c r="AX1836">
        <f t="shared" si="358"/>
        <v>1832</v>
      </c>
      <c r="AY1836" s="34">
        <v>9.2704046639237349E-3</v>
      </c>
    </row>
    <row r="1837" spans="50:51">
      <c r="AX1837">
        <f t="shared" si="358"/>
        <v>1833</v>
      </c>
      <c r="AY1837" s="34">
        <v>7.3196730681302797E-3</v>
      </c>
    </row>
    <row r="1838" spans="50:51">
      <c r="AX1838">
        <f t="shared" si="358"/>
        <v>1834</v>
      </c>
      <c r="AY1838" s="34">
        <v>9.8646119112938968E-3</v>
      </c>
    </row>
    <row r="1839" spans="50:51">
      <c r="AX1839">
        <f t="shared" si="358"/>
        <v>1835</v>
      </c>
      <c r="AY1839" s="34">
        <v>9.4299768518523001E-3</v>
      </c>
    </row>
    <row r="1840" spans="50:51">
      <c r="AX1840">
        <f t="shared" si="358"/>
        <v>1836</v>
      </c>
      <c r="AY1840" s="34">
        <v>9.6579932556016719E-3</v>
      </c>
    </row>
    <row r="1841" spans="50:51">
      <c r="AX1841">
        <f t="shared" si="358"/>
        <v>1837</v>
      </c>
      <c r="AY1841" s="34">
        <v>1.0258773433928125E-2</v>
      </c>
    </row>
    <row r="1842" spans="50:51">
      <c r="AX1842">
        <f t="shared" si="358"/>
        <v>1838</v>
      </c>
      <c r="AY1842" s="34">
        <v>1.0032185928212294E-2</v>
      </c>
    </row>
    <row r="1843" spans="50:51">
      <c r="AX1843">
        <f t="shared" si="358"/>
        <v>1839</v>
      </c>
      <c r="AY1843" s="34">
        <v>9.2544724508463027E-3</v>
      </c>
    </row>
    <row r="1844" spans="50:51">
      <c r="AX1844">
        <f t="shared" si="358"/>
        <v>1840</v>
      </c>
      <c r="AY1844" s="34">
        <v>8.8301611796988179E-3</v>
      </c>
    </row>
    <row r="1845" spans="50:51">
      <c r="AX1845">
        <f t="shared" si="358"/>
        <v>1841</v>
      </c>
      <c r="AY1845" s="34">
        <v>9.839177526291926E-3</v>
      </c>
    </row>
    <row r="1846" spans="50:51">
      <c r="AX1846">
        <f t="shared" si="358"/>
        <v>1842</v>
      </c>
      <c r="AY1846" s="34">
        <v>9.0419953132149268E-3</v>
      </c>
    </row>
    <row r="1847" spans="50:51">
      <c r="AX1847">
        <f t="shared" si="358"/>
        <v>1843</v>
      </c>
      <c r="AY1847" s="34">
        <v>8.2252729195249185E-3</v>
      </c>
    </row>
    <row r="1848" spans="50:51">
      <c r="AX1848">
        <f t="shared" si="358"/>
        <v>1844</v>
      </c>
      <c r="AY1848" s="34">
        <v>1.0186399748514492E-2</v>
      </c>
    </row>
    <row r="1849" spans="50:51">
      <c r="AX1849">
        <f t="shared" si="358"/>
        <v>1845</v>
      </c>
      <c r="AY1849" s="34">
        <v>1.0105809899405871E-2</v>
      </c>
    </row>
    <row r="1850" spans="50:51">
      <c r="AX1850">
        <f t="shared" si="358"/>
        <v>1846</v>
      </c>
      <c r="AY1850" s="34">
        <v>9.6370956218569774E-3</v>
      </c>
    </row>
    <row r="1851" spans="50:51">
      <c r="AX1851">
        <f t="shared" si="358"/>
        <v>1847</v>
      </c>
      <c r="AY1851" s="34">
        <v>7.692615454961263E-3</v>
      </c>
    </row>
    <row r="1852" spans="50:51">
      <c r="AX1852">
        <f t="shared" si="358"/>
        <v>1848</v>
      </c>
      <c r="AY1852" s="34">
        <v>9.5100308641978461E-3</v>
      </c>
    </row>
    <row r="1853" spans="50:51">
      <c r="AX1853">
        <f t="shared" si="358"/>
        <v>1849</v>
      </c>
      <c r="AY1853" s="34">
        <v>8.9918409922275146E-3</v>
      </c>
    </row>
    <row r="1854" spans="50:51">
      <c r="AX1854">
        <f t="shared" si="358"/>
        <v>1850</v>
      </c>
      <c r="AY1854" s="34">
        <v>8.2726766117974578E-3</v>
      </c>
    </row>
    <row r="1855" spans="50:51">
      <c r="AX1855">
        <f t="shared" si="358"/>
        <v>1851</v>
      </c>
      <c r="AY1855" s="34">
        <v>8.9055355509836415E-3</v>
      </c>
    </row>
    <row r="1856" spans="50:51">
      <c r="AX1856">
        <f t="shared" si="358"/>
        <v>1852</v>
      </c>
      <c r="AY1856" s="34">
        <v>9.8889389003202609E-3</v>
      </c>
    </row>
    <row r="1857" spans="50:51">
      <c r="AX1857">
        <f t="shared" si="358"/>
        <v>1853</v>
      </c>
      <c r="AY1857" s="34">
        <v>7.9562114197532265E-3</v>
      </c>
    </row>
    <row r="1858" spans="50:51">
      <c r="AX1858">
        <f t="shared" si="358"/>
        <v>1854</v>
      </c>
      <c r="AY1858" s="34">
        <v>9.2945173182443774E-3</v>
      </c>
    </row>
    <row r="1859" spans="50:51">
      <c r="AX1859">
        <f t="shared" si="358"/>
        <v>1855</v>
      </c>
      <c r="AY1859" s="34">
        <v>9.4241540923645142E-3</v>
      </c>
    </row>
    <row r="1860" spans="50:51">
      <c r="AX1860">
        <f t="shared" si="358"/>
        <v>1856</v>
      </c>
      <c r="AY1860" s="34">
        <v>8.6589791952445261E-3</v>
      </c>
    </row>
    <row r="1861" spans="50:51">
      <c r="AX1861">
        <f t="shared" si="358"/>
        <v>1857</v>
      </c>
      <c r="AY1861" s="34">
        <v>1.0996620656149855E-2</v>
      </c>
    </row>
    <row r="1862" spans="50:51">
      <c r="AX1862">
        <f t="shared" si="358"/>
        <v>1858</v>
      </c>
      <c r="AY1862" s="34">
        <v>8.191693815729555E-3</v>
      </c>
    </row>
    <row r="1863" spans="50:51">
      <c r="AX1863">
        <f t="shared" ref="AX1863:AX1926" si="359">AX1862+1</f>
        <v>1859</v>
      </c>
      <c r="AY1863" s="34">
        <v>8.0874914266121332E-3</v>
      </c>
    </row>
    <row r="1864" spans="50:51">
      <c r="AX1864">
        <f t="shared" si="359"/>
        <v>1860</v>
      </c>
      <c r="AY1864" s="34">
        <v>9.8163151577507907E-3</v>
      </c>
    </row>
    <row r="1865" spans="50:51">
      <c r="AX1865">
        <f t="shared" si="359"/>
        <v>1861</v>
      </c>
      <c r="AY1865" s="34">
        <v>9.0722522290814685E-3</v>
      </c>
    </row>
    <row r="1866" spans="50:51">
      <c r="AX1866">
        <f t="shared" si="359"/>
        <v>1862</v>
      </c>
      <c r="AY1866" s="34">
        <v>8.3086848422497701E-3</v>
      </c>
    </row>
    <row r="1867" spans="50:51">
      <c r="AX1867">
        <f t="shared" si="359"/>
        <v>1863</v>
      </c>
      <c r="AY1867" s="34">
        <v>9.5392161065388642E-3</v>
      </c>
    </row>
    <row r="1868" spans="50:51">
      <c r="AX1868">
        <f t="shared" si="359"/>
        <v>1864</v>
      </c>
      <c r="AY1868" s="34">
        <v>9.4981352880662961E-3</v>
      </c>
    </row>
    <row r="1869" spans="50:51">
      <c r="AX1869">
        <f t="shared" si="359"/>
        <v>1865</v>
      </c>
      <c r="AY1869" s="34">
        <v>9.4699502743481791E-3</v>
      </c>
    </row>
    <row r="1870" spans="50:51">
      <c r="AX1870">
        <f t="shared" si="359"/>
        <v>1866</v>
      </c>
      <c r="AY1870" s="34">
        <v>9.0270633287611469E-3</v>
      </c>
    </row>
    <row r="1871" spans="50:51">
      <c r="AX1871">
        <f t="shared" si="359"/>
        <v>1867</v>
      </c>
      <c r="AY1871" s="34">
        <v>8.6584433584823393E-3</v>
      </c>
    </row>
    <row r="1872" spans="50:51">
      <c r="AX1872">
        <f t="shared" si="359"/>
        <v>1868</v>
      </c>
      <c r="AY1872" s="34">
        <v>9.8182798925474518E-3</v>
      </c>
    </row>
    <row r="1873" spans="50:51">
      <c r="AX1873">
        <f t="shared" si="359"/>
        <v>1869</v>
      </c>
      <c r="AY1873" s="34">
        <v>8.0159036351166585E-3</v>
      </c>
    </row>
    <row r="1874" spans="50:51">
      <c r="AX1874">
        <f t="shared" si="359"/>
        <v>1870</v>
      </c>
      <c r="AY1874" s="34">
        <v>1.0565414951989059E-2</v>
      </c>
    </row>
    <row r="1875" spans="50:51">
      <c r="AX1875">
        <f t="shared" si="359"/>
        <v>1871</v>
      </c>
      <c r="AY1875" s="34">
        <v>8.8228737997258135E-3</v>
      </c>
    </row>
    <row r="1876" spans="50:51">
      <c r="AX1876">
        <f t="shared" si="359"/>
        <v>1872</v>
      </c>
      <c r="AY1876" s="34">
        <v>8.6764474737084998E-3</v>
      </c>
    </row>
    <row r="1877" spans="50:51">
      <c r="AX1877">
        <f t="shared" si="359"/>
        <v>1873</v>
      </c>
      <c r="AY1877" s="34">
        <v>9.6503843735717913E-3</v>
      </c>
    </row>
    <row r="1878" spans="50:51">
      <c r="AX1878">
        <f t="shared" si="359"/>
        <v>1874</v>
      </c>
      <c r="AY1878" s="34">
        <v>8.266389460448496E-3</v>
      </c>
    </row>
    <row r="1879" spans="50:51">
      <c r="AX1879">
        <f t="shared" si="359"/>
        <v>1875</v>
      </c>
      <c r="AY1879" s="34">
        <v>9.6731038523096731E-3</v>
      </c>
    </row>
    <row r="1880" spans="50:51">
      <c r="AX1880">
        <f t="shared" si="359"/>
        <v>1876</v>
      </c>
      <c r="AY1880" s="34">
        <v>8.3999199817103611E-3</v>
      </c>
    </row>
    <row r="1881" spans="50:51">
      <c r="AX1881">
        <f t="shared" si="359"/>
        <v>1877</v>
      </c>
      <c r="AY1881" s="34">
        <v>7.8192872656608504E-3</v>
      </c>
    </row>
    <row r="1882" spans="50:51">
      <c r="AX1882">
        <f t="shared" si="359"/>
        <v>1878</v>
      </c>
      <c r="AY1882" s="34">
        <v>9.2685113740283518E-3</v>
      </c>
    </row>
    <row r="1883" spans="50:51">
      <c r="AX1883">
        <f t="shared" si="359"/>
        <v>1879</v>
      </c>
      <c r="AY1883" s="34">
        <v>9.7022176497490609E-3</v>
      </c>
    </row>
    <row r="1884" spans="50:51">
      <c r="AX1884">
        <f t="shared" si="359"/>
        <v>1880</v>
      </c>
      <c r="AY1884" s="34">
        <v>9.8626471764980076E-3</v>
      </c>
    </row>
    <row r="1885" spans="50:51">
      <c r="AX1885">
        <f t="shared" si="359"/>
        <v>1881</v>
      </c>
      <c r="AY1885" s="34">
        <v>1.0424525605853351E-2</v>
      </c>
    </row>
    <row r="1886" spans="50:51">
      <c r="AX1886">
        <f t="shared" si="359"/>
        <v>1882</v>
      </c>
      <c r="AY1886" s="34">
        <v>9.6701388888892244E-3</v>
      </c>
    </row>
    <row r="1887" spans="50:51">
      <c r="AX1887">
        <f t="shared" si="359"/>
        <v>1883</v>
      </c>
      <c r="AY1887" s="34">
        <v>1.0078446502057655E-2</v>
      </c>
    </row>
    <row r="1888" spans="50:51">
      <c r="AX1888">
        <f t="shared" si="359"/>
        <v>1884</v>
      </c>
      <c r="AY1888" s="34">
        <v>1.0190793609968475E-2</v>
      </c>
    </row>
    <row r="1889" spans="50:51">
      <c r="AX1889">
        <f t="shared" si="359"/>
        <v>1885</v>
      </c>
      <c r="AY1889" s="34">
        <v>9.6572430841341123E-3</v>
      </c>
    </row>
    <row r="1890" spans="50:51">
      <c r="AX1890">
        <f t="shared" si="359"/>
        <v>1886</v>
      </c>
      <c r="AY1890" s="34">
        <v>9.1891003657983555E-3</v>
      </c>
    </row>
    <row r="1891" spans="50:51">
      <c r="AX1891">
        <f t="shared" si="359"/>
        <v>1887</v>
      </c>
      <c r="AY1891" s="34">
        <v>8.3072202217654555E-3</v>
      </c>
    </row>
    <row r="1892" spans="50:51">
      <c r="AX1892">
        <f t="shared" si="359"/>
        <v>1888</v>
      </c>
      <c r="AY1892" s="34">
        <v>9.8465006287154697E-3</v>
      </c>
    </row>
    <row r="1893" spans="50:51">
      <c r="AX1893">
        <f t="shared" si="359"/>
        <v>1889</v>
      </c>
      <c r="AY1893" s="34">
        <v>8.675625857339303E-3</v>
      </c>
    </row>
    <row r="1894" spans="50:51">
      <c r="AX1894">
        <f t="shared" si="359"/>
        <v>1890</v>
      </c>
      <c r="AY1894" s="34">
        <v>8.7214220393237053E-3</v>
      </c>
    </row>
    <row r="1895" spans="50:51">
      <c r="AX1895">
        <f t="shared" si="359"/>
        <v>1891</v>
      </c>
      <c r="AY1895" s="34">
        <v>9.6350951646093207E-3</v>
      </c>
    </row>
    <row r="1896" spans="50:51">
      <c r="AX1896">
        <f t="shared" si="359"/>
        <v>1892</v>
      </c>
      <c r="AY1896" s="34">
        <v>9.5955146890722796E-3</v>
      </c>
    </row>
    <row r="1897" spans="50:51">
      <c r="AX1897">
        <f t="shared" si="359"/>
        <v>1893</v>
      </c>
      <c r="AY1897" s="34">
        <v>1.0395804755373016E-2</v>
      </c>
    </row>
    <row r="1898" spans="50:51">
      <c r="AX1898">
        <f t="shared" si="359"/>
        <v>1894</v>
      </c>
      <c r="AY1898" s="34">
        <v>8.4425725880206276E-3</v>
      </c>
    </row>
    <row r="1899" spans="50:51">
      <c r="AX1899">
        <f t="shared" si="359"/>
        <v>1895</v>
      </c>
      <c r="AY1899" s="34">
        <v>9.9932841792414115E-3</v>
      </c>
    </row>
    <row r="1900" spans="50:51">
      <c r="AX1900">
        <f t="shared" si="359"/>
        <v>1896</v>
      </c>
      <c r="AY1900" s="34">
        <v>9.9976423182444336E-3</v>
      </c>
    </row>
    <row r="1901" spans="50:51">
      <c r="AX1901">
        <f t="shared" si="359"/>
        <v>1897</v>
      </c>
      <c r="AY1901" s="34">
        <v>8.2083404778239659E-3</v>
      </c>
    </row>
    <row r="1902" spans="50:51">
      <c r="AX1902">
        <f t="shared" si="359"/>
        <v>1898</v>
      </c>
      <c r="AY1902" s="34">
        <v>9.3182370256063487E-3</v>
      </c>
    </row>
    <row r="1903" spans="50:51">
      <c r="AX1903">
        <f t="shared" si="359"/>
        <v>1899</v>
      </c>
      <c r="AY1903" s="34">
        <v>9.7626600365799537E-3</v>
      </c>
    </row>
    <row r="1904" spans="50:51">
      <c r="AX1904">
        <f t="shared" si="359"/>
        <v>1900</v>
      </c>
      <c r="AY1904" s="34">
        <v>8.9522962391405479E-3</v>
      </c>
    </row>
    <row r="1905" spans="50:51">
      <c r="AX1905">
        <f t="shared" si="359"/>
        <v>1901</v>
      </c>
      <c r="AY1905" s="34">
        <v>8.8350551554641516E-3</v>
      </c>
    </row>
    <row r="1906" spans="50:51">
      <c r="AX1906">
        <f t="shared" si="359"/>
        <v>1902</v>
      </c>
      <c r="AY1906" s="34">
        <v>9.9175883058990524E-3</v>
      </c>
    </row>
    <row r="1907" spans="50:51">
      <c r="AX1907">
        <f t="shared" si="359"/>
        <v>1903</v>
      </c>
      <c r="AY1907" s="34">
        <v>9.2881229995427222E-3</v>
      </c>
    </row>
    <row r="1908" spans="50:51">
      <c r="AX1908">
        <f t="shared" si="359"/>
        <v>1904</v>
      </c>
      <c r="AY1908" s="34">
        <v>9.3623185299501737E-3</v>
      </c>
    </row>
    <row r="1909" spans="50:51">
      <c r="AX1909">
        <f t="shared" si="359"/>
        <v>1905</v>
      </c>
      <c r="AY1909" s="34">
        <v>1.099311985596753E-2</v>
      </c>
    </row>
    <row r="1910" spans="50:51">
      <c r="AX1910">
        <f t="shared" si="359"/>
        <v>1906</v>
      </c>
      <c r="AY1910" s="34">
        <v>7.5649434156383486E-3</v>
      </c>
    </row>
    <row r="1911" spans="50:51">
      <c r="AX1911">
        <f t="shared" si="359"/>
        <v>1907</v>
      </c>
      <c r="AY1911" s="34">
        <v>9.7141132258805191E-3</v>
      </c>
    </row>
    <row r="1912" spans="50:51">
      <c r="AX1912">
        <f t="shared" si="359"/>
        <v>1908</v>
      </c>
      <c r="AY1912" s="34">
        <v>8.9298268175588003E-3</v>
      </c>
    </row>
    <row r="1913" spans="50:51">
      <c r="AX1913">
        <f t="shared" si="359"/>
        <v>1909</v>
      </c>
      <c r="AY1913" s="34">
        <v>7.4993569958851118E-3</v>
      </c>
    </row>
    <row r="1914" spans="50:51">
      <c r="AX1914">
        <f t="shared" si="359"/>
        <v>1910</v>
      </c>
      <c r="AY1914" s="34">
        <v>8.6688385916781924E-3</v>
      </c>
    </row>
    <row r="1915" spans="50:51">
      <c r="AX1915">
        <f t="shared" si="359"/>
        <v>1911</v>
      </c>
      <c r="AY1915" s="34">
        <v>8.3449431298590251E-3</v>
      </c>
    </row>
    <row r="1916" spans="50:51">
      <c r="AX1916">
        <f t="shared" si="359"/>
        <v>1912</v>
      </c>
      <c r="AY1916" s="34">
        <v>9.7256515775038504E-3</v>
      </c>
    </row>
    <row r="1917" spans="50:51">
      <c r="AX1917">
        <f t="shared" si="359"/>
        <v>1913</v>
      </c>
      <c r="AY1917" s="34">
        <v>8.7677540580707331E-3</v>
      </c>
    </row>
    <row r="1918" spans="50:51">
      <c r="AX1918">
        <f t="shared" si="359"/>
        <v>1914</v>
      </c>
      <c r="AY1918" s="34">
        <v>7.7363040123461539E-3</v>
      </c>
    </row>
    <row r="1919" spans="50:51">
      <c r="AX1919">
        <f t="shared" si="359"/>
        <v>1915</v>
      </c>
      <c r="AY1919" s="34">
        <v>1.0880737025605988E-2</v>
      </c>
    </row>
    <row r="1920" spans="50:51">
      <c r="AX1920">
        <f t="shared" si="359"/>
        <v>1916</v>
      </c>
      <c r="AY1920" s="34">
        <v>9.9981067101053925E-3</v>
      </c>
    </row>
    <row r="1921" spans="50:51">
      <c r="AX1921">
        <f t="shared" si="359"/>
        <v>1917</v>
      </c>
      <c r="AY1921" s="34">
        <v>8.5023005258345486E-3</v>
      </c>
    </row>
    <row r="1922" spans="50:51">
      <c r="AX1922">
        <f t="shared" si="359"/>
        <v>1918</v>
      </c>
      <c r="AY1922" s="34">
        <v>9.0350294352998708E-3</v>
      </c>
    </row>
    <row r="1923" spans="50:51">
      <c r="AX1923">
        <f t="shared" si="359"/>
        <v>1919</v>
      </c>
      <c r="AY1923" s="34">
        <v>9.5593278463653505E-3</v>
      </c>
    </row>
    <row r="1924" spans="50:51">
      <c r="AX1924">
        <f t="shared" si="359"/>
        <v>1920</v>
      </c>
      <c r="AY1924" s="34">
        <v>8.686592649749119E-3</v>
      </c>
    </row>
    <row r="1925" spans="50:51">
      <c r="AX1925">
        <f t="shared" si="359"/>
        <v>1921</v>
      </c>
      <c r="AY1925" s="34">
        <v>1.0596386316872824E-2</v>
      </c>
    </row>
    <row r="1926" spans="50:51">
      <c r="AX1926">
        <f t="shared" si="359"/>
        <v>1922</v>
      </c>
      <c r="AY1926" s="34">
        <v>1.0349829961134423E-2</v>
      </c>
    </row>
    <row r="1927" spans="50:51">
      <c r="AX1927">
        <f t="shared" ref="AX1927:AX1990" si="360">AX1926+1</f>
        <v>1923</v>
      </c>
      <c r="AY1927" s="34">
        <v>8.3382273090994372E-3</v>
      </c>
    </row>
    <row r="1928" spans="50:51">
      <c r="AX1928">
        <f t="shared" si="360"/>
        <v>1924</v>
      </c>
      <c r="AY1928" s="34">
        <v>9.5298568244176797E-3</v>
      </c>
    </row>
    <row r="1929" spans="50:51">
      <c r="AX1929">
        <f t="shared" si="360"/>
        <v>1925</v>
      </c>
      <c r="AY1929" s="34">
        <v>8.0977794924555323E-3</v>
      </c>
    </row>
    <row r="1930" spans="50:51">
      <c r="AX1930">
        <f t="shared" si="360"/>
        <v>1926</v>
      </c>
      <c r="AY1930" s="34">
        <v>1.1246249142661641E-2</v>
      </c>
    </row>
    <row r="1931" spans="50:51">
      <c r="AX1931">
        <f t="shared" si="360"/>
        <v>1927</v>
      </c>
      <c r="AY1931" s="34">
        <v>9.9089434727938821E-3</v>
      </c>
    </row>
    <row r="1932" spans="50:51">
      <c r="AX1932">
        <f t="shared" si="360"/>
        <v>1928</v>
      </c>
      <c r="AY1932" s="34">
        <v>9.2797639460450582E-3</v>
      </c>
    </row>
    <row r="1933" spans="50:51">
      <c r="AX1933">
        <f t="shared" si="360"/>
        <v>1929</v>
      </c>
      <c r="AY1933" s="34">
        <v>8.5690300640152445E-3</v>
      </c>
    </row>
    <row r="1934" spans="50:51">
      <c r="AX1934">
        <f t="shared" si="360"/>
        <v>1930</v>
      </c>
      <c r="AY1934" s="34">
        <v>8.4876543209878776E-3</v>
      </c>
    </row>
    <row r="1935" spans="50:51">
      <c r="AX1935">
        <f t="shared" si="360"/>
        <v>1931</v>
      </c>
      <c r="AY1935" s="34">
        <v>8.4272476566075467E-3</v>
      </c>
    </row>
    <row r="1936" spans="50:51">
      <c r="AX1936">
        <f t="shared" si="360"/>
        <v>1932</v>
      </c>
      <c r="AY1936" s="34">
        <v>1.0097772347965373E-2</v>
      </c>
    </row>
    <row r="1937" spans="50:51">
      <c r="AX1937">
        <f t="shared" si="360"/>
        <v>1933</v>
      </c>
      <c r="AY1937" s="34">
        <v>9.2148562528581428E-3</v>
      </c>
    </row>
    <row r="1938" spans="50:51">
      <c r="AX1938">
        <f t="shared" si="360"/>
        <v>1934</v>
      </c>
      <c r="AY1938" s="34">
        <v>7.0934070644723627E-3</v>
      </c>
    </row>
    <row r="1939" spans="50:51">
      <c r="AX1939">
        <f t="shared" si="360"/>
        <v>1935</v>
      </c>
      <c r="AY1939" s="34">
        <v>9.6108038980341846E-3</v>
      </c>
    </row>
    <row r="1940" spans="50:51">
      <c r="AX1940">
        <f t="shared" si="360"/>
        <v>1936</v>
      </c>
      <c r="AY1940" s="34">
        <v>9.0384230681303905E-3</v>
      </c>
    </row>
    <row r="1941" spans="50:51">
      <c r="AX1941">
        <f t="shared" si="360"/>
        <v>1937</v>
      </c>
      <c r="AY1941" s="34">
        <v>8.7407478852314421E-3</v>
      </c>
    </row>
    <row r="1942" spans="50:51">
      <c r="AX1942">
        <f t="shared" si="360"/>
        <v>1938</v>
      </c>
      <c r="AY1942" s="34">
        <v>8.2380615569277397E-3</v>
      </c>
    </row>
    <row r="1943" spans="50:51">
      <c r="AX1943">
        <f t="shared" si="360"/>
        <v>1939</v>
      </c>
      <c r="AY1943" s="34">
        <v>8.8984982281666153E-3</v>
      </c>
    </row>
    <row r="1944" spans="50:51">
      <c r="AX1944">
        <f t="shared" si="360"/>
        <v>1940</v>
      </c>
      <c r="AY1944" s="34">
        <v>9.0538194444453064E-3</v>
      </c>
    </row>
    <row r="1945" spans="50:51">
      <c r="AX1945">
        <f t="shared" si="360"/>
        <v>1941</v>
      </c>
      <c r="AY1945" s="34">
        <v>8.1597579446733119E-3</v>
      </c>
    </row>
    <row r="1946" spans="50:51">
      <c r="AX1946">
        <f t="shared" si="360"/>
        <v>1942</v>
      </c>
      <c r="AY1946" s="34">
        <v>9.5686156835846654E-3</v>
      </c>
    </row>
    <row r="1947" spans="50:51">
      <c r="AX1947">
        <f t="shared" si="360"/>
        <v>1943</v>
      </c>
      <c r="AY1947" s="34">
        <v>8.6441186556930737E-3</v>
      </c>
    </row>
    <row r="1948" spans="50:51">
      <c r="AX1948">
        <f t="shared" si="360"/>
        <v>1944</v>
      </c>
      <c r="AY1948" s="34">
        <v>9.5754386716965824E-3</v>
      </c>
    </row>
    <row r="1949" spans="50:51">
      <c r="AX1949">
        <f t="shared" si="360"/>
        <v>1945</v>
      </c>
      <c r="AY1949" s="34">
        <v>9.5431812985832549E-3</v>
      </c>
    </row>
    <row r="1950" spans="50:51">
      <c r="AX1950">
        <f t="shared" si="360"/>
        <v>1946</v>
      </c>
      <c r="AY1950" s="34">
        <v>7.0880844192964228E-3</v>
      </c>
    </row>
    <row r="1951" spans="50:51">
      <c r="AX1951">
        <f t="shared" si="360"/>
        <v>1947</v>
      </c>
      <c r="AY1951" s="34">
        <v>8.7980824188388599E-3</v>
      </c>
    </row>
    <row r="1952" spans="50:51">
      <c r="AX1952">
        <f t="shared" si="360"/>
        <v>1948</v>
      </c>
      <c r="AY1952" s="34">
        <v>8.5781035665295959E-3</v>
      </c>
    </row>
    <row r="1953" spans="50:51">
      <c r="AX1953">
        <f t="shared" si="360"/>
        <v>1949</v>
      </c>
      <c r="AY1953" s="34">
        <v>9.6849637059903126E-3</v>
      </c>
    </row>
    <row r="1954" spans="50:51">
      <c r="AX1954">
        <f t="shared" si="360"/>
        <v>1950</v>
      </c>
      <c r="AY1954" s="34">
        <v>9.697930955647506E-3</v>
      </c>
    </row>
    <row r="1955" spans="50:51">
      <c r="AX1955">
        <f t="shared" si="360"/>
        <v>1951</v>
      </c>
      <c r="AY1955" s="34">
        <v>8.1202846364886345E-3</v>
      </c>
    </row>
    <row r="1956" spans="50:51">
      <c r="AX1956">
        <f t="shared" si="360"/>
        <v>1952</v>
      </c>
      <c r="AY1956" s="34">
        <v>7.8858381915870041E-3</v>
      </c>
    </row>
    <row r="1957" spans="50:51">
      <c r="AX1957">
        <f t="shared" si="360"/>
        <v>1953</v>
      </c>
      <c r="AY1957" s="34">
        <v>9.1685242341111896E-3</v>
      </c>
    </row>
    <row r="1958" spans="50:51">
      <c r="AX1958">
        <f t="shared" si="360"/>
        <v>1954</v>
      </c>
      <c r="AY1958" s="34">
        <v>9.5366083676272796E-3</v>
      </c>
    </row>
    <row r="1959" spans="50:51">
      <c r="AX1959">
        <f t="shared" si="360"/>
        <v>1955</v>
      </c>
      <c r="AY1959" s="34">
        <v>8.9828032121631544E-3</v>
      </c>
    </row>
    <row r="1960" spans="50:51">
      <c r="AX1960">
        <f t="shared" si="360"/>
        <v>1956</v>
      </c>
      <c r="AY1960" s="34">
        <v>9.2036394032925014E-3</v>
      </c>
    </row>
    <row r="1961" spans="50:51">
      <c r="AX1961">
        <f t="shared" si="360"/>
        <v>1957</v>
      </c>
      <c r="AY1961" s="34">
        <v>9.5917638317328802E-3</v>
      </c>
    </row>
    <row r="1962" spans="50:51">
      <c r="AX1962">
        <f t="shared" si="360"/>
        <v>1958</v>
      </c>
      <c r="AY1962" s="34">
        <v>7.8769075788750424E-3</v>
      </c>
    </row>
    <row r="1963" spans="50:51">
      <c r="AX1963">
        <f t="shared" si="360"/>
        <v>1959</v>
      </c>
      <c r="AY1963" s="34">
        <v>9.5411808413359573E-3</v>
      </c>
    </row>
    <row r="1964" spans="50:51">
      <c r="AX1964">
        <f t="shared" si="360"/>
        <v>1960</v>
      </c>
      <c r="AY1964" s="34">
        <v>9.3041981024237271E-3</v>
      </c>
    </row>
    <row r="1965" spans="50:51">
      <c r="AX1965">
        <f t="shared" si="360"/>
        <v>1961</v>
      </c>
      <c r="AY1965" s="34">
        <v>8.168116998171316E-3</v>
      </c>
    </row>
    <row r="1966" spans="50:51">
      <c r="AX1966">
        <f t="shared" si="360"/>
        <v>1962</v>
      </c>
      <c r="AY1966" s="34">
        <v>8.6859496456334565E-3</v>
      </c>
    </row>
    <row r="1967" spans="50:51">
      <c r="AX1967">
        <f t="shared" si="360"/>
        <v>1963</v>
      </c>
      <c r="AY1967" s="34">
        <v>9.5942286808415028E-3</v>
      </c>
    </row>
    <row r="1968" spans="50:51">
      <c r="AX1968">
        <f t="shared" si="360"/>
        <v>1964</v>
      </c>
      <c r="AY1968" s="34">
        <v>9.279120941929786E-3</v>
      </c>
    </row>
    <row r="1969" spans="50:51">
      <c r="AX1969">
        <f t="shared" si="360"/>
        <v>1965</v>
      </c>
      <c r="AY1969" s="34">
        <v>9.5406807270235414E-3</v>
      </c>
    </row>
    <row r="1970" spans="50:51">
      <c r="AX1970">
        <f t="shared" si="360"/>
        <v>1966</v>
      </c>
      <c r="AY1970" s="34">
        <v>9.351673239597947E-3</v>
      </c>
    </row>
    <row r="1971" spans="50:51">
      <c r="AX1971">
        <f t="shared" si="360"/>
        <v>1967</v>
      </c>
      <c r="AY1971" s="34">
        <v>1.0567093907179232E-2</v>
      </c>
    </row>
    <row r="1972" spans="50:51">
      <c r="AX1972">
        <f t="shared" si="360"/>
        <v>1968</v>
      </c>
      <c r="AY1972" s="34">
        <v>8.5263417352537396E-3</v>
      </c>
    </row>
    <row r="1973" spans="50:51">
      <c r="AX1973">
        <f t="shared" si="360"/>
        <v>1969</v>
      </c>
      <c r="AY1973" s="34">
        <v>8.8283036122547929E-3</v>
      </c>
    </row>
    <row r="1974" spans="50:51">
      <c r="AX1974">
        <f t="shared" si="360"/>
        <v>1970</v>
      </c>
      <c r="AY1974" s="34">
        <v>8.0523762574302906E-3</v>
      </c>
    </row>
    <row r="1975" spans="50:51">
      <c r="AX1975">
        <f t="shared" si="360"/>
        <v>1971</v>
      </c>
      <c r="AY1975" s="34">
        <v>9.4005058299044698E-3</v>
      </c>
    </row>
    <row r="1976" spans="50:51">
      <c r="AX1976">
        <f t="shared" si="360"/>
        <v>1972</v>
      </c>
      <c r="AY1976" s="34">
        <v>9.1663808870602742E-3</v>
      </c>
    </row>
    <row r="1977" spans="50:51">
      <c r="AX1977">
        <f t="shared" si="360"/>
        <v>1973</v>
      </c>
      <c r="AY1977" s="34">
        <v>8.7286379743947776E-3</v>
      </c>
    </row>
    <row r="1978" spans="50:51">
      <c r="AX1978">
        <f t="shared" si="360"/>
        <v>1974</v>
      </c>
      <c r="AY1978" s="34">
        <v>1.0332004458162113E-2</v>
      </c>
    </row>
    <row r="1979" spans="50:51">
      <c r="AX1979">
        <f t="shared" si="360"/>
        <v>1975</v>
      </c>
      <c r="AY1979" s="34">
        <v>9.3717492569733562E-3</v>
      </c>
    </row>
    <row r="1980" spans="50:51">
      <c r="AX1980">
        <f t="shared" si="360"/>
        <v>1976</v>
      </c>
      <c r="AY1980" s="34">
        <v>1.0389839106081735E-2</v>
      </c>
    </row>
    <row r="1981" spans="50:51">
      <c r="AX1981">
        <f t="shared" si="360"/>
        <v>1977</v>
      </c>
      <c r="AY1981" s="34">
        <v>8.9166452331967492E-3</v>
      </c>
    </row>
    <row r="1982" spans="50:51">
      <c r="AX1982">
        <f t="shared" si="360"/>
        <v>1978</v>
      </c>
      <c r="AY1982" s="34">
        <v>8.5470250342938765E-3</v>
      </c>
    </row>
    <row r="1983" spans="50:51">
      <c r="AX1983">
        <f t="shared" si="360"/>
        <v>1979</v>
      </c>
      <c r="AY1983" s="34">
        <v>7.9830747027895641E-3</v>
      </c>
    </row>
    <row r="1984" spans="50:51">
      <c r="AX1984">
        <f t="shared" si="360"/>
        <v>1980</v>
      </c>
      <c r="AY1984" s="34">
        <v>8.9871256287151202E-3</v>
      </c>
    </row>
    <row r="1985" spans="50:51">
      <c r="AX1985">
        <f t="shared" si="360"/>
        <v>1981</v>
      </c>
      <c r="AY1985" s="34">
        <v>9.7704832533155057E-3</v>
      </c>
    </row>
    <row r="1986" spans="50:51">
      <c r="AX1986">
        <f t="shared" si="360"/>
        <v>1982</v>
      </c>
      <c r="AY1986" s="34">
        <v>8.8762074188388964E-3</v>
      </c>
    </row>
    <row r="1987" spans="50:51">
      <c r="AX1987">
        <f t="shared" si="360"/>
        <v>1983</v>
      </c>
      <c r="AY1987" s="34">
        <v>9.8972265089167233E-3</v>
      </c>
    </row>
    <row r="1988" spans="50:51">
      <c r="AX1988">
        <f t="shared" si="360"/>
        <v>1984</v>
      </c>
      <c r="AY1988" s="34">
        <v>9.0163823159582872E-3</v>
      </c>
    </row>
    <row r="1989" spans="50:51">
      <c r="AX1989">
        <f t="shared" si="360"/>
        <v>1985</v>
      </c>
      <c r="AY1989" s="34">
        <v>8.3661979881120858E-3</v>
      </c>
    </row>
    <row r="1990" spans="50:51">
      <c r="AX1990">
        <f t="shared" si="360"/>
        <v>1986</v>
      </c>
      <c r="AY1990" s="34">
        <v>9.5014931984453554E-3</v>
      </c>
    </row>
    <row r="1991" spans="50:51">
      <c r="AX1991">
        <f t="shared" ref="AX1991:AX2001" si="361">AX1990+1</f>
        <v>1987</v>
      </c>
      <c r="AY1991" s="34">
        <v>9.4717006744405446E-3</v>
      </c>
    </row>
    <row r="1992" spans="50:51">
      <c r="AX1992">
        <f t="shared" si="361"/>
        <v>1988</v>
      </c>
      <c r="AY1992" s="34">
        <v>9.2323602537723974E-3</v>
      </c>
    </row>
    <row r="1993" spans="50:51">
      <c r="AX1993">
        <f t="shared" si="361"/>
        <v>1989</v>
      </c>
      <c r="AY1993" s="34">
        <v>9.6140903635121965E-3</v>
      </c>
    </row>
    <row r="1994" spans="50:51">
      <c r="AX1994">
        <f t="shared" si="361"/>
        <v>1990</v>
      </c>
      <c r="AY1994" s="34">
        <v>8.3584819387289792E-3</v>
      </c>
    </row>
    <row r="1995" spans="50:51">
      <c r="AX1995">
        <f t="shared" si="361"/>
        <v>1991</v>
      </c>
      <c r="AY1995" s="34">
        <v>8.4177097622316777E-3</v>
      </c>
    </row>
    <row r="1996" spans="50:51">
      <c r="AX1996">
        <f t="shared" si="361"/>
        <v>1992</v>
      </c>
      <c r="AY1996" s="34">
        <v>1.056862997256555E-2</v>
      </c>
    </row>
    <row r="1997" spans="50:51">
      <c r="AX1997">
        <f t="shared" si="361"/>
        <v>1993</v>
      </c>
      <c r="AY1997" s="34">
        <v>9.7581947302246494E-3</v>
      </c>
    </row>
    <row r="1998" spans="50:51">
      <c r="AX1998">
        <f t="shared" si="361"/>
        <v>1994</v>
      </c>
      <c r="AY1998" s="34">
        <v>7.8802297668044245E-3</v>
      </c>
    </row>
    <row r="1999" spans="50:51">
      <c r="AX1999">
        <f t="shared" si="361"/>
        <v>1995</v>
      </c>
      <c r="AY1999" s="34">
        <v>1.0272562299954605E-2</v>
      </c>
    </row>
    <row r="2000" spans="50:51">
      <c r="AX2000">
        <f t="shared" si="361"/>
        <v>1996</v>
      </c>
      <c r="AY2000" s="34">
        <v>9.8915466392323435E-3</v>
      </c>
    </row>
    <row r="2001" spans="50:51">
      <c r="AX2001">
        <f t="shared" si="361"/>
        <v>1997</v>
      </c>
      <c r="AY2001" s="34">
        <v>9.6554926840423348E-3</v>
      </c>
    </row>
    <row r="2002" spans="50:51">
      <c r="AX2002">
        <f>AX2001+1</f>
        <v>1998</v>
      </c>
      <c r="AY2002" s="34">
        <v>8.7967249657067773E-3</v>
      </c>
    </row>
    <row r="2003" spans="50:51">
      <c r="AX2003">
        <f t="shared" ref="AX2003:AX2004" si="362">AX2002+1</f>
        <v>1999</v>
      </c>
      <c r="AY2003" s="34">
        <v>1.0195080304069995E-2</v>
      </c>
    </row>
    <row r="2004" spans="50:51">
      <c r="AX2004">
        <f t="shared" si="362"/>
        <v>2000</v>
      </c>
      <c r="AY2004" s="34">
        <v>1.0099522748057052E-2</v>
      </c>
    </row>
  </sheetData>
  <mergeCells count="4">
    <mergeCell ref="AI3:AO3"/>
    <mergeCell ref="J3:O3"/>
    <mergeCell ref="P3:AH3"/>
    <mergeCell ref="D3:I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2004"/>
  <sheetViews>
    <sheetView topLeftCell="B1" workbookViewId="0">
      <selection activeCell="BF3" sqref="BF3"/>
    </sheetView>
  </sheetViews>
  <sheetFormatPr defaultRowHeight="15.75"/>
  <cols>
    <col min="12" max="12" width="10.875" bestFit="1" customWidth="1"/>
    <col min="13" max="13" width="13.875" bestFit="1" customWidth="1"/>
    <col min="14" max="14" width="11.125" bestFit="1" customWidth="1"/>
    <col min="15" max="15" width="11.875" bestFit="1" customWidth="1"/>
    <col min="16" max="16" width="12.375" bestFit="1" customWidth="1"/>
    <col min="19" max="19" width="13.875" bestFit="1" customWidth="1"/>
    <col min="20" max="20" width="10.75" bestFit="1" customWidth="1"/>
    <col min="21" max="21" width="11.875" bestFit="1" customWidth="1"/>
    <col min="38" max="38" width="10.875" bestFit="1" customWidth="1"/>
    <col min="40" max="40" width="13.25" bestFit="1" customWidth="1"/>
    <col min="42" max="42" width="10.875" bestFit="1" customWidth="1"/>
    <col min="43" max="43" width="15.5" bestFit="1" customWidth="1"/>
  </cols>
  <sheetData>
    <row r="1" spans="1:58">
      <c r="D1" t="s">
        <v>1</v>
      </c>
      <c r="E1" s="33">
        <f>11/24</f>
        <v>0.45833333333333331</v>
      </c>
      <c r="G1" t="s">
        <v>2</v>
      </c>
      <c r="H1" s="33">
        <f>21/24</f>
        <v>0.875</v>
      </c>
    </row>
    <row r="2" spans="1:58">
      <c r="A2" s="35" t="s">
        <v>78</v>
      </c>
      <c r="B2" s="35"/>
      <c r="C2" s="35"/>
      <c r="D2" s="35"/>
      <c r="AY2" t="s">
        <v>4</v>
      </c>
    </row>
    <row r="3" spans="1:58">
      <c r="D3" s="54" t="s">
        <v>5</v>
      </c>
      <c r="E3" s="54"/>
      <c r="F3" s="54"/>
      <c r="G3" s="54"/>
      <c r="H3" s="54"/>
      <c r="I3" s="54"/>
      <c r="J3" s="55" t="s">
        <v>6</v>
      </c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 t="s">
        <v>7</v>
      </c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3" t="s">
        <v>77</v>
      </c>
      <c r="AJ3" s="53"/>
      <c r="AK3" s="53"/>
      <c r="AL3" s="53"/>
      <c r="AM3" s="53"/>
      <c r="AN3" s="53"/>
      <c r="AO3" s="53"/>
      <c r="AP3" s="3"/>
      <c r="AZ3" t="s">
        <v>4</v>
      </c>
      <c r="BE3" t="s">
        <v>50</v>
      </c>
      <c r="BF3" t="s">
        <v>51</v>
      </c>
    </row>
    <row r="4" spans="1:58">
      <c r="A4" s="3" t="s">
        <v>8</v>
      </c>
      <c r="B4" s="6" t="s">
        <v>9</v>
      </c>
      <c r="C4" s="4" t="s">
        <v>10</v>
      </c>
      <c r="D4" s="17" t="s">
        <v>11</v>
      </c>
      <c r="E4" s="20" t="s">
        <v>12</v>
      </c>
      <c r="F4" s="17" t="s">
        <v>13</v>
      </c>
      <c r="G4" s="17" t="s">
        <v>14</v>
      </c>
      <c r="H4" s="17" t="s">
        <v>15</v>
      </c>
      <c r="I4" s="17" t="s">
        <v>16</v>
      </c>
      <c r="J4" s="15" t="s">
        <v>17</v>
      </c>
      <c r="K4" s="22" t="s">
        <v>12</v>
      </c>
      <c r="L4" s="15" t="s">
        <v>18</v>
      </c>
      <c r="M4" s="15" t="s">
        <v>19</v>
      </c>
      <c r="N4" s="15" t="s">
        <v>20</v>
      </c>
      <c r="O4" s="15" t="s">
        <v>21</v>
      </c>
      <c r="P4" s="13" t="s">
        <v>22</v>
      </c>
      <c r="Q4" s="22" t="s">
        <v>12</v>
      </c>
      <c r="R4" s="13" t="s">
        <v>23</v>
      </c>
      <c r="S4" s="13" t="s">
        <v>24</v>
      </c>
      <c r="T4" s="13" t="s">
        <v>25</v>
      </c>
      <c r="U4" s="13" t="s">
        <v>26</v>
      </c>
      <c r="V4" s="11" t="s">
        <v>27</v>
      </c>
      <c r="W4" s="22" t="s">
        <v>12</v>
      </c>
      <c r="X4" s="11" t="s">
        <v>28</v>
      </c>
      <c r="Y4" s="11" t="s">
        <v>29</v>
      </c>
      <c r="Z4" s="11" t="s">
        <v>30</v>
      </c>
      <c r="AA4" s="11" t="s">
        <v>31</v>
      </c>
      <c r="AB4" s="9" t="s">
        <v>32</v>
      </c>
      <c r="AC4" s="22" t="s">
        <v>12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7" t="s">
        <v>38</v>
      </c>
      <c r="AJ4" s="22" t="s">
        <v>12</v>
      </c>
      <c r="AK4" s="7" t="s">
        <v>39</v>
      </c>
      <c r="AL4" s="7" t="s">
        <v>40</v>
      </c>
      <c r="AM4" s="7" t="s">
        <v>41</v>
      </c>
      <c r="AN4" s="7" t="s">
        <v>42</v>
      </c>
      <c r="AO4" s="7" t="s">
        <v>43</v>
      </c>
      <c r="AP4" s="3" t="s">
        <v>44</v>
      </c>
      <c r="AQ4" s="3" t="s">
        <v>45</v>
      </c>
      <c r="AR4" s="4" t="s">
        <v>46</v>
      </c>
      <c r="AS4" s="4" t="s">
        <v>47</v>
      </c>
      <c r="AT4" s="4" t="s">
        <v>48</v>
      </c>
      <c r="AY4" s="33">
        <f ca="1">AS441</f>
        <v>4.0862304914980374E-4</v>
      </c>
      <c r="BB4" t="s">
        <v>49</v>
      </c>
      <c r="BC4" s="34">
        <f>AVERAGE(AY5:AY2004)</f>
        <v>5.1710823989495856E-4</v>
      </c>
      <c r="BE4" s="34">
        <f>BC7</f>
        <v>3.689509084556339E-4</v>
      </c>
      <c r="BF4">
        <f t="array" ref="BF4:BF45">FREQUENCY(AY5:AY2004,BE4:BE45)</f>
        <v>1</v>
      </c>
    </row>
    <row r="5" spans="1:58">
      <c r="A5" s="2">
        <v>222</v>
      </c>
      <c r="B5" s="1">
        <f>A5/86400</f>
        <v>2.5694444444444445E-3</v>
      </c>
      <c r="C5" s="5">
        <f>E1+B5</f>
        <v>0.46090277777777777</v>
      </c>
      <c r="D5" s="18">
        <f t="shared" ref="D5:D68" si="0">C5</f>
        <v>0.46090277777777777</v>
      </c>
      <c r="E5" s="20"/>
      <c r="F5" s="18">
        <f>D5</f>
        <v>0.46090277777777777</v>
      </c>
      <c r="G5" s="25">
        <f ca="1">RANDBETWEEN(10,30)</f>
        <v>24</v>
      </c>
      <c r="H5" s="26">
        <f ca="1">G5/86400</f>
        <v>2.7777777777777778E-4</v>
      </c>
      <c r="I5" s="18">
        <f ca="1">D5+H5</f>
        <v>0.46118055555555554</v>
      </c>
      <c r="J5" s="16">
        <f ca="1">I5</f>
        <v>0.46118055555555554</v>
      </c>
      <c r="K5" s="22"/>
      <c r="L5" s="16">
        <f ca="1">J5</f>
        <v>0.46118055555555554</v>
      </c>
      <c r="M5" s="15">
        <f ca="1">RANDBETWEEN(8,35)</f>
        <v>20</v>
      </c>
      <c r="N5" s="16">
        <f ca="1">M5/86400</f>
        <v>2.3148148148148149E-4</v>
      </c>
      <c r="O5" s="16">
        <f ca="1">L5+N5</f>
        <v>0.46141203703703704</v>
      </c>
      <c r="P5" s="14">
        <f ca="1">O5</f>
        <v>0.46141203703703704</v>
      </c>
      <c r="Q5" s="22"/>
      <c r="R5" s="14">
        <f ca="1">P5</f>
        <v>0.46141203703703704</v>
      </c>
      <c r="S5" s="13">
        <f ca="1">RANDBETWEEN(15,45)</f>
        <v>16</v>
      </c>
      <c r="T5" s="14">
        <f ca="1">S5/86400</f>
        <v>1.8518518518518518E-4</v>
      </c>
      <c r="U5" s="14">
        <f ca="1">R5+T5</f>
        <v>0.46159722222222221</v>
      </c>
      <c r="V5" s="12">
        <f ca="1">U5</f>
        <v>0.46159722222222221</v>
      </c>
      <c r="W5" s="22"/>
      <c r="X5" s="12">
        <f ca="1">V5</f>
        <v>0.46159722222222221</v>
      </c>
      <c r="Y5" s="11">
        <f ca="1">RANDBETWEEN(20,50)</f>
        <v>36</v>
      </c>
      <c r="Z5" s="12">
        <f ca="1">Y5/86400</f>
        <v>4.1666666666666669E-4</v>
      </c>
      <c r="AA5" s="12">
        <f ca="1">X5+Z5</f>
        <v>0.46201388888888889</v>
      </c>
      <c r="AB5" s="10">
        <f ca="1">AA5</f>
        <v>0.46201388888888889</v>
      </c>
      <c r="AC5" s="22"/>
      <c r="AD5" s="10">
        <f ca="1">AB5</f>
        <v>0.46201388888888889</v>
      </c>
      <c r="AE5" s="9">
        <f t="shared" ref="AE5:AE68" ca="1" si="1">IF(AH5=$AD$445,RANDBETWEEN($AE$445,$AF$445),IF(AH5=$AD$446,RANDBETWEEN($AE$446,$AF$446),RANDBETWEEN($AE$447,$AF$447)))</f>
        <v>48</v>
      </c>
      <c r="AF5" s="10">
        <f ca="1">AE5/86400</f>
        <v>5.5555555555555556E-4</v>
      </c>
      <c r="AG5" s="10">
        <f ca="1">AD5+AF5</f>
        <v>0.46256944444444442</v>
      </c>
      <c r="AH5" s="9" t="str">
        <f t="shared" ref="AH5:AH68" ca="1" si="2">IF(RAND()&lt;$AC$445,$AD$445,IF(RAND()&lt;$AC$446,$AD$446,$AD$447))</f>
        <v>Quesadilla</v>
      </c>
      <c r="AI5" s="8">
        <f ca="1">AG5</f>
        <v>0.46256944444444442</v>
      </c>
      <c r="AJ5" s="22"/>
      <c r="AK5" s="8">
        <f ca="1">AI5</f>
        <v>0.46256944444444442</v>
      </c>
      <c r="AL5" s="7">
        <f t="shared" ref="AL5:AL68" ca="1" si="3">IF(AO5=$AK$445,RANDBETWEEN($AL$445,$AM$445),RANDBETWEEN($AL$446,$AM$446))</f>
        <v>25</v>
      </c>
      <c r="AM5" s="8">
        <f ca="1">AL5/86400</f>
        <v>2.8935185185185184E-4</v>
      </c>
      <c r="AN5" s="8">
        <f ca="1">AK5+AM5</f>
        <v>0.46285879629629628</v>
      </c>
      <c r="AO5" s="7" t="str">
        <f t="shared" ref="AO5:AO68" ca="1" si="4">IF(RAND()&lt;$AJ$445,$AK$445,$AK$446)</f>
        <v>Debit</v>
      </c>
      <c r="AP5" s="3"/>
      <c r="AQ5" s="1">
        <f t="shared" ref="AQ5:AQ68" ca="1" si="5">AM5+AF5+Z5+T5+N5+H5</f>
        <v>1.9560185185185184E-3</v>
      </c>
      <c r="AR5">
        <f>IF(C5&lt;$H$1, 1,0)</f>
        <v>1</v>
      </c>
      <c r="AT5" s="33">
        <f ca="1">AQ5*AR5</f>
        <v>1.9560185185185184E-3</v>
      </c>
      <c r="AX5">
        <v>1</v>
      </c>
      <c r="AY5" s="34">
        <f t="dataTable" ref="AY5:AY2004" dt2D="0" dtr="0" r1="AX1" ca="1"/>
        <v>4.5591001157409066E-4</v>
      </c>
      <c r="BB5" t="s">
        <v>52</v>
      </c>
      <c r="BC5" s="34">
        <f>_xlfn.STDEV.P(AY5:AY2004)</f>
        <v>6.015577022961494E-5</v>
      </c>
      <c r="BE5" s="34">
        <f>BE4+$BC$10</f>
        <v>3.8052498252970796E-4</v>
      </c>
      <c r="BF5">
        <v>4</v>
      </c>
    </row>
    <row r="6" spans="1:58">
      <c r="A6" s="2">
        <v>100</v>
      </c>
      <c r="B6" s="1">
        <f t="shared" ref="B6:B69" si="6">A6/86400</f>
        <v>1.1574074074074073E-3</v>
      </c>
      <c r="C6" s="5">
        <f>C5+B6</f>
        <v>0.46206018518518516</v>
      </c>
      <c r="D6" s="18">
        <f t="shared" si="0"/>
        <v>0.46206018518518516</v>
      </c>
      <c r="E6" s="21">
        <f ca="1">MAX(0,(I5-D6))</f>
        <v>0</v>
      </c>
      <c r="F6" s="18">
        <f ca="1">D6+E6</f>
        <v>0.46206018518518516</v>
      </c>
      <c r="G6" s="25">
        <f t="shared" ref="G6:G69" ca="1" si="7">RANDBETWEEN(10,30)</f>
        <v>14</v>
      </c>
      <c r="H6" s="18">
        <f ca="1">G6/86400</f>
        <v>1.6203703703703703E-4</v>
      </c>
      <c r="I6" s="18">
        <f ca="1">F6+H6</f>
        <v>0.4622222222222222</v>
      </c>
      <c r="J6" s="16">
        <f ca="1">I6</f>
        <v>0.4622222222222222</v>
      </c>
      <c r="K6" s="23">
        <f ca="1">MAX(0,(U5-J6))</f>
        <v>0</v>
      </c>
      <c r="L6" s="16">
        <f ca="1">J6+K6</f>
        <v>0.4622222222222222</v>
      </c>
      <c r="M6" s="15">
        <f t="shared" ref="M6:M69" ca="1" si="8">RANDBETWEEN(8,35)</f>
        <v>8</v>
      </c>
      <c r="N6" s="16">
        <f t="shared" ref="N6:N69" ca="1" si="9">M6/86400</f>
        <v>9.2592592592592588E-5</v>
      </c>
      <c r="O6" s="16">
        <f ca="1">L6+N6</f>
        <v>0.46231481481481479</v>
      </c>
      <c r="P6" s="14">
        <f ca="1">O6</f>
        <v>0.46231481481481479</v>
      </c>
      <c r="Q6" s="23">
        <f>0</f>
        <v>0</v>
      </c>
      <c r="R6" s="14">
        <f ca="1">P6+Q6</f>
        <v>0.46231481481481479</v>
      </c>
      <c r="S6" s="13">
        <f t="shared" ref="S6:S69" ca="1" si="10">RANDBETWEEN(15,45)</f>
        <v>40</v>
      </c>
      <c r="T6" s="14">
        <f t="shared" ref="T6:T69" ca="1" si="11">S6/86400</f>
        <v>4.6296296296296298E-4</v>
      </c>
      <c r="U6" s="14">
        <f ca="1">R6+T6</f>
        <v>0.46277777777777773</v>
      </c>
      <c r="V6" s="12">
        <f ca="1">U6</f>
        <v>0.46277777777777773</v>
      </c>
      <c r="W6" s="23">
        <f ca="1">MAX(0,(AG5-V6))</f>
        <v>0</v>
      </c>
      <c r="X6" s="12">
        <f ca="1">V6+W6</f>
        <v>0.46277777777777773</v>
      </c>
      <c r="Y6" s="11">
        <f t="shared" ref="Y6:Y69" ca="1" si="12">RANDBETWEEN(20,50)</f>
        <v>26</v>
      </c>
      <c r="Z6" s="12">
        <f t="shared" ref="Z6:Z69" ca="1" si="13">Y6/86400</f>
        <v>3.0092592592592595E-4</v>
      </c>
      <c r="AA6" s="12">
        <f ca="1">X6+Z6</f>
        <v>0.46307870370370363</v>
      </c>
      <c r="AB6" s="10">
        <f ca="1">AA6</f>
        <v>0.46307870370370363</v>
      </c>
      <c r="AC6" s="23">
        <f>0</f>
        <v>0</v>
      </c>
      <c r="AD6" s="10">
        <f ca="1">AB6+AC6</f>
        <v>0.46307870370370363</v>
      </c>
      <c r="AE6" s="9">
        <f t="shared" ca="1" si="1"/>
        <v>37</v>
      </c>
      <c r="AF6" s="10">
        <f t="shared" ref="AF6:AF69" ca="1" si="14">AE6/86400</f>
        <v>4.2824074074074075E-4</v>
      </c>
      <c r="AG6" s="10">
        <f ca="1">AD6+AF6</f>
        <v>0.46350694444444435</v>
      </c>
      <c r="AH6" s="9" t="str">
        <f t="shared" ca="1" si="2"/>
        <v>Burrito</v>
      </c>
      <c r="AI6" s="8">
        <f ca="1">AG6</f>
        <v>0.46350694444444435</v>
      </c>
      <c r="AJ6" s="23">
        <f ca="1">MAX(0,(AN5-AI6))</f>
        <v>0</v>
      </c>
      <c r="AK6" s="8">
        <f ca="1">AI6+AJ6</f>
        <v>0.46350694444444435</v>
      </c>
      <c r="AL6" s="7">
        <f t="shared" ca="1" si="3"/>
        <v>26</v>
      </c>
      <c r="AM6" s="8">
        <f t="shared" ref="AM6:AM69" ca="1" si="15">AL6/86400</f>
        <v>3.0092592592592595E-4</v>
      </c>
      <c r="AN6" s="8">
        <f t="shared" ref="AN6:AN69" ca="1" si="16">AK6+AM6</f>
        <v>0.46380787037037025</v>
      </c>
      <c r="AO6" s="7" t="str">
        <f t="shared" ca="1" si="4"/>
        <v>Debit</v>
      </c>
      <c r="AP6" s="1">
        <f t="shared" ref="AP6:AP69" ca="1" si="17">E6+K6+Q6+W6+AC6+AJ6</f>
        <v>0</v>
      </c>
      <c r="AQ6" s="1">
        <f t="shared" ca="1" si="5"/>
        <v>1.7476851851851855E-3</v>
      </c>
      <c r="AR6">
        <f t="shared" ref="AR6:AR69" si="18">IF(C6&lt;$H$1, 1,0)</f>
        <v>1</v>
      </c>
      <c r="AS6" s="33">
        <f ca="1">AP6*AR6</f>
        <v>0</v>
      </c>
      <c r="AT6" s="33">
        <f t="shared" ref="AT6:AT69" ca="1" si="19">AQ6*AR6</f>
        <v>1.7476851851851855E-3</v>
      </c>
      <c r="AX6">
        <f>AX5+1</f>
        <v>2</v>
      </c>
      <c r="AY6" s="34">
        <v>6.332619962729671E-4</v>
      </c>
      <c r="BB6" t="s">
        <v>53</v>
      </c>
      <c r="BC6" s="34">
        <f>MAX(AY5:AY2004)</f>
        <v>7.4372525040767082E-4</v>
      </c>
      <c r="BE6" s="34">
        <f t="shared" ref="BE6:BE45" si="20">BE5+$BC$10</f>
        <v>3.9209905660378202E-4</v>
      </c>
      <c r="BF6">
        <v>8</v>
      </c>
    </row>
    <row r="7" spans="1:58">
      <c r="A7" s="2">
        <v>133</v>
      </c>
      <c r="B7" s="1">
        <f t="shared" si="6"/>
        <v>1.5393518518518519E-3</v>
      </c>
      <c r="C7" s="5">
        <f t="shared" ref="C7:C70" si="21">C6+B7</f>
        <v>0.46359953703703699</v>
      </c>
      <c r="D7" s="18">
        <f t="shared" si="0"/>
        <v>0.46359953703703699</v>
      </c>
      <c r="E7" s="21">
        <f t="shared" ref="E7:E70" ca="1" si="22">MAX(0,(I6-D7))</f>
        <v>0</v>
      </c>
      <c r="F7" s="18">
        <f t="shared" ref="F7:F70" ca="1" si="23">D7+E7</f>
        <v>0.46359953703703699</v>
      </c>
      <c r="G7" s="25">
        <f t="shared" ca="1" si="7"/>
        <v>29</v>
      </c>
      <c r="H7" s="18">
        <f t="shared" ref="H7:H70" ca="1" si="24">G7/86400</f>
        <v>3.3564814814814812E-4</v>
      </c>
      <c r="I7" s="18">
        <f t="shared" ref="I7:I70" ca="1" si="25">F7+H7</f>
        <v>0.46393518518518512</v>
      </c>
      <c r="J7" s="16">
        <f t="shared" ref="J7:J70" ca="1" si="26">I7</f>
        <v>0.46393518518518512</v>
      </c>
      <c r="K7" s="23">
        <f t="shared" ref="K7:K70" ca="1" si="27">MAX(0,(U6-J7))</f>
        <v>0</v>
      </c>
      <c r="L7" s="16">
        <f t="shared" ref="L7:L70" ca="1" si="28">J7+K7</f>
        <v>0.46393518518518512</v>
      </c>
      <c r="M7" s="15">
        <f t="shared" ca="1" si="8"/>
        <v>31</v>
      </c>
      <c r="N7" s="16">
        <f t="shared" ca="1" si="9"/>
        <v>3.5879629629629629E-4</v>
      </c>
      <c r="O7" s="16">
        <f t="shared" ref="O7:O70" ca="1" si="29">L7+N7</f>
        <v>0.46429398148148143</v>
      </c>
      <c r="P7" s="14">
        <f t="shared" ref="P7:P70" ca="1" si="30">O7</f>
        <v>0.46429398148148143</v>
      </c>
      <c r="Q7" s="23">
        <f>0</f>
        <v>0</v>
      </c>
      <c r="R7" s="14">
        <f t="shared" ref="R7:R70" ca="1" si="31">P7+Q7</f>
        <v>0.46429398148148143</v>
      </c>
      <c r="S7" s="13">
        <f t="shared" ca="1" si="10"/>
        <v>34</v>
      </c>
      <c r="T7" s="14">
        <f t="shared" ca="1" si="11"/>
        <v>3.9351851851851852E-4</v>
      </c>
      <c r="U7" s="14">
        <f t="shared" ref="U7:U70" ca="1" si="32">R7+T7</f>
        <v>0.46468749999999998</v>
      </c>
      <c r="V7" s="12">
        <f t="shared" ref="V7:V70" ca="1" si="33">U7</f>
        <v>0.46468749999999998</v>
      </c>
      <c r="W7" s="23">
        <f t="shared" ref="W7:W70" ca="1" si="34">MAX(0,(AG6-V7))</f>
        <v>0</v>
      </c>
      <c r="X7" s="12">
        <f t="shared" ref="X7:X70" ca="1" si="35">V7+W7</f>
        <v>0.46468749999999998</v>
      </c>
      <c r="Y7" s="11">
        <f t="shared" ca="1" si="12"/>
        <v>34</v>
      </c>
      <c r="Z7" s="12">
        <f t="shared" ca="1" si="13"/>
        <v>3.9351851851851852E-4</v>
      </c>
      <c r="AA7" s="12">
        <f t="shared" ref="AA7:AA70" ca="1" si="36">X7+Z7</f>
        <v>0.46508101851851852</v>
      </c>
      <c r="AB7" s="10">
        <f t="shared" ref="AB7:AB70" ca="1" si="37">AA7</f>
        <v>0.46508101851851852</v>
      </c>
      <c r="AC7" s="23">
        <f>0</f>
        <v>0</v>
      </c>
      <c r="AD7" s="10">
        <f t="shared" ref="AD7:AD70" ca="1" si="38">AB7+AC7</f>
        <v>0.46508101851851852</v>
      </c>
      <c r="AE7" s="9">
        <f t="shared" ca="1" si="1"/>
        <v>34</v>
      </c>
      <c r="AF7" s="10">
        <f t="shared" ca="1" si="14"/>
        <v>3.9351851851851852E-4</v>
      </c>
      <c r="AG7" s="10">
        <f t="shared" ref="AG7:AG70" ca="1" si="39">AD7+AF7</f>
        <v>0.46547453703703706</v>
      </c>
      <c r="AH7" s="9" t="str">
        <f t="shared" ca="1" si="2"/>
        <v>Bowl</v>
      </c>
      <c r="AI7" s="8">
        <f t="shared" ref="AI7:AI70" ca="1" si="40">AG7</f>
        <v>0.46547453703703706</v>
      </c>
      <c r="AJ7" s="23">
        <f t="shared" ref="AJ7:AJ70" ca="1" si="41">MAX(0,(AN6-AI7))</f>
        <v>0</v>
      </c>
      <c r="AK7" s="8">
        <f ca="1">AI7+AJ7</f>
        <v>0.46547453703703706</v>
      </c>
      <c r="AL7" s="7">
        <f t="shared" ca="1" si="3"/>
        <v>18</v>
      </c>
      <c r="AM7" s="8">
        <f t="shared" ca="1" si="15"/>
        <v>2.0833333333333335E-4</v>
      </c>
      <c r="AN7" s="8">
        <f t="shared" ca="1" si="16"/>
        <v>0.46568287037037037</v>
      </c>
      <c r="AO7" s="7" t="str">
        <f t="shared" ca="1" si="4"/>
        <v>Debit</v>
      </c>
      <c r="AP7" s="1">
        <f ca="1">E7+K7+Q7+W7+AC7+AJ7</f>
        <v>0</v>
      </c>
      <c r="AQ7" s="1">
        <f ca="1">AM7+AF7+Z7+T7+N7+H7</f>
        <v>2.0833333333333333E-3</v>
      </c>
      <c r="AR7">
        <f>IF(C7&lt;$H$1, 1,0)</f>
        <v>1</v>
      </c>
      <c r="AS7" s="33">
        <f t="shared" ref="AS7:AS70" ca="1" si="42">AP7*AR7</f>
        <v>0</v>
      </c>
      <c r="AT7" s="33">
        <f t="shared" ca="1" si="19"/>
        <v>2.0833333333333333E-3</v>
      </c>
      <c r="AX7">
        <f t="shared" ref="AX7:AX70" si="43">AX6+1</f>
        <v>3</v>
      </c>
      <c r="AY7" s="34">
        <v>4.9924532683156089E-4</v>
      </c>
      <c r="BB7" t="s">
        <v>54</v>
      </c>
      <c r="BC7" s="34">
        <f>MIN(AY5:AY2004)</f>
        <v>3.689509084556339E-4</v>
      </c>
      <c r="BE7" s="34">
        <f t="shared" si="20"/>
        <v>4.0367313067785608E-4</v>
      </c>
      <c r="BF7">
        <v>12</v>
      </c>
    </row>
    <row r="8" spans="1:58">
      <c r="A8" s="2">
        <v>110</v>
      </c>
      <c r="B8" s="1">
        <f t="shared" si="6"/>
        <v>1.2731481481481483E-3</v>
      </c>
      <c r="C8" s="5">
        <f t="shared" si="21"/>
        <v>0.46487268518518515</v>
      </c>
      <c r="D8" s="18">
        <f t="shared" si="0"/>
        <v>0.46487268518518515</v>
      </c>
      <c r="E8" s="21">
        <f t="shared" ca="1" si="22"/>
        <v>0</v>
      </c>
      <c r="F8" s="18">
        <f t="shared" ca="1" si="23"/>
        <v>0.46487268518518515</v>
      </c>
      <c r="G8" s="25">
        <f t="shared" ca="1" si="7"/>
        <v>18</v>
      </c>
      <c r="H8" s="18">
        <f t="shared" ca="1" si="24"/>
        <v>2.0833333333333335E-4</v>
      </c>
      <c r="I8" s="18">
        <f t="shared" ca="1" si="25"/>
        <v>0.46508101851851846</v>
      </c>
      <c r="J8" s="16">
        <f t="shared" ca="1" si="26"/>
        <v>0.46508101851851846</v>
      </c>
      <c r="K8" s="23">
        <f t="shared" ca="1" si="27"/>
        <v>0</v>
      </c>
      <c r="L8" s="16">
        <f t="shared" ca="1" si="28"/>
        <v>0.46508101851851846</v>
      </c>
      <c r="M8" s="15">
        <f t="shared" ca="1" si="8"/>
        <v>16</v>
      </c>
      <c r="N8" s="16">
        <f t="shared" ca="1" si="9"/>
        <v>1.8518518518518518E-4</v>
      </c>
      <c r="O8" s="16">
        <f t="shared" ca="1" si="29"/>
        <v>0.46526620370370364</v>
      </c>
      <c r="P8" s="14">
        <f t="shared" ca="1" si="30"/>
        <v>0.46526620370370364</v>
      </c>
      <c r="Q8" s="23">
        <f>0</f>
        <v>0</v>
      </c>
      <c r="R8" s="14">
        <f t="shared" ca="1" si="31"/>
        <v>0.46526620370370364</v>
      </c>
      <c r="S8" s="13">
        <f t="shared" ca="1" si="10"/>
        <v>44</v>
      </c>
      <c r="T8" s="14">
        <f t="shared" ca="1" si="11"/>
        <v>5.0925925925925921E-4</v>
      </c>
      <c r="U8" s="14">
        <f t="shared" ca="1" si="32"/>
        <v>0.46577546296296291</v>
      </c>
      <c r="V8" s="12">
        <f t="shared" ca="1" si="33"/>
        <v>0.46577546296296291</v>
      </c>
      <c r="W8" s="23">
        <f t="shared" ca="1" si="34"/>
        <v>0</v>
      </c>
      <c r="X8" s="12">
        <f t="shared" ca="1" si="35"/>
        <v>0.46577546296296291</v>
      </c>
      <c r="Y8" s="11">
        <f t="shared" ca="1" si="12"/>
        <v>25</v>
      </c>
      <c r="Z8" s="12">
        <f t="shared" ca="1" si="13"/>
        <v>2.8935185185185184E-4</v>
      </c>
      <c r="AA8" s="12">
        <f t="shared" ca="1" si="36"/>
        <v>0.46606481481481477</v>
      </c>
      <c r="AB8" s="10">
        <f t="shared" ca="1" si="37"/>
        <v>0.46606481481481477</v>
      </c>
      <c r="AC8" s="23">
        <f>0</f>
        <v>0</v>
      </c>
      <c r="AD8" s="10">
        <f t="shared" ca="1" si="38"/>
        <v>0.46606481481481477</v>
      </c>
      <c r="AE8" s="9">
        <f t="shared" ca="1" si="1"/>
        <v>47</v>
      </c>
      <c r="AF8" s="10">
        <f t="shared" ca="1" si="14"/>
        <v>5.4398148148148144E-4</v>
      </c>
      <c r="AG8" s="10">
        <f t="shared" ca="1" si="39"/>
        <v>0.46660879629629626</v>
      </c>
      <c r="AH8" s="9" t="str">
        <f t="shared" ca="1" si="2"/>
        <v>Bowl</v>
      </c>
      <c r="AI8" s="8">
        <f t="shared" ca="1" si="40"/>
        <v>0.46660879629629626</v>
      </c>
      <c r="AJ8" s="23">
        <f t="shared" ca="1" si="41"/>
        <v>0</v>
      </c>
      <c r="AK8" s="8">
        <f ca="1">AI8+AJ8</f>
        <v>0.46660879629629626</v>
      </c>
      <c r="AL8" s="7">
        <f t="shared" ca="1" si="3"/>
        <v>17</v>
      </c>
      <c r="AM8" s="8">
        <f t="shared" ca="1" si="15"/>
        <v>1.9675925925925926E-4</v>
      </c>
      <c r="AN8" s="8">
        <f t="shared" ca="1" si="16"/>
        <v>0.46680555555555553</v>
      </c>
      <c r="AO8" s="7" t="str">
        <f t="shared" ca="1" si="4"/>
        <v>Debit</v>
      </c>
      <c r="AP8" s="1">
        <f t="shared" ca="1" si="17"/>
        <v>0</v>
      </c>
      <c r="AQ8" s="1">
        <f t="shared" ca="1" si="5"/>
        <v>1.9328703703703702E-3</v>
      </c>
      <c r="AR8">
        <f t="shared" si="18"/>
        <v>1</v>
      </c>
      <c r="AS8" s="33">
        <f t="shared" ca="1" si="42"/>
        <v>0</v>
      </c>
      <c r="AT8" s="33">
        <f t="shared" ca="1" si="19"/>
        <v>1.9328703703703702E-3</v>
      </c>
      <c r="AX8">
        <f t="shared" si="43"/>
        <v>4</v>
      </c>
      <c r="AY8" s="34">
        <v>4.9218931982299597E-4</v>
      </c>
      <c r="BE8" s="34">
        <f t="shared" si="20"/>
        <v>4.1524720475193014E-4</v>
      </c>
      <c r="BF8">
        <v>34</v>
      </c>
    </row>
    <row r="9" spans="1:58">
      <c r="A9" s="2">
        <v>146</v>
      </c>
      <c r="B9" s="1">
        <f t="shared" si="6"/>
        <v>1.6898148148148148E-3</v>
      </c>
      <c r="C9" s="5">
        <f t="shared" si="21"/>
        <v>0.46656249999999999</v>
      </c>
      <c r="D9" s="18">
        <f>C9</f>
        <v>0.46656249999999999</v>
      </c>
      <c r="E9" s="21">
        <f t="shared" ca="1" si="22"/>
        <v>0</v>
      </c>
      <c r="F9" s="18">
        <f t="shared" ca="1" si="23"/>
        <v>0.46656249999999999</v>
      </c>
      <c r="G9" s="25">
        <f t="shared" ca="1" si="7"/>
        <v>29</v>
      </c>
      <c r="H9" s="18">
        <f t="shared" ca="1" si="24"/>
        <v>3.3564814814814812E-4</v>
      </c>
      <c r="I9" s="18">
        <f t="shared" ca="1" si="25"/>
        <v>0.46689814814814812</v>
      </c>
      <c r="J9" s="16">
        <f t="shared" ca="1" si="26"/>
        <v>0.46689814814814812</v>
      </c>
      <c r="K9" s="23">
        <f t="shared" ca="1" si="27"/>
        <v>0</v>
      </c>
      <c r="L9" s="16">
        <f t="shared" ca="1" si="28"/>
        <v>0.46689814814814812</v>
      </c>
      <c r="M9" s="15">
        <f t="shared" ca="1" si="8"/>
        <v>18</v>
      </c>
      <c r="N9" s="16">
        <f t="shared" ca="1" si="9"/>
        <v>2.0833333333333335E-4</v>
      </c>
      <c r="O9" s="16">
        <f t="shared" ca="1" si="29"/>
        <v>0.46710648148148143</v>
      </c>
      <c r="P9" s="14">
        <f t="shared" ca="1" si="30"/>
        <v>0.46710648148148143</v>
      </c>
      <c r="Q9" s="23">
        <f>0</f>
        <v>0</v>
      </c>
      <c r="R9" s="14">
        <f t="shared" ca="1" si="31"/>
        <v>0.46710648148148143</v>
      </c>
      <c r="S9" s="13">
        <f t="shared" ca="1" si="10"/>
        <v>32</v>
      </c>
      <c r="T9" s="14">
        <f t="shared" ca="1" si="11"/>
        <v>3.7037037037037035E-4</v>
      </c>
      <c r="U9" s="14">
        <f t="shared" ca="1" si="32"/>
        <v>0.46747685185185178</v>
      </c>
      <c r="V9" s="12">
        <f t="shared" ca="1" si="33"/>
        <v>0.46747685185185178</v>
      </c>
      <c r="W9" s="23">
        <f t="shared" ca="1" si="34"/>
        <v>0</v>
      </c>
      <c r="X9" s="12">
        <f t="shared" ca="1" si="35"/>
        <v>0.46747685185185178</v>
      </c>
      <c r="Y9" s="11">
        <f t="shared" ca="1" si="12"/>
        <v>22</v>
      </c>
      <c r="Z9" s="12">
        <f t="shared" ca="1" si="13"/>
        <v>2.5462962962962961E-4</v>
      </c>
      <c r="AA9" s="12">
        <f t="shared" ca="1" si="36"/>
        <v>0.46773148148148141</v>
      </c>
      <c r="AB9" s="10">
        <f t="shared" ca="1" si="37"/>
        <v>0.46773148148148141</v>
      </c>
      <c r="AC9" s="23">
        <f>0</f>
        <v>0</v>
      </c>
      <c r="AD9" s="10">
        <f t="shared" ca="1" si="38"/>
        <v>0.46773148148148141</v>
      </c>
      <c r="AE9" s="9">
        <f t="shared" ca="1" si="1"/>
        <v>47</v>
      </c>
      <c r="AF9" s="10">
        <f t="shared" ca="1" si="14"/>
        <v>5.4398148148148144E-4</v>
      </c>
      <c r="AG9" s="10">
        <f t="shared" ca="1" si="39"/>
        <v>0.46827546296296291</v>
      </c>
      <c r="AH9" s="9" t="str">
        <f t="shared" ca="1" si="2"/>
        <v>Bowl</v>
      </c>
      <c r="AI9" s="8">
        <f t="shared" ca="1" si="40"/>
        <v>0.46827546296296291</v>
      </c>
      <c r="AJ9" s="23">
        <f t="shared" ca="1" si="41"/>
        <v>0</v>
      </c>
      <c r="AK9" s="8">
        <f t="shared" ref="AK9:AK72" ca="1" si="44">AI9+AJ9</f>
        <v>0.46827546296296291</v>
      </c>
      <c r="AL9" s="7">
        <f t="shared" ca="1" si="3"/>
        <v>34</v>
      </c>
      <c r="AM9" s="8">
        <f t="shared" ca="1" si="15"/>
        <v>3.9351851851851852E-4</v>
      </c>
      <c r="AN9" s="8">
        <f t="shared" ca="1" si="16"/>
        <v>0.46866898148148145</v>
      </c>
      <c r="AO9" s="7" t="str">
        <f t="shared" ca="1" si="4"/>
        <v>Cash</v>
      </c>
      <c r="AP9" s="1">
        <f t="shared" ca="1" si="17"/>
        <v>0</v>
      </c>
      <c r="AQ9" s="1">
        <f t="shared" ca="1" si="5"/>
        <v>2.1064814814814813E-3</v>
      </c>
      <c r="AR9">
        <f t="shared" si="18"/>
        <v>1</v>
      </c>
      <c r="AS9" s="33">
        <f t="shared" ca="1" si="42"/>
        <v>0</v>
      </c>
      <c r="AT9" s="33">
        <f t="shared" ca="1" si="19"/>
        <v>2.1064814814814813E-3</v>
      </c>
      <c r="AX9">
        <f t="shared" si="43"/>
        <v>5</v>
      </c>
      <c r="AY9" s="34">
        <v>5.1908630328442447E-4</v>
      </c>
      <c r="BC9" s="34"/>
      <c r="BE9" s="34">
        <f t="shared" si="20"/>
        <v>4.2682127882600419E-4</v>
      </c>
      <c r="BF9">
        <v>44</v>
      </c>
    </row>
    <row r="10" spans="1:58">
      <c r="A10" s="2">
        <v>53</v>
      </c>
      <c r="B10" s="1">
        <f t="shared" si="6"/>
        <v>6.134259259259259E-4</v>
      </c>
      <c r="C10" s="5">
        <f t="shared" si="21"/>
        <v>0.46717592592592594</v>
      </c>
      <c r="D10" s="18">
        <f t="shared" si="0"/>
        <v>0.46717592592592594</v>
      </c>
      <c r="E10" s="21">
        <f t="shared" ca="1" si="22"/>
        <v>0</v>
      </c>
      <c r="F10" s="18">
        <f t="shared" ca="1" si="23"/>
        <v>0.46717592592592594</v>
      </c>
      <c r="G10" s="25">
        <f t="shared" ca="1" si="7"/>
        <v>21</v>
      </c>
      <c r="H10" s="18">
        <f t="shared" ca="1" si="24"/>
        <v>2.4305555555555555E-4</v>
      </c>
      <c r="I10" s="18">
        <f t="shared" ca="1" si="25"/>
        <v>0.46741898148148148</v>
      </c>
      <c r="J10" s="16">
        <f t="shared" ca="1" si="26"/>
        <v>0.46741898148148148</v>
      </c>
      <c r="K10" s="23">
        <f t="shared" ca="1" si="27"/>
        <v>5.7870370370305402E-5</v>
      </c>
      <c r="L10" s="16">
        <f t="shared" ca="1" si="28"/>
        <v>0.46747685185185178</v>
      </c>
      <c r="M10" s="15">
        <f t="shared" ca="1" si="8"/>
        <v>9</v>
      </c>
      <c r="N10" s="16">
        <f t="shared" ca="1" si="9"/>
        <v>1.0416666666666667E-4</v>
      </c>
      <c r="O10" s="16">
        <f t="shared" ca="1" si="29"/>
        <v>0.46758101851851847</v>
      </c>
      <c r="P10" s="14">
        <f t="shared" ca="1" si="30"/>
        <v>0.46758101851851847</v>
      </c>
      <c r="Q10" s="23">
        <f>0</f>
        <v>0</v>
      </c>
      <c r="R10" s="14">
        <f t="shared" ca="1" si="31"/>
        <v>0.46758101851851847</v>
      </c>
      <c r="S10" s="13">
        <f t="shared" ca="1" si="10"/>
        <v>26</v>
      </c>
      <c r="T10" s="14">
        <f t="shared" ca="1" si="11"/>
        <v>3.0092592592592595E-4</v>
      </c>
      <c r="U10" s="14">
        <f t="shared" ca="1" si="32"/>
        <v>0.46788194444444436</v>
      </c>
      <c r="V10" s="12">
        <f t="shared" ca="1" si="33"/>
        <v>0.46788194444444436</v>
      </c>
      <c r="W10" s="23">
        <f t="shared" ca="1" si="34"/>
        <v>3.9351851851854303E-4</v>
      </c>
      <c r="X10" s="12">
        <f t="shared" ca="1" si="35"/>
        <v>0.46827546296296291</v>
      </c>
      <c r="Y10" s="11">
        <f t="shared" ca="1" si="12"/>
        <v>43</v>
      </c>
      <c r="Z10" s="12">
        <f t="shared" ca="1" si="13"/>
        <v>4.9768518518518521E-4</v>
      </c>
      <c r="AA10" s="12">
        <f t="shared" ca="1" si="36"/>
        <v>0.46877314814814808</v>
      </c>
      <c r="AB10" s="10">
        <f t="shared" ca="1" si="37"/>
        <v>0.46877314814814808</v>
      </c>
      <c r="AC10" s="23">
        <f>0</f>
        <v>0</v>
      </c>
      <c r="AD10" s="10">
        <f t="shared" ca="1" si="38"/>
        <v>0.46877314814814808</v>
      </c>
      <c r="AE10" s="9">
        <f t="shared" ca="1" si="1"/>
        <v>51</v>
      </c>
      <c r="AF10" s="10">
        <f t="shared" ca="1" si="14"/>
        <v>5.9027777777777778E-4</v>
      </c>
      <c r="AG10" s="10">
        <f t="shared" ca="1" si="39"/>
        <v>0.46936342592592584</v>
      </c>
      <c r="AH10" s="9" t="str">
        <f t="shared" ca="1" si="2"/>
        <v>Quesadilla</v>
      </c>
      <c r="AI10" s="8">
        <f t="shared" ca="1" si="40"/>
        <v>0.46936342592592584</v>
      </c>
      <c r="AJ10" s="23">
        <f t="shared" ca="1" si="41"/>
        <v>0</v>
      </c>
      <c r="AK10" s="8">
        <f t="shared" ca="1" si="44"/>
        <v>0.46936342592592584</v>
      </c>
      <c r="AL10" s="7">
        <f t="shared" ca="1" si="3"/>
        <v>28</v>
      </c>
      <c r="AM10" s="8">
        <f t="shared" ca="1" si="15"/>
        <v>3.2407407407407406E-4</v>
      </c>
      <c r="AN10" s="8">
        <f t="shared" ca="1" si="16"/>
        <v>0.46968749999999992</v>
      </c>
      <c r="AO10" s="7" t="str">
        <f t="shared" ca="1" si="4"/>
        <v>Debit</v>
      </c>
      <c r="AP10" s="1">
        <f t="shared" ca="1" si="17"/>
        <v>4.5138888888884843E-4</v>
      </c>
      <c r="AQ10" s="1">
        <f t="shared" ca="1" si="5"/>
        <v>2.0601851851851853E-3</v>
      </c>
      <c r="AR10">
        <f t="shared" si="18"/>
        <v>1</v>
      </c>
      <c r="AS10" s="33">
        <f t="shared" ca="1" si="42"/>
        <v>4.5138888888884843E-4</v>
      </c>
      <c r="AT10" s="33">
        <f t="shared" ca="1" si="19"/>
        <v>2.0601851851851853E-3</v>
      </c>
      <c r="AX10">
        <f t="shared" si="43"/>
        <v>6</v>
      </c>
      <c r="AY10" s="34">
        <v>6.092403331004327E-4</v>
      </c>
      <c r="BB10" t="s">
        <v>55</v>
      </c>
      <c r="BC10" s="34">
        <f>1/86400</f>
        <v>1.1574074074074073E-5</v>
      </c>
      <c r="BE10" s="34">
        <f t="shared" si="20"/>
        <v>4.3839535290007825E-4</v>
      </c>
      <c r="BF10">
        <v>54</v>
      </c>
    </row>
    <row r="11" spans="1:58">
      <c r="A11" s="2">
        <v>215</v>
      </c>
      <c r="B11" s="1">
        <f t="shared" si="6"/>
        <v>2.488425925925926E-3</v>
      </c>
      <c r="C11" s="5">
        <f t="shared" si="21"/>
        <v>0.46966435185185185</v>
      </c>
      <c r="D11" s="18">
        <f t="shared" si="0"/>
        <v>0.46966435185185185</v>
      </c>
      <c r="E11" s="21">
        <f t="shared" ca="1" si="22"/>
        <v>0</v>
      </c>
      <c r="F11" s="18">
        <f t="shared" ca="1" si="23"/>
        <v>0.46966435185185185</v>
      </c>
      <c r="G11" s="25">
        <f t="shared" ca="1" si="7"/>
        <v>26</v>
      </c>
      <c r="H11" s="18">
        <f t="shared" ca="1" si="24"/>
        <v>3.0092592592592595E-4</v>
      </c>
      <c r="I11" s="18">
        <f t="shared" ca="1" si="25"/>
        <v>0.46996527777777775</v>
      </c>
      <c r="J11" s="16">
        <f t="shared" ca="1" si="26"/>
        <v>0.46996527777777775</v>
      </c>
      <c r="K11" s="23">
        <f t="shared" ca="1" si="27"/>
        <v>0</v>
      </c>
      <c r="L11" s="16">
        <f t="shared" ca="1" si="28"/>
        <v>0.46996527777777775</v>
      </c>
      <c r="M11" s="15">
        <f t="shared" ca="1" si="8"/>
        <v>15</v>
      </c>
      <c r="N11" s="16">
        <f t="shared" ca="1" si="9"/>
        <v>1.7361111111111112E-4</v>
      </c>
      <c r="O11" s="16">
        <f t="shared" ca="1" si="29"/>
        <v>0.47013888888888888</v>
      </c>
      <c r="P11" s="14">
        <f t="shared" ca="1" si="30"/>
        <v>0.47013888888888888</v>
      </c>
      <c r="Q11" s="23">
        <f>0</f>
        <v>0</v>
      </c>
      <c r="R11" s="14">
        <f t="shared" ca="1" si="31"/>
        <v>0.47013888888888888</v>
      </c>
      <c r="S11" s="13">
        <f t="shared" ca="1" si="10"/>
        <v>23</v>
      </c>
      <c r="T11" s="14">
        <f t="shared" ca="1" si="11"/>
        <v>2.6620370370370372E-4</v>
      </c>
      <c r="U11" s="14">
        <f t="shared" ca="1" si="32"/>
        <v>0.47040509259259261</v>
      </c>
      <c r="V11" s="12">
        <f t="shared" ca="1" si="33"/>
        <v>0.47040509259259261</v>
      </c>
      <c r="W11" s="23">
        <f t="shared" ca="1" si="34"/>
        <v>0</v>
      </c>
      <c r="X11" s="12">
        <f t="shared" ca="1" si="35"/>
        <v>0.47040509259259261</v>
      </c>
      <c r="Y11" s="11">
        <f t="shared" ca="1" si="12"/>
        <v>28</v>
      </c>
      <c r="Z11" s="12">
        <f t="shared" ca="1" si="13"/>
        <v>3.2407407407407406E-4</v>
      </c>
      <c r="AA11" s="12">
        <f t="shared" ca="1" si="36"/>
        <v>0.4707291666666667</v>
      </c>
      <c r="AB11" s="10">
        <f t="shared" ca="1" si="37"/>
        <v>0.4707291666666667</v>
      </c>
      <c r="AC11" s="23">
        <f>0</f>
        <v>0</v>
      </c>
      <c r="AD11" s="10">
        <f t="shared" ca="1" si="38"/>
        <v>0.4707291666666667</v>
      </c>
      <c r="AE11" s="9">
        <f t="shared" ca="1" si="1"/>
        <v>43</v>
      </c>
      <c r="AF11" s="10">
        <f t="shared" ca="1" si="14"/>
        <v>4.9768518518518521E-4</v>
      </c>
      <c r="AG11" s="10">
        <f t="shared" ca="1" si="39"/>
        <v>0.47122685185185187</v>
      </c>
      <c r="AH11" s="9" t="str">
        <f t="shared" ca="1" si="2"/>
        <v>Quesadilla</v>
      </c>
      <c r="AI11" s="8">
        <f t="shared" ca="1" si="40"/>
        <v>0.47122685185185187</v>
      </c>
      <c r="AJ11" s="23">
        <f t="shared" ca="1" si="41"/>
        <v>0</v>
      </c>
      <c r="AK11" s="8">
        <f t="shared" ca="1" si="44"/>
        <v>0.47122685185185187</v>
      </c>
      <c r="AL11" s="7">
        <f t="shared" ca="1" si="3"/>
        <v>56</v>
      </c>
      <c r="AM11" s="8">
        <f t="shared" ca="1" si="15"/>
        <v>6.4814814814814813E-4</v>
      </c>
      <c r="AN11" s="8">
        <f t="shared" ca="1" si="16"/>
        <v>0.47187500000000004</v>
      </c>
      <c r="AO11" s="7" t="str">
        <f t="shared" ca="1" si="4"/>
        <v>Cash</v>
      </c>
      <c r="AP11" s="1">
        <f t="shared" ca="1" si="17"/>
        <v>0</v>
      </c>
      <c r="AQ11" s="1">
        <f t="shared" ca="1" si="5"/>
        <v>2.2106481481481482E-3</v>
      </c>
      <c r="AR11">
        <f t="shared" si="18"/>
        <v>1</v>
      </c>
      <c r="AS11" s="33">
        <f t="shared" ca="1" si="42"/>
        <v>0</v>
      </c>
      <c r="AT11" s="33">
        <f t="shared" ca="1" si="19"/>
        <v>2.2106481481481482E-3</v>
      </c>
      <c r="AX11">
        <f t="shared" si="43"/>
        <v>7</v>
      </c>
      <c r="AY11" s="34">
        <v>4.5291754018169473E-4</v>
      </c>
      <c r="BE11" s="34">
        <f t="shared" si="20"/>
        <v>4.4996942697415231E-4</v>
      </c>
      <c r="BF11">
        <v>76</v>
      </c>
    </row>
    <row r="12" spans="1:58">
      <c r="A12" s="2">
        <v>149</v>
      </c>
      <c r="B12" s="1">
        <f t="shared" si="6"/>
        <v>1.724537037037037E-3</v>
      </c>
      <c r="C12" s="5">
        <f t="shared" si="21"/>
        <v>0.47138888888888886</v>
      </c>
      <c r="D12" s="18">
        <f t="shared" si="0"/>
        <v>0.47138888888888886</v>
      </c>
      <c r="E12" s="21">
        <f t="shared" ca="1" si="22"/>
        <v>0</v>
      </c>
      <c r="F12" s="18">
        <f t="shared" ca="1" si="23"/>
        <v>0.47138888888888886</v>
      </c>
      <c r="G12" s="25">
        <f t="shared" ca="1" si="7"/>
        <v>12</v>
      </c>
      <c r="H12" s="18">
        <f t="shared" ca="1" si="24"/>
        <v>1.3888888888888889E-4</v>
      </c>
      <c r="I12" s="18">
        <f t="shared" ca="1" si="25"/>
        <v>0.47152777777777777</v>
      </c>
      <c r="J12" s="16">
        <f t="shared" ca="1" si="26"/>
        <v>0.47152777777777777</v>
      </c>
      <c r="K12" s="23">
        <f t="shared" ca="1" si="27"/>
        <v>0</v>
      </c>
      <c r="L12" s="16">
        <f t="shared" ca="1" si="28"/>
        <v>0.47152777777777777</v>
      </c>
      <c r="M12" s="15">
        <f t="shared" ca="1" si="8"/>
        <v>22</v>
      </c>
      <c r="N12" s="16">
        <f t="shared" ca="1" si="9"/>
        <v>2.5462962962962961E-4</v>
      </c>
      <c r="O12" s="16">
        <f t="shared" ca="1" si="29"/>
        <v>0.4717824074074074</v>
      </c>
      <c r="P12" s="14">
        <f t="shared" ca="1" si="30"/>
        <v>0.4717824074074074</v>
      </c>
      <c r="Q12" s="23">
        <f>0</f>
        <v>0</v>
      </c>
      <c r="R12" s="14">
        <f t="shared" ca="1" si="31"/>
        <v>0.4717824074074074</v>
      </c>
      <c r="S12" s="13">
        <f t="shared" ca="1" si="10"/>
        <v>17</v>
      </c>
      <c r="T12" s="14">
        <f t="shared" ca="1" si="11"/>
        <v>1.9675925925925926E-4</v>
      </c>
      <c r="U12" s="14">
        <f t="shared" ca="1" si="32"/>
        <v>0.47197916666666667</v>
      </c>
      <c r="V12" s="12">
        <f t="shared" ca="1" si="33"/>
        <v>0.47197916666666667</v>
      </c>
      <c r="W12" s="23">
        <f t="shared" ca="1" si="34"/>
        <v>0</v>
      </c>
      <c r="X12" s="12">
        <f t="shared" ca="1" si="35"/>
        <v>0.47197916666666667</v>
      </c>
      <c r="Y12" s="11">
        <f t="shared" ca="1" si="12"/>
        <v>44</v>
      </c>
      <c r="Z12" s="12">
        <f t="shared" ca="1" si="13"/>
        <v>5.0925925925925921E-4</v>
      </c>
      <c r="AA12" s="12">
        <f t="shared" ca="1" si="36"/>
        <v>0.47248842592592594</v>
      </c>
      <c r="AB12" s="10">
        <f t="shared" ca="1" si="37"/>
        <v>0.47248842592592594</v>
      </c>
      <c r="AC12" s="23">
        <f>0</f>
        <v>0</v>
      </c>
      <c r="AD12" s="10">
        <f t="shared" ca="1" si="38"/>
        <v>0.47248842592592594</v>
      </c>
      <c r="AE12" s="9">
        <f t="shared" ca="1" si="1"/>
        <v>30</v>
      </c>
      <c r="AF12" s="10">
        <f t="shared" ca="1" si="14"/>
        <v>3.4722222222222224E-4</v>
      </c>
      <c r="AG12" s="10">
        <f t="shared" ca="1" si="39"/>
        <v>0.47283564814814816</v>
      </c>
      <c r="AH12" s="9" t="str">
        <f t="shared" ca="1" si="2"/>
        <v>Bowl</v>
      </c>
      <c r="AI12" s="8">
        <f t="shared" ca="1" si="40"/>
        <v>0.47283564814814816</v>
      </c>
      <c r="AJ12" s="23">
        <f t="shared" ca="1" si="41"/>
        <v>0</v>
      </c>
      <c r="AK12" s="8">
        <f t="shared" ca="1" si="44"/>
        <v>0.47283564814814816</v>
      </c>
      <c r="AL12" s="7">
        <f t="shared" ca="1" si="3"/>
        <v>46</v>
      </c>
      <c r="AM12" s="8">
        <f t="shared" ca="1" si="15"/>
        <v>5.3240740740740744E-4</v>
      </c>
      <c r="AN12" s="8">
        <f t="shared" ca="1" si="16"/>
        <v>0.47336805555555556</v>
      </c>
      <c r="AO12" s="7" t="str">
        <f t="shared" ca="1" si="4"/>
        <v>Cash</v>
      </c>
      <c r="AP12" s="1">
        <f t="shared" ca="1" si="17"/>
        <v>0</v>
      </c>
      <c r="AQ12" s="1">
        <f t="shared" ca="1" si="5"/>
        <v>1.9791666666666664E-3</v>
      </c>
      <c r="AR12">
        <f t="shared" si="18"/>
        <v>1</v>
      </c>
      <c r="AS12" s="33">
        <f t="shared" ca="1" si="42"/>
        <v>0</v>
      </c>
      <c r="AT12" s="33">
        <f t="shared" ca="1" si="19"/>
        <v>1.9791666666666664E-3</v>
      </c>
      <c r="AX12">
        <f t="shared" si="43"/>
        <v>8</v>
      </c>
      <c r="AY12" s="34">
        <v>5.5007691861145474E-4</v>
      </c>
      <c r="BE12" s="34">
        <f t="shared" si="20"/>
        <v>4.6154350104822637E-4</v>
      </c>
      <c r="BF12">
        <v>103</v>
      </c>
    </row>
    <row r="13" spans="1:58">
      <c r="A13" s="2">
        <v>214</v>
      </c>
      <c r="B13" s="1">
        <f t="shared" si="6"/>
        <v>2.476851851851852E-3</v>
      </c>
      <c r="C13" s="5">
        <f t="shared" si="21"/>
        <v>0.47386574074074073</v>
      </c>
      <c r="D13" s="18">
        <f t="shared" si="0"/>
        <v>0.47386574074074073</v>
      </c>
      <c r="E13" s="21">
        <f t="shared" ca="1" si="22"/>
        <v>0</v>
      </c>
      <c r="F13" s="18">
        <f t="shared" ca="1" si="23"/>
        <v>0.47386574074074073</v>
      </c>
      <c r="G13" s="25">
        <f t="shared" ca="1" si="7"/>
        <v>17</v>
      </c>
      <c r="H13" s="18">
        <f t="shared" ca="1" si="24"/>
        <v>1.9675925925925926E-4</v>
      </c>
      <c r="I13" s="18">
        <f t="shared" ca="1" si="25"/>
        <v>0.4740625</v>
      </c>
      <c r="J13" s="16">
        <f t="shared" ca="1" si="26"/>
        <v>0.4740625</v>
      </c>
      <c r="K13" s="23">
        <f t="shared" ca="1" si="27"/>
        <v>0</v>
      </c>
      <c r="L13" s="16">
        <f t="shared" ca="1" si="28"/>
        <v>0.4740625</v>
      </c>
      <c r="M13" s="15">
        <f t="shared" ca="1" si="8"/>
        <v>20</v>
      </c>
      <c r="N13" s="16">
        <f t="shared" ca="1" si="9"/>
        <v>2.3148148148148149E-4</v>
      </c>
      <c r="O13" s="16">
        <f t="shared" ca="1" si="29"/>
        <v>0.4742939814814815</v>
      </c>
      <c r="P13" s="14">
        <f t="shared" ca="1" si="30"/>
        <v>0.4742939814814815</v>
      </c>
      <c r="Q13" s="23">
        <f>0</f>
        <v>0</v>
      </c>
      <c r="R13" s="14">
        <f t="shared" ca="1" si="31"/>
        <v>0.4742939814814815</v>
      </c>
      <c r="S13" s="13">
        <f t="shared" ca="1" si="10"/>
        <v>36</v>
      </c>
      <c r="T13" s="14">
        <f t="shared" ca="1" si="11"/>
        <v>4.1666666666666669E-4</v>
      </c>
      <c r="U13" s="14">
        <f t="shared" ca="1" si="32"/>
        <v>0.47471064814814817</v>
      </c>
      <c r="V13" s="12">
        <f t="shared" ca="1" si="33"/>
        <v>0.47471064814814817</v>
      </c>
      <c r="W13" s="23">
        <f t="shared" ca="1" si="34"/>
        <v>0</v>
      </c>
      <c r="X13" s="12">
        <f t="shared" ca="1" si="35"/>
        <v>0.47471064814814817</v>
      </c>
      <c r="Y13" s="11">
        <f t="shared" ca="1" si="12"/>
        <v>31</v>
      </c>
      <c r="Z13" s="12">
        <f t="shared" ca="1" si="13"/>
        <v>3.5879629629629629E-4</v>
      </c>
      <c r="AA13" s="12">
        <f t="shared" ca="1" si="36"/>
        <v>0.47506944444444449</v>
      </c>
      <c r="AB13" s="10">
        <f t="shared" ca="1" si="37"/>
        <v>0.47506944444444449</v>
      </c>
      <c r="AC13" s="23">
        <f>0</f>
        <v>0</v>
      </c>
      <c r="AD13" s="10">
        <f t="shared" ca="1" si="38"/>
        <v>0.47506944444444449</v>
      </c>
      <c r="AE13" s="9">
        <f t="shared" ca="1" si="1"/>
        <v>29</v>
      </c>
      <c r="AF13" s="10">
        <f t="shared" ca="1" si="14"/>
        <v>3.3564814814814812E-4</v>
      </c>
      <c r="AG13" s="10">
        <f t="shared" ca="1" si="39"/>
        <v>0.47540509259259262</v>
      </c>
      <c r="AH13" s="9" t="str">
        <f t="shared" ca="1" si="2"/>
        <v>Bowl</v>
      </c>
      <c r="AI13" s="8">
        <f t="shared" ca="1" si="40"/>
        <v>0.47540509259259262</v>
      </c>
      <c r="AJ13" s="23">
        <f t="shared" ca="1" si="41"/>
        <v>0</v>
      </c>
      <c r="AK13" s="8">
        <f t="shared" ca="1" si="44"/>
        <v>0.47540509259259262</v>
      </c>
      <c r="AL13" s="7">
        <f t="shared" ca="1" si="3"/>
        <v>25</v>
      </c>
      <c r="AM13" s="8">
        <f t="shared" ca="1" si="15"/>
        <v>2.8935185185185184E-4</v>
      </c>
      <c r="AN13" s="8">
        <f t="shared" ca="1" si="16"/>
        <v>0.47569444444444448</v>
      </c>
      <c r="AO13" s="7" t="str">
        <f t="shared" ca="1" si="4"/>
        <v>Debit</v>
      </c>
      <c r="AP13" s="1">
        <f t="shared" ca="1" si="17"/>
        <v>0</v>
      </c>
      <c r="AQ13" s="1">
        <f t="shared" ca="1" si="5"/>
        <v>1.8287037037037039E-3</v>
      </c>
      <c r="AR13">
        <f t="shared" si="18"/>
        <v>1</v>
      </c>
      <c r="AS13" s="33">
        <f t="shared" ca="1" si="42"/>
        <v>0</v>
      </c>
      <c r="AT13" s="33">
        <f t="shared" ca="1" si="19"/>
        <v>1.8287037037037039E-3</v>
      </c>
      <c r="AX13">
        <f t="shared" si="43"/>
        <v>9</v>
      </c>
      <c r="AY13" s="34">
        <v>5.3240740740738749E-4</v>
      </c>
      <c r="BE13" s="34">
        <f t="shared" si="20"/>
        <v>4.7311757512230043E-4</v>
      </c>
      <c r="BF13">
        <v>141</v>
      </c>
    </row>
    <row r="14" spans="1:58">
      <c r="A14" s="2">
        <v>56</v>
      </c>
      <c r="B14" s="1">
        <f t="shared" si="6"/>
        <v>6.4814814814814813E-4</v>
      </c>
      <c r="C14" s="5">
        <f t="shared" si="21"/>
        <v>0.4745138888888889</v>
      </c>
      <c r="D14" s="18">
        <f t="shared" si="0"/>
        <v>0.4745138888888889</v>
      </c>
      <c r="E14" s="21">
        <f t="shared" ca="1" si="22"/>
        <v>0</v>
      </c>
      <c r="F14" s="18">
        <f t="shared" ca="1" si="23"/>
        <v>0.4745138888888889</v>
      </c>
      <c r="G14" s="25">
        <f t="shared" ca="1" si="7"/>
        <v>21</v>
      </c>
      <c r="H14" s="18">
        <f t="shared" ca="1" si="24"/>
        <v>2.4305555555555555E-4</v>
      </c>
      <c r="I14" s="18">
        <f t="shared" ca="1" si="25"/>
        <v>0.47475694444444444</v>
      </c>
      <c r="J14" s="16">
        <f t="shared" ca="1" si="26"/>
        <v>0.47475694444444444</v>
      </c>
      <c r="K14" s="23">
        <f t="shared" ca="1" si="27"/>
        <v>0</v>
      </c>
      <c r="L14" s="16">
        <f t="shared" ca="1" si="28"/>
        <v>0.47475694444444444</v>
      </c>
      <c r="M14" s="15">
        <f t="shared" ca="1" si="8"/>
        <v>29</v>
      </c>
      <c r="N14" s="16">
        <f t="shared" ca="1" si="9"/>
        <v>3.3564814814814812E-4</v>
      </c>
      <c r="O14" s="16">
        <f t="shared" ca="1" si="29"/>
        <v>0.47509259259259257</v>
      </c>
      <c r="P14" s="14">
        <f t="shared" ca="1" si="30"/>
        <v>0.47509259259259257</v>
      </c>
      <c r="Q14" s="23">
        <f>0</f>
        <v>0</v>
      </c>
      <c r="R14" s="14">
        <f t="shared" ca="1" si="31"/>
        <v>0.47509259259259257</v>
      </c>
      <c r="S14" s="13">
        <f t="shared" ca="1" si="10"/>
        <v>27</v>
      </c>
      <c r="T14" s="14">
        <f t="shared" ca="1" si="11"/>
        <v>3.1250000000000001E-4</v>
      </c>
      <c r="U14" s="14">
        <f t="shared" ca="1" si="32"/>
        <v>0.47540509259259256</v>
      </c>
      <c r="V14" s="12">
        <f t="shared" ca="1" si="33"/>
        <v>0.47540509259259256</v>
      </c>
      <c r="W14" s="23">
        <f t="shared" ca="1" si="34"/>
        <v>5.5511151231257827E-17</v>
      </c>
      <c r="X14" s="12">
        <f t="shared" ca="1" si="35"/>
        <v>0.47540509259259262</v>
      </c>
      <c r="Y14" s="11">
        <f t="shared" ca="1" si="12"/>
        <v>50</v>
      </c>
      <c r="Z14" s="12">
        <f t="shared" ca="1" si="13"/>
        <v>5.7870370370370367E-4</v>
      </c>
      <c r="AA14" s="12">
        <f t="shared" ca="1" si="36"/>
        <v>0.47598379629629634</v>
      </c>
      <c r="AB14" s="10">
        <f t="shared" ca="1" si="37"/>
        <v>0.47598379629629634</v>
      </c>
      <c r="AC14" s="23">
        <f>0</f>
        <v>0</v>
      </c>
      <c r="AD14" s="10">
        <f t="shared" ca="1" si="38"/>
        <v>0.47598379629629634</v>
      </c>
      <c r="AE14" s="9">
        <f t="shared" ca="1" si="1"/>
        <v>48</v>
      </c>
      <c r="AF14" s="10">
        <f t="shared" ca="1" si="14"/>
        <v>5.5555555555555556E-4</v>
      </c>
      <c r="AG14" s="10">
        <f t="shared" ca="1" si="39"/>
        <v>0.47653935185185187</v>
      </c>
      <c r="AH14" s="9" t="str">
        <f t="shared" ca="1" si="2"/>
        <v>Burrito</v>
      </c>
      <c r="AI14" s="8">
        <f t="shared" ca="1" si="40"/>
        <v>0.47653935185185187</v>
      </c>
      <c r="AJ14" s="23">
        <f t="shared" ca="1" si="41"/>
        <v>0</v>
      </c>
      <c r="AK14" s="8">
        <f t="shared" ca="1" si="44"/>
        <v>0.47653935185185187</v>
      </c>
      <c r="AL14" s="7">
        <f t="shared" ca="1" si="3"/>
        <v>24</v>
      </c>
      <c r="AM14" s="8">
        <f t="shared" ca="1" si="15"/>
        <v>2.7777777777777778E-4</v>
      </c>
      <c r="AN14" s="8">
        <f t="shared" ca="1" si="16"/>
        <v>0.47681712962962963</v>
      </c>
      <c r="AO14" s="7" t="str">
        <f t="shared" ca="1" si="4"/>
        <v>Debit</v>
      </c>
      <c r="AP14" s="1">
        <f t="shared" ca="1" si="17"/>
        <v>5.5511151231257827E-17</v>
      </c>
      <c r="AQ14" s="1">
        <f t="shared" ca="1" si="5"/>
        <v>2.3032407407407407E-3</v>
      </c>
      <c r="AR14">
        <f t="shared" si="18"/>
        <v>1</v>
      </c>
      <c r="AS14" s="33">
        <f t="shared" ca="1" si="42"/>
        <v>5.5511151231257827E-17</v>
      </c>
      <c r="AT14" s="33">
        <f t="shared" ca="1" si="19"/>
        <v>2.3032407407407407E-3</v>
      </c>
      <c r="AX14">
        <f t="shared" si="43"/>
        <v>10</v>
      </c>
      <c r="AY14" s="34">
        <v>5.4114255765198491E-4</v>
      </c>
      <c r="BE14" s="34">
        <f t="shared" si="20"/>
        <v>4.8469164919637449E-4</v>
      </c>
      <c r="BF14">
        <v>149</v>
      </c>
    </row>
    <row r="15" spans="1:58">
      <c r="A15" s="2">
        <v>108</v>
      </c>
      <c r="B15" s="1">
        <f t="shared" si="6"/>
        <v>1.25E-3</v>
      </c>
      <c r="C15" s="5">
        <f t="shared" si="21"/>
        <v>0.47576388888888888</v>
      </c>
      <c r="D15" s="18">
        <f t="shared" si="0"/>
        <v>0.47576388888888888</v>
      </c>
      <c r="E15" s="21">
        <f t="shared" ca="1" si="22"/>
        <v>0</v>
      </c>
      <c r="F15" s="18">
        <f t="shared" ca="1" si="23"/>
        <v>0.47576388888888888</v>
      </c>
      <c r="G15" s="25">
        <f t="shared" ca="1" si="7"/>
        <v>26</v>
      </c>
      <c r="H15" s="18">
        <f t="shared" ca="1" si="24"/>
        <v>3.0092592592592595E-4</v>
      </c>
      <c r="I15" s="18">
        <f t="shared" ca="1" si="25"/>
        <v>0.47606481481481477</v>
      </c>
      <c r="J15" s="16">
        <f t="shared" ca="1" si="26"/>
        <v>0.47606481481481477</v>
      </c>
      <c r="K15" s="23">
        <f t="shared" ca="1" si="27"/>
        <v>0</v>
      </c>
      <c r="L15" s="16">
        <f t="shared" ca="1" si="28"/>
        <v>0.47606481481481477</v>
      </c>
      <c r="M15" s="15">
        <f t="shared" ca="1" si="8"/>
        <v>13</v>
      </c>
      <c r="N15" s="16">
        <f t="shared" ca="1" si="9"/>
        <v>1.5046296296296297E-4</v>
      </c>
      <c r="O15" s="16">
        <f t="shared" ca="1" si="29"/>
        <v>0.47621527777777772</v>
      </c>
      <c r="P15" s="14">
        <f t="shared" ca="1" si="30"/>
        <v>0.47621527777777772</v>
      </c>
      <c r="Q15" s="23">
        <f>0</f>
        <v>0</v>
      </c>
      <c r="R15" s="14">
        <f t="shared" ca="1" si="31"/>
        <v>0.47621527777777772</v>
      </c>
      <c r="S15" s="13">
        <f t="shared" ca="1" si="10"/>
        <v>22</v>
      </c>
      <c r="T15" s="14">
        <f t="shared" ca="1" si="11"/>
        <v>2.5462962962962961E-4</v>
      </c>
      <c r="U15" s="14">
        <f t="shared" ca="1" si="32"/>
        <v>0.47646990740740736</v>
      </c>
      <c r="V15" s="12">
        <f t="shared" ca="1" si="33"/>
        <v>0.47646990740740736</v>
      </c>
      <c r="W15" s="23">
        <f t="shared" ca="1" si="34"/>
        <v>6.9444444444510811E-5</v>
      </c>
      <c r="X15" s="12">
        <f t="shared" ca="1" si="35"/>
        <v>0.47653935185185187</v>
      </c>
      <c r="Y15" s="11">
        <f t="shared" ca="1" si="12"/>
        <v>36</v>
      </c>
      <c r="Z15" s="12">
        <f t="shared" ca="1" si="13"/>
        <v>4.1666666666666669E-4</v>
      </c>
      <c r="AA15" s="12">
        <f t="shared" ca="1" si="36"/>
        <v>0.47695601851851854</v>
      </c>
      <c r="AB15" s="10">
        <f t="shared" ca="1" si="37"/>
        <v>0.47695601851851854</v>
      </c>
      <c r="AC15" s="23">
        <f>0</f>
        <v>0</v>
      </c>
      <c r="AD15" s="10">
        <f t="shared" ca="1" si="38"/>
        <v>0.47695601851851854</v>
      </c>
      <c r="AE15" s="9">
        <f t="shared" ca="1" si="1"/>
        <v>43</v>
      </c>
      <c r="AF15" s="10">
        <f t="shared" ca="1" si="14"/>
        <v>4.9768518518518521E-4</v>
      </c>
      <c r="AG15" s="10">
        <f t="shared" ca="1" si="39"/>
        <v>0.47745370370370371</v>
      </c>
      <c r="AH15" s="9" t="str">
        <f t="shared" ca="1" si="2"/>
        <v>Bowl</v>
      </c>
      <c r="AI15" s="8">
        <f t="shared" ca="1" si="40"/>
        <v>0.47745370370370371</v>
      </c>
      <c r="AJ15" s="23">
        <f t="shared" ca="1" si="41"/>
        <v>0</v>
      </c>
      <c r="AK15" s="8">
        <f t="shared" ca="1" si="44"/>
        <v>0.47745370370370371</v>
      </c>
      <c r="AL15" s="7">
        <f t="shared" ca="1" si="3"/>
        <v>24</v>
      </c>
      <c r="AM15" s="8">
        <f t="shared" ca="1" si="15"/>
        <v>2.7777777777777778E-4</v>
      </c>
      <c r="AN15" s="8">
        <f t="shared" ca="1" si="16"/>
        <v>0.47773148148148148</v>
      </c>
      <c r="AO15" s="7" t="str">
        <f t="shared" ca="1" si="4"/>
        <v>Debit</v>
      </c>
      <c r="AP15" s="1">
        <f t="shared" ca="1" si="17"/>
        <v>6.9444444444510811E-5</v>
      </c>
      <c r="AQ15" s="1">
        <f t="shared" ca="1" si="5"/>
        <v>1.8981481481481484E-3</v>
      </c>
      <c r="AR15">
        <f t="shared" si="18"/>
        <v>1</v>
      </c>
      <c r="AS15" s="33">
        <f t="shared" ca="1" si="42"/>
        <v>6.9444444444510811E-5</v>
      </c>
      <c r="AT15" s="33">
        <f t="shared" ca="1" si="19"/>
        <v>1.8981481481481484E-3</v>
      </c>
      <c r="AX15">
        <f t="shared" si="43"/>
        <v>11</v>
      </c>
      <c r="AY15" s="34">
        <v>5.2057855811787554E-4</v>
      </c>
      <c r="BE15" s="34">
        <f t="shared" si="20"/>
        <v>4.962657232704486E-4</v>
      </c>
      <c r="BF15">
        <v>169</v>
      </c>
    </row>
    <row r="16" spans="1:58">
      <c r="A16" s="2">
        <v>25</v>
      </c>
      <c r="B16" s="1">
        <f t="shared" si="6"/>
        <v>2.8935185185185184E-4</v>
      </c>
      <c r="C16" s="5">
        <f t="shared" si="21"/>
        <v>0.47605324074074074</v>
      </c>
      <c r="D16" s="18">
        <f t="shared" si="0"/>
        <v>0.47605324074074074</v>
      </c>
      <c r="E16" s="21">
        <f t="shared" ca="1" si="22"/>
        <v>1.1574074074038876E-5</v>
      </c>
      <c r="F16" s="18">
        <f t="shared" ca="1" si="23"/>
        <v>0.47606481481481477</v>
      </c>
      <c r="G16" s="25">
        <f t="shared" ca="1" si="7"/>
        <v>19</v>
      </c>
      <c r="H16" s="18">
        <f t="shared" ca="1" si="24"/>
        <v>2.199074074074074E-4</v>
      </c>
      <c r="I16" s="18">
        <f t="shared" ca="1" si="25"/>
        <v>0.47628472222222218</v>
      </c>
      <c r="J16" s="16">
        <f t="shared" ca="1" si="26"/>
        <v>0.47628472222222218</v>
      </c>
      <c r="K16" s="23">
        <f t="shared" ca="1" si="27"/>
        <v>1.8518518518517713E-4</v>
      </c>
      <c r="L16" s="16">
        <f t="shared" ca="1" si="28"/>
        <v>0.47646990740740736</v>
      </c>
      <c r="M16" s="15">
        <f t="shared" ca="1" si="8"/>
        <v>17</v>
      </c>
      <c r="N16" s="16">
        <f t="shared" ca="1" si="9"/>
        <v>1.9675925925925926E-4</v>
      </c>
      <c r="O16" s="16">
        <f t="shared" ca="1" si="29"/>
        <v>0.47666666666666663</v>
      </c>
      <c r="P16" s="14">
        <f t="shared" ca="1" si="30"/>
        <v>0.47666666666666663</v>
      </c>
      <c r="Q16" s="23">
        <f>0</f>
        <v>0</v>
      </c>
      <c r="R16" s="14">
        <f t="shared" ca="1" si="31"/>
        <v>0.47666666666666663</v>
      </c>
      <c r="S16" s="13">
        <f t="shared" ca="1" si="10"/>
        <v>20</v>
      </c>
      <c r="T16" s="14">
        <f t="shared" ca="1" si="11"/>
        <v>2.3148148148148149E-4</v>
      </c>
      <c r="U16" s="14">
        <f t="shared" ca="1" si="32"/>
        <v>0.47689814814814813</v>
      </c>
      <c r="V16" s="12">
        <f t="shared" ca="1" si="33"/>
        <v>0.47689814814814813</v>
      </c>
      <c r="W16" s="23">
        <f t="shared" ca="1" si="34"/>
        <v>5.5555555555558689E-4</v>
      </c>
      <c r="X16" s="12">
        <f t="shared" ca="1" si="35"/>
        <v>0.47745370370370371</v>
      </c>
      <c r="Y16" s="11">
        <f t="shared" ca="1" si="12"/>
        <v>29</v>
      </c>
      <c r="Z16" s="12">
        <f t="shared" ca="1" si="13"/>
        <v>3.3564814814814812E-4</v>
      </c>
      <c r="AA16" s="12">
        <f t="shared" ca="1" si="36"/>
        <v>0.47778935185185184</v>
      </c>
      <c r="AB16" s="10">
        <f t="shared" ca="1" si="37"/>
        <v>0.47778935185185184</v>
      </c>
      <c r="AC16" s="23">
        <f>0</f>
        <v>0</v>
      </c>
      <c r="AD16" s="10">
        <f t="shared" ca="1" si="38"/>
        <v>0.47778935185185184</v>
      </c>
      <c r="AE16" s="9">
        <f t="shared" ca="1" si="1"/>
        <v>32</v>
      </c>
      <c r="AF16" s="10">
        <f t="shared" ca="1" si="14"/>
        <v>3.7037037037037035E-4</v>
      </c>
      <c r="AG16" s="10">
        <f t="shared" ca="1" si="39"/>
        <v>0.47815972222222219</v>
      </c>
      <c r="AH16" s="9" t="str">
        <f t="shared" ca="1" si="2"/>
        <v>Bowl</v>
      </c>
      <c r="AI16" s="8">
        <f t="shared" ca="1" si="40"/>
        <v>0.47815972222222219</v>
      </c>
      <c r="AJ16" s="23">
        <f t="shared" ca="1" si="41"/>
        <v>0</v>
      </c>
      <c r="AK16" s="8">
        <f t="shared" ca="1" si="44"/>
        <v>0.47815972222222219</v>
      </c>
      <c r="AL16" s="7">
        <f t="shared" ca="1" si="3"/>
        <v>11</v>
      </c>
      <c r="AM16" s="8">
        <f t="shared" ca="1" si="15"/>
        <v>1.273148148148148E-4</v>
      </c>
      <c r="AN16" s="8">
        <f t="shared" ca="1" si="16"/>
        <v>0.47828703703703701</v>
      </c>
      <c r="AO16" s="7" t="str">
        <f t="shared" ca="1" si="4"/>
        <v>Debit</v>
      </c>
      <c r="AP16" s="1">
        <f t="shared" ca="1" si="17"/>
        <v>7.5231481481480289E-4</v>
      </c>
      <c r="AQ16" s="1">
        <f t="shared" ca="1" si="5"/>
        <v>1.4814814814814816E-3</v>
      </c>
      <c r="AR16">
        <f t="shared" si="18"/>
        <v>1</v>
      </c>
      <c r="AS16" s="33">
        <f t="shared" ca="1" si="42"/>
        <v>7.5231481481480289E-4</v>
      </c>
      <c r="AT16" s="33">
        <f t="shared" ca="1" si="19"/>
        <v>1.4814814814814816E-3</v>
      </c>
      <c r="AX16">
        <f t="shared" si="43"/>
        <v>12</v>
      </c>
      <c r="AY16" s="34">
        <v>4.6927609427611499E-4</v>
      </c>
      <c r="BE16" s="34">
        <f t="shared" si="20"/>
        <v>5.0783979734452271E-4</v>
      </c>
      <c r="BF16">
        <v>175</v>
      </c>
    </row>
    <row r="17" spans="1:58">
      <c r="A17" s="2">
        <v>89</v>
      </c>
      <c r="B17" s="1">
        <f t="shared" si="6"/>
        <v>1.0300925925925926E-3</v>
      </c>
      <c r="C17" s="5">
        <f t="shared" si="21"/>
        <v>0.4770833333333333</v>
      </c>
      <c r="D17" s="18">
        <f t="shared" si="0"/>
        <v>0.4770833333333333</v>
      </c>
      <c r="E17" s="21">
        <f t="shared" ca="1" si="22"/>
        <v>0</v>
      </c>
      <c r="F17" s="18">
        <f t="shared" ca="1" si="23"/>
        <v>0.4770833333333333</v>
      </c>
      <c r="G17" s="25">
        <f t="shared" ca="1" si="7"/>
        <v>13</v>
      </c>
      <c r="H17" s="18">
        <f t="shared" ca="1" si="24"/>
        <v>1.5046296296296297E-4</v>
      </c>
      <c r="I17" s="18">
        <f t="shared" ca="1" si="25"/>
        <v>0.47723379629629625</v>
      </c>
      <c r="J17" s="16">
        <f t="shared" ca="1" si="26"/>
        <v>0.47723379629629625</v>
      </c>
      <c r="K17" s="23">
        <f t="shared" ca="1" si="27"/>
        <v>0</v>
      </c>
      <c r="L17" s="16">
        <f t="shared" ca="1" si="28"/>
        <v>0.47723379629629625</v>
      </c>
      <c r="M17" s="15">
        <f t="shared" ca="1" si="8"/>
        <v>29</v>
      </c>
      <c r="N17" s="16">
        <f t="shared" ca="1" si="9"/>
        <v>3.3564814814814812E-4</v>
      </c>
      <c r="O17" s="16">
        <f t="shared" ca="1" si="29"/>
        <v>0.47756944444444438</v>
      </c>
      <c r="P17" s="14">
        <f t="shared" ca="1" si="30"/>
        <v>0.47756944444444438</v>
      </c>
      <c r="Q17" s="23">
        <f>0</f>
        <v>0</v>
      </c>
      <c r="R17" s="14">
        <f t="shared" ca="1" si="31"/>
        <v>0.47756944444444438</v>
      </c>
      <c r="S17" s="13">
        <f t="shared" ca="1" si="10"/>
        <v>19</v>
      </c>
      <c r="T17" s="14">
        <f t="shared" ca="1" si="11"/>
        <v>2.199074074074074E-4</v>
      </c>
      <c r="U17" s="14">
        <f t="shared" ca="1" si="32"/>
        <v>0.47778935185185178</v>
      </c>
      <c r="V17" s="12">
        <f t="shared" ca="1" si="33"/>
        <v>0.47778935185185178</v>
      </c>
      <c r="W17" s="23">
        <f t="shared" ca="1" si="34"/>
        <v>3.7037037037040976E-4</v>
      </c>
      <c r="X17" s="12">
        <f t="shared" ca="1" si="35"/>
        <v>0.47815972222222219</v>
      </c>
      <c r="Y17" s="11">
        <f t="shared" ca="1" si="12"/>
        <v>35</v>
      </c>
      <c r="Z17" s="12">
        <f t="shared" ca="1" si="13"/>
        <v>4.0509259259259258E-4</v>
      </c>
      <c r="AA17" s="12">
        <f t="shared" ca="1" si="36"/>
        <v>0.47856481481481478</v>
      </c>
      <c r="AB17" s="10">
        <f t="shared" ca="1" si="37"/>
        <v>0.47856481481481478</v>
      </c>
      <c r="AC17" s="23">
        <f>0</f>
        <v>0</v>
      </c>
      <c r="AD17" s="10">
        <f t="shared" ca="1" si="38"/>
        <v>0.47856481481481478</v>
      </c>
      <c r="AE17" s="9">
        <f t="shared" ca="1" si="1"/>
        <v>20</v>
      </c>
      <c r="AF17" s="10">
        <f t="shared" ca="1" si="14"/>
        <v>2.3148148148148149E-4</v>
      </c>
      <c r="AG17" s="10">
        <f t="shared" ca="1" si="39"/>
        <v>0.47879629629629628</v>
      </c>
      <c r="AH17" s="9" t="str">
        <f t="shared" ca="1" si="2"/>
        <v>Bowl</v>
      </c>
      <c r="AI17" s="8">
        <f t="shared" ca="1" si="40"/>
        <v>0.47879629629629628</v>
      </c>
      <c r="AJ17" s="23">
        <f t="shared" ca="1" si="41"/>
        <v>0</v>
      </c>
      <c r="AK17" s="8">
        <f t="shared" ca="1" si="44"/>
        <v>0.47879629629629628</v>
      </c>
      <c r="AL17" s="7">
        <f t="shared" ca="1" si="3"/>
        <v>25</v>
      </c>
      <c r="AM17" s="8">
        <f t="shared" ca="1" si="15"/>
        <v>2.8935185185185184E-4</v>
      </c>
      <c r="AN17" s="8">
        <f t="shared" ca="1" si="16"/>
        <v>0.47908564814814814</v>
      </c>
      <c r="AO17" s="7" t="str">
        <f t="shared" ca="1" si="4"/>
        <v>Debit</v>
      </c>
      <c r="AP17" s="1">
        <f t="shared" ca="1" si="17"/>
        <v>3.7037037037040976E-4</v>
      </c>
      <c r="AQ17" s="1">
        <f t="shared" ca="1" si="5"/>
        <v>1.6319444444444443E-3</v>
      </c>
      <c r="AR17">
        <f t="shared" si="18"/>
        <v>1</v>
      </c>
      <c r="AS17" s="33">
        <f t="shared" ca="1" si="42"/>
        <v>3.7037037037040976E-4</v>
      </c>
      <c r="AT17" s="33">
        <f t="shared" ca="1" si="19"/>
        <v>1.6319444444444443E-3</v>
      </c>
      <c r="AX17">
        <f t="shared" si="43"/>
        <v>13</v>
      </c>
      <c r="AY17" s="34">
        <v>4.567755648730841E-4</v>
      </c>
      <c r="BE17" s="34">
        <f t="shared" si="20"/>
        <v>5.1941387141859682E-4</v>
      </c>
      <c r="BF17">
        <v>142</v>
      </c>
    </row>
    <row r="18" spans="1:58">
      <c r="A18" s="2">
        <v>214</v>
      </c>
      <c r="B18" s="1">
        <f t="shared" si="6"/>
        <v>2.476851851851852E-3</v>
      </c>
      <c r="C18" s="5">
        <f t="shared" si="21"/>
        <v>0.47956018518518517</v>
      </c>
      <c r="D18" s="18">
        <f t="shared" si="0"/>
        <v>0.47956018518518517</v>
      </c>
      <c r="E18" s="21">
        <f t="shared" ca="1" si="22"/>
        <v>0</v>
      </c>
      <c r="F18" s="18">
        <f t="shared" ca="1" si="23"/>
        <v>0.47956018518518517</v>
      </c>
      <c r="G18" s="25">
        <f t="shared" ca="1" si="7"/>
        <v>22</v>
      </c>
      <c r="H18" s="18">
        <f t="shared" ca="1" si="24"/>
        <v>2.5462962962962961E-4</v>
      </c>
      <c r="I18" s="18">
        <f t="shared" ca="1" si="25"/>
        <v>0.47981481481481481</v>
      </c>
      <c r="J18" s="16">
        <f t="shared" ca="1" si="26"/>
        <v>0.47981481481481481</v>
      </c>
      <c r="K18" s="23">
        <f t="shared" ca="1" si="27"/>
        <v>0</v>
      </c>
      <c r="L18" s="16">
        <f t="shared" ca="1" si="28"/>
        <v>0.47981481481481481</v>
      </c>
      <c r="M18" s="15">
        <f t="shared" ca="1" si="8"/>
        <v>25</v>
      </c>
      <c r="N18" s="16">
        <f t="shared" ca="1" si="9"/>
        <v>2.8935185185185184E-4</v>
      </c>
      <c r="O18" s="16">
        <f t="shared" ca="1" si="29"/>
        <v>0.48010416666666667</v>
      </c>
      <c r="P18" s="14">
        <f t="shared" ca="1" si="30"/>
        <v>0.48010416666666667</v>
      </c>
      <c r="Q18" s="23">
        <f>0</f>
        <v>0</v>
      </c>
      <c r="R18" s="14">
        <f t="shared" ca="1" si="31"/>
        <v>0.48010416666666667</v>
      </c>
      <c r="S18" s="13">
        <f t="shared" ca="1" si="10"/>
        <v>27</v>
      </c>
      <c r="T18" s="14">
        <f t="shared" ca="1" si="11"/>
        <v>3.1250000000000001E-4</v>
      </c>
      <c r="U18" s="14">
        <f t="shared" ca="1" si="32"/>
        <v>0.48041666666666666</v>
      </c>
      <c r="V18" s="12">
        <f t="shared" ca="1" si="33"/>
        <v>0.48041666666666666</v>
      </c>
      <c r="W18" s="23">
        <f t="shared" ca="1" si="34"/>
        <v>0</v>
      </c>
      <c r="X18" s="12">
        <f t="shared" ca="1" si="35"/>
        <v>0.48041666666666666</v>
      </c>
      <c r="Y18" s="11">
        <f t="shared" ca="1" si="12"/>
        <v>33</v>
      </c>
      <c r="Z18" s="12">
        <f t="shared" ca="1" si="13"/>
        <v>3.8194444444444446E-4</v>
      </c>
      <c r="AA18" s="12">
        <f t="shared" ca="1" si="36"/>
        <v>0.48079861111111111</v>
      </c>
      <c r="AB18" s="10">
        <f t="shared" ca="1" si="37"/>
        <v>0.48079861111111111</v>
      </c>
      <c r="AC18" s="23">
        <f>0</f>
        <v>0</v>
      </c>
      <c r="AD18" s="10">
        <f t="shared" ca="1" si="38"/>
        <v>0.48079861111111111</v>
      </c>
      <c r="AE18" s="9">
        <f t="shared" ca="1" si="1"/>
        <v>41</v>
      </c>
      <c r="AF18" s="10">
        <f t="shared" ca="1" si="14"/>
        <v>4.7453703703703704E-4</v>
      </c>
      <c r="AG18" s="10">
        <f t="shared" ca="1" si="39"/>
        <v>0.48127314814814814</v>
      </c>
      <c r="AH18" s="9" t="str">
        <f t="shared" ca="1" si="2"/>
        <v>Bowl</v>
      </c>
      <c r="AI18" s="8">
        <f t="shared" ca="1" si="40"/>
        <v>0.48127314814814814</v>
      </c>
      <c r="AJ18" s="23">
        <f t="shared" ca="1" si="41"/>
        <v>0</v>
      </c>
      <c r="AK18" s="8">
        <f t="shared" ca="1" si="44"/>
        <v>0.48127314814814814</v>
      </c>
      <c r="AL18" s="7">
        <f t="shared" ca="1" si="3"/>
        <v>18</v>
      </c>
      <c r="AM18" s="8">
        <f t="shared" ca="1" si="15"/>
        <v>2.0833333333333335E-4</v>
      </c>
      <c r="AN18" s="8">
        <f t="shared" ca="1" si="16"/>
        <v>0.48148148148148145</v>
      </c>
      <c r="AO18" s="7" t="str">
        <f t="shared" ca="1" si="4"/>
        <v>Debit</v>
      </c>
      <c r="AP18" s="1">
        <f t="shared" ca="1" si="17"/>
        <v>0</v>
      </c>
      <c r="AQ18" s="1">
        <f t="shared" ca="1" si="5"/>
        <v>1.9212962962962964E-3</v>
      </c>
      <c r="AR18">
        <f t="shared" si="18"/>
        <v>1</v>
      </c>
      <c r="AS18" s="33">
        <f t="shared" ca="1" si="42"/>
        <v>0</v>
      </c>
      <c r="AT18" s="33">
        <f t="shared" ca="1" si="19"/>
        <v>1.9212962962962964E-3</v>
      </c>
      <c r="AX18">
        <f t="shared" si="43"/>
        <v>14</v>
      </c>
      <c r="AY18" s="34">
        <v>6.394857908222694E-4</v>
      </c>
      <c r="BE18" s="34">
        <f t="shared" si="20"/>
        <v>5.3098794549267094E-4</v>
      </c>
      <c r="BF18">
        <v>131</v>
      </c>
    </row>
    <row r="19" spans="1:58">
      <c r="A19" s="2">
        <v>121</v>
      </c>
      <c r="B19" s="1">
        <f t="shared" si="6"/>
        <v>1.4004629629629629E-3</v>
      </c>
      <c r="C19" s="5">
        <f t="shared" si="21"/>
        <v>0.48096064814814815</v>
      </c>
      <c r="D19" s="18">
        <f t="shared" si="0"/>
        <v>0.48096064814814815</v>
      </c>
      <c r="E19" s="21">
        <f t="shared" ca="1" si="22"/>
        <v>0</v>
      </c>
      <c r="F19" s="18">
        <f t="shared" ca="1" si="23"/>
        <v>0.48096064814814815</v>
      </c>
      <c r="G19" s="25">
        <f t="shared" ca="1" si="7"/>
        <v>19</v>
      </c>
      <c r="H19" s="18">
        <f t="shared" ca="1" si="24"/>
        <v>2.199074074074074E-4</v>
      </c>
      <c r="I19" s="18">
        <f t="shared" ca="1" si="25"/>
        <v>0.48118055555555556</v>
      </c>
      <c r="J19" s="16">
        <f t="shared" ca="1" si="26"/>
        <v>0.48118055555555556</v>
      </c>
      <c r="K19" s="23">
        <f t="shared" ca="1" si="27"/>
        <v>0</v>
      </c>
      <c r="L19" s="16">
        <f t="shared" ca="1" si="28"/>
        <v>0.48118055555555556</v>
      </c>
      <c r="M19" s="15">
        <f t="shared" ca="1" si="8"/>
        <v>18</v>
      </c>
      <c r="N19" s="16">
        <f t="shared" ca="1" si="9"/>
        <v>2.0833333333333335E-4</v>
      </c>
      <c r="O19" s="16">
        <f t="shared" ca="1" si="29"/>
        <v>0.48138888888888887</v>
      </c>
      <c r="P19" s="14">
        <f t="shared" ca="1" si="30"/>
        <v>0.48138888888888887</v>
      </c>
      <c r="Q19" s="23">
        <f>0</f>
        <v>0</v>
      </c>
      <c r="R19" s="14">
        <f t="shared" ca="1" si="31"/>
        <v>0.48138888888888887</v>
      </c>
      <c r="S19" s="13">
        <f t="shared" ca="1" si="10"/>
        <v>19</v>
      </c>
      <c r="T19" s="14">
        <f t="shared" ca="1" si="11"/>
        <v>2.199074074074074E-4</v>
      </c>
      <c r="U19" s="14">
        <f t="shared" ca="1" si="32"/>
        <v>0.48160879629629627</v>
      </c>
      <c r="V19" s="12">
        <f t="shared" ca="1" si="33"/>
        <v>0.48160879629629627</v>
      </c>
      <c r="W19" s="23">
        <f t="shared" ca="1" si="34"/>
        <v>0</v>
      </c>
      <c r="X19" s="12">
        <f t="shared" ca="1" si="35"/>
        <v>0.48160879629629627</v>
      </c>
      <c r="Y19" s="11">
        <f t="shared" ca="1" si="12"/>
        <v>27</v>
      </c>
      <c r="Z19" s="12">
        <f t="shared" ca="1" si="13"/>
        <v>3.1250000000000001E-4</v>
      </c>
      <c r="AA19" s="12">
        <f t="shared" ca="1" si="36"/>
        <v>0.48192129629629626</v>
      </c>
      <c r="AB19" s="10">
        <f t="shared" ca="1" si="37"/>
        <v>0.48192129629629626</v>
      </c>
      <c r="AC19" s="23">
        <f>0</f>
        <v>0</v>
      </c>
      <c r="AD19" s="10">
        <f t="shared" ca="1" si="38"/>
        <v>0.48192129629629626</v>
      </c>
      <c r="AE19" s="9">
        <f t="shared" ca="1" si="1"/>
        <v>24</v>
      </c>
      <c r="AF19" s="10">
        <f t="shared" ca="1" si="14"/>
        <v>2.7777777777777778E-4</v>
      </c>
      <c r="AG19" s="10">
        <f t="shared" ca="1" si="39"/>
        <v>0.48219907407407403</v>
      </c>
      <c r="AH19" s="9" t="str">
        <f t="shared" ca="1" si="2"/>
        <v>Bowl</v>
      </c>
      <c r="AI19" s="8">
        <f t="shared" ca="1" si="40"/>
        <v>0.48219907407407403</v>
      </c>
      <c r="AJ19" s="23">
        <f t="shared" ca="1" si="41"/>
        <v>0</v>
      </c>
      <c r="AK19" s="8">
        <f t="shared" ca="1" si="44"/>
        <v>0.48219907407407403</v>
      </c>
      <c r="AL19" s="7">
        <f t="shared" ca="1" si="3"/>
        <v>28</v>
      </c>
      <c r="AM19" s="8">
        <f t="shared" ca="1" si="15"/>
        <v>3.2407407407407406E-4</v>
      </c>
      <c r="AN19" s="8">
        <f t="shared" ca="1" si="16"/>
        <v>0.48252314814814812</v>
      </c>
      <c r="AO19" s="7" t="str">
        <f t="shared" ca="1" si="4"/>
        <v>Debit</v>
      </c>
      <c r="AP19" s="1">
        <f t="shared" ca="1" si="17"/>
        <v>0</v>
      </c>
      <c r="AQ19" s="1">
        <f t="shared" ca="1" si="5"/>
        <v>1.5625000000000001E-3</v>
      </c>
      <c r="AR19">
        <f t="shared" si="18"/>
        <v>1</v>
      </c>
      <c r="AS19" s="33">
        <f t="shared" ca="1" si="42"/>
        <v>0</v>
      </c>
      <c r="AT19" s="33">
        <f t="shared" ca="1" si="19"/>
        <v>1.5625000000000001E-3</v>
      </c>
      <c r="AX19">
        <f t="shared" si="43"/>
        <v>15</v>
      </c>
      <c r="AY19" s="34">
        <v>4.848736314931428E-4</v>
      </c>
      <c r="BE19" s="34">
        <f t="shared" si="20"/>
        <v>5.4256201956674505E-4</v>
      </c>
      <c r="BF19">
        <v>144</v>
      </c>
    </row>
    <row r="20" spans="1:58">
      <c r="A20" s="2">
        <v>237</v>
      </c>
      <c r="B20" s="1">
        <f t="shared" si="6"/>
        <v>2.7430555555555554E-3</v>
      </c>
      <c r="C20" s="5">
        <f t="shared" si="21"/>
        <v>0.48370370370370369</v>
      </c>
      <c r="D20" s="18">
        <f t="shared" si="0"/>
        <v>0.48370370370370369</v>
      </c>
      <c r="E20" s="21">
        <f t="shared" ca="1" si="22"/>
        <v>0</v>
      </c>
      <c r="F20" s="18">
        <f t="shared" ca="1" si="23"/>
        <v>0.48370370370370369</v>
      </c>
      <c r="G20" s="25">
        <f t="shared" ca="1" si="7"/>
        <v>24</v>
      </c>
      <c r="H20" s="18">
        <f t="shared" ca="1" si="24"/>
        <v>2.7777777777777778E-4</v>
      </c>
      <c r="I20" s="18">
        <f t="shared" ca="1" si="25"/>
        <v>0.48398148148148146</v>
      </c>
      <c r="J20" s="16">
        <f t="shared" ca="1" si="26"/>
        <v>0.48398148148148146</v>
      </c>
      <c r="K20" s="23">
        <f t="shared" ca="1" si="27"/>
        <v>0</v>
      </c>
      <c r="L20" s="16">
        <f t="shared" ca="1" si="28"/>
        <v>0.48398148148148146</v>
      </c>
      <c r="M20" s="15">
        <f t="shared" ca="1" si="8"/>
        <v>32</v>
      </c>
      <c r="N20" s="16">
        <f t="shared" ca="1" si="9"/>
        <v>3.7037037037037035E-4</v>
      </c>
      <c r="O20" s="16">
        <f t="shared" ca="1" si="29"/>
        <v>0.48435185185185181</v>
      </c>
      <c r="P20" s="14">
        <f t="shared" ca="1" si="30"/>
        <v>0.48435185185185181</v>
      </c>
      <c r="Q20" s="23">
        <f>0</f>
        <v>0</v>
      </c>
      <c r="R20" s="14">
        <f t="shared" ca="1" si="31"/>
        <v>0.48435185185185181</v>
      </c>
      <c r="S20" s="13">
        <f t="shared" ca="1" si="10"/>
        <v>25</v>
      </c>
      <c r="T20" s="14">
        <f t="shared" ca="1" si="11"/>
        <v>2.8935185185185184E-4</v>
      </c>
      <c r="U20" s="14">
        <f t="shared" ca="1" si="32"/>
        <v>0.48464120370370367</v>
      </c>
      <c r="V20" s="12">
        <f t="shared" ca="1" si="33"/>
        <v>0.48464120370370367</v>
      </c>
      <c r="W20" s="23">
        <f t="shared" ca="1" si="34"/>
        <v>0</v>
      </c>
      <c r="X20" s="12">
        <f t="shared" ca="1" si="35"/>
        <v>0.48464120370370367</v>
      </c>
      <c r="Y20" s="11">
        <f t="shared" ca="1" si="12"/>
        <v>44</v>
      </c>
      <c r="Z20" s="12">
        <f t="shared" ca="1" si="13"/>
        <v>5.0925925925925921E-4</v>
      </c>
      <c r="AA20" s="12">
        <f t="shared" ca="1" si="36"/>
        <v>0.48515046296296294</v>
      </c>
      <c r="AB20" s="10">
        <f t="shared" ca="1" si="37"/>
        <v>0.48515046296296294</v>
      </c>
      <c r="AC20" s="23">
        <f>0</f>
        <v>0</v>
      </c>
      <c r="AD20" s="10">
        <f t="shared" ca="1" si="38"/>
        <v>0.48515046296296294</v>
      </c>
      <c r="AE20" s="9">
        <f t="shared" ca="1" si="1"/>
        <v>37</v>
      </c>
      <c r="AF20" s="10">
        <f t="shared" ca="1" si="14"/>
        <v>4.2824074074074075E-4</v>
      </c>
      <c r="AG20" s="10">
        <f t="shared" ca="1" si="39"/>
        <v>0.48557870370370365</v>
      </c>
      <c r="AH20" s="9" t="str">
        <f t="shared" ca="1" si="2"/>
        <v>Bowl</v>
      </c>
      <c r="AI20" s="8">
        <f t="shared" ca="1" si="40"/>
        <v>0.48557870370370365</v>
      </c>
      <c r="AJ20" s="23">
        <f t="shared" ca="1" si="41"/>
        <v>0</v>
      </c>
      <c r="AK20" s="8">
        <f t="shared" ca="1" si="44"/>
        <v>0.48557870370370365</v>
      </c>
      <c r="AL20" s="7">
        <f t="shared" ca="1" si="3"/>
        <v>18</v>
      </c>
      <c r="AM20" s="8">
        <f t="shared" ca="1" si="15"/>
        <v>2.0833333333333335E-4</v>
      </c>
      <c r="AN20" s="8">
        <f t="shared" ca="1" si="16"/>
        <v>0.48578703703703696</v>
      </c>
      <c r="AO20" s="7" t="str">
        <f t="shared" ca="1" si="4"/>
        <v>Debit</v>
      </c>
      <c r="AP20" s="1">
        <f t="shared" ca="1" si="17"/>
        <v>0</v>
      </c>
      <c r="AQ20" s="1">
        <f t="shared" ca="1" si="5"/>
        <v>2.0833333333333333E-3</v>
      </c>
      <c r="AR20">
        <f t="shared" si="18"/>
        <v>1</v>
      </c>
      <c r="AS20" s="33">
        <f t="shared" ca="1" si="42"/>
        <v>0</v>
      </c>
      <c r="AT20" s="33">
        <f t="shared" ca="1" si="19"/>
        <v>2.0833333333333333E-3</v>
      </c>
      <c r="AX20">
        <f t="shared" si="43"/>
        <v>16</v>
      </c>
      <c r="AY20" s="34">
        <v>5.6052108891225865E-4</v>
      </c>
      <c r="BE20" s="34">
        <f t="shared" si="20"/>
        <v>5.5413609364081916E-4</v>
      </c>
      <c r="BF20">
        <v>108</v>
      </c>
    </row>
    <row r="21" spans="1:58">
      <c r="A21" s="2">
        <v>107</v>
      </c>
      <c r="B21" s="1">
        <f t="shared" si="6"/>
        <v>1.238425925925926E-3</v>
      </c>
      <c r="C21" s="5">
        <f t="shared" si="21"/>
        <v>0.48494212962962963</v>
      </c>
      <c r="D21" s="18">
        <f t="shared" si="0"/>
        <v>0.48494212962962963</v>
      </c>
      <c r="E21" s="21">
        <f t="shared" ca="1" si="22"/>
        <v>0</v>
      </c>
      <c r="F21" s="18">
        <f t="shared" ca="1" si="23"/>
        <v>0.48494212962962963</v>
      </c>
      <c r="G21" s="25">
        <f t="shared" ca="1" si="7"/>
        <v>17</v>
      </c>
      <c r="H21" s="18">
        <f t="shared" ca="1" si="24"/>
        <v>1.9675925925925926E-4</v>
      </c>
      <c r="I21" s="18">
        <f t="shared" ca="1" si="25"/>
        <v>0.4851388888888889</v>
      </c>
      <c r="J21" s="16">
        <f t="shared" ca="1" si="26"/>
        <v>0.4851388888888889</v>
      </c>
      <c r="K21" s="23">
        <f t="shared" ca="1" si="27"/>
        <v>0</v>
      </c>
      <c r="L21" s="16">
        <f t="shared" ca="1" si="28"/>
        <v>0.4851388888888889</v>
      </c>
      <c r="M21" s="15">
        <f t="shared" ca="1" si="8"/>
        <v>17</v>
      </c>
      <c r="N21" s="16">
        <f t="shared" ca="1" si="9"/>
        <v>1.9675925925925926E-4</v>
      </c>
      <c r="O21" s="16">
        <f t="shared" ca="1" si="29"/>
        <v>0.48533564814814817</v>
      </c>
      <c r="P21" s="14">
        <f t="shared" ca="1" si="30"/>
        <v>0.48533564814814817</v>
      </c>
      <c r="Q21" s="23">
        <f>0</f>
        <v>0</v>
      </c>
      <c r="R21" s="14">
        <f t="shared" ca="1" si="31"/>
        <v>0.48533564814814817</v>
      </c>
      <c r="S21" s="13">
        <f t="shared" ca="1" si="10"/>
        <v>44</v>
      </c>
      <c r="T21" s="14">
        <f t="shared" ca="1" si="11"/>
        <v>5.0925925925925921E-4</v>
      </c>
      <c r="U21" s="14">
        <f t="shared" ca="1" si="32"/>
        <v>0.48584490740740743</v>
      </c>
      <c r="V21" s="12">
        <f t="shared" ca="1" si="33"/>
        <v>0.48584490740740743</v>
      </c>
      <c r="W21" s="23">
        <f t="shared" ca="1" si="34"/>
        <v>0</v>
      </c>
      <c r="X21" s="12">
        <f t="shared" ca="1" si="35"/>
        <v>0.48584490740740743</v>
      </c>
      <c r="Y21" s="11">
        <f t="shared" ca="1" si="12"/>
        <v>47</v>
      </c>
      <c r="Z21" s="12">
        <f t="shared" ca="1" si="13"/>
        <v>5.4398148148148144E-4</v>
      </c>
      <c r="AA21" s="12">
        <f t="shared" ca="1" si="36"/>
        <v>0.48638888888888893</v>
      </c>
      <c r="AB21" s="10">
        <f t="shared" ca="1" si="37"/>
        <v>0.48638888888888893</v>
      </c>
      <c r="AC21" s="23">
        <f>0</f>
        <v>0</v>
      </c>
      <c r="AD21" s="10">
        <f t="shared" ca="1" si="38"/>
        <v>0.48638888888888893</v>
      </c>
      <c r="AE21" s="9">
        <f t="shared" ca="1" si="1"/>
        <v>50</v>
      </c>
      <c r="AF21" s="10">
        <f t="shared" ca="1" si="14"/>
        <v>5.7870370370370367E-4</v>
      </c>
      <c r="AG21" s="10">
        <f t="shared" ca="1" si="39"/>
        <v>0.48696759259259265</v>
      </c>
      <c r="AH21" s="9" t="str">
        <f t="shared" ca="1" si="2"/>
        <v>Bowl</v>
      </c>
      <c r="AI21" s="8">
        <f t="shared" ca="1" si="40"/>
        <v>0.48696759259259265</v>
      </c>
      <c r="AJ21" s="23">
        <f t="shared" ca="1" si="41"/>
        <v>0</v>
      </c>
      <c r="AK21" s="8">
        <f t="shared" ca="1" si="44"/>
        <v>0.48696759259259265</v>
      </c>
      <c r="AL21" s="7">
        <f t="shared" ca="1" si="3"/>
        <v>28</v>
      </c>
      <c r="AM21" s="8">
        <f t="shared" ca="1" si="15"/>
        <v>3.2407407407407406E-4</v>
      </c>
      <c r="AN21" s="8">
        <f t="shared" ca="1" si="16"/>
        <v>0.48729166666666673</v>
      </c>
      <c r="AO21" s="7" t="str">
        <f t="shared" ca="1" si="4"/>
        <v>Debit</v>
      </c>
      <c r="AP21" s="1">
        <f t="shared" ca="1" si="17"/>
        <v>0</v>
      </c>
      <c r="AQ21" s="1">
        <f t="shared" ca="1" si="5"/>
        <v>2.3495370370370371E-3</v>
      </c>
      <c r="AR21">
        <f t="shared" si="18"/>
        <v>1</v>
      </c>
      <c r="AS21" s="33">
        <f t="shared" ca="1" si="42"/>
        <v>0</v>
      </c>
      <c r="AT21" s="33">
        <f t="shared" ca="1" si="19"/>
        <v>2.3495370370370371E-3</v>
      </c>
      <c r="AX21">
        <f t="shared" si="43"/>
        <v>17</v>
      </c>
      <c r="AY21" s="34">
        <v>4.8421849522484309E-4</v>
      </c>
      <c r="BE21" s="34">
        <f t="shared" si="20"/>
        <v>5.6571016771489327E-4</v>
      </c>
      <c r="BF21">
        <v>111</v>
      </c>
    </row>
    <row r="22" spans="1:58">
      <c r="A22" s="2">
        <v>116</v>
      </c>
      <c r="B22" s="1">
        <f t="shared" si="6"/>
        <v>1.3425925925925925E-3</v>
      </c>
      <c r="C22" s="5">
        <f t="shared" si="21"/>
        <v>0.48628472222222224</v>
      </c>
      <c r="D22" s="18">
        <f t="shared" si="0"/>
        <v>0.48628472222222224</v>
      </c>
      <c r="E22" s="21">
        <f t="shared" ca="1" si="22"/>
        <v>0</v>
      </c>
      <c r="F22" s="18">
        <f t="shared" ca="1" si="23"/>
        <v>0.48628472222222224</v>
      </c>
      <c r="G22" s="25">
        <f t="shared" ca="1" si="7"/>
        <v>30</v>
      </c>
      <c r="H22" s="18">
        <f t="shared" ca="1" si="24"/>
        <v>3.4722222222222224E-4</v>
      </c>
      <c r="I22" s="18">
        <f t="shared" ca="1" si="25"/>
        <v>0.48663194444444446</v>
      </c>
      <c r="J22" s="16">
        <f t="shared" ca="1" si="26"/>
        <v>0.48663194444444446</v>
      </c>
      <c r="K22" s="23">
        <f t="shared" ca="1" si="27"/>
        <v>0</v>
      </c>
      <c r="L22" s="16">
        <f t="shared" ca="1" si="28"/>
        <v>0.48663194444444446</v>
      </c>
      <c r="M22" s="15">
        <f t="shared" ca="1" si="8"/>
        <v>9</v>
      </c>
      <c r="N22" s="16">
        <f t="shared" ca="1" si="9"/>
        <v>1.0416666666666667E-4</v>
      </c>
      <c r="O22" s="16">
        <f t="shared" ca="1" si="29"/>
        <v>0.48673611111111115</v>
      </c>
      <c r="P22" s="14">
        <f t="shared" ca="1" si="30"/>
        <v>0.48673611111111115</v>
      </c>
      <c r="Q22" s="23">
        <f>0</f>
        <v>0</v>
      </c>
      <c r="R22" s="14">
        <f t="shared" ca="1" si="31"/>
        <v>0.48673611111111115</v>
      </c>
      <c r="S22" s="13">
        <f t="shared" ca="1" si="10"/>
        <v>32</v>
      </c>
      <c r="T22" s="14">
        <f t="shared" ca="1" si="11"/>
        <v>3.7037037037037035E-4</v>
      </c>
      <c r="U22" s="14">
        <f t="shared" ca="1" si="32"/>
        <v>0.4871064814814815</v>
      </c>
      <c r="V22" s="12">
        <f t="shared" ca="1" si="33"/>
        <v>0.4871064814814815</v>
      </c>
      <c r="W22" s="23">
        <f t="shared" ca="1" si="34"/>
        <v>0</v>
      </c>
      <c r="X22" s="12">
        <f t="shared" ca="1" si="35"/>
        <v>0.4871064814814815</v>
      </c>
      <c r="Y22" s="11">
        <f t="shared" ca="1" si="12"/>
        <v>44</v>
      </c>
      <c r="Z22" s="12">
        <f t="shared" ca="1" si="13"/>
        <v>5.0925925925925921E-4</v>
      </c>
      <c r="AA22" s="12">
        <f t="shared" ca="1" si="36"/>
        <v>0.48761574074074077</v>
      </c>
      <c r="AB22" s="10">
        <f t="shared" ca="1" si="37"/>
        <v>0.48761574074074077</v>
      </c>
      <c r="AC22" s="23">
        <f>0</f>
        <v>0</v>
      </c>
      <c r="AD22" s="10">
        <f t="shared" ca="1" si="38"/>
        <v>0.48761574074074077</v>
      </c>
      <c r="AE22" s="9">
        <f t="shared" ca="1" si="1"/>
        <v>44</v>
      </c>
      <c r="AF22" s="10">
        <f t="shared" ca="1" si="14"/>
        <v>5.0925925925925921E-4</v>
      </c>
      <c r="AG22" s="10">
        <f t="shared" ca="1" si="39"/>
        <v>0.48812500000000003</v>
      </c>
      <c r="AH22" s="9" t="str">
        <f t="shared" ca="1" si="2"/>
        <v>Bowl</v>
      </c>
      <c r="AI22" s="8">
        <f t="shared" ca="1" si="40"/>
        <v>0.48812500000000003</v>
      </c>
      <c r="AJ22" s="23">
        <f t="shared" ca="1" si="41"/>
        <v>0</v>
      </c>
      <c r="AK22" s="8">
        <f t="shared" ca="1" si="44"/>
        <v>0.48812500000000003</v>
      </c>
      <c r="AL22" s="7">
        <f t="shared" ca="1" si="3"/>
        <v>11</v>
      </c>
      <c r="AM22" s="8">
        <f t="shared" ca="1" si="15"/>
        <v>1.273148148148148E-4</v>
      </c>
      <c r="AN22" s="8">
        <f t="shared" ca="1" si="16"/>
        <v>0.48825231481481485</v>
      </c>
      <c r="AO22" s="7" t="str">
        <f t="shared" ca="1" si="4"/>
        <v>Debit</v>
      </c>
      <c r="AP22" s="1">
        <f t="shared" ca="1" si="17"/>
        <v>0</v>
      </c>
      <c r="AQ22" s="1">
        <f t="shared" ca="1" si="5"/>
        <v>1.9675925925925924E-3</v>
      </c>
      <c r="AR22">
        <f t="shared" si="18"/>
        <v>1</v>
      </c>
      <c r="AS22" s="33">
        <f t="shared" ca="1" si="42"/>
        <v>0</v>
      </c>
      <c r="AT22" s="33">
        <f t="shared" ca="1" si="19"/>
        <v>1.9675925925925924E-3</v>
      </c>
      <c r="AX22">
        <f t="shared" si="43"/>
        <v>18</v>
      </c>
      <c r="AY22" s="34">
        <v>5.3462759142793275E-4</v>
      </c>
      <c r="BE22" s="34">
        <f t="shared" si="20"/>
        <v>5.7728424178896739E-4</v>
      </c>
      <c r="BF22">
        <v>85</v>
      </c>
    </row>
    <row r="23" spans="1:58">
      <c r="A23" s="2">
        <v>66</v>
      </c>
      <c r="B23" s="1">
        <f t="shared" si="6"/>
        <v>7.6388888888888893E-4</v>
      </c>
      <c r="C23" s="5">
        <f t="shared" si="21"/>
        <v>0.48704861111111114</v>
      </c>
      <c r="D23" s="18">
        <f t="shared" si="0"/>
        <v>0.48704861111111114</v>
      </c>
      <c r="E23" s="21">
        <f t="shared" ca="1" si="22"/>
        <v>0</v>
      </c>
      <c r="F23" s="18">
        <f t="shared" ca="1" si="23"/>
        <v>0.48704861111111114</v>
      </c>
      <c r="G23" s="25">
        <f t="shared" ca="1" si="7"/>
        <v>14</v>
      </c>
      <c r="H23" s="18">
        <f t="shared" ca="1" si="24"/>
        <v>1.6203703703703703E-4</v>
      </c>
      <c r="I23" s="18">
        <f t="shared" ca="1" si="25"/>
        <v>0.48721064814814818</v>
      </c>
      <c r="J23" s="16">
        <f t="shared" ca="1" si="26"/>
        <v>0.48721064814814818</v>
      </c>
      <c r="K23" s="23">
        <f t="shared" ca="1" si="27"/>
        <v>0</v>
      </c>
      <c r="L23" s="16">
        <f t="shared" ca="1" si="28"/>
        <v>0.48721064814814818</v>
      </c>
      <c r="M23" s="15">
        <f t="shared" ca="1" si="8"/>
        <v>21</v>
      </c>
      <c r="N23" s="16">
        <f t="shared" ca="1" si="9"/>
        <v>2.4305555555555555E-4</v>
      </c>
      <c r="O23" s="16">
        <f t="shared" ca="1" si="29"/>
        <v>0.48745370370370372</v>
      </c>
      <c r="P23" s="14">
        <f t="shared" ca="1" si="30"/>
        <v>0.48745370370370372</v>
      </c>
      <c r="Q23" s="23">
        <f>0</f>
        <v>0</v>
      </c>
      <c r="R23" s="14">
        <f t="shared" ca="1" si="31"/>
        <v>0.48745370370370372</v>
      </c>
      <c r="S23" s="13">
        <f t="shared" ca="1" si="10"/>
        <v>30</v>
      </c>
      <c r="T23" s="14">
        <f t="shared" ca="1" si="11"/>
        <v>3.4722222222222224E-4</v>
      </c>
      <c r="U23" s="14">
        <f t="shared" ca="1" si="32"/>
        <v>0.48780092592592594</v>
      </c>
      <c r="V23" s="12">
        <f t="shared" ca="1" si="33"/>
        <v>0.48780092592592594</v>
      </c>
      <c r="W23" s="23">
        <f t="shared" ca="1" si="34"/>
        <v>3.2407407407408773E-4</v>
      </c>
      <c r="X23" s="12">
        <f t="shared" ca="1" si="35"/>
        <v>0.48812500000000003</v>
      </c>
      <c r="Y23" s="11">
        <f t="shared" ca="1" si="12"/>
        <v>37</v>
      </c>
      <c r="Z23" s="12">
        <f t="shared" ca="1" si="13"/>
        <v>4.2824074074074075E-4</v>
      </c>
      <c r="AA23" s="12">
        <f t="shared" ca="1" si="36"/>
        <v>0.48855324074074075</v>
      </c>
      <c r="AB23" s="10">
        <f t="shared" ca="1" si="37"/>
        <v>0.48855324074074075</v>
      </c>
      <c r="AC23" s="23">
        <f>0</f>
        <v>0</v>
      </c>
      <c r="AD23" s="10">
        <f t="shared" ca="1" si="38"/>
        <v>0.48855324074074075</v>
      </c>
      <c r="AE23" s="9">
        <f t="shared" ca="1" si="1"/>
        <v>50</v>
      </c>
      <c r="AF23" s="10">
        <f t="shared" ca="1" si="14"/>
        <v>5.7870370370370367E-4</v>
      </c>
      <c r="AG23" s="10">
        <f t="shared" ca="1" si="39"/>
        <v>0.48913194444444447</v>
      </c>
      <c r="AH23" s="9" t="str">
        <f t="shared" ca="1" si="2"/>
        <v>Burrito</v>
      </c>
      <c r="AI23" s="8">
        <f t="shared" ca="1" si="40"/>
        <v>0.48913194444444447</v>
      </c>
      <c r="AJ23" s="23">
        <f t="shared" ca="1" si="41"/>
        <v>0</v>
      </c>
      <c r="AK23" s="8">
        <f t="shared" ca="1" si="44"/>
        <v>0.48913194444444447</v>
      </c>
      <c r="AL23" s="7">
        <f t="shared" ca="1" si="3"/>
        <v>16</v>
      </c>
      <c r="AM23" s="8">
        <f t="shared" ca="1" si="15"/>
        <v>1.8518518518518518E-4</v>
      </c>
      <c r="AN23" s="8">
        <f t="shared" ca="1" si="16"/>
        <v>0.48931712962962964</v>
      </c>
      <c r="AO23" s="7" t="str">
        <f t="shared" ca="1" si="4"/>
        <v>Debit</v>
      </c>
      <c r="AP23" s="1">
        <f t="shared" ca="1" si="17"/>
        <v>3.2407407407408773E-4</v>
      </c>
      <c r="AQ23" s="1">
        <f t="shared" ca="1" si="5"/>
        <v>1.9444444444444444E-3</v>
      </c>
      <c r="AR23">
        <f t="shared" si="18"/>
        <v>1</v>
      </c>
      <c r="AS23" s="33">
        <f t="shared" ca="1" si="42"/>
        <v>3.2407407407408773E-4</v>
      </c>
      <c r="AT23" s="33">
        <f t="shared" ca="1" si="19"/>
        <v>1.9444444444444444E-3</v>
      </c>
      <c r="AX23">
        <f t="shared" si="43"/>
        <v>19</v>
      </c>
      <c r="AY23" s="34">
        <v>4.2329082226878208E-4</v>
      </c>
      <c r="BE23" s="34">
        <f t="shared" si="20"/>
        <v>5.888583158630415E-4</v>
      </c>
      <c r="BF23">
        <v>69</v>
      </c>
    </row>
    <row r="24" spans="1:58">
      <c r="A24" s="2">
        <v>174</v>
      </c>
      <c r="B24" s="1">
        <f t="shared" si="6"/>
        <v>2.0138888888888888E-3</v>
      </c>
      <c r="C24" s="5">
        <f t="shared" si="21"/>
        <v>0.48906250000000001</v>
      </c>
      <c r="D24" s="18">
        <f t="shared" si="0"/>
        <v>0.48906250000000001</v>
      </c>
      <c r="E24" s="21">
        <f t="shared" ca="1" si="22"/>
        <v>0</v>
      </c>
      <c r="F24" s="18">
        <f t="shared" ca="1" si="23"/>
        <v>0.48906250000000001</v>
      </c>
      <c r="G24" s="25">
        <f t="shared" ca="1" si="7"/>
        <v>30</v>
      </c>
      <c r="H24" s="18">
        <f t="shared" ca="1" si="24"/>
        <v>3.4722222222222224E-4</v>
      </c>
      <c r="I24" s="18">
        <f t="shared" ca="1" si="25"/>
        <v>0.48940972222222223</v>
      </c>
      <c r="J24" s="16">
        <f t="shared" ca="1" si="26"/>
        <v>0.48940972222222223</v>
      </c>
      <c r="K24" s="23">
        <f t="shared" ca="1" si="27"/>
        <v>0</v>
      </c>
      <c r="L24" s="16">
        <f t="shared" ca="1" si="28"/>
        <v>0.48940972222222223</v>
      </c>
      <c r="M24" s="15">
        <f t="shared" ca="1" si="8"/>
        <v>21</v>
      </c>
      <c r="N24" s="16">
        <f t="shared" ca="1" si="9"/>
        <v>2.4305555555555555E-4</v>
      </c>
      <c r="O24" s="16">
        <f t="shared" ca="1" si="29"/>
        <v>0.48965277777777777</v>
      </c>
      <c r="P24" s="14">
        <f t="shared" ca="1" si="30"/>
        <v>0.48965277777777777</v>
      </c>
      <c r="Q24" s="23">
        <f>0</f>
        <v>0</v>
      </c>
      <c r="R24" s="14">
        <f t="shared" ca="1" si="31"/>
        <v>0.48965277777777777</v>
      </c>
      <c r="S24" s="13">
        <f t="shared" ca="1" si="10"/>
        <v>18</v>
      </c>
      <c r="T24" s="14">
        <f t="shared" ca="1" si="11"/>
        <v>2.0833333333333335E-4</v>
      </c>
      <c r="U24" s="14">
        <f t="shared" ca="1" si="32"/>
        <v>0.48986111111111108</v>
      </c>
      <c r="V24" s="12">
        <f t="shared" ca="1" si="33"/>
        <v>0.48986111111111108</v>
      </c>
      <c r="W24" s="23">
        <f t="shared" ca="1" si="34"/>
        <v>0</v>
      </c>
      <c r="X24" s="12">
        <f t="shared" ca="1" si="35"/>
        <v>0.48986111111111108</v>
      </c>
      <c r="Y24" s="11">
        <f t="shared" ca="1" si="12"/>
        <v>32</v>
      </c>
      <c r="Z24" s="12">
        <f t="shared" ca="1" si="13"/>
        <v>3.7037037037037035E-4</v>
      </c>
      <c r="AA24" s="12">
        <f t="shared" ca="1" si="36"/>
        <v>0.49023148148148143</v>
      </c>
      <c r="AB24" s="10">
        <f t="shared" ca="1" si="37"/>
        <v>0.49023148148148143</v>
      </c>
      <c r="AC24" s="23">
        <f>0</f>
        <v>0</v>
      </c>
      <c r="AD24" s="10">
        <f t="shared" ca="1" si="38"/>
        <v>0.49023148148148143</v>
      </c>
      <c r="AE24" s="9">
        <f t="shared" ca="1" si="1"/>
        <v>38</v>
      </c>
      <c r="AF24" s="10">
        <f t="shared" ca="1" si="14"/>
        <v>4.3981481481481481E-4</v>
      </c>
      <c r="AG24" s="10">
        <f t="shared" ca="1" si="39"/>
        <v>0.49067129629629624</v>
      </c>
      <c r="AH24" s="9" t="str">
        <f t="shared" ca="1" si="2"/>
        <v>Burrito</v>
      </c>
      <c r="AI24" s="8">
        <f t="shared" ca="1" si="40"/>
        <v>0.49067129629629624</v>
      </c>
      <c r="AJ24" s="23">
        <f t="shared" ca="1" si="41"/>
        <v>0</v>
      </c>
      <c r="AK24" s="8">
        <f t="shared" ca="1" si="44"/>
        <v>0.49067129629629624</v>
      </c>
      <c r="AL24" s="7">
        <f t="shared" ca="1" si="3"/>
        <v>48</v>
      </c>
      <c r="AM24" s="8">
        <f t="shared" ca="1" si="15"/>
        <v>5.5555555555555556E-4</v>
      </c>
      <c r="AN24" s="8">
        <f t="shared" ca="1" si="16"/>
        <v>0.49122685185185178</v>
      </c>
      <c r="AO24" s="7" t="str">
        <f t="shared" ca="1" si="4"/>
        <v>Cash</v>
      </c>
      <c r="AP24" s="1">
        <f t="shared" ca="1" si="17"/>
        <v>0</v>
      </c>
      <c r="AQ24" s="1">
        <f t="shared" ca="1" si="5"/>
        <v>2.1643518518518518E-3</v>
      </c>
      <c r="AR24">
        <f t="shared" si="18"/>
        <v>1</v>
      </c>
      <c r="AS24" s="33">
        <f t="shared" ca="1" si="42"/>
        <v>0</v>
      </c>
      <c r="AT24" s="33">
        <f t="shared" ca="1" si="19"/>
        <v>2.1643518518518518E-3</v>
      </c>
      <c r="AX24">
        <f t="shared" si="43"/>
        <v>20</v>
      </c>
      <c r="AY24" s="34">
        <v>5.0184747049891276E-4</v>
      </c>
      <c r="BE24" s="34">
        <f t="shared" si="20"/>
        <v>6.0043238993711561E-4</v>
      </c>
      <c r="BF24">
        <v>50</v>
      </c>
    </row>
    <row r="25" spans="1:58">
      <c r="A25" s="2">
        <v>222</v>
      </c>
      <c r="B25" s="1">
        <f t="shared" si="6"/>
        <v>2.5694444444444445E-3</v>
      </c>
      <c r="C25" s="5">
        <f t="shared" si="21"/>
        <v>0.49163194444444447</v>
      </c>
      <c r="D25" s="18">
        <f t="shared" si="0"/>
        <v>0.49163194444444447</v>
      </c>
      <c r="E25" s="21">
        <f t="shared" ca="1" si="22"/>
        <v>0</v>
      </c>
      <c r="F25" s="18">
        <f t="shared" ca="1" si="23"/>
        <v>0.49163194444444447</v>
      </c>
      <c r="G25" s="25">
        <f t="shared" ca="1" si="7"/>
        <v>30</v>
      </c>
      <c r="H25" s="18">
        <f t="shared" ca="1" si="24"/>
        <v>3.4722222222222224E-4</v>
      </c>
      <c r="I25" s="18">
        <f t="shared" ca="1" si="25"/>
        <v>0.49197916666666669</v>
      </c>
      <c r="J25" s="16">
        <f t="shared" ca="1" si="26"/>
        <v>0.49197916666666669</v>
      </c>
      <c r="K25" s="23">
        <f t="shared" ca="1" si="27"/>
        <v>0</v>
      </c>
      <c r="L25" s="16">
        <f t="shared" ca="1" si="28"/>
        <v>0.49197916666666669</v>
      </c>
      <c r="M25" s="15">
        <f t="shared" ca="1" si="8"/>
        <v>14</v>
      </c>
      <c r="N25" s="16">
        <f t="shared" ca="1" si="9"/>
        <v>1.6203703703703703E-4</v>
      </c>
      <c r="O25" s="16">
        <f t="shared" ca="1" si="29"/>
        <v>0.49214120370370373</v>
      </c>
      <c r="P25" s="14">
        <f t="shared" ca="1" si="30"/>
        <v>0.49214120370370373</v>
      </c>
      <c r="Q25" s="23">
        <f>0</f>
        <v>0</v>
      </c>
      <c r="R25" s="14">
        <f t="shared" ca="1" si="31"/>
        <v>0.49214120370370373</v>
      </c>
      <c r="S25" s="13">
        <f t="shared" ca="1" si="10"/>
        <v>26</v>
      </c>
      <c r="T25" s="14">
        <f t="shared" ca="1" si="11"/>
        <v>3.0092592592592595E-4</v>
      </c>
      <c r="U25" s="14">
        <f t="shared" ca="1" si="32"/>
        <v>0.49244212962962963</v>
      </c>
      <c r="V25" s="12">
        <f t="shared" ca="1" si="33"/>
        <v>0.49244212962962963</v>
      </c>
      <c r="W25" s="23">
        <f t="shared" ca="1" si="34"/>
        <v>0</v>
      </c>
      <c r="X25" s="12">
        <f t="shared" ca="1" si="35"/>
        <v>0.49244212962962963</v>
      </c>
      <c r="Y25" s="11">
        <f t="shared" ca="1" si="12"/>
        <v>25</v>
      </c>
      <c r="Z25" s="12">
        <f t="shared" ca="1" si="13"/>
        <v>2.8935185185185184E-4</v>
      </c>
      <c r="AA25" s="12">
        <f t="shared" ca="1" si="36"/>
        <v>0.49273148148148149</v>
      </c>
      <c r="AB25" s="10">
        <f t="shared" ca="1" si="37"/>
        <v>0.49273148148148149</v>
      </c>
      <c r="AC25" s="23">
        <f>0</f>
        <v>0</v>
      </c>
      <c r="AD25" s="10">
        <f t="shared" ca="1" si="38"/>
        <v>0.49273148148148149</v>
      </c>
      <c r="AE25" s="9">
        <f t="shared" ca="1" si="1"/>
        <v>34</v>
      </c>
      <c r="AF25" s="10">
        <f t="shared" ca="1" si="14"/>
        <v>3.9351851851851852E-4</v>
      </c>
      <c r="AG25" s="10">
        <f t="shared" ca="1" si="39"/>
        <v>0.49312500000000004</v>
      </c>
      <c r="AH25" s="9" t="str">
        <f t="shared" ca="1" si="2"/>
        <v>Bowl</v>
      </c>
      <c r="AI25" s="8">
        <f t="shared" ca="1" si="40"/>
        <v>0.49312500000000004</v>
      </c>
      <c r="AJ25" s="23">
        <f t="shared" ca="1" si="41"/>
        <v>0</v>
      </c>
      <c r="AK25" s="8">
        <f t="shared" ca="1" si="44"/>
        <v>0.49312500000000004</v>
      </c>
      <c r="AL25" s="7">
        <f t="shared" ca="1" si="3"/>
        <v>29</v>
      </c>
      <c r="AM25" s="8">
        <f t="shared" ca="1" si="15"/>
        <v>3.3564814814814812E-4</v>
      </c>
      <c r="AN25" s="8">
        <f t="shared" ca="1" si="16"/>
        <v>0.49346064814814816</v>
      </c>
      <c r="AO25" s="7" t="str">
        <f t="shared" ca="1" si="4"/>
        <v>Debit</v>
      </c>
      <c r="AP25" s="1">
        <f t="shared" ca="1" si="17"/>
        <v>0</v>
      </c>
      <c r="AQ25" s="1">
        <f t="shared" ca="1" si="5"/>
        <v>1.8287037037037035E-3</v>
      </c>
      <c r="AR25">
        <f t="shared" si="18"/>
        <v>1</v>
      </c>
      <c r="AS25" s="33">
        <f t="shared" ca="1" si="42"/>
        <v>0</v>
      </c>
      <c r="AT25" s="33">
        <f t="shared" ca="1" si="19"/>
        <v>1.8287037037037035E-3</v>
      </c>
      <c r="AX25">
        <f t="shared" si="43"/>
        <v>21</v>
      </c>
      <c r="AY25" s="34">
        <v>5.2814902166320921E-4</v>
      </c>
      <c r="BE25" s="34">
        <f t="shared" si="20"/>
        <v>6.1200646401118972E-4</v>
      </c>
      <c r="BF25">
        <v>41</v>
      </c>
    </row>
    <row r="26" spans="1:58">
      <c r="A26" s="2">
        <v>161</v>
      </c>
      <c r="B26" s="1">
        <f t="shared" si="6"/>
        <v>1.8634259259259259E-3</v>
      </c>
      <c r="C26" s="5">
        <f t="shared" si="21"/>
        <v>0.49349537037037039</v>
      </c>
      <c r="D26" s="18">
        <f t="shared" si="0"/>
        <v>0.49349537037037039</v>
      </c>
      <c r="E26" s="21">
        <f t="shared" ca="1" si="22"/>
        <v>0</v>
      </c>
      <c r="F26" s="18">
        <f t="shared" ca="1" si="23"/>
        <v>0.49349537037037039</v>
      </c>
      <c r="G26" s="25">
        <f t="shared" ca="1" si="7"/>
        <v>25</v>
      </c>
      <c r="H26" s="18">
        <f t="shared" ca="1" si="24"/>
        <v>2.8935185185185184E-4</v>
      </c>
      <c r="I26" s="18">
        <f t="shared" ca="1" si="25"/>
        <v>0.49378472222222225</v>
      </c>
      <c r="J26" s="16">
        <f t="shared" ca="1" si="26"/>
        <v>0.49378472222222225</v>
      </c>
      <c r="K26" s="23">
        <f t="shared" ca="1" si="27"/>
        <v>0</v>
      </c>
      <c r="L26" s="16">
        <f t="shared" ca="1" si="28"/>
        <v>0.49378472222222225</v>
      </c>
      <c r="M26" s="15">
        <f t="shared" ca="1" si="8"/>
        <v>14</v>
      </c>
      <c r="N26" s="16">
        <f t="shared" ca="1" si="9"/>
        <v>1.6203703703703703E-4</v>
      </c>
      <c r="O26" s="16">
        <f t="shared" ca="1" si="29"/>
        <v>0.49394675925925929</v>
      </c>
      <c r="P26" s="14">
        <f t="shared" ca="1" si="30"/>
        <v>0.49394675925925929</v>
      </c>
      <c r="Q26" s="23">
        <f>0</f>
        <v>0</v>
      </c>
      <c r="R26" s="14">
        <f t="shared" ca="1" si="31"/>
        <v>0.49394675925925929</v>
      </c>
      <c r="S26" s="13">
        <f t="shared" ca="1" si="10"/>
        <v>45</v>
      </c>
      <c r="T26" s="14">
        <f t="shared" ca="1" si="11"/>
        <v>5.2083333333333333E-4</v>
      </c>
      <c r="U26" s="14">
        <f t="shared" ca="1" si="32"/>
        <v>0.49446759259259265</v>
      </c>
      <c r="V26" s="12">
        <f t="shared" ca="1" si="33"/>
        <v>0.49446759259259265</v>
      </c>
      <c r="W26" s="23">
        <f t="shared" ca="1" si="34"/>
        <v>0</v>
      </c>
      <c r="X26" s="12">
        <f t="shared" ca="1" si="35"/>
        <v>0.49446759259259265</v>
      </c>
      <c r="Y26" s="11">
        <f t="shared" ca="1" si="12"/>
        <v>34</v>
      </c>
      <c r="Z26" s="12">
        <f t="shared" ca="1" si="13"/>
        <v>3.9351851851851852E-4</v>
      </c>
      <c r="AA26" s="12">
        <f t="shared" ca="1" si="36"/>
        <v>0.4948611111111112</v>
      </c>
      <c r="AB26" s="10">
        <f t="shared" ca="1" si="37"/>
        <v>0.4948611111111112</v>
      </c>
      <c r="AC26" s="23">
        <f>0</f>
        <v>0</v>
      </c>
      <c r="AD26" s="10">
        <f t="shared" ca="1" si="38"/>
        <v>0.4948611111111112</v>
      </c>
      <c r="AE26" s="9">
        <f t="shared" ca="1" si="1"/>
        <v>40</v>
      </c>
      <c r="AF26" s="10">
        <f t="shared" ca="1" si="14"/>
        <v>4.6296296296296298E-4</v>
      </c>
      <c r="AG26" s="10">
        <f t="shared" ca="1" si="39"/>
        <v>0.49532407407407414</v>
      </c>
      <c r="AH26" s="9" t="str">
        <f t="shared" ca="1" si="2"/>
        <v>Burrito</v>
      </c>
      <c r="AI26" s="8">
        <f t="shared" ca="1" si="40"/>
        <v>0.49532407407407414</v>
      </c>
      <c r="AJ26" s="23">
        <f t="shared" ca="1" si="41"/>
        <v>0</v>
      </c>
      <c r="AK26" s="8">
        <f t="shared" ca="1" si="44"/>
        <v>0.49532407407407414</v>
      </c>
      <c r="AL26" s="7">
        <f t="shared" ca="1" si="3"/>
        <v>20</v>
      </c>
      <c r="AM26" s="8">
        <f t="shared" ca="1" si="15"/>
        <v>2.3148148148148149E-4</v>
      </c>
      <c r="AN26" s="8">
        <f t="shared" ca="1" si="16"/>
        <v>0.49555555555555564</v>
      </c>
      <c r="AO26" s="7" t="str">
        <f t="shared" ca="1" si="4"/>
        <v>Debit</v>
      </c>
      <c r="AP26" s="1">
        <f t="shared" ca="1" si="17"/>
        <v>0</v>
      </c>
      <c r="AQ26" s="1">
        <f t="shared" ca="1" si="5"/>
        <v>2.0601851851851849E-3</v>
      </c>
      <c r="AR26">
        <f t="shared" si="18"/>
        <v>1</v>
      </c>
      <c r="AS26" s="33">
        <f t="shared" ca="1" si="42"/>
        <v>0</v>
      </c>
      <c r="AT26" s="33">
        <f t="shared" ca="1" si="19"/>
        <v>2.0601851851851849E-3</v>
      </c>
      <c r="AX26">
        <f t="shared" si="43"/>
        <v>22</v>
      </c>
      <c r="AY26" s="34">
        <v>5.0496447705569258E-4</v>
      </c>
      <c r="BE26" s="34">
        <f t="shared" si="20"/>
        <v>6.2358053808526384E-4</v>
      </c>
      <c r="BF26">
        <v>30</v>
      </c>
    </row>
    <row r="27" spans="1:58">
      <c r="A27" s="2">
        <v>181</v>
      </c>
      <c r="B27" s="1">
        <f t="shared" si="6"/>
        <v>2.0949074074074073E-3</v>
      </c>
      <c r="C27" s="5">
        <f t="shared" si="21"/>
        <v>0.49559027777777781</v>
      </c>
      <c r="D27" s="18">
        <f t="shared" si="0"/>
        <v>0.49559027777777781</v>
      </c>
      <c r="E27" s="21">
        <f t="shared" ca="1" si="22"/>
        <v>0</v>
      </c>
      <c r="F27" s="18">
        <f t="shared" ca="1" si="23"/>
        <v>0.49559027777777781</v>
      </c>
      <c r="G27" s="25">
        <f t="shared" ca="1" si="7"/>
        <v>16</v>
      </c>
      <c r="H27" s="18">
        <f t="shared" ca="1" si="24"/>
        <v>1.8518518518518518E-4</v>
      </c>
      <c r="I27" s="18">
        <f t="shared" ca="1" si="25"/>
        <v>0.49577546296296299</v>
      </c>
      <c r="J27" s="16">
        <f t="shared" ca="1" si="26"/>
        <v>0.49577546296296299</v>
      </c>
      <c r="K27" s="23">
        <f t="shared" ca="1" si="27"/>
        <v>0</v>
      </c>
      <c r="L27" s="16">
        <f t="shared" ca="1" si="28"/>
        <v>0.49577546296296299</v>
      </c>
      <c r="M27" s="15">
        <f t="shared" ca="1" si="8"/>
        <v>16</v>
      </c>
      <c r="N27" s="16">
        <f t="shared" ca="1" si="9"/>
        <v>1.8518518518518518E-4</v>
      </c>
      <c r="O27" s="16">
        <f t="shared" ca="1" si="29"/>
        <v>0.49596064814814816</v>
      </c>
      <c r="P27" s="14">
        <f t="shared" ca="1" si="30"/>
        <v>0.49596064814814816</v>
      </c>
      <c r="Q27" s="23">
        <f>0</f>
        <v>0</v>
      </c>
      <c r="R27" s="14">
        <f t="shared" ca="1" si="31"/>
        <v>0.49596064814814816</v>
      </c>
      <c r="S27" s="13">
        <f t="shared" ca="1" si="10"/>
        <v>15</v>
      </c>
      <c r="T27" s="14">
        <f t="shared" ca="1" si="11"/>
        <v>1.7361111111111112E-4</v>
      </c>
      <c r="U27" s="14">
        <f t="shared" ca="1" si="32"/>
        <v>0.4961342592592593</v>
      </c>
      <c r="V27" s="12">
        <f t="shared" ca="1" si="33"/>
        <v>0.4961342592592593</v>
      </c>
      <c r="W27" s="23">
        <f t="shared" ca="1" si="34"/>
        <v>0</v>
      </c>
      <c r="X27" s="12">
        <f t="shared" ca="1" si="35"/>
        <v>0.4961342592592593</v>
      </c>
      <c r="Y27" s="11">
        <f t="shared" ca="1" si="12"/>
        <v>20</v>
      </c>
      <c r="Z27" s="12">
        <f t="shared" ca="1" si="13"/>
        <v>2.3148148148148149E-4</v>
      </c>
      <c r="AA27" s="12">
        <f t="shared" ca="1" si="36"/>
        <v>0.4963657407407408</v>
      </c>
      <c r="AB27" s="10">
        <f t="shared" ca="1" si="37"/>
        <v>0.4963657407407408</v>
      </c>
      <c r="AC27" s="23">
        <f>0</f>
        <v>0</v>
      </c>
      <c r="AD27" s="10">
        <f t="shared" ca="1" si="38"/>
        <v>0.4963657407407408</v>
      </c>
      <c r="AE27" s="9">
        <f t="shared" ca="1" si="1"/>
        <v>49</v>
      </c>
      <c r="AF27" s="10">
        <f t="shared" ca="1" si="14"/>
        <v>5.6712962962962967E-4</v>
      </c>
      <c r="AG27" s="10">
        <f t="shared" ca="1" si="39"/>
        <v>0.49693287037037043</v>
      </c>
      <c r="AH27" s="9" t="str">
        <f t="shared" ca="1" si="2"/>
        <v>Bowl</v>
      </c>
      <c r="AI27" s="8">
        <f t="shared" ca="1" si="40"/>
        <v>0.49693287037037043</v>
      </c>
      <c r="AJ27" s="23">
        <f t="shared" ca="1" si="41"/>
        <v>0</v>
      </c>
      <c r="AK27" s="8">
        <f t="shared" ca="1" si="44"/>
        <v>0.49693287037037043</v>
      </c>
      <c r="AL27" s="7">
        <f t="shared" ca="1" si="3"/>
        <v>12</v>
      </c>
      <c r="AM27" s="8">
        <f t="shared" ca="1" si="15"/>
        <v>1.3888888888888889E-4</v>
      </c>
      <c r="AN27" s="8">
        <f t="shared" ca="1" si="16"/>
        <v>0.49707175925925934</v>
      </c>
      <c r="AO27" s="7" t="str">
        <f t="shared" ca="1" si="4"/>
        <v>Debit</v>
      </c>
      <c r="AP27" s="1">
        <f t="shared" ca="1" si="17"/>
        <v>0</v>
      </c>
      <c r="AQ27" s="1">
        <f t="shared" ca="1" si="5"/>
        <v>1.4814814814814814E-3</v>
      </c>
      <c r="AR27">
        <f t="shared" si="18"/>
        <v>1</v>
      </c>
      <c r="AS27" s="33">
        <f t="shared" ca="1" si="42"/>
        <v>0</v>
      </c>
      <c r="AT27" s="33">
        <f t="shared" ca="1" si="19"/>
        <v>1.4814814814814814E-3</v>
      </c>
      <c r="AX27">
        <f t="shared" si="43"/>
        <v>23</v>
      </c>
      <c r="AY27" s="34">
        <v>5.3059328921398479E-4</v>
      </c>
      <c r="BE27" s="34">
        <f t="shared" si="20"/>
        <v>6.3515461215933795E-4</v>
      </c>
      <c r="BF27">
        <v>43</v>
      </c>
    </row>
    <row r="28" spans="1:58">
      <c r="A28" s="2">
        <v>157</v>
      </c>
      <c r="B28" s="1">
        <f t="shared" si="6"/>
        <v>1.8171296296296297E-3</v>
      </c>
      <c r="C28" s="5">
        <f t="shared" si="21"/>
        <v>0.49740740740740746</v>
      </c>
      <c r="D28" s="18">
        <f t="shared" si="0"/>
        <v>0.49740740740740746</v>
      </c>
      <c r="E28" s="21">
        <f t="shared" ca="1" si="22"/>
        <v>0</v>
      </c>
      <c r="F28" s="18">
        <f t="shared" ca="1" si="23"/>
        <v>0.49740740740740746</v>
      </c>
      <c r="G28" s="25">
        <f t="shared" ca="1" si="7"/>
        <v>18</v>
      </c>
      <c r="H28" s="18">
        <f t="shared" ca="1" si="24"/>
        <v>2.0833333333333335E-4</v>
      </c>
      <c r="I28" s="18">
        <f t="shared" ca="1" si="25"/>
        <v>0.49761574074074078</v>
      </c>
      <c r="J28" s="16">
        <f t="shared" ca="1" si="26"/>
        <v>0.49761574074074078</v>
      </c>
      <c r="K28" s="23">
        <f t="shared" ca="1" si="27"/>
        <v>0</v>
      </c>
      <c r="L28" s="16">
        <f t="shared" ca="1" si="28"/>
        <v>0.49761574074074078</v>
      </c>
      <c r="M28" s="15">
        <f t="shared" ca="1" si="8"/>
        <v>10</v>
      </c>
      <c r="N28" s="16">
        <f t="shared" ca="1" si="9"/>
        <v>1.1574074074074075E-4</v>
      </c>
      <c r="O28" s="16">
        <f t="shared" ca="1" si="29"/>
        <v>0.4977314814814815</v>
      </c>
      <c r="P28" s="14">
        <f t="shared" ca="1" si="30"/>
        <v>0.4977314814814815</v>
      </c>
      <c r="Q28" s="23">
        <f>0</f>
        <v>0</v>
      </c>
      <c r="R28" s="14">
        <f t="shared" ca="1" si="31"/>
        <v>0.4977314814814815</v>
      </c>
      <c r="S28" s="13">
        <f t="shared" ca="1" si="10"/>
        <v>42</v>
      </c>
      <c r="T28" s="14">
        <f t="shared" ca="1" si="11"/>
        <v>4.861111111111111E-4</v>
      </c>
      <c r="U28" s="14">
        <f t="shared" ca="1" si="32"/>
        <v>0.49821759259259263</v>
      </c>
      <c r="V28" s="12">
        <f t="shared" ca="1" si="33"/>
        <v>0.49821759259259263</v>
      </c>
      <c r="W28" s="23">
        <f t="shared" ca="1" si="34"/>
        <v>0</v>
      </c>
      <c r="X28" s="12">
        <f t="shared" ca="1" si="35"/>
        <v>0.49821759259259263</v>
      </c>
      <c r="Y28" s="11">
        <f t="shared" ca="1" si="12"/>
        <v>29</v>
      </c>
      <c r="Z28" s="12">
        <f t="shared" ca="1" si="13"/>
        <v>3.3564814814814812E-4</v>
      </c>
      <c r="AA28" s="12">
        <f t="shared" ca="1" si="36"/>
        <v>0.49855324074074076</v>
      </c>
      <c r="AB28" s="10">
        <f t="shared" ca="1" si="37"/>
        <v>0.49855324074074076</v>
      </c>
      <c r="AC28" s="23">
        <f>0</f>
        <v>0</v>
      </c>
      <c r="AD28" s="10">
        <f t="shared" ca="1" si="38"/>
        <v>0.49855324074074076</v>
      </c>
      <c r="AE28" s="9">
        <f t="shared" ca="1" si="1"/>
        <v>26</v>
      </c>
      <c r="AF28" s="10">
        <f t="shared" ca="1" si="14"/>
        <v>3.0092592592592595E-4</v>
      </c>
      <c r="AG28" s="10">
        <f t="shared" ca="1" si="39"/>
        <v>0.49885416666666665</v>
      </c>
      <c r="AH28" s="9" t="str">
        <f t="shared" ca="1" si="2"/>
        <v>Bowl</v>
      </c>
      <c r="AI28" s="8">
        <f t="shared" ca="1" si="40"/>
        <v>0.49885416666666665</v>
      </c>
      <c r="AJ28" s="23">
        <f t="shared" ca="1" si="41"/>
        <v>0</v>
      </c>
      <c r="AK28" s="8">
        <f t="shared" ca="1" si="44"/>
        <v>0.49885416666666665</v>
      </c>
      <c r="AL28" s="7">
        <f t="shared" ca="1" si="3"/>
        <v>12</v>
      </c>
      <c r="AM28" s="8">
        <f t="shared" ca="1" si="15"/>
        <v>1.3888888888888889E-4</v>
      </c>
      <c r="AN28" s="8">
        <f t="shared" ca="1" si="16"/>
        <v>0.49899305555555556</v>
      </c>
      <c r="AO28" s="7" t="str">
        <f t="shared" ca="1" si="4"/>
        <v>Debit</v>
      </c>
      <c r="AP28" s="1">
        <f t="shared" ca="1" si="17"/>
        <v>0</v>
      </c>
      <c r="AQ28" s="1">
        <f t="shared" ca="1" si="5"/>
        <v>1.5856481481481483E-3</v>
      </c>
      <c r="AR28">
        <f t="shared" si="18"/>
        <v>1</v>
      </c>
      <c r="AS28" s="33">
        <f t="shared" ca="1" si="42"/>
        <v>0</v>
      </c>
      <c r="AT28" s="33">
        <f t="shared" ca="1" si="19"/>
        <v>1.5856481481481483E-3</v>
      </c>
      <c r="AX28">
        <f t="shared" si="43"/>
        <v>24</v>
      </c>
      <c r="AY28" s="34">
        <v>5.0969739455547015E-4</v>
      </c>
      <c r="BE28" s="34">
        <f t="shared" si="20"/>
        <v>6.4672868623341206E-4</v>
      </c>
      <c r="BF28">
        <v>25</v>
      </c>
    </row>
    <row r="29" spans="1:58">
      <c r="A29" s="2">
        <v>153</v>
      </c>
      <c r="B29" s="1">
        <f t="shared" si="6"/>
        <v>1.7708333333333332E-3</v>
      </c>
      <c r="C29" s="5">
        <f t="shared" si="21"/>
        <v>0.4991782407407408</v>
      </c>
      <c r="D29" s="18">
        <f t="shared" si="0"/>
        <v>0.4991782407407408</v>
      </c>
      <c r="E29" s="21">
        <f t="shared" ca="1" si="22"/>
        <v>0</v>
      </c>
      <c r="F29" s="18">
        <f t="shared" ca="1" si="23"/>
        <v>0.4991782407407408</v>
      </c>
      <c r="G29" s="25">
        <f t="shared" ca="1" si="7"/>
        <v>17</v>
      </c>
      <c r="H29" s="18">
        <f t="shared" ca="1" si="24"/>
        <v>1.9675925925925926E-4</v>
      </c>
      <c r="I29" s="18">
        <f t="shared" ca="1" si="25"/>
        <v>0.49937500000000007</v>
      </c>
      <c r="J29" s="16">
        <f t="shared" ca="1" si="26"/>
        <v>0.49937500000000007</v>
      </c>
      <c r="K29" s="23">
        <f t="shared" ca="1" si="27"/>
        <v>0</v>
      </c>
      <c r="L29" s="16">
        <f t="shared" ca="1" si="28"/>
        <v>0.49937500000000007</v>
      </c>
      <c r="M29" s="15">
        <f t="shared" ca="1" si="8"/>
        <v>13</v>
      </c>
      <c r="N29" s="16">
        <f t="shared" ca="1" si="9"/>
        <v>1.5046296296296297E-4</v>
      </c>
      <c r="O29" s="16">
        <f t="shared" ca="1" si="29"/>
        <v>0.49952546296296302</v>
      </c>
      <c r="P29" s="14">
        <f t="shared" ca="1" si="30"/>
        <v>0.49952546296296302</v>
      </c>
      <c r="Q29" s="23">
        <f>0</f>
        <v>0</v>
      </c>
      <c r="R29" s="14">
        <f t="shared" ca="1" si="31"/>
        <v>0.49952546296296302</v>
      </c>
      <c r="S29" s="13">
        <f t="shared" ca="1" si="10"/>
        <v>27</v>
      </c>
      <c r="T29" s="14">
        <f t="shared" ca="1" si="11"/>
        <v>3.1250000000000001E-4</v>
      </c>
      <c r="U29" s="14">
        <f t="shared" ca="1" si="32"/>
        <v>0.49983796296296301</v>
      </c>
      <c r="V29" s="12">
        <f t="shared" ca="1" si="33"/>
        <v>0.49983796296296301</v>
      </c>
      <c r="W29" s="23">
        <f t="shared" ca="1" si="34"/>
        <v>0</v>
      </c>
      <c r="X29" s="12">
        <f t="shared" ca="1" si="35"/>
        <v>0.49983796296296301</v>
      </c>
      <c r="Y29" s="11">
        <f t="shared" ca="1" si="12"/>
        <v>45</v>
      </c>
      <c r="Z29" s="12">
        <f t="shared" ca="1" si="13"/>
        <v>5.2083333333333333E-4</v>
      </c>
      <c r="AA29" s="12">
        <f t="shared" ca="1" si="36"/>
        <v>0.50035879629629632</v>
      </c>
      <c r="AB29" s="10">
        <f t="shared" ca="1" si="37"/>
        <v>0.50035879629629632</v>
      </c>
      <c r="AC29" s="23">
        <f>0</f>
        <v>0</v>
      </c>
      <c r="AD29" s="10">
        <f t="shared" ca="1" si="38"/>
        <v>0.50035879629629632</v>
      </c>
      <c r="AE29" s="9">
        <f t="shared" ca="1" si="1"/>
        <v>45</v>
      </c>
      <c r="AF29" s="10">
        <f t="shared" ca="1" si="14"/>
        <v>5.2083333333333333E-4</v>
      </c>
      <c r="AG29" s="10">
        <f t="shared" ca="1" si="39"/>
        <v>0.50087962962962962</v>
      </c>
      <c r="AH29" s="9" t="str">
        <f t="shared" ca="1" si="2"/>
        <v>Bowl</v>
      </c>
      <c r="AI29" s="8">
        <f t="shared" ca="1" si="40"/>
        <v>0.50087962962962962</v>
      </c>
      <c r="AJ29" s="23">
        <f t="shared" ca="1" si="41"/>
        <v>0</v>
      </c>
      <c r="AK29" s="8">
        <f t="shared" ca="1" si="44"/>
        <v>0.50087962962962962</v>
      </c>
      <c r="AL29" s="7">
        <f t="shared" ca="1" si="3"/>
        <v>15</v>
      </c>
      <c r="AM29" s="8">
        <f t="shared" ca="1" si="15"/>
        <v>1.7361111111111112E-4</v>
      </c>
      <c r="AN29" s="8">
        <f t="shared" ca="1" si="16"/>
        <v>0.50105324074074076</v>
      </c>
      <c r="AO29" s="7" t="str">
        <f t="shared" ca="1" si="4"/>
        <v>Debit</v>
      </c>
      <c r="AP29" s="1">
        <f t="shared" ca="1" si="17"/>
        <v>0</v>
      </c>
      <c r="AQ29" s="1">
        <f t="shared" ca="1" si="5"/>
        <v>1.8749999999999999E-3</v>
      </c>
      <c r="AR29">
        <f t="shared" si="18"/>
        <v>1</v>
      </c>
      <c r="AS29" s="33">
        <f t="shared" ca="1" si="42"/>
        <v>0</v>
      </c>
      <c r="AT29" s="33">
        <f t="shared" ca="1" si="19"/>
        <v>1.8749999999999999E-3</v>
      </c>
      <c r="AX29">
        <f t="shared" si="43"/>
        <v>25</v>
      </c>
      <c r="AY29" s="34">
        <v>4.4869555089680494E-4</v>
      </c>
      <c r="BE29" s="34">
        <f t="shared" si="20"/>
        <v>6.5830276030748617E-4</v>
      </c>
      <c r="BF29">
        <v>15</v>
      </c>
    </row>
    <row r="30" spans="1:58">
      <c r="A30" s="2">
        <v>70</v>
      </c>
      <c r="B30" s="1">
        <f t="shared" si="6"/>
        <v>8.1018518518518516E-4</v>
      </c>
      <c r="C30" s="5">
        <f t="shared" si="21"/>
        <v>0.49998842592592596</v>
      </c>
      <c r="D30" s="18">
        <f t="shared" si="0"/>
        <v>0.49998842592592596</v>
      </c>
      <c r="E30" s="21">
        <f t="shared" ca="1" si="22"/>
        <v>0</v>
      </c>
      <c r="F30" s="18">
        <f t="shared" ca="1" si="23"/>
        <v>0.49998842592592596</v>
      </c>
      <c r="G30" s="25">
        <f t="shared" ca="1" si="7"/>
        <v>15</v>
      </c>
      <c r="H30" s="18">
        <f t="shared" ca="1" si="24"/>
        <v>1.7361111111111112E-4</v>
      </c>
      <c r="I30" s="18">
        <f t="shared" ca="1" si="25"/>
        <v>0.5001620370370371</v>
      </c>
      <c r="J30" s="16">
        <f t="shared" ca="1" si="26"/>
        <v>0.5001620370370371</v>
      </c>
      <c r="K30" s="23">
        <f t="shared" ca="1" si="27"/>
        <v>0</v>
      </c>
      <c r="L30" s="16">
        <f t="shared" ca="1" si="28"/>
        <v>0.5001620370370371</v>
      </c>
      <c r="M30" s="15">
        <f t="shared" ca="1" si="8"/>
        <v>26</v>
      </c>
      <c r="N30" s="16">
        <f t="shared" ca="1" si="9"/>
        <v>3.0092592592592595E-4</v>
      </c>
      <c r="O30" s="16">
        <f t="shared" ca="1" si="29"/>
        <v>0.500462962962963</v>
      </c>
      <c r="P30" s="14">
        <f t="shared" ca="1" si="30"/>
        <v>0.500462962962963</v>
      </c>
      <c r="Q30" s="23">
        <f>0</f>
        <v>0</v>
      </c>
      <c r="R30" s="14">
        <f t="shared" ca="1" si="31"/>
        <v>0.500462962962963</v>
      </c>
      <c r="S30" s="13">
        <f t="shared" ca="1" si="10"/>
        <v>31</v>
      </c>
      <c r="T30" s="14">
        <f t="shared" ca="1" si="11"/>
        <v>3.5879629629629629E-4</v>
      </c>
      <c r="U30" s="14">
        <f t="shared" ca="1" si="32"/>
        <v>0.50082175925925931</v>
      </c>
      <c r="V30" s="12">
        <f t="shared" ca="1" si="33"/>
        <v>0.50082175925925931</v>
      </c>
      <c r="W30" s="23">
        <f t="shared" ca="1" si="34"/>
        <v>5.7870370370305402E-5</v>
      </c>
      <c r="X30" s="12">
        <f t="shared" ca="1" si="35"/>
        <v>0.50087962962962962</v>
      </c>
      <c r="Y30" s="11">
        <f t="shared" ca="1" si="12"/>
        <v>40</v>
      </c>
      <c r="Z30" s="12">
        <f t="shared" ca="1" si="13"/>
        <v>4.6296296296296298E-4</v>
      </c>
      <c r="AA30" s="12">
        <f t="shared" ca="1" si="36"/>
        <v>0.50134259259259262</v>
      </c>
      <c r="AB30" s="10">
        <f t="shared" ca="1" si="37"/>
        <v>0.50134259259259262</v>
      </c>
      <c r="AC30" s="23">
        <f>0</f>
        <v>0</v>
      </c>
      <c r="AD30" s="10">
        <f t="shared" ca="1" si="38"/>
        <v>0.50134259259259262</v>
      </c>
      <c r="AE30" s="9">
        <f t="shared" ca="1" si="1"/>
        <v>40</v>
      </c>
      <c r="AF30" s="10">
        <f t="shared" ca="1" si="14"/>
        <v>4.6296296296296298E-4</v>
      </c>
      <c r="AG30" s="10">
        <f t="shared" ca="1" si="39"/>
        <v>0.50180555555555562</v>
      </c>
      <c r="AH30" s="9" t="str">
        <f t="shared" ca="1" si="2"/>
        <v>Bowl</v>
      </c>
      <c r="AI30" s="8">
        <f t="shared" ca="1" si="40"/>
        <v>0.50180555555555562</v>
      </c>
      <c r="AJ30" s="23">
        <f t="shared" ca="1" si="41"/>
        <v>0</v>
      </c>
      <c r="AK30" s="8">
        <f t="shared" ca="1" si="44"/>
        <v>0.50180555555555562</v>
      </c>
      <c r="AL30" s="7">
        <f t="shared" ca="1" si="3"/>
        <v>24</v>
      </c>
      <c r="AM30" s="8">
        <f t="shared" ca="1" si="15"/>
        <v>2.7777777777777778E-4</v>
      </c>
      <c r="AN30" s="8">
        <f t="shared" ca="1" si="16"/>
        <v>0.50208333333333344</v>
      </c>
      <c r="AO30" s="7" t="str">
        <f t="shared" ca="1" si="4"/>
        <v>Debit</v>
      </c>
      <c r="AP30" s="1">
        <f t="shared" ca="1" si="17"/>
        <v>5.7870370370305402E-5</v>
      </c>
      <c r="AQ30" s="1">
        <f t="shared" ca="1" si="5"/>
        <v>2.0370370370370369E-3</v>
      </c>
      <c r="AR30">
        <f t="shared" si="18"/>
        <v>1</v>
      </c>
      <c r="AS30" s="33">
        <f t="shared" ca="1" si="42"/>
        <v>5.7870370370305402E-5</v>
      </c>
      <c r="AT30" s="33">
        <f t="shared" ca="1" si="19"/>
        <v>2.0370370370370369E-3</v>
      </c>
      <c r="AX30">
        <f t="shared" si="43"/>
        <v>26</v>
      </c>
      <c r="AY30" s="34">
        <v>5.4702920004645779E-4</v>
      </c>
      <c r="BE30" s="34">
        <f t="shared" si="20"/>
        <v>6.6987683438156029E-4</v>
      </c>
      <c r="BF30">
        <v>9</v>
      </c>
    </row>
    <row r="31" spans="1:58">
      <c r="A31" s="2">
        <v>191</v>
      </c>
      <c r="B31" s="1">
        <f t="shared" si="6"/>
        <v>2.2106481481481482E-3</v>
      </c>
      <c r="C31" s="5">
        <f t="shared" si="21"/>
        <v>0.50219907407407416</v>
      </c>
      <c r="D31" s="18">
        <f t="shared" si="0"/>
        <v>0.50219907407407416</v>
      </c>
      <c r="E31" s="21">
        <f t="shared" ca="1" si="22"/>
        <v>0</v>
      </c>
      <c r="F31" s="18">
        <f t="shared" ca="1" si="23"/>
        <v>0.50219907407407416</v>
      </c>
      <c r="G31" s="25">
        <f t="shared" ca="1" si="7"/>
        <v>22</v>
      </c>
      <c r="H31" s="18">
        <f t="shared" ca="1" si="24"/>
        <v>2.5462962962962961E-4</v>
      </c>
      <c r="I31" s="18">
        <f t="shared" ca="1" si="25"/>
        <v>0.50245370370370379</v>
      </c>
      <c r="J31" s="16">
        <f t="shared" ca="1" si="26"/>
        <v>0.50245370370370379</v>
      </c>
      <c r="K31" s="23">
        <f t="shared" ca="1" si="27"/>
        <v>0</v>
      </c>
      <c r="L31" s="16">
        <f t="shared" ca="1" si="28"/>
        <v>0.50245370370370379</v>
      </c>
      <c r="M31" s="15">
        <f t="shared" ca="1" si="8"/>
        <v>33</v>
      </c>
      <c r="N31" s="16">
        <f t="shared" ca="1" si="9"/>
        <v>3.8194444444444446E-4</v>
      </c>
      <c r="O31" s="16">
        <f t="shared" ca="1" si="29"/>
        <v>0.50283564814814818</v>
      </c>
      <c r="P31" s="14">
        <f t="shared" ca="1" si="30"/>
        <v>0.50283564814814818</v>
      </c>
      <c r="Q31" s="23">
        <f>0</f>
        <v>0</v>
      </c>
      <c r="R31" s="14">
        <f t="shared" ca="1" si="31"/>
        <v>0.50283564814814818</v>
      </c>
      <c r="S31" s="13">
        <f t="shared" ca="1" si="10"/>
        <v>23</v>
      </c>
      <c r="T31" s="14">
        <f t="shared" ca="1" si="11"/>
        <v>2.6620370370370372E-4</v>
      </c>
      <c r="U31" s="14">
        <f t="shared" ca="1" si="32"/>
        <v>0.50310185185185186</v>
      </c>
      <c r="V31" s="12">
        <f t="shared" ca="1" si="33"/>
        <v>0.50310185185185186</v>
      </c>
      <c r="W31" s="23">
        <f t="shared" ca="1" si="34"/>
        <v>0</v>
      </c>
      <c r="X31" s="12">
        <f t="shared" ca="1" si="35"/>
        <v>0.50310185185185186</v>
      </c>
      <c r="Y31" s="11">
        <f t="shared" ca="1" si="12"/>
        <v>45</v>
      </c>
      <c r="Z31" s="12">
        <f t="shared" ca="1" si="13"/>
        <v>5.2083333333333333E-4</v>
      </c>
      <c r="AA31" s="12">
        <f t="shared" ca="1" si="36"/>
        <v>0.50362268518518516</v>
      </c>
      <c r="AB31" s="10">
        <f t="shared" ca="1" si="37"/>
        <v>0.50362268518518516</v>
      </c>
      <c r="AC31" s="23">
        <f>0</f>
        <v>0</v>
      </c>
      <c r="AD31" s="10">
        <f t="shared" ca="1" si="38"/>
        <v>0.50362268518518516</v>
      </c>
      <c r="AE31" s="9">
        <f t="shared" ca="1" si="1"/>
        <v>40</v>
      </c>
      <c r="AF31" s="10">
        <f t="shared" ca="1" si="14"/>
        <v>4.6296296296296298E-4</v>
      </c>
      <c r="AG31" s="10">
        <f t="shared" ca="1" si="39"/>
        <v>0.50408564814814816</v>
      </c>
      <c r="AH31" s="9" t="str">
        <f t="shared" ca="1" si="2"/>
        <v>Quesadilla</v>
      </c>
      <c r="AI31" s="8">
        <f t="shared" ca="1" si="40"/>
        <v>0.50408564814814816</v>
      </c>
      <c r="AJ31" s="23">
        <f t="shared" ca="1" si="41"/>
        <v>0</v>
      </c>
      <c r="AK31" s="8">
        <f t="shared" ca="1" si="44"/>
        <v>0.50408564814814816</v>
      </c>
      <c r="AL31" s="7">
        <f t="shared" ca="1" si="3"/>
        <v>10</v>
      </c>
      <c r="AM31" s="8">
        <f t="shared" ca="1" si="15"/>
        <v>1.1574074074074075E-4</v>
      </c>
      <c r="AN31" s="8">
        <f t="shared" ca="1" si="16"/>
        <v>0.50420138888888888</v>
      </c>
      <c r="AO31" s="7" t="str">
        <f t="shared" ca="1" si="4"/>
        <v>Debit</v>
      </c>
      <c r="AP31" s="1">
        <f t="shared" ca="1" si="17"/>
        <v>0</v>
      </c>
      <c r="AQ31" s="1">
        <f t="shared" ca="1" si="5"/>
        <v>2.0023148148148148E-3</v>
      </c>
      <c r="AR31">
        <f t="shared" si="18"/>
        <v>1</v>
      </c>
      <c r="AS31" s="33">
        <f t="shared" ca="1" si="42"/>
        <v>0</v>
      </c>
      <c r="AT31" s="33">
        <f t="shared" ca="1" si="19"/>
        <v>2.0023148148148148E-3</v>
      </c>
      <c r="AX31">
        <f t="shared" si="43"/>
        <v>27</v>
      </c>
      <c r="AY31" s="34">
        <v>4.9775752314815147E-4</v>
      </c>
      <c r="BE31" s="34">
        <f t="shared" si="20"/>
        <v>6.814509084556344E-4</v>
      </c>
      <c r="BF31">
        <v>7</v>
      </c>
    </row>
    <row r="32" spans="1:58">
      <c r="A32" s="2">
        <v>7</v>
      </c>
      <c r="B32" s="1">
        <f t="shared" si="6"/>
        <v>8.1018518518518516E-5</v>
      </c>
      <c r="C32" s="5">
        <f t="shared" si="21"/>
        <v>0.50228009259259265</v>
      </c>
      <c r="D32" s="18">
        <f t="shared" si="0"/>
        <v>0.50228009259259265</v>
      </c>
      <c r="E32" s="21">
        <f t="shared" ca="1" si="22"/>
        <v>1.7361111111113825E-4</v>
      </c>
      <c r="F32" s="18">
        <f t="shared" ca="1" si="23"/>
        <v>0.50245370370370379</v>
      </c>
      <c r="G32" s="25">
        <f t="shared" ca="1" si="7"/>
        <v>18</v>
      </c>
      <c r="H32" s="18">
        <f t="shared" ca="1" si="24"/>
        <v>2.0833333333333335E-4</v>
      </c>
      <c r="I32" s="18">
        <f t="shared" ca="1" si="25"/>
        <v>0.50266203703703716</v>
      </c>
      <c r="J32" s="16">
        <f t="shared" ca="1" si="26"/>
        <v>0.50266203703703716</v>
      </c>
      <c r="K32" s="23">
        <f t="shared" ca="1" si="27"/>
        <v>4.3981481481469853E-4</v>
      </c>
      <c r="L32" s="16">
        <f t="shared" ca="1" si="28"/>
        <v>0.50310185185185186</v>
      </c>
      <c r="M32" s="15">
        <f t="shared" ca="1" si="8"/>
        <v>27</v>
      </c>
      <c r="N32" s="16">
        <f t="shared" ca="1" si="9"/>
        <v>3.1250000000000001E-4</v>
      </c>
      <c r="O32" s="16">
        <f t="shared" ca="1" si="29"/>
        <v>0.5034143518518519</v>
      </c>
      <c r="P32" s="14">
        <f t="shared" ca="1" si="30"/>
        <v>0.5034143518518519</v>
      </c>
      <c r="Q32" s="23">
        <f>0</f>
        <v>0</v>
      </c>
      <c r="R32" s="14">
        <f t="shared" ca="1" si="31"/>
        <v>0.5034143518518519</v>
      </c>
      <c r="S32" s="13">
        <f t="shared" ca="1" si="10"/>
        <v>41</v>
      </c>
      <c r="T32" s="14">
        <f t="shared" ca="1" si="11"/>
        <v>4.7453703703703704E-4</v>
      </c>
      <c r="U32" s="14">
        <f t="shared" ca="1" si="32"/>
        <v>0.50388888888888894</v>
      </c>
      <c r="V32" s="12">
        <f t="shared" ca="1" si="33"/>
        <v>0.50388888888888894</v>
      </c>
      <c r="W32" s="23">
        <f t="shared" ca="1" si="34"/>
        <v>1.96759259259216E-4</v>
      </c>
      <c r="X32" s="12">
        <f t="shared" ca="1" si="35"/>
        <v>0.50408564814814816</v>
      </c>
      <c r="Y32" s="11">
        <f t="shared" ca="1" si="12"/>
        <v>41</v>
      </c>
      <c r="Z32" s="12">
        <f t="shared" ca="1" si="13"/>
        <v>4.7453703703703704E-4</v>
      </c>
      <c r="AA32" s="12">
        <f t="shared" ca="1" si="36"/>
        <v>0.50456018518518519</v>
      </c>
      <c r="AB32" s="10">
        <f t="shared" ca="1" si="37"/>
        <v>0.50456018518518519</v>
      </c>
      <c r="AC32" s="23">
        <f>0</f>
        <v>0</v>
      </c>
      <c r="AD32" s="10">
        <f t="shared" ca="1" si="38"/>
        <v>0.50456018518518519</v>
      </c>
      <c r="AE32" s="9">
        <f t="shared" ca="1" si="1"/>
        <v>34</v>
      </c>
      <c r="AF32" s="10">
        <f t="shared" ca="1" si="14"/>
        <v>3.9351851851851852E-4</v>
      </c>
      <c r="AG32" s="10">
        <f t="shared" ca="1" si="39"/>
        <v>0.50495370370370374</v>
      </c>
      <c r="AH32" s="9" t="str">
        <f t="shared" ca="1" si="2"/>
        <v>Bowl</v>
      </c>
      <c r="AI32" s="8">
        <f t="shared" ca="1" si="40"/>
        <v>0.50495370370370374</v>
      </c>
      <c r="AJ32" s="23">
        <f t="shared" ca="1" si="41"/>
        <v>0</v>
      </c>
      <c r="AK32" s="8">
        <f t="shared" ca="1" si="44"/>
        <v>0.50495370370370374</v>
      </c>
      <c r="AL32" s="7">
        <f t="shared" ca="1" si="3"/>
        <v>23</v>
      </c>
      <c r="AM32" s="8">
        <f t="shared" ca="1" si="15"/>
        <v>2.6620370370370372E-4</v>
      </c>
      <c r="AN32" s="8">
        <f t="shared" ca="1" si="16"/>
        <v>0.50521990740740741</v>
      </c>
      <c r="AO32" s="7" t="str">
        <f t="shared" ca="1" si="4"/>
        <v>Debit</v>
      </c>
      <c r="AP32" s="1">
        <f t="shared" ca="1" si="17"/>
        <v>8.1018518518505278E-4</v>
      </c>
      <c r="AQ32" s="1">
        <f t="shared" ca="1" si="5"/>
        <v>2.1296296296296298E-3</v>
      </c>
      <c r="AR32">
        <f t="shared" si="18"/>
        <v>1</v>
      </c>
      <c r="AS32" s="33">
        <f t="shared" ca="1" si="42"/>
        <v>8.1018518518505278E-4</v>
      </c>
      <c r="AT32" s="33">
        <f t="shared" ca="1" si="19"/>
        <v>2.1296296296296298E-3</v>
      </c>
      <c r="AX32">
        <f t="shared" si="43"/>
        <v>28</v>
      </c>
      <c r="AY32" s="34">
        <v>6.0760271990746453E-4</v>
      </c>
      <c r="BE32" s="34">
        <f t="shared" si="20"/>
        <v>6.9302498252970851E-4</v>
      </c>
      <c r="BF32">
        <v>8</v>
      </c>
    </row>
    <row r="33" spans="1:58">
      <c r="A33" s="2">
        <v>181</v>
      </c>
      <c r="B33" s="1">
        <f t="shared" si="6"/>
        <v>2.0949074074074073E-3</v>
      </c>
      <c r="C33" s="5">
        <f t="shared" si="21"/>
        <v>0.50437500000000002</v>
      </c>
      <c r="D33" s="18">
        <f t="shared" si="0"/>
        <v>0.50437500000000002</v>
      </c>
      <c r="E33" s="21">
        <f t="shared" ca="1" si="22"/>
        <v>0</v>
      </c>
      <c r="F33" s="18">
        <f t="shared" ca="1" si="23"/>
        <v>0.50437500000000002</v>
      </c>
      <c r="G33" s="25">
        <f t="shared" ca="1" si="7"/>
        <v>21</v>
      </c>
      <c r="H33" s="18">
        <f t="shared" ca="1" si="24"/>
        <v>2.4305555555555555E-4</v>
      </c>
      <c r="I33" s="18">
        <f t="shared" ca="1" si="25"/>
        <v>0.50461805555555561</v>
      </c>
      <c r="J33" s="16">
        <f t="shared" ca="1" si="26"/>
        <v>0.50461805555555561</v>
      </c>
      <c r="K33" s="23">
        <f t="shared" ca="1" si="27"/>
        <v>0</v>
      </c>
      <c r="L33" s="16">
        <f t="shared" ca="1" si="28"/>
        <v>0.50461805555555561</v>
      </c>
      <c r="M33" s="15">
        <f t="shared" ca="1" si="8"/>
        <v>12</v>
      </c>
      <c r="N33" s="16">
        <f t="shared" ca="1" si="9"/>
        <v>1.3888888888888889E-4</v>
      </c>
      <c r="O33" s="16">
        <f t="shared" ca="1" si="29"/>
        <v>0.50475694444444452</v>
      </c>
      <c r="P33" s="14">
        <f t="shared" ca="1" si="30"/>
        <v>0.50475694444444452</v>
      </c>
      <c r="Q33" s="23">
        <f>0</f>
        <v>0</v>
      </c>
      <c r="R33" s="14">
        <f t="shared" ca="1" si="31"/>
        <v>0.50475694444444452</v>
      </c>
      <c r="S33" s="13">
        <f t="shared" ca="1" si="10"/>
        <v>19</v>
      </c>
      <c r="T33" s="14">
        <f t="shared" ca="1" si="11"/>
        <v>2.199074074074074E-4</v>
      </c>
      <c r="U33" s="14">
        <f t="shared" ca="1" si="32"/>
        <v>0.50497685185185193</v>
      </c>
      <c r="V33" s="12">
        <f t="shared" ca="1" si="33"/>
        <v>0.50497685185185193</v>
      </c>
      <c r="W33" s="23">
        <f t="shared" ca="1" si="34"/>
        <v>0</v>
      </c>
      <c r="X33" s="12">
        <f t="shared" ca="1" si="35"/>
        <v>0.50497685185185193</v>
      </c>
      <c r="Y33" s="11">
        <f t="shared" ca="1" si="12"/>
        <v>39</v>
      </c>
      <c r="Z33" s="12">
        <f t="shared" ca="1" si="13"/>
        <v>4.5138888888888887E-4</v>
      </c>
      <c r="AA33" s="12">
        <f t="shared" ca="1" si="36"/>
        <v>0.50542824074074078</v>
      </c>
      <c r="AB33" s="10">
        <f t="shared" ca="1" si="37"/>
        <v>0.50542824074074078</v>
      </c>
      <c r="AC33" s="23">
        <f>0</f>
        <v>0</v>
      </c>
      <c r="AD33" s="10">
        <f t="shared" ca="1" si="38"/>
        <v>0.50542824074074078</v>
      </c>
      <c r="AE33" s="9">
        <f t="shared" ca="1" si="1"/>
        <v>54</v>
      </c>
      <c r="AF33" s="10">
        <f t="shared" ca="1" si="14"/>
        <v>6.2500000000000001E-4</v>
      </c>
      <c r="AG33" s="10">
        <f t="shared" ca="1" si="39"/>
        <v>0.50605324074074076</v>
      </c>
      <c r="AH33" s="9" t="str">
        <f t="shared" ca="1" si="2"/>
        <v>Burrito</v>
      </c>
      <c r="AI33" s="8">
        <f t="shared" ca="1" si="40"/>
        <v>0.50605324074074076</v>
      </c>
      <c r="AJ33" s="23">
        <f t="shared" ca="1" si="41"/>
        <v>0</v>
      </c>
      <c r="AK33" s="8">
        <f t="shared" ca="1" si="44"/>
        <v>0.50605324074074076</v>
      </c>
      <c r="AL33" s="7">
        <f t="shared" ca="1" si="3"/>
        <v>21</v>
      </c>
      <c r="AM33" s="8">
        <f t="shared" ca="1" si="15"/>
        <v>2.4305555555555555E-4</v>
      </c>
      <c r="AN33" s="8">
        <f t="shared" ca="1" si="16"/>
        <v>0.50629629629629636</v>
      </c>
      <c r="AO33" s="7" t="str">
        <f t="shared" ca="1" si="4"/>
        <v>Debit</v>
      </c>
      <c r="AP33" s="1">
        <f t="shared" ca="1" si="17"/>
        <v>0</v>
      </c>
      <c r="AQ33" s="1">
        <f t="shared" ca="1" si="5"/>
        <v>1.9212962962962962E-3</v>
      </c>
      <c r="AR33">
        <f t="shared" si="18"/>
        <v>1</v>
      </c>
      <c r="AS33" s="33">
        <f t="shared" ca="1" si="42"/>
        <v>0</v>
      </c>
      <c r="AT33" s="33">
        <f t="shared" ca="1" si="19"/>
        <v>1.9212962962962962E-3</v>
      </c>
      <c r="AX33">
        <f t="shared" si="43"/>
        <v>29</v>
      </c>
      <c r="AY33" s="34">
        <v>5.3697898525485027E-4</v>
      </c>
      <c r="BE33" s="34">
        <f t="shared" si="20"/>
        <v>7.0459905660378262E-4</v>
      </c>
      <c r="BF33">
        <v>3</v>
      </c>
    </row>
    <row r="34" spans="1:58">
      <c r="A34" s="2">
        <v>11</v>
      </c>
      <c r="B34" s="1">
        <f t="shared" si="6"/>
        <v>1.273148148148148E-4</v>
      </c>
      <c r="C34" s="5">
        <f t="shared" si="21"/>
        <v>0.50450231481481478</v>
      </c>
      <c r="D34" s="18">
        <f t="shared" si="0"/>
        <v>0.50450231481481478</v>
      </c>
      <c r="E34" s="21">
        <f t="shared" ca="1" si="22"/>
        <v>1.1574074074083285E-4</v>
      </c>
      <c r="F34" s="18">
        <f t="shared" ca="1" si="23"/>
        <v>0.50461805555555561</v>
      </c>
      <c r="G34" s="25">
        <f t="shared" ca="1" si="7"/>
        <v>19</v>
      </c>
      <c r="H34" s="18">
        <f t="shared" ca="1" si="24"/>
        <v>2.199074074074074E-4</v>
      </c>
      <c r="I34" s="18">
        <f t="shared" ca="1" si="25"/>
        <v>0.50483796296296302</v>
      </c>
      <c r="J34" s="16">
        <f t="shared" ca="1" si="26"/>
        <v>0.50483796296296302</v>
      </c>
      <c r="K34" s="23">
        <f t="shared" ca="1" si="27"/>
        <v>1.388888888889106E-4</v>
      </c>
      <c r="L34" s="16">
        <f t="shared" ca="1" si="28"/>
        <v>0.50497685185185193</v>
      </c>
      <c r="M34" s="15">
        <f t="shared" ca="1" si="8"/>
        <v>35</v>
      </c>
      <c r="N34" s="16">
        <f t="shared" ca="1" si="9"/>
        <v>4.0509259259259258E-4</v>
      </c>
      <c r="O34" s="16">
        <f t="shared" ca="1" si="29"/>
        <v>0.50538194444444451</v>
      </c>
      <c r="P34" s="14">
        <f t="shared" ca="1" si="30"/>
        <v>0.50538194444444451</v>
      </c>
      <c r="Q34" s="23">
        <f>0</f>
        <v>0</v>
      </c>
      <c r="R34" s="14">
        <f t="shared" ca="1" si="31"/>
        <v>0.50538194444444451</v>
      </c>
      <c r="S34" s="13">
        <f t="shared" ca="1" si="10"/>
        <v>35</v>
      </c>
      <c r="T34" s="14">
        <f t="shared" ca="1" si="11"/>
        <v>4.0509259259259258E-4</v>
      </c>
      <c r="U34" s="14">
        <f t="shared" ca="1" si="32"/>
        <v>0.50578703703703709</v>
      </c>
      <c r="V34" s="12">
        <f t="shared" ca="1" si="33"/>
        <v>0.50578703703703709</v>
      </c>
      <c r="W34" s="23">
        <f t="shared" ca="1" si="34"/>
        <v>2.662037037036713E-4</v>
      </c>
      <c r="X34" s="12">
        <f t="shared" ca="1" si="35"/>
        <v>0.50605324074074076</v>
      </c>
      <c r="Y34" s="11">
        <f t="shared" ca="1" si="12"/>
        <v>25</v>
      </c>
      <c r="Z34" s="12">
        <f t="shared" ca="1" si="13"/>
        <v>2.8935185185185184E-4</v>
      </c>
      <c r="AA34" s="12">
        <f t="shared" ca="1" si="36"/>
        <v>0.50634259259259262</v>
      </c>
      <c r="AB34" s="10">
        <f t="shared" ca="1" si="37"/>
        <v>0.50634259259259262</v>
      </c>
      <c r="AC34" s="23">
        <f>0</f>
        <v>0</v>
      </c>
      <c r="AD34" s="10">
        <f t="shared" ca="1" si="38"/>
        <v>0.50634259259259262</v>
      </c>
      <c r="AE34" s="9">
        <f t="shared" ca="1" si="1"/>
        <v>46</v>
      </c>
      <c r="AF34" s="10">
        <f t="shared" ca="1" si="14"/>
        <v>5.3240740740740744E-4</v>
      </c>
      <c r="AG34" s="10">
        <f t="shared" ca="1" si="39"/>
        <v>0.50687500000000008</v>
      </c>
      <c r="AH34" s="9" t="str">
        <f t="shared" ca="1" si="2"/>
        <v>Burrito</v>
      </c>
      <c r="AI34" s="8">
        <f t="shared" ca="1" si="40"/>
        <v>0.50687500000000008</v>
      </c>
      <c r="AJ34" s="23">
        <f t="shared" ca="1" si="41"/>
        <v>0</v>
      </c>
      <c r="AK34" s="8">
        <f t="shared" ca="1" si="44"/>
        <v>0.50687500000000008</v>
      </c>
      <c r="AL34" s="7">
        <f t="shared" ca="1" si="3"/>
        <v>46</v>
      </c>
      <c r="AM34" s="8">
        <f t="shared" ca="1" si="15"/>
        <v>5.3240740740740744E-4</v>
      </c>
      <c r="AN34" s="8">
        <f t="shared" ca="1" si="16"/>
        <v>0.50740740740740753</v>
      </c>
      <c r="AO34" s="7" t="str">
        <f t="shared" ca="1" si="4"/>
        <v>Cash</v>
      </c>
      <c r="AP34" s="1">
        <f t="shared" ca="1" si="17"/>
        <v>5.2083333333341475E-4</v>
      </c>
      <c r="AQ34" s="1">
        <f t="shared" ca="1" si="5"/>
        <v>2.3842592592592591E-3</v>
      </c>
      <c r="AR34">
        <f t="shared" si="18"/>
        <v>1</v>
      </c>
      <c r="AS34" s="33">
        <f t="shared" ca="1" si="42"/>
        <v>5.2083333333341475E-4</v>
      </c>
      <c r="AT34" s="33">
        <f t="shared" ca="1" si="19"/>
        <v>2.3842592592592591E-3</v>
      </c>
      <c r="AX34">
        <f t="shared" si="43"/>
        <v>30</v>
      </c>
      <c r="AY34" s="34">
        <v>4.6651863462205594E-4</v>
      </c>
      <c r="BE34" s="34">
        <f t="shared" si="20"/>
        <v>7.1617313067785673E-4</v>
      </c>
      <c r="BF34">
        <v>4</v>
      </c>
    </row>
    <row r="35" spans="1:58">
      <c r="A35" s="2">
        <v>24</v>
      </c>
      <c r="B35" s="1">
        <f t="shared" si="6"/>
        <v>2.7777777777777778E-4</v>
      </c>
      <c r="C35" s="5">
        <f t="shared" si="21"/>
        <v>0.5047800925925926</v>
      </c>
      <c r="D35" s="18">
        <f t="shared" si="0"/>
        <v>0.5047800925925926</v>
      </c>
      <c r="E35" s="21">
        <f t="shared" ca="1" si="22"/>
        <v>5.7870370370416424E-5</v>
      </c>
      <c r="F35" s="18">
        <f t="shared" ca="1" si="23"/>
        <v>0.50483796296296302</v>
      </c>
      <c r="G35" s="25">
        <f t="shared" ca="1" si="7"/>
        <v>15</v>
      </c>
      <c r="H35" s="18">
        <f t="shared" ca="1" si="24"/>
        <v>1.7361111111111112E-4</v>
      </c>
      <c r="I35" s="18">
        <f t="shared" ca="1" si="25"/>
        <v>0.50501157407407415</v>
      </c>
      <c r="J35" s="16">
        <f t="shared" ca="1" si="26"/>
        <v>0.50501157407407415</v>
      </c>
      <c r="K35" s="23">
        <f t="shared" ca="1" si="27"/>
        <v>7.7546296296293615E-4</v>
      </c>
      <c r="L35" s="16">
        <f t="shared" ca="1" si="28"/>
        <v>0.50578703703703709</v>
      </c>
      <c r="M35" s="15">
        <f t="shared" ca="1" si="8"/>
        <v>13</v>
      </c>
      <c r="N35" s="16">
        <f t="shared" ca="1" si="9"/>
        <v>1.5046296296296297E-4</v>
      </c>
      <c r="O35" s="16">
        <f t="shared" ca="1" si="29"/>
        <v>0.50593750000000004</v>
      </c>
      <c r="P35" s="14">
        <f t="shared" ca="1" si="30"/>
        <v>0.50593750000000004</v>
      </c>
      <c r="Q35" s="23">
        <f>0</f>
        <v>0</v>
      </c>
      <c r="R35" s="14">
        <f t="shared" ca="1" si="31"/>
        <v>0.50593750000000004</v>
      </c>
      <c r="S35" s="13">
        <f t="shared" ca="1" si="10"/>
        <v>27</v>
      </c>
      <c r="T35" s="14">
        <f t="shared" ca="1" si="11"/>
        <v>3.1250000000000001E-4</v>
      </c>
      <c r="U35" s="14">
        <f t="shared" ca="1" si="32"/>
        <v>0.50625000000000009</v>
      </c>
      <c r="V35" s="12">
        <f t="shared" ca="1" si="33"/>
        <v>0.50625000000000009</v>
      </c>
      <c r="W35" s="23">
        <f t="shared" ca="1" si="34"/>
        <v>6.2499999999998668E-4</v>
      </c>
      <c r="X35" s="12">
        <f t="shared" ca="1" si="35"/>
        <v>0.50687500000000008</v>
      </c>
      <c r="Y35" s="11">
        <f t="shared" ca="1" si="12"/>
        <v>44</v>
      </c>
      <c r="Z35" s="12">
        <f t="shared" ca="1" si="13"/>
        <v>5.0925925925925921E-4</v>
      </c>
      <c r="AA35" s="12">
        <f t="shared" ca="1" si="36"/>
        <v>0.50738425925925934</v>
      </c>
      <c r="AB35" s="10">
        <f t="shared" ca="1" si="37"/>
        <v>0.50738425925925934</v>
      </c>
      <c r="AC35" s="23">
        <f>0</f>
        <v>0</v>
      </c>
      <c r="AD35" s="10">
        <f t="shared" ca="1" si="38"/>
        <v>0.50738425925925934</v>
      </c>
      <c r="AE35" s="9">
        <f t="shared" ca="1" si="1"/>
        <v>54</v>
      </c>
      <c r="AF35" s="10">
        <f t="shared" ca="1" si="14"/>
        <v>6.2500000000000001E-4</v>
      </c>
      <c r="AG35" s="10">
        <f t="shared" ca="1" si="39"/>
        <v>0.50800925925925933</v>
      </c>
      <c r="AH35" s="9" t="str">
        <f t="shared" ca="1" si="2"/>
        <v>Burrito</v>
      </c>
      <c r="AI35" s="8">
        <f t="shared" ca="1" si="40"/>
        <v>0.50800925925925933</v>
      </c>
      <c r="AJ35" s="23">
        <f t="shared" ca="1" si="41"/>
        <v>0</v>
      </c>
      <c r="AK35" s="8">
        <f t="shared" ca="1" si="44"/>
        <v>0.50800925925925933</v>
      </c>
      <c r="AL35" s="7">
        <f t="shared" ca="1" si="3"/>
        <v>19</v>
      </c>
      <c r="AM35" s="8">
        <f t="shared" ca="1" si="15"/>
        <v>2.199074074074074E-4</v>
      </c>
      <c r="AN35" s="8">
        <f t="shared" ca="1" si="16"/>
        <v>0.50822916666666673</v>
      </c>
      <c r="AO35" s="7" t="str">
        <f t="shared" ca="1" si="4"/>
        <v>Debit</v>
      </c>
      <c r="AP35" s="1">
        <f t="shared" ca="1" si="17"/>
        <v>1.4583333333333393E-3</v>
      </c>
      <c r="AQ35" s="1">
        <f t="shared" ca="1" si="5"/>
        <v>1.9907407407407408E-3</v>
      </c>
      <c r="AR35">
        <f t="shared" si="18"/>
        <v>1</v>
      </c>
      <c r="AS35" s="33">
        <f t="shared" ca="1" si="42"/>
        <v>1.4583333333333393E-3</v>
      </c>
      <c r="AT35" s="33">
        <f t="shared" ca="1" si="19"/>
        <v>1.9907407407407408E-3</v>
      </c>
      <c r="AX35">
        <f t="shared" si="43"/>
        <v>31</v>
      </c>
      <c r="AY35" s="34">
        <v>4.8338137665969824E-4</v>
      </c>
      <c r="BE35" s="34">
        <f t="shared" si="20"/>
        <v>7.2774720475193085E-4</v>
      </c>
      <c r="BF35">
        <v>1</v>
      </c>
    </row>
    <row r="36" spans="1:58">
      <c r="A36" s="2">
        <v>136</v>
      </c>
      <c r="B36" s="1">
        <f t="shared" si="6"/>
        <v>1.5740740740740741E-3</v>
      </c>
      <c r="C36" s="5">
        <f t="shared" si="21"/>
        <v>0.50635416666666666</v>
      </c>
      <c r="D36" s="18">
        <f t="shared" si="0"/>
        <v>0.50635416666666666</v>
      </c>
      <c r="E36" s="21">
        <f t="shared" ca="1" si="22"/>
        <v>0</v>
      </c>
      <c r="F36" s="18">
        <f t="shared" ca="1" si="23"/>
        <v>0.50635416666666666</v>
      </c>
      <c r="G36" s="25">
        <f t="shared" ca="1" si="7"/>
        <v>16</v>
      </c>
      <c r="H36" s="18">
        <f t="shared" ca="1" si="24"/>
        <v>1.8518518518518518E-4</v>
      </c>
      <c r="I36" s="18">
        <f t="shared" ca="1" si="25"/>
        <v>0.50653935185185184</v>
      </c>
      <c r="J36" s="16">
        <f t="shared" ca="1" si="26"/>
        <v>0.50653935185185184</v>
      </c>
      <c r="K36" s="23">
        <f t="shared" ca="1" si="27"/>
        <v>0</v>
      </c>
      <c r="L36" s="16">
        <f t="shared" ca="1" si="28"/>
        <v>0.50653935185185184</v>
      </c>
      <c r="M36" s="15">
        <f t="shared" ca="1" si="8"/>
        <v>26</v>
      </c>
      <c r="N36" s="16">
        <f t="shared" ca="1" si="9"/>
        <v>3.0092592592592595E-4</v>
      </c>
      <c r="O36" s="16">
        <f t="shared" ca="1" si="29"/>
        <v>0.50684027777777774</v>
      </c>
      <c r="P36" s="14">
        <f t="shared" ca="1" si="30"/>
        <v>0.50684027777777774</v>
      </c>
      <c r="Q36" s="23">
        <f>0</f>
        <v>0</v>
      </c>
      <c r="R36" s="14">
        <f t="shared" ca="1" si="31"/>
        <v>0.50684027777777774</v>
      </c>
      <c r="S36" s="13">
        <f t="shared" ca="1" si="10"/>
        <v>22</v>
      </c>
      <c r="T36" s="14">
        <f t="shared" ca="1" si="11"/>
        <v>2.5462962962962961E-4</v>
      </c>
      <c r="U36" s="14">
        <f t="shared" ca="1" si="32"/>
        <v>0.50709490740740737</v>
      </c>
      <c r="V36" s="12">
        <f t="shared" ca="1" si="33"/>
        <v>0.50709490740740737</v>
      </c>
      <c r="W36" s="23">
        <f t="shared" ca="1" si="34"/>
        <v>9.1435185185195778E-4</v>
      </c>
      <c r="X36" s="12">
        <f t="shared" ca="1" si="35"/>
        <v>0.50800925925925933</v>
      </c>
      <c r="Y36" s="11">
        <f t="shared" ca="1" si="12"/>
        <v>36</v>
      </c>
      <c r="Z36" s="12">
        <f t="shared" ca="1" si="13"/>
        <v>4.1666666666666669E-4</v>
      </c>
      <c r="AA36" s="12">
        <f t="shared" ca="1" si="36"/>
        <v>0.50842592592592595</v>
      </c>
      <c r="AB36" s="10">
        <f t="shared" ca="1" si="37"/>
        <v>0.50842592592592595</v>
      </c>
      <c r="AC36" s="23">
        <f>0</f>
        <v>0</v>
      </c>
      <c r="AD36" s="10">
        <f t="shared" ca="1" si="38"/>
        <v>0.50842592592592595</v>
      </c>
      <c r="AE36" s="9">
        <f t="shared" ca="1" si="1"/>
        <v>36</v>
      </c>
      <c r="AF36" s="10">
        <f t="shared" ca="1" si="14"/>
        <v>4.1666666666666669E-4</v>
      </c>
      <c r="AG36" s="10">
        <f t="shared" ca="1" si="39"/>
        <v>0.50884259259259257</v>
      </c>
      <c r="AH36" s="9" t="str">
        <f t="shared" ca="1" si="2"/>
        <v>Bowl</v>
      </c>
      <c r="AI36" s="8">
        <f t="shared" ca="1" si="40"/>
        <v>0.50884259259259257</v>
      </c>
      <c r="AJ36" s="23">
        <f t="shared" ca="1" si="41"/>
        <v>0</v>
      </c>
      <c r="AK36" s="8">
        <f t="shared" ca="1" si="44"/>
        <v>0.50884259259259257</v>
      </c>
      <c r="AL36" s="7">
        <f t="shared" ca="1" si="3"/>
        <v>21</v>
      </c>
      <c r="AM36" s="8">
        <f t="shared" ca="1" si="15"/>
        <v>2.4305555555555555E-4</v>
      </c>
      <c r="AN36" s="8">
        <f t="shared" ca="1" si="16"/>
        <v>0.50908564814814816</v>
      </c>
      <c r="AO36" s="7" t="str">
        <f t="shared" ca="1" si="4"/>
        <v>Debit</v>
      </c>
      <c r="AP36" s="1">
        <f t="shared" ca="1" si="17"/>
        <v>9.1435185185195778E-4</v>
      </c>
      <c r="AQ36" s="1">
        <f t="shared" ca="1" si="5"/>
        <v>1.8171296296296297E-3</v>
      </c>
      <c r="AR36">
        <f t="shared" si="18"/>
        <v>1</v>
      </c>
      <c r="AS36" s="33">
        <f t="shared" ca="1" si="42"/>
        <v>9.1435185185195778E-4</v>
      </c>
      <c r="AT36" s="33">
        <f t="shared" ca="1" si="19"/>
        <v>1.8171296296296297E-3</v>
      </c>
      <c r="AX36">
        <f t="shared" si="43"/>
        <v>32</v>
      </c>
      <c r="AY36" s="34">
        <v>4.9517382948987567E-4</v>
      </c>
      <c r="BE36" s="34">
        <f t="shared" si="20"/>
        <v>7.3932127882600496E-4</v>
      </c>
      <c r="BF36">
        <v>3</v>
      </c>
    </row>
    <row r="37" spans="1:58">
      <c r="A37" s="2">
        <v>77</v>
      </c>
      <c r="B37" s="1">
        <f t="shared" si="6"/>
        <v>8.9120370370370373E-4</v>
      </c>
      <c r="C37" s="5">
        <f t="shared" si="21"/>
        <v>0.50724537037037032</v>
      </c>
      <c r="D37" s="18">
        <f t="shared" si="0"/>
        <v>0.50724537037037032</v>
      </c>
      <c r="E37" s="21">
        <f t="shared" ca="1" si="22"/>
        <v>0</v>
      </c>
      <c r="F37" s="18">
        <f t="shared" ca="1" si="23"/>
        <v>0.50724537037037032</v>
      </c>
      <c r="G37" s="25">
        <f t="shared" ca="1" si="7"/>
        <v>17</v>
      </c>
      <c r="H37" s="18">
        <f t="shared" ca="1" si="24"/>
        <v>1.9675925925925926E-4</v>
      </c>
      <c r="I37" s="18">
        <f t="shared" ca="1" si="25"/>
        <v>0.50744212962962953</v>
      </c>
      <c r="J37" s="16">
        <f t="shared" ca="1" si="26"/>
        <v>0.50744212962962953</v>
      </c>
      <c r="K37" s="23">
        <f t="shared" ca="1" si="27"/>
        <v>0</v>
      </c>
      <c r="L37" s="16">
        <f t="shared" ca="1" si="28"/>
        <v>0.50744212962962953</v>
      </c>
      <c r="M37" s="15">
        <f t="shared" ca="1" si="8"/>
        <v>22</v>
      </c>
      <c r="N37" s="16">
        <f t="shared" ca="1" si="9"/>
        <v>2.5462962962962961E-4</v>
      </c>
      <c r="O37" s="16">
        <f t="shared" ca="1" si="29"/>
        <v>0.50769675925925917</v>
      </c>
      <c r="P37" s="14">
        <f t="shared" ca="1" si="30"/>
        <v>0.50769675925925917</v>
      </c>
      <c r="Q37" s="23">
        <f>0</f>
        <v>0</v>
      </c>
      <c r="R37" s="14">
        <f t="shared" ca="1" si="31"/>
        <v>0.50769675925925917</v>
      </c>
      <c r="S37" s="13">
        <f t="shared" ca="1" si="10"/>
        <v>38</v>
      </c>
      <c r="T37" s="14">
        <f t="shared" ca="1" si="11"/>
        <v>4.3981481481481481E-4</v>
      </c>
      <c r="U37" s="14">
        <f t="shared" ca="1" si="32"/>
        <v>0.50813657407407398</v>
      </c>
      <c r="V37" s="12">
        <f t="shared" ca="1" si="33"/>
        <v>0.50813657407407398</v>
      </c>
      <c r="W37" s="23">
        <f t="shared" ca="1" si="34"/>
        <v>7.0601851851859188E-4</v>
      </c>
      <c r="X37" s="12">
        <f t="shared" ca="1" si="35"/>
        <v>0.50884259259259257</v>
      </c>
      <c r="Y37" s="11">
        <f t="shared" ca="1" si="12"/>
        <v>32</v>
      </c>
      <c r="Z37" s="12">
        <f t="shared" ca="1" si="13"/>
        <v>3.7037037037037035E-4</v>
      </c>
      <c r="AA37" s="12">
        <f t="shared" ca="1" si="36"/>
        <v>0.50921296296296292</v>
      </c>
      <c r="AB37" s="10">
        <f t="shared" ca="1" si="37"/>
        <v>0.50921296296296292</v>
      </c>
      <c r="AC37" s="23">
        <f>0</f>
        <v>0</v>
      </c>
      <c r="AD37" s="10">
        <f t="shared" ca="1" si="38"/>
        <v>0.50921296296296292</v>
      </c>
      <c r="AE37" s="9">
        <f t="shared" ca="1" si="1"/>
        <v>36</v>
      </c>
      <c r="AF37" s="10">
        <f t="shared" ca="1" si="14"/>
        <v>4.1666666666666669E-4</v>
      </c>
      <c r="AG37" s="10">
        <f t="shared" ca="1" si="39"/>
        <v>0.50962962962962954</v>
      </c>
      <c r="AH37" s="9" t="str">
        <f t="shared" ca="1" si="2"/>
        <v>Bowl</v>
      </c>
      <c r="AI37" s="8">
        <f t="shared" ca="1" si="40"/>
        <v>0.50962962962962954</v>
      </c>
      <c r="AJ37" s="23">
        <f t="shared" ca="1" si="41"/>
        <v>0</v>
      </c>
      <c r="AK37" s="8">
        <f t="shared" ca="1" si="44"/>
        <v>0.50962962962962954</v>
      </c>
      <c r="AL37" s="7">
        <f t="shared" ca="1" si="3"/>
        <v>22</v>
      </c>
      <c r="AM37" s="8">
        <f t="shared" ca="1" si="15"/>
        <v>2.5462962962962961E-4</v>
      </c>
      <c r="AN37" s="8">
        <f t="shared" ca="1" si="16"/>
        <v>0.50988425925925918</v>
      </c>
      <c r="AO37" s="7" t="str">
        <f t="shared" ca="1" si="4"/>
        <v>Debit</v>
      </c>
      <c r="AP37" s="1">
        <f t="shared" ca="1" si="17"/>
        <v>7.0601851851859188E-4</v>
      </c>
      <c r="AQ37" s="1">
        <f t="shared" ca="1" si="5"/>
        <v>1.9328703703703704E-3</v>
      </c>
      <c r="AR37">
        <f t="shared" si="18"/>
        <v>1</v>
      </c>
      <c r="AS37" s="33">
        <f t="shared" ca="1" si="42"/>
        <v>7.0601851851859188E-4</v>
      </c>
      <c r="AT37" s="33">
        <f t="shared" ca="1" si="19"/>
        <v>1.9328703703703704E-3</v>
      </c>
      <c r="AX37">
        <f t="shared" si="43"/>
        <v>33</v>
      </c>
      <c r="AY37" s="34">
        <v>4.515344747263057E-4</v>
      </c>
      <c r="BE37" s="34">
        <f t="shared" si="20"/>
        <v>7.5089535290007907E-4</v>
      </c>
      <c r="BF37">
        <v>1</v>
      </c>
    </row>
    <row r="38" spans="1:58">
      <c r="A38" s="2">
        <v>88</v>
      </c>
      <c r="B38" s="1">
        <f t="shared" si="6"/>
        <v>1.0185185185185184E-3</v>
      </c>
      <c r="C38" s="5">
        <f t="shared" si="21"/>
        <v>0.50826388888888885</v>
      </c>
      <c r="D38" s="18">
        <f t="shared" si="0"/>
        <v>0.50826388888888885</v>
      </c>
      <c r="E38" s="21">
        <f t="shared" ca="1" si="22"/>
        <v>0</v>
      </c>
      <c r="F38" s="18">
        <f t="shared" ca="1" si="23"/>
        <v>0.50826388888888885</v>
      </c>
      <c r="G38" s="25">
        <f t="shared" ca="1" si="7"/>
        <v>15</v>
      </c>
      <c r="H38" s="18">
        <f t="shared" ca="1" si="24"/>
        <v>1.7361111111111112E-4</v>
      </c>
      <c r="I38" s="18">
        <f t="shared" ca="1" si="25"/>
        <v>0.50843749999999999</v>
      </c>
      <c r="J38" s="16">
        <f t="shared" ca="1" si="26"/>
        <v>0.50843749999999999</v>
      </c>
      <c r="K38" s="23">
        <f t="shared" ca="1" si="27"/>
        <v>0</v>
      </c>
      <c r="L38" s="16">
        <f t="shared" ca="1" si="28"/>
        <v>0.50843749999999999</v>
      </c>
      <c r="M38" s="15">
        <f t="shared" ca="1" si="8"/>
        <v>23</v>
      </c>
      <c r="N38" s="16">
        <f t="shared" ca="1" si="9"/>
        <v>2.6620370370370372E-4</v>
      </c>
      <c r="O38" s="16">
        <f t="shared" ca="1" si="29"/>
        <v>0.50870370370370366</v>
      </c>
      <c r="P38" s="14">
        <f t="shared" ca="1" si="30"/>
        <v>0.50870370370370366</v>
      </c>
      <c r="Q38" s="23">
        <f>0</f>
        <v>0</v>
      </c>
      <c r="R38" s="14">
        <f t="shared" ca="1" si="31"/>
        <v>0.50870370370370366</v>
      </c>
      <c r="S38" s="13">
        <f t="shared" ca="1" si="10"/>
        <v>20</v>
      </c>
      <c r="T38" s="14">
        <f t="shared" ca="1" si="11"/>
        <v>2.3148148148148149E-4</v>
      </c>
      <c r="U38" s="14">
        <f t="shared" ca="1" si="32"/>
        <v>0.5089351851851851</v>
      </c>
      <c r="V38" s="12">
        <f t="shared" ca="1" si="33"/>
        <v>0.5089351851851851</v>
      </c>
      <c r="W38" s="23">
        <f t="shared" ca="1" si="34"/>
        <v>6.9444444444444198E-4</v>
      </c>
      <c r="X38" s="12">
        <f t="shared" ca="1" si="35"/>
        <v>0.50962962962962954</v>
      </c>
      <c r="Y38" s="11">
        <f t="shared" ca="1" si="12"/>
        <v>40</v>
      </c>
      <c r="Z38" s="12">
        <f t="shared" ca="1" si="13"/>
        <v>4.6296296296296298E-4</v>
      </c>
      <c r="AA38" s="12">
        <f t="shared" ca="1" si="36"/>
        <v>0.51009259259259254</v>
      </c>
      <c r="AB38" s="10">
        <f t="shared" ca="1" si="37"/>
        <v>0.51009259259259254</v>
      </c>
      <c r="AC38" s="23">
        <f>0</f>
        <v>0</v>
      </c>
      <c r="AD38" s="10">
        <f t="shared" ca="1" si="38"/>
        <v>0.51009259259259254</v>
      </c>
      <c r="AE38" s="9">
        <f t="shared" ca="1" si="1"/>
        <v>20</v>
      </c>
      <c r="AF38" s="10">
        <f t="shared" ca="1" si="14"/>
        <v>2.3148148148148149E-4</v>
      </c>
      <c r="AG38" s="10">
        <f t="shared" ca="1" si="39"/>
        <v>0.51032407407407399</v>
      </c>
      <c r="AH38" s="9" t="str">
        <f t="shared" ca="1" si="2"/>
        <v>Bowl</v>
      </c>
      <c r="AI38" s="8">
        <f t="shared" ca="1" si="40"/>
        <v>0.51032407407407399</v>
      </c>
      <c r="AJ38" s="23">
        <f t="shared" ca="1" si="41"/>
        <v>0</v>
      </c>
      <c r="AK38" s="8">
        <f t="shared" ca="1" si="44"/>
        <v>0.51032407407407399</v>
      </c>
      <c r="AL38" s="7">
        <f t="shared" ca="1" si="3"/>
        <v>60</v>
      </c>
      <c r="AM38" s="8">
        <f t="shared" ca="1" si="15"/>
        <v>6.9444444444444447E-4</v>
      </c>
      <c r="AN38" s="8">
        <f t="shared" ca="1" si="16"/>
        <v>0.51101851851851843</v>
      </c>
      <c r="AO38" s="7" t="str">
        <f t="shared" ca="1" si="4"/>
        <v>Cash</v>
      </c>
      <c r="AP38" s="1">
        <f t="shared" ca="1" si="17"/>
        <v>6.9444444444444198E-4</v>
      </c>
      <c r="AQ38" s="1">
        <f t="shared" ca="1" si="5"/>
        <v>2.0601851851851853E-3</v>
      </c>
      <c r="AR38">
        <f t="shared" si="18"/>
        <v>1</v>
      </c>
      <c r="AS38" s="33">
        <f t="shared" ca="1" si="42"/>
        <v>6.9444444444444198E-4</v>
      </c>
      <c r="AT38" s="33">
        <f t="shared" ca="1" si="19"/>
        <v>2.0601851851851853E-3</v>
      </c>
      <c r="AX38">
        <f t="shared" si="43"/>
        <v>34</v>
      </c>
      <c r="AY38" s="34">
        <v>5.570068501103264E-4</v>
      </c>
      <c r="BE38" s="34">
        <f t="shared" si="20"/>
        <v>7.6246942697415318E-4</v>
      </c>
      <c r="BF38">
        <v>0</v>
      </c>
    </row>
    <row r="39" spans="1:58">
      <c r="A39" s="2">
        <v>11</v>
      </c>
      <c r="B39" s="1">
        <f t="shared" si="6"/>
        <v>1.273148148148148E-4</v>
      </c>
      <c r="C39" s="5">
        <f t="shared" si="21"/>
        <v>0.50839120370370361</v>
      </c>
      <c r="D39" s="18">
        <f t="shared" si="0"/>
        <v>0.50839120370370361</v>
      </c>
      <c r="E39" s="21">
        <f t="shared" ca="1" si="22"/>
        <v>4.6296296296377548E-5</v>
      </c>
      <c r="F39" s="18">
        <f t="shared" ca="1" si="23"/>
        <v>0.50843749999999999</v>
      </c>
      <c r="G39" s="25">
        <f t="shared" ca="1" si="7"/>
        <v>20</v>
      </c>
      <c r="H39" s="18">
        <f t="shared" ca="1" si="24"/>
        <v>2.3148148148148149E-4</v>
      </c>
      <c r="I39" s="18">
        <f t="shared" ca="1" si="25"/>
        <v>0.50866898148148143</v>
      </c>
      <c r="J39" s="16">
        <f t="shared" ca="1" si="26"/>
        <v>0.50866898148148143</v>
      </c>
      <c r="K39" s="23">
        <f t="shared" ca="1" si="27"/>
        <v>2.662037037036713E-4</v>
      </c>
      <c r="L39" s="16">
        <f t="shared" ca="1" si="28"/>
        <v>0.5089351851851851</v>
      </c>
      <c r="M39" s="15">
        <f t="shared" ca="1" si="8"/>
        <v>35</v>
      </c>
      <c r="N39" s="16">
        <f t="shared" ca="1" si="9"/>
        <v>4.0509259259259258E-4</v>
      </c>
      <c r="O39" s="16">
        <f t="shared" ca="1" si="29"/>
        <v>0.50934027777777768</v>
      </c>
      <c r="P39" s="14">
        <f t="shared" ca="1" si="30"/>
        <v>0.50934027777777768</v>
      </c>
      <c r="Q39" s="23">
        <f>0</f>
        <v>0</v>
      </c>
      <c r="R39" s="14">
        <f t="shared" ca="1" si="31"/>
        <v>0.50934027777777768</v>
      </c>
      <c r="S39" s="13">
        <f t="shared" ca="1" si="10"/>
        <v>19</v>
      </c>
      <c r="T39" s="14">
        <f t="shared" ca="1" si="11"/>
        <v>2.199074074074074E-4</v>
      </c>
      <c r="U39" s="14">
        <f t="shared" ca="1" si="32"/>
        <v>0.50956018518518509</v>
      </c>
      <c r="V39" s="12">
        <f t="shared" ca="1" si="33"/>
        <v>0.50956018518518509</v>
      </c>
      <c r="W39" s="23">
        <f t="shared" ca="1" si="34"/>
        <v>7.6388888888889728E-4</v>
      </c>
      <c r="X39" s="12">
        <f t="shared" ca="1" si="35"/>
        <v>0.51032407407407399</v>
      </c>
      <c r="Y39" s="11">
        <f t="shared" ca="1" si="12"/>
        <v>40</v>
      </c>
      <c r="Z39" s="12">
        <f t="shared" ca="1" si="13"/>
        <v>4.6296296296296298E-4</v>
      </c>
      <c r="AA39" s="12">
        <f t="shared" ca="1" si="36"/>
        <v>0.51078703703703698</v>
      </c>
      <c r="AB39" s="10">
        <f t="shared" ca="1" si="37"/>
        <v>0.51078703703703698</v>
      </c>
      <c r="AC39" s="23">
        <f>0</f>
        <v>0</v>
      </c>
      <c r="AD39" s="10">
        <f t="shared" ca="1" si="38"/>
        <v>0.51078703703703698</v>
      </c>
      <c r="AE39" s="9">
        <f t="shared" ca="1" si="1"/>
        <v>20</v>
      </c>
      <c r="AF39" s="10">
        <f t="shared" ca="1" si="14"/>
        <v>2.3148148148148149E-4</v>
      </c>
      <c r="AG39" s="10">
        <f t="shared" ca="1" si="39"/>
        <v>0.51101851851851843</v>
      </c>
      <c r="AH39" s="9" t="str">
        <f t="shared" ca="1" si="2"/>
        <v>Bowl</v>
      </c>
      <c r="AI39" s="8">
        <f t="shared" ca="1" si="40"/>
        <v>0.51101851851851843</v>
      </c>
      <c r="AJ39" s="23">
        <f t="shared" ca="1" si="41"/>
        <v>0</v>
      </c>
      <c r="AK39" s="8">
        <f t="shared" ca="1" si="44"/>
        <v>0.51101851851851843</v>
      </c>
      <c r="AL39" s="7">
        <f t="shared" ca="1" si="3"/>
        <v>58</v>
      </c>
      <c r="AM39" s="8">
        <f t="shared" ca="1" si="15"/>
        <v>6.7129629629629625E-4</v>
      </c>
      <c r="AN39" s="8">
        <f t="shared" ca="1" si="16"/>
        <v>0.51168981481481468</v>
      </c>
      <c r="AO39" s="7" t="str">
        <f t="shared" ca="1" si="4"/>
        <v>Cash</v>
      </c>
      <c r="AP39" s="1">
        <f t="shared" ca="1" si="17"/>
        <v>1.0763888888889461E-3</v>
      </c>
      <c r="AQ39" s="1">
        <f t="shared" ca="1" si="5"/>
        <v>2.2222222222222222E-3</v>
      </c>
      <c r="AR39">
        <f t="shared" si="18"/>
        <v>1</v>
      </c>
      <c r="AS39" s="33">
        <f t="shared" ca="1" si="42"/>
        <v>1.0763888888889461E-3</v>
      </c>
      <c r="AT39" s="33">
        <f t="shared" ca="1" si="19"/>
        <v>2.2222222222222222E-3</v>
      </c>
      <c r="AX39">
        <f t="shared" si="43"/>
        <v>35</v>
      </c>
      <c r="AY39" s="34">
        <v>4.6357976314875186E-4</v>
      </c>
      <c r="BE39" s="34">
        <f t="shared" si="20"/>
        <v>7.740435010482273E-4</v>
      </c>
      <c r="BF39">
        <v>0</v>
      </c>
    </row>
    <row r="40" spans="1:58">
      <c r="A40" s="2">
        <v>72</v>
      </c>
      <c r="B40" s="1">
        <f t="shared" si="6"/>
        <v>8.3333333333333339E-4</v>
      </c>
      <c r="C40" s="5">
        <f t="shared" si="21"/>
        <v>0.50922453703703696</v>
      </c>
      <c r="D40" s="18">
        <f t="shared" si="0"/>
        <v>0.50922453703703696</v>
      </c>
      <c r="E40" s="21">
        <f t="shared" ca="1" si="22"/>
        <v>0</v>
      </c>
      <c r="F40" s="18">
        <f t="shared" ca="1" si="23"/>
        <v>0.50922453703703696</v>
      </c>
      <c r="G40" s="25">
        <f t="shared" ca="1" si="7"/>
        <v>21</v>
      </c>
      <c r="H40" s="18">
        <f t="shared" ca="1" si="24"/>
        <v>2.4305555555555555E-4</v>
      </c>
      <c r="I40" s="18">
        <f t="shared" ca="1" si="25"/>
        <v>0.50946759259259256</v>
      </c>
      <c r="J40" s="16">
        <f t="shared" ca="1" si="26"/>
        <v>0.50946759259259256</v>
      </c>
      <c r="K40" s="23">
        <f t="shared" ca="1" si="27"/>
        <v>9.2592592592533052E-5</v>
      </c>
      <c r="L40" s="16">
        <f t="shared" ca="1" si="28"/>
        <v>0.50956018518518509</v>
      </c>
      <c r="M40" s="15">
        <f t="shared" ca="1" si="8"/>
        <v>29</v>
      </c>
      <c r="N40" s="16">
        <f t="shared" ca="1" si="9"/>
        <v>3.3564814814814812E-4</v>
      </c>
      <c r="O40" s="16">
        <f t="shared" ca="1" si="29"/>
        <v>0.50989583333333321</v>
      </c>
      <c r="P40" s="14">
        <f t="shared" ca="1" si="30"/>
        <v>0.50989583333333321</v>
      </c>
      <c r="Q40" s="23">
        <f>0</f>
        <v>0</v>
      </c>
      <c r="R40" s="14">
        <f t="shared" ca="1" si="31"/>
        <v>0.50989583333333321</v>
      </c>
      <c r="S40" s="13">
        <f t="shared" ca="1" si="10"/>
        <v>27</v>
      </c>
      <c r="T40" s="14">
        <f t="shared" ca="1" si="11"/>
        <v>3.1250000000000001E-4</v>
      </c>
      <c r="U40" s="14">
        <f t="shared" ca="1" si="32"/>
        <v>0.51020833333333326</v>
      </c>
      <c r="V40" s="12">
        <f t="shared" ca="1" si="33"/>
        <v>0.51020833333333326</v>
      </c>
      <c r="W40" s="23">
        <f t="shared" ca="1" si="34"/>
        <v>8.101851851851638E-4</v>
      </c>
      <c r="X40" s="12">
        <f t="shared" ca="1" si="35"/>
        <v>0.51101851851851843</v>
      </c>
      <c r="Y40" s="11">
        <f t="shared" ca="1" si="12"/>
        <v>31</v>
      </c>
      <c r="Z40" s="12">
        <f t="shared" ca="1" si="13"/>
        <v>3.5879629629629629E-4</v>
      </c>
      <c r="AA40" s="12">
        <f t="shared" ca="1" si="36"/>
        <v>0.51137731481481474</v>
      </c>
      <c r="AB40" s="10">
        <f t="shared" ca="1" si="37"/>
        <v>0.51137731481481474</v>
      </c>
      <c r="AC40" s="23">
        <f>0</f>
        <v>0</v>
      </c>
      <c r="AD40" s="10">
        <f t="shared" ca="1" si="38"/>
        <v>0.51137731481481474</v>
      </c>
      <c r="AE40" s="9">
        <f t="shared" ca="1" si="1"/>
        <v>36</v>
      </c>
      <c r="AF40" s="10">
        <f t="shared" ca="1" si="14"/>
        <v>4.1666666666666669E-4</v>
      </c>
      <c r="AG40" s="10">
        <f t="shared" ca="1" si="39"/>
        <v>0.51179398148148136</v>
      </c>
      <c r="AH40" s="9" t="str">
        <f t="shared" ca="1" si="2"/>
        <v>Bowl</v>
      </c>
      <c r="AI40" s="8">
        <f t="shared" ca="1" si="40"/>
        <v>0.51179398148148136</v>
      </c>
      <c r="AJ40" s="23">
        <f t="shared" ca="1" si="41"/>
        <v>0</v>
      </c>
      <c r="AK40" s="8">
        <f t="shared" ca="1" si="44"/>
        <v>0.51179398148148136</v>
      </c>
      <c r="AL40" s="7">
        <f t="shared" ca="1" si="3"/>
        <v>21</v>
      </c>
      <c r="AM40" s="8">
        <f t="shared" ca="1" si="15"/>
        <v>2.4305555555555555E-4</v>
      </c>
      <c r="AN40" s="8">
        <f t="shared" ca="1" si="16"/>
        <v>0.51203703703703696</v>
      </c>
      <c r="AO40" s="7" t="str">
        <f t="shared" ca="1" si="4"/>
        <v>Debit</v>
      </c>
      <c r="AP40" s="1">
        <f t="shared" ca="1" si="17"/>
        <v>9.0277777777769685E-4</v>
      </c>
      <c r="AQ40" s="1">
        <f t="shared" ca="1" si="5"/>
        <v>1.9097222222222222E-3</v>
      </c>
      <c r="AR40">
        <f t="shared" si="18"/>
        <v>1</v>
      </c>
      <c r="AS40" s="33">
        <f t="shared" ca="1" si="42"/>
        <v>9.0277777777769685E-4</v>
      </c>
      <c r="AT40" s="33">
        <f t="shared" ca="1" si="19"/>
        <v>1.9097222222222222E-3</v>
      </c>
      <c r="AX40">
        <f t="shared" si="43"/>
        <v>36</v>
      </c>
      <c r="AY40" s="34">
        <v>5.2418180759374608E-4</v>
      </c>
      <c r="BE40" s="34">
        <f t="shared" si="20"/>
        <v>7.8561757512230141E-4</v>
      </c>
      <c r="BF40">
        <v>0</v>
      </c>
    </row>
    <row r="41" spans="1:58">
      <c r="A41" s="2">
        <v>170</v>
      </c>
      <c r="B41" s="1">
        <f t="shared" si="6"/>
        <v>1.9675925925925924E-3</v>
      </c>
      <c r="C41" s="5">
        <f t="shared" si="21"/>
        <v>0.51119212962962957</v>
      </c>
      <c r="D41" s="18">
        <f t="shared" si="0"/>
        <v>0.51119212962962957</v>
      </c>
      <c r="E41" s="21">
        <f t="shared" ca="1" si="22"/>
        <v>0</v>
      </c>
      <c r="F41" s="18">
        <f t="shared" ca="1" si="23"/>
        <v>0.51119212962962957</v>
      </c>
      <c r="G41" s="25">
        <f t="shared" ca="1" si="7"/>
        <v>14</v>
      </c>
      <c r="H41" s="18">
        <f t="shared" ca="1" si="24"/>
        <v>1.6203703703703703E-4</v>
      </c>
      <c r="I41" s="18">
        <f t="shared" ca="1" si="25"/>
        <v>0.51135416666666655</v>
      </c>
      <c r="J41" s="16">
        <f t="shared" ca="1" si="26"/>
        <v>0.51135416666666655</v>
      </c>
      <c r="K41" s="23">
        <f t="shared" ca="1" si="27"/>
        <v>0</v>
      </c>
      <c r="L41" s="16">
        <f t="shared" ca="1" si="28"/>
        <v>0.51135416666666655</v>
      </c>
      <c r="M41" s="15">
        <f t="shared" ca="1" si="8"/>
        <v>29</v>
      </c>
      <c r="N41" s="16">
        <f t="shared" ca="1" si="9"/>
        <v>3.3564814814814812E-4</v>
      </c>
      <c r="O41" s="16">
        <f t="shared" ca="1" si="29"/>
        <v>0.51168981481481468</v>
      </c>
      <c r="P41" s="14">
        <f t="shared" ca="1" si="30"/>
        <v>0.51168981481481468</v>
      </c>
      <c r="Q41" s="23">
        <f>0</f>
        <v>0</v>
      </c>
      <c r="R41" s="14">
        <f t="shared" ca="1" si="31"/>
        <v>0.51168981481481468</v>
      </c>
      <c r="S41" s="13">
        <f t="shared" ca="1" si="10"/>
        <v>22</v>
      </c>
      <c r="T41" s="14">
        <f t="shared" ca="1" si="11"/>
        <v>2.5462962962962961E-4</v>
      </c>
      <c r="U41" s="14">
        <f t="shared" ca="1" si="32"/>
        <v>0.51194444444444431</v>
      </c>
      <c r="V41" s="12">
        <f t="shared" ca="1" si="33"/>
        <v>0.51194444444444431</v>
      </c>
      <c r="W41" s="23">
        <f t="shared" ca="1" si="34"/>
        <v>0</v>
      </c>
      <c r="X41" s="12">
        <f t="shared" ca="1" si="35"/>
        <v>0.51194444444444431</v>
      </c>
      <c r="Y41" s="11">
        <f t="shared" ca="1" si="12"/>
        <v>34</v>
      </c>
      <c r="Z41" s="12">
        <f t="shared" ca="1" si="13"/>
        <v>3.9351851851851852E-4</v>
      </c>
      <c r="AA41" s="12">
        <f t="shared" ca="1" si="36"/>
        <v>0.51233796296296286</v>
      </c>
      <c r="AB41" s="10">
        <f t="shared" ca="1" si="37"/>
        <v>0.51233796296296286</v>
      </c>
      <c r="AC41" s="23">
        <f>0</f>
        <v>0</v>
      </c>
      <c r="AD41" s="10">
        <f t="shared" ca="1" si="38"/>
        <v>0.51233796296296286</v>
      </c>
      <c r="AE41" s="9">
        <f t="shared" ca="1" si="1"/>
        <v>33</v>
      </c>
      <c r="AF41" s="10">
        <f t="shared" ca="1" si="14"/>
        <v>3.8194444444444446E-4</v>
      </c>
      <c r="AG41" s="10">
        <f t="shared" ca="1" si="39"/>
        <v>0.51271990740740725</v>
      </c>
      <c r="AH41" s="9" t="str">
        <f t="shared" ca="1" si="2"/>
        <v>Bowl</v>
      </c>
      <c r="AI41" s="8">
        <f t="shared" ca="1" si="40"/>
        <v>0.51271990740740725</v>
      </c>
      <c r="AJ41" s="23">
        <f t="shared" ca="1" si="41"/>
        <v>0</v>
      </c>
      <c r="AK41" s="8">
        <f t="shared" ca="1" si="44"/>
        <v>0.51271990740740725</v>
      </c>
      <c r="AL41" s="7">
        <f t="shared" ca="1" si="3"/>
        <v>18</v>
      </c>
      <c r="AM41" s="8">
        <f t="shared" ca="1" si="15"/>
        <v>2.0833333333333335E-4</v>
      </c>
      <c r="AN41" s="8">
        <f t="shared" ca="1" si="16"/>
        <v>0.51292824074074062</v>
      </c>
      <c r="AO41" s="7" t="str">
        <f t="shared" ca="1" si="4"/>
        <v>Debit</v>
      </c>
      <c r="AP41" s="1">
        <f t="shared" ca="1" si="17"/>
        <v>0</v>
      </c>
      <c r="AQ41" s="1">
        <f t="shared" ca="1" si="5"/>
        <v>1.736111111111111E-3</v>
      </c>
      <c r="AR41">
        <f t="shared" si="18"/>
        <v>1</v>
      </c>
      <c r="AS41" s="33">
        <f t="shared" ca="1" si="42"/>
        <v>0</v>
      </c>
      <c r="AT41" s="33">
        <f t="shared" ca="1" si="19"/>
        <v>1.736111111111111E-3</v>
      </c>
      <c r="AX41">
        <f t="shared" si="43"/>
        <v>37</v>
      </c>
      <c r="AY41" s="34">
        <v>5.4372670626603222E-4</v>
      </c>
      <c r="BE41" s="34">
        <f t="shared" si="20"/>
        <v>7.9719164919637552E-4</v>
      </c>
      <c r="BF41">
        <v>0</v>
      </c>
    </row>
    <row r="42" spans="1:58">
      <c r="A42" s="2">
        <v>132</v>
      </c>
      <c r="B42" s="1">
        <f t="shared" si="6"/>
        <v>1.5277777777777779E-3</v>
      </c>
      <c r="C42" s="5">
        <f t="shared" si="21"/>
        <v>0.51271990740740736</v>
      </c>
      <c r="D42" s="18">
        <f t="shared" si="0"/>
        <v>0.51271990740740736</v>
      </c>
      <c r="E42" s="21">
        <f t="shared" ca="1" si="22"/>
        <v>0</v>
      </c>
      <c r="F42" s="18">
        <f t="shared" ca="1" si="23"/>
        <v>0.51271990740740736</v>
      </c>
      <c r="G42" s="25">
        <f t="shared" ca="1" si="7"/>
        <v>29</v>
      </c>
      <c r="H42" s="18">
        <f t="shared" ca="1" si="24"/>
        <v>3.3564814814814812E-4</v>
      </c>
      <c r="I42" s="18">
        <f t="shared" ca="1" si="25"/>
        <v>0.51305555555555549</v>
      </c>
      <c r="J42" s="16">
        <f t="shared" ca="1" si="26"/>
        <v>0.51305555555555549</v>
      </c>
      <c r="K42" s="23">
        <f t="shared" ca="1" si="27"/>
        <v>0</v>
      </c>
      <c r="L42" s="16">
        <f t="shared" ca="1" si="28"/>
        <v>0.51305555555555549</v>
      </c>
      <c r="M42" s="15">
        <f t="shared" ca="1" si="8"/>
        <v>21</v>
      </c>
      <c r="N42" s="16">
        <f t="shared" ca="1" si="9"/>
        <v>2.4305555555555555E-4</v>
      </c>
      <c r="O42" s="16">
        <f t="shared" ca="1" si="29"/>
        <v>0.51329861111111108</v>
      </c>
      <c r="P42" s="14">
        <f t="shared" ca="1" si="30"/>
        <v>0.51329861111111108</v>
      </c>
      <c r="Q42" s="23">
        <f>0</f>
        <v>0</v>
      </c>
      <c r="R42" s="14">
        <f t="shared" ca="1" si="31"/>
        <v>0.51329861111111108</v>
      </c>
      <c r="S42" s="13">
        <f t="shared" ca="1" si="10"/>
        <v>33</v>
      </c>
      <c r="T42" s="14">
        <f t="shared" ca="1" si="11"/>
        <v>3.8194444444444446E-4</v>
      </c>
      <c r="U42" s="14">
        <f t="shared" ca="1" si="32"/>
        <v>0.51368055555555547</v>
      </c>
      <c r="V42" s="12">
        <f t="shared" ca="1" si="33"/>
        <v>0.51368055555555547</v>
      </c>
      <c r="W42" s="23">
        <f t="shared" ca="1" si="34"/>
        <v>0</v>
      </c>
      <c r="X42" s="12">
        <f t="shared" ca="1" si="35"/>
        <v>0.51368055555555547</v>
      </c>
      <c r="Y42" s="11">
        <f t="shared" ca="1" si="12"/>
        <v>38</v>
      </c>
      <c r="Z42" s="12">
        <f t="shared" ca="1" si="13"/>
        <v>4.3981481481481481E-4</v>
      </c>
      <c r="AA42" s="12">
        <f t="shared" ca="1" si="36"/>
        <v>0.51412037037037028</v>
      </c>
      <c r="AB42" s="10">
        <f t="shared" ca="1" si="37"/>
        <v>0.51412037037037028</v>
      </c>
      <c r="AC42" s="23">
        <f>0</f>
        <v>0</v>
      </c>
      <c r="AD42" s="10">
        <f t="shared" ca="1" si="38"/>
        <v>0.51412037037037028</v>
      </c>
      <c r="AE42" s="9">
        <f t="shared" ca="1" si="1"/>
        <v>25</v>
      </c>
      <c r="AF42" s="10">
        <f t="shared" ca="1" si="14"/>
        <v>2.8935185185185184E-4</v>
      </c>
      <c r="AG42" s="10">
        <f t="shared" ca="1" si="39"/>
        <v>0.51440972222222214</v>
      </c>
      <c r="AH42" s="9" t="str">
        <f t="shared" ca="1" si="2"/>
        <v>Bowl</v>
      </c>
      <c r="AI42" s="8">
        <f t="shared" ca="1" si="40"/>
        <v>0.51440972222222214</v>
      </c>
      <c r="AJ42" s="23">
        <f t="shared" ca="1" si="41"/>
        <v>0</v>
      </c>
      <c r="AK42" s="8">
        <f t="shared" ca="1" si="44"/>
        <v>0.51440972222222214</v>
      </c>
      <c r="AL42" s="7">
        <f t="shared" ca="1" si="3"/>
        <v>17</v>
      </c>
      <c r="AM42" s="8">
        <f t="shared" ca="1" si="15"/>
        <v>1.9675925925925926E-4</v>
      </c>
      <c r="AN42" s="8">
        <f t="shared" ca="1" si="16"/>
        <v>0.51460648148148136</v>
      </c>
      <c r="AO42" s="7" t="str">
        <f t="shared" ca="1" si="4"/>
        <v>Debit</v>
      </c>
      <c r="AP42" s="1">
        <f t="shared" ca="1" si="17"/>
        <v>0</v>
      </c>
      <c r="AQ42" s="1">
        <f t="shared" ca="1" si="5"/>
        <v>1.8865740740740742E-3</v>
      </c>
      <c r="AR42">
        <f t="shared" si="18"/>
        <v>1</v>
      </c>
      <c r="AS42" s="33">
        <f t="shared" ca="1" si="42"/>
        <v>0</v>
      </c>
      <c r="AT42" s="33">
        <f t="shared" ca="1" si="19"/>
        <v>1.8865740740740742E-3</v>
      </c>
      <c r="AX42">
        <f t="shared" si="43"/>
        <v>38</v>
      </c>
      <c r="AY42" s="34">
        <v>4.0835800534077518E-4</v>
      </c>
      <c r="BE42" s="34">
        <f t="shared" si="20"/>
        <v>8.0876572327044963E-4</v>
      </c>
      <c r="BF42">
        <v>0</v>
      </c>
    </row>
    <row r="43" spans="1:58">
      <c r="A43" s="2">
        <v>129</v>
      </c>
      <c r="B43" s="1">
        <f t="shared" si="6"/>
        <v>1.4930555555555556E-3</v>
      </c>
      <c r="C43" s="5">
        <f t="shared" si="21"/>
        <v>0.51421296296296293</v>
      </c>
      <c r="D43" s="18">
        <f t="shared" si="0"/>
        <v>0.51421296296296293</v>
      </c>
      <c r="E43" s="21">
        <f t="shared" ca="1" si="22"/>
        <v>0</v>
      </c>
      <c r="F43" s="18">
        <f t="shared" ca="1" si="23"/>
        <v>0.51421296296296293</v>
      </c>
      <c r="G43" s="25">
        <f t="shared" ca="1" si="7"/>
        <v>29</v>
      </c>
      <c r="H43" s="18">
        <f t="shared" ca="1" si="24"/>
        <v>3.3564814814814812E-4</v>
      </c>
      <c r="I43" s="18">
        <f t="shared" ca="1" si="25"/>
        <v>0.51454861111111105</v>
      </c>
      <c r="J43" s="16">
        <f t="shared" ca="1" si="26"/>
        <v>0.51454861111111105</v>
      </c>
      <c r="K43" s="23">
        <f t="shared" ca="1" si="27"/>
        <v>0</v>
      </c>
      <c r="L43" s="16">
        <f t="shared" ca="1" si="28"/>
        <v>0.51454861111111105</v>
      </c>
      <c r="M43" s="15">
        <f t="shared" ca="1" si="8"/>
        <v>29</v>
      </c>
      <c r="N43" s="16">
        <f t="shared" ca="1" si="9"/>
        <v>3.3564814814814812E-4</v>
      </c>
      <c r="O43" s="16">
        <f t="shared" ca="1" si="29"/>
        <v>0.51488425925925918</v>
      </c>
      <c r="P43" s="14">
        <f t="shared" ca="1" si="30"/>
        <v>0.51488425925925918</v>
      </c>
      <c r="Q43" s="23">
        <f>0</f>
        <v>0</v>
      </c>
      <c r="R43" s="14">
        <f t="shared" ca="1" si="31"/>
        <v>0.51488425925925918</v>
      </c>
      <c r="S43" s="13">
        <f t="shared" ca="1" si="10"/>
        <v>45</v>
      </c>
      <c r="T43" s="14">
        <f t="shared" ca="1" si="11"/>
        <v>5.2083333333333333E-4</v>
      </c>
      <c r="U43" s="14">
        <f t="shared" ca="1" si="32"/>
        <v>0.51540509259259248</v>
      </c>
      <c r="V43" s="12">
        <f t="shared" ca="1" si="33"/>
        <v>0.51540509259259248</v>
      </c>
      <c r="W43" s="23">
        <f t="shared" ca="1" si="34"/>
        <v>0</v>
      </c>
      <c r="X43" s="12">
        <f t="shared" ca="1" si="35"/>
        <v>0.51540509259259248</v>
      </c>
      <c r="Y43" s="11">
        <f t="shared" ca="1" si="12"/>
        <v>35</v>
      </c>
      <c r="Z43" s="12">
        <f t="shared" ca="1" si="13"/>
        <v>4.0509259259259258E-4</v>
      </c>
      <c r="AA43" s="12">
        <f t="shared" ca="1" si="36"/>
        <v>0.51581018518518507</v>
      </c>
      <c r="AB43" s="10">
        <f t="shared" ca="1" si="37"/>
        <v>0.51581018518518507</v>
      </c>
      <c r="AC43" s="23">
        <f>0</f>
        <v>0</v>
      </c>
      <c r="AD43" s="10">
        <f t="shared" ca="1" si="38"/>
        <v>0.51581018518518507</v>
      </c>
      <c r="AE43" s="9">
        <f t="shared" ca="1" si="1"/>
        <v>46</v>
      </c>
      <c r="AF43" s="10">
        <f t="shared" ca="1" si="14"/>
        <v>5.3240740740740744E-4</v>
      </c>
      <c r="AG43" s="10">
        <f t="shared" ca="1" si="39"/>
        <v>0.51634259259259252</v>
      </c>
      <c r="AH43" s="9" t="str">
        <f t="shared" ca="1" si="2"/>
        <v>Bowl</v>
      </c>
      <c r="AI43" s="8">
        <f t="shared" ca="1" si="40"/>
        <v>0.51634259259259252</v>
      </c>
      <c r="AJ43" s="23">
        <f t="shared" ca="1" si="41"/>
        <v>0</v>
      </c>
      <c r="AK43" s="8">
        <f t="shared" ca="1" si="44"/>
        <v>0.51634259259259252</v>
      </c>
      <c r="AL43" s="7">
        <f t="shared" ca="1" si="3"/>
        <v>18</v>
      </c>
      <c r="AM43" s="8">
        <f t="shared" ca="1" si="15"/>
        <v>2.0833333333333335E-4</v>
      </c>
      <c r="AN43" s="8">
        <f t="shared" ca="1" si="16"/>
        <v>0.51655092592592589</v>
      </c>
      <c r="AO43" s="7" t="str">
        <f t="shared" ca="1" si="4"/>
        <v>Debit</v>
      </c>
      <c r="AP43" s="1">
        <f t="shared" ca="1" si="17"/>
        <v>0</v>
      </c>
      <c r="AQ43" s="1">
        <f t="shared" ca="1" si="5"/>
        <v>2.3379629629629631E-3</v>
      </c>
      <c r="AR43">
        <f t="shared" si="18"/>
        <v>1</v>
      </c>
      <c r="AS43" s="33">
        <f t="shared" ca="1" si="42"/>
        <v>0</v>
      </c>
      <c r="AT43" s="33">
        <f t="shared" ca="1" si="19"/>
        <v>2.3379629629629631E-3</v>
      </c>
      <c r="AX43">
        <f t="shared" si="43"/>
        <v>39</v>
      </c>
      <c r="AY43" s="34">
        <v>5.5914750957855163E-4</v>
      </c>
      <c r="BE43" s="34">
        <f t="shared" si="20"/>
        <v>8.2033979734452375E-4</v>
      </c>
      <c r="BF43">
        <v>0</v>
      </c>
    </row>
    <row r="44" spans="1:58">
      <c r="A44" s="2">
        <v>184</v>
      </c>
      <c r="B44" s="1">
        <f t="shared" si="6"/>
        <v>2.1296296296296298E-3</v>
      </c>
      <c r="C44" s="5">
        <f t="shared" si="21"/>
        <v>0.51634259259259252</v>
      </c>
      <c r="D44" s="18">
        <f t="shared" si="0"/>
        <v>0.51634259259259252</v>
      </c>
      <c r="E44" s="21">
        <f t="shared" ca="1" si="22"/>
        <v>0</v>
      </c>
      <c r="F44" s="18">
        <f t="shared" ca="1" si="23"/>
        <v>0.51634259259259252</v>
      </c>
      <c r="G44" s="25">
        <f t="shared" ca="1" si="7"/>
        <v>25</v>
      </c>
      <c r="H44" s="18">
        <f t="shared" ca="1" si="24"/>
        <v>2.8935185185185184E-4</v>
      </c>
      <c r="I44" s="18">
        <f t="shared" ca="1" si="25"/>
        <v>0.51663194444444438</v>
      </c>
      <c r="J44" s="16">
        <f t="shared" ca="1" si="26"/>
        <v>0.51663194444444438</v>
      </c>
      <c r="K44" s="23">
        <f t="shared" ca="1" si="27"/>
        <v>0</v>
      </c>
      <c r="L44" s="16">
        <f t="shared" ca="1" si="28"/>
        <v>0.51663194444444438</v>
      </c>
      <c r="M44" s="15">
        <f t="shared" ca="1" si="8"/>
        <v>34</v>
      </c>
      <c r="N44" s="16">
        <f t="shared" ca="1" si="9"/>
        <v>3.9351851851851852E-4</v>
      </c>
      <c r="O44" s="16">
        <f t="shared" ca="1" si="29"/>
        <v>0.51702546296296292</v>
      </c>
      <c r="P44" s="14">
        <f t="shared" ca="1" si="30"/>
        <v>0.51702546296296292</v>
      </c>
      <c r="Q44" s="23">
        <f>0</f>
        <v>0</v>
      </c>
      <c r="R44" s="14">
        <f t="shared" ca="1" si="31"/>
        <v>0.51702546296296292</v>
      </c>
      <c r="S44" s="13">
        <f t="shared" ca="1" si="10"/>
        <v>25</v>
      </c>
      <c r="T44" s="14">
        <f t="shared" ca="1" si="11"/>
        <v>2.8935185185185184E-4</v>
      </c>
      <c r="U44" s="14">
        <f t="shared" ca="1" si="32"/>
        <v>0.51731481481481478</v>
      </c>
      <c r="V44" s="12">
        <f t="shared" ca="1" si="33"/>
        <v>0.51731481481481478</v>
      </c>
      <c r="W44" s="23">
        <f t="shared" ca="1" si="34"/>
        <v>0</v>
      </c>
      <c r="X44" s="12">
        <f t="shared" ca="1" si="35"/>
        <v>0.51731481481481478</v>
      </c>
      <c r="Y44" s="11">
        <f t="shared" ca="1" si="12"/>
        <v>24</v>
      </c>
      <c r="Z44" s="12">
        <f t="shared" ca="1" si="13"/>
        <v>2.7777777777777778E-4</v>
      </c>
      <c r="AA44" s="12">
        <f t="shared" ca="1" si="36"/>
        <v>0.5175925925925926</v>
      </c>
      <c r="AB44" s="10">
        <f t="shared" ca="1" si="37"/>
        <v>0.5175925925925926</v>
      </c>
      <c r="AC44" s="23">
        <f>0</f>
        <v>0</v>
      </c>
      <c r="AD44" s="10">
        <f t="shared" ca="1" si="38"/>
        <v>0.5175925925925926</v>
      </c>
      <c r="AE44" s="9">
        <f t="shared" ca="1" si="1"/>
        <v>30</v>
      </c>
      <c r="AF44" s="10">
        <f t="shared" ca="1" si="14"/>
        <v>3.4722222222222224E-4</v>
      </c>
      <c r="AG44" s="10">
        <f t="shared" ca="1" si="39"/>
        <v>0.51793981481481488</v>
      </c>
      <c r="AH44" s="9" t="str">
        <f t="shared" ca="1" si="2"/>
        <v>Bowl</v>
      </c>
      <c r="AI44" s="8">
        <f t="shared" ca="1" si="40"/>
        <v>0.51793981481481488</v>
      </c>
      <c r="AJ44" s="23">
        <f t="shared" ca="1" si="41"/>
        <v>0</v>
      </c>
      <c r="AK44" s="8">
        <f t="shared" ca="1" si="44"/>
        <v>0.51793981481481488</v>
      </c>
      <c r="AL44" s="7">
        <f t="shared" ca="1" si="3"/>
        <v>17</v>
      </c>
      <c r="AM44" s="8">
        <f t="shared" ca="1" si="15"/>
        <v>1.9675925925925926E-4</v>
      </c>
      <c r="AN44" s="8">
        <f t="shared" ca="1" si="16"/>
        <v>0.5181365740740741</v>
      </c>
      <c r="AO44" s="7" t="str">
        <f t="shared" ca="1" si="4"/>
        <v>Debit</v>
      </c>
      <c r="AP44" s="1">
        <f t="shared" ca="1" si="17"/>
        <v>0</v>
      </c>
      <c r="AQ44" s="1">
        <f t="shared" ca="1" si="5"/>
        <v>1.7939814814814815E-3</v>
      </c>
      <c r="AR44">
        <f t="shared" si="18"/>
        <v>1</v>
      </c>
      <c r="AS44" s="33">
        <f t="shared" ca="1" si="42"/>
        <v>0</v>
      </c>
      <c r="AT44" s="33">
        <f t="shared" ca="1" si="19"/>
        <v>1.7939814814814815E-3</v>
      </c>
      <c r="AX44">
        <f t="shared" si="43"/>
        <v>40</v>
      </c>
      <c r="AY44" s="34">
        <v>4.8286160766445858E-4</v>
      </c>
      <c r="BE44" s="34">
        <f t="shared" si="20"/>
        <v>8.3191387141859786E-4</v>
      </c>
      <c r="BF44">
        <v>0</v>
      </c>
    </row>
    <row r="45" spans="1:58">
      <c r="A45" s="2">
        <v>44</v>
      </c>
      <c r="B45" s="1">
        <f t="shared" si="6"/>
        <v>5.0925925925925921E-4</v>
      </c>
      <c r="C45" s="5">
        <f t="shared" si="21"/>
        <v>0.51685185185185178</v>
      </c>
      <c r="D45" s="18">
        <f t="shared" si="0"/>
        <v>0.51685185185185178</v>
      </c>
      <c r="E45" s="21">
        <f t="shared" ca="1" si="22"/>
        <v>0</v>
      </c>
      <c r="F45" s="18">
        <f t="shared" ca="1" si="23"/>
        <v>0.51685185185185178</v>
      </c>
      <c r="G45" s="25">
        <f t="shared" ca="1" si="7"/>
        <v>16</v>
      </c>
      <c r="H45" s="18">
        <f t="shared" ca="1" si="24"/>
        <v>1.8518518518518518E-4</v>
      </c>
      <c r="I45" s="18">
        <f t="shared" ca="1" si="25"/>
        <v>0.51703703703703696</v>
      </c>
      <c r="J45" s="16">
        <f t="shared" ca="1" si="26"/>
        <v>0.51703703703703696</v>
      </c>
      <c r="K45" s="23">
        <f t="shared" ca="1" si="27"/>
        <v>2.777777777778212E-4</v>
      </c>
      <c r="L45" s="16">
        <f t="shared" ca="1" si="28"/>
        <v>0.51731481481481478</v>
      </c>
      <c r="M45" s="15">
        <f t="shared" ca="1" si="8"/>
        <v>20</v>
      </c>
      <c r="N45" s="16">
        <f t="shared" ca="1" si="9"/>
        <v>2.3148148148148149E-4</v>
      </c>
      <c r="O45" s="16">
        <f t="shared" ca="1" si="29"/>
        <v>0.51754629629629623</v>
      </c>
      <c r="P45" s="14">
        <f t="shared" ca="1" si="30"/>
        <v>0.51754629629629623</v>
      </c>
      <c r="Q45" s="23">
        <f>0</f>
        <v>0</v>
      </c>
      <c r="R45" s="14">
        <f t="shared" ca="1" si="31"/>
        <v>0.51754629629629623</v>
      </c>
      <c r="S45" s="13">
        <f t="shared" ca="1" si="10"/>
        <v>38</v>
      </c>
      <c r="T45" s="14">
        <f t="shared" ca="1" si="11"/>
        <v>4.3981481481481481E-4</v>
      </c>
      <c r="U45" s="14">
        <f t="shared" ca="1" si="32"/>
        <v>0.51798611111111104</v>
      </c>
      <c r="V45" s="12">
        <f t="shared" ca="1" si="33"/>
        <v>0.51798611111111104</v>
      </c>
      <c r="W45" s="23">
        <f t="shared" ca="1" si="34"/>
        <v>0</v>
      </c>
      <c r="X45" s="12">
        <f t="shared" ca="1" si="35"/>
        <v>0.51798611111111104</v>
      </c>
      <c r="Y45" s="11">
        <f t="shared" ca="1" si="12"/>
        <v>50</v>
      </c>
      <c r="Z45" s="12">
        <f t="shared" ca="1" si="13"/>
        <v>5.7870370370370367E-4</v>
      </c>
      <c r="AA45" s="12">
        <f t="shared" ca="1" si="36"/>
        <v>0.51856481481481476</v>
      </c>
      <c r="AB45" s="10">
        <f t="shared" ca="1" si="37"/>
        <v>0.51856481481481476</v>
      </c>
      <c r="AC45" s="23">
        <f>0</f>
        <v>0</v>
      </c>
      <c r="AD45" s="10">
        <f t="shared" ca="1" si="38"/>
        <v>0.51856481481481476</v>
      </c>
      <c r="AE45" s="9">
        <f t="shared" ca="1" si="1"/>
        <v>48</v>
      </c>
      <c r="AF45" s="10">
        <f t="shared" ca="1" si="14"/>
        <v>5.5555555555555556E-4</v>
      </c>
      <c r="AG45" s="10">
        <f t="shared" ca="1" si="39"/>
        <v>0.51912037037037029</v>
      </c>
      <c r="AH45" s="9" t="str">
        <f t="shared" ca="1" si="2"/>
        <v>Bowl</v>
      </c>
      <c r="AI45" s="8">
        <f t="shared" ca="1" si="40"/>
        <v>0.51912037037037029</v>
      </c>
      <c r="AJ45" s="23">
        <f t="shared" ca="1" si="41"/>
        <v>0</v>
      </c>
      <c r="AK45" s="8">
        <f t="shared" ca="1" si="44"/>
        <v>0.51912037037037029</v>
      </c>
      <c r="AL45" s="7">
        <f t="shared" ca="1" si="3"/>
        <v>18</v>
      </c>
      <c r="AM45" s="8">
        <f t="shared" ca="1" si="15"/>
        <v>2.0833333333333335E-4</v>
      </c>
      <c r="AN45" s="8">
        <f t="shared" ca="1" si="16"/>
        <v>0.51932870370370365</v>
      </c>
      <c r="AO45" s="7" t="str">
        <f t="shared" ca="1" si="4"/>
        <v>Debit</v>
      </c>
      <c r="AP45" s="1">
        <f t="shared" ca="1" si="17"/>
        <v>2.777777777778212E-4</v>
      </c>
      <c r="AQ45" s="1">
        <f t="shared" ca="1" si="5"/>
        <v>2.1990740740740742E-3</v>
      </c>
      <c r="AR45">
        <f t="shared" si="18"/>
        <v>1</v>
      </c>
      <c r="AS45" s="33">
        <f t="shared" ca="1" si="42"/>
        <v>2.777777777778212E-4</v>
      </c>
      <c r="AT45" s="33">
        <f t="shared" ca="1" si="19"/>
        <v>2.1990740740740742E-3</v>
      </c>
      <c r="AX45">
        <f t="shared" si="43"/>
        <v>41</v>
      </c>
      <c r="AY45" s="34">
        <v>4.5109862997795954E-4</v>
      </c>
      <c r="BE45" s="34">
        <f t="shared" si="20"/>
        <v>8.4348794549267197E-4</v>
      </c>
      <c r="BF45">
        <v>0</v>
      </c>
    </row>
    <row r="46" spans="1:58">
      <c r="A46" s="2">
        <v>60</v>
      </c>
      <c r="B46" s="1">
        <f t="shared" si="6"/>
        <v>6.9444444444444447E-4</v>
      </c>
      <c r="C46" s="5">
        <f t="shared" si="21"/>
        <v>0.51754629629629623</v>
      </c>
      <c r="D46" s="18">
        <f t="shared" si="0"/>
        <v>0.51754629629629623</v>
      </c>
      <c r="E46" s="21">
        <f t="shared" ca="1" si="22"/>
        <v>0</v>
      </c>
      <c r="F46" s="18">
        <f t="shared" ca="1" si="23"/>
        <v>0.51754629629629623</v>
      </c>
      <c r="G46" s="25">
        <f t="shared" ca="1" si="7"/>
        <v>16</v>
      </c>
      <c r="H46" s="18">
        <f t="shared" ca="1" si="24"/>
        <v>1.8518518518518518E-4</v>
      </c>
      <c r="I46" s="18">
        <f t="shared" ca="1" si="25"/>
        <v>0.5177314814814814</v>
      </c>
      <c r="J46" s="16">
        <f t="shared" ca="1" si="26"/>
        <v>0.5177314814814814</v>
      </c>
      <c r="K46" s="23">
        <f t="shared" ca="1" si="27"/>
        <v>2.5462962962963243E-4</v>
      </c>
      <c r="L46" s="16">
        <f t="shared" ca="1" si="28"/>
        <v>0.51798611111111104</v>
      </c>
      <c r="M46" s="15">
        <f t="shared" ca="1" si="8"/>
        <v>23</v>
      </c>
      <c r="N46" s="16">
        <f t="shared" ca="1" si="9"/>
        <v>2.6620370370370372E-4</v>
      </c>
      <c r="O46" s="16">
        <f t="shared" ca="1" si="29"/>
        <v>0.51825231481481471</v>
      </c>
      <c r="P46" s="14">
        <f t="shared" ca="1" si="30"/>
        <v>0.51825231481481471</v>
      </c>
      <c r="Q46" s="23">
        <f>0</f>
        <v>0</v>
      </c>
      <c r="R46" s="14">
        <f t="shared" ca="1" si="31"/>
        <v>0.51825231481481471</v>
      </c>
      <c r="S46" s="13">
        <f t="shared" ca="1" si="10"/>
        <v>31</v>
      </c>
      <c r="T46" s="14">
        <f t="shared" ca="1" si="11"/>
        <v>3.5879629629629629E-4</v>
      </c>
      <c r="U46" s="14">
        <f t="shared" ca="1" si="32"/>
        <v>0.51861111111111102</v>
      </c>
      <c r="V46" s="12">
        <f t="shared" ca="1" si="33"/>
        <v>0.51861111111111102</v>
      </c>
      <c r="W46" s="23">
        <f t="shared" ca="1" si="34"/>
        <v>5.0925925925926485E-4</v>
      </c>
      <c r="X46" s="12">
        <f t="shared" ca="1" si="35"/>
        <v>0.51912037037037029</v>
      </c>
      <c r="Y46" s="11">
        <f t="shared" ca="1" si="12"/>
        <v>48</v>
      </c>
      <c r="Z46" s="12">
        <f t="shared" ca="1" si="13"/>
        <v>5.5555555555555556E-4</v>
      </c>
      <c r="AA46" s="12">
        <f t="shared" ca="1" si="36"/>
        <v>0.51967592592592582</v>
      </c>
      <c r="AB46" s="10">
        <f t="shared" ca="1" si="37"/>
        <v>0.51967592592592582</v>
      </c>
      <c r="AC46" s="23">
        <f>0</f>
        <v>0</v>
      </c>
      <c r="AD46" s="10">
        <f t="shared" ca="1" si="38"/>
        <v>0.51967592592592582</v>
      </c>
      <c r="AE46" s="9">
        <f t="shared" ca="1" si="1"/>
        <v>25</v>
      </c>
      <c r="AF46" s="10">
        <f t="shared" ca="1" si="14"/>
        <v>2.8935185185185184E-4</v>
      </c>
      <c r="AG46" s="10">
        <f t="shared" ca="1" si="39"/>
        <v>0.51996527777777768</v>
      </c>
      <c r="AH46" s="9" t="str">
        <f t="shared" ca="1" si="2"/>
        <v>Bowl</v>
      </c>
      <c r="AI46" s="8">
        <f t="shared" ca="1" si="40"/>
        <v>0.51996527777777768</v>
      </c>
      <c r="AJ46" s="23">
        <f t="shared" ca="1" si="41"/>
        <v>0</v>
      </c>
      <c r="AK46" s="8">
        <f t="shared" ca="1" si="44"/>
        <v>0.51996527777777768</v>
      </c>
      <c r="AL46" s="7">
        <f t="shared" ca="1" si="3"/>
        <v>15</v>
      </c>
      <c r="AM46" s="8">
        <f t="shared" ca="1" si="15"/>
        <v>1.7361111111111112E-4</v>
      </c>
      <c r="AN46" s="8">
        <f t="shared" ca="1" si="16"/>
        <v>0.52013888888888882</v>
      </c>
      <c r="AO46" s="7" t="str">
        <f t="shared" ca="1" si="4"/>
        <v>Debit</v>
      </c>
      <c r="AP46" s="1">
        <f t="shared" ca="1" si="17"/>
        <v>7.6388888888889728E-4</v>
      </c>
      <c r="AQ46" s="1">
        <f t="shared" ca="1" si="5"/>
        <v>1.8287037037037037E-3</v>
      </c>
      <c r="AR46">
        <f t="shared" si="18"/>
        <v>1</v>
      </c>
      <c r="AS46" s="33">
        <f t="shared" ca="1" si="42"/>
        <v>7.6388888888889728E-4</v>
      </c>
      <c r="AT46" s="33">
        <f t="shared" ca="1" si="19"/>
        <v>1.8287037037037037E-3</v>
      </c>
      <c r="AX46">
        <f t="shared" si="43"/>
        <v>42</v>
      </c>
      <c r="AY46" s="34">
        <v>4.3567862533380926E-4</v>
      </c>
    </row>
    <row r="47" spans="1:58">
      <c r="A47" s="2">
        <v>176</v>
      </c>
      <c r="B47" s="1">
        <f t="shared" si="6"/>
        <v>2.0370370370370369E-3</v>
      </c>
      <c r="C47" s="5">
        <f t="shared" si="21"/>
        <v>0.51958333333333329</v>
      </c>
      <c r="D47" s="18">
        <f t="shared" si="0"/>
        <v>0.51958333333333329</v>
      </c>
      <c r="E47" s="21">
        <f t="shared" ca="1" si="22"/>
        <v>0</v>
      </c>
      <c r="F47" s="18">
        <f t="shared" ca="1" si="23"/>
        <v>0.51958333333333329</v>
      </c>
      <c r="G47" s="25">
        <f t="shared" ca="1" si="7"/>
        <v>11</v>
      </c>
      <c r="H47" s="18">
        <f t="shared" ca="1" si="24"/>
        <v>1.273148148148148E-4</v>
      </c>
      <c r="I47" s="18">
        <f t="shared" ca="1" si="25"/>
        <v>0.51971064814814805</v>
      </c>
      <c r="J47" s="16">
        <f t="shared" ca="1" si="26"/>
        <v>0.51971064814814805</v>
      </c>
      <c r="K47" s="23">
        <f t="shared" ca="1" si="27"/>
        <v>0</v>
      </c>
      <c r="L47" s="16">
        <f t="shared" ca="1" si="28"/>
        <v>0.51971064814814805</v>
      </c>
      <c r="M47" s="15">
        <f t="shared" ca="1" si="8"/>
        <v>30</v>
      </c>
      <c r="N47" s="16">
        <f t="shared" ca="1" si="9"/>
        <v>3.4722222222222224E-4</v>
      </c>
      <c r="O47" s="16">
        <f t="shared" ca="1" si="29"/>
        <v>0.52005787037037032</v>
      </c>
      <c r="P47" s="14">
        <f t="shared" ca="1" si="30"/>
        <v>0.52005787037037032</v>
      </c>
      <c r="Q47" s="23">
        <f>0</f>
        <v>0</v>
      </c>
      <c r="R47" s="14">
        <f t="shared" ca="1" si="31"/>
        <v>0.52005787037037032</v>
      </c>
      <c r="S47" s="13">
        <f t="shared" ca="1" si="10"/>
        <v>31</v>
      </c>
      <c r="T47" s="14">
        <f t="shared" ca="1" si="11"/>
        <v>3.5879629629629629E-4</v>
      </c>
      <c r="U47" s="14">
        <f t="shared" ca="1" si="32"/>
        <v>0.52041666666666664</v>
      </c>
      <c r="V47" s="12">
        <f t="shared" ca="1" si="33"/>
        <v>0.52041666666666664</v>
      </c>
      <c r="W47" s="23">
        <f t="shared" ca="1" si="34"/>
        <v>0</v>
      </c>
      <c r="X47" s="12">
        <f t="shared" ca="1" si="35"/>
        <v>0.52041666666666664</v>
      </c>
      <c r="Y47" s="11">
        <f t="shared" ca="1" si="12"/>
        <v>36</v>
      </c>
      <c r="Z47" s="12">
        <f t="shared" ca="1" si="13"/>
        <v>4.1666666666666669E-4</v>
      </c>
      <c r="AA47" s="12">
        <f t="shared" ca="1" si="36"/>
        <v>0.52083333333333326</v>
      </c>
      <c r="AB47" s="10">
        <f t="shared" ca="1" si="37"/>
        <v>0.52083333333333326</v>
      </c>
      <c r="AC47" s="23">
        <f>0</f>
        <v>0</v>
      </c>
      <c r="AD47" s="10">
        <f t="shared" ca="1" si="38"/>
        <v>0.52083333333333326</v>
      </c>
      <c r="AE47" s="9">
        <f t="shared" ca="1" si="1"/>
        <v>35</v>
      </c>
      <c r="AF47" s="10">
        <f t="shared" ca="1" si="14"/>
        <v>4.0509259259259258E-4</v>
      </c>
      <c r="AG47" s="10">
        <f t="shared" ca="1" si="39"/>
        <v>0.52123842592592584</v>
      </c>
      <c r="AH47" s="9" t="str">
        <f t="shared" ca="1" si="2"/>
        <v>Bowl</v>
      </c>
      <c r="AI47" s="8">
        <f t="shared" ca="1" si="40"/>
        <v>0.52123842592592584</v>
      </c>
      <c r="AJ47" s="23">
        <f t="shared" ca="1" si="41"/>
        <v>0</v>
      </c>
      <c r="AK47" s="8">
        <f t="shared" ca="1" si="44"/>
        <v>0.52123842592592584</v>
      </c>
      <c r="AL47" s="7">
        <f t="shared" ca="1" si="3"/>
        <v>25</v>
      </c>
      <c r="AM47" s="8">
        <f t="shared" ca="1" si="15"/>
        <v>2.8935185185185184E-4</v>
      </c>
      <c r="AN47" s="8">
        <f t="shared" ca="1" si="16"/>
        <v>0.5215277777777777</v>
      </c>
      <c r="AO47" s="7" t="str">
        <f t="shared" ca="1" si="4"/>
        <v>Debit</v>
      </c>
      <c r="AP47" s="1">
        <f t="shared" ca="1" si="17"/>
        <v>0</v>
      </c>
      <c r="AQ47" s="1">
        <f t="shared" ca="1" si="5"/>
        <v>1.9444444444444444E-3</v>
      </c>
      <c r="AR47">
        <f t="shared" si="18"/>
        <v>1</v>
      </c>
      <c r="AS47" s="33">
        <f t="shared" ca="1" si="42"/>
        <v>0</v>
      </c>
      <c r="AT47" s="33">
        <f t="shared" ca="1" si="19"/>
        <v>1.9444444444444444E-3</v>
      </c>
      <c r="AX47">
        <f t="shared" si="43"/>
        <v>43</v>
      </c>
      <c r="AY47" s="34">
        <v>5.9503076744457867E-4</v>
      </c>
    </row>
    <row r="48" spans="1:58">
      <c r="A48" s="2">
        <v>217</v>
      </c>
      <c r="B48" s="1">
        <f t="shared" si="6"/>
        <v>2.5115740740740741E-3</v>
      </c>
      <c r="C48" s="5">
        <f t="shared" si="21"/>
        <v>0.52209490740740738</v>
      </c>
      <c r="D48" s="18">
        <f t="shared" si="0"/>
        <v>0.52209490740740738</v>
      </c>
      <c r="E48" s="21">
        <f t="shared" ca="1" si="22"/>
        <v>0</v>
      </c>
      <c r="F48" s="18">
        <f t="shared" ca="1" si="23"/>
        <v>0.52209490740740738</v>
      </c>
      <c r="G48" s="25">
        <f t="shared" ca="1" si="7"/>
        <v>11</v>
      </c>
      <c r="H48" s="18">
        <f t="shared" ca="1" si="24"/>
        <v>1.273148148148148E-4</v>
      </c>
      <c r="I48" s="18">
        <f t="shared" ca="1" si="25"/>
        <v>0.52222222222222214</v>
      </c>
      <c r="J48" s="16">
        <f t="shared" ca="1" si="26"/>
        <v>0.52222222222222214</v>
      </c>
      <c r="K48" s="23">
        <f t="shared" ca="1" si="27"/>
        <v>0</v>
      </c>
      <c r="L48" s="16">
        <f t="shared" ca="1" si="28"/>
        <v>0.52222222222222214</v>
      </c>
      <c r="M48" s="15">
        <f t="shared" ca="1" si="8"/>
        <v>13</v>
      </c>
      <c r="N48" s="16">
        <f t="shared" ca="1" si="9"/>
        <v>1.5046296296296297E-4</v>
      </c>
      <c r="O48" s="16">
        <f t="shared" ca="1" si="29"/>
        <v>0.52237268518518509</v>
      </c>
      <c r="P48" s="14">
        <f t="shared" ca="1" si="30"/>
        <v>0.52237268518518509</v>
      </c>
      <c r="Q48" s="23">
        <f>0</f>
        <v>0</v>
      </c>
      <c r="R48" s="14">
        <f t="shared" ca="1" si="31"/>
        <v>0.52237268518518509</v>
      </c>
      <c r="S48" s="13">
        <f t="shared" ca="1" si="10"/>
        <v>41</v>
      </c>
      <c r="T48" s="14">
        <f t="shared" ca="1" si="11"/>
        <v>4.7453703703703704E-4</v>
      </c>
      <c r="U48" s="14">
        <f t="shared" ca="1" si="32"/>
        <v>0.52284722222222213</v>
      </c>
      <c r="V48" s="12">
        <f t="shared" ca="1" si="33"/>
        <v>0.52284722222222213</v>
      </c>
      <c r="W48" s="23">
        <f t="shared" ca="1" si="34"/>
        <v>0</v>
      </c>
      <c r="X48" s="12">
        <f t="shared" ca="1" si="35"/>
        <v>0.52284722222222213</v>
      </c>
      <c r="Y48" s="11">
        <f t="shared" ca="1" si="12"/>
        <v>28</v>
      </c>
      <c r="Z48" s="12">
        <f t="shared" ca="1" si="13"/>
        <v>3.2407407407407406E-4</v>
      </c>
      <c r="AA48" s="12">
        <f t="shared" ca="1" si="36"/>
        <v>0.52317129629629622</v>
      </c>
      <c r="AB48" s="10">
        <f t="shared" ca="1" si="37"/>
        <v>0.52317129629629622</v>
      </c>
      <c r="AC48" s="23">
        <f>0</f>
        <v>0</v>
      </c>
      <c r="AD48" s="10">
        <f t="shared" ca="1" si="38"/>
        <v>0.52317129629629622</v>
      </c>
      <c r="AE48" s="9">
        <f t="shared" ca="1" si="1"/>
        <v>23</v>
      </c>
      <c r="AF48" s="10">
        <f t="shared" ca="1" si="14"/>
        <v>2.6620370370370372E-4</v>
      </c>
      <c r="AG48" s="10">
        <f t="shared" ca="1" si="39"/>
        <v>0.52343749999999989</v>
      </c>
      <c r="AH48" s="9" t="str">
        <f t="shared" ca="1" si="2"/>
        <v>Bowl</v>
      </c>
      <c r="AI48" s="8">
        <f t="shared" ca="1" si="40"/>
        <v>0.52343749999999989</v>
      </c>
      <c r="AJ48" s="23">
        <f t="shared" ca="1" si="41"/>
        <v>0</v>
      </c>
      <c r="AK48" s="8">
        <f t="shared" ca="1" si="44"/>
        <v>0.52343749999999989</v>
      </c>
      <c r="AL48" s="7">
        <f t="shared" ca="1" si="3"/>
        <v>13</v>
      </c>
      <c r="AM48" s="8">
        <f t="shared" ca="1" si="15"/>
        <v>1.5046296296296297E-4</v>
      </c>
      <c r="AN48" s="8">
        <f t="shared" ca="1" si="16"/>
        <v>0.52358796296296284</v>
      </c>
      <c r="AO48" s="7" t="str">
        <f t="shared" ca="1" si="4"/>
        <v>Debit</v>
      </c>
      <c r="AP48" s="1">
        <f t="shared" ca="1" si="17"/>
        <v>0</v>
      </c>
      <c r="AQ48" s="1">
        <f t="shared" ca="1" si="5"/>
        <v>1.4930555555555556E-3</v>
      </c>
      <c r="AR48">
        <f t="shared" si="18"/>
        <v>1</v>
      </c>
      <c r="AS48" s="33">
        <f t="shared" ca="1" si="42"/>
        <v>0</v>
      </c>
      <c r="AT48" s="33">
        <f t="shared" ca="1" si="19"/>
        <v>1.4930555555555556E-3</v>
      </c>
      <c r="AX48">
        <f t="shared" si="43"/>
        <v>44</v>
      </c>
      <c r="AY48" s="34">
        <v>5.244978520840863E-4</v>
      </c>
    </row>
    <row r="49" spans="1:51">
      <c r="A49" s="2">
        <v>126</v>
      </c>
      <c r="B49" s="1">
        <f t="shared" si="6"/>
        <v>1.4583333333333334E-3</v>
      </c>
      <c r="C49" s="5">
        <f t="shared" si="21"/>
        <v>0.52355324074074072</v>
      </c>
      <c r="D49" s="18">
        <f t="shared" si="0"/>
        <v>0.52355324074074072</v>
      </c>
      <c r="E49" s="21">
        <f t="shared" ca="1" si="22"/>
        <v>0</v>
      </c>
      <c r="F49" s="18">
        <f t="shared" ca="1" si="23"/>
        <v>0.52355324074074072</v>
      </c>
      <c r="G49" s="25">
        <f t="shared" ca="1" si="7"/>
        <v>14</v>
      </c>
      <c r="H49" s="18">
        <f t="shared" ca="1" si="24"/>
        <v>1.6203703703703703E-4</v>
      </c>
      <c r="I49" s="18">
        <f t="shared" ca="1" si="25"/>
        <v>0.52371527777777771</v>
      </c>
      <c r="J49" s="16">
        <f t="shared" ca="1" si="26"/>
        <v>0.52371527777777771</v>
      </c>
      <c r="K49" s="23">
        <f t="shared" ca="1" si="27"/>
        <v>0</v>
      </c>
      <c r="L49" s="16">
        <f t="shared" ca="1" si="28"/>
        <v>0.52371527777777771</v>
      </c>
      <c r="M49" s="15">
        <f t="shared" ca="1" si="8"/>
        <v>27</v>
      </c>
      <c r="N49" s="16">
        <f t="shared" ca="1" si="9"/>
        <v>3.1250000000000001E-4</v>
      </c>
      <c r="O49" s="16">
        <f t="shared" ca="1" si="29"/>
        <v>0.52402777777777776</v>
      </c>
      <c r="P49" s="14">
        <f t="shared" ca="1" si="30"/>
        <v>0.52402777777777776</v>
      </c>
      <c r="Q49" s="23">
        <f>0</f>
        <v>0</v>
      </c>
      <c r="R49" s="14">
        <f t="shared" ca="1" si="31"/>
        <v>0.52402777777777776</v>
      </c>
      <c r="S49" s="13">
        <f t="shared" ca="1" si="10"/>
        <v>31</v>
      </c>
      <c r="T49" s="14">
        <f t="shared" ca="1" si="11"/>
        <v>3.5879629629629629E-4</v>
      </c>
      <c r="U49" s="14">
        <f t="shared" ca="1" si="32"/>
        <v>0.52438657407407407</v>
      </c>
      <c r="V49" s="12">
        <f t="shared" ca="1" si="33"/>
        <v>0.52438657407407407</v>
      </c>
      <c r="W49" s="23">
        <f t="shared" ca="1" si="34"/>
        <v>0</v>
      </c>
      <c r="X49" s="12">
        <f t="shared" ca="1" si="35"/>
        <v>0.52438657407407407</v>
      </c>
      <c r="Y49" s="11">
        <f t="shared" ca="1" si="12"/>
        <v>46</v>
      </c>
      <c r="Z49" s="12">
        <f t="shared" ca="1" si="13"/>
        <v>5.3240740740740744E-4</v>
      </c>
      <c r="AA49" s="12">
        <f t="shared" ca="1" si="36"/>
        <v>0.52491898148148153</v>
      </c>
      <c r="AB49" s="10">
        <f t="shared" ca="1" si="37"/>
        <v>0.52491898148148153</v>
      </c>
      <c r="AC49" s="23">
        <f>0</f>
        <v>0</v>
      </c>
      <c r="AD49" s="10">
        <f t="shared" ca="1" si="38"/>
        <v>0.52491898148148153</v>
      </c>
      <c r="AE49" s="9">
        <f t="shared" ca="1" si="1"/>
        <v>58</v>
      </c>
      <c r="AF49" s="10">
        <f t="shared" ca="1" si="14"/>
        <v>6.7129629629629625E-4</v>
      </c>
      <c r="AG49" s="10">
        <f t="shared" ca="1" si="39"/>
        <v>0.52559027777777778</v>
      </c>
      <c r="AH49" s="9" t="str">
        <f t="shared" ca="1" si="2"/>
        <v>Quesadilla</v>
      </c>
      <c r="AI49" s="8">
        <f t="shared" ca="1" si="40"/>
        <v>0.52559027777777778</v>
      </c>
      <c r="AJ49" s="23">
        <f t="shared" ca="1" si="41"/>
        <v>0</v>
      </c>
      <c r="AK49" s="8">
        <f t="shared" ca="1" si="44"/>
        <v>0.52559027777777778</v>
      </c>
      <c r="AL49" s="7">
        <f t="shared" ca="1" si="3"/>
        <v>14</v>
      </c>
      <c r="AM49" s="8">
        <f t="shared" ca="1" si="15"/>
        <v>1.6203703703703703E-4</v>
      </c>
      <c r="AN49" s="8">
        <f t="shared" ca="1" si="16"/>
        <v>0.52575231481481477</v>
      </c>
      <c r="AO49" s="7" t="str">
        <f t="shared" ca="1" si="4"/>
        <v>Debit</v>
      </c>
      <c r="AP49" s="1">
        <f t="shared" ca="1" si="17"/>
        <v>0</v>
      </c>
      <c r="AQ49" s="1">
        <f t="shared" ca="1" si="5"/>
        <v>2.1990740740740738E-3</v>
      </c>
      <c r="AR49">
        <f t="shared" si="18"/>
        <v>1</v>
      </c>
      <c r="AS49" s="33">
        <f t="shared" ca="1" si="42"/>
        <v>0</v>
      </c>
      <c r="AT49" s="33">
        <f t="shared" ca="1" si="19"/>
        <v>2.1990740740740738E-3</v>
      </c>
      <c r="AX49">
        <f t="shared" si="43"/>
        <v>45</v>
      </c>
      <c r="AY49" s="34">
        <v>5.2210321606874438E-4</v>
      </c>
    </row>
    <row r="50" spans="1:51">
      <c r="A50" s="2">
        <v>11</v>
      </c>
      <c r="B50" s="1">
        <f t="shared" si="6"/>
        <v>1.273148148148148E-4</v>
      </c>
      <c r="C50" s="5">
        <f t="shared" si="21"/>
        <v>0.52368055555555548</v>
      </c>
      <c r="D50" s="18">
        <f t="shared" si="0"/>
        <v>0.52368055555555548</v>
      </c>
      <c r="E50" s="21">
        <f t="shared" ca="1" si="22"/>
        <v>3.472222222222765E-5</v>
      </c>
      <c r="F50" s="18">
        <f t="shared" ca="1" si="23"/>
        <v>0.52371527777777771</v>
      </c>
      <c r="G50" s="25">
        <f t="shared" ca="1" si="7"/>
        <v>22</v>
      </c>
      <c r="H50" s="18">
        <f t="shared" ca="1" si="24"/>
        <v>2.5462962962962961E-4</v>
      </c>
      <c r="I50" s="18">
        <f t="shared" ca="1" si="25"/>
        <v>0.52396990740740734</v>
      </c>
      <c r="J50" s="16">
        <f t="shared" ca="1" si="26"/>
        <v>0.52396990740740734</v>
      </c>
      <c r="K50" s="23">
        <f t="shared" ca="1" si="27"/>
        <v>4.166666666667318E-4</v>
      </c>
      <c r="L50" s="16">
        <f t="shared" ca="1" si="28"/>
        <v>0.52438657407407407</v>
      </c>
      <c r="M50" s="15">
        <f t="shared" ca="1" si="8"/>
        <v>15</v>
      </c>
      <c r="N50" s="16">
        <f t="shared" ca="1" si="9"/>
        <v>1.7361111111111112E-4</v>
      </c>
      <c r="O50" s="16">
        <f t="shared" ca="1" si="29"/>
        <v>0.52456018518518521</v>
      </c>
      <c r="P50" s="14">
        <f t="shared" ca="1" si="30"/>
        <v>0.52456018518518521</v>
      </c>
      <c r="Q50" s="23">
        <f>0</f>
        <v>0</v>
      </c>
      <c r="R50" s="14">
        <f t="shared" ca="1" si="31"/>
        <v>0.52456018518518521</v>
      </c>
      <c r="S50" s="13">
        <f t="shared" ca="1" si="10"/>
        <v>34</v>
      </c>
      <c r="T50" s="14">
        <f t="shared" ca="1" si="11"/>
        <v>3.9351851851851852E-4</v>
      </c>
      <c r="U50" s="14">
        <f t="shared" ca="1" si="32"/>
        <v>0.52495370370370376</v>
      </c>
      <c r="V50" s="12">
        <f t="shared" ca="1" si="33"/>
        <v>0.52495370370370376</v>
      </c>
      <c r="W50" s="23">
        <f t="shared" ca="1" si="34"/>
        <v>6.3657407407402555E-4</v>
      </c>
      <c r="X50" s="12">
        <f t="shared" ca="1" si="35"/>
        <v>0.52559027777777778</v>
      </c>
      <c r="Y50" s="11">
        <f t="shared" ca="1" si="12"/>
        <v>45</v>
      </c>
      <c r="Z50" s="12">
        <f t="shared" ca="1" si="13"/>
        <v>5.2083333333333333E-4</v>
      </c>
      <c r="AA50" s="12">
        <f t="shared" ca="1" si="36"/>
        <v>0.52611111111111108</v>
      </c>
      <c r="AB50" s="10">
        <f t="shared" ca="1" si="37"/>
        <v>0.52611111111111108</v>
      </c>
      <c r="AC50" s="23">
        <f>0</f>
        <v>0</v>
      </c>
      <c r="AD50" s="10">
        <f t="shared" ca="1" si="38"/>
        <v>0.52611111111111108</v>
      </c>
      <c r="AE50" s="9">
        <f t="shared" ca="1" si="1"/>
        <v>49</v>
      </c>
      <c r="AF50" s="10">
        <f t="shared" ca="1" si="14"/>
        <v>5.6712962962962967E-4</v>
      </c>
      <c r="AG50" s="10">
        <f t="shared" ca="1" si="39"/>
        <v>0.52667824074074077</v>
      </c>
      <c r="AH50" s="9" t="str">
        <f t="shared" ca="1" si="2"/>
        <v>Quesadilla</v>
      </c>
      <c r="AI50" s="8">
        <f t="shared" ca="1" si="40"/>
        <v>0.52667824074074077</v>
      </c>
      <c r="AJ50" s="23">
        <f t="shared" ca="1" si="41"/>
        <v>0</v>
      </c>
      <c r="AK50" s="8">
        <f t="shared" ca="1" si="44"/>
        <v>0.52667824074074077</v>
      </c>
      <c r="AL50" s="7">
        <f t="shared" ca="1" si="3"/>
        <v>27</v>
      </c>
      <c r="AM50" s="8">
        <f t="shared" ca="1" si="15"/>
        <v>3.1250000000000001E-4</v>
      </c>
      <c r="AN50" s="8">
        <f t="shared" ca="1" si="16"/>
        <v>0.52699074074074082</v>
      </c>
      <c r="AO50" s="7" t="str">
        <f t="shared" ca="1" si="4"/>
        <v>Debit</v>
      </c>
      <c r="AP50" s="1">
        <f t="shared" ca="1" si="17"/>
        <v>1.087962962962985E-3</v>
      </c>
      <c r="AQ50" s="1">
        <f t="shared" ca="1" si="5"/>
        <v>2.2222222222222227E-3</v>
      </c>
      <c r="AR50">
        <f t="shared" si="18"/>
        <v>1</v>
      </c>
      <c r="AS50" s="33">
        <f t="shared" ca="1" si="42"/>
        <v>1.087962962962985E-3</v>
      </c>
      <c r="AT50" s="33">
        <f t="shared" ca="1" si="19"/>
        <v>2.2222222222222227E-3</v>
      </c>
      <c r="AX50">
        <f t="shared" si="43"/>
        <v>46</v>
      </c>
      <c r="AY50" s="34">
        <v>4.5479943109256462E-4</v>
      </c>
    </row>
    <row r="51" spans="1:51">
      <c r="A51" s="2">
        <v>111</v>
      </c>
      <c r="B51" s="1">
        <f t="shared" si="6"/>
        <v>1.2847222222222223E-3</v>
      </c>
      <c r="C51" s="5">
        <f t="shared" si="21"/>
        <v>0.52496527777777768</v>
      </c>
      <c r="D51" s="18">
        <f t="shared" si="0"/>
        <v>0.52496527777777768</v>
      </c>
      <c r="E51" s="21">
        <f t="shared" ca="1" si="22"/>
        <v>0</v>
      </c>
      <c r="F51" s="18">
        <f t="shared" ca="1" si="23"/>
        <v>0.52496527777777768</v>
      </c>
      <c r="G51" s="25">
        <f t="shared" ca="1" si="7"/>
        <v>29</v>
      </c>
      <c r="H51" s="18">
        <f t="shared" ca="1" si="24"/>
        <v>3.3564814814814812E-4</v>
      </c>
      <c r="I51" s="18">
        <f t="shared" ca="1" si="25"/>
        <v>0.52530092592592581</v>
      </c>
      <c r="J51" s="16">
        <f t="shared" ca="1" si="26"/>
        <v>0.52530092592592581</v>
      </c>
      <c r="K51" s="23">
        <f t="shared" ca="1" si="27"/>
        <v>0</v>
      </c>
      <c r="L51" s="16">
        <f t="shared" ca="1" si="28"/>
        <v>0.52530092592592581</v>
      </c>
      <c r="M51" s="15">
        <f t="shared" ca="1" si="8"/>
        <v>24</v>
      </c>
      <c r="N51" s="16">
        <f t="shared" ca="1" si="9"/>
        <v>2.7777777777777778E-4</v>
      </c>
      <c r="O51" s="16">
        <f t="shared" ca="1" si="29"/>
        <v>0.52557870370370363</v>
      </c>
      <c r="P51" s="14">
        <f t="shared" ca="1" si="30"/>
        <v>0.52557870370370363</v>
      </c>
      <c r="Q51" s="23">
        <f>0</f>
        <v>0</v>
      </c>
      <c r="R51" s="14">
        <f t="shared" ca="1" si="31"/>
        <v>0.52557870370370363</v>
      </c>
      <c r="S51" s="13">
        <f t="shared" ca="1" si="10"/>
        <v>33</v>
      </c>
      <c r="T51" s="14">
        <f t="shared" ca="1" si="11"/>
        <v>3.8194444444444446E-4</v>
      </c>
      <c r="U51" s="14">
        <f t="shared" ca="1" si="32"/>
        <v>0.52596064814814802</v>
      </c>
      <c r="V51" s="12">
        <f t="shared" ca="1" si="33"/>
        <v>0.52596064814814802</v>
      </c>
      <c r="W51" s="23">
        <f t="shared" ca="1" si="34"/>
        <v>7.1759259259274177E-4</v>
      </c>
      <c r="X51" s="12">
        <f t="shared" ca="1" si="35"/>
        <v>0.52667824074074077</v>
      </c>
      <c r="Y51" s="11">
        <f t="shared" ca="1" si="12"/>
        <v>42</v>
      </c>
      <c r="Z51" s="12">
        <f t="shared" ca="1" si="13"/>
        <v>4.861111111111111E-4</v>
      </c>
      <c r="AA51" s="12">
        <f t="shared" ca="1" si="36"/>
        <v>0.52716435185185184</v>
      </c>
      <c r="AB51" s="10">
        <f t="shared" ca="1" si="37"/>
        <v>0.52716435185185184</v>
      </c>
      <c r="AC51" s="23">
        <f>0</f>
        <v>0</v>
      </c>
      <c r="AD51" s="10">
        <f t="shared" ca="1" si="38"/>
        <v>0.52716435185185184</v>
      </c>
      <c r="AE51" s="9">
        <f t="shared" ca="1" si="1"/>
        <v>30</v>
      </c>
      <c r="AF51" s="10">
        <f t="shared" ca="1" si="14"/>
        <v>3.4722222222222224E-4</v>
      </c>
      <c r="AG51" s="10">
        <f t="shared" ca="1" si="39"/>
        <v>0.52751157407407412</v>
      </c>
      <c r="AH51" s="9" t="str">
        <f t="shared" ca="1" si="2"/>
        <v>Bowl</v>
      </c>
      <c r="AI51" s="8">
        <f t="shared" ca="1" si="40"/>
        <v>0.52751157407407412</v>
      </c>
      <c r="AJ51" s="23">
        <f t="shared" ca="1" si="41"/>
        <v>0</v>
      </c>
      <c r="AK51" s="8">
        <f t="shared" ca="1" si="44"/>
        <v>0.52751157407407412</v>
      </c>
      <c r="AL51" s="7">
        <f t="shared" ca="1" si="3"/>
        <v>19</v>
      </c>
      <c r="AM51" s="8">
        <f t="shared" ca="1" si="15"/>
        <v>2.199074074074074E-4</v>
      </c>
      <c r="AN51" s="8">
        <f t="shared" ca="1" si="16"/>
        <v>0.52773148148148152</v>
      </c>
      <c r="AO51" s="7" t="str">
        <f t="shared" ca="1" si="4"/>
        <v>Debit</v>
      </c>
      <c r="AP51" s="1">
        <f t="shared" ca="1" si="17"/>
        <v>7.1759259259274177E-4</v>
      </c>
      <c r="AQ51" s="1">
        <f t="shared" ca="1" si="5"/>
        <v>2.0486111111111113E-3</v>
      </c>
      <c r="AR51">
        <f t="shared" si="18"/>
        <v>1</v>
      </c>
      <c r="AS51" s="33">
        <f t="shared" ca="1" si="42"/>
        <v>7.1759259259274177E-4</v>
      </c>
      <c r="AT51" s="33">
        <f t="shared" ca="1" si="19"/>
        <v>2.0486111111111113E-3</v>
      </c>
      <c r="AX51">
        <f t="shared" si="43"/>
        <v>47</v>
      </c>
      <c r="AY51" s="34">
        <v>5.7627278532450656E-4</v>
      </c>
    </row>
    <row r="52" spans="1:51">
      <c r="A52" s="2">
        <v>89</v>
      </c>
      <c r="B52" s="1">
        <f t="shared" si="6"/>
        <v>1.0300925925925926E-3</v>
      </c>
      <c r="C52" s="5">
        <f t="shared" si="21"/>
        <v>0.52599537037037025</v>
      </c>
      <c r="D52" s="18">
        <f t="shared" si="0"/>
        <v>0.52599537037037025</v>
      </c>
      <c r="E52" s="21">
        <f t="shared" ca="1" si="22"/>
        <v>0</v>
      </c>
      <c r="F52" s="18">
        <f t="shared" ca="1" si="23"/>
        <v>0.52599537037037025</v>
      </c>
      <c r="G52" s="25">
        <f t="shared" ca="1" si="7"/>
        <v>29</v>
      </c>
      <c r="H52" s="18">
        <f t="shared" ca="1" si="24"/>
        <v>3.3564814814814812E-4</v>
      </c>
      <c r="I52" s="18">
        <f t="shared" ca="1" si="25"/>
        <v>0.52633101851851838</v>
      </c>
      <c r="J52" s="16">
        <f t="shared" ca="1" si="26"/>
        <v>0.52633101851851838</v>
      </c>
      <c r="K52" s="23">
        <f t="shared" ca="1" si="27"/>
        <v>0</v>
      </c>
      <c r="L52" s="16">
        <f t="shared" ca="1" si="28"/>
        <v>0.52633101851851838</v>
      </c>
      <c r="M52" s="15">
        <f t="shared" ca="1" si="8"/>
        <v>16</v>
      </c>
      <c r="N52" s="16">
        <f t="shared" ca="1" si="9"/>
        <v>1.8518518518518518E-4</v>
      </c>
      <c r="O52" s="16">
        <f t="shared" ca="1" si="29"/>
        <v>0.52651620370370356</v>
      </c>
      <c r="P52" s="14">
        <f t="shared" ca="1" si="30"/>
        <v>0.52651620370370356</v>
      </c>
      <c r="Q52" s="23">
        <f>0</f>
        <v>0</v>
      </c>
      <c r="R52" s="14">
        <f t="shared" ca="1" si="31"/>
        <v>0.52651620370370356</v>
      </c>
      <c r="S52" s="13">
        <f t="shared" ca="1" si="10"/>
        <v>23</v>
      </c>
      <c r="T52" s="14">
        <f t="shared" ca="1" si="11"/>
        <v>2.6620370370370372E-4</v>
      </c>
      <c r="U52" s="14">
        <f t="shared" ca="1" si="32"/>
        <v>0.52678240740740723</v>
      </c>
      <c r="V52" s="12">
        <f t="shared" ca="1" si="33"/>
        <v>0.52678240740740723</v>
      </c>
      <c r="W52" s="23">
        <f t="shared" ca="1" si="34"/>
        <v>7.2916666666689167E-4</v>
      </c>
      <c r="X52" s="12">
        <f t="shared" ca="1" si="35"/>
        <v>0.52751157407407412</v>
      </c>
      <c r="Y52" s="11">
        <f t="shared" ca="1" si="12"/>
        <v>40</v>
      </c>
      <c r="Z52" s="12">
        <f t="shared" ca="1" si="13"/>
        <v>4.6296296296296298E-4</v>
      </c>
      <c r="AA52" s="12">
        <f t="shared" ca="1" si="36"/>
        <v>0.52797453703703712</v>
      </c>
      <c r="AB52" s="10">
        <f t="shared" ca="1" si="37"/>
        <v>0.52797453703703712</v>
      </c>
      <c r="AC52" s="23">
        <f>0</f>
        <v>0</v>
      </c>
      <c r="AD52" s="10">
        <f t="shared" ca="1" si="38"/>
        <v>0.52797453703703712</v>
      </c>
      <c r="AE52" s="9">
        <f t="shared" ca="1" si="1"/>
        <v>32</v>
      </c>
      <c r="AF52" s="10">
        <f t="shared" ca="1" si="14"/>
        <v>3.7037037037037035E-4</v>
      </c>
      <c r="AG52" s="10">
        <f t="shared" ca="1" si="39"/>
        <v>0.52834490740740747</v>
      </c>
      <c r="AH52" s="9" t="str">
        <f t="shared" ca="1" si="2"/>
        <v>Burrito</v>
      </c>
      <c r="AI52" s="8">
        <f t="shared" ca="1" si="40"/>
        <v>0.52834490740740747</v>
      </c>
      <c r="AJ52" s="23">
        <f t="shared" ca="1" si="41"/>
        <v>0</v>
      </c>
      <c r="AK52" s="8">
        <f t="shared" ca="1" si="44"/>
        <v>0.52834490740740747</v>
      </c>
      <c r="AL52" s="7">
        <f t="shared" ca="1" si="3"/>
        <v>49</v>
      </c>
      <c r="AM52" s="8">
        <f t="shared" ca="1" si="15"/>
        <v>5.6712962962962967E-4</v>
      </c>
      <c r="AN52" s="8">
        <f t="shared" ca="1" si="16"/>
        <v>0.52891203703703715</v>
      </c>
      <c r="AO52" s="7" t="str">
        <f t="shared" ca="1" si="4"/>
        <v>Cash</v>
      </c>
      <c r="AP52" s="1">
        <f t="shared" ca="1" si="17"/>
        <v>7.2916666666689167E-4</v>
      </c>
      <c r="AQ52" s="1">
        <f t="shared" ca="1" si="5"/>
        <v>2.1874999999999998E-3</v>
      </c>
      <c r="AR52">
        <f t="shared" si="18"/>
        <v>1</v>
      </c>
      <c r="AS52" s="33">
        <f t="shared" ca="1" si="42"/>
        <v>7.2916666666689167E-4</v>
      </c>
      <c r="AT52" s="33">
        <f t="shared" ca="1" si="19"/>
        <v>2.1874999999999998E-3</v>
      </c>
      <c r="AX52">
        <f t="shared" si="43"/>
        <v>48</v>
      </c>
      <c r="AY52" s="34">
        <v>4.6729414162592831E-4</v>
      </c>
    </row>
    <row r="53" spans="1:51">
      <c r="A53" s="2">
        <v>210</v>
      </c>
      <c r="B53" s="1">
        <f t="shared" si="6"/>
        <v>2.4305555555555556E-3</v>
      </c>
      <c r="C53" s="5">
        <f t="shared" si="21"/>
        <v>0.52842592592592585</v>
      </c>
      <c r="D53" s="18">
        <f t="shared" si="0"/>
        <v>0.52842592592592585</v>
      </c>
      <c r="E53" s="21">
        <f t="shared" ca="1" si="22"/>
        <v>0</v>
      </c>
      <c r="F53" s="18">
        <f t="shared" ca="1" si="23"/>
        <v>0.52842592592592585</v>
      </c>
      <c r="G53" s="25">
        <f t="shared" ca="1" si="7"/>
        <v>19</v>
      </c>
      <c r="H53" s="18">
        <f t="shared" ca="1" si="24"/>
        <v>2.199074074074074E-4</v>
      </c>
      <c r="I53" s="18">
        <f t="shared" ca="1" si="25"/>
        <v>0.52864583333333326</v>
      </c>
      <c r="J53" s="16">
        <f t="shared" ca="1" si="26"/>
        <v>0.52864583333333326</v>
      </c>
      <c r="K53" s="23">
        <f t="shared" ca="1" si="27"/>
        <v>0</v>
      </c>
      <c r="L53" s="16">
        <f t="shared" ca="1" si="28"/>
        <v>0.52864583333333326</v>
      </c>
      <c r="M53" s="15">
        <f t="shared" ca="1" si="8"/>
        <v>14</v>
      </c>
      <c r="N53" s="16">
        <f t="shared" ca="1" si="9"/>
        <v>1.6203703703703703E-4</v>
      </c>
      <c r="O53" s="16">
        <f t="shared" ca="1" si="29"/>
        <v>0.52880787037037025</v>
      </c>
      <c r="P53" s="14">
        <f t="shared" ca="1" si="30"/>
        <v>0.52880787037037025</v>
      </c>
      <c r="Q53" s="23">
        <f>0</f>
        <v>0</v>
      </c>
      <c r="R53" s="14">
        <f t="shared" ca="1" si="31"/>
        <v>0.52880787037037025</v>
      </c>
      <c r="S53" s="13">
        <f t="shared" ca="1" si="10"/>
        <v>41</v>
      </c>
      <c r="T53" s="14">
        <f t="shared" ca="1" si="11"/>
        <v>4.7453703703703704E-4</v>
      </c>
      <c r="U53" s="14">
        <f t="shared" ca="1" si="32"/>
        <v>0.52928240740740728</v>
      </c>
      <c r="V53" s="12">
        <f t="shared" ca="1" si="33"/>
        <v>0.52928240740740728</v>
      </c>
      <c r="W53" s="23">
        <f t="shared" ca="1" si="34"/>
        <v>0</v>
      </c>
      <c r="X53" s="12">
        <f t="shared" ca="1" si="35"/>
        <v>0.52928240740740728</v>
      </c>
      <c r="Y53" s="11">
        <f t="shared" ca="1" si="12"/>
        <v>36</v>
      </c>
      <c r="Z53" s="12">
        <f t="shared" ca="1" si="13"/>
        <v>4.1666666666666669E-4</v>
      </c>
      <c r="AA53" s="12">
        <f t="shared" ca="1" si="36"/>
        <v>0.52969907407407391</v>
      </c>
      <c r="AB53" s="10">
        <f t="shared" ca="1" si="37"/>
        <v>0.52969907407407391</v>
      </c>
      <c r="AC53" s="23">
        <f>0</f>
        <v>0</v>
      </c>
      <c r="AD53" s="10">
        <f t="shared" ca="1" si="38"/>
        <v>0.52969907407407391</v>
      </c>
      <c r="AE53" s="9">
        <f t="shared" ca="1" si="1"/>
        <v>34</v>
      </c>
      <c r="AF53" s="10">
        <f t="shared" ca="1" si="14"/>
        <v>3.9351851851851852E-4</v>
      </c>
      <c r="AG53" s="10">
        <f t="shared" ca="1" si="39"/>
        <v>0.53009259259259245</v>
      </c>
      <c r="AH53" s="9" t="str">
        <f t="shared" ca="1" si="2"/>
        <v>Bowl</v>
      </c>
      <c r="AI53" s="8">
        <f t="shared" ca="1" si="40"/>
        <v>0.53009259259259245</v>
      </c>
      <c r="AJ53" s="23">
        <f t="shared" ca="1" si="41"/>
        <v>0</v>
      </c>
      <c r="AK53" s="8">
        <f t="shared" ca="1" si="44"/>
        <v>0.53009259259259245</v>
      </c>
      <c r="AL53" s="7">
        <f t="shared" ca="1" si="3"/>
        <v>30</v>
      </c>
      <c r="AM53" s="8">
        <f t="shared" ca="1" si="15"/>
        <v>3.4722222222222224E-4</v>
      </c>
      <c r="AN53" s="8">
        <f t="shared" ca="1" si="16"/>
        <v>0.53043981481481473</v>
      </c>
      <c r="AO53" s="7" t="str">
        <f t="shared" ca="1" si="4"/>
        <v>Debit</v>
      </c>
      <c r="AP53" s="1">
        <f t="shared" ca="1" si="17"/>
        <v>0</v>
      </c>
      <c r="AQ53" s="1">
        <f t="shared" ca="1" si="5"/>
        <v>2.0138888888888888E-3</v>
      </c>
      <c r="AR53">
        <f t="shared" si="18"/>
        <v>1</v>
      </c>
      <c r="AS53" s="33">
        <f t="shared" ca="1" si="42"/>
        <v>0</v>
      </c>
      <c r="AT53" s="33">
        <f t="shared" ca="1" si="19"/>
        <v>2.0138888888888888E-3</v>
      </c>
      <c r="AX53">
        <f t="shared" si="43"/>
        <v>49</v>
      </c>
      <c r="AY53" s="34">
        <v>4.9238796006039994E-4</v>
      </c>
    </row>
    <row r="54" spans="1:51">
      <c r="A54" s="2">
        <v>214</v>
      </c>
      <c r="B54" s="1">
        <f t="shared" si="6"/>
        <v>2.476851851851852E-3</v>
      </c>
      <c r="C54" s="5">
        <f t="shared" si="21"/>
        <v>0.53090277777777772</v>
      </c>
      <c r="D54" s="18">
        <f t="shared" si="0"/>
        <v>0.53090277777777772</v>
      </c>
      <c r="E54" s="21">
        <f t="shared" ca="1" si="22"/>
        <v>0</v>
      </c>
      <c r="F54" s="18">
        <f t="shared" ca="1" si="23"/>
        <v>0.53090277777777772</v>
      </c>
      <c r="G54" s="25">
        <f t="shared" ca="1" si="7"/>
        <v>20</v>
      </c>
      <c r="H54" s="18">
        <f t="shared" ca="1" si="24"/>
        <v>2.3148148148148149E-4</v>
      </c>
      <c r="I54" s="18">
        <f t="shared" ca="1" si="25"/>
        <v>0.53113425925925917</v>
      </c>
      <c r="J54" s="16">
        <f t="shared" ca="1" si="26"/>
        <v>0.53113425925925917</v>
      </c>
      <c r="K54" s="23">
        <f t="shared" ca="1" si="27"/>
        <v>0</v>
      </c>
      <c r="L54" s="16">
        <f t="shared" ca="1" si="28"/>
        <v>0.53113425925925917</v>
      </c>
      <c r="M54" s="15">
        <f t="shared" ca="1" si="8"/>
        <v>15</v>
      </c>
      <c r="N54" s="16">
        <f t="shared" ca="1" si="9"/>
        <v>1.7361111111111112E-4</v>
      </c>
      <c r="O54" s="16">
        <f t="shared" ca="1" si="29"/>
        <v>0.53130787037037031</v>
      </c>
      <c r="P54" s="14">
        <f t="shared" ca="1" si="30"/>
        <v>0.53130787037037031</v>
      </c>
      <c r="Q54" s="23">
        <f>0</f>
        <v>0</v>
      </c>
      <c r="R54" s="14">
        <f t="shared" ca="1" si="31"/>
        <v>0.53130787037037031</v>
      </c>
      <c r="S54" s="13">
        <f t="shared" ca="1" si="10"/>
        <v>32</v>
      </c>
      <c r="T54" s="14">
        <f t="shared" ca="1" si="11"/>
        <v>3.7037037037037035E-4</v>
      </c>
      <c r="U54" s="14">
        <f t="shared" ca="1" si="32"/>
        <v>0.53167824074074066</v>
      </c>
      <c r="V54" s="12">
        <f t="shared" ca="1" si="33"/>
        <v>0.53167824074074066</v>
      </c>
      <c r="W54" s="23">
        <f t="shared" ca="1" si="34"/>
        <v>0</v>
      </c>
      <c r="X54" s="12">
        <f t="shared" ca="1" si="35"/>
        <v>0.53167824074074066</v>
      </c>
      <c r="Y54" s="11">
        <f t="shared" ca="1" si="12"/>
        <v>20</v>
      </c>
      <c r="Z54" s="12">
        <f t="shared" ca="1" si="13"/>
        <v>2.3148148148148149E-4</v>
      </c>
      <c r="AA54" s="12">
        <f t="shared" ca="1" si="36"/>
        <v>0.5319097222222221</v>
      </c>
      <c r="AB54" s="10">
        <f t="shared" ca="1" si="37"/>
        <v>0.5319097222222221</v>
      </c>
      <c r="AC54" s="23">
        <f>0</f>
        <v>0</v>
      </c>
      <c r="AD54" s="10">
        <f t="shared" ca="1" si="38"/>
        <v>0.5319097222222221</v>
      </c>
      <c r="AE54" s="9">
        <f t="shared" ca="1" si="1"/>
        <v>35</v>
      </c>
      <c r="AF54" s="10">
        <f t="shared" ca="1" si="14"/>
        <v>4.0509259259259258E-4</v>
      </c>
      <c r="AG54" s="10">
        <f t="shared" ca="1" si="39"/>
        <v>0.53231481481481469</v>
      </c>
      <c r="AH54" s="9" t="str">
        <f t="shared" ca="1" si="2"/>
        <v>Burrito</v>
      </c>
      <c r="AI54" s="8">
        <f t="shared" ca="1" si="40"/>
        <v>0.53231481481481469</v>
      </c>
      <c r="AJ54" s="23">
        <f t="shared" ca="1" si="41"/>
        <v>0</v>
      </c>
      <c r="AK54" s="8">
        <f t="shared" ca="1" si="44"/>
        <v>0.53231481481481469</v>
      </c>
      <c r="AL54" s="7">
        <f t="shared" ca="1" si="3"/>
        <v>60</v>
      </c>
      <c r="AM54" s="8">
        <f t="shared" ca="1" si="15"/>
        <v>6.9444444444444447E-4</v>
      </c>
      <c r="AN54" s="8">
        <f t="shared" ca="1" si="16"/>
        <v>0.53300925925925913</v>
      </c>
      <c r="AO54" s="7" t="str">
        <f t="shared" ca="1" si="4"/>
        <v>Cash</v>
      </c>
      <c r="AP54" s="1">
        <f t="shared" ca="1" si="17"/>
        <v>0</v>
      </c>
      <c r="AQ54" s="1">
        <f t="shared" ca="1" si="5"/>
        <v>2.1064814814814817E-3</v>
      </c>
      <c r="AR54">
        <f t="shared" si="18"/>
        <v>1</v>
      </c>
      <c r="AS54" s="33">
        <f t="shared" ca="1" si="42"/>
        <v>0</v>
      </c>
      <c r="AT54" s="33">
        <f t="shared" ca="1" si="19"/>
        <v>2.1064814814814817E-3</v>
      </c>
      <c r="AX54">
        <f t="shared" si="43"/>
        <v>50</v>
      </c>
      <c r="AY54" s="34">
        <v>5.2032538023918864E-4</v>
      </c>
    </row>
    <row r="55" spans="1:51">
      <c r="A55" s="2">
        <v>116</v>
      </c>
      <c r="B55" s="1">
        <f t="shared" si="6"/>
        <v>1.3425925925925925E-3</v>
      </c>
      <c r="C55" s="5">
        <f t="shared" si="21"/>
        <v>0.53224537037037034</v>
      </c>
      <c r="D55" s="18">
        <f t="shared" si="0"/>
        <v>0.53224537037037034</v>
      </c>
      <c r="E55" s="21">
        <f t="shared" ca="1" si="22"/>
        <v>0</v>
      </c>
      <c r="F55" s="18">
        <f t="shared" ca="1" si="23"/>
        <v>0.53224537037037034</v>
      </c>
      <c r="G55" s="25">
        <f t="shared" ca="1" si="7"/>
        <v>27</v>
      </c>
      <c r="H55" s="18">
        <f t="shared" ca="1" si="24"/>
        <v>3.1250000000000001E-4</v>
      </c>
      <c r="I55" s="18">
        <f t="shared" ca="1" si="25"/>
        <v>0.53255787037037039</v>
      </c>
      <c r="J55" s="16">
        <f t="shared" ca="1" si="26"/>
        <v>0.53255787037037039</v>
      </c>
      <c r="K55" s="23">
        <f t="shared" ca="1" si="27"/>
        <v>0</v>
      </c>
      <c r="L55" s="16">
        <f t="shared" ca="1" si="28"/>
        <v>0.53255787037037039</v>
      </c>
      <c r="M55" s="15">
        <f t="shared" ca="1" si="8"/>
        <v>13</v>
      </c>
      <c r="N55" s="16">
        <f t="shared" ca="1" si="9"/>
        <v>1.5046296296296297E-4</v>
      </c>
      <c r="O55" s="16">
        <f t="shared" ca="1" si="29"/>
        <v>0.53270833333333334</v>
      </c>
      <c r="P55" s="14">
        <f t="shared" ca="1" si="30"/>
        <v>0.53270833333333334</v>
      </c>
      <c r="Q55" s="23">
        <f>0</f>
        <v>0</v>
      </c>
      <c r="R55" s="14">
        <f t="shared" ca="1" si="31"/>
        <v>0.53270833333333334</v>
      </c>
      <c r="S55" s="13">
        <f t="shared" ca="1" si="10"/>
        <v>29</v>
      </c>
      <c r="T55" s="14">
        <f t="shared" ca="1" si="11"/>
        <v>3.3564814814814812E-4</v>
      </c>
      <c r="U55" s="14">
        <f t="shared" ca="1" si="32"/>
        <v>0.53304398148148147</v>
      </c>
      <c r="V55" s="12">
        <f t="shared" ca="1" si="33"/>
        <v>0.53304398148148147</v>
      </c>
      <c r="W55" s="23">
        <f t="shared" ca="1" si="34"/>
        <v>0</v>
      </c>
      <c r="X55" s="12">
        <f t="shared" ca="1" si="35"/>
        <v>0.53304398148148147</v>
      </c>
      <c r="Y55" s="11">
        <f t="shared" ca="1" si="12"/>
        <v>33</v>
      </c>
      <c r="Z55" s="12">
        <f t="shared" ca="1" si="13"/>
        <v>3.8194444444444446E-4</v>
      </c>
      <c r="AA55" s="12">
        <f t="shared" ca="1" si="36"/>
        <v>0.53342592592592586</v>
      </c>
      <c r="AB55" s="10">
        <f t="shared" ca="1" si="37"/>
        <v>0.53342592592592586</v>
      </c>
      <c r="AC55" s="23">
        <f>0</f>
        <v>0</v>
      </c>
      <c r="AD55" s="10">
        <f t="shared" ca="1" si="38"/>
        <v>0.53342592592592586</v>
      </c>
      <c r="AE55" s="9">
        <f t="shared" ca="1" si="1"/>
        <v>46</v>
      </c>
      <c r="AF55" s="10">
        <f t="shared" ca="1" si="14"/>
        <v>5.3240740740740744E-4</v>
      </c>
      <c r="AG55" s="10">
        <f t="shared" ca="1" si="39"/>
        <v>0.53395833333333331</v>
      </c>
      <c r="AH55" s="9" t="str">
        <f t="shared" ca="1" si="2"/>
        <v>Bowl</v>
      </c>
      <c r="AI55" s="8">
        <f t="shared" ca="1" si="40"/>
        <v>0.53395833333333331</v>
      </c>
      <c r="AJ55" s="23">
        <f t="shared" ca="1" si="41"/>
        <v>0</v>
      </c>
      <c r="AK55" s="8">
        <f t="shared" ca="1" si="44"/>
        <v>0.53395833333333331</v>
      </c>
      <c r="AL55" s="7">
        <f t="shared" ca="1" si="3"/>
        <v>12</v>
      </c>
      <c r="AM55" s="8">
        <f t="shared" ca="1" si="15"/>
        <v>1.3888888888888889E-4</v>
      </c>
      <c r="AN55" s="8">
        <f t="shared" ca="1" si="16"/>
        <v>0.53409722222222222</v>
      </c>
      <c r="AO55" s="7" t="str">
        <f t="shared" ca="1" si="4"/>
        <v>Debit</v>
      </c>
      <c r="AP55" s="1">
        <f t="shared" ca="1" si="17"/>
        <v>0</v>
      </c>
      <c r="AQ55" s="1">
        <f t="shared" ca="1" si="5"/>
        <v>1.8518518518518519E-3</v>
      </c>
      <c r="AR55">
        <f t="shared" si="18"/>
        <v>1</v>
      </c>
      <c r="AS55" s="33">
        <f t="shared" ca="1" si="42"/>
        <v>0</v>
      </c>
      <c r="AT55" s="33">
        <f t="shared" ca="1" si="19"/>
        <v>1.8518518518518519E-3</v>
      </c>
      <c r="AX55">
        <f t="shared" si="43"/>
        <v>51</v>
      </c>
      <c r="AY55" s="34">
        <v>5.009972629862351E-4</v>
      </c>
    </row>
    <row r="56" spans="1:51">
      <c r="A56" s="2">
        <v>215</v>
      </c>
      <c r="B56" s="1">
        <f t="shared" si="6"/>
        <v>2.488425925925926E-3</v>
      </c>
      <c r="C56" s="5">
        <f t="shared" si="21"/>
        <v>0.53473379629629625</v>
      </c>
      <c r="D56" s="18">
        <f t="shared" si="0"/>
        <v>0.53473379629629625</v>
      </c>
      <c r="E56" s="21">
        <f t="shared" ca="1" si="22"/>
        <v>0</v>
      </c>
      <c r="F56" s="18">
        <f ca="1">D56+E56</f>
        <v>0.53473379629629625</v>
      </c>
      <c r="G56" s="25">
        <f t="shared" ca="1" si="7"/>
        <v>16</v>
      </c>
      <c r="H56" s="18">
        <f t="shared" ca="1" si="24"/>
        <v>1.8518518518518518E-4</v>
      </c>
      <c r="I56" s="18">
        <f t="shared" ca="1" si="25"/>
        <v>0.53491898148148143</v>
      </c>
      <c r="J56" s="16">
        <f t="shared" ca="1" si="26"/>
        <v>0.53491898148148143</v>
      </c>
      <c r="K56" s="23">
        <f t="shared" ca="1" si="27"/>
        <v>0</v>
      </c>
      <c r="L56" s="16">
        <f t="shared" ca="1" si="28"/>
        <v>0.53491898148148143</v>
      </c>
      <c r="M56" s="15">
        <f t="shared" ca="1" si="8"/>
        <v>19</v>
      </c>
      <c r="N56" s="16">
        <f t="shared" ca="1" si="9"/>
        <v>2.199074074074074E-4</v>
      </c>
      <c r="O56" s="16">
        <f t="shared" ca="1" si="29"/>
        <v>0.53513888888888883</v>
      </c>
      <c r="P56" s="14">
        <f t="shared" ca="1" si="30"/>
        <v>0.53513888888888883</v>
      </c>
      <c r="Q56" s="23">
        <f>0</f>
        <v>0</v>
      </c>
      <c r="R56" s="14">
        <f t="shared" ca="1" si="31"/>
        <v>0.53513888888888883</v>
      </c>
      <c r="S56" s="13">
        <f t="shared" ca="1" si="10"/>
        <v>40</v>
      </c>
      <c r="T56" s="14">
        <f t="shared" ca="1" si="11"/>
        <v>4.6296296296296298E-4</v>
      </c>
      <c r="U56" s="14">
        <f t="shared" ca="1" si="32"/>
        <v>0.53560185185185183</v>
      </c>
      <c r="V56" s="12">
        <f t="shared" ca="1" si="33"/>
        <v>0.53560185185185183</v>
      </c>
      <c r="W56" s="23">
        <f t="shared" ca="1" si="34"/>
        <v>0</v>
      </c>
      <c r="X56" s="12">
        <f t="shared" ca="1" si="35"/>
        <v>0.53560185185185183</v>
      </c>
      <c r="Y56" s="11">
        <f t="shared" ca="1" si="12"/>
        <v>27</v>
      </c>
      <c r="Z56" s="12">
        <f t="shared" ca="1" si="13"/>
        <v>3.1250000000000001E-4</v>
      </c>
      <c r="AA56" s="12">
        <f t="shared" ca="1" si="36"/>
        <v>0.53591435185185188</v>
      </c>
      <c r="AB56" s="10">
        <f t="shared" ca="1" si="37"/>
        <v>0.53591435185185188</v>
      </c>
      <c r="AC56" s="23">
        <f>0</f>
        <v>0</v>
      </c>
      <c r="AD56" s="10">
        <f t="shared" ca="1" si="38"/>
        <v>0.53591435185185188</v>
      </c>
      <c r="AE56" s="9">
        <f t="shared" ca="1" si="1"/>
        <v>39</v>
      </c>
      <c r="AF56" s="10">
        <f t="shared" ca="1" si="14"/>
        <v>4.5138888888888887E-4</v>
      </c>
      <c r="AG56" s="10">
        <f t="shared" ca="1" si="39"/>
        <v>0.53636574074074073</v>
      </c>
      <c r="AH56" s="9" t="str">
        <f t="shared" ca="1" si="2"/>
        <v>Bowl</v>
      </c>
      <c r="AI56" s="8">
        <f t="shared" ca="1" si="40"/>
        <v>0.53636574074074073</v>
      </c>
      <c r="AJ56" s="23">
        <f t="shared" ca="1" si="41"/>
        <v>0</v>
      </c>
      <c r="AK56" s="8">
        <f t="shared" ca="1" si="44"/>
        <v>0.53636574074074073</v>
      </c>
      <c r="AL56" s="7">
        <f t="shared" ca="1" si="3"/>
        <v>28</v>
      </c>
      <c r="AM56" s="8">
        <f t="shared" ca="1" si="15"/>
        <v>3.2407407407407406E-4</v>
      </c>
      <c r="AN56" s="8">
        <f t="shared" ca="1" si="16"/>
        <v>0.53668981481481481</v>
      </c>
      <c r="AO56" s="7" t="str">
        <f t="shared" ca="1" si="4"/>
        <v>Debit</v>
      </c>
      <c r="AP56" s="1">
        <f t="shared" ca="1" si="17"/>
        <v>0</v>
      </c>
      <c r="AQ56" s="1">
        <f t="shared" ca="1" si="5"/>
        <v>1.9560185185185184E-3</v>
      </c>
      <c r="AR56">
        <f t="shared" si="18"/>
        <v>1</v>
      </c>
      <c r="AS56" s="33">
        <f t="shared" ca="1" si="42"/>
        <v>0</v>
      </c>
      <c r="AT56" s="33">
        <f t="shared" ca="1" si="19"/>
        <v>1.9560185185185184E-3</v>
      </c>
      <c r="AX56">
        <f t="shared" si="43"/>
        <v>52</v>
      </c>
      <c r="AY56" s="34">
        <v>4.8459201388887426E-4</v>
      </c>
    </row>
    <row r="57" spans="1:51">
      <c r="A57" s="2">
        <v>60</v>
      </c>
      <c r="B57" s="1">
        <f t="shared" si="6"/>
        <v>6.9444444444444447E-4</v>
      </c>
      <c r="C57" s="5">
        <f t="shared" si="21"/>
        <v>0.53542824074074069</v>
      </c>
      <c r="D57" s="18">
        <f t="shared" si="0"/>
        <v>0.53542824074074069</v>
      </c>
      <c r="E57" s="21">
        <f t="shared" ca="1" si="22"/>
        <v>0</v>
      </c>
      <c r="F57" s="18">
        <f t="shared" ca="1" si="23"/>
        <v>0.53542824074074069</v>
      </c>
      <c r="G57" s="25">
        <f t="shared" ca="1" si="7"/>
        <v>16</v>
      </c>
      <c r="H57" s="18">
        <f t="shared" ca="1" si="24"/>
        <v>1.8518518518518518E-4</v>
      </c>
      <c r="I57" s="18">
        <f t="shared" ca="1" si="25"/>
        <v>0.53561342592592587</v>
      </c>
      <c r="J57" s="16">
        <f t="shared" ca="1" si="26"/>
        <v>0.53561342592592587</v>
      </c>
      <c r="K57" s="23">
        <f t="shared" ca="1" si="27"/>
        <v>0</v>
      </c>
      <c r="L57" s="16">
        <f t="shared" ca="1" si="28"/>
        <v>0.53561342592592587</v>
      </c>
      <c r="M57" s="15">
        <f t="shared" ca="1" si="8"/>
        <v>30</v>
      </c>
      <c r="N57" s="16">
        <f t="shared" ca="1" si="9"/>
        <v>3.4722222222222224E-4</v>
      </c>
      <c r="O57" s="16">
        <f t="shared" ca="1" si="29"/>
        <v>0.53596064814814814</v>
      </c>
      <c r="P57" s="14">
        <f t="shared" ca="1" si="30"/>
        <v>0.53596064814814814</v>
      </c>
      <c r="Q57" s="23">
        <f>0</f>
        <v>0</v>
      </c>
      <c r="R57" s="14">
        <f t="shared" ca="1" si="31"/>
        <v>0.53596064814814814</v>
      </c>
      <c r="S57" s="13">
        <f t="shared" ca="1" si="10"/>
        <v>42</v>
      </c>
      <c r="T57" s="14">
        <f t="shared" ca="1" si="11"/>
        <v>4.861111111111111E-4</v>
      </c>
      <c r="U57" s="14">
        <f t="shared" ca="1" si="32"/>
        <v>0.53644675925925922</v>
      </c>
      <c r="V57" s="12">
        <f t="shared" ca="1" si="33"/>
        <v>0.53644675925925922</v>
      </c>
      <c r="W57" s="23">
        <f t="shared" ca="1" si="34"/>
        <v>0</v>
      </c>
      <c r="X57" s="12">
        <f t="shared" ca="1" si="35"/>
        <v>0.53644675925925922</v>
      </c>
      <c r="Y57" s="11">
        <f t="shared" ca="1" si="12"/>
        <v>49</v>
      </c>
      <c r="Z57" s="12">
        <f t="shared" ca="1" si="13"/>
        <v>5.6712962962962967E-4</v>
      </c>
      <c r="AA57" s="12">
        <f t="shared" ca="1" si="36"/>
        <v>0.5370138888888889</v>
      </c>
      <c r="AB57" s="10">
        <f t="shared" ca="1" si="37"/>
        <v>0.5370138888888889</v>
      </c>
      <c r="AC57" s="23">
        <f>0</f>
        <v>0</v>
      </c>
      <c r="AD57" s="10">
        <f t="shared" ca="1" si="38"/>
        <v>0.5370138888888889</v>
      </c>
      <c r="AE57" s="9">
        <f t="shared" ca="1" si="1"/>
        <v>39</v>
      </c>
      <c r="AF57" s="10">
        <f t="shared" ca="1" si="14"/>
        <v>4.5138888888888887E-4</v>
      </c>
      <c r="AG57" s="10">
        <f t="shared" ca="1" si="39"/>
        <v>0.53746527777777775</v>
      </c>
      <c r="AH57" s="9" t="str">
        <f t="shared" ca="1" si="2"/>
        <v>Bowl</v>
      </c>
      <c r="AI57" s="8">
        <f t="shared" ca="1" si="40"/>
        <v>0.53746527777777775</v>
      </c>
      <c r="AJ57" s="23">
        <f t="shared" ca="1" si="41"/>
        <v>0</v>
      </c>
      <c r="AK57" s="8">
        <f t="shared" ca="1" si="44"/>
        <v>0.53746527777777775</v>
      </c>
      <c r="AL57" s="7">
        <f t="shared" ca="1" si="3"/>
        <v>22</v>
      </c>
      <c r="AM57" s="8">
        <f t="shared" ca="1" si="15"/>
        <v>2.5462962962962961E-4</v>
      </c>
      <c r="AN57" s="8">
        <f t="shared" ca="1" si="16"/>
        <v>0.53771990740740738</v>
      </c>
      <c r="AO57" s="7" t="str">
        <f t="shared" ca="1" si="4"/>
        <v>Debit</v>
      </c>
      <c r="AP57" s="1">
        <f t="shared" ca="1" si="17"/>
        <v>0</v>
      </c>
      <c r="AQ57" s="1">
        <f t="shared" ca="1" si="5"/>
        <v>2.2916666666666671E-3</v>
      </c>
      <c r="AR57">
        <f t="shared" si="18"/>
        <v>1</v>
      </c>
      <c r="AS57" s="33">
        <f t="shared" ca="1" si="42"/>
        <v>0</v>
      </c>
      <c r="AT57" s="33">
        <f t="shared" ca="1" si="19"/>
        <v>2.2916666666666671E-3</v>
      </c>
      <c r="AX57">
        <f t="shared" si="43"/>
        <v>53</v>
      </c>
      <c r="AY57" s="34">
        <v>5.1945026787793345E-4</v>
      </c>
    </row>
    <row r="58" spans="1:51">
      <c r="A58" s="2">
        <v>217</v>
      </c>
      <c r="B58" s="1">
        <f t="shared" si="6"/>
        <v>2.5115740740740741E-3</v>
      </c>
      <c r="C58" s="5">
        <f t="shared" si="21"/>
        <v>0.53793981481481479</v>
      </c>
      <c r="D58" s="18">
        <f t="shared" si="0"/>
        <v>0.53793981481481479</v>
      </c>
      <c r="E58" s="21">
        <f t="shared" ca="1" si="22"/>
        <v>0</v>
      </c>
      <c r="F58" s="18">
        <f t="shared" ca="1" si="23"/>
        <v>0.53793981481481479</v>
      </c>
      <c r="G58" s="25">
        <f t="shared" ca="1" si="7"/>
        <v>17</v>
      </c>
      <c r="H58" s="18">
        <f t="shared" ca="1" si="24"/>
        <v>1.9675925925925926E-4</v>
      </c>
      <c r="I58" s="18">
        <f t="shared" ca="1" si="25"/>
        <v>0.538136574074074</v>
      </c>
      <c r="J58" s="16">
        <f t="shared" ca="1" si="26"/>
        <v>0.538136574074074</v>
      </c>
      <c r="K58" s="23">
        <f t="shared" ca="1" si="27"/>
        <v>0</v>
      </c>
      <c r="L58" s="16">
        <f t="shared" ca="1" si="28"/>
        <v>0.538136574074074</v>
      </c>
      <c r="M58" s="15">
        <f t="shared" ca="1" si="8"/>
        <v>17</v>
      </c>
      <c r="N58" s="16">
        <f t="shared" ca="1" si="9"/>
        <v>1.9675925925925926E-4</v>
      </c>
      <c r="O58" s="16">
        <f t="shared" ca="1" si="29"/>
        <v>0.53833333333333322</v>
      </c>
      <c r="P58" s="14">
        <f t="shared" ca="1" si="30"/>
        <v>0.53833333333333322</v>
      </c>
      <c r="Q58" s="23">
        <f>0</f>
        <v>0</v>
      </c>
      <c r="R58" s="14">
        <f t="shared" ca="1" si="31"/>
        <v>0.53833333333333322</v>
      </c>
      <c r="S58" s="13">
        <f t="shared" ca="1" si="10"/>
        <v>32</v>
      </c>
      <c r="T58" s="14">
        <f t="shared" ca="1" si="11"/>
        <v>3.7037037037037035E-4</v>
      </c>
      <c r="U58" s="14">
        <f t="shared" ca="1" si="32"/>
        <v>0.53870370370370357</v>
      </c>
      <c r="V58" s="12">
        <f t="shared" ca="1" si="33"/>
        <v>0.53870370370370357</v>
      </c>
      <c r="W58" s="23">
        <f t="shared" ca="1" si="34"/>
        <v>0</v>
      </c>
      <c r="X58" s="12">
        <f t="shared" ca="1" si="35"/>
        <v>0.53870370370370357</v>
      </c>
      <c r="Y58" s="11">
        <f t="shared" ca="1" si="12"/>
        <v>30</v>
      </c>
      <c r="Z58" s="12">
        <f t="shared" ca="1" si="13"/>
        <v>3.4722222222222224E-4</v>
      </c>
      <c r="AA58" s="12">
        <f t="shared" ca="1" si="36"/>
        <v>0.53905092592592585</v>
      </c>
      <c r="AB58" s="10">
        <f t="shared" ca="1" si="37"/>
        <v>0.53905092592592585</v>
      </c>
      <c r="AC58" s="23">
        <f>0</f>
        <v>0</v>
      </c>
      <c r="AD58" s="10">
        <f t="shared" ca="1" si="38"/>
        <v>0.53905092592592585</v>
      </c>
      <c r="AE58" s="9">
        <f t="shared" ca="1" si="1"/>
        <v>30</v>
      </c>
      <c r="AF58" s="10">
        <f t="shared" ca="1" si="14"/>
        <v>3.4722222222222224E-4</v>
      </c>
      <c r="AG58" s="10">
        <f t="shared" ca="1" si="39"/>
        <v>0.53939814814814813</v>
      </c>
      <c r="AH58" s="9" t="str">
        <f t="shared" ca="1" si="2"/>
        <v>Bowl</v>
      </c>
      <c r="AI58" s="8">
        <f t="shared" ca="1" si="40"/>
        <v>0.53939814814814813</v>
      </c>
      <c r="AJ58" s="23">
        <f t="shared" ca="1" si="41"/>
        <v>0</v>
      </c>
      <c r="AK58" s="8">
        <f t="shared" ca="1" si="44"/>
        <v>0.53939814814814813</v>
      </c>
      <c r="AL58" s="7">
        <f t="shared" ca="1" si="3"/>
        <v>21</v>
      </c>
      <c r="AM58" s="8">
        <f t="shared" ca="1" si="15"/>
        <v>2.4305555555555555E-4</v>
      </c>
      <c r="AN58" s="8">
        <f t="shared" ca="1" si="16"/>
        <v>0.53964120370370372</v>
      </c>
      <c r="AO58" s="7" t="str">
        <f t="shared" ca="1" si="4"/>
        <v>Debit</v>
      </c>
      <c r="AP58" s="1">
        <f t="shared" ca="1" si="17"/>
        <v>0</v>
      </c>
      <c r="AQ58" s="1">
        <f t="shared" ca="1" si="5"/>
        <v>1.701388888888889E-3</v>
      </c>
      <c r="AR58">
        <f t="shared" si="18"/>
        <v>1</v>
      </c>
      <c r="AS58" s="33">
        <f t="shared" ca="1" si="42"/>
        <v>0</v>
      </c>
      <c r="AT58" s="33">
        <f t="shared" ca="1" si="19"/>
        <v>1.701388888888889E-3</v>
      </c>
      <c r="AX58">
        <f t="shared" si="43"/>
        <v>54</v>
      </c>
      <c r="AY58" s="34">
        <v>4.807972280456789E-4</v>
      </c>
    </row>
    <row r="59" spans="1:51">
      <c r="A59" s="2">
        <v>51</v>
      </c>
      <c r="B59" s="1">
        <f t="shared" si="6"/>
        <v>5.9027777777777778E-4</v>
      </c>
      <c r="C59" s="5">
        <f t="shared" si="21"/>
        <v>0.53853009259259255</v>
      </c>
      <c r="D59" s="18">
        <f t="shared" si="0"/>
        <v>0.53853009259259255</v>
      </c>
      <c r="E59" s="21">
        <f t="shared" ca="1" si="22"/>
        <v>0</v>
      </c>
      <c r="F59" s="18">
        <f t="shared" ca="1" si="23"/>
        <v>0.53853009259259255</v>
      </c>
      <c r="G59" s="25">
        <f t="shared" ca="1" si="7"/>
        <v>18</v>
      </c>
      <c r="H59" s="18">
        <f t="shared" ca="1" si="24"/>
        <v>2.0833333333333335E-4</v>
      </c>
      <c r="I59" s="18">
        <f t="shared" ca="1" si="25"/>
        <v>0.53873842592592591</v>
      </c>
      <c r="J59" s="16">
        <f t="shared" ca="1" si="26"/>
        <v>0.53873842592592591</v>
      </c>
      <c r="K59" s="23">
        <f t="shared" ca="1" si="27"/>
        <v>0</v>
      </c>
      <c r="L59" s="16">
        <f t="shared" ca="1" si="28"/>
        <v>0.53873842592592591</v>
      </c>
      <c r="M59" s="15">
        <f t="shared" ca="1" si="8"/>
        <v>32</v>
      </c>
      <c r="N59" s="16">
        <f t="shared" ca="1" si="9"/>
        <v>3.7037037037037035E-4</v>
      </c>
      <c r="O59" s="16">
        <f t="shared" ca="1" si="29"/>
        <v>0.53910879629629627</v>
      </c>
      <c r="P59" s="14">
        <f t="shared" ca="1" si="30"/>
        <v>0.53910879629629627</v>
      </c>
      <c r="Q59" s="23">
        <f>0</f>
        <v>0</v>
      </c>
      <c r="R59" s="14">
        <f t="shared" ca="1" si="31"/>
        <v>0.53910879629629627</v>
      </c>
      <c r="S59" s="13">
        <f t="shared" ca="1" si="10"/>
        <v>40</v>
      </c>
      <c r="T59" s="14">
        <f t="shared" ca="1" si="11"/>
        <v>4.6296296296296298E-4</v>
      </c>
      <c r="U59" s="14">
        <f t="shared" ca="1" si="32"/>
        <v>0.53957175925925926</v>
      </c>
      <c r="V59" s="12">
        <f t="shared" ca="1" si="33"/>
        <v>0.53957175925925926</v>
      </c>
      <c r="W59" s="23">
        <f t="shared" ca="1" si="34"/>
        <v>0</v>
      </c>
      <c r="X59" s="12">
        <f t="shared" ca="1" si="35"/>
        <v>0.53957175925925926</v>
      </c>
      <c r="Y59" s="11">
        <f t="shared" ca="1" si="12"/>
        <v>38</v>
      </c>
      <c r="Z59" s="12">
        <f t="shared" ca="1" si="13"/>
        <v>4.3981481481481481E-4</v>
      </c>
      <c r="AA59" s="12">
        <f t="shared" ca="1" si="36"/>
        <v>0.54001157407407407</v>
      </c>
      <c r="AB59" s="10">
        <f t="shared" ca="1" si="37"/>
        <v>0.54001157407407407</v>
      </c>
      <c r="AC59" s="23">
        <f>0</f>
        <v>0</v>
      </c>
      <c r="AD59" s="10">
        <f t="shared" ca="1" si="38"/>
        <v>0.54001157407407407</v>
      </c>
      <c r="AE59" s="9">
        <f t="shared" ca="1" si="1"/>
        <v>47</v>
      </c>
      <c r="AF59" s="10">
        <f t="shared" ca="1" si="14"/>
        <v>5.4398148148148144E-4</v>
      </c>
      <c r="AG59" s="10">
        <f t="shared" ca="1" si="39"/>
        <v>0.54055555555555557</v>
      </c>
      <c r="AH59" s="9" t="str">
        <f t="shared" ca="1" si="2"/>
        <v>Bowl</v>
      </c>
      <c r="AI59" s="8">
        <f t="shared" ca="1" si="40"/>
        <v>0.54055555555555557</v>
      </c>
      <c r="AJ59" s="23">
        <f t="shared" ca="1" si="41"/>
        <v>0</v>
      </c>
      <c r="AK59" s="8">
        <f t="shared" ca="1" si="44"/>
        <v>0.54055555555555557</v>
      </c>
      <c r="AL59" s="7">
        <f t="shared" ca="1" si="3"/>
        <v>27</v>
      </c>
      <c r="AM59" s="8">
        <f t="shared" ca="1" si="15"/>
        <v>3.1250000000000001E-4</v>
      </c>
      <c r="AN59" s="8">
        <f t="shared" ca="1" si="16"/>
        <v>0.54086805555555562</v>
      </c>
      <c r="AO59" s="7" t="str">
        <f t="shared" ca="1" si="4"/>
        <v>Debit</v>
      </c>
      <c r="AP59" s="1">
        <f t="shared" ca="1" si="17"/>
        <v>0</v>
      </c>
      <c r="AQ59" s="1">
        <f t="shared" ca="1" si="5"/>
        <v>2.3379629629629631E-3</v>
      </c>
      <c r="AR59">
        <f t="shared" si="18"/>
        <v>1</v>
      </c>
      <c r="AS59" s="33">
        <f t="shared" ca="1" si="42"/>
        <v>0</v>
      </c>
      <c r="AT59" s="33">
        <f t="shared" ca="1" si="19"/>
        <v>2.3379629629629631E-3</v>
      </c>
      <c r="AX59">
        <f t="shared" si="43"/>
        <v>55</v>
      </c>
      <c r="AY59" s="34">
        <v>5.217432448171741E-4</v>
      </c>
    </row>
    <row r="60" spans="1:51">
      <c r="A60" s="2">
        <v>97</v>
      </c>
      <c r="B60" s="1">
        <f t="shared" si="6"/>
        <v>1.1226851851851851E-3</v>
      </c>
      <c r="C60" s="5">
        <f t="shared" si="21"/>
        <v>0.53965277777777776</v>
      </c>
      <c r="D60" s="18">
        <f t="shared" si="0"/>
        <v>0.53965277777777776</v>
      </c>
      <c r="E60" s="21">
        <f t="shared" ca="1" si="22"/>
        <v>0</v>
      </c>
      <c r="F60" s="18">
        <f t="shared" ca="1" si="23"/>
        <v>0.53965277777777776</v>
      </c>
      <c r="G60" s="25">
        <f t="shared" ca="1" si="7"/>
        <v>14</v>
      </c>
      <c r="H60" s="18">
        <f t="shared" ca="1" si="24"/>
        <v>1.6203703703703703E-4</v>
      </c>
      <c r="I60" s="18">
        <f t="shared" ca="1" si="25"/>
        <v>0.53981481481481475</v>
      </c>
      <c r="J60" s="16">
        <f t="shared" ca="1" si="26"/>
        <v>0.53981481481481475</v>
      </c>
      <c r="K60" s="23">
        <f t="shared" ca="1" si="27"/>
        <v>0</v>
      </c>
      <c r="L60" s="16">
        <f t="shared" ca="1" si="28"/>
        <v>0.53981481481481475</v>
      </c>
      <c r="M60" s="15">
        <f t="shared" ca="1" si="8"/>
        <v>17</v>
      </c>
      <c r="N60" s="16">
        <f t="shared" ca="1" si="9"/>
        <v>1.9675925925925926E-4</v>
      </c>
      <c r="O60" s="16">
        <f t="shared" ca="1" si="29"/>
        <v>0.54001157407407396</v>
      </c>
      <c r="P60" s="14">
        <f t="shared" ca="1" si="30"/>
        <v>0.54001157407407396</v>
      </c>
      <c r="Q60" s="23">
        <f>0</f>
        <v>0</v>
      </c>
      <c r="R60" s="14">
        <f t="shared" ca="1" si="31"/>
        <v>0.54001157407407396</v>
      </c>
      <c r="S60" s="13">
        <f t="shared" ca="1" si="10"/>
        <v>19</v>
      </c>
      <c r="T60" s="14">
        <f t="shared" ca="1" si="11"/>
        <v>2.199074074074074E-4</v>
      </c>
      <c r="U60" s="14">
        <f t="shared" ca="1" si="32"/>
        <v>0.54023148148148137</v>
      </c>
      <c r="V60" s="12">
        <f t="shared" ca="1" si="33"/>
        <v>0.54023148148148137</v>
      </c>
      <c r="W60" s="23">
        <f t="shared" ca="1" si="34"/>
        <v>3.2407407407419875E-4</v>
      </c>
      <c r="X60" s="12">
        <f t="shared" ca="1" si="35"/>
        <v>0.54055555555555557</v>
      </c>
      <c r="Y60" s="11">
        <f t="shared" ca="1" si="12"/>
        <v>45</v>
      </c>
      <c r="Z60" s="12">
        <f t="shared" ca="1" si="13"/>
        <v>5.2083333333333333E-4</v>
      </c>
      <c r="AA60" s="12">
        <f t="shared" ca="1" si="36"/>
        <v>0.54107638888888887</v>
      </c>
      <c r="AB60" s="10">
        <f t="shared" ca="1" si="37"/>
        <v>0.54107638888888887</v>
      </c>
      <c r="AC60" s="23">
        <f>0</f>
        <v>0</v>
      </c>
      <c r="AD60" s="10">
        <f t="shared" ca="1" si="38"/>
        <v>0.54107638888888887</v>
      </c>
      <c r="AE60" s="9">
        <f t="shared" ca="1" si="1"/>
        <v>52</v>
      </c>
      <c r="AF60" s="10">
        <f t="shared" ca="1" si="14"/>
        <v>6.018518518518519E-4</v>
      </c>
      <c r="AG60" s="10">
        <f t="shared" ca="1" si="39"/>
        <v>0.54167824074074067</v>
      </c>
      <c r="AH60" s="9" t="str">
        <f t="shared" ca="1" si="2"/>
        <v>Quesadilla</v>
      </c>
      <c r="AI60" s="8">
        <f t="shared" ca="1" si="40"/>
        <v>0.54167824074074067</v>
      </c>
      <c r="AJ60" s="23">
        <f t="shared" ca="1" si="41"/>
        <v>0</v>
      </c>
      <c r="AK60" s="8">
        <f t="shared" ca="1" si="44"/>
        <v>0.54167824074074067</v>
      </c>
      <c r="AL60" s="7">
        <f t="shared" ca="1" si="3"/>
        <v>11</v>
      </c>
      <c r="AM60" s="8">
        <f t="shared" ca="1" si="15"/>
        <v>1.273148148148148E-4</v>
      </c>
      <c r="AN60" s="8">
        <f t="shared" ca="1" si="16"/>
        <v>0.54180555555555543</v>
      </c>
      <c r="AO60" s="7" t="str">
        <f t="shared" ca="1" si="4"/>
        <v>Debit</v>
      </c>
      <c r="AP60" s="1">
        <f t="shared" ca="1" si="17"/>
        <v>3.2407407407419875E-4</v>
      </c>
      <c r="AQ60" s="1">
        <f t="shared" ca="1" si="5"/>
        <v>1.8287037037037035E-3</v>
      </c>
      <c r="AR60">
        <f t="shared" si="18"/>
        <v>1</v>
      </c>
      <c r="AS60" s="33">
        <f t="shared" ca="1" si="42"/>
        <v>3.2407407407419875E-4</v>
      </c>
      <c r="AT60" s="33">
        <f t="shared" ca="1" si="19"/>
        <v>1.8287037037037035E-3</v>
      </c>
      <c r="AX60">
        <f t="shared" si="43"/>
        <v>56</v>
      </c>
      <c r="AY60" s="34">
        <v>5.3690642052710866E-4</v>
      </c>
    </row>
    <row r="61" spans="1:51">
      <c r="A61" s="2">
        <v>185</v>
      </c>
      <c r="B61" s="1">
        <f t="shared" si="6"/>
        <v>2.1412037037037038E-3</v>
      </c>
      <c r="C61" s="5">
        <f t="shared" si="21"/>
        <v>0.5417939814814815</v>
      </c>
      <c r="D61" s="18">
        <f t="shared" si="0"/>
        <v>0.5417939814814815</v>
      </c>
      <c r="E61" s="21">
        <f t="shared" ca="1" si="22"/>
        <v>0</v>
      </c>
      <c r="F61" s="18">
        <f t="shared" ca="1" si="23"/>
        <v>0.5417939814814815</v>
      </c>
      <c r="G61" s="25">
        <f t="shared" ca="1" si="7"/>
        <v>12</v>
      </c>
      <c r="H61" s="18">
        <f t="shared" ca="1" si="24"/>
        <v>1.3888888888888889E-4</v>
      </c>
      <c r="I61" s="18">
        <f t="shared" ca="1" si="25"/>
        <v>0.54193287037037041</v>
      </c>
      <c r="J61" s="16">
        <f t="shared" ca="1" si="26"/>
        <v>0.54193287037037041</v>
      </c>
      <c r="K61" s="23">
        <f t="shared" ca="1" si="27"/>
        <v>0</v>
      </c>
      <c r="L61" s="16">
        <f t="shared" ca="1" si="28"/>
        <v>0.54193287037037041</v>
      </c>
      <c r="M61" s="15">
        <f t="shared" ca="1" si="8"/>
        <v>23</v>
      </c>
      <c r="N61" s="16">
        <f t="shared" ca="1" si="9"/>
        <v>2.6620370370370372E-4</v>
      </c>
      <c r="O61" s="16">
        <f t="shared" ca="1" si="29"/>
        <v>0.54219907407407408</v>
      </c>
      <c r="P61" s="14">
        <f t="shared" ca="1" si="30"/>
        <v>0.54219907407407408</v>
      </c>
      <c r="Q61" s="23">
        <f>0</f>
        <v>0</v>
      </c>
      <c r="R61" s="14">
        <f t="shared" ca="1" si="31"/>
        <v>0.54219907407407408</v>
      </c>
      <c r="S61" s="13">
        <f t="shared" ca="1" si="10"/>
        <v>30</v>
      </c>
      <c r="T61" s="14">
        <f t="shared" ca="1" si="11"/>
        <v>3.4722222222222224E-4</v>
      </c>
      <c r="U61" s="14">
        <f t="shared" ca="1" si="32"/>
        <v>0.54254629629629636</v>
      </c>
      <c r="V61" s="12">
        <f t="shared" ca="1" si="33"/>
        <v>0.54254629629629636</v>
      </c>
      <c r="W61" s="23">
        <f t="shared" ca="1" si="34"/>
        <v>0</v>
      </c>
      <c r="X61" s="12">
        <f t="shared" ca="1" si="35"/>
        <v>0.54254629629629636</v>
      </c>
      <c r="Y61" s="11">
        <f t="shared" ca="1" si="12"/>
        <v>49</v>
      </c>
      <c r="Z61" s="12">
        <f t="shared" ca="1" si="13"/>
        <v>5.6712962962962967E-4</v>
      </c>
      <c r="AA61" s="12">
        <f t="shared" ca="1" si="36"/>
        <v>0.54311342592592604</v>
      </c>
      <c r="AB61" s="10">
        <f t="shared" ca="1" si="37"/>
        <v>0.54311342592592604</v>
      </c>
      <c r="AC61" s="23">
        <f>0</f>
        <v>0</v>
      </c>
      <c r="AD61" s="10">
        <f t="shared" ca="1" si="38"/>
        <v>0.54311342592592604</v>
      </c>
      <c r="AE61" s="9">
        <f t="shared" ca="1" si="1"/>
        <v>32</v>
      </c>
      <c r="AF61" s="10">
        <f t="shared" ca="1" si="14"/>
        <v>3.7037037037037035E-4</v>
      </c>
      <c r="AG61" s="10">
        <f t="shared" ca="1" si="39"/>
        <v>0.5434837962962964</v>
      </c>
      <c r="AH61" s="9" t="str">
        <f t="shared" ca="1" si="2"/>
        <v>Bowl</v>
      </c>
      <c r="AI61" s="8">
        <f t="shared" ca="1" si="40"/>
        <v>0.5434837962962964</v>
      </c>
      <c r="AJ61" s="23">
        <f t="shared" ca="1" si="41"/>
        <v>0</v>
      </c>
      <c r="AK61" s="8">
        <f t="shared" ca="1" si="44"/>
        <v>0.5434837962962964</v>
      </c>
      <c r="AL61" s="7">
        <f t="shared" ca="1" si="3"/>
        <v>10</v>
      </c>
      <c r="AM61" s="8">
        <f t="shared" ca="1" si="15"/>
        <v>1.1574074074074075E-4</v>
      </c>
      <c r="AN61" s="8">
        <f t="shared" ca="1" si="16"/>
        <v>0.54359953703703712</v>
      </c>
      <c r="AO61" s="7" t="str">
        <f t="shared" ca="1" si="4"/>
        <v>Debit</v>
      </c>
      <c r="AP61" s="1">
        <f t="shared" ca="1" si="17"/>
        <v>0</v>
      </c>
      <c r="AQ61" s="1">
        <f t="shared" ca="1" si="5"/>
        <v>1.8055555555555559E-3</v>
      </c>
      <c r="AR61">
        <f t="shared" si="18"/>
        <v>1</v>
      </c>
      <c r="AS61" s="33">
        <f t="shared" ca="1" si="42"/>
        <v>0</v>
      </c>
      <c r="AT61" s="33">
        <f t="shared" ca="1" si="19"/>
        <v>1.8055555555555559E-3</v>
      </c>
      <c r="AX61">
        <f t="shared" si="43"/>
        <v>57</v>
      </c>
      <c r="AY61" s="34">
        <v>4.7979466059116491E-4</v>
      </c>
    </row>
    <row r="62" spans="1:51">
      <c r="A62" s="2">
        <v>44</v>
      </c>
      <c r="B62" s="1">
        <f t="shared" si="6"/>
        <v>5.0925925925925921E-4</v>
      </c>
      <c r="C62" s="5">
        <f t="shared" si="21"/>
        <v>0.54230324074074077</v>
      </c>
      <c r="D62" s="18">
        <f t="shared" si="0"/>
        <v>0.54230324074074077</v>
      </c>
      <c r="E62" s="21">
        <f t="shared" ca="1" si="22"/>
        <v>0</v>
      </c>
      <c r="F62" s="18">
        <f t="shared" ca="1" si="23"/>
        <v>0.54230324074074077</v>
      </c>
      <c r="G62" s="25">
        <f t="shared" ca="1" si="7"/>
        <v>15</v>
      </c>
      <c r="H62" s="18">
        <f t="shared" ca="1" si="24"/>
        <v>1.7361111111111112E-4</v>
      </c>
      <c r="I62" s="18">
        <f t="shared" ca="1" si="25"/>
        <v>0.5424768518518519</v>
      </c>
      <c r="J62" s="16">
        <f t="shared" ca="1" si="26"/>
        <v>0.5424768518518519</v>
      </c>
      <c r="K62" s="23">
        <f t="shared" ca="1" si="27"/>
        <v>6.94444444444553E-5</v>
      </c>
      <c r="L62" s="16">
        <f t="shared" ca="1" si="28"/>
        <v>0.54254629629629636</v>
      </c>
      <c r="M62" s="15">
        <f t="shared" ca="1" si="8"/>
        <v>11</v>
      </c>
      <c r="N62" s="16">
        <f t="shared" ca="1" si="9"/>
        <v>1.273148148148148E-4</v>
      </c>
      <c r="O62" s="16">
        <f t="shared" ca="1" si="29"/>
        <v>0.54267361111111112</v>
      </c>
      <c r="P62" s="14">
        <f t="shared" ca="1" si="30"/>
        <v>0.54267361111111112</v>
      </c>
      <c r="Q62" s="23">
        <f>0</f>
        <v>0</v>
      </c>
      <c r="R62" s="14">
        <f t="shared" ca="1" si="31"/>
        <v>0.54267361111111112</v>
      </c>
      <c r="S62" s="13">
        <f t="shared" ca="1" si="10"/>
        <v>42</v>
      </c>
      <c r="T62" s="14">
        <f t="shared" ca="1" si="11"/>
        <v>4.861111111111111E-4</v>
      </c>
      <c r="U62" s="14">
        <f t="shared" ca="1" si="32"/>
        <v>0.5431597222222222</v>
      </c>
      <c r="V62" s="12">
        <f t="shared" ca="1" si="33"/>
        <v>0.5431597222222222</v>
      </c>
      <c r="W62" s="23">
        <f t="shared" ca="1" si="34"/>
        <v>3.2407407407419875E-4</v>
      </c>
      <c r="X62" s="12">
        <f t="shared" ca="1" si="35"/>
        <v>0.5434837962962964</v>
      </c>
      <c r="Y62" s="11">
        <f t="shared" ca="1" si="12"/>
        <v>41</v>
      </c>
      <c r="Z62" s="12">
        <f t="shared" ca="1" si="13"/>
        <v>4.7453703703703704E-4</v>
      </c>
      <c r="AA62" s="12">
        <f t="shared" ca="1" si="36"/>
        <v>0.54395833333333343</v>
      </c>
      <c r="AB62" s="10">
        <f t="shared" ca="1" si="37"/>
        <v>0.54395833333333343</v>
      </c>
      <c r="AC62" s="23">
        <f>0</f>
        <v>0</v>
      </c>
      <c r="AD62" s="10">
        <f t="shared" ca="1" si="38"/>
        <v>0.54395833333333343</v>
      </c>
      <c r="AE62" s="9">
        <f t="shared" ca="1" si="1"/>
        <v>37</v>
      </c>
      <c r="AF62" s="10">
        <f t="shared" ca="1" si="14"/>
        <v>4.2824074074074075E-4</v>
      </c>
      <c r="AG62" s="10">
        <f t="shared" ca="1" si="39"/>
        <v>0.5443865740740742</v>
      </c>
      <c r="AH62" s="9" t="str">
        <f t="shared" ca="1" si="2"/>
        <v>Bowl</v>
      </c>
      <c r="AI62" s="8">
        <f t="shared" ca="1" si="40"/>
        <v>0.5443865740740742</v>
      </c>
      <c r="AJ62" s="23">
        <f t="shared" ca="1" si="41"/>
        <v>0</v>
      </c>
      <c r="AK62" s="8">
        <f t="shared" ca="1" si="44"/>
        <v>0.5443865740740742</v>
      </c>
      <c r="AL62" s="7">
        <f t="shared" ca="1" si="3"/>
        <v>10</v>
      </c>
      <c r="AM62" s="8">
        <f t="shared" ca="1" si="15"/>
        <v>1.1574074074074075E-4</v>
      </c>
      <c r="AN62" s="8">
        <f t="shared" ca="1" si="16"/>
        <v>0.54450231481481493</v>
      </c>
      <c r="AO62" s="7" t="str">
        <f t="shared" ca="1" si="4"/>
        <v>Debit</v>
      </c>
      <c r="AP62" s="1">
        <f t="shared" ca="1" si="17"/>
        <v>3.9351851851865405E-4</v>
      </c>
      <c r="AQ62" s="1">
        <f t="shared" ca="1" si="5"/>
        <v>1.8055555555555557E-3</v>
      </c>
      <c r="AR62">
        <f t="shared" si="18"/>
        <v>1</v>
      </c>
      <c r="AS62" s="33">
        <f t="shared" ca="1" si="42"/>
        <v>3.9351851851865405E-4</v>
      </c>
      <c r="AT62" s="33">
        <f t="shared" ca="1" si="19"/>
        <v>1.8055555555555557E-3</v>
      </c>
      <c r="AX62">
        <f t="shared" si="43"/>
        <v>58</v>
      </c>
      <c r="AY62" s="34">
        <v>5.5624492046906383E-4</v>
      </c>
    </row>
    <row r="63" spans="1:51">
      <c r="A63" s="2">
        <v>22</v>
      </c>
      <c r="B63" s="1">
        <f t="shared" si="6"/>
        <v>2.5462962962962961E-4</v>
      </c>
      <c r="C63" s="5">
        <f t="shared" si="21"/>
        <v>0.5425578703703704</v>
      </c>
      <c r="D63" s="18">
        <f t="shared" si="0"/>
        <v>0.5425578703703704</v>
      </c>
      <c r="E63" s="21">
        <f t="shared" ca="1" si="22"/>
        <v>0</v>
      </c>
      <c r="F63" s="18">
        <f t="shared" ca="1" si="23"/>
        <v>0.5425578703703704</v>
      </c>
      <c r="G63" s="25">
        <f t="shared" ca="1" si="7"/>
        <v>17</v>
      </c>
      <c r="H63" s="18">
        <f t="shared" ca="1" si="24"/>
        <v>1.9675925925925926E-4</v>
      </c>
      <c r="I63" s="18">
        <f t="shared" ca="1" si="25"/>
        <v>0.54275462962962961</v>
      </c>
      <c r="J63" s="16">
        <f t="shared" ca="1" si="26"/>
        <v>0.54275462962962961</v>
      </c>
      <c r="K63" s="23">
        <f t="shared" ca="1" si="27"/>
        <v>4.050925925925819E-4</v>
      </c>
      <c r="L63" s="16">
        <f t="shared" ca="1" si="28"/>
        <v>0.5431597222222222</v>
      </c>
      <c r="M63" s="15">
        <f t="shared" ca="1" si="8"/>
        <v>27</v>
      </c>
      <c r="N63" s="16">
        <f t="shared" ca="1" si="9"/>
        <v>3.1250000000000001E-4</v>
      </c>
      <c r="O63" s="16">
        <f t="shared" ca="1" si="29"/>
        <v>0.54347222222222225</v>
      </c>
      <c r="P63" s="14">
        <f t="shared" ca="1" si="30"/>
        <v>0.54347222222222225</v>
      </c>
      <c r="Q63" s="23">
        <f>0</f>
        <v>0</v>
      </c>
      <c r="R63" s="14">
        <f t="shared" ca="1" si="31"/>
        <v>0.54347222222222225</v>
      </c>
      <c r="S63" s="13">
        <f t="shared" ca="1" si="10"/>
        <v>29</v>
      </c>
      <c r="T63" s="14">
        <f t="shared" ca="1" si="11"/>
        <v>3.3564814814814812E-4</v>
      </c>
      <c r="U63" s="14">
        <f t="shared" ca="1" si="32"/>
        <v>0.54380787037037037</v>
      </c>
      <c r="V63" s="12">
        <f t="shared" ca="1" si="33"/>
        <v>0.54380787037037037</v>
      </c>
      <c r="W63" s="23">
        <f t="shared" ca="1" si="34"/>
        <v>5.7870370370383117E-4</v>
      </c>
      <c r="X63" s="12">
        <f t="shared" ca="1" si="35"/>
        <v>0.5443865740740742</v>
      </c>
      <c r="Y63" s="11">
        <f t="shared" ca="1" si="12"/>
        <v>27</v>
      </c>
      <c r="Z63" s="12">
        <f t="shared" ca="1" si="13"/>
        <v>3.1250000000000001E-4</v>
      </c>
      <c r="AA63" s="12">
        <f t="shared" ca="1" si="36"/>
        <v>0.54469907407407425</v>
      </c>
      <c r="AB63" s="10">
        <f t="shared" ca="1" si="37"/>
        <v>0.54469907407407425</v>
      </c>
      <c r="AC63" s="23">
        <f>0</f>
        <v>0</v>
      </c>
      <c r="AD63" s="10">
        <f t="shared" ca="1" si="38"/>
        <v>0.54469907407407425</v>
      </c>
      <c r="AE63" s="9">
        <f t="shared" ca="1" si="1"/>
        <v>57</v>
      </c>
      <c r="AF63" s="10">
        <f t="shared" ca="1" si="14"/>
        <v>6.5972222222222224E-4</v>
      </c>
      <c r="AG63" s="10">
        <f t="shared" ca="1" si="39"/>
        <v>0.54535879629629647</v>
      </c>
      <c r="AH63" s="9" t="str">
        <f t="shared" ca="1" si="2"/>
        <v>Burrito</v>
      </c>
      <c r="AI63" s="8">
        <f t="shared" ca="1" si="40"/>
        <v>0.54535879629629647</v>
      </c>
      <c r="AJ63" s="23">
        <f t="shared" ca="1" si="41"/>
        <v>0</v>
      </c>
      <c r="AK63" s="8">
        <f t="shared" ca="1" si="44"/>
        <v>0.54535879629629647</v>
      </c>
      <c r="AL63" s="7">
        <f t="shared" ca="1" si="3"/>
        <v>12</v>
      </c>
      <c r="AM63" s="8">
        <f t="shared" ca="1" si="15"/>
        <v>1.3888888888888889E-4</v>
      </c>
      <c r="AN63" s="8">
        <f t="shared" ca="1" si="16"/>
        <v>0.54549768518518538</v>
      </c>
      <c r="AO63" s="7" t="str">
        <f t="shared" ca="1" si="4"/>
        <v>Debit</v>
      </c>
      <c r="AP63" s="1">
        <f t="shared" ca="1" si="17"/>
        <v>9.8379629629641308E-4</v>
      </c>
      <c r="AQ63" s="1">
        <f t="shared" ca="1" si="5"/>
        <v>1.9560185185185184E-3</v>
      </c>
      <c r="AR63">
        <f t="shared" si="18"/>
        <v>1</v>
      </c>
      <c r="AS63" s="33">
        <f t="shared" ca="1" si="42"/>
        <v>9.8379629629641308E-4</v>
      </c>
      <c r="AT63" s="33">
        <f t="shared" ca="1" si="19"/>
        <v>1.9560185185185184E-3</v>
      </c>
      <c r="AX63">
        <f t="shared" si="43"/>
        <v>59</v>
      </c>
      <c r="AY63" s="34">
        <v>4.6060460931150716E-4</v>
      </c>
    </row>
    <row r="64" spans="1:51">
      <c r="A64" s="2">
        <v>62</v>
      </c>
      <c r="B64" s="1">
        <f t="shared" si="6"/>
        <v>7.1759259259259259E-4</v>
      </c>
      <c r="C64" s="5">
        <f t="shared" si="21"/>
        <v>0.54327546296296303</v>
      </c>
      <c r="D64" s="18">
        <f t="shared" si="0"/>
        <v>0.54327546296296303</v>
      </c>
      <c r="E64" s="21">
        <f t="shared" ca="1" si="22"/>
        <v>0</v>
      </c>
      <c r="F64" s="18">
        <f t="shared" ca="1" si="23"/>
        <v>0.54327546296296303</v>
      </c>
      <c r="G64" s="25">
        <f t="shared" ca="1" si="7"/>
        <v>16</v>
      </c>
      <c r="H64" s="18">
        <f t="shared" ca="1" si="24"/>
        <v>1.8518518518518518E-4</v>
      </c>
      <c r="I64" s="18">
        <f t="shared" ca="1" si="25"/>
        <v>0.54346064814814821</v>
      </c>
      <c r="J64" s="16">
        <f t="shared" ca="1" si="26"/>
        <v>0.54346064814814821</v>
      </c>
      <c r="K64" s="23">
        <f t="shared" ca="1" si="27"/>
        <v>3.4722222222216548E-4</v>
      </c>
      <c r="L64" s="16">
        <f t="shared" ca="1" si="28"/>
        <v>0.54380787037037037</v>
      </c>
      <c r="M64" s="15">
        <f t="shared" ca="1" si="8"/>
        <v>22</v>
      </c>
      <c r="N64" s="16">
        <f t="shared" ca="1" si="9"/>
        <v>2.5462962962962961E-4</v>
      </c>
      <c r="O64" s="16">
        <f t="shared" ca="1" si="29"/>
        <v>0.5440625</v>
      </c>
      <c r="P64" s="14">
        <f t="shared" ca="1" si="30"/>
        <v>0.5440625</v>
      </c>
      <c r="Q64" s="23">
        <f>0</f>
        <v>0</v>
      </c>
      <c r="R64" s="14">
        <f t="shared" ca="1" si="31"/>
        <v>0.5440625</v>
      </c>
      <c r="S64" s="13">
        <f t="shared" ca="1" si="10"/>
        <v>23</v>
      </c>
      <c r="T64" s="14">
        <f t="shared" ca="1" si="11"/>
        <v>2.6620370370370372E-4</v>
      </c>
      <c r="U64" s="14">
        <f t="shared" ca="1" si="32"/>
        <v>0.54432870370370368</v>
      </c>
      <c r="V64" s="12">
        <f t="shared" ca="1" si="33"/>
        <v>0.54432870370370368</v>
      </c>
      <c r="W64" s="23">
        <f t="shared" ca="1" si="34"/>
        <v>1.0300925925927906E-3</v>
      </c>
      <c r="X64" s="12">
        <f t="shared" ca="1" si="35"/>
        <v>0.54535879629629647</v>
      </c>
      <c r="Y64" s="11">
        <f t="shared" ca="1" si="12"/>
        <v>23</v>
      </c>
      <c r="Z64" s="12">
        <f t="shared" ca="1" si="13"/>
        <v>2.6620370370370372E-4</v>
      </c>
      <c r="AA64" s="12">
        <f t="shared" ca="1" si="36"/>
        <v>0.54562500000000014</v>
      </c>
      <c r="AB64" s="10">
        <f t="shared" ca="1" si="37"/>
        <v>0.54562500000000014</v>
      </c>
      <c r="AC64" s="23">
        <f>0</f>
        <v>0</v>
      </c>
      <c r="AD64" s="10">
        <f t="shared" ca="1" si="38"/>
        <v>0.54562500000000014</v>
      </c>
      <c r="AE64" s="9">
        <f t="shared" ca="1" si="1"/>
        <v>49</v>
      </c>
      <c r="AF64" s="10">
        <f t="shared" ca="1" si="14"/>
        <v>5.6712962962962967E-4</v>
      </c>
      <c r="AG64" s="10">
        <f t="shared" ca="1" si="39"/>
        <v>0.54619212962962982</v>
      </c>
      <c r="AH64" s="9" t="str">
        <f t="shared" ca="1" si="2"/>
        <v>Bowl</v>
      </c>
      <c r="AI64" s="8">
        <f t="shared" ca="1" si="40"/>
        <v>0.54619212962962982</v>
      </c>
      <c r="AJ64" s="23">
        <f t="shared" ca="1" si="41"/>
        <v>0</v>
      </c>
      <c r="AK64" s="8">
        <f t="shared" ca="1" si="44"/>
        <v>0.54619212962962982</v>
      </c>
      <c r="AL64" s="7">
        <f t="shared" ca="1" si="3"/>
        <v>24</v>
      </c>
      <c r="AM64" s="8">
        <f t="shared" ca="1" si="15"/>
        <v>2.7777777777777778E-4</v>
      </c>
      <c r="AN64" s="8">
        <f t="shared" ca="1" si="16"/>
        <v>0.54646990740740764</v>
      </c>
      <c r="AO64" s="7" t="str">
        <f t="shared" ca="1" si="4"/>
        <v>Debit</v>
      </c>
      <c r="AP64" s="1">
        <f t="shared" ca="1" si="17"/>
        <v>1.3773148148149561E-3</v>
      </c>
      <c r="AQ64" s="1">
        <f t="shared" ca="1" si="5"/>
        <v>1.8171296296296299E-3</v>
      </c>
      <c r="AR64">
        <f t="shared" si="18"/>
        <v>1</v>
      </c>
      <c r="AS64" s="33">
        <f t="shared" ca="1" si="42"/>
        <v>1.3773148148149561E-3</v>
      </c>
      <c r="AT64" s="33">
        <f t="shared" ca="1" si="19"/>
        <v>1.8171296296296299E-3</v>
      </c>
      <c r="AX64">
        <f t="shared" si="43"/>
        <v>60</v>
      </c>
      <c r="AY64" s="34">
        <v>5.4201607267648742E-4</v>
      </c>
    </row>
    <row r="65" spans="1:51">
      <c r="A65" s="2">
        <v>183</v>
      </c>
      <c r="B65" s="1">
        <f t="shared" si="6"/>
        <v>2.1180555555555558E-3</v>
      </c>
      <c r="C65" s="5">
        <f t="shared" si="21"/>
        <v>0.54539351851851858</v>
      </c>
      <c r="D65" s="18">
        <f t="shared" si="0"/>
        <v>0.54539351851851858</v>
      </c>
      <c r="E65" s="21">
        <f t="shared" ca="1" si="22"/>
        <v>0</v>
      </c>
      <c r="F65" s="18">
        <f t="shared" ca="1" si="23"/>
        <v>0.54539351851851858</v>
      </c>
      <c r="G65" s="25">
        <f t="shared" ca="1" si="7"/>
        <v>24</v>
      </c>
      <c r="H65" s="18">
        <f t="shared" ca="1" si="24"/>
        <v>2.7777777777777778E-4</v>
      </c>
      <c r="I65" s="18">
        <f t="shared" ca="1" si="25"/>
        <v>0.5456712962962964</v>
      </c>
      <c r="J65" s="16">
        <f t="shared" ca="1" si="26"/>
        <v>0.5456712962962964</v>
      </c>
      <c r="K65" s="23">
        <f t="shared" ca="1" si="27"/>
        <v>0</v>
      </c>
      <c r="L65" s="16">
        <f t="shared" ca="1" si="28"/>
        <v>0.5456712962962964</v>
      </c>
      <c r="M65" s="15">
        <f t="shared" ca="1" si="8"/>
        <v>24</v>
      </c>
      <c r="N65" s="16">
        <f t="shared" ca="1" si="9"/>
        <v>2.7777777777777778E-4</v>
      </c>
      <c r="O65" s="16">
        <f t="shared" ca="1" si="29"/>
        <v>0.54594907407407423</v>
      </c>
      <c r="P65" s="14">
        <f t="shared" ca="1" si="30"/>
        <v>0.54594907407407423</v>
      </c>
      <c r="Q65" s="23">
        <f>0</f>
        <v>0</v>
      </c>
      <c r="R65" s="14">
        <f t="shared" ca="1" si="31"/>
        <v>0.54594907407407423</v>
      </c>
      <c r="S65" s="13">
        <f t="shared" ca="1" si="10"/>
        <v>18</v>
      </c>
      <c r="T65" s="14">
        <f t="shared" ca="1" si="11"/>
        <v>2.0833333333333335E-4</v>
      </c>
      <c r="U65" s="14">
        <f t="shared" ca="1" si="32"/>
        <v>0.54615740740740759</v>
      </c>
      <c r="V65" s="12">
        <f t="shared" ca="1" si="33"/>
        <v>0.54615740740740759</v>
      </c>
      <c r="W65" s="23">
        <f t="shared" ca="1" si="34"/>
        <v>3.472222222222765E-5</v>
      </c>
      <c r="X65" s="12">
        <f t="shared" ca="1" si="35"/>
        <v>0.54619212962962982</v>
      </c>
      <c r="Y65" s="11">
        <f t="shared" ca="1" si="12"/>
        <v>31</v>
      </c>
      <c r="Z65" s="12">
        <f t="shared" ca="1" si="13"/>
        <v>3.5879629629629629E-4</v>
      </c>
      <c r="AA65" s="12">
        <f t="shared" ca="1" si="36"/>
        <v>0.54655092592592613</v>
      </c>
      <c r="AB65" s="10">
        <f t="shared" ca="1" si="37"/>
        <v>0.54655092592592613</v>
      </c>
      <c r="AC65" s="23">
        <f>0</f>
        <v>0</v>
      </c>
      <c r="AD65" s="10">
        <f t="shared" ca="1" si="38"/>
        <v>0.54655092592592613</v>
      </c>
      <c r="AE65" s="9">
        <f t="shared" ca="1" si="1"/>
        <v>49</v>
      </c>
      <c r="AF65" s="10">
        <f t="shared" ca="1" si="14"/>
        <v>5.6712962962962967E-4</v>
      </c>
      <c r="AG65" s="10">
        <f t="shared" ca="1" si="39"/>
        <v>0.54711805555555582</v>
      </c>
      <c r="AH65" s="9" t="str">
        <f t="shared" ca="1" si="2"/>
        <v>Burrito</v>
      </c>
      <c r="AI65" s="8">
        <f t="shared" ca="1" si="40"/>
        <v>0.54711805555555582</v>
      </c>
      <c r="AJ65" s="23">
        <f t="shared" ca="1" si="41"/>
        <v>0</v>
      </c>
      <c r="AK65" s="8">
        <f t="shared" ca="1" si="44"/>
        <v>0.54711805555555582</v>
      </c>
      <c r="AL65" s="7">
        <f t="shared" ca="1" si="3"/>
        <v>12</v>
      </c>
      <c r="AM65" s="8">
        <f t="shared" ca="1" si="15"/>
        <v>1.3888888888888889E-4</v>
      </c>
      <c r="AN65" s="8">
        <f t="shared" ca="1" si="16"/>
        <v>0.54725694444444473</v>
      </c>
      <c r="AO65" s="7" t="str">
        <f t="shared" ca="1" si="4"/>
        <v>Debit</v>
      </c>
      <c r="AP65" s="1">
        <f t="shared" ca="1" si="17"/>
        <v>3.472222222222765E-5</v>
      </c>
      <c r="AQ65" s="1">
        <f t="shared" ca="1" si="5"/>
        <v>1.8287037037037039E-3</v>
      </c>
      <c r="AR65">
        <f t="shared" si="18"/>
        <v>1</v>
      </c>
      <c r="AS65" s="33">
        <f t="shared" ca="1" si="42"/>
        <v>3.472222222222765E-5</v>
      </c>
      <c r="AT65" s="33">
        <f t="shared" ca="1" si="19"/>
        <v>1.8287037037037039E-3</v>
      </c>
      <c r="AX65">
        <f t="shared" si="43"/>
        <v>61</v>
      </c>
      <c r="AY65" s="34">
        <v>5.8410977592008803E-4</v>
      </c>
    </row>
    <row r="66" spans="1:51">
      <c r="A66" s="2">
        <v>50</v>
      </c>
      <c r="B66" s="1">
        <f t="shared" si="6"/>
        <v>5.7870370370370367E-4</v>
      </c>
      <c r="C66" s="5">
        <f t="shared" si="21"/>
        <v>0.5459722222222223</v>
      </c>
      <c r="D66" s="18">
        <f t="shared" si="0"/>
        <v>0.5459722222222223</v>
      </c>
      <c r="E66" s="21">
        <f t="shared" ca="1" si="22"/>
        <v>0</v>
      </c>
      <c r="F66" s="18">
        <f t="shared" ca="1" si="23"/>
        <v>0.5459722222222223</v>
      </c>
      <c r="G66" s="25">
        <f t="shared" ca="1" si="7"/>
        <v>19</v>
      </c>
      <c r="H66" s="18">
        <f t="shared" ca="1" si="24"/>
        <v>2.199074074074074E-4</v>
      </c>
      <c r="I66" s="18">
        <f t="shared" ca="1" si="25"/>
        <v>0.54619212962962971</v>
      </c>
      <c r="J66" s="16">
        <f t="shared" ca="1" si="26"/>
        <v>0.54619212962962971</v>
      </c>
      <c r="K66" s="23">
        <f t="shared" ca="1" si="27"/>
        <v>0</v>
      </c>
      <c r="L66" s="16">
        <f t="shared" ca="1" si="28"/>
        <v>0.54619212962962971</v>
      </c>
      <c r="M66" s="15">
        <f t="shared" ca="1" si="8"/>
        <v>27</v>
      </c>
      <c r="N66" s="16">
        <f t="shared" ca="1" si="9"/>
        <v>3.1250000000000001E-4</v>
      </c>
      <c r="O66" s="16">
        <f t="shared" ca="1" si="29"/>
        <v>0.54650462962962976</v>
      </c>
      <c r="P66" s="14">
        <f t="shared" ca="1" si="30"/>
        <v>0.54650462962962976</v>
      </c>
      <c r="Q66" s="23">
        <f>0</f>
        <v>0</v>
      </c>
      <c r="R66" s="14">
        <f t="shared" ca="1" si="31"/>
        <v>0.54650462962962976</v>
      </c>
      <c r="S66" s="13">
        <f t="shared" ca="1" si="10"/>
        <v>27</v>
      </c>
      <c r="T66" s="14">
        <f t="shared" ca="1" si="11"/>
        <v>3.1250000000000001E-4</v>
      </c>
      <c r="U66" s="14">
        <f t="shared" ca="1" si="32"/>
        <v>0.54681712962962981</v>
      </c>
      <c r="V66" s="12">
        <f t="shared" ca="1" si="33"/>
        <v>0.54681712962962981</v>
      </c>
      <c r="W66" s="23">
        <f t="shared" ca="1" si="34"/>
        <v>3.0092592592600997E-4</v>
      </c>
      <c r="X66" s="12">
        <f t="shared" ca="1" si="35"/>
        <v>0.54711805555555582</v>
      </c>
      <c r="Y66" s="11">
        <f t="shared" ca="1" si="12"/>
        <v>35</v>
      </c>
      <c r="Z66" s="12">
        <f t="shared" ca="1" si="13"/>
        <v>4.0509259259259258E-4</v>
      </c>
      <c r="AA66" s="12">
        <f t="shared" ca="1" si="36"/>
        <v>0.5475231481481484</v>
      </c>
      <c r="AB66" s="10">
        <f t="shared" ca="1" si="37"/>
        <v>0.5475231481481484</v>
      </c>
      <c r="AC66" s="23">
        <f>0</f>
        <v>0</v>
      </c>
      <c r="AD66" s="10">
        <f t="shared" ca="1" si="38"/>
        <v>0.5475231481481484</v>
      </c>
      <c r="AE66" s="9">
        <f t="shared" ca="1" si="1"/>
        <v>34</v>
      </c>
      <c r="AF66" s="10">
        <f t="shared" ca="1" si="14"/>
        <v>3.9351851851851852E-4</v>
      </c>
      <c r="AG66" s="10">
        <f t="shared" ca="1" si="39"/>
        <v>0.54791666666666694</v>
      </c>
      <c r="AH66" s="9" t="str">
        <f t="shared" ca="1" si="2"/>
        <v>Bowl</v>
      </c>
      <c r="AI66" s="8">
        <f t="shared" ca="1" si="40"/>
        <v>0.54791666666666694</v>
      </c>
      <c r="AJ66" s="23">
        <f t="shared" ca="1" si="41"/>
        <v>0</v>
      </c>
      <c r="AK66" s="8">
        <f t="shared" ca="1" si="44"/>
        <v>0.54791666666666694</v>
      </c>
      <c r="AL66" s="7">
        <f t="shared" ca="1" si="3"/>
        <v>17</v>
      </c>
      <c r="AM66" s="8">
        <f t="shared" ca="1" si="15"/>
        <v>1.9675925925925926E-4</v>
      </c>
      <c r="AN66" s="8">
        <f t="shared" ca="1" si="16"/>
        <v>0.54811342592592616</v>
      </c>
      <c r="AO66" s="7" t="str">
        <f t="shared" ca="1" si="4"/>
        <v>Debit</v>
      </c>
      <c r="AP66" s="1">
        <f t="shared" ca="1" si="17"/>
        <v>3.0092592592600997E-4</v>
      </c>
      <c r="AQ66" s="1">
        <f t="shared" ca="1" si="5"/>
        <v>1.8402777777777779E-3</v>
      </c>
      <c r="AR66">
        <f t="shared" si="18"/>
        <v>1</v>
      </c>
      <c r="AS66" s="33">
        <f t="shared" ca="1" si="42"/>
        <v>3.0092592592600997E-4</v>
      </c>
      <c r="AT66" s="33">
        <f t="shared" ca="1" si="19"/>
        <v>1.8402777777777779E-3</v>
      </c>
      <c r="AX66">
        <f t="shared" si="43"/>
        <v>62</v>
      </c>
      <c r="AY66" s="34">
        <v>5.2807622874449366E-4</v>
      </c>
    </row>
    <row r="67" spans="1:51">
      <c r="A67" s="2">
        <v>96</v>
      </c>
      <c r="B67" s="1">
        <f t="shared" si="6"/>
        <v>1.1111111111111111E-3</v>
      </c>
      <c r="C67" s="5">
        <f t="shared" si="21"/>
        <v>0.54708333333333337</v>
      </c>
      <c r="D67" s="18">
        <f t="shared" si="0"/>
        <v>0.54708333333333337</v>
      </c>
      <c r="E67" s="21">
        <f t="shared" ca="1" si="22"/>
        <v>0</v>
      </c>
      <c r="F67" s="18">
        <f t="shared" ca="1" si="23"/>
        <v>0.54708333333333337</v>
      </c>
      <c r="G67" s="25">
        <f t="shared" ca="1" si="7"/>
        <v>30</v>
      </c>
      <c r="H67" s="18">
        <f t="shared" ca="1" si="24"/>
        <v>3.4722222222222224E-4</v>
      </c>
      <c r="I67" s="18">
        <f t="shared" ca="1" si="25"/>
        <v>0.54743055555555564</v>
      </c>
      <c r="J67" s="16">
        <f t="shared" ca="1" si="26"/>
        <v>0.54743055555555564</v>
      </c>
      <c r="K67" s="23">
        <f t="shared" ca="1" si="27"/>
        <v>0</v>
      </c>
      <c r="L67" s="16">
        <f t="shared" ca="1" si="28"/>
        <v>0.54743055555555564</v>
      </c>
      <c r="M67" s="15">
        <f t="shared" ca="1" si="8"/>
        <v>9</v>
      </c>
      <c r="N67" s="16">
        <f t="shared" ca="1" si="9"/>
        <v>1.0416666666666667E-4</v>
      </c>
      <c r="O67" s="16">
        <f t="shared" ca="1" si="29"/>
        <v>0.54753472222222233</v>
      </c>
      <c r="P67" s="14">
        <f t="shared" ca="1" si="30"/>
        <v>0.54753472222222233</v>
      </c>
      <c r="Q67" s="23">
        <f>0</f>
        <v>0</v>
      </c>
      <c r="R67" s="14">
        <f t="shared" ca="1" si="31"/>
        <v>0.54753472222222233</v>
      </c>
      <c r="S67" s="13">
        <f t="shared" ca="1" si="10"/>
        <v>38</v>
      </c>
      <c r="T67" s="14">
        <f t="shared" ca="1" si="11"/>
        <v>4.3981481481481481E-4</v>
      </c>
      <c r="U67" s="14">
        <f t="shared" ca="1" si="32"/>
        <v>0.54797453703703713</v>
      </c>
      <c r="V67" s="12">
        <f t="shared" ca="1" si="33"/>
        <v>0.54797453703703713</v>
      </c>
      <c r="W67" s="23">
        <f t="shared" ca="1" si="34"/>
        <v>0</v>
      </c>
      <c r="X67" s="12">
        <f t="shared" ca="1" si="35"/>
        <v>0.54797453703703713</v>
      </c>
      <c r="Y67" s="11">
        <f t="shared" ca="1" si="12"/>
        <v>43</v>
      </c>
      <c r="Z67" s="12">
        <f t="shared" ca="1" si="13"/>
        <v>4.9768518518518521E-4</v>
      </c>
      <c r="AA67" s="12">
        <f t="shared" ca="1" si="36"/>
        <v>0.54847222222222236</v>
      </c>
      <c r="AB67" s="10">
        <f t="shared" ca="1" si="37"/>
        <v>0.54847222222222236</v>
      </c>
      <c r="AC67" s="23">
        <f>0</f>
        <v>0</v>
      </c>
      <c r="AD67" s="10">
        <f t="shared" ca="1" si="38"/>
        <v>0.54847222222222236</v>
      </c>
      <c r="AE67" s="9">
        <f t="shared" ca="1" si="1"/>
        <v>68</v>
      </c>
      <c r="AF67" s="10">
        <f t="shared" ca="1" si="14"/>
        <v>7.8703703703703705E-4</v>
      </c>
      <c r="AG67" s="10">
        <f t="shared" ca="1" si="39"/>
        <v>0.54925925925925945</v>
      </c>
      <c r="AH67" s="9" t="str">
        <f t="shared" ca="1" si="2"/>
        <v>Quesadilla</v>
      </c>
      <c r="AI67" s="8">
        <f t="shared" ca="1" si="40"/>
        <v>0.54925925925925945</v>
      </c>
      <c r="AJ67" s="23">
        <f t="shared" ca="1" si="41"/>
        <v>0</v>
      </c>
      <c r="AK67" s="8">
        <f t="shared" ca="1" si="44"/>
        <v>0.54925925925925945</v>
      </c>
      <c r="AL67" s="7">
        <f t="shared" ca="1" si="3"/>
        <v>17</v>
      </c>
      <c r="AM67" s="8">
        <f t="shared" ca="1" si="15"/>
        <v>1.9675925925925926E-4</v>
      </c>
      <c r="AN67" s="8">
        <f t="shared" ca="1" si="16"/>
        <v>0.54945601851851866</v>
      </c>
      <c r="AO67" s="7" t="str">
        <f t="shared" ca="1" si="4"/>
        <v>Debit</v>
      </c>
      <c r="AP67" s="1">
        <f t="shared" ca="1" si="17"/>
        <v>0</v>
      </c>
      <c r="AQ67" s="1">
        <f t="shared" ca="1" si="5"/>
        <v>2.3726851851851851E-3</v>
      </c>
      <c r="AR67">
        <f t="shared" si="18"/>
        <v>1</v>
      </c>
      <c r="AS67" s="33">
        <f t="shared" ca="1" si="42"/>
        <v>0</v>
      </c>
      <c r="AT67" s="33">
        <f t="shared" ca="1" si="19"/>
        <v>2.3726851851851851E-3</v>
      </c>
      <c r="AX67">
        <f t="shared" si="43"/>
        <v>63</v>
      </c>
      <c r="AY67" s="34">
        <v>5.9989872685187965E-4</v>
      </c>
    </row>
    <row r="68" spans="1:51">
      <c r="A68" s="2">
        <v>16</v>
      </c>
      <c r="B68" s="1">
        <f t="shared" si="6"/>
        <v>1.8518518518518518E-4</v>
      </c>
      <c r="C68" s="5">
        <f t="shared" si="21"/>
        <v>0.54726851851851854</v>
      </c>
      <c r="D68" s="18">
        <f t="shared" si="0"/>
        <v>0.54726851851851854</v>
      </c>
      <c r="E68" s="21">
        <f t="shared" ca="1" si="22"/>
        <v>1.6203703703709937E-4</v>
      </c>
      <c r="F68" s="18">
        <f t="shared" ca="1" si="23"/>
        <v>0.54743055555555564</v>
      </c>
      <c r="G68" s="25">
        <f t="shared" ca="1" si="7"/>
        <v>27</v>
      </c>
      <c r="H68" s="18">
        <f t="shared" ca="1" si="24"/>
        <v>3.1250000000000001E-4</v>
      </c>
      <c r="I68" s="18">
        <f t="shared" ca="1" si="25"/>
        <v>0.54774305555555569</v>
      </c>
      <c r="J68" s="16">
        <f t="shared" ca="1" si="26"/>
        <v>0.54774305555555569</v>
      </c>
      <c r="K68" s="23">
        <f t="shared" ca="1" si="27"/>
        <v>2.3148148148144365E-4</v>
      </c>
      <c r="L68" s="16">
        <f t="shared" ca="1" si="28"/>
        <v>0.54797453703703713</v>
      </c>
      <c r="M68" s="15">
        <f t="shared" ca="1" si="8"/>
        <v>34</v>
      </c>
      <c r="N68" s="16">
        <f t="shared" ca="1" si="9"/>
        <v>3.9351851851851852E-4</v>
      </c>
      <c r="O68" s="16">
        <f t="shared" ca="1" si="29"/>
        <v>0.54836805555555568</v>
      </c>
      <c r="P68" s="14">
        <f t="shared" ca="1" si="30"/>
        <v>0.54836805555555568</v>
      </c>
      <c r="Q68" s="23">
        <f>0</f>
        <v>0</v>
      </c>
      <c r="R68" s="14">
        <f t="shared" ca="1" si="31"/>
        <v>0.54836805555555568</v>
      </c>
      <c r="S68" s="13">
        <f t="shared" ca="1" si="10"/>
        <v>23</v>
      </c>
      <c r="T68" s="14">
        <f t="shared" ca="1" si="11"/>
        <v>2.6620370370370372E-4</v>
      </c>
      <c r="U68" s="14">
        <f t="shared" ca="1" si="32"/>
        <v>0.54863425925925935</v>
      </c>
      <c r="V68" s="12">
        <f t="shared" ca="1" si="33"/>
        <v>0.54863425925925935</v>
      </c>
      <c r="W68" s="23">
        <f t="shared" ca="1" si="34"/>
        <v>6.250000000000977E-4</v>
      </c>
      <c r="X68" s="12">
        <f t="shared" ca="1" si="35"/>
        <v>0.54925925925925945</v>
      </c>
      <c r="Y68" s="11">
        <f t="shared" ca="1" si="12"/>
        <v>26</v>
      </c>
      <c r="Z68" s="12">
        <f t="shared" ca="1" si="13"/>
        <v>3.0092592592592595E-4</v>
      </c>
      <c r="AA68" s="12">
        <f t="shared" ca="1" si="36"/>
        <v>0.54956018518518535</v>
      </c>
      <c r="AB68" s="10">
        <f t="shared" ca="1" si="37"/>
        <v>0.54956018518518535</v>
      </c>
      <c r="AC68" s="23">
        <f>0</f>
        <v>0</v>
      </c>
      <c r="AD68" s="10">
        <f t="shared" ca="1" si="38"/>
        <v>0.54956018518518535</v>
      </c>
      <c r="AE68" s="9">
        <f t="shared" ca="1" si="1"/>
        <v>46</v>
      </c>
      <c r="AF68" s="10">
        <f t="shared" ca="1" si="14"/>
        <v>5.3240740740740744E-4</v>
      </c>
      <c r="AG68" s="10">
        <f t="shared" ca="1" si="39"/>
        <v>0.5500925925925928</v>
      </c>
      <c r="AH68" s="9" t="str">
        <f t="shared" ca="1" si="2"/>
        <v>Burrito</v>
      </c>
      <c r="AI68" s="8">
        <f t="shared" ca="1" si="40"/>
        <v>0.5500925925925928</v>
      </c>
      <c r="AJ68" s="23">
        <f t="shared" ca="1" si="41"/>
        <v>0</v>
      </c>
      <c r="AK68" s="8">
        <f t="shared" ca="1" si="44"/>
        <v>0.5500925925925928</v>
      </c>
      <c r="AL68" s="7">
        <f t="shared" ca="1" si="3"/>
        <v>12</v>
      </c>
      <c r="AM68" s="8">
        <f t="shared" ca="1" si="15"/>
        <v>1.3888888888888889E-4</v>
      </c>
      <c r="AN68" s="8">
        <f t="shared" ca="1" si="16"/>
        <v>0.55023148148148171</v>
      </c>
      <c r="AO68" s="7" t="str">
        <f t="shared" ca="1" si="4"/>
        <v>Debit</v>
      </c>
      <c r="AP68" s="1">
        <f t="shared" ca="1" si="17"/>
        <v>1.0185185185186407E-3</v>
      </c>
      <c r="AQ68" s="1">
        <f t="shared" ca="1" si="5"/>
        <v>1.9444444444444446E-3</v>
      </c>
      <c r="AR68">
        <f t="shared" si="18"/>
        <v>1</v>
      </c>
      <c r="AS68" s="33">
        <f t="shared" ca="1" si="42"/>
        <v>1.0185185185186407E-3</v>
      </c>
      <c r="AT68" s="33">
        <f t="shared" ca="1" si="19"/>
        <v>1.9444444444444446E-3</v>
      </c>
      <c r="AX68">
        <f t="shared" si="43"/>
        <v>64</v>
      </c>
      <c r="AY68" s="34">
        <v>5.2232558816678841E-4</v>
      </c>
    </row>
    <row r="69" spans="1:51">
      <c r="A69" s="2">
        <v>78</v>
      </c>
      <c r="B69" s="1">
        <f t="shared" si="6"/>
        <v>9.0277777777777774E-4</v>
      </c>
      <c r="C69" s="5">
        <f t="shared" si="21"/>
        <v>0.54817129629629635</v>
      </c>
      <c r="D69" s="18">
        <f t="shared" ref="D69:D132" si="45">C69</f>
        <v>0.54817129629629635</v>
      </c>
      <c r="E69" s="21">
        <f t="shared" ca="1" si="22"/>
        <v>0</v>
      </c>
      <c r="F69" s="18">
        <f t="shared" ca="1" si="23"/>
        <v>0.54817129629629635</v>
      </c>
      <c r="G69" s="25">
        <f t="shared" ca="1" si="7"/>
        <v>30</v>
      </c>
      <c r="H69" s="18">
        <f t="shared" ca="1" si="24"/>
        <v>3.4722222222222224E-4</v>
      </c>
      <c r="I69" s="18">
        <f t="shared" ca="1" si="25"/>
        <v>0.54851851851851863</v>
      </c>
      <c r="J69" s="16">
        <f t="shared" ca="1" si="26"/>
        <v>0.54851851851851863</v>
      </c>
      <c r="K69" s="23">
        <f t="shared" ca="1" si="27"/>
        <v>1.1574074074072183E-4</v>
      </c>
      <c r="L69" s="16">
        <f t="shared" ca="1" si="28"/>
        <v>0.54863425925925935</v>
      </c>
      <c r="M69" s="15">
        <f t="shared" ca="1" si="8"/>
        <v>8</v>
      </c>
      <c r="N69" s="16">
        <f t="shared" ca="1" si="9"/>
        <v>9.2592592592592588E-5</v>
      </c>
      <c r="O69" s="16">
        <f t="shared" ca="1" si="29"/>
        <v>0.54872685185185199</v>
      </c>
      <c r="P69" s="14">
        <f t="shared" ca="1" si="30"/>
        <v>0.54872685185185199</v>
      </c>
      <c r="Q69" s="23">
        <f>0</f>
        <v>0</v>
      </c>
      <c r="R69" s="14">
        <f t="shared" ca="1" si="31"/>
        <v>0.54872685185185199</v>
      </c>
      <c r="S69" s="13">
        <f t="shared" ca="1" si="10"/>
        <v>40</v>
      </c>
      <c r="T69" s="14">
        <f t="shared" ca="1" si="11"/>
        <v>4.6296296296296298E-4</v>
      </c>
      <c r="U69" s="14">
        <f t="shared" ca="1" si="32"/>
        <v>0.54918981481481499</v>
      </c>
      <c r="V69" s="12">
        <f t="shared" ca="1" si="33"/>
        <v>0.54918981481481499</v>
      </c>
      <c r="W69" s="23">
        <f t="shared" ca="1" si="34"/>
        <v>9.0277777777780788E-4</v>
      </c>
      <c r="X69" s="12">
        <f t="shared" ca="1" si="35"/>
        <v>0.5500925925925928</v>
      </c>
      <c r="Y69" s="11">
        <f t="shared" ca="1" si="12"/>
        <v>45</v>
      </c>
      <c r="Z69" s="12">
        <f t="shared" ca="1" si="13"/>
        <v>5.2083333333333333E-4</v>
      </c>
      <c r="AA69" s="12">
        <f t="shared" ca="1" si="36"/>
        <v>0.5506134259259261</v>
      </c>
      <c r="AB69" s="10">
        <f t="shared" ca="1" si="37"/>
        <v>0.5506134259259261</v>
      </c>
      <c r="AC69" s="23">
        <f>0</f>
        <v>0</v>
      </c>
      <c r="AD69" s="10">
        <f t="shared" ca="1" si="38"/>
        <v>0.5506134259259261</v>
      </c>
      <c r="AE69" s="9">
        <f t="shared" ref="AE69:AE132" ca="1" si="46">IF(AH69=$AD$445,RANDBETWEEN($AE$445,$AF$445),IF(AH69=$AD$446,RANDBETWEEN($AE$446,$AF$446),RANDBETWEEN($AE$447,$AF$447)))</f>
        <v>21</v>
      </c>
      <c r="AF69" s="10">
        <f t="shared" ca="1" si="14"/>
        <v>2.4305555555555555E-4</v>
      </c>
      <c r="AG69" s="10">
        <f t="shared" ca="1" si="39"/>
        <v>0.5508564814814817</v>
      </c>
      <c r="AH69" s="9" t="str">
        <f t="shared" ref="AH69:AH132" ca="1" si="47">IF(RAND()&lt;$AC$445,$AD$445,IF(RAND()&lt;$AC$446,$AD$446,$AD$447))</f>
        <v>Bowl</v>
      </c>
      <c r="AI69" s="8">
        <f t="shared" ca="1" si="40"/>
        <v>0.5508564814814817</v>
      </c>
      <c r="AJ69" s="23">
        <f t="shared" ca="1" si="41"/>
        <v>0</v>
      </c>
      <c r="AK69" s="8">
        <f t="shared" ca="1" si="44"/>
        <v>0.5508564814814817</v>
      </c>
      <c r="AL69" s="7">
        <f t="shared" ref="AL69:AL132" ca="1" si="48">IF(AO69=$AK$445,RANDBETWEEN($AL$445,$AM$445),RANDBETWEEN($AL$446,$AM$446))</f>
        <v>53</v>
      </c>
      <c r="AM69" s="8">
        <f t="shared" ca="1" si="15"/>
        <v>6.134259259259259E-4</v>
      </c>
      <c r="AN69" s="8">
        <f t="shared" ca="1" si="16"/>
        <v>0.55146990740740764</v>
      </c>
      <c r="AO69" s="7" t="str">
        <f t="shared" ref="AO69:AO132" ca="1" si="49">IF(RAND()&lt;$AJ$445,$AK$445,$AK$446)</f>
        <v>Cash</v>
      </c>
      <c r="AP69" s="1">
        <f t="shared" ca="1" si="17"/>
        <v>1.0185185185185297E-3</v>
      </c>
      <c r="AQ69" s="1">
        <f t="shared" ref="AQ69:AQ132" ca="1" si="50">AM69+AF69+Z69+T69+N69+H69</f>
        <v>2.2800925925925927E-3</v>
      </c>
      <c r="AR69">
        <f t="shared" si="18"/>
        <v>1</v>
      </c>
      <c r="AS69" s="33">
        <f t="shared" ca="1" si="42"/>
        <v>1.0185185185185297E-3</v>
      </c>
      <c r="AT69" s="33">
        <f t="shared" ca="1" si="19"/>
        <v>2.2800925925925927E-3</v>
      </c>
      <c r="AX69">
        <f t="shared" si="43"/>
        <v>65</v>
      </c>
      <c r="AY69" s="34">
        <v>4.5251364216877381E-4</v>
      </c>
    </row>
    <row r="70" spans="1:51">
      <c r="A70" s="2">
        <v>59</v>
      </c>
      <c r="B70" s="1">
        <f t="shared" ref="B70:B133" si="51">A70/86400</f>
        <v>6.8287037037037036E-4</v>
      </c>
      <c r="C70" s="5">
        <f t="shared" si="21"/>
        <v>0.54885416666666675</v>
      </c>
      <c r="D70" s="18">
        <f t="shared" si="45"/>
        <v>0.54885416666666675</v>
      </c>
      <c r="E70" s="21">
        <f t="shared" ca="1" si="22"/>
        <v>0</v>
      </c>
      <c r="F70" s="18">
        <f t="shared" ca="1" si="23"/>
        <v>0.54885416666666675</v>
      </c>
      <c r="G70" s="25">
        <f t="shared" ref="G70:G133" ca="1" si="52">RANDBETWEEN(10,30)</f>
        <v>10</v>
      </c>
      <c r="H70" s="18">
        <f t="shared" ca="1" si="24"/>
        <v>1.1574074074074075E-4</v>
      </c>
      <c r="I70" s="18">
        <f t="shared" ca="1" si="25"/>
        <v>0.54896990740740748</v>
      </c>
      <c r="J70" s="16">
        <f t="shared" ca="1" si="26"/>
        <v>0.54896990740740748</v>
      </c>
      <c r="K70" s="23">
        <f t="shared" ca="1" si="27"/>
        <v>2.199074074075158E-4</v>
      </c>
      <c r="L70" s="16">
        <f t="shared" ca="1" si="28"/>
        <v>0.54918981481481499</v>
      </c>
      <c r="M70" s="15">
        <f t="shared" ref="M70:M133" ca="1" si="53">RANDBETWEEN(8,35)</f>
        <v>19</v>
      </c>
      <c r="N70" s="16">
        <f t="shared" ref="N70:N133" ca="1" si="54">M70/86400</f>
        <v>2.199074074074074E-4</v>
      </c>
      <c r="O70" s="16">
        <f t="shared" ca="1" si="29"/>
        <v>0.5494097222222224</v>
      </c>
      <c r="P70" s="14">
        <f t="shared" ca="1" si="30"/>
        <v>0.5494097222222224</v>
      </c>
      <c r="Q70" s="23">
        <f>0</f>
        <v>0</v>
      </c>
      <c r="R70" s="14">
        <f t="shared" ca="1" si="31"/>
        <v>0.5494097222222224</v>
      </c>
      <c r="S70" s="13">
        <f t="shared" ref="S70:S133" ca="1" si="55">RANDBETWEEN(15,45)</f>
        <v>44</v>
      </c>
      <c r="T70" s="14">
        <f t="shared" ref="T70:T133" ca="1" si="56">S70/86400</f>
        <v>5.0925925925925921E-4</v>
      </c>
      <c r="U70" s="14">
        <f t="shared" ca="1" si="32"/>
        <v>0.54991898148148166</v>
      </c>
      <c r="V70" s="12">
        <f t="shared" ca="1" si="33"/>
        <v>0.54991898148148166</v>
      </c>
      <c r="W70" s="23">
        <f t="shared" ca="1" si="34"/>
        <v>9.3750000000003553E-4</v>
      </c>
      <c r="X70" s="12">
        <f t="shared" ca="1" si="35"/>
        <v>0.5508564814814817</v>
      </c>
      <c r="Y70" s="11">
        <f t="shared" ref="Y70:Y133" ca="1" si="57">RANDBETWEEN(20,50)</f>
        <v>48</v>
      </c>
      <c r="Z70" s="12">
        <f t="shared" ref="Z70:Z133" ca="1" si="58">Y70/86400</f>
        <v>5.5555555555555556E-4</v>
      </c>
      <c r="AA70" s="12">
        <f t="shared" ca="1" si="36"/>
        <v>0.55141203703703723</v>
      </c>
      <c r="AB70" s="10">
        <f t="shared" ca="1" si="37"/>
        <v>0.55141203703703723</v>
      </c>
      <c r="AC70" s="23">
        <f>0</f>
        <v>0</v>
      </c>
      <c r="AD70" s="10">
        <f t="shared" ca="1" si="38"/>
        <v>0.55141203703703723</v>
      </c>
      <c r="AE70" s="9">
        <f t="shared" ca="1" si="46"/>
        <v>31</v>
      </c>
      <c r="AF70" s="10">
        <f t="shared" ref="AF70:AF133" ca="1" si="59">AE70/86400</f>
        <v>3.5879629629629629E-4</v>
      </c>
      <c r="AG70" s="10">
        <f t="shared" ca="1" si="39"/>
        <v>0.55177083333333354</v>
      </c>
      <c r="AH70" s="9" t="str">
        <f t="shared" ca="1" si="47"/>
        <v>Bowl</v>
      </c>
      <c r="AI70" s="8">
        <f t="shared" ca="1" si="40"/>
        <v>0.55177083333333354</v>
      </c>
      <c r="AJ70" s="23">
        <f t="shared" ca="1" si="41"/>
        <v>0</v>
      </c>
      <c r="AK70" s="8">
        <f t="shared" ca="1" si="44"/>
        <v>0.55177083333333354</v>
      </c>
      <c r="AL70" s="7">
        <f t="shared" ca="1" si="48"/>
        <v>10</v>
      </c>
      <c r="AM70" s="8">
        <f t="shared" ref="AM70:AM133" ca="1" si="60">AL70/86400</f>
        <v>1.1574074074074075E-4</v>
      </c>
      <c r="AN70" s="8">
        <f t="shared" ref="AN70:AN133" ca="1" si="61">AK70+AM70</f>
        <v>0.55188657407407427</v>
      </c>
      <c r="AO70" s="7" t="str">
        <f t="shared" ca="1" si="49"/>
        <v>Debit</v>
      </c>
      <c r="AP70" s="1">
        <f t="shared" ref="AP70:AP133" ca="1" si="62">E70+K70+Q70+W70+AC70+AJ70</f>
        <v>1.1574074074075513E-3</v>
      </c>
      <c r="AQ70" s="1">
        <f t="shared" ca="1" si="50"/>
        <v>1.8749999999999999E-3</v>
      </c>
      <c r="AR70">
        <f t="shared" ref="AR70:AR133" si="63">IF(C70&lt;$H$1, 1,0)</f>
        <v>1</v>
      </c>
      <c r="AS70" s="33">
        <f t="shared" ca="1" si="42"/>
        <v>1.1574074074075513E-3</v>
      </c>
      <c r="AT70" s="33">
        <f t="shared" ref="AT70:AT133" ca="1" si="64">AQ70*AR70</f>
        <v>1.8749999999999999E-3</v>
      </c>
      <c r="AX70">
        <f t="shared" si="43"/>
        <v>66</v>
      </c>
      <c r="AY70" s="34">
        <v>6.6907611227577548E-4</v>
      </c>
    </row>
    <row r="71" spans="1:51">
      <c r="A71" s="2">
        <v>65</v>
      </c>
      <c r="B71" s="1">
        <f t="shared" si="51"/>
        <v>7.5231481481481482E-4</v>
      </c>
      <c r="C71" s="5">
        <f t="shared" ref="C71:C134" si="65">C70+B71</f>
        <v>0.54960648148148161</v>
      </c>
      <c r="D71" s="18">
        <f t="shared" si="45"/>
        <v>0.54960648148148161</v>
      </c>
      <c r="E71" s="21">
        <f t="shared" ref="E71:E134" ca="1" si="66">MAX(0,(I70-D71))</f>
        <v>0</v>
      </c>
      <c r="F71" s="18">
        <f t="shared" ref="F71:F134" ca="1" si="67">D71+E71</f>
        <v>0.54960648148148161</v>
      </c>
      <c r="G71" s="25">
        <f t="shared" ca="1" si="52"/>
        <v>26</v>
      </c>
      <c r="H71" s="18">
        <f t="shared" ref="H71:H134" ca="1" si="68">G71/86400</f>
        <v>3.0092592592592595E-4</v>
      </c>
      <c r="I71" s="18">
        <f t="shared" ref="I71:I134" ca="1" si="69">F71+H71</f>
        <v>0.54990740740740751</v>
      </c>
      <c r="J71" s="16">
        <f t="shared" ref="J71:J134" ca="1" si="70">I71</f>
        <v>0.54990740740740751</v>
      </c>
      <c r="K71" s="23">
        <f t="shared" ref="K71:K134" ca="1" si="71">MAX(0,(U70-J71))</f>
        <v>1.1574074074149898E-5</v>
      </c>
      <c r="L71" s="16">
        <f t="shared" ref="L71:L134" ca="1" si="72">J71+K71</f>
        <v>0.54991898148148166</v>
      </c>
      <c r="M71" s="15">
        <f t="shared" ca="1" si="53"/>
        <v>10</v>
      </c>
      <c r="N71" s="16">
        <f t="shared" ca="1" si="54"/>
        <v>1.1574074074074075E-4</v>
      </c>
      <c r="O71" s="16">
        <f t="shared" ref="O71:O134" ca="1" si="73">L71+N71</f>
        <v>0.55003472222222238</v>
      </c>
      <c r="P71" s="14">
        <f t="shared" ref="P71:P134" ca="1" si="74">O71</f>
        <v>0.55003472222222238</v>
      </c>
      <c r="Q71" s="23">
        <f>0</f>
        <v>0</v>
      </c>
      <c r="R71" s="14">
        <f t="shared" ref="R71:R134" ca="1" si="75">P71+Q71</f>
        <v>0.55003472222222238</v>
      </c>
      <c r="S71" s="13">
        <f t="shared" ca="1" si="55"/>
        <v>16</v>
      </c>
      <c r="T71" s="14">
        <f t="shared" ca="1" si="56"/>
        <v>1.8518518518518518E-4</v>
      </c>
      <c r="U71" s="14">
        <f t="shared" ref="U71:U134" ca="1" si="76">R71+T71</f>
        <v>0.55021990740740756</v>
      </c>
      <c r="V71" s="12">
        <f t="shared" ref="V71:V134" ca="1" si="77">U71</f>
        <v>0.55021990740740756</v>
      </c>
      <c r="W71" s="23">
        <f t="shared" ref="W71:W134" ca="1" si="78">MAX(0,(AG70-V71))</f>
        <v>1.5509259259259833E-3</v>
      </c>
      <c r="X71" s="12">
        <f t="shared" ref="X71:X134" ca="1" si="79">V71+W71</f>
        <v>0.55177083333333354</v>
      </c>
      <c r="Y71" s="11">
        <f t="shared" ca="1" si="57"/>
        <v>42</v>
      </c>
      <c r="Z71" s="12">
        <f t="shared" ca="1" si="58"/>
        <v>4.861111111111111E-4</v>
      </c>
      <c r="AA71" s="12">
        <f t="shared" ref="AA71:AA134" ca="1" si="80">X71+Z71</f>
        <v>0.55225694444444462</v>
      </c>
      <c r="AB71" s="10">
        <f t="shared" ref="AB71:AB134" ca="1" si="81">AA71</f>
        <v>0.55225694444444462</v>
      </c>
      <c r="AC71" s="23">
        <f>0</f>
        <v>0</v>
      </c>
      <c r="AD71" s="10">
        <f t="shared" ref="AD71:AD134" ca="1" si="82">AB71+AC71</f>
        <v>0.55225694444444462</v>
      </c>
      <c r="AE71" s="9">
        <f t="shared" ca="1" si="46"/>
        <v>20</v>
      </c>
      <c r="AF71" s="10">
        <f t="shared" ca="1" si="59"/>
        <v>2.3148148148148149E-4</v>
      </c>
      <c r="AG71" s="10">
        <f t="shared" ref="AG71:AG134" ca="1" si="83">AD71+AF71</f>
        <v>0.55248842592592606</v>
      </c>
      <c r="AH71" s="9" t="str">
        <f t="shared" ca="1" si="47"/>
        <v>Bowl</v>
      </c>
      <c r="AI71" s="8">
        <f t="shared" ref="AI71:AI134" ca="1" si="84">AG71</f>
        <v>0.55248842592592606</v>
      </c>
      <c r="AJ71" s="23">
        <f t="shared" ref="AJ71:AJ134" ca="1" si="85">MAX(0,(AN70-AI71))</f>
        <v>0</v>
      </c>
      <c r="AK71" s="8">
        <f t="shared" ca="1" si="44"/>
        <v>0.55248842592592606</v>
      </c>
      <c r="AL71" s="7">
        <f t="shared" ca="1" si="48"/>
        <v>34</v>
      </c>
      <c r="AM71" s="8">
        <f t="shared" ca="1" si="60"/>
        <v>3.9351851851851852E-4</v>
      </c>
      <c r="AN71" s="8">
        <f t="shared" ca="1" si="61"/>
        <v>0.55288194444444461</v>
      </c>
      <c r="AO71" s="7" t="str">
        <f t="shared" ca="1" si="49"/>
        <v>Cash</v>
      </c>
      <c r="AP71" s="1">
        <f t="shared" ca="1" si="62"/>
        <v>1.5625000000001332E-3</v>
      </c>
      <c r="AQ71" s="1">
        <f t="shared" ca="1" si="50"/>
        <v>1.712962962962963E-3</v>
      </c>
      <c r="AR71">
        <f t="shared" si="63"/>
        <v>1</v>
      </c>
      <c r="AS71" s="33">
        <f t="shared" ref="AS71:AS134" ca="1" si="86">AP71*AR71</f>
        <v>1.5625000000001332E-3</v>
      </c>
      <c r="AT71" s="33">
        <f t="shared" ca="1" si="64"/>
        <v>1.712962962962963E-3</v>
      </c>
      <c r="AX71">
        <f t="shared" ref="AX71:AX134" si="87">AX70+1</f>
        <v>67</v>
      </c>
      <c r="AY71" s="34">
        <v>4.710176477418169E-4</v>
      </c>
    </row>
    <row r="72" spans="1:51">
      <c r="A72" s="2">
        <v>159</v>
      </c>
      <c r="B72" s="1">
        <f t="shared" si="51"/>
        <v>1.8402777777777777E-3</v>
      </c>
      <c r="C72" s="5">
        <f t="shared" si="65"/>
        <v>0.55144675925925934</v>
      </c>
      <c r="D72" s="18">
        <f t="shared" si="45"/>
        <v>0.55144675925925934</v>
      </c>
      <c r="E72" s="21">
        <f t="shared" ca="1" si="66"/>
        <v>0</v>
      </c>
      <c r="F72" s="18">
        <f t="shared" ca="1" si="67"/>
        <v>0.55144675925925934</v>
      </c>
      <c r="G72" s="25">
        <f t="shared" ca="1" si="52"/>
        <v>15</v>
      </c>
      <c r="H72" s="18">
        <f t="shared" ca="1" si="68"/>
        <v>1.7361111111111112E-4</v>
      </c>
      <c r="I72" s="18">
        <f t="shared" ca="1" si="69"/>
        <v>0.55162037037037048</v>
      </c>
      <c r="J72" s="16">
        <f t="shared" ca="1" si="70"/>
        <v>0.55162037037037048</v>
      </c>
      <c r="K72" s="23">
        <f t="shared" ca="1" si="71"/>
        <v>0</v>
      </c>
      <c r="L72" s="16">
        <f t="shared" ca="1" si="72"/>
        <v>0.55162037037037048</v>
      </c>
      <c r="M72" s="15">
        <f t="shared" ca="1" si="53"/>
        <v>32</v>
      </c>
      <c r="N72" s="16">
        <f t="shared" ca="1" si="54"/>
        <v>3.7037037037037035E-4</v>
      </c>
      <c r="O72" s="16">
        <f t="shared" ca="1" si="73"/>
        <v>0.55199074074074084</v>
      </c>
      <c r="P72" s="14">
        <f t="shared" ca="1" si="74"/>
        <v>0.55199074074074084</v>
      </c>
      <c r="Q72" s="23">
        <f>0</f>
        <v>0</v>
      </c>
      <c r="R72" s="14">
        <f t="shared" ca="1" si="75"/>
        <v>0.55199074074074084</v>
      </c>
      <c r="S72" s="13">
        <f t="shared" ca="1" si="55"/>
        <v>21</v>
      </c>
      <c r="T72" s="14">
        <f t="shared" ca="1" si="56"/>
        <v>2.4305555555555555E-4</v>
      </c>
      <c r="U72" s="14">
        <f t="shared" ca="1" si="76"/>
        <v>0.55223379629629643</v>
      </c>
      <c r="V72" s="12">
        <f t="shared" ca="1" si="77"/>
        <v>0.55223379629629643</v>
      </c>
      <c r="W72" s="23">
        <f t="shared" ca="1" si="78"/>
        <v>2.5462962962963243E-4</v>
      </c>
      <c r="X72" s="12">
        <f t="shared" ca="1" si="79"/>
        <v>0.55248842592592606</v>
      </c>
      <c r="Y72" s="11">
        <f t="shared" ca="1" si="57"/>
        <v>32</v>
      </c>
      <c r="Z72" s="12">
        <f t="shared" ca="1" si="58"/>
        <v>3.7037037037037035E-4</v>
      </c>
      <c r="AA72" s="12">
        <f t="shared" ca="1" si="80"/>
        <v>0.55285879629629642</v>
      </c>
      <c r="AB72" s="10">
        <f t="shared" ca="1" si="81"/>
        <v>0.55285879629629642</v>
      </c>
      <c r="AC72" s="23">
        <f>0</f>
        <v>0</v>
      </c>
      <c r="AD72" s="10">
        <f t="shared" ca="1" si="82"/>
        <v>0.55285879629629642</v>
      </c>
      <c r="AE72" s="9">
        <f t="shared" ca="1" si="46"/>
        <v>48</v>
      </c>
      <c r="AF72" s="10">
        <f t="shared" ca="1" si="59"/>
        <v>5.5555555555555556E-4</v>
      </c>
      <c r="AG72" s="10">
        <f t="shared" ca="1" si="83"/>
        <v>0.55341435185185195</v>
      </c>
      <c r="AH72" s="9" t="str">
        <f t="shared" ca="1" si="47"/>
        <v>Quesadilla</v>
      </c>
      <c r="AI72" s="8">
        <f t="shared" ca="1" si="84"/>
        <v>0.55341435185185195</v>
      </c>
      <c r="AJ72" s="23">
        <f t="shared" ca="1" si="85"/>
        <v>0</v>
      </c>
      <c r="AK72" s="8">
        <f t="shared" ca="1" si="44"/>
        <v>0.55341435185185195</v>
      </c>
      <c r="AL72" s="7">
        <f t="shared" ca="1" si="48"/>
        <v>25</v>
      </c>
      <c r="AM72" s="8">
        <f t="shared" ca="1" si="60"/>
        <v>2.8935185185185184E-4</v>
      </c>
      <c r="AN72" s="8">
        <f t="shared" ca="1" si="61"/>
        <v>0.55370370370370381</v>
      </c>
      <c r="AO72" s="7" t="str">
        <f t="shared" ca="1" si="49"/>
        <v>Debit</v>
      </c>
      <c r="AP72" s="1">
        <f t="shared" ca="1" si="62"/>
        <v>2.5462962962963243E-4</v>
      </c>
      <c r="AQ72" s="1">
        <f t="shared" ca="1" si="50"/>
        <v>2.0023148148148148E-3</v>
      </c>
      <c r="AR72">
        <f t="shared" si="63"/>
        <v>1</v>
      </c>
      <c r="AS72" s="33">
        <f t="shared" ca="1" si="86"/>
        <v>2.5462962962963243E-4</v>
      </c>
      <c r="AT72" s="33">
        <f t="shared" ca="1" si="64"/>
        <v>2.0023148148148148E-3</v>
      </c>
      <c r="AX72">
        <f t="shared" si="87"/>
        <v>68</v>
      </c>
      <c r="AY72" s="34">
        <v>4.3190525949145367E-4</v>
      </c>
    </row>
    <row r="73" spans="1:51">
      <c r="A73" s="2">
        <v>68</v>
      </c>
      <c r="B73" s="1">
        <f t="shared" si="51"/>
        <v>7.8703703703703705E-4</v>
      </c>
      <c r="C73" s="5">
        <f t="shared" si="65"/>
        <v>0.55223379629629643</v>
      </c>
      <c r="D73" s="18">
        <f t="shared" si="45"/>
        <v>0.55223379629629643</v>
      </c>
      <c r="E73" s="21">
        <f t="shared" ca="1" si="66"/>
        <v>0</v>
      </c>
      <c r="F73" s="18">
        <f t="shared" ca="1" si="67"/>
        <v>0.55223379629629643</v>
      </c>
      <c r="G73" s="25">
        <f t="shared" ca="1" si="52"/>
        <v>18</v>
      </c>
      <c r="H73" s="18">
        <f t="shared" ca="1" si="68"/>
        <v>2.0833333333333335E-4</v>
      </c>
      <c r="I73" s="18">
        <f t="shared" ca="1" si="69"/>
        <v>0.5524421296296298</v>
      </c>
      <c r="J73" s="16">
        <f t="shared" ca="1" si="70"/>
        <v>0.5524421296296298</v>
      </c>
      <c r="K73" s="23">
        <f t="shared" ca="1" si="71"/>
        <v>0</v>
      </c>
      <c r="L73" s="16">
        <f t="shared" ca="1" si="72"/>
        <v>0.5524421296296298</v>
      </c>
      <c r="M73" s="15">
        <f t="shared" ca="1" si="53"/>
        <v>28</v>
      </c>
      <c r="N73" s="16">
        <f t="shared" ca="1" si="54"/>
        <v>3.2407407407407406E-4</v>
      </c>
      <c r="O73" s="16">
        <f t="shared" ca="1" si="73"/>
        <v>0.55276620370370388</v>
      </c>
      <c r="P73" s="14">
        <f t="shared" ca="1" si="74"/>
        <v>0.55276620370370388</v>
      </c>
      <c r="Q73" s="23">
        <f>0</f>
        <v>0</v>
      </c>
      <c r="R73" s="14">
        <f t="shared" ca="1" si="75"/>
        <v>0.55276620370370388</v>
      </c>
      <c r="S73" s="13">
        <f t="shared" ca="1" si="55"/>
        <v>41</v>
      </c>
      <c r="T73" s="14">
        <f t="shared" ca="1" si="56"/>
        <v>4.7453703703703704E-4</v>
      </c>
      <c r="U73" s="14">
        <f t="shared" ca="1" si="76"/>
        <v>0.55324074074074092</v>
      </c>
      <c r="V73" s="12">
        <f t="shared" ca="1" si="77"/>
        <v>0.55324074074074092</v>
      </c>
      <c r="W73" s="23">
        <f t="shared" ca="1" si="78"/>
        <v>1.7361111111102723E-4</v>
      </c>
      <c r="X73" s="12">
        <f t="shared" ca="1" si="79"/>
        <v>0.55341435185185195</v>
      </c>
      <c r="Y73" s="11">
        <f t="shared" ca="1" si="57"/>
        <v>46</v>
      </c>
      <c r="Z73" s="12">
        <f t="shared" ca="1" si="58"/>
        <v>5.3240740740740744E-4</v>
      </c>
      <c r="AA73" s="12">
        <f t="shared" ca="1" si="80"/>
        <v>0.5539467592592594</v>
      </c>
      <c r="AB73" s="10">
        <f t="shared" ca="1" si="81"/>
        <v>0.5539467592592594</v>
      </c>
      <c r="AC73" s="23">
        <f>0</f>
        <v>0</v>
      </c>
      <c r="AD73" s="10">
        <f t="shared" ca="1" si="82"/>
        <v>0.5539467592592594</v>
      </c>
      <c r="AE73" s="9">
        <f t="shared" ca="1" si="46"/>
        <v>44</v>
      </c>
      <c r="AF73" s="10">
        <f t="shared" ca="1" si="59"/>
        <v>5.0925925925925921E-4</v>
      </c>
      <c r="AG73" s="10">
        <f t="shared" ca="1" si="83"/>
        <v>0.55445601851851867</v>
      </c>
      <c r="AH73" s="9" t="str">
        <f t="shared" ca="1" si="47"/>
        <v>Bowl</v>
      </c>
      <c r="AI73" s="8">
        <f t="shared" ca="1" si="84"/>
        <v>0.55445601851851867</v>
      </c>
      <c r="AJ73" s="23">
        <f t="shared" ca="1" si="85"/>
        <v>0</v>
      </c>
      <c r="AK73" s="8">
        <f t="shared" ref="AK73:AK136" ca="1" si="88">AI73+AJ73</f>
        <v>0.55445601851851867</v>
      </c>
      <c r="AL73" s="7">
        <f t="shared" ca="1" si="48"/>
        <v>50</v>
      </c>
      <c r="AM73" s="8">
        <f t="shared" ca="1" si="60"/>
        <v>5.7870370370370367E-4</v>
      </c>
      <c r="AN73" s="8">
        <f t="shared" ca="1" si="61"/>
        <v>0.55503472222222239</v>
      </c>
      <c r="AO73" s="7" t="str">
        <f t="shared" ca="1" si="49"/>
        <v>Cash</v>
      </c>
      <c r="AP73" s="1">
        <f t="shared" ca="1" si="62"/>
        <v>1.7361111111102723E-4</v>
      </c>
      <c r="AQ73" s="1">
        <f t="shared" ca="1" si="50"/>
        <v>2.6273148148148145E-3</v>
      </c>
      <c r="AR73">
        <f t="shared" si="63"/>
        <v>1</v>
      </c>
      <c r="AS73" s="33">
        <f t="shared" ca="1" si="86"/>
        <v>1.7361111111102723E-4</v>
      </c>
      <c r="AT73" s="33">
        <f t="shared" ca="1" si="64"/>
        <v>2.6273148148148145E-3</v>
      </c>
      <c r="AX73">
        <f t="shared" si="87"/>
        <v>69</v>
      </c>
      <c r="AY73" s="34">
        <v>5.8076533564817789E-4</v>
      </c>
    </row>
    <row r="74" spans="1:51">
      <c r="A74" s="2">
        <v>32</v>
      </c>
      <c r="B74" s="1">
        <f t="shared" si="51"/>
        <v>3.7037037037037035E-4</v>
      </c>
      <c r="C74" s="5">
        <f t="shared" si="65"/>
        <v>0.55260416666666679</v>
      </c>
      <c r="D74" s="18">
        <f t="shared" si="45"/>
        <v>0.55260416666666679</v>
      </c>
      <c r="E74" s="21">
        <f t="shared" ca="1" si="66"/>
        <v>0</v>
      </c>
      <c r="F74" s="18">
        <f t="shared" ca="1" si="67"/>
        <v>0.55260416666666679</v>
      </c>
      <c r="G74" s="25">
        <f t="shared" ca="1" si="52"/>
        <v>30</v>
      </c>
      <c r="H74" s="18">
        <f t="shared" ca="1" si="68"/>
        <v>3.4722222222222224E-4</v>
      </c>
      <c r="I74" s="18">
        <f t="shared" ca="1" si="69"/>
        <v>0.55295138888888906</v>
      </c>
      <c r="J74" s="16">
        <f t="shared" ca="1" si="70"/>
        <v>0.55295138888888906</v>
      </c>
      <c r="K74" s="23">
        <f t="shared" ca="1" si="71"/>
        <v>2.8935185185186008E-4</v>
      </c>
      <c r="L74" s="16">
        <f t="shared" ca="1" si="72"/>
        <v>0.55324074074074092</v>
      </c>
      <c r="M74" s="15">
        <f t="shared" ca="1" si="53"/>
        <v>35</v>
      </c>
      <c r="N74" s="16">
        <f t="shared" ca="1" si="54"/>
        <v>4.0509259259259258E-4</v>
      </c>
      <c r="O74" s="16">
        <f t="shared" ca="1" si="73"/>
        <v>0.5536458333333335</v>
      </c>
      <c r="P74" s="14">
        <f t="shared" ca="1" si="74"/>
        <v>0.5536458333333335</v>
      </c>
      <c r="Q74" s="23">
        <f>0</f>
        <v>0</v>
      </c>
      <c r="R74" s="14">
        <f t="shared" ca="1" si="75"/>
        <v>0.5536458333333335</v>
      </c>
      <c r="S74" s="13">
        <f t="shared" ca="1" si="55"/>
        <v>34</v>
      </c>
      <c r="T74" s="14">
        <f t="shared" ca="1" si="56"/>
        <v>3.9351851851851852E-4</v>
      </c>
      <c r="U74" s="14">
        <f t="shared" ca="1" si="76"/>
        <v>0.55403935185185205</v>
      </c>
      <c r="V74" s="12">
        <f t="shared" ca="1" si="77"/>
        <v>0.55403935185185205</v>
      </c>
      <c r="W74" s="23">
        <f t="shared" ca="1" si="78"/>
        <v>4.1666666666662078E-4</v>
      </c>
      <c r="X74" s="12">
        <f t="shared" ca="1" si="79"/>
        <v>0.55445601851851867</v>
      </c>
      <c r="Y74" s="11">
        <f t="shared" ca="1" si="57"/>
        <v>45</v>
      </c>
      <c r="Z74" s="12">
        <f t="shared" ca="1" si="58"/>
        <v>5.2083333333333333E-4</v>
      </c>
      <c r="AA74" s="12">
        <f t="shared" ca="1" si="80"/>
        <v>0.55497685185185197</v>
      </c>
      <c r="AB74" s="10">
        <f t="shared" ca="1" si="81"/>
        <v>0.55497685185185197</v>
      </c>
      <c r="AC74" s="23">
        <f>0</f>
        <v>0</v>
      </c>
      <c r="AD74" s="10">
        <f t="shared" ca="1" si="82"/>
        <v>0.55497685185185197</v>
      </c>
      <c r="AE74" s="9">
        <f t="shared" ca="1" si="46"/>
        <v>57</v>
      </c>
      <c r="AF74" s="10">
        <f t="shared" ca="1" si="59"/>
        <v>6.5972222222222224E-4</v>
      </c>
      <c r="AG74" s="10">
        <f t="shared" ca="1" si="83"/>
        <v>0.55563657407407419</v>
      </c>
      <c r="AH74" s="9" t="str">
        <f t="shared" ca="1" si="47"/>
        <v>Burrito</v>
      </c>
      <c r="AI74" s="8">
        <f t="shared" ca="1" si="84"/>
        <v>0.55563657407407419</v>
      </c>
      <c r="AJ74" s="23">
        <f t="shared" ca="1" si="85"/>
        <v>0</v>
      </c>
      <c r="AK74" s="8">
        <f t="shared" ca="1" si="88"/>
        <v>0.55563657407407419</v>
      </c>
      <c r="AL74" s="7">
        <f t="shared" ca="1" si="48"/>
        <v>29</v>
      </c>
      <c r="AM74" s="8">
        <f t="shared" ca="1" si="60"/>
        <v>3.3564814814814812E-4</v>
      </c>
      <c r="AN74" s="8">
        <f t="shared" ca="1" si="61"/>
        <v>0.55597222222222231</v>
      </c>
      <c r="AO74" s="7" t="str">
        <f t="shared" ca="1" si="49"/>
        <v>Debit</v>
      </c>
      <c r="AP74" s="1">
        <f t="shared" ca="1" si="62"/>
        <v>7.0601851851848085E-4</v>
      </c>
      <c r="AQ74" s="1">
        <f t="shared" ca="1" si="50"/>
        <v>2.662037037037037E-3</v>
      </c>
      <c r="AR74">
        <f t="shared" si="63"/>
        <v>1</v>
      </c>
      <c r="AS74" s="33">
        <f t="shared" ca="1" si="86"/>
        <v>7.0601851851848085E-4</v>
      </c>
      <c r="AT74" s="33">
        <f t="shared" ca="1" si="64"/>
        <v>2.662037037037037E-3</v>
      </c>
      <c r="AX74">
        <f t="shared" si="87"/>
        <v>70</v>
      </c>
      <c r="AY74" s="34">
        <v>5.2123369438621038E-4</v>
      </c>
    </row>
    <row r="75" spans="1:51">
      <c r="A75" s="2">
        <v>34</v>
      </c>
      <c r="B75" s="1">
        <f t="shared" si="51"/>
        <v>3.9351851851851852E-4</v>
      </c>
      <c r="C75" s="5">
        <f t="shared" si="65"/>
        <v>0.55299768518518533</v>
      </c>
      <c r="D75" s="18">
        <f t="shared" si="45"/>
        <v>0.55299768518518533</v>
      </c>
      <c r="E75" s="21">
        <f t="shared" ca="1" si="66"/>
        <v>0</v>
      </c>
      <c r="F75" s="18">
        <f t="shared" ca="1" si="67"/>
        <v>0.55299768518518533</v>
      </c>
      <c r="G75" s="25">
        <f t="shared" ca="1" si="52"/>
        <v>25</v>
      </c>
      <c r="H75" s="18">
        <f t="shared" ca="1" si="68"/>
        <v>2.8935185185185184E-4</v>
      </c>
      <c r="I75" s="18">
        <f t="shared" ca="1" si="69"/>
        <v>0.55328703703703719</v>
      </c>
      <c r="J75" s="16">
        <f t="shared" ca="1" si="70"/>
        <v>0.55328703703703719</v>
      </c>
      <c r="K75" s="23">
        <f t="shared" ca="1" si="71"/>
        <v>7.523148148148584E-4</v>
      </c>
      <c r="L75" s="16">
        <f t="shared" ca="1" si="72"/>
        <v>0.55403935185185205</v>
      </c>
      <c r="M75" s="15">
        <f t="shared" ca="1" si="53"/>
        <v>24</v>
      </c>
      <c r="N75" s="16">
        <f t="shared" ca="1" si="54"/>
        <v>2.7777777777777778E-4</v>
      </c>
      <c r="O75" s="16">
        <f t="shared" ca="1" si="73"/>
        <v>0.55431712962962987</v>
      </c>
      <c r="P75" s="14">
        <f t="shared" ca="1" si="74"/>
        <v>0.55431712962962987</v>
      </c>
      <c r="Q75" s="23">
        <f>0</f>
        <v>0</v>
      </c>
      <c r="R75" s="14">
        <f t="shared" ca="1" si="75"/>
        <v>0.55431712962962987</v>
      </c>
      <c r="S75" s="13">
        <f t="shared" ca="1" si="55"/>
        <v>29</v>
      </c>
      <c r="T75" s="14">
        <f t="shared" ca="1" si="56"/>
        <v>3.3564814814814812E-4</v>
      </c>
      <c r="U75" s="14">
        <f t="shared" ca="1" si="76"/>
        <v>0.55465277777777799</v>
      </c>
      <c r="V75" s="12">
        <f t="shared" ca="1" si="77"/>
        <v>0.55465277777777799</v>
      </c>
      <c r="W75" s="23">
        <f t="shared" ca="1" si="78"/>
        <v>9.8379629629619103E-4</v>
      </c>
      <c r="X75" s="12">
        <f t="shared" ca="1" si="79"/>
        <v>0.55563657407407419</v>
      </c>
      <c r="Y75" s="11">
        <f t="shared" ca="1" si="57"/>
        <v>47</v>
      </c>
      <c r="Z75" s="12">
        <f t="shared" ca="1" si="58"/>
        <v>5.4398148148148144E-4</v>
      </c>
      <c r="AA75" s="12">
        <f t="shared" ca="1" si="80"/>
        <v>0.55618055555555568</v>
      </c>
      <c r="AB75" s="10">
        <f t="shared" ca="1" si="81"/>
        <v>0.55618055555555568</v>
      </c>
      <c r="AC75" s="23">
        <f>0</f>
        <v>0</v>
      </c>
      <c r="AD75" s="10">
        <f t="shared" ca="1" si="82"/>
        <v>0.55618055555555568</v>
      </c>
      <c r="AE75" s="9">
        <f t="shared" ca="1" si="46"/>
        <v>52</v>
      </c>
      <c r="AF75" s="10">
        <f t="shared" ca="1" si="59"/>
        <v>6.018518518518519E-4</v>
      </c>
      <c r="AG75" s="10">
        <f t="shared" ca="1" si="83"/>
        <v>0.55678240740740748</v>
      </c>
      <c r="AH75" s="9" t="str">
        <f t="shared" ca="1" si="47"/>
        <v>Quesadilla</v>
      </c>
      <c r="AI75" s="8">
        <f t="shared" ca="1" si="84"/>
        <v>0.55678240740740748</v>
      </c>
      <c r="AJ75" s="23">
        <f t="shared" ca="1" si="85"/>
        <v>0</v>
      </c>
      <c r="AK75" s="8">
        <f t="shared" ca="1" si="88"/>
        <v>0.55678240740740748</v>
      </c>
      <c r="AL75" s="7">
        <f t="shared" ca="1" si="48"/>
        <v>21</v>
      </c>
      <c r="AM75" s="8">
        <f t="shared" ca="1" si="60"/>
        <v>2.4305555555555555E-4</v>
      </c>
      <c r="AN75" s="8">
        <f t="shared" ca="1" si="61"/>
        <v>0.55702546296296307</v>
      </c>
      <c r="AO75" s="7" t="str">
        <f t="shared" ca="1" si="49"/>
        <v>Debit</v>
      </c>
      <c r="AP75" s="1">
        <f t="shared" ca="1" si="62"/>
        <v>1.7361111111110494E-3</v>
      </c>
      <c r="AQ75" s="1">
        <f t="shared" ca="1" si="50"/>
        <v>2.2916666666666667E-3</v>
      </c>
      <c r="AR75">
        <f t="shared" si="63"/>
        <v>1</v>
      </c>
      <c r="AS75" s="33">
        <f t="shared" ca="1" si="86"/>
        <v>1.7361111111110494E-3</v>
      </c>
      <c r="AT75" s="33">
        <f t="shared" ca="1" si="64"/>
        <v>2.2916666666666667E-3</v>
      </c>
      <c r="AX75">
        <f t="shared" si="87"/>
        <v>71</v>
      </c>
      <c r="AY75" s="34">
        <v>5.8726634157668276E-4</v>
      </c>
    </row>
    <row r="76" spans="1:51">
      <c r="A76" s="2">
        <v>230</v>
      </c>
      <c r="B76" s="1">
        <f t="shared" si="51"/>
        <v>2.662037037037037E-3</v>
      </c>
      <c r="C76" s="5">
        <f t="shared" si="65"/>
        <v>0.55565972222222237</v>
      </c>
      <c r="D76" s="18">
        <f t="shared" si="45"/>
        <v>0.55565972222222237</v>
      </c>
      <c r="E76" s="21">
        <f t="shared" ca="1" si="66"/>
        <v>0</v>
      </c>
      <c r="F76" s="18">
        <f t="shared" ca="1" si="67"/>
        <v>0.55565972222222237</v>
      </c>
      <c r="G76" s="25">
        <f t="shared" ca="1" si="52"/>
        <v>17</v>
      </c>
      <c r="H76" s="18">
        <f t="shared" ca="1" si="68"/>
        <v>1.9675925925925926E-4</v>
      </c>
      <c r="I76" s="18">
        <f t="shared" ca="1" si="69"/>
        <v>0.55585648148148159</v>
      </c>
      <c r="J76" s="16">
        <f t="shared" ca="1" si="70"/>
        <v>0.55585648148148159</v>
      </c>
      <c r="K76" s="23">
        <f t="shared" ca="1" si="71"/>
        <v>0</v>
      </c>
      <c r="L76" s="16">
        <f t="shared" ca="1" si="72"/>
        <v>0.55585648148148159</v>
      </c>
      <c r="M76" s="15">
        <f t="shared" ca="1" si="53"/>
        <v>11</v>
      </c>
      <c r="N76" s="16">
        <f t="shared" ca="1" si="54"/>
        <v>1.273148148148148E-4</v>
      </c>
      <c r="O76" s="16">
        <f t="shared" ca="1" si="73"/>
        <v>0.55598379629629635</v>
      </c>
      <c r="P76" s="14">
        <f t="shared" ca="1" si="74"/>
        <v>0.55598379629629635</v>
      </c>
      <c r="Q76" s="23">
        <f>0</f>
        <v>0</v>
      </c>
      <c r="R76" s="14">
        <f t="shared" ca="1" si="75"/>
        <v>0.55598379629629635</v>
      </c>
      <c r="S76" s="13">
        <f t="shared" ca="1" si="55"/>
        <v>21</v>
      </c>
      <c r="T76" s="14">
        <f t="shared" ca="1" si="56"/>
        <v>2.4305555555555555E-4</v>
      </c>
      <c r="U76" s="14">
        <f t="shared" ca="1" si="76"/>
        <v>0.55622685185185194</v>
      </c>
      <c r="V76" s="12">
        <f t="shared" ca="1" si="77"/>
        <v>0.55622685185185194</v>
      </c>
      <c r="W76" s="23">
        <f t="shared" ca="1" si="78"/>
        <v>5.5555555555553138E-4</v>
      </c>
      <c r="X76" s="12">
        <f t="shared" ca="1" si="79"/>
        <v>0.55678240740740748</v>
      </c>
      <c r="Y76" s="11">
        <f t="shared" ca="1" si="57"/>
        <v>30</v>
      </c>
      <c r="Z76" s="12">
        <f t="shared" ca="1" si="58"/>
        <v>3.4722222222222224E-4</v>
      </c>
      <c r="AA76" s="12">
        <f t="shared" ca="1" si="80"/>
        <v>0.55712962962962975</v>
      </c>
      <c r="AB76" s="10">
        <f t="shared" ca="1" si="81"/>
        <v>0.55712962962962975</v>
      </c>
      <c r="AC76" s="23">
        <f>0</f>
        <v>0</v>
      </c>
      <c r="AD76" s="10">
        <f t="shared" ca="1" si="82"/>
        <v>0.55712962962962975</v>
      </c>
      <c r="AE76" s="9">
        <f t="shared" ca="1" si="46"/>
        <v>36</v>
      </c>
      <c r="AF76" s="10">
        <f t="shared" ca="1" si="59"/>
        <v>4.1666666666666669E-4</v>
      </c>
      <c r="AG76" s="10">
        <f t="shared" ca="1" si="83"/>
        <v>0.55754629629629637</v>
      </c>
      <c r="AH76" s="9" t="str">
        <f t="shared" ca="1" si="47"/>
        <v>Bowl</v>
      </c>
      <c r="AI76" s="8">
        <f t="shared" ca="1" si="84"/>
        <v>0.55754629629629637</v>
      </c>
      <c r="AJ76" s="23">
        <f t="shared" ca="1" si="85"/>
        <v>0</v>
      </c>
      <c r="AK76" s="8">
        <f t="shared" ca="1" si="88"/>
        <v>0.55754629629629637</v>
      </c>
      <c r="AL76" s="7">
        <f t="shared" ca="1" si="48"/>
        <v>20</v>
      </c>
      <c r="AM76" s="8">
        <f t="shared" ca="1" si="60"/>
        <v>2.3148148148148149E-4</v>
      </c>
      <c r="AN76" s="8">
        <f t="shared" ca="1" si="61"/>
        <v>0.55777777777777782</v>
      </c>
      <c r="AO76" s="7" t="str">
        <f t="shared" ca="1" si="49"/>
        <v>Debit</v>
      </c>
      <c r="AP76" s="1">
        <f t="shared" ca="1" si="62"/>
        <v>5.5555555555553138E-4</v>
      </c>
      <c r="AQ76" s="1">
        <f t="shared" ca="1" si="50"/>
        <v>1.5625000000000001E-3</v>
      </c>
      <c r="AR76">
        <f t="shared" si="63"/>
        <v>1</v>
      </c>
      <c r="AS76" s="33">
        <f t="shared" ca="1" si="86"/>
        <v>5.5555555555553138E-4</v>
      </c>
      <c r="AT76" s="33">
        <f t="shared" ca="1" si="64"/>
        <v>1.5625000000000001E-3</v>
      </c>
      <c r="AX76">
        <f t="shared" si="87"/>
        <v>72</v>
      </c>
      <c r="AY76" s="34">
        <v>6.4659288194445061E-4</v>
      </c>
    </row>
    <row r="77" spans="1:51">
      <c r="A77" s="2">
        <v>170</v>
      </c>
      <c r="B77" s="1">
        <f t="shared" si="51"/>
        <v>1.9675925925925924E-3</v>
      </c>
      <c r="C77" s="5">
        <f t="shared" si="65"/>
        <v>0.55762731481481498</v>
      </c>
      <c r="D77" s="18">
        <f t="shared" si="45"/>
        <v>0.55762731481481498</v>
      </c>
      <c r="E77" s="21">
        <f t="shared" ca="1" si="66"/>
        <v>0</v>
      </c>
      <c r="F77" s="18">
        <f t="shared" ca="1" si="67"/>
        <v>0.55762731481481498</v>
      </c>
      <c r="G77" s="25">
        <f t="shared" ca="1" si="52"/>
        <v>16</v>
      </c>
      <c r="H77" s="18">
        <f t="shared" ca="1" si="68"/>
        <v>1.8518518518518518E-4</v>
      </c>
      <c r="I77" s="18">
        <f t="shared" ca="1" si="69"/>
        <v>0.55781250000000016</v>
      </c>
      <c r="J77" s="16">
        <f t="shared" ca="1" si="70"/>
        <v>0.55781250000000016</v>
      </c>
      <c r="K77" s="23">
        <f t="shared" ca="1" si="71"/>
        <v>0</v>
      </c>
      <c r="L77" s="16">
        <f t="shared" ca="1" si="72"/>
        <v>0.55781250000000016</v>
      </c>
      <c r="M77" s="15">
        <f t="shared" ca="1" si="53"/>
        <v>10</v>
      </c>
      <c r="N77" s="16">
        <f t="shared" ca="1" si="54"/>
        <v>1.1574074074074075E-4</v>
      </c>
      <c r="O77" s="16">
        <f t="shared" ca="1" si="73"/>
        <v>0.55792824074074088</v>
      </c>
      <c r="P77" s="14">
        <f t="shared" ca="1" si="74"/>
        <v>0.55792824074074088</v>
      </c>
      <c r="Q77" s="23">
        <f>0</f>
        <v>0</v>
      </c>
      <c r="R77" s="14">
        <f t="shared" ca="1" si="75"/>
        <v>0.55792824074074088</v>
      </c>
      <c r="S77" s="13">
        <f t="shared" ca="1" si="55"/>
        <v>29</v>
      </c>
      <c r="T77" s="14">
        <f t="shared" ca="1" si="56"/>
        <v>3.3564814814814812E-4</v>
      </c>
      <c r="U77" s="14">
        <f t="shared" ca="1" si="76"/>
        <v>0.558263888888889</v>
      </c>
      <c r="V77" s="12">
        <f t="shared" ca="1" si="77"/>
        <v>0.558263888888889</v>
      </c>
      <c r="W77" s="23">
        <f t="shared" ca="1" si="78"/>
        <v>0</v>
      </c>
      <c r="X77" s="12">
        <f t="shared" ca="1" si="79"/>
        <v>0.558263888888889</v>
      </c>
      <c r="Y77" s="11">
        <f t="shared" ca="1" si="57"/>
        <v>48</v>
      </c>
      <c r="Z77" s="12">
        <f t="shared" ca="1" si="58"/>
        <v>5.5555555555555556E-4</v>
      </c>
      <c r="AA77" s="12">
        <f t="shared" ca="1" si="80"/>
        <v>0.55881944444444454</v>
      </c>
      <c r="AB77" s="10">
        <f t="shared" ca="1" si="81"/>
        <v>0.55881944444444454</v>
      </c>
      <c r="AC77" s="23">
        <f>0</f>
        <v>0</v>
      </c>
      <c r="AD77" s="10">
        <f t="shared" ca="1" si="82"/>
        <v>0.55881944444444454</v>
      </c>
      <c r="AE77" s="9">
        <f t="shared" ca="1" si="46"/>
        <v>37</v>
      </c>
      <c r="AF77" s="10">
        <f t="shared" ca="1" si="59"/>
        <v>4.2824074074074075E-4</v>
      </c>
      <c r="AG77" s="10">
        <f t="shared" ca="1" si="83"/>
        <v>0.55924768518518531</v>
      </c>
      <c r="AH77" s="9" t="str">
        <f t="shared" ca="1" si="47"/>
        <v>Burrito</v>
      </c>
      <c r="AI77" s="8">
        <f t="shared" ca="1" si="84"/>
        <v>0.55924768518518531</v>
      </c>
      <c r="AJ77" s="23">
        <f t="shared" ca="1" si="85"/>
        <v>0</v>
      </c>
      <c r="AK77" s="8">
        <f t="shared" ca="1" si="88"/>
        <v>0.55924768518518531</v>
      </c>
      <c r="AL77" s="7">
        <f t="shared" ca="1" si="48"/>
        <v>13</v>
      </c>
      <c r="AM77" s="8">
        <f t="shared" ca="1" si="60"/>
        <v>1.5046296296296297E-4</v>
      </c>
      <c r="AN77" s="8">
        <f t="shared" ca="1" si="61"/>
        <v>0.55939814814814826</v>
      </c>
      <c r="AO77" s="7" t="str">
        <f t="shared" ca="1" si="49"/>
        <v>Debit</v>
      </c>
      <c r="AP77" s="1">
        <f t="shared" ca="1" si="62"/>
        <v>0</v>
      </c>
      <c r="AQ77" s="1">
        <f t="shared" ca="1" si="50"/>
        <v>1.7708333333333332E-3</v>
      </c>
      <c r="AR77">
        <f t="shared" si="63"/>
        <v>1</v>
      </c>
      <c r="AS77" s="33">
        <f t="shared" ca="1" si="86"/>
        <v>0</v>
      </c>
      <c r="AT77" s="33">
        <f t="shared" ca="1" si="64"/>
        <v>1.7708333333333332E-3</v>
      </c>
      <c r="AX77">
        <f t="shared" si="87"/>
        <v>73</v>
      </c>
      <c r="AY77" s="34">
        <v>5.1626942399814505E-4</v>
      </c>
    </row>
    <row r="78" spans="1:51">
      <c r="A78" s="2">
        <v>69</v>
      </c>
      <c r="B78" s="1">
        <f t="shared" si="51"/>
        <v>7.9861111111111116E-4</v>
      </c>
      <c r="C78" s="5">
        <f t="shared" si="65"/>
        <v>0.5584259259259261</v>
      </c>
      <c r="D78" s="18">
        <f t="shared" si="45"/>
        <v>0.5584259259259261</v>
      </c>
      <c r="E78" s="21">
        <f t="shared" ca="1" si="66"/>
        <v>0</v>
      </c>
      <c r="F78" s="18">
        <f t="shared" ca="1" si="67"/>
        <v>0.5584259259259261</v>
      </c>
      <c r="G78" s="25">
        <f t="shared" ca="1" si="52"/>
        <v>17</v>
      </c>
      <c r="H78" s="18">
        <f t="shared" ca="1" si="68"/>
        <v>1.9675925925925926E-4</v>
      </c>
      <c r="I78" s="18">
        <f t="shared" ca="1" si="69"/>
        <v>0.55862268518518532</v>
      </c>
      <c r="J78" s="16">
        <f t="shared" ca="1" si="70"/>
        <v>0.55862268518518532</v>
      </c>
      <c r="K78" s="23">
        <f t="shared" ca="1" si="71"/>
        <v>0</v>
      </c>
      <c r="L78" s="16">
        <f t="shared" ca="1" si="72"/>
        <v>0.55862268518518532</v>
      </c>
      <c r="M78" s="15">
        <f t="shared" ca="1" si="53"/>
        <v>29</v>
      </c>
      <c r="N78" s="16">
        <f t="shared" ca="1" si="54"/>
        <v>3.3564814814814812E-4</v>
      </c>
      <c r="O78" s="16">
        <f t="shared" ca="1" si="73"/>
        <v>0.55895833333333345</v>
      </c>
      <c r="P78" s="14">
        <f t="shared" ca="1" si="74"/>
        <v>0.55895833333333345</v>
      </c>
      <c r="Q78" s="23">
        <f>0</f>
        <v>0</v>
      </c>
      <c r="R78" s="14">
        <f t="shared" ca="1" si="75"/>
        <v>0.55895833333333345</v>
      </c>
      <c r="S78" s="13">
        <f t="shared" ca="1" si="55"/>
        <v>26</v>
      </c>
      <c r="T78" s="14">
        <f t="shared" ca="1" si="56"/>
        <v>3.0092592592592595E-4</v>
      </c>
      <c r="U78" s="14">
        <f t="shared" ca="1" si="76"/>
        <v>0.55925925925925934</v>
      </c>
      <c r="V78" s="12">
        <f t="shared" ca="1" si="77"/>
        <v>0.55925925925925934</v>
      </c>
      <c r="W78" s="23">
        <f t="shared" ca="1" si="78"/>
        <v>0</v>
      </c>
      <c r="X78" s="12">
        <f t="shared" ca="1" si="79"/>
        <v>0.55925925925925934</v>
      </c>
      <c r="Y78" s="11">
        <f t="shared" ca="1" si="57"/>
        <v>28</v>
      </c>
      <c r="Z78" s="12">
        <f t="shared" ca="1" si="58"/>
        <v>3.2407407407407406E-4</v>
      </c>
      <c r="AA78" s="12">
        <f t="shared" ca="1" si="80"/>
        <v>0.55958333333333343</v>
      </c>
      <c r="AB78" s="10">
        <f t="shared" ca="1" si="81"/>
        <v>0.55958333333333343</v>
      </c>
      <c r="AC78" s="23">
        <f>0</f>
        <v>0</v>
      </c>
      <c r="AD78" s="10">
        <f t="shared" ca="1" si="82"/>
        <v>0.55958333333333343</v>
      </c>
      <c r="AE78" s="9">
        <f t="shared" ca="1" si="46"/>
        <v>56</v>
      </c>
      <c r="AF78" s="10">
        <f t="shared" ca="1" si="59"/>
        <v>6.4814814814814813E-4</v>
      </c>
      <c r="AG78" s="10">
        <f t="shared" ca="1" si="83"/>
        <v>0.56023148148148161</v>
      </c>
      <c r="AH78" s="9" t="str">
        <f t="shared" ca="1" si="47"/>
        <v>Quesadilla</v>
      </c>
      <c r="AI78" s="8">
        <f t="shared" ca="1" si="84"/>
        <v>0.56023148148148161</v>
      </c>
      <c r="AJ78" s="23">
        <f t="shared" ca="1" si="85"/>
        <v>0</v>
      </c>
      <c r="AK78" s="8">
        <f t="shared" ca="1" si="88"/>
        <v>0.56023148148148161</v>
      </c>
      <c r="AL78" s="7">
        <f t="shared" ca="1" si="48"/>
        <v>41</v>
      </c>
      <c r="AM78" s="8">
        <f t="shared" ca="1" si="60"/>
        <v>4.7453703703703704E-4</v>
      </c>
      <c r="AN78" s="8">
        <f t="shared" ca="1" si="61"/>
        <v>0.56070601851851865</v>
      </c>
      <c r="AO78" s="7" t="str">
        <f t="shared" ca="1" si="49"/>
        <v>Cash</v>
      </c>
      <c r="AP78" s="1">
        <f t="shared" ca="1" si="62"/>
        <v>0</v>
      </c>
      <c r="AQ78" s="1">
        <f t="shared" ca="1" si="50"/>
        <v>2.2800925925925927E-3</v>
      </c>
      <c r="AR78">
        <f t="shared" si="63"/>
        <v>1</v>
      </c>
      <c r="AS78" s="33">
        <f t="shared" ca="1" si="86"/>
        <v>0</v>
      </c>
      <c r="AT78" s="33">
        <f t="shared" ca="1" si="64"/>
        <v>2.2800925925925927E-3</v>
      </c>
      <c r="AX78">
        <f t="shared" si="87"/>
        <v>74</v>
      </c>
      <c r="AY78" s="34">
        <v>5.4163049768517332E-4</v>
      </c>
    </row>
    <row r="79" spans="1:51">
      <c r="A79" s="2">
        <v>176</v>
      </c>
      <c r="B79" s="1">
        <f t="shared" si="51"/>
        <v>2.0370370370370369E-3</v>
      </c>
      <c r="C79" s="5">
        <f t="shared" si="65"/>
        <v>0.56046296296296316</v>
      </c>
      <c r="D79" s="18">
        <f t="shared" si="45"/>
        <v>0.56046296296296316</v>
      </c>
      <c r="E79" s="21">
        <f t="shared" ca="1" si="66"/>
        <v>0</v>
      </c>
      <c r="F79" s="18">
        <f t="shared" ca="1" si="67"/>
        <v>0.56046296296296316</v>
      </c>
      <c r="G79" s="25">
        <f t="shared" ca="1" si="52"/>
        <v>24</v>
      </c>
      <c r="H79" s="18">
        <f t="shared" ca="1" si="68"/>
        <v>2.7777777777777778E-4</v>
      </c>
      <c r="I79" s="18">
        <f t="shared" ca="1" si="69"/>
        <v>0.56074074074074098</v>
      </c>
      <c r="J79" s="16">
        <f t="shared" ca="1" si="70"/>
        <v>0.56074074074074098</v>
      </c>
      <c r="K79" s="23">
        <f t="shared" ca="1" si="71"/>
        <v>0</v>
      </c>
      <c r="L79" s="16">
        <f t="shared" ca="1" si="72"/>
        <v>0.56074074074074098</v>
      </c>
      <c r="M79" s="15">
        <f t="shared" ca="1" si="53"/>
        <v>22</v>
      </c>
      <c r="N79" s="16">
        <f t="shared" ca="1" si="54"/>
        <v>2.5462962962962961E-4</v>
      </c>
      <c r="O79" s="16">
        <f t="shared" ca="1" si="73"/>
        <v>0.56099537037037062</v>
      </c>
      <c r="P79" s="14">
        <f t="shared" ca="1" si="74"/>
        <v>0.56099537037037062</v>
      </c>
      <c r="Q79" s="23">
        <f>0</f>
        <v>0</v>
      </c>
      <c r="R79" s="14">
        <f t="shared" ca="1" si="75"/>
        <v>0.56099537037037062</v>
      </c>
      <c r="S79" s="13">
        <f t="shared" ca="1" si="55"/>
        <v>26</v>
      </c>
      <c r="T79" s="14">
        <f t="shared" ca="1" si="56"/>
        <v>3.0092592592592595E-4</v>
      </c>
      <c r="U79" s="14">
        <f t="shared" ca="1" si="76"/>
        <v>0.56129629629629652</v>
      </c>
      <c r="V79" s="12">
        <f t="shared" ca="1" si="77"/>
        <v>0.56129629629629652</v>
      </c>
      <c r="W79" s="23">
        <f t="shared" ca="1" si="78"/>
        <v>0</v>
      </c>
      <c r="X79" s="12">
        <f t="shared" ca="1" si="79"/>
        <v>0.56129629629629652</v>
      </c>
      <c r="Y79" s="11">
        <f t="shared" ca="1" si="57"/>
        <v>21</v>
      </c>
      <c r="Z79" s="12">
        <f t="shared" ca="1" si="58"/>
        <v>2.4305555555555555E-4</v>
      </c>
      <c r="AA79" s="12">
        <f t="shared" ca="1" si="80"/>
        <v>0.56153935185185211</v>
      </c>
      <c r="AB79" s="10">
        <f t="shared" ca="1" si="81"/>
        <v>0.56153935185185211</v>
      </c>
      <c r="AC79" s="23">
        <f>0</f>
        <v>0</v>
      </c>
      <c r="AD79" s="10">
        <f t="shared" ca="1" si="82"/>
        <v>0.56153935185185211</v>
      </c>
      <c r="AE79" s="9">
        <f t="shared" ca="1" si="46"/>
        <v>43</v>
      </c>
      <c r="AF79" s="10">
        <f t="shared" ca="1" si="59"/>
        <v>4.9768518518518521E-4</v>
      </c>
      <c r="AG79" s="10">
        <f t="shared" ca="1" si="83"/>
        <v>0.56203703703703733</v>
      </c>
      <c r="AH79" s="9" t="str">
        <f t="shared" ca="1" si="47"/>
        <v>Bowl</v>
      </c>
      <c r="AI79" s="8">
        <f t="shared" ca="1" si="84"/>
        <v>0.56203703703703733</v>
      </c>
      <c r="AJ79" s="23">
        <f t="shared" ca="1" si="85"/>
        <v>0</v>
      </c>
      <c r="AK79" s="8">
        <f t="shared" ca="1" si="88"/>
        <v>0.56203703703703733</v>
      </c>
      <c r="AL79" s="7">
        <f t="shared" ca="1" si="48"/>
        <v>56</v>
      </c>
      <c r="AM79" s="8">
        <f t="shared" ca="1" si="60"/>
        <v>6.4814814814814813E-4</v>
      </c>
      <c r="AN79" s="8">
        <f t="shared" ca="1" si="61"/>
        <v>0.56268518518518551</v>
      </c>
      <c r="AO79" s="7" t="str">
        <f t="shared" ca="1" si="49"/>
        <v>Cash</v>
      </c>
      <c r="AP79" s="1">
        <f t="shared" ca="1" si="62"/>
        <v>0</v>
      </c>
      <c r="AQ79" s="1">
        <f t="shared" ca="1" si="50"/>
        <v>2.2222222222222222E-3</v>
      </c>
      <c r="AR79">
        <f t="shared" si="63"/>
        <v>1</v>
      </c>
      <c r="AS79" s="33">
        <f t="shared" ca="1" si="86"/>
        <v>0</v>
      </c>
      <c r="AT79" s="33">
        <f t="shared" ca="1" si="64"/>
        <v>2.2222222222222222E-3</v>
      </c>
      <c r="AX79">
        <f t="shared" si="87"/>
        <v>75</v>
      </c>
      <c r="AY79" s="34">
        <v>5.1335916637643879E-4</v>
      </c>
    </row>
    <row r="80" spans="1:51">
      <c r="A80" s="2">
        <v>182</v>
      </c>
      <c r="B80" s="1">
        <f t="shared" si="51"/>
        <v>2.1064814814814813E-3</v>
      </c>
      <c r="C80" s="5">
        <f t="shared" si="65"/>
        <v>0.56256944444444468</v>
      </c>
      <c r="D80" s="18">
        <f t="shared" si="45"/>
        <v>0.56256944444444468</v>
      </c>
      <c r="E80" s="21">
        <f t="shared" ca="1" si="66"/>
        <v>0</v>
      </c>
      <c r="F80" s="18">
        <f t="shared" ca="1" si="67"/>
        <v>0.56256944444444468</v>
      </c>
      <c r="G80" s="25">
        <f t="shared" ca="1" si="52"/>
        <v>11</v>
      </c>
      <c r="H80" s="18">
        <f t="shared" ca="1" si="68"/>
        <v>1.273148148148148E-4</v>
      </c>
      <c r="I80" s="18">
        <f t="shared" ca="1" si="69"/>
        <v>0.56269675925925944</v>
      </c>
      <c r="J80" s="16">
        <f t="shared" ca="1" si="70"/>
        <v>0.56269675925925944</v>
      </c>
      <c r="K80" s="23">
        <f t="shared" ca="1" si="71"/>
        <v>0</v>
      </c>
      <c r="L80" s="16">
        <f t="shared" ca="1" si="72"/>
        <v>0.56269675925925944</v>
      </c>
      <c r="M80" s="15">
        <f t="shared" ca="1" si="53"/>
        <v>27</v>
      </c>
      <c r="N80" s="16">
        <f t="shared" ca="1" si="54"/>
        <v>3.1250000000000001E-4</v>
      </c>
      <c r="O80" s="16">
        <f t="shared" ca="1" si="73"/>
        <v>0.56300925925925949</v>
      </c>
      <c r="P80" s="14">
        <f t="shared" ca="1" si="74"/>
        <v>0.56300925925925949</v>
      </c>
      <c r="Q80" s="23">
        <f>0</f>
        <v>0</v>
      </c>
      <c r="R80" s="14">
        <f t="shared" ca="1" si="75"/>
        <v>0.56300925925925949</v>
      </c>
      <c r="S80" s="13">
        <f t="shared" ca="1" si="55"/>
        <v>34</v>
      </c>
      <c r="T80" s="14">
        <f t="shared" ca="1" si="56"/>
        <v>3.9351851851851852E-4</v>
      </c>
      <c r="U80" s="14">
        <f t="shared" ca="1" si="76"/>
        <v>0.56340277777777803</v>
      </c>
      <c r="V80" s="12">
        <f t="shared" ca="1" si="77"/>
        <v>0.56340277777777803</v>
      </c>
      <c r="W80" s="23">
        <f t="shared" ca="1" si="78"/>
        <v>0</v>
      </c>
      <c r="X80" s="12">
        <f t="shared" ca="1" si="79"/>
        <v>0.56340277777777803</v>
      </c>
      <c r="Y80" s="11">
        <f t="shared" ca="1" si="57"/>
        <v>35</v>
      </c>
      <c r="Z80" s="12">
        <f t="shared" ca="1" si="58"/>
        <v>4.0509259259259258E-4</v>
      </c>
      <c r="AA80" s="12">
        <f t="shared" ca="1" si="80"/>
        <v>0.56380787037037061</v>
      </c>
      <c r="AB80" s="10">
        <f t="shared" ca="1" si="81"/>
        <v>0.56380787037037061</v>
      </c>
      <c r="AC80" s="23">
        <f>0</f>
        <v>0</v>
      </c>
      <c r="AD80" s="10">
        <f t="shared" ca="1" si="82"/>
        <v>0.56380787037037061</v>
      </c>
      <c r="AE80" s="9">
        <f t="shared" ca="1" si="46"/>
        <v>40</v>
      </c>
      <c r="AF80" s="10">
        <f t="shared" ca="1" si="59"/>
        <v>4.6296296296296298E-4</v>
      </c>
      <c r="AG80" s="10">
        <f t="shared" ca="1" si="83"/>
        <v>0.56427083333333361</v>
      </c>
      <c r="AH80" s="9" t="str">
        <f t="shared" ca="1" si="47"/>
        <v>Bowl</v>
      </c>
      <c r="AI80" s="8">
        <f t="shared" ca="1" si="84"/>
        <v>0.56427083333333361</v>
      </c>
      <c r="AJ80" s="23">
        <f t="shared" ca="1" si="85"/>
        <v>0</v>
      </c>
      <c r="AK80" s="8">
        <f t="shared" ca="1" si="88"/>
        <v>0.56427083333333361</v>
      </c>
      <c r="AL80" s="7">
        <f t="shared" ca="1" si="48"/>
        <v>49</v>
      </c>
      <c r="AM80" s="8">
        <f t="shared" ca="1" si="60"/>
        <v>5.6712962962962967E-4</v>
      </c>
      <c r="AN80" s="8">
        <f t="shared" ca="1" si="61"/>
        <v>0.56483796296296329</v>
      </c>
      <c r="AO80" s="7" t="str">
        <f t="shared" ca="1" si="49"/>
        <v>Cash</v>
      </c>
      <c r="AP80" s="1">
        <f t="shared" ca="1" si="62"/>
        <v>0</v>
      </c>
      <c r="AQ80" s="1">
        <f t="shared" ca="1" si="50"/>
        <v>2.2685185185185187E-3</v>
      </c>
      <c r="AR80">
        <f t="shared" si="63"/>
        <v>1</v>
      </c>
      <c r="AS80" s="33">
        <f t="shared" ca="1" si="86"/>
        <v>0</v>
      </c>
      <c r="AT80" s="33">
        <f t="shared" ca="1" si="64"/>
        <v>2.2685185185185187E-3</v>
      </c>
      <c r="AX80">
        <f t="shared" si="87"/>
        <v>76</v>
      </c>
      <c r="AY80" s="34">
        <v>6.1777980959017067E-4</v>
      </c>
    </row>
    <row r="81" spans="1:51">
      <c r="A81" s="2">
        <v>7</v>
      </c>
      <c r="B81" s="1">
        <f t="shared" si="51"/>
        <v>8.1018518518518516E-5</v>
      </c>
      <c r="C81" s="5">
        <f t="shared" si="65"/>
        <v>0.56265046296296317</v>
      </c>
      <c r="D81" s="18">
        <f t="shared" si="45"/>
        <v>0.56265046296296317</v>
      </c>
      <c r="E81" s="21">
        <f t="shared" ca="1" si="66"/>
        <v>4.6296296296266526E-5</v>
      </c>
      <c r="F81" s="18">
        <f t="shared" ca="1" si="67"/>
        <v>0.56269675925925944</v>
      </c>
      <c r="G81" s="25">
        <f t="shared" ca="1" si="52"/>
        <v>11</v>
      </c>
      <c r="H81" s="18">
        <f t="shared" ca="1" si="68"/>
        <v>1.273148148148148E-4</v>
      </c>
      <c r="I81" s="18">
        <f t="shared" ca="1" si="69"/>
        <v>0.5628240740740742</v>
      </c>
      <c r="J81" s="16">
        <f t="shared" ca="1" si="70"/>
        <v>0.5628240740740742</v>
      </c>
      <c r="K81" s="23">
        <f t="shared" ca="1" si="71"/>
        <v>5.7870370370383117E-4</v>
      </c>
      <c r="L81" s="16">
        <f t="shared" ca="1" si="72"/>
        <v>0.56340277777777803</v>
      </c>
      <c r="M81" s="15">
        <f t="shared" ca="1" si="53"/>
        <v>34</v>
      </c>
      <c r="N81" s="16">
        <f t="shared" ca="1" si="54"/>
        <v>3.9351851851851852E-4</v>
      </c>
      <c r="O81" s="16">
        <f t="shared" ca="1" si="73"/>
        <v>0.56379629629629657</v>
      </c>
      <c r="P81" s="14">
        <f t="shared" ca="1" si="74"/>
        <v>0.56379629629629657</v>
      </c>
      <c r="Q81" s="23">
        <f>0</f>
        <v>0</v>
      </c>
      <c r="R81" s="14">
        <f t="shared" ca="1" si="75"/>
        <v>0.56379629629629657</v>
      </c>
      <c r="S81" s="13">
        <f t="shared" ca="1" si="55"/>
        <v>38</v>
      </c>
      <c r="T81" s="14">
        <f t="shared" ca="1" si="56"/>
        <v>4.3981481481481481E-4</v>
      </c>
      <c r="U81" s="14">
        <f t="shared" ca="1" si="76"/>
        <v>0.56423611111111138</v>
      </c>
      <c r="V81" s="12">
        <f t="shared" ca="1" si="77"/>
        <v>0.56423611111111138</v>
      </c>
      <c r="W81" s="23">
        <f t="shared" ca="1" si="78"/>
        <v>3.472222222222765E-5</v>
      </c>
      <c r="X81" s="12">
        <f t="shared" ca="1" si="79"/>
        <v>0.56427083333333361</v>
      </c>
      <c r="Y81" s="11">
        <f t="shared" ca="1" si="57"/>
        <v>20</v>
      </c>
      <c r="Z81" s="12">
        <f t="shared" ca="1" si="58"/>
        <v>2.3148148148148149E-4</v>
      </c>
      <c r="AA81" s="12">
        <f t="shared" ca="1" si="80"/>
        <v>0.56450231481481505</v>
      </c>
      <c r="AB81" s="10">
        <f t="shared" ca="1" si="81"/>
        <v>0.56450231481481505</v>
      </c>
      <c r="AC81" s="23">
        <f>0</f>
        <v>0</v>
      </c>
      <c r="AD81" s="10">
        <f t="shared" ca="1" si="82"/>
        <v>0.56450231481481505</v>
      </c>
      <c r="AE81" s="9">
        <f t="shared" ca="1" si="46"/>
        <v>62</v>
      </c>
      <c r="AF81" s="10">
        <f t="shared" ca="1" si="59"/>
        <v>7.1759259259259259E-4</v>
      </c>
      <c r="AG81" s="10">
        <f t="shared" ca="1" si="83"/>
        <v>0.56521990740740768</v>
      </c>
      <c r="AH81" s="9" t="str">
        <f t="shared" ca="1" si="47"/>
        <v>Quesadilla</v>
      </c>
      <c r="AI81" s="8">
        <f t="shared" ca="1" si="84"/>
        <v>0.56521990740740768</v>
      </c>
      <c r="AJ81" s="23">
        <f t="shared" ca="1" si="85"/>
        <v>0</v>
      </c>
      <c r="AK81" s="8">
        <f t="shared" ca="1" si="88"/>
        <v>0.56521990740740768</v>
      </c>
      <c r="AL81" s="7">
        <f t="shared" ca="1" si="48"/>
        <v>20</v>
      </c>
      <c r="AM81" s="8">
        <f t="shared" ca="1" si="60"/>
        <v>2.3148148148148149E-4</v>
      </c>
      <c r="AN81" s="8">
        <f t="shared" ca="1" si="61"/>
        <v>0.56545138888888913</v>
      </c>
      <c r="AO81" s="7" t="str">
        <f t="shared" ca="1" si="49"/>
        <v>Debit</v>
      </c>
      <c r="AP81" s="1">
        <f t="shared" ca="1" si="62"/>
        <v>6.5972222222232535E-4</v>
      </c>
      <c r="AQ81" s="1">
        <f t="shared" ca="1" si="50"/>
        <v>2.1412037037037038E-3</v>
      </c>
      <c r="AR81">
        <f t="shared" si="63"/>
        <v>1</v>
      </c>
      <c r="AS81" s="33">
        <f t="shared" ca="1" si="86"/>
        <v>6.5972222222232535E-4</v>
      </c>
      <c r="AT81" s="33">
        <f t="shared" ca="1" si="64"/>
        <v>2.1412037037037038E-3</v>
      </c>
      <c r="AX81">
        <f t="shared" si="87"/>
        <v>77</v>
      </c>
      <c r="AY81" s="34">
        <v>4.8785814116003492E-4</v>
      </c>
    </row>
    <row r="82" spans="1:51">
      <c r="A82" s="2">
        <v>135</v>
      </c>
      <c r="B82" s="1">
        <f t="shared" si="51"/>
        <v>1.5625000000000001E-3</v>
      </c>
      <c r="C82" s="5">
        <f t="shared" si="65"/>
        <v>0.56421296296296319</v>
      </c>
      <c r="D82" s="18">
        <f t="shared" si="45"/>
        <v>0.56421296296296319</v>
      </c>
      <c r="E82" s="21">
        <f t="shared" ca="1" si="66"/>
        <v>0</v>
      </c>
      <c r="F82" s="18">
        <f t="shared" ca="1" si="67"/>
        <v>0.56421296296296319</v>
      </c>
      <c r="G82" s="25">
        <f t="shared" ca="1" si="52"/>
        <v>22</v>
      </c>
      <c r="H82" s="18">
        <f t="shared" ca="1" si="68"/>
        <v>2.5462962962962961E-4</v>
      </c>
      <c r="I82" s="18">
        <f t="shared" ca="1" si="69"/>
        <v>0.56446759259259283</v>
      </c>
      <c r="J82" s="16">
        <f t="shared" ca="1" si="70"/>
        <v>0.56446759259259283</v>
      </c>
      <c r="K82" s="23">
        <f t="shared" ca="1" si="71"/>
        <v>0</v>
      </c>
      <c r="L82" s="16">
        <f t="shared" ca="1" si="72"/>
        <v>0.56446759259259283</v>
      </c>
      <c r="M82" s="15">
        <f t="shared" ca="1" si="53"/>
        <v>14</v>
      </c>
      <c r="N82" s="16">
        <f t="shared" ca="1" si="54"/>
        <v>1.6203703703703703E-4</v>
      </c>
      <c r="O82" s="16">
        <f t="shared" ca="1" si="73"/>
        <v>0.56462962962962981</v>
      </c>
      <c r="P82" s="14">
        <f t="shared" ca="1" si="74"/>
        <v>0.56462962962962981</v>
      </c>
      <c r="Q82" s="23">
        <f>0</f>
        <v>0</v>
      </c>
      <c r="R82" s="14">
        <f t="shared" ca="1" si="75"/>
        <v>0.56462962962962981</v>
      </c>
      <c r="S82" s="13">
        <f t="shared" ca="1" si="55"/>
        <v>22</v>
      </c>
      <c r="T82" s="14">
        <f t="shared" ca="1" si="56"/>
        <v>2.5462962962962961E-4</v>
      </c>
      <c r="U82" s="14">
        <f t="shared" ca="1" si="76"/>
        <v>0.56488425925925945</v>
      </c>
      <c r="V82" s="12">
        <f t="shared" ca="1" si="77"/>
        <v>0.56488425925925945</v>
      </c>
      <c r="W82" s="23">
        <f t="shared" ca="1" si="78"/>
        <v>3.3564814814823762E-4</v>
      </c>
      <c r="X82" s="12">
        <f t="shared" ca="1" si="79"/>
        <v>0.56521990740740768</v>
      </c>
      <c r="Y82" s="11">
        <f t="shared" ca="1" si="57"/>
        <v>27</v>
      </c>
      <c r="Z82" s="12">
        <f t="shared" ca="1" si="58"/>
        <v>3.1250000000000001E-4</v>
      </c>
      <c r="AA82" s="12">
        <f t="shared" ca="1" si="80"/>
        <v>0.56553240740740773</v>
      </c>
      <c r="AB82" s="10">
        <f t="shared" ca="1" si="81"/>
        <v>0.56553240740740773</v>
      </c>
      <c r="AC82" s="23">
        <f>0</f>
        <v>0</v>
      </c>
      <c r="AD82" s="10">
        <f t="shared" ca="1" si="82"/>
        <v>0.56553240740740773</v>
      </c>
      <c r="AE82" s="9">
        <f t="shared" ca="1" si="46"/>
        <v>34</v>
      </c>
      <c r="AF82" s="10">
        <f t="shared" ca="1" si="59"/>
        <v>3.9351851851851852E-4</v>
      </c>
      <c r="AG82" s="10">
        <f t="shared" ca="1" si="83"/>
        <v>0.56592592592592628</v>
      </c>
      <c r="AH82" s="9" t="str">
        <f t="shared" ca="1" si="47"/>
        <v>Bowl</v>
      </c>
      <c r="AI82" s="8">
        <f t="shared" ca="1" si="84"/>
        <v>0.56592592592592628</v>
      </c>
      <c r="AJ82" s="23">
        <f t="shared" ca="1" si="85"/>
        <v>0</v>
      </c>
      <c r="AK82" s="8">
        <f t="shared" ca="1" si="88"/>
        <v>0.56592592592592628</v>
      </c>
      <c r="AL82" s="7">
        <f t="shared" ca="1" si="48"/>
        <v>10</v>
      </c>
      <c r="AM82" s="8">
        <f t="shared" ca="1" si="60"/>
        <v>1.1574074074074075E-4</v>
      </c>
      <c r="AN82" s="8">
        <f t="shared" ca="1" si="61"/>
        <v>0.566041666666667</v>
      </c>
      <c r="AO82" s="7" t="str">
        <f t="shared" ca="1" si="49"/>
        <v>Debit</v>
      </c>
      <c r="AP82" s="1">
        <f t="shared" ca="1" si="62"/>
        <v>3.3564814814823762E-4</v>
      </c>
      <c r="AQ82" s="1">
        <f t="shared" ca="1" si="50"/>
        <v>1.4930555555555554E-3</v>
      </c>
      <c r="AR82">
        <f t="shared" si="63"/>
        <v>1</v>
      </c>
      <c r="AS82" s="33">
        <f t="shared" ca="1" si="86"/>
        <v>3.3564814814823762E-4</v>
      </c>
      <c r="AT82" s="33">
        <f t="shared" ca="1" si="64"/>
        <v>1.4930555555555554E-3</v>
      </c>
      <c r="AX82">
        <f t="shared" si="87"/>
        <v>78</v>
      </c>
      <c r="AY82" s="34">
        <v>5.1570143256462857E-4</v>
      </c>
    </row>
    <row r="83" spans="1:51">
      <c r="A83" s="2">
        <v>19</v>
      </c>
      <c r="B83" s="1">
        <f t="shared" si="51"/>
        <v>2.199074074074074E-4</v>
      </c>
      <c r="C83" s="5">
        <f t="shared" si="65"/>
        <v>0.5644328703703706</v>
      </c>
      <c r="D83" s="18">
        <f t="shared" si="45"/>
        <v>0.5644328703703706</v>
      </c>
      <c r="E83" s="21">
        <f t="shared" ca="1" si="66"/>
        <v>3.472222222222765E-5</v>
      </c>
      <c r="F83" s="18">
        <f t="shared" ca="1" si="67"/>
        <v>0.56446759259259283</v>
      </c>
      <c r="G83" s="25">
        <f t="shared" ca="1" si="52"/>
        <v>18</v>
      </c>
      <c r="H83" s="18">
        <f t="shared" ca="1" si="68"/>
        <v>2.0833333333333335E-4</v>
      </c>
      <c r="I83" s="18">
        <f t="shared" ca="1" si="69"/>
        <v>0.56467592592592619</v>
      </c>
      <c r="J83" s="16">
        <f t="shared" ca="1" si="70"/>
        <v>0.56467592592592619</v>
      </c>
      <c r="K83" s="23">
        <f t="shared" ca="1" si="71"/>
        <v>2.0833333333325488E-4</v>
      </c>
      <c r="L83" s="16">
        <f t="shared" ca="1" si="72"/>
        <v>0.56488425925925945</v>
      </c>
      <c r="M83" s="15">
        <f t="shared" ca="1" si="53"/>
        <v>14</v>
      </c>
      <c r="N83" s="16">
        <f t="shared" ca="1" si="54"/>
        <v>1.6203703703703703E-4</v>
      </c>
      <c r="O83" s="16">
        <f t="shared" ca="1" si="73"/>
        <v>0.56504629629629644</v>
      </c>
      <c r="P83" s="14">
        <f t="shared" ca="1" si="74"/>
        <v>0.56504629629629644</v>
      </c>
      <c r="Q83" s="23">
        <f>0</f>
        <v>0</v>
      </c>
      <c r="R83" s="14">
        <f t="shared" ca="1" si="75"/>
        <v>0.56504629629629644</v>
      </c>
      <c r="S83" s="13">
        <f t="shared" ca="1" si="55"/>
        <v>32</v>
      </c>
      <c r="T83" s="14">
        <f t="shared" ca="1" si="56"/>
        <v>3.7037037037037035E-4</v>
      </c>
      <c r="U83" s="14">
        <f t="shared" ca="1" si="76"/>
        <v>0.56541666666666679</v>
      </c>
      <c r="V83" s="12">
        <f t="shared" ca="1" si="77"/>
        <v>0.56541666666666679</v>
      </c>
      <c r="W83" s="23">
        <f t="shared" ca="1" si="78"/>
        <v>5.092592592594869E-4</v>
      </c>
      <c r="X83" s="12">
        <f t="shared" ca="1" si="79"/>
        <v>0.56592592592592628</v>
      </c>
      <c r="Y83" s="11">
        <f t="shared" ca="1" si="57"/>
        <v>48</v>
      </c>
      <c r="Z83" s="12">
        <f t="shared" ca="1" si="58"/>
        <v>5.5555555555555556E-4</v>
      </c>
      <c r="AA83" s="12">
        <f t="shared" ca="1" si="80"/>
        <v>0.56648148148148181</v>
      </c>
      <c r="AB83" s="10">
        <f t="shared" ca="1" si="81"/>
        <v>0.56648148148148181</v>
      </c>
      <c r="AC83" s="23">
        <f>0</f>
        <v>0</v>
      </c>
      <c r="AD83" s="10">
        <f t="shared" ca="1" si="82"/>
        <v>0.56648148148148181</v>
      </c>
      <c r="AE83" s="9">
        <f t="shared" ca="1" si="46"/>
        <v>42</v>
      </c>
      <c r="AF83" s="10">
        <f t="shared" ca="1" si="59"/>
        <v>4.861111111111111E-4</v>
      </c>
      <c r="AG83" s="10">
        <f t="shared" ca="1" si="83"/>
        <v>0.56696759259259288</v>
      </c>
      <c r="AH83" s="9" t="str">
        <f t="shared" ca="1" si="47"/>
        <v>Bowl</v>
      </c>
      <c r="AI83" s="8">
        <f t="shared" ca="1" si="84"/>
        <v>0.56696759259259288</v>
      </c>
      <c r="AJ83" s="23">
        <f t="shared" ca="1" si="85"/>
        <v>0</v>
      </c>
      <c r="AK83" s="8">
        <f t="shared" ca="1" si="88"/>
        <v>0.56696759259259288</v>
      </c>
      <c r="AL83" s="7">
        <f t="shared" ca="1" si="48"/>
        <v>22</v>
      </c>
      <c r="AM83" s="8">
        <f t="shared" ca="1" si="60"/>
        <v>2.5462962962962961E-4</v>
      </c>
      <c r="AN83" s="8">
        <f t="shared" ca="1" si="61"/>
        <v>0.56722222222222252</v>
      </c>
      <c r="AO83" s="7" t="str">
        <f t="shared" ca="1" si="49"/>
        <v>Debit</v>
      </c>
      <c r="AP83" s="1">
        <f t="shared" ca="1" si="62"/>
        <v>7.5231481481496942E-4</v>
      </c>
      <c r="AQ83" s="1">
        <f t="shared" ca="1" si="50"/>
        <v>2.0370370370370369E-3</v>
      </c>
      <c r="AR83">
        <f t="shared" si="63"/>
        <v>1</v>
      </c>
      <c r="AS83" s="33">
        <f t="shared" ca="1" si="86"/>
        <v>7.5231481481496942E-4</v>
      </c>
      <c r="AT83" s="33">
        <f t="shared" ca="1" si="64"/>
        <v>2.0370370370370369E-3</v>
      </c>
      <c r="AX83">
        <f t="shared" si="87"/>
        <v>79</v>
      </c>
      <c r="AY83" s="34">
        <v>4.2893227346847408E-4</v>
      </c>
    </row>
    <row r="84" spans="1:51">
      <c r="A84" s="2">
        <v>71</v>
      </c>
      <c r="B84" s="1">
        <f t="shared" si="51"/>
        <v>8.2175925925925927E-4</v>
      </c>
      <c r="C84" s="5">
        <f t="shared" si="65"/>
        <v>0.56525462962962991</v>
      </c>
      <c r="D84" s="18">
        <f t="shared" si="45"/>
        <v>0.56525462962962991</v>
      </c>
      <c r="E84" s="21">
        <f t="shared" ca="1" si="66"/>
        <v>0</v>
      </c>
      <c r="F84" s="18">
        <f t="shared" ca="1" si="67"/>
        <v>0.56525462962962991</v>
      </c>
      <c r="G84" s="25">
        <f t="shared" ca="1" si="52"/>
        <v>16</v>
      </c>
      <c r="H84" s="18">
        <f t="shared" ca="1" si="68"/>
        <v>1.8518518518518518E-4</v>
      </c>
      <c r="I84" s="18">
        <f t="shared" ca="1" si="69"/>
        <v>0.56543981481481509</v>
      </c>
      <c r="J84" s="16">
        <f t="shared" ca="1" si="70"/>
        <v>0.56543981481481509</v>
      </c>
      <c r="K84" s="23">
        <f t="shared" ca="1" si="71"/>
        <v>0</v>
      </c>
      <c r="L84" s="16">
        <f t="shared" ca="1" si="72"/>
        <v>0.56543981481481509</v>
      </c>
      <c r="M84" s="15">
        <f t="shared" ca="1" si="53"/>
        <v>17</v>
      </c>
      <c r="N84" s="16">
        <f t="shared" ca="1" si="54"/>
        <v>1.9675925925925926E-4</v>
      </c>
      <c r="O84" s="16">
        <f t="shared" ca="1" si="73"/>
        <v>0.56563657407407431</v>
      </c>
      <c r="P84" s="14">
        <f t="shared" ca="1" si="74"/>
        <v>0.56563657407407431</v>
      </c>
      <c r="Q84" s="23">
        <f>0</f>
        <v>0</v>
      </c>
      <c r="R84" s="14">
        <f t="shared" ca="1" si="75"/>
        <v>0.56563657407407431</v>
      </c>
      <c r="S84" s="13">
        <f t="shared" ca="1" si="55"/>
        <v>33</v>
      </c>
      <c r="T84" s="14">
        <f t="shared" ca="1" si="56"/>
        <v>3.8194444444444446E-4</v>
      </c>
      <c r="U84" s="14">
        <f t="shared" ca="1" si="76"/>
        <v>0.5660185185185187</v>
      </c>
      <c r="V84" s="12">
        <f t="shared" ca="1" si="77"/>
        <v>0.5660185185185187</v>
      </c>
      <c r="W84" s="23">
        <f t="shared" ca="1" si="78"/>
        <v>9.4907407407418543E-4</v>
      </c>
      <c r="X84" s="12">
        <f t="shared" ca="1" si="79"/>
        <v>0.56696759259259288</v>
      </c>
      <c r="Y84" s="11">
        <f t="shared" ca="1" si="57"/>
        <v>42</v>
      </c>
      <c r="Z84" s="12">
        <f t="shared" ca="1" si="58"/>
        <v>4.861111111111111E-4</v>
      </c>
      <c r="AA84" s="12">
        <f t="shared" ca="1" si="80"/>
        <v>0.56745370370370396</v>
      </c>
      <c r="AB84" s="10">
        <f t="shared" ca="1" si="81"/>
        <v>0.56745370370370396</v>
      </c>
      <c r="AC84" s="23">
        <f>0</f>
        <v>0</v>
      </c>
      <c r="AD84" s="10">
        <f t="shared" ca="1" si="82"/>
        <v>0.56745370370370396</v>
      </c>
      <c r="AE84" s="9">
        <f t="shared" ca="1" si="46"/>
        <v>50</v>
      </c>
      <c r="AF84" s="10">
        <f t="shared" ca="1" si="59"/>
        <v>5.7870370370370367E-4</v>
      </c>
      <c r="AG84" s="10">
        <f t="shared" ca="1" si="83"/>
        <v>0.56803240740740768</v>
      </c>
      <c r="AH84" s="9" t="str">
        <f t="shared" ca="1" si="47"/>
        <v>Bowl</v>
      </c>
      <c r="AI84" s="8">
        <f t="shared" ca="1" si="84"/>
        <v>0.56803240740740768</v>
      </c>
      <c r="AJ84" s="23">
        <f t="shared" ca="1" si="85"/>
        <v>0</v>
      </c>
      <c r="AK84" s="8">
        <f t="shared" ca="1" si="88"/>
        <v>0.56803240740740768</v>
      </c>
      <c r="AL84" s="7">
        <f t="shared" ca="1" si="48"/>
        <v>22</v>
      </c>
      <c r="AM84" s="8">
        <f t="shared" ca="1" si="60"/>
        <v>2.5462962962962961E-4</v>
      </c>
      <c r="AN84" s="8">
        <f t="shared" ca="1" si="61"/>
        <v>0.56828703703703731</v>
      </c>
      <c r="AO84" s="7" t="str">
        <f t="shared" ca="1" si="49"/>
        <v>Debit</v>
      </c>
      <c r="AP84" s="1">
        <f t="shared" ca="1" si="62"/>
        <v>9.4907407407418543E-4</v>
      </c>
      <c r="AQ84" s="1">
        <f t="shared" ca="1" si="50"/>
        <v>2.0833333333333333E-3</v>
      </c>
      <c r="AR84">
        <f t="shared" si="63"/>
        <v>1</v>
      </c>
      <c r="AS84" s="33">
        <f t="shared" ca="1" si="86"/>
        <v>9.4907407407418543E-4</v>
      </c>
      <c r="AT84" s="33">
        <f t="shared" ca="1" si="64"/>
        <v>2.0833333333333333E-3</v>
      </c>
      <c r="AX84">
        <f t="shared" si="87"/>
        <v>80</v>
      </c>
      <c r="AY84" s="34">
        <v>4.8941280622315101E-4</v>
      </c>
    </row>
    <row r="85" spans="1:51">
      <c r="A85" s="2">
        <v>159</v>
      </c>
      <c r="B85" s="1">
        <f t="shared" si="51"/>
        <v>1.8402777777777777E-3</v>
      </c>
      <c r="C85" s="5">
        <f t="shared" si="65"/>
        <v>0.56709490740740764</v>
      </c>
      <c r="D85" s="18">
        <f t="shared" si="45"/>
        <v>0.56709490740740764</v>
      </c>
      <c r="E85" s="21">
        <f t="shared" ca="1" si="66"/>
        <v>0</v>
      </c>
      <c r="F85" s="18">
        <f t="shared" ca="1" si="67"/>
        <v>0.56709490740740764</v>
      </c>
      <c r="G85" s="25">
        <f t="shared" ca="1" si="52"/>
        <v>26</v>
      </c>
      <c r="H85" s="18">
        <f t="shared" ca="1" si="68"/>
        <v>3.0092592592592595E-4</v>
      </c>
      <c r="I85" s="18">
        <f t="shared" ca="1" si="69"/>
        <v>0.56739583333333354</v>
      </c>
      <c r="J85" s="16">
        <f t="shared" ca="1" si="70"/>
        <v>0.56739583333333354</v>
      </c>
      <c r="K85" s="23">
        <f t="shared" ca="1" si="71"/>
        <v>0</v>
      </c>
      <c r="L85" s="16">
        <f t="shared" ca="1" si="72"/>
        <v>0.56739583333333354</v>
      </c>
      <c r="M85" s="15">
        <f t="shared" ca="1" si="53"/>
        <v>25</v>
      </c>
      <c r="N85" s="16">
        <f t="shared" ca="1" si="54"/>
        <v>2.8935185185185184E-4</v>
      </c>
      <c r="O85" s="16">
        <f t="shared" ca="1" si="73"/>
        <v>0.5676851851851854</v>
      </c>
      <c r="P85" s="14">
        <f t="shared" ca="1" si="74"/>
        <v>0.5676851851851854</v>
      </c>
      <c r="Q85" s="23">
        <f>0</f>
        <v>0</v>
      </c>
      <c r="R85" s="14">
        <f t="shared" ca="1" si="75"/>
        <v>0.5676851851851854</v>
      </c>
      <c r="S85" s="13">
        <f t="shared" ca="1" si="55"/>
        <v>16</v>
      </c>
      <c r="T85" s="14">
        <f t="shared" ca="1" si="56"/>
        <v>1.8518518518518518E-4</v>
      </c>
      <c r="U85" s="14">
        <f t="shared" ca="1" si="76"/>
        <v>0.56787037037037058</v>
      </c>
      <c r="V85" s="12">
        <f t="shared" ca="1" si="77"/>
        <v>0.56787037037037058</v>
      </c>
      <c r="W85" s="23">
        <f t="shared" ca="1" si="78"/>
        <v>1.6203703703709937E-4</v>
      </c>
      <c r="X85" s="12">
        <f t="shared" ca="1" si="79"/>
        <v>0.56803240740740768</v>
      </c>
      <c r="Y85" s="11">
        <f t="shared" ca="1" si="57"/>
        <v>38</v>
      </c>
      <c r="Z85" s="12">
        <f t="shared" ca="1" si="58"/>
        <v>4.3981481481481481E-4</v>
      </c>
      <c r="AA85" s="12">
        <f t="shared" ca="1" si="80"/>
        <v>0.56847222222222249</v>
      </c>
      <c r="AB85" s="10">
        <f t="shared" ca="1" si="81"/>
        <v>0.56847222222222249</v>
      </c>
      <c r="AC85" s="23">
        <f>0</f>
        <v>0</v>
      </c>
      <c r="AD85" s="10">
        <f t="shared" ca="1" si="82"/>
        <v>0.56847222222222249</v>
      </c>
      <c r="AE85" s="9">
        <f t="shared" ca="1" si="46"/>
        <v>45</v>
      </c>
      <c r="AF85" s="10">
        <f t="shared" ca="1" si="59"/>
        <v>5.2083333333333333E-4</v>
      </c>
      <c r="AG85" s="10">
        <f t="shared" ca="1" si="83"/>
        <v>0.56899305555555579</v>
      </c>
      <c r="AH85" s="9" t="str">
        <f t="shared" ca="1" si="47"/>
        <v>Bowl</v>
      </c>
      <c r="AI85" s="8">
        <f t="shared" ca="1" si="84"/>
        <v>0.56899305555555579</v>
      </c>
      <c r="AJ85" s="23">
        <f t="shared" ca="1" si="85"/>
        <v>0</v>
      </c>
      <c r="AK85" s="8">
        <f t="shared" ca="1" si="88"/>
        <v>0.56899305555555579</v>
      </c>
      <c r="AL85" s="7">
        <f t="shared" ca="1" si="48"/>
        <v>26</v>
      </c>
      <c r="AM85" s="8">
        <f t="shared" ca="1" si="60"/>
        <v>3.0092592592592595E-4</v>
      </c>
      <c r="AN85" s="8">
        <f t="shared" ca="1" si="61"/>
        <v>0.56929398148148169</v>
      </c>
      <c r="AO85" s="7" t="str">
        <f t="shared" ca="1" si="49"/>
        <v>Debit</v>
      </c>
      <c r="AP85" s="1">
        <f t="shared" ca="1" si="62"/>
        <v>1.6203703703709937E-4</v>
      </c>
      <c r="AQ85" s="1">
        <f t="shared" ca="1" si="50"/>
        <v>2.0370370370370369E-3</v>
      </c>
      <c r="AR85">
        <f t="shared" si="63"/>
        <v>1</v>
      </c>
      <c r="AS85" s="33">
        <f t="shared" ca="1" si="86"/>
        <v>1.6203703703709937E-4</v>
      </c>
      <c r="AT85" s="33">
        <f t="shared" ca="1" si="64"/>
        <v>2.0370370370370369E-3</v>
      </c>
      <c r="AX85">
        <f t="shared" si="87"/>
        <v>81</v>
      </c>
      <c r="AY85" s="34">
        <v>6.0879629629629933E-4</v>
      </c>
    </row>
    <row r="86" spans="1:51">
      <c r="A86" s="2">
        <v>59</v>
      </c>
      <c r="B86" s="1">
        <f t="shared" si="51"/>
        <v>6.8287037037037036E-4</v>
      </c>
      <c r="C86" s="5">
        <f t="shared" si="65"/>
        <v>0.56777777777777805</v>
      </c>
      <c r="D86" s="18">
        <f t="shared" si="45"/>
        <v>0.56777777777777805</v>
      </c>
      <c r="E86" s="21">
        <f t="shared" ca="1" si="66"/>
        <v>0</v>
      </c>
      <c r="F86" s="18">
        <f t="shared" ca="1" si="67"/>
        <v>0.56777777777777805</v>
      </c>
      <c r="G86" s="25">
        <f t="shared" ca="1" si="52"/>
        <v>18</v>
      </c>
      <c r="H86" s="18">
        <f t="shared" ca="1" si="68"/>
        <v>2.0833333333333335E-4</v>
      </c>
      <c r="I86" s="18">
        <f t="shared" ca="1" si="69"/>
        <v>0.56798611111111141</v>
      </c>
      <c r="J86" s="16">
        <f t="shared" ca="1" si="70"/>
        <v>0.56798611111111141</v>
      </c>
      <c r="K86" s="23">
        <f t="shared" ca="1" si="71"/>
        <v>0</v>
      </c>
      <c r="L86" s="16">
        <f t="shared" ca="1" si="72"/>
        <v>0.56798611111111141</v>
      </c>
      <c r="M86" s="15">
        <f t="shared" ca="1" si="53"/>
        <v>16</v>
      </c>
      <c r="N86" s="16">
        <f t="shared" ca="1" si="54"/>
        <v>1.8518518518518518E-4</v>
      </c>
      <c r="O86" s="16">
        <f t="shared" ca="1" si="73"/>
        <v>0.56817129629629659</v>
      </c>
      <c r="P86" s="14">
        <f t="shared" ca="1" si="74"/>
        <v>0.56817129629629659</v>
      </c>
      <c r="Q86" s="23">
        <f>0</f>
        <v>0</v>
      </c>
      <c r="R86" s="14">
        <f t="shared" ca="1" si="75"/>
        <v>0.56817129629629659</v>
      </c>
      <c r="S86" s="13">
        <f t="shared" ca="1" si="55"/>
        <v>27</v>
      </c>
      <c r="T86" s="14">
        <f t="shared" ca="1" si="56"/>
        <v>3.1250000000000001E-4</v>
      </c>
      <c r="U86" s="14">
        <f t="shared" ca="1" si="76"/>
        <v>0.56848379629629664</v>
      </c>
      <c r="V86" s="12">
        <f t="shared" ca="1" si="77"/>
        <v>0.56848379629629664</v>
      </c>
      <c r="W86" s="23">
        <f t="shared" ca="1" si="78"/>
        <v>5.0925925925915383E-4</v>
      </c>
      <c r="X86" s="12">
        <f t="shared" ca="1" si="79"/>
        <v>0.56899305555555579</v>
      </c>
      <c r="Y86" s="11">
        <f t="shared" ca="1" si="57"/>
        <v>22</v>
      </c>
      <c r="Z86" s="12">
        <f t="shared" ca="1" si="58"/>
        <v>2.5462962962962961E-4</v>
      </c>
      <c r="AA86" s="12">
        <f t="shared" ca="1" si="80"/>
        <v>0.56924768518518543</v>
      </c>
      <c r="AB86" s="10">
        <f t="shared" ca="1" si="81"/>
        <v>0.56924768518518543</v>
      </c>
      <c r="AC86" s="23">
        <f>0</f>
        <v>0</v>
      </c>
      <c r="AD86" s="10">
        <f t="shared" ca="1" si="82"/>
        <v>0.56924768518518543</v>
      </c>
      <c r="AE86" s="9">
        <f t="shared" ca="1" si="46"/>
        <v>36</v>
      </c>
      <c r="AF86" s="10">
        <f t="shared" ca="1" si="59"/>
        <v>4.1666666666666669E-4</v>
      </c>
      <c r="AG86" s="10">
        <f t="shared" ca="1" si="83"/>
        <v>0.56966435185185205</v>
      </c>
      <c r="AH86" s="9" t="str">
        <f t="shared" ca="1" si="47"/>
        <v>Bowl</v>
      </c>
      <c r="AI86" s="8">
        <f t="shared" ca="1" si="84"/>
        <v>0.56966435185185205</v>
      </c>
      <c r="AJ86" s="23">
        <f t="shared" ca="1" si="85"/>
        <v>0</v>
      </c>
      <c r="AK86" s="8">
        <f t="shared" ca="1" si="88"/>
        <v>0.56966435185185205</v>
      </c>
      <c r="AL86" s="7">
        <f t="shared" ca="1" si="48"/>
        <v>30</v>
      </c>
      <c r="AM86" s="8">
        <f t="shared" ca="1" si="60"/>
        <v>3.4722222222222224E-4</v>
      </c>
      <c r="AN86" s="8">
        <f t="shared" ca="1" si="61"/>
        <v>0.57001157407407432</v>
      </c>
      <c r="AO86" s="7" t="str">
        <f t="shared" ca="1" si="49"/>
        <v>Debit</v>
      </c>
      <c r="AP86" s="1">
        <f t="shared" ca="1" si="62"/>
        <v>5.0925925925915383E-4</v>
      </c>
      <c r="AQ86" s="1">
        <f t="shared" ca="1" si="50"/>
        <v>1.724537037037037E-3</v>
      </c>
      <c r="AR86">
        <f t="shared" si="63"/>
        <v>1</v>
      </c>
      <c r="AS86" s="33">
        <f t="shared" ca="1" si="86"/>
        <v>5.0925925925915383E-4</v>
      </c>
      <c r="AT86" s="33">
        <f t="shared" ca="1" si="64"/>
        <v>1.724537037037037E-3</v>
      </c>
      <c r="AX86">
        <f t="shared" si="87"/>
        <v>82</v>
      </c>
      <c r="AY86" s="34">
        <v>5.6898584905662572E-4</v>
      </c>
    </row>
    <row r="87" spans="1:51">
      <c r="A87" s="2">
        <v>213</v>
      </c>
      <c r="B87" s="1">
        <f t="shared" si="51"/>
        <v>2.4652777777777776E-3</v>
      </c>
      <c r="C87" s="5">
        <f t="shared" si="65"/>
        <v>0.57024305555555588</v>
      </c>
      <c r="D87" s="18">
        <f t="shared" si="45"/>
        <v>0.57024305555555588</v>
      </c>
      <c r="E87" s="21">
        <f t="shared" ca="1" si="66"/>
        <v>0</v>
      </c>
      <c r="F87" s="18">
        <f t="shared" ca="1" si="67"/>
        <v>0.57024305555555588</v>
      </c>
      <c r="G87" s="25">
        <f t="shared" ca="1" si="52"/>
        <v>21</v>
      </c>
      <c r="H87" s="18">
        <f t="shared" ca="1" si="68"/>
        <v>2.4305555555555555E-4</v>
      </c>
      <c r="I87" s="18">
        <f t="shared" ca="1" si="69"/>
        <v>0.57048611111111147</v>
      </c>
      <c r="J87" s="16">
        <f t="shared" ca="1" si="70"/>
        <v>0.57048611111111147</v>
      </c>
      <c r="K87" s="23">
        <f t="shared" ca="1" si="71"/>
        <v>0</v>
      </c>
      <c r="L87" s="16">
        <f t="shared" ca="1" si="72"/>
        <v>0.57048611111111147</v>
      </c>
      <c r="M87" s="15">
        <f t="shared" ca="1" si="53"/>
        <v>10</v>
      </c>
      <c r="N87" s="16">
        <f t="shared" ca="1" si="54"/>
        <v>1.1574074074074075E-4</v>
      </c>
      <c r="O87" s="16">
        <f t="shared" ca="1" si="73"/>
        <v>0.57060185185185219</v>
      </c>
      <c r="P87" s="14">
        <f t="shared" ca="1" si="74"/>
        <v>0.57060185185185219</v>
      </c>
      <c r="Q87" s="23">
        <f>0</f>
        <v>0</v>
      </c>
      <c r="R87" s="14">
        <f t="shared" ca="1" si="75"/>
        <v>0.57060185185185219</v>
      </c>
      <c r="S87" s="13">
        <f t="shared" ca="1" si="55"/>
        <v>25</v>
      </c>
      <c r="T87" s="14">
        <f t="shared" ca="1" si="56"/>
        <v>2.8935185185185184E-4</v>
      </c>
      <c r="U87" s="14">
        <f t="shared" ca="1" si="76"/>
        <v>0.57089120370370405</v>
      </c>
      <c r="V87" s="12">
        <f t="shared" ca="1" si="77"/>
        <v>0.57089120370370405</v>
      </c>
      <c r="W87" s="23">
        <f t="shared" ca="1" si="78"/>
        <v>0</v>
      </c>
      <c r="X87" s="12">
        <f t="shared" ca="1" si="79"/>
        <v>0.57089120370370405</v>
      </c>
      <c r="Y87" s="11">
        <f t="shared" ca="1" si="57"/>
        <v>28</v>
      </c>
      <c r="Z87" s="12">
        <f t="shared" ca="1" si="58"/>
        <v>3.2407407407407406E-4</v>
      </c>
      <c r="AA87" s="12">
        <f t="shared" ca="1" si="80"/>
        <v>0.57121527777777814</v>
      </c>
      <c r="AB87" s="10">
        <f t="shared" ca="1" si="81"/>
        <v>0.57121527777777814</v>
      </c>
      <c r="AC87" s="23">
        <f>0</f>
        <v>0</v>
      </c>
      <c r="AD87" s="10">
        <f t="shared" ca="1" si="82"/>
        <v>0.57121527777777814</v>
      </c>
      <c r="AE87" s="9">
        <f t="shared" ca="1" si="46"/>
        <v>39</v>
      </c>
      <c r="AF87" s="10">
        <f t="shared" ca="1" si="59"/>
        <v>4.5138888888888887E-4</v>
      </c>
      <c r="AG87" s="10">
        <f t="shared" ca="1" si="83"/>
        <v>0.57166666666666699</v>
      </c>
      <c r="AH87" s="9" t="str">
        <f t="shared" ca="1" si="47"/>
        <v>Burrito</v>
      </c>
      <c r="AI87" s="8">
        <f t="shared" ca="1" si="84"/>
        <v>0.57166666666666699</v>
      </c>
      <c r="AJ87" s="23">
        <f t="shared" ca="1" si="85"/>
        <v>0</v>
      </c>
      <c r="AK87" s="8">
        <f t="shared" ca="1" si="88"/>
        <v>0.57166666666666699</v>
      </c>
      <c r="AL87" s="7">
        <f t="shared" ca="1" si="48"/>
        <v>23</v>
      </c>
      <c r="AM87" s="8">
        <f t="shared" ca="1" si="60"/>
        <v>2.6620370370370372E-4</v>
      </c>
      <c r="AN87" s="8">
        <f t="shared" ca="1" si="61"/>
        <v>0.57193287037037066</v>
      </c>
      <c r="AO87" s="7" t="str">
        <f t="shared" ca="1" si="49"/>
        <v>Debit</v>
      </c>
      <c r="AP87" s="1">
        <f t="shared" ca="1" si="62"/>
        <v>0</v>
      </c>
      <c r="AQ87" s="1">
        <f t="shared" ca="1" si="50"/>
        <v>1.6898148148148148E-3</v>
      </c>
      <c r="AR87">
        <f t="shared" si="63"/>
        <v>1</v>
      </c>
      <c r="AS87" s="33">
        <f t="shared" ca="1" si="86"/>
        <v>0</v>
      </c>
      <c r="AT87" s="33">
        <f t="shared" ca="1" si="64"/>
        <v>1.6898148148148148E-3</v>
      </c>
      <c r="AX87">
        <f t="shared" si="87"/>
        <v>83</v>
      </c>
      <c r="AY87" s="34">
        <v>5.8734809027778342E-4</v>
      </c>
    </row>
    <row r="88" spans="1:51">
      <c r="A88" s="2">
        <v>134</v>
      </c>
      <c r="B88" s="1">
        <f t="shared" si="51"/>
        <v>1.5509259259259259E-3</v>
      </c>
      <c r="C88" s="5">
        <f t="shared" si="65"/>
        <v>0.57179398148148175</v>
      </c>
      <c r="D88" s="18">
        <f t="shared" si="45"/>
        <v>0.57179398148148175</v>
      </c>
      <c r="E88" s="21">
        <f t="shared" ca="1" si="66"/>
        <v>0</v>
      </c>
      <c r="F88" s="18">
        <f t="shared" ca="1" si="67"/>
        <v>0.57179398148148175</v>
      </c>
      <c r="G88" s="25">
        <f t="shared" ca="1" si="52"/>
        <v>29</v>
      </c>
      <c r="H88" s="18">
        <f t="shared" ca="1" si="68"/>
        <v>3.3564814814814812E-4</v>
      </c>
      <c r="I88" s="18">
        <f t="shared" ca="1" si="69"/>
        <v>0.57212962962962988</v>
      </c>
      <c r="J88" s="16">
        <f t="shared" ca="1" si="70"/>
        <v>0.57212962962962988</v>
      </c>
      <c r="K88" s="23">
        <f t="shared" ca="1" si="71"/>
        <v>0</v>
      </c>
      <c r="L88" s="16">
        <f t="shared" ca="1" si="72"/>
        <v>0.57212962962962988</v>
      </c>
      <c r="M88" s="15">
        <f t="shared" ca="1" si="53"/>
        <v>25</v>
      </c>
      <c r="N88" s="16">
        <f t="shared" ca="1" si="54"/>
        <v>2.8935185185185184E-4</v>
      </c>
      <c r="O88" s="16">
        <f t="shared" ca="1" si="73"/>
        <v>0.57241898148148174</v>
      </c>
      <c r="P88" s="14">
        <f t="shared" ca="1" si="74"/>
        <v>0.57241898148148174</v>
      </c>
      <c r="Q88" s="23">
        <f>0</f>
        <v>0</v>
      </c>
      <c r="R88" s="14">
        <f t="shared" ca="1" si="75"/>
        <v>0.57241898148148174</v>
      </c>
      <c r="S88" s="13">
        <f t="shared" ca="1" si="55"/>
        <v>43</v>
      </c>
      <c r="T88" s="14">
        <f t="shared" ca="1" si="56"/>
        <v>4.9768518518518521E-4</v>
      </c>
      <c r="U88" s="14">
        <f t="shared" ca="1" si="76"/>
        <v>0.57291666666666696</v>
      </c>
      <c r="V88" s="12">
        <f t="shared" ca="1" si="77"/>
        <v>0.57291666666666696</v>
      </c>
      <c r="W88" s="23">
        <f t="shared" ca="1" si="78"/>
        <v>0</v>
      </c>
      <c r="X88" s="12">
        <f t="shared" ca="1" si="79"/>
        <v>0.57291666666666696</v>
      </c>
      <c r="Y88" s="11">
        <f t="shared" ca="1" si="57"/>
        <v>28</v>
      </c>
      <c r="Z88" s="12">
        <f t="shared" ca="1" si="58"/>
        <v>3.2407407407407406E-4</v>
      </c>
      <c r="AA88" s="12">
        <f t="shared" ca="1" si="80"/>
        <v>0.57324074074074105</v>
      </c>
      <c r="AB88" s="10">
        <f t="shared" ca="1" si="81"/>
        <v>0.57324074074074105</v>
      </c>
      <c r="AC88" s="23">
        <f>0</f>
        <v>0</v>
      </c>
      <c r="AD88" s="10">
        <f t="shared" ca="1" si="82"/>
        <v>0.57324074074074105</v>
      </c>
      <c r="AE88" s="9">
        <f t="shared" ca="1" si="46"/>
        <v>38</v>
      </c>
      <c r="AF88" s="10">
        <f t="shared" ca="1" si="59"/>
        <v>4.3981481481481481E-4</v>
      </c>
      <c r="AG88" s="10">
        <f t="shared" ca="1" si="83"/>
        <v>0.57368055555555586</v>
      </c>
      <c r="AH88" s="9" t="str">
        <f t="shared" ca="1" si="47"/>
        <v>Bowl</v>
      </c>
      <c r="AI88" s="8">
        <f t="shared" ca="1" si="84"/>
        <v>0.57368055555555586</v>
      </c>
      <c r="AJ88" s="23">
        <f t="shared" ca="1" si="85"/>
        <v>0</v>
      </c>
      <c r="AK88" s="8">
        <f t="shared" ca="1" si="88"/>
        <v>0.57368055555555586</v>
      </c>
      <c r="AL88" s="7">
        <f t="shared" ca="1" si="48"/>
        <v>21</v>
      </c>
      <c r="AM88" s="8">
        <f t="shared" ca="1" si="60"/>
        <v>2.4305555555555555E-4</v>
      </c>
      <c r="AN88" s="8">
        <f t="shared" ca="1" si="61"/>
        <v>0.57392361111111145</v>
      </c>
      <c r="AO88" s="7" t="str">
        <f t="shared" ca="1" si="49"/>
        <v>Debit</v>
      </c>
      <c r="AP88" s="1">
        <f t="shared" ca="1" si="62"/>
        <v>0</v>
      </c>
      <c r="AQ88" s="1">
        <f t="shared" ca="1" si="50"/>
        <v>2.1296296296296298E-3</v>
      </c>
      <c r="AR88">
        <f t="shared" si="63"/>
        <v>1</v>
      </c>
      <c r="AS88" s="33">
        <f t="shared" ca="1" si="86"/>
        <v>0</v>
      </c>
      <c r="AT88" s="33">
        <f t="shared" ca="1" si="64"/>
        <v>2.1296296296296298E-3</v>
      </c>
      <c r="AX88">
        <f t="shared" si="87"/>
        <v>84</v>
      </c>
      <c r="AY88" s="34">
        <v>5.3215343086037174E-4</v>
      </c>
    </row>
    <row r="89" spans="1:51">
      <c r="A89" s="2">
        <v>217</v>
      </c>
      <c r="B89" s="1">
        <f t="shared" si="51"/>
        <v>2.5115740740740741E-3</v>
      </c>
      <c r="C89" s="5">
        <f t="shared" si="65"/>
        <v>0.57430555555555585</v>
      </c>
      <c r="D89" s="18">
        <f t="shared" si="45"/>
        <v>0.57430555555555585</v>
      </c>
      <c r="E89" s="21">
        <f t="shared" ca="1" si="66"/>
        <v>0</v>
      </c>
      <c r="F89" s="18">
        <f t="shared" ca="1" si="67"/>
        <v>0.57430555555555585</v>
      </c>
      <c r="G89" s="25">
        <f t="shared" ca="1" si="52"/>
        <v>14</v>
      </c>
      <c r="H89" s="18">
        <f t="shared" ca="1" si="68"/>
        <v>1.6203703703703703E-4</v>
      </c>
      <c r="I89" s="18">
        <f t="shared" ca="1" si="69"/>
        <v>0.57446759259259284</v>
      </c>
      <c r="J89" s="16">
        <f t="shared" ca="1" si="70"/>
        <v>0.57446759259259284</v>
      </c>
      <c r="K89" s="23">
        <f t="shared" ca="1" si="71"/>
        <v>0</v>
      </c>
      <c r="L89" s="16">
        <f t="shared" ca="1" si="72"/>
        <v>0.57446759259259284</v>
      </c>
      <c r="M89" s="15">
        <f t="shared" ca="1" si="53"/>
        <v>30</v>
      </c>
      <c r="N89" s="16">
        <f t="shared" ca="1" si="54"/>
        <v>3.4722222222222224E-4</v>
      </c>
      <c r="O89" s="16">
        <f t="shared" ca="1" si="73"/>
        <v>0.57481481481481511</v>
      </c>
      <c r="P89" s="14">
        <f t="shared" ca="1" si="74"/>
        <v>0.57481481481481511</v>
      </c>
      <c r="Q89" s="23">
        <f>0</f>
        <v>0</v>
      </c>
      <c r="R89" s="14">
        <f t="shared" ca="1" si="75"/>
        <v>0.57481481481481511</v>
      </c>
      <c r="S89" s="13">
        <f t="shared" ca="1" si="55"/>
        <v>43</v>
      </c>
      <c r="T89" s="14">
        <f t="shared" ca="1" si="56"/>
        <v>4.9768518518518521E-4</v>
      </c>
      <c r="U89" s="14">
        <f t="shared" ca="1" si="76"/>
        <v>0.57531250000000034</v>
      </c>
      <c r="V89" s="12">
        <f t="shared" ca="1" si="77"/>
        <v>0.57531250000000034</v>
      </c>
      <c r="W89" s="23">
        <f t="shared" ca="1" si="78"/>
        <v>0</v>
      </c>
      <c r="X89" s="12">
        <f t="shared" ca="1" si="79"/>
        <v>0.57531250000000034</v>
      </c>
      <c r="Y89" s="11">
        <f t="shared" ca="1" si="57"/>
        <v>29</v>
      </c>
      <c r="Z89" s="12">
        <f t="shared" ca="1" si="58"/>
        <v>3.3564814814814812E-4</v>
      </c>
      <c r="AA89" s="12">
        <f t="shared" ca="1" si="80"/>
        <v>0.57564814814814846</v>
      </c>
      <c r="AB89" s="10">
        <f t="shared" ca="1" si="81"/>
        <v>0.57564814814814846</v>
      </c>
      <c r="AC89" s="23">
        <f>0</f>
        <v>0</v>
      </c>
      <c r="AD89" s="10">
        <f t="shared" ca="1" si="82"/>
        <v>0.57564814814814846</v>
      </c>
      <c r="AE89" s="9">
        <f t="shared" ca="1" si="46"/>
        <v>63</v>
      </c>
      <c r="AF89" s="10">
        <f t="shared" ca="1" si="59"/>
        <v>7.291666666666667E-4</v>
      </c>
      <c r="AG89" s="10">
        <f t="shared" ca="1" si="83"/>
        <v>0.57637731481481513</v>
      </c>
      <c r="AH89" s="9" t="str">
        <f t="shared" ca="1" si="47"/>
        <v>Quesadilla</v>
      </c>
      <c r="AI89" s="8">
        <f t="shared" ca="1" si="84"/>
        <v>0.57637731481481513</v>
      </c>
      <c r="AJ89" s="23">
        <f t="shared" ca="1" si="85"/>
        <v>0</v>
      </c>
      <c r="AK89" s="8">
        <f t="shared" ca="1" si="88"/>
        <v>0.57637731481481513</v>
      </c>
      <c r="AL89" s="7">
        <f t="shared" ca="1" si="48"/>
        <v>24</v>
      </c>
      <c r="AM89" s="8">
        <f t="shared" ca="1" si="60"/>
        <v>2.7777777777777778E-4</v>
      </c>
      <c r="AN89" s="8">
        <f t="shared" ca="1" si="61"/>
        <v>0.57665509259259295</v>
      </c>
      <c r="AO89" s="7" t="str">
        <f t="shared" ca="1" si="49"/>
        <v>Debit</v>
      </c>
      <c r="AP89" s="1">
        <f t="shared" ca="1" si="62"/>
        <v>0</v>
      </c>
      <c r="AQ89" s="1">
        <f t="shared" ca="1" si="50"/>
        <v>2.3495370370370367E-3</v>
      </c>
      <c r="AR89">
        <f t="shared" si="63"/>
        <v>1</v>
      </c>
      <c r="AS89" s="33">
        <f t="shared" ca="1" si="86"/>
        <v>0</v>
      </c>
      <c r="AT89" s="33">
        <f t="shared" ca="1" si="64"/>
        <v>2.3495370370370367E-3</v>
      </c>
      <c r="AX89">
        <f t="shared" si="87"/>
        <v>85</v>
      </c>
      <c r="AY89" s="34">
        <v>4.6110674353600384E-4</v>
      </c>
    </row>
    <row r="90" spans="1:51">
      <c r="A90" s="2">
        <v>77</v>
      </c>
      <c r="B90" s="1">
        <f t="shared" si="51"/>
        <v>8.9120370370370373E-4</v>
      </c>
      <c r="C90" s="5">
        <f t="shared" si="65"/>
        <v>0.5751967592592595</v>
      </c>
      <c r="D90" s="18">
        <f t="shared" si="45"/>
        <v>0.5751967592592595</v>
      </c>
      <c r="E90" s="21">
        <f t="shared" ca="1" si="66"/>
        <v>0</v>
      </c>
      <c r="F90" s="18">
        <f t="shared" ca="1" si="67"/>
        <v>0.5751967592592595</v>
      </c>
      <c r="G90" s="25">
        <f t="shared" ca="1" si="52"/>
        <v>15</v>
      </c>
      <c r="H90" s="18">
        <f t="shared" ca="1" si="68"/>
        <v>1.7361111111111112E-4</v>
      </c>
      <c r="I90" s="18">
        <f t="shared" ca="1" si="69"/>
        <v>0.57537037037037064</v>
      </c>
      <c r="J90" s="16">
        <f t="shared" ca="1" si="70"/>
        <v>0.57537037037037064</v>
      </c>
      <c r="K90" s="23">
        <f t="shared" ca="1" si="71"/>
        <v>0</v>
      </c>
      <c r="L90" s="16">
        <f t="shared" ca="1" si="72"/>
        <v>0.57537037037037064</v>
      </c>
      <c r="M90" s="15">
        <f t="shared" ca="1" si="53"/>
        <v>21</v>
      </c>
      <c r="N90" s="16">
        <f t="shared" ca="1" si="54"/>
        <v>2.4305555555555555E-4</v>
      </c>
      <c r="O90" s="16">
        <f t="shared" ca="1" si="73"/>
        <v>0.57561342592592624</v>
      </c>
      <c r="P90" s="14">
        <f t="shared" ca="1" si="74"/>
        <v>0.57561342592592624</v>
      </c>
      <c r="Q90" s="23">
        <f>0</f>
        <v>0</v>
      </c>
      <c r="R90" s="14">
        <f t="shared" ca="1" si="75"/>
        <v>0.57561342592592624</v>
      </c>
      <c r="S90" s="13">
        <f t="shared" ca="1" si="55"/>
        <v>17</v>
      </c>
      <c r="T90" s="14">
        <f t="shared" ca="1" si="56"/>
        <v>1.9675925925925926E-4</v>
      </c>
      <c r="U90" s="14">
        <f t="shared" ca="1" si="76"/>
        <v>0.57581018518518545</v>
      </c>
      <c r="V90" s="12">
        <f t="shared" ca="1" si="77"/>
        <v>0.57581018518518545</v>
      </c>
      <c r="W90" s="23">
        <f t="shared" ca="1" si="78"/>
        <v>5.6712962962968128E-4</v>
      </c>
      <c r="X90" s="12">
        <f t="shared" ca="1" si="79"/>
        <v>0.57637731481481513</v>
      </c>
      <c r="Y90" s="11">
        <f t="shared" ca="1" si="57"/>
        <v>47</v>
      </c>
      <c r="Z90" s="12">
        <f t="shared" ca="1" si="58"/>
        <v>5.4398148148148144E-4</v>
      </c>
      <c r="AA90" s="12">
        <f t="shared" ca="1" si="80"/>
        <v>0.57692129629629663</v>
      </c>
      <c r="AB90" s="10">
        <f t="shared" ca="1" si="81"/>
        <v>0.57692129629629663</v>
      </c>
      <c r="AC90" s="23">
        <f>0</f>
        <v>0</v>
      </c>
      <c r="AD90" s="10">
        <f t="shared" ca="1" si="82"/>
        <v>0.57692129629629663</v>
      </c>
      <c r="AE90" s="9">
        <f t="shared" ca="1" si="46"/>
        <v>42</v>
      </c>
      <c r="AF90" s="10">
        <f t="shared" ca="1" si="59"/>
        <v>4.861111111111111E-4</v>
      </c>
      <c r="AG90" s="10">
        <f t="shared" ca="1" si="83"/>
        <v>0.5774074074074077</v>
      </c>
      <c r="AH90" s="9" t="str">
        <f t="shared" ca="1" si="47"/>
        <v>Burrito</v>
      </c>
      <c r="AI90" s="8">
        <f t="shared" ca="1" si="84"/>
        <v>0.5774074074074077</v>
      </c>
      <c r="AJ90" s="23">
        <f t="shared" ca="1" si="85"/>
        <v>0</v>
      </c>
      <c r="AK90" s="8">
        <f t="shared" ca="1" si="88"/>
        <v>0.5774074074074077</v>
      </c>
      <c r="AL90" s="7">
        <f t="shared" ca="1" si="48"/>
        <v>15</v>
      </c>
      <c r="AM90" s="8">
        <f t="shared" ca="1" si="60"/>
        <v>1.7361111111111112E-4</v>
      </c>
      <c r="AN90" s="8">
        <f t="shared" ca="1" si="61"/>
        <v>0.57758101851851884</v>
      </c>
      <c r="AO90" s="7" t="str">
        <f t="shared" ca="1" si="49"/>
        <v>Debit</v>
      </c>
      <c r="AP90" s="1">
        <f t="shared" ca="1" si="62"/>
        <v>5.6712962962968128E-4</v>
      </c>
      <c r="AQ90" s="1">
        <f t="shared" ca="1" si="50"/>
        <v>1.8171296296296299E-3</v>
      </c>
      <c r="AR90">
        <f t="shared" si="63"/>
        <v>1</v>
      </c>
      <c r="AS90" s="33">
        <f t="shared" ca="1" si="86"/>
        <v>5.6712962962968128E-4</v>
      </c>
      <c r="AT90" s="33">
        <f t="shared" ca="1" si="64"/>
        <v>1.8171296296296299E-3</v>
      </c>
      <c r="AX90">
        <f t="shared" si="87"/>
        <v>86</v>
      </c>
      <c r="AY90" s="34">
        <v>4.6878639645938285E-4</v>
      </c>
    </row>
    <row r="91" spans="1:51">
      <c r="A91" s="2">
        <v>132</v>
      </c>
      <c r="B91" s="1">
        <f t="shared" si="51"/>
        <v>1.5277777777777779E-3</v>
      </c>
      <c r="C91" s="5">
        <f t="shared" si="65"/>
        <v>0.5767245370370373</v>
      </c>
      <c r="D91" s="18">
        <f t="shared" si="45"/>
        <v>0.5767245370370373</v>
      </c>
      <c r="E91" s="21">
        <f t="shared" ca="1" si="66"/>
        <v>0</v>
      </c>
      <c r="F91" s="18">
        <f t="shared" ca="1" si="67"/>
        <v>0.5767245370370373</v>
      </c>
      <c r="G91" s="25">
        <f t="shared" ca="1" si="52"/>
        <v>25</v>
      </c>
      <c r="H91" s="18">
        <f t="shared" ca="1" si="68"/>
        <v>2.8935185185185184E-4</v>
      </c>
      <c r="I91" s="18">
        <f t="shared" ca="1" si="69"/>
        <v>0.57701388888888916</v>
      </c>
      <c r="J91" s="16">
        <f t="shared" ca="1" si="70"/>
        <v>0.57701388888888916</v>
      </c>
      <c r="K91" s="23">
        <f t="shared" ca="1" si="71"/>
        <v>0</v>
      </c>
      <c r="L91" s="16">
        <f t="shared" ca="1" si="72"/>
        <v>0.57701388888888916</v>
      </c>
      <c r="M91" s="15">
        <f t="shared" ca="1" si="53"/>
        <v>14</v>
      </c>
      <c r="N91" s="16">
        <f t="shared" ca="1" si="54"/>
        <v>1.6203703703703703E-4</v>
      </c>
      <c r="O91" s="16">
        <f t="shared" ca="1" si="73"/>
        <v>0.57717592592592615</v>
      </c>
      <c r="P91" s="14">
        <f t="shared" ca="1" si="74"/>
        <v>0.57717592592592615</v>
      </c>
      <c r="Q91" s="23">
        <f>0</f>
        <v>0</v>
      </c>
      <c r="R91" s="14">
        <f t="shared" ca="1" si="75"/>
        <v>0.57717592592592615</v>
      </c>
      <c r="S91" s="13">
        <f t="shared" ca="1" si="55"/>
        <v>39</v>
      </c>
      <c r="T91" s="14">
        <f t="shared" ca="1" si="56"/>
        <v>4.5138888888888887E-4</v>
      </c>
      <c r="U91" s="14">
        <f t="shared" ca="1" si="76"/>
        <v>0.577627314814815</v>
      </c>
      <c r="V91" s="12">
        <f t="shared" ca="1" si="77"/>
        <v>0.577627314814815</v>
      </c>
      <c r="W91" s="23">
        <f t="shared" ca="1" si="78"/>
        <v>0</v>
      </c>
      <c r="X91" s="12">
        <f t="shared" ca="1" si="79"/>
        <v>0.577627314814815</v>
      </c>
      <c r="Y91" s="11">
        <f t="shared" ca="1" si="57"/>
        <v>23</v>
      </c>
      <c r="Z91" s="12">
        <f t="shared" ca="1" si="58"/>
        <v>2.6620370370370372E-4</v>
      </c>
      <c r="AA91" s="12">
        <f t="shared" ca="1" si="80"/>
        <v>0.57789351851851867</v>
      </c>
      <c r="AB91" s="10">
        <f t="shared" ca="1" si="81"/>
        <v>0.57789351851851867</v>
      </c>
      <c r="AC91" s="23">
        <f>0</f>
        <v>0</v>
      </c>
      <c r="AD91" s="10">
        <f t="shared" ca="1" si="82"/>
        <v>0.57789351851851867</v>
      </c>
      <c r="AE91" s="9">
        <f t="shared" ca="1" si="46"/>
        <v>39</v>
      </c>
      <c r="AF91" s="10">
        <f t="shared" ca="1" si="59"/>
        <v>4.5138888888888887E-4</v>
      </c>
      <c r="AG91" s="10">
        <f t="shared" ca="1" si="83"/>
        <v>0.57834490740740752</v>
      </c>
      <c r="AH91" s="9" t="str">
        <f t="shared" ca="1" si="47"/>
        <v>Bowl</v>
      </c>
      <c r="AI91" s="8">
        <f t="shared" ca="1" si="84"/>
        <v>0.57834490740740752</v>
      </c>
      <c r="AJ91" s="23">
        <f t="shared" ca="1" si="85"/>
        <v>0</v>
      </c>
      <c r="AK91" s="8">
        <f t="shared" ca="1" si="88"/>
        <v>0.57834490740740752</v>
      </c>
      <c r="AL91" s="7">
        <f t="shared" ca="1" si="48"/>
        <v>45</v>
      </c>
      <c r="AM91" s="8">
        <f t="shared" ca="1" si="60"/>
        <v>5.2083333333333333E-4</v>
      </c>
      <c r="AN91" s="8">
        <f t="shared" ca="1" si="61"/>
        <v>0.57886574074074082</v>
      </c>
      <c r="AO91" s="7" t="str">
        <f t="shared" ca="1" si="49"/>
        <v>Cash</v>
      </c>
      <c r="AP91" s="1">
        <f t="shared" ca="1" si="62"/>
        <v>0</v>
      </c>
      <c r="AQ91" s="1">
        <f t="shared" ca="1" si="50"/>
        <v>2.1412037037037033E-3</v>
      </c>
      <c r="AR91">
        <f t="shared" si="63"/>
        <v>1</v>
      </c>
      <c r="AS91" s="33">
        <f t="shared" ca="1" si="86"/>
        <v>0</v>
      </c>
      <c r="AT91" s="33">
        <f t="shared" ca="1" si="64"/>
        <v>2.1412037037037033E-3</v>
      </c>
      <c r="AX91">
        <f t="shared" si="87"/>
        <v>87</v>
      </c>
      <c r="AY91" s="34">
        <v>6.0072709857196137E-4</v>
      </c>
    </row>
    <row r="92" spans="1:51">
      <c r="A92" s="2">
        <v>66</v>
      </c>
      <c r="B92" s="1">
        <f t="shared" si="51"/>
        <v>7.6388888888888893E-4</v>
      </c>
      <c r="C92" s="5">
        <f t="shared" si="65"/>
        <v>0.5774884259259262</v>
      </c>
      <c r="D92" s="18">
        <f t="shared" si="45"/>
        <v>0.5774884259259262</v>
      </c>
      <c r="E92" s="21">
        <f t="shared" ca="1" si="66"/>
        <v>0</v>
      </c>
      <c r="F92" s="18">
        <f t="shared" ca="1" si="67"/>
        <v>0.5774884259259262</v>
      </c>
      <c r="G92" s="25">
        <f t="shared" ca="1" si="52"/>
        <v>23</v>
      </c>
      <c r="H92" s="18">
        <f t="shared" ca="1" si="68"/>
        <v>2.6620370370370372E-4</v>
      </c>
      <c r="I92" s="18">
        <f t="shared" ca="1" si="69"/>
        <v>0.57775462962962987</v>
      </c>
      <c r="J92" s="16">
        <f t="shared" ca="1" si="70"/>
        <v>0.57775462962962987</v>
      </c>
      <c r="K92" s="23">
        <f t="shared" ca="1" si="71"/>
        <v>0</v>
      </c>
      <c r="L92" s="16">
        <f t="shared" ca="1" si="72"/>
        <v>0.57775462962962987</v>
      </c>
      <c r="M92" s="15">
        <f t="shared" ca="1" si="53"/>
        <v>11</v>
      </c>
      <c r="N92" s="16">
        <f t="shared" ca="1" si="54"/>
        <v>1.273148148148148E-4</v>
      </c>
      <c r="O92" s="16">
        <f t="shared" ca="1" si="73"/>
        <v>0.57788194444444463</v>
      </c>
      <c r="P92" s="14">
        <f t="shared" ca="1" si="74"/>
        <v>0.57788194444444463</v>
      </c>
      <c r="Q92" s="23">
        <f>0</f>
        <v>0</v>
      </c>
      <c r="R92" s="14">
        <f t="shared" ca="1" si="75"/>
        <v>0.57788194444444463</v>
      </c>
      <c r="S92" s="13">
        <f t="shared" ca="1" si="55"/>
        <v>16</v>
      </c>
      <c r="T92" s="14">
        <f t="shared" ca="1" si="56"/>
        <v>1.8518518518518518E-4</v>
      </c>
      <c r="U92" s="14">
        <f t="shared" ca="1" si="76"/>
        <v>0.57806712962962981</v>
      </c>
      <c r="V92" s="12">
        <f t="shared" ca="1" si="77"/>
        <v>0.57806712962962981</v>
      </c>
      <c r="W92" s="23">
        <f t="shared" ca="1" si="78"/>
        <v>2.7777777777771018E-4</v>
      </c>
      <c r="X92" s="12">
        <f t="shared" ca="1" si="79"/>
        <v>0.57834490740740752</v>
      </c>
      <c r="Y92" s="11">
        <f t="shared" ca="1" si="57"/>
        <v>34</v>
      </c>
      <c r="Z92" s="12">
        <f t="shared" ca="1" si="58"/>
        <v>3.9351851851851852E-4</v>
      </c>
      <c r="AA92" s="12">
        <f t="shared" ca="1" si="80"/>
        <v>0.57873842592592606</v>
      </c>
      <c r="AB92" s="10">
        <f t="shared" ca="1" si="81"/>
        <v>0.57873842592592606</v>
      </c>
      <c r="AC92" s="23">
        <f>0</f>
        <v>0</v>
      </c>
      <c r="AD92" s="10">
        <f t="shared" ca="1" si="82"/>
        <v>0.57873842592592606</v>
      </c>
      <c r="AE92" s="9">
        <f t="shared" ca="1" si="46"/>
        <v>56</v>
      </c>
      <c r="AF92" s="10">
        <f t="shared" ca="1" si="59"/>
        <v>6.4814814814814813E-4</v>
      </c>
      <c r="AG92" s="10">
        <f t="shared" ca="1" si="83"/>
        <v>0.57938657407407423</v>
      </c>
      <c r="AH92" s="9" t="str">
        <f t="shared" ca="1" si="47"/>
        <v>Quesadilla</v>
      </c>
      <c r="AI92" s="8">
        <f t="shared" ca="1" si="84"/>
        <v>0.57938657407407423</v>
      </c>
      <c r="AJ92" s="23">
        <f t="shared" ca="1" si="85"/>
        <v>0</v>
      </c>
      <c r="AK92" s="8">
        <f t="shared" ca="1" si="88"/>
        <v>0.57938657407407423</v>
      </c>
      <c r="AL92" s="7">
        <f t="shared" ca="1" si="48"/>
        <v>44</v>
      </c>
      <c r="AM92" s="8">
        <f t="shared" ca="1" si="60"/>
        <v>5.0925925925925921E-4</v>
      </c>
      <c r="AN92" s="8">
        <f t="shared" ca="1" si="61"/>
        <v>0.5798958333333335</v>
      </c>
      <c r="AO92" s="7" t="str">
        <f t="shared" ca="1" si="49"/>
        <v>Cash</v>
      </c>
      <c r="AP92" s="1">
        <f t="shared" ca="1" si="62"/>
        <v>2.7777777777771018E-4</v>
      </c>
      <c r="AQ92" s="1">
        <f t="shared" ca="1" si="50"/>
        <v>2.1296296296296298E-3</v>
      </c>
      <c r="AR92">
        <f t="shared" si="63"/>
        <v>1</v>
      </c>
      <c r="AS92" s="33">
        <f t="shared" ca="1" si="86"/>
        <v>2.7777777777771018E-4</v>
      </c>
      <c r="AT92" s="33">
        <f t="shared" ca="1" si="64"/>
        <v>2.1296296296296298E-3</v>
      </c>
      <c r="AX92">
        <f t="shared" si="87"/>
        <v>88</v>
      </c>
      <c r="AY92" s="34">
        <v>5.5602722628584364E-4</v>
      </c>
    </row>
    <row r="93" spans="1:51">
      <c r="A93" s="2">
        <v>142</v>
      </c>
      <c r="B93" s="1">
        <f t="shared" si="51"/>
        <v>1.6435185185185185E-3</v>
      </c>
      <c r="C93" s="5">
        <f t="shared" si="65"/>
        <v>0.57913194444444471</v>
      </c>
      <c r="D93" s="18">
        <f t="shared" si="45"/>
        <v>0.57913194444444471</v>
      </c>
      <c r="E93" s="21">
        <f t="shared" ca="1" si="66"/>
        <v>0</v>
      </c>
      <c r="F93" s="18">
        <f t="shared" ca="1" si="67"/>
        <v>0.57913194444444471</v>
      </c>
      <c r="G93" s="25">
        <f t="shared" ca="1" si="52"/>
        <v>19</v>
      </c>
      <c r="H93" s="18">
        <f t="shared" ca="1" si="68"/>
        <v>2.199074074074074E-4</v>
      </c>
      <c r="I93" s="18">
        <f t="shared" ca="1" si="69"/>
        <v>0.57935185185185212</v>
      </c>
      <c r="J93" s="16">
        <f t="shared" ca="1" si="70"/>
        <v>0.57935185185185212</v>
      </c>
      <c r="K93" s="23">
        <f t="shared" ca="1" si="71"/>
        <v>0</v>
      </c>
      <c r="L93" s="16">
        <f t="shared" ca="1" si="72"/>
        <v>0.57935185185185212</v>
      </c>
      <c r="M93" s="15">
        <f t="shared" ca="1" si="53"/>
        <v>11</v>
      </c>
      <c r="N93" s="16">
        <f t="shared" ca="1" si="54"/>
        <v>1.273148148148148E-4</v>
      </c>
      <c r="O93" s="16">
        <f t="shared" ca="1" si="73"/>
        <v>0.57947916666666688</v>
      </c>
      <c r="P93" s="14">
        <f t="shared" ca="1" si="74"/>
        <v>0.57947916666666688</v>
      </c>
      <c r="Q93" s="23">
        <f>0</f>
        <v>0</v>
      </c>
      <c r="R93" s="14">
        <f t="shared" ca="1" si="75"/>
        <v>0.57947916666666688</v>
      </c>
      <c r="S93" s="13">
        <f t="shared" ca="1" si="55"/>
        <v>23</v>
      </c>
      <c r="T93" s="14">
        <f t="shared" ca="1" si="56"/>
        <v>2.6620370370370372E-4</v>
      </c>
      <c r="U93" s="14">
        <f t="shared" ca="1" si="76"/>
        <v>0.57974537037037055</v>
      </c>
      <c r="V93" s="12">
        <f t="shared" ca="1" si="77"/>
        <v>0.57974537037037055</v>
      </c>
      <c r="W93" s="23">
        <f t="shared" ca="1" si="78"/>
        <v>0</v>
      </c>
      <c r="X93" s="12">
        <f t="shared" ca="1" si="79"/>
        <v>0.57974537037037055</v>
      </c>
      <c r="Y93" s="11">
        <f t="shared" ca="1" si="57"/>
        <v>24</v>
      </c>
      <c r="Z93" s="12">
        <f t="shared" ca="1" si="58"/>
        <v>2.7777777777777778E-4</v>
      </c>
      <c r="AA93" s="12">
        <f t="shared" ca="1" si="80"/>
        <v>0.58002314814814837</v>
      </c>
      <c r="AB93" s="10">
        <f t="shared" ca="1" si="81"/>
        <v>0.58002314814814837</v>
      </c>
      <c r="AC93" s="23">
        <f>0</f>
        <v>0</v>
      </c>
      <c r="AD93" s="10">
        <f t="shared" ca="1" si="82"/>
        <v>0.58002314814814837</v>
      </c>
      <c r="AE93" s="9">
        <f t="shared" ca="1" si="46"/>
        <v>59</v>
      </c>
      <c r="AF93" s="10">
        <f t="shared" ca="1" si="59"/>
        <v>6.8287037037037036E-4</v>
      </c>
      <c r="AG93" s="10">
        <f t="shared" ca="1" si="83"/>
        <v>0.58070601851851877</v>
      </c>
      <c r="AH93" s="9" t="str">
        <f t="shared" ca="1" si="47"/>
        <v>Quesadilla</v>
      </c>
      <c r="AI93" s="8">
        <f t="shared" ca="1" si="84"/>
        <v>0.58070601851851877</v>
      </c>
      <c r="AJ93" s="23">
        <f t="shared" ca="1" si="85"/>
        <v>0</v>
      </c>
      <c r="AK93" s="8">
        <f t="shared" ca="1" si="88"/>
        <v>0.58070601851851877</v>
      </c>
      <c r="AL93" s="7">
        <f t="shared" ca="1" si="48"/>
        <v>16</v>
      </c>
      <c r="AM93" s="8">
        <f t="shared" ca="1" si="60"/>
        <v>1.8518518518518518E-4</v>
      </c>
      <c r="AN93" s="8">
        <f t="shared" ca="1" si="61"/>
        <v>0.58089120370370395</v>
      </c>
      <c r="AO93" s="7" t="str">
        <f t="shared" ca="1" si="49"/>
        <v>Debit</v>
      </c>
      <c r="AP93" s="1">
        <f t="shared" ca="1" si="62"/>
        <v>0</v>
      </c>
      <c r="AQ93" s="1">
        <f t="shared" ca="1" si="50"/>
        <v>1.7592592592592595E-3</v>
      </c>
      <c r="AR93">
        <f t="shared" si="63"/>
        <v>1</v>
      </c>
      <c r="AS93" s="33">
        <f t="shared" ca="1" si="86"/>
        <v>0</v>
      </c>
      <c r="AT93" s="33">
        <f t="shared" ca="1" si="64"/>
        <v>1.7592592592592595E-3</v>
      </c>
      <c r="AX93">
        <f t="shared" si="87"/>
        <v>89</v>
      </c>
      <c r="AY93" s="34">
        <v>5.3716039707423066E-4</v>
      </c>
    </row>
    <row r="94" spans="1:51">
      <c r="A94" s="2">
        <v>182</v>
      </c>
      <c r="B94" s="1">
        <f t="shared" si="51"/>
        <v>2.1064814814814813E-3</v>
      </c>
      <c r="C94" s="5">
        <f t="shared" si="65"/>
        <v>0.58123842592592623</v>
      </c>
      <c r="D94" s="18">
        <f t="shared" si="45"/>
        <v>0.58123842592592623</v>
      </c>
      <c r="E94" s="21">
        <f t="shared" ca="1" si="66"/>
        <v>0</v>
      </c>
      <c r="F94" s="18">
        <f t="shared" ca="1" si="67"/>
        <v>0.58123842592592623</v>
      </c>
      <c r="G94" s="25">
        <f t="shared" ca="1" si="52"/>
        <v>16</v>
      </c>
      <c r="H94" s="18">
        <f t="shared" ca="1" si="68"/>
        <v>1.8518518518518518E-4</v>
      </c>
      <c r="I94" s="18">
        <f t="shared" ca="1" si="69"/>
        <v>0.5814236111111114</v>
      </c>
      <c r="J94" s="16">
        <f t="shared" ca="1" si="70"/>
        <v>0.5814236111111114</v>
      </c>
      <c r="K94" s="23">
        <f t="shared" ca="1" si="71"/>
        <v>0</v>
      </c>
      <c r="L94" s="16">
        <f t="shared" ca="1" si="72"/>
        <v>0.5814236111111114</v>
      </c>
      <c r="M94" s="15">
        <f t="shared" ca="1" si="53"/>
        <v>20</v>
      </c>
      <c r="N94" s="16">
        <f t="shared" ca="1" si="54"/>
        <v>2.3148148148148149E-4</v>
      </c>
      <c r="O94" s="16">
        <f t="shared" ca="1" si="73"/>
        <v>0.58165509259259285</v>
      </c>
      <c r="P94" s="14">
        <f t="shared" ca="1" si="74"/>
        <v>0.58165509259259285</v>
      </c>
      <c r="Q94" s="23">
        <f>0</f>
        <v>0</v>
      </c>
      <c r="R94" s="14">
        <f t="shared" ca="1" si="75"/>
        <v>0.58165509259259285</v>
      </c>
      <c r="S94" s="13">
        <f t="shared" ca="1" si="55"/>
        <v>21</v>
      </c>
      <c r="T94" s="14">
        <f t="shared" ca="1" si="56"/>
        <v>2.4305555555555555E-4</v>
      </c>
      <c r="U94" s="14">
        <f t="shared" ca="1" si="76"/>
        <v>0.58189814814814844</v>
      </c>
      <c r="V94" s="12">
        <f t="shared" ca="1" si="77"/>
        <v>0.58189814814814844</v>
      </c>
      <c r="W94" s="23">
        <f t="shared" ca="1" si="78"/>
        <v>0</v>
      </c>
      <c r="X94" s="12">
        <f t="shared" ca="1" si="79"/>
        <v>0.58189814814814844</v>
      </c>
      <c r="Y94" s="11">
        <f t="shared" ca="1" si="57"/>
        <v>26</v>
      </c>
      <c r="Z94" s="12">
        <f t="shared" ca="1" si="58"/>
        <v>3.0092592592592595E-4</v>
      </c>
      <c r="AA94" s="12">
        <f t="shared" ca="1" si="80"/>
        <v>0.58219907407407434</v>
      </c>
      <c r="AB94" s="10">
        <f t="shared" ca="1" si="81"/>
        <v>0.58219907407407434</v>
      </c>
      <c r="AC94" s="23">
        <f>0</f>
        <v>0</v>
      </c>
      <c r="AD94" s="10">
        <f t="shared" ca="1" si="82"/>
        <v>0.58219907407407434</v>
      </c>
      <c r="AE94" s="9">
        <f t="shared" ca="1" si="46"/>
        <v>33</v>
      </c>
      <c r="AF94" s="10">
        <f t="shared" ca="1" si="59"/>
        <v>3.8194444444444446E-4</v>
      </c>
      <c r="AG94" s="10">
        <f t="shared" ca="1" si="83"/>
        <v>0.58258101851851873</v>
      </c>
      <c r="AH94" s="9" t="str">
        <f t="shared" ca="1" si="47"/>
        <v>Bowl</v>
      </c>
      <c r="AI94" s="8">
        <f t="shared" ca="1" si="84"/>
        <v>0.58258101851851873</v>
      </c>
      <c r="AJ94" s="23">
        <f t="shared" ca="1" si="85"/>
        <v>0</v>
      </c>
      <c r="AK94" s="8">
        <f t="shared" ca="1" si="88"/>
        <v>0.58258101851851873</v>
      </c>
      <c r="AL94" s="7">
        <f t="shared" ca="1" si="48"/>
        <v>28</v>
      </c>
      <c r="AM94" s="8">
        <f t="shared" ca="1" si="60"/>
        <v>3.2407407407407406E-4</v>
      </c>
      <c r="AN94" s="8">
        <f t="shared" ca="1" si="61"/>
        <v>0.58290509259259282</v>
      </c>
      <c r="AO94" s="7" t="str">
        <f t="shared" ca="1" si="49"/>
        <v>Debit</v>
      </c>
      <c r="AP94" s="1">
        <f t="shared" ca="1" si="62"/>
        <v>0</v>
      </c>
      <c r="AQ94" s="1">
        <f t="shared" ca="1" si="50"/>
        <v>1.6666666666666668E-3</v>
      </c>
      <c r="AR94">
        <f t="shared" si="63"/>
        <v>1</v>
      </c>
      <c r="AS94" s="33">
        <f t="shared" ca="1" si="86"/>
        <v>0</v>
      </c>
      <c r="AT94" s="33">
        <f t="shared" ca="1" si="64"/>
        <v>1.6666666666666668E-3</v>
      </c>
      <c r="AX94">
        <f t="shared" si="87"/>
        <v>90</v>
      </c>
      <c r="AY94" s="34">
        <v>4.927507836990666E-4</v>
      </c>
    </row>
    <row r="95" spans="1:51">
      <c r="A95" s="2">
        <v>16</v>
      </c>
      <c r="B95" s="1">
        <f t="shared" si="51"/>
        <v>1.8518518518518518E-4</v>
      </c>
      <c r="C95" s="5">
        <f t="shared" si="65"/>
        <v>0.5814236111111114</v>
      </c>
      <c r="D95" s="18">
        <f t="shared" si="45"/>
        <v>0.5814236111111114</v>
      </c>
      <c r="E95" s="21">
        <f t="shared" ca="1" si="66"/>
        <v>0</v>
      </c>
      <c r="F95" s="18">
        <f t="shared" ca="1" si="67"/>
        <v>0.5814236111111114</v>
      </c>
      <c r="G95" s="25">
        <f t="shared" ca="1" si="52"/>
        <v>21</v>
      </c>
      <c r="H95" s="18">
        <f t="shared" ca="1" si="68"/>
        <v>2.4305555555555555E-4</v>
      </c>
      <c r="I95" s="18">
        <f t="shared" ca="1" si="69"/>
        <v>0.581666666666667</v>
      </c>
      <c r="J95" s="16">
        <f t="shared" ca="1" si="70"/>
        <v>0.581666666666667</v>
      </c>
      <c r="K95" s="23">
        <f t="shared" ca="1" si="71"/>
        <v>2.3148148148144365E-4</v>
      </c>
      <c r="L95" s="16">
        <f t="shared" ca="1" si="72"/>
        <v>0.58189814814814844</v>
      </c>
      <c r="M95" s="15">
        <f t="shared" ca="1" si="53"/>
        <v>21</v>
      </c>
      <c r="N95" s="16">
        <f t="shared" ca="1" si="54"/>
        <v>2.4305555555555555E-4</v>
      </c>
      <c r="O95" s="16">
        <f t="shared" ca="1" si="73"/>
        <v>0.58214120370370404</v>
      </c>
      <c r="P95" s="14">
        <f t="shared" ca="1" si="74"/>
        <v>0.58214120370370404</v>
      </c>
      <c r="Q95" s="23">
        <f>0</f>
        <v>0</v>
      </c>
      <c r="R95" s="14">
        <f t="shared" ca="1" si="75"/>
        <v>0.58214120370370404</v>
      </c>
      <c r="S95" s="13">
        <f t="shared" ca="1" si="55"/>
        <v>32</v>
      </c>
      <c r="T95" s="14">
        <f t="shared" ca="1" si="56"/>
        <v>3.7037037037037035E-4</v>
      </c>
      <c r="U95" s="14">
        <f t="shared" ca="1" si="76"/>
        <v>0.58251157407407439</v>
      </c>
      <c r="V95" s="12">
        <f t="shared" ca="1" si="77"/>
        <v>0.58251157407407439</v>
      </c>
      <c r="W95" s="23">
        <f t="shared" ca="1" si="78"/>
        <v>6.9444444444344278E-5</v>
      </c>
      <c r="X95" s="12">
        <f t="shared" ca="1" si="79"/>
        <v>0.58258101851851873</v>
      </c>
      <c r="Y95" s="11">
        <f t="shared" ca="1" si="57"/>
        <v>44</v>
      </c>
      <c r="Z95" s="12">
        <f t="shared" ca="1" si="58"/>
        <v>5.0925925925925921E-4</v>
      </c>
      <c r="AA95" s="12">
        <f t="shared" ca="1" si="80"/>
        <v>0.583090277777778</v>
      </c>
      <c r="AB95" s="10">
        <f t="shared" ca="1" si="81"/>
        <v>0.583090277777778</v>
      </c>
      <c r="AC95" s="23">
        <f>0</f>
        <v>0</v>
      </c>
      <c r="AD95" s="10">
        <f t="shared" ca="1" si="82"/>
        <v>0.583090277777778</v>
      </c>
      <c r="AE95" s="9">
        <f t="shared" ca="1" si="46"/>
        <v>43</v>
      </c>
      <c r="AF95" s="10">
        <f t="shared" ca="1" si="59"/>
        <v>4.9768518518518521E-4</v>
      </c>
      <c r="AG95" s="10">
        <f t="shared" ca="1" si="83"/>
        <v>0.58358796296296322</v>
      </c>
      <c r="AH95" s="9" t="str">
        <f t="shared" ca="1" si="47"/>
        <v>Bowl</v>
      </c>
      <c r="AI95" s="8">
        <f t="shared" ca="1" si="84"/>
        <v>0.58358796296296322</v>
      </c>
      <c r="AJ95" s="23">
        <f t="shared" ca="1" si="85"/>
        <v>0</v>
      </c>
      <c r="AK95" s="8">
        <f t="shared" ca="1" si="88"/>
        <v>0.58358796296296322</v>
      </c>
      <c r="AL95" s="7">
        <f t="shared" ca="1" si="48"/>
        <v>58</v>
      </c>
      <c r="AM95" s="8">
        <f t="shared" ca="1" si="60"/>
        <v>6.7129629629629625E-4</v>
      </c>
      <c r="AN95" s="8">
        <f t="shared" ca="1" si="61"/>
        <v>0.58425925925925948</v>
      </c>
      <c r="AO95" s="7" t="str">
        <f t="shared" ca="1" si="49"/>
        <v>Cash</v>
      </c>
      <c r="AP95" s="1">
        <f t="shared" ca="1" si="62"/>
        <v>3.0092592592578793E-4</v>
      </c>
      <c r="AQ95" s="1">
        <f t="shared" ca="1" si="50"/>
        <v>2.5347222222222216E-3</v>
      </c>
      <c r="AR95">
        <f t="shared" si="63"/>
        <v>1</v>
      </c>
      <c r="AS95" s="33">
        <f t="shared" ca="1" si="86"/>
        <v>3.0092592592578793E-4</v>
      </c>
      <c r="AT95" s="33">
        <f t="shared" ca="1" si="64"/>
        <v>2.5347222222222216E-3</v>
      </c>
      <c r="AX95">
        <f t="shared" si="87"/>
        <v>91</v>
      </c>
      <c r="AY95" s="34">
        <v>5.0105944502497508E-4</v>
      </c>
    </row>
    <row r="96" spans="1:51">
      <c r="A96" s="2">
        <f ca="1">RANDBETWEEN($B$445,$C$445)</f>
        <v>211</v>
      </c>
      <c r="B96" s="1">
        <f t="shared" ca="1" si="51"/>
        <v>2.4421296296296296E-3</v>
      </c>
      <c r="C96" s="5">
        <f t="shared" ca="1" si="65"/>
        <v>0.58386574074074105</v>
      </c>
      <c r="D96" s="18">
        <f t="shared" ca="1" si="45"/>
        <v>0.58386574074074105</v>
      </c>
      <c r="E96" s="21">
        <f t="shared" ca="1" si="66"/>
        <v>0</v>
      </c>
      <c r="F96" s="18">
        <f t="shared" ca="1" si="67"/>
        <v>0.58386574074074105</v>
      </c>
      <c r="G96" s="25">
        <f t="shared" ca="1" si="52"/>
        <v>14</v>
      </c>
      <c r="H96" s="18">
        <f t="shared" ca="1" si="68"/>
        <v>1.6203703703703703E-4</v>
      </c>
      <c r="I96" s="18">
        <f t="shared" ca="1" si="69"/>
        <v>0.58402777777777803</v>
      </c>
      <c r="J96" s="16">
        <f t="shared" ca="1" si="70"/>
        <v>0.58402777777777803</v>
      </c>
      <c r="K96" s="23">
        <f t="shared" ca="1" si="71"/>
        <v>0</v>
      </c>
      <c r="L96" s="16">
        <f t="shared" ca="1" si="72"/>
        <v>0.58402777777777803</v>
      </c>
      <c r="M96" s="15">
        <f t="shared" ca="1" si="53"/>
        <v>19</v>
      </c>
      <c r="N96" s="16">
        <f t="shared" ca="1" si="54"/>
        <v>2.199074074074074E-4</v>
      </c>
      <c r="O96" s="16">
        <f t="shared" ca="1" si="73"/>
        <v>0.58424768518518544</v>
      </c>
      <c r="P96" s="14">
        <f t="shared" ca="1" si="74"/>
        <v>0.58424768518518544</v>
      </c>
      <c r="Q96" s="23">
        <f>0</f>
        <v>0</v>
      </c>
      <c r="R96" s="14">
        <f t="shared" ca="1" si="75"/>
        <v>0.58424768518518544</v>
      </c>
      <c r="S96" s="13">
        <f t="shared" ca="1" si="55"/>
        <v>16</v>
      </c>
      <c r="T96" s="14">
        <f t="shared" ca="1" si="56"/>
        <v>1.8518518518518518E-4</v>
      </c>
      <c r="U96" s="14">
        <f t="shared" ca="1" si="76"/>
        <v>0.58443287037037062</v>
      </c>
      <c r="V96" s="12">
        <f t="shared" ca="1" si="77"/>
        <v>0.58443287037037062</v>
      </c>
      <c r="W96" s="23">
        <f t="shared" ca="1" si="78"/>
        <v>0</v>
      </c>
      <c r="X96" s="12">
        <f t="shared" ca="1" si="79"/>
        <v>0.58443287037037062</v>
      </c>
      <c r="Y96" s="11">
        <f t="shared" ca="1" si="57"/>
        <v>45</v>
      </c>
      <c r="Z96" s="12">
        <f t="shared" ca="1" si="58"/>
        <v>5.2083333333333333E-4</v>
      </c>
      <c r="AA96" s="12">
        <f t="shared" ca="1" si="80"/>
        <v>0.58495370370370392</v>
      </c>
      <c r="AB96" s="10">
        <f t="shared" ca="1" si="81"/>
        <v>0.58495370370370392</v>
      </c>
      <c r="AC96" s="23">
        <f>0</f>
        <v>0</v>
      </c>
      <c r="AD96" s="10">
        <f t="shared" ca="1" si="82"/>
        <v>0.58495370370370392</v>
      </c>
      <c r="AE96" s="9">
        <f t="shared" ca="1" si="46"/>
        <v>21</v>
      </c>
      <c r="AF96" s="10">
        <f t="shared" ca="1" si="59"/>
        <v>2.4305555555555555E-4</v>
      </c>
      <c r="AG96" s="10">
        <f t="shared" ca="1" si="83"/>
        <v>0.58519675925925951</v>
      </c>
      <c r="AH96" s="9" t="str">
        <f t="shared" ca="1" si="47"/>
        <v>Bowl</v>
      </c>
      <c r="AI96" s="8">
        <f t="shared" ca="1" si="84"/>
        <v>0.58519675925925951</v>
      </c>
      <c r="AJ96" s="23">
        <f t="shared" ca="1" si="85"/>
        <v>0</v>
      </c>
      <c r="AK96" s="8">
        <f t="shared" ca="1" si="88"/>
        <v>0.58519675925925951</v>
      </c>
      <c r="AL96" s="7">
        <f t="shared" ca="1" si="48"/>
        <v>14</v>
      </c>
      <c r="AM96" s="8">
        <f t="shared" ca="1" si="60"/>
        <v>1.6203703703703703E-4</v>
      </c>
      <c r="AN96" s="8">
        <f t="shared" ca="1" si="61"/>
        <v>0.5853587962962965</v>
      </c>
      <c r="AO96" s="7" t="str">
        <f t="shared" ca="1" si="49"/>
        <v>Debit</v>
      </c>
      <c r="AP96" s="1">
        <f t="shared" ca="1" si="62"/>
        <v>0</v>
      </c>
      <c r="AQ96" s="1">
        <f t="shared" ca="1" si="50"/>
        <v>1.4930555555555556E-3</v>
      </c>
      <c r="AR96">
        <f t="shared" ca="1" si="63"/>
        <v>1</v>
      </c>
      <c r="AS96" s="33">
        <f t="shared" ca="1" si="86"/>
        <v>0</v>
      </c>
      <c r="AT96" s="33">
        <f t="shared" ca="1" si="64"/>
        <v>1.4930555555555556E-3</v>
      </c>
      <c r="AX96">
        <f t="shared" si="87"/>
        <v>92</v>
      </c>
      <c r="AY96" s="34">
        <v>5.0214791594101736E-4</v>
      </c>
    </row>
    <row r="97" spans="1:51">
      <c r="A97" s="2">
        <v>65</v>
      </c>
      <c r="B97" s="1">
        <f t="shared" si="51"/>
        <v>7.5231481481481482E-4</v>
      </c>
      <c r="C97" s="5">
        <f t="shared" ca="1" si="65"/>
        <v>0.5846180555555559</v>
      </c>
      <c r="D97" s="18">
        <f t="shared" ca="1" si="45"/>
        <v>0.5846180555555559</v>
      </c>
      <c r="E97" s="21">
        <f t="shared" ca="1" si="66"/>
        <v>0</v>
      </c>
      <c r="F97" s="18">
        <f t="shared" ca="1" si="67"/>
        <v>0.5846180555555559</v>
      </c>
      <c r="G97" s="25">
        <f t="shared" ca="1" si="52"/>
        <v>23</v>
      </c>
      <c r="H97" s="18">
        <f t="shared" ca="1" si="68"/>
        <v>2.6620370370370372E-4</v>
      </c>
      <c r="I97" s="18">
        <f t="shared" ca="1" si="69"/>
        <v>0.58488425925925958</v>
      </c>
      <c r="J97" s="16">
        <f t="shared" ca="1" si="70"/>
        <v>0.58488425925925958</v>
      </c>
      <c r="K97" s="23">
        <f t="shared" ca="1" si="71"/>
        <v>0</v>
      </c>
      <c r="L97" s="16">
        <f t="shared" ca="1" si="72"/>
        <v>0.58488425925925958</v>
      </c>
      <c r="M97" s="15">
        <f t="shared" ca="1" si="53"/>
        <v>13</v>
      </c>
      <c r="N97" s="16">
        <f t="shared" ca="1" si="54"/>
        <v>1.5046296296296297E-4</v>
      </c>
      <c r="O97" s="16">
        <f t="shared" ca="1" si="73"/>
        <v>0.58503472222222253</v>
      </c>
      <c r="P97" s="14">
        <f t="shared" ca="1" si="74"/>
        <v>0.58503472222222253</v>
      </c>
      <c r="Q97" s="23">
        <f>0</f>
        <v>0</v>
      </c>
      <c r="R97" s="14">
        <f t="shared" ca="1" si="75"/>
        <v>0.58503472222222253</v>
      </c>
      <c r="S97" s="13">
        <f t="shared" ca="1" si="55"/>
        <v>44</v>
      </c>
      <c r="T97" s="14">
        <f t="shared" ca="1" si="56"/>
        <v>5.0925925925925921E-4</v>
      </c>
      <c r="U97" s="14">
        <f t="shared" ca="1" si="76"/>
        <v>0.58554398148148179</v>
      </c>
      <c r="V97" s="12">
        <f t="shared" ca="1" si="77"/>
        <v>0.58554398148148179</v>
      </c>
      <c r="W97" s="23">
        <f t="shared" ca="1" si="78"/>
        <v>0</v>
      </c>
      <c r="X97" s="12">
        <f t="shared" ca="1" si="79"/>
        <v>0.58554398148148179</v>
      </c>
      <c r="Y97" s="11">
        <f t="shared" ca="1" si="57"/>
        <v>35</v>
      </c>
      <c r="Z97" s="12">
        <f t="shared" ca="1" si="58"/>
        <v>4.0509259259259258E-4</v>
      </c>
      <c r="AA97" s="12">
        <f t="shared" ca="1" si="80"/>
        <v>0.58594907407407437</v>
      </c>
      <c r="AB97" s="10">
        <f t="shared" ca="1" si="81"/>
        <v>0.58594907407407437</v>
      </c>
      <c r="AC97" s="23">
        <f>0</f>
        <v>0</v>
      </c>
      <c r="AD97" s="10">
        <f t="shared" ca="1" si="82"/>
        <v>0.58594907407407437</v>
      </c>
      <c r="AE97" s="9">
        <f t="shared" ca="1" si="46"/>
        <v>35</v>
      </c>
      <c r="AF97" s="10">
        <f t="shared" ca="1" si="59"/>
        <v>4.0509259259259258E-4</v>
      </c>
      <c r="AG97" s="10">
        <f t="shared" ca="1" si="83"/>
        <v>0.58635416666666695</v>
      </c>
      <c r="AH97" s="9" t="str">
        <f t="shared" ca="1" si="47"/>
        <v>Burrito</v>
      </c>
      <c r="AI97" s="8">
        <f t="shared" ca="1" si="84"/>
        <v>0.58635416666666695</v>
      </c>
      <c r="AJ97" s="23">
        <f t="shared" ca="1" si="85"/>
        <v>0</v>
      </c>
      <c r="AK97" s="8">
        <f t="shared" ca="1" si="88"/>
        <v>0.58635416666666695</v>
      </c>
      <c r="AL97" s="7">
        <f t="shared" ca="1" si="48"/>
        <v>13</v>
      </c>
      <c r="AM97" s="8">
        <f t="shared" ca="1" si="60"/>
        <v>1.5046296296296297E-4</v>
      </c>
      <c r="AN97" s="8">
        <f t="shared" ca="1" si="61"/>
        <v>0.5865046296296299</v>
      </c>
      <c r="AO97" s="7" t="str">
        <f t="shared" ca="1" si="49"/>
        <v>Debit</v>
      </c>
      <c r="AP97" s="1">
        <f t="shared" ca="1" si="62"/>
        <v>0</v>
      </c>
      <c r="AQ97" s="1">
        <f t="shared" ca="1" si="50"/>
        <v>1.8865740740740739E-3</v>
      </c>
      <c r="AR97">
        <f t="shared" ca="1" si="63"/>
        <v>1</v>
      </c>
      <c r="AS97" s="33">
        <f t="shared" ca="1" si="86"/>
        <v>0</v>
      </c>
      <c r="AT97" s="33">
        <f t="shared" ca="1" si="64"/>
        <v>1.8865740740740739E-3</v>
      </c>
      <c r="AX97">
        <f t="shared" si="87"/>
        <v>93</v>
      </c>
      <c r="AY97" s="34">
        <v>6.8447181458188434E-4</v>
      </c>
    </row>
    <row r="98" spans="1:51">
      <c r="A98" s="2">
        <v>202</v>
      </c>
      <c r="B98" s="1">
        <f t="shared" si="51"/>
        <v>2.3379629629629631E-3</v>
      </c>
      <c r="C98" s="5">
        <f t="shared" ca="1" si="65"/>
        <v>0.58695601851851886</v>
      </c>
      <c r="D98" s="18">
        <f t="shared" ca="1" si="45"/>
        <v>0.58695601851851886</v>
      </c>
      <c r="E98" s="21">
        <f t="shared" ca="1" si="66"/>
        <v>0</v>
      </c>
      <c r="F98" s="18">
        <f t="shared" ca="1" si="67"/>
        <v>0.58695601851851886</v>
      </c>
      <c r="G98" s="25">
        <f t="shared" ca="1" si="52"/>
        <v>13</v>
      </c>
      <c r="H98" s="18">
        <f t="shared" ca="1" si="68"/>
        <v>1.5046296296296297E-4</v>
      </c>
      <c r="I98" s="18">
        <f t="shared" ca="1" si="69"/>
        <v>0.58710648148148181</v>
      </c>
      <c r="J98" s="16">
        <f t="shared" ca="1" si="70"/>
        <v>0.58710648148148181</v>
      </c>
      <c r="K98" s="23">
        <f t="shared" ca="1" si="71"/>
        <v>0</v>
      </c>
      <c r="L98" s="16">
        <f t="shared" ca="1" si="72"/>
        <v>0.58710648148148181</v>
      </c>
      <c r="M98" s="15">
        <f t="shared" ca="1" si="53"/>
        <v>15</v>
      </c>
      <c r="N98" s="16">
        <f t="shared" ca="1" si="54"/>
        <v>1.7361111111111112E-4</v>
      </c>
      <c r="O98" s="16">
        <f t="shared" ca="1" si="73"/>
        <v>0.58728009259259295</v>
      </c>
      <c r="P98" s="14">
        <f t="shared" ca="1" si="74"/>
        <v>0.58728009259259295</v>
      </c>
      <c r="Q98" s="23">
        <f>0</f>
        <v>0</v>
      </c>
      <c r="R98" s="14">
        <f t="shared" ca="1" si="75"/>
        <v>0.58728009259259295</v>
      </c>
      <c r="S98" s="13">
        <f t="shared" ca="1" si="55"/>
        <v>19</v>
      </c>
      <c r="T98" s="14">
        <f t="shared" ca="1" si="56"/>
        <v>2.199074074074074E-4</v>
      </c>
      <c r="U98" s="14">
        <f t="shared" ca="1" si="76"/>
        <v>0.58750000000000036</v>
      </c>
      <c r="V98" s="12">
        <f t="shared" ca="1" si="77"/>
        <v>0.58750000000000036</v>
      </c>
      <c r="W98" s="23">
        <f t="shared" ca="1" si="78"/>
        <v>0</v>
      </c>
      <c r="X98" s="12">
        <f t="shared" ca="1" si="79"/>
        <v>0.58750000000000036</v>
      </c>
      <c r="Y98" s="11">
        <f t="shared" ca="1" si="57"/>
        <v>30</v>
      </c>
      <c r="Z98" s="12">
        <f t="shared" ca="1" si="58"/>
        <v>3.4722222222222224E-4</v>
      </c>
      <c r="AA98" s="12">
        <f t="shared" ca="1" si="80"/>
        <v>0.58784722222222263</v>
      </c>
      <c r="AB98" s="10">
        <f t="shared" ca="1" si="81"/>
        <v>0.58784722222222263</v>
      </c>
      <c r="AC98" s="23">
        <f>0</f>
        <v>0</v>
      </c>
      <c r="AD98" s="10">
        <f t="shared" ca="1" si="82"/>
        <v>0.58784722222222263</v>
      </c>
      <c r="AE98" s="9">
        <f t="shared" ca="1" si="46"/>
        <v>40</v>
      </c>
      <c r="AF98" s="10">
        <f t="shared" ca="1" si="59"/>
        <v>4.6296296296296298E-4</v>
      </c>
      <c r="AG98" s="10">
        <f t="shared" ca="1" si="83"/>
        <v>0.58831018518518563</v>
      </c>
      <c r="AH98" s="9" t="str">
        <f t="shared" ca="1" si="47"/>
        <v>Bowl</v>
      </c>
      <c r="AI98" s="8">
        <f t="shared" ca="1" si="84"/>
        <v>0.58831018518518563</v>
      </c>
      <c r="AJ98" s="23">
        <f t="shared" ca="1" si="85"/>
        <v>0</v>
      </c>
      <c r="AK98" s="8">
        <f t="shared" ca="1" si="88"/>
        <v>0.58831018518518563</v>
      </c>
      <c r="AL98" s="7">
        <f t="shared" ca="1" si="48"/>
        <v>19</v>
      </c>
      <c r="AM98" s="8">
        <f t="shared" ca="1" si="60"/>
        <v>2.199074074074074E-4</v>
      </c>
      <c r="AN98" s="8">
        <f t="shared" ca="1" si="61"/>
        <v>0.58853009259259303</v>
      </c>
      <c r="AO98" s="7" t="str">
        <f t="shared" ca="1" si="49"/>
        <v>Debit</v>
      </c>
      <c r="AP98" s="1">
        <f t="shared" ca="1" si="62"/>
        <v>0</v>
      </c>
      <c r="AQ98" s="1">
        <f t="shared" ca="1" si="50"/>
        <v>1.5740740740740741E-3</v>
      </c>
      <c r="AR98">
        <f t="shared" ca="1" si="63"/>
        <v>1</v>
      </c>
      <c r="AS98" s="33">
        <f t="shared" ca="1" si="86"/>
        <v>0</v>
      </c>
      <c r="AT98" s="33">
        <f t="shared" ca="1" si="64"/>
        <v>1.5740740740740741E-3</v>
      </c>
      <c r="AX98">
        <f t="shared" si="87"/>
        <v>94</v>
      </c>
      <c r="AY98" s="34">
        <v>5.3701526761872325E-4</v>
      </c>
    </row>
    <row r="99" spans="1:51">
      <c r="A99" s="2">
        <v>95</v>
      </c>
      <c r="B99" s="1">
        <f t="shared" si="51"/>
        <v>1.0995370370370371E-3</v>
      </c>
      <c r="C99" s="5">
        <f t="shared" ca="1" si="65"/>
        <v>0.58805555555555589</v>
      </c>
      <c r="D99" s="18">
        <f t="shared" ca="1" si="45"/>
        <v>0.58805555555555589</v>
      </c>
      <c r="E99" s="21">
        <f t="shared" ca="1" si="66"/>
        <v>0</v>
      </c>
      <c r="F99" s="18">
        <f t="shared" ca="1" si="67"/>
        <v>0.58805555555555589</v>
      </c>
      <c r="G99" s="25">
        <f t="shared" ca="1" si="52"/>
        <v>22</v>
      </c>
      <c r="H99" s="18">
        <f t="shared" ca="1" si="68"/>
        <v>2.5462962962962961E-4</v>
      </c>
      <c r="I99" s="18">
        <f t="shared" ca="1" si="69"/>
        <v>0.58831018518518552</v>
      </c>
      <c r="J99" s="16">
        <f t="shared" ca="1" si="70"/>
        <v>0.58831018518518552</v>
      </c>
      <c r="K99" s="23">
        <f t="shared" ca="1" si="71"/>
        <v>0</v>
      </c>
      <c r="L99" s="16">
        <f t="shared" ca="1" si="72"/>
        <v>0.58831018518518552</v>
      </c>
      <c r="M99" s="15">
        <f t="shared" ca="1" si="53"/>
        <v>29</v>
      </c>
      <c r="N99" s="16">
        <f t="shared" ca="1" si="54"/>
        <v>3.3564814814814812E-4</v>
      </c>
      <c r="O99" s="16">
        <f t="shared" ca="1" si="73"/>
        <v>0.58864583333333365</v>
      </c>
      <c r="P99" s="14">
        <f t="shared" ca="1" si="74"/>
        <v>0.58864583333333365</v>
      </c>
      <c r="Q99" s="23">
        <f>0</f>
        <v>0</v>
      </c>
      <c r="R99" s="14">
        <f t="shared" ca="1" si="75"/>
        <v>0.58864583333333365</v>
      </c>
      <c r="S99" s="13">
        <f t="shared" ca="1" si="55"/>
        <v>33</v>
      </c>
      <c r="T99" s="14">
        <f t="shared" ca="1" si="56"/>
        <v>3.8194444444444446E-4</v>
      </c>
      <c r="U99" s="14">
        <f t="shared" ca="1" si="76"/>
        <v>0.58902777777777804</v>
      </c>
      <c r="V99" s="12">
        <f t="shared" ca="1" si="77"/>
        <v>0.58902777777777804</v>
      </c>
      <c r="W99" s="23">
        <f t="shared" ca="1" si="78"/>
        <v>0</v>
      </c>
      <c r="X99" s="12">
        <f t="shared" ca="1" si="79"/>
        <v>0.58902777777777804</v>
      </c>
      <c r="Y99" s="11">
        <f t="shared" ca="1" si="57"/>
        <v>37</v>
      </c>
      <c r="Z99" s="12">
        <f t="shared" ca="1" si="58"/>
        <v>4.2824074074074075E-4</v>
      </c>
      <c r="AA99" s="12">
        <f t="shared" ca="1" si="80"/>
        <v>0.58945601851851881</v>
      </c>
      <c r="AB99" s="10">
        <f t="shared" ca="1" si="81"/>
        <v>0.58945601851851881</v>
      </c>
      <c r="AC99" s="23">
        <f>0</f>
        <v>0</v>
      </c>
      <c r="AD99" s="10">
        <f t="shared" ca="1" si="82"/>
        <v>0.58945601851851881</v>
      </c>
      <c r="AE99" s="9">
        <f t="shared" ca="1" si="46"/>
        <v>26</v>
      </c>
      <c r="AF99" s="10">
        <f t="shared" ca="1" si="59"/>
        <v>3.0092592592592595E-4</v>
      </c>
      <c r="AG99" s="10">
        <f t="shared" ca="1" si="83"/>
        <v>0.58975694444444471</v>
      </c>
      <c r="AH99" s="9" t="str">
        <f t="shared" ca="1" si="47"/>
        <v>Bowl</v>
      </c>
      <c r="AI99" s="8">
        <f t="shared" ca="1" si="84"/>
        <v>0.58975694444444471</v>
      </c>
      <c r="AJ99" s="23">
        <f t="shared" ca="1" si="85"/>
        <v>0</v>
      </c>
      <c r="AK99" s="8">
        <f t="shared" ca="1" si="88"/>
        <v>0.58975694444444471</v>
      </c>
      <c r="AL99" s="7">
        <f t="shared" ca="1" si="48"/>
        <v>28</v>
      </c>
      <c r="AM99" s="8">
        <f t="shared" ca="1" si="60"/>
        <v>3.2407407407407406E-4</v>
      </c>
      <c r="AN99" s="8">
        <f t="shared" ca="1" si="61"/>
        <v>0.5900810185185188</v>
      </c>
      <c r="AO99" s="7" t="str">
        <f t="shared" ca="1" si="49"/>
        <v>Debit</v>
      </c>
      <c r="AP99" s="1">
        <f t="shared" ca="1" si="62"/>
        <v>0</v>
      </c>
      <c r="AQ99" s="1">
        <f t="shared" ca="1" si="50"/>
        <v>2.0254629629629633E-3</v>
      </c>
      <c r="AR99">
        <f t="shared" ca="1" si="63"/>
        <v>1</v>
      </c>
      <c r="AS99" s="33">
        <f t="shared" ca="1" si="86"/>
        <v>0</v>
      </c>
      <c r="AT99" s="33">
        <f t="shared" ca="1" si="64"/>
        <v>2.0254629629629633E-3</v>
      </c>
      <c r="AX99">
        <f t="shared" si="87"/>
        <v>95</v>
      </c>
      <c r="AY99" s="34">
        <v>4.0719039351851691E-4</v>
      </c>
    </row>
    <row r="100" spans="1:51">
      <c r="A100" s="2">
        <v>283</v>
      </c>
      <c r="B100" s="1">
        <f t="shared" si="51"/>
        <v>3.2754629629629631E-3</v>
      </c>
      <c r="C100" s="5">
        <f t="shared" ca="1" si="65"/>
        <v>0.59133101851851888</v>
      </c>
      <c r="D100" s="18">
        <f t="shared" ca="1" si="45"/>
        <v>0.59133101851851888</v>
      </c>
      <c r="E100" s="21">
        <f t="shared" ca="1" si="66"/>
        <v>0</v>
      </c>
      <c r="F100" s="18">
        <f t="shared" ca="1" si="67"/>
        <v>0.59133101851851888</v>
      </c>
      <c r="G100" s="25">
        <f t="shared" ca="1" si="52"/>
        <v>23</v>
      </c>
      <c r="H100" s="18">
        <f t="shared" ca="1" si="68"/>
        <v>2.6620370370370372E-4</v>
      </c>
      <c r="I100" s="18">
        <f t="shared" ca="1" si="69"/>
        <v>0.59159722222222255</v>
      </c>
      <c r="J100" s="16">
        <f t="shared" ca="1" si="70"/>
        <v>0.59159722222222255</v>
      </c>
      <c r="K100" s="23">
        <f t="shared" ca="1" si="71"/>
        <v>0</v>
      </c>
      <c r="L100" s="16">
        <f t="shared" ca="1" si="72"/>
        <v>0.59159722222222255</v>
      </c>
      <c r="M100" s="15">
        <f t="shared" ca="1" si="53"/>
        <v>26</v>
      </c>
      <c r="N100" s="16">
        <f t="shared" ca="1" si="54"/>
        <v>3.0092592592592595E-4</v>
      </c>
      <c r="O100" s="16">
        <f t="shared" ca="1" si="73"/>
        <v>0.59189814814814845</v>
      </c>
      <c r="P100" s="14">
        <f t="shared" ca="1" si="74"/>
        <v>0.59189814814814845</v>
      </c>
      <c r="Q100" s="23">
        <f>0</f>
        <v>0</v>
      </c>
      <c r="R100" s="14">
        <f t="shared" ca="1" si="75"/>
        <v>0.59189814814814845</v>
      </c>
      <c r="S100" s="13">
        <f t="shared" ca="1" si="55"/>
        <v>22</v>
      </c>
      <c r="T100" s="14">
        <f t="shared" ca="1" si="56"/>
        <v>2.5462962962962961E-4</v>
      </c>
      <c r="U100" s="14">
        <f t="shared" ca="1" si="76"/>
        <v>0.59215277777777808</v>
      </c>
      <c r="V100" s="12">
        <f t="shared" ca="1" si="77"/>
        <v>0.59215277777777808</v>
      </c>
      <c r="W100" s="23">
        <f t="shared" ca="1" si="78"/>
        <v>0</v>
      </c>
      <c r="X100" s="12">
        <f t="shared" ca="1" si="79"/>
        <v>0.59215277777777808</v>
      </c>
      <c r="Y100" s="11">
        <f t="shared" ca="1" si="57"/>
        <v>29</v>
      </c>
      <c r="Z100" s="12">
        <f t="shared" ca="1" si="58"/>
        <v>3.3564814814814812E-4</v>
      </c>
      <c r="AA100" s="12">
        <f t="shared" ca="1" si="80"/>
        <v>0.59248842592592621</v>
      </c>
      <c r="AB100" s="10">
        <f t="shared" ca="1" si="81"/>
        <v>0.59248842592592621</v>
      </c>
      <c r="AC100" s="23">
        <f>0</f>
        <v>0</v>
      </c>
      <c r="AD100" s="10">
        <f t="shared" ca="1" si="82"/>
        <v>0.59248842592592621</v>
      </c>
      <c r="AE100" s="9">
        <f t="shared" ca="1" si="46"/>
        <v>40</v>
      </c>
      <c r="AF100" s="10">
        <f t="shared" ca="1" si="59"/>
        <v>4.6296296296296298E-4</v>
      </c>
      <c r="AG100" s="10">
        <f t="shared" ca="1" si="83"/>
        <v>0.59295138888888921</v>
      </c>
      <c r="AH100" s="9" t="str">
        <f t="shared" ca="1" si="47"/>
        <v>Burrito</v>
      </c>
      <c r="AI100" s="8">
        <f t="shared" ca="1" si="84"/>
        <v>0.59295138888888921</v>
      </c>
      <c r="AJ100" s="23">
        <f t="shared" ca="1" si="85"/>
        <v>0</v>
      </c>
      <c r="AK100" s="8">
        <f t="shared" ca="1" si="88"/>
        <v>0.59295138888888921</v>
      </c>
      <c r="AL100" s="7">
        <f t="shared" ca="1" si="48"/>
        <v>48</v>
      </c>
      <c r="AM100" s="8">
        <f t="shared" ca="1" si="60"/>
        <v>5.5555555555555556E-4</v>
      </c>
      <c r="AN100" s="8">
        <f t="shared" ca="1" si="61"/>
        <v>0.59350694444444474</v>
      </c>
      <c r="AO100" s="7" t="str">
        <f t="shared" ca="1" si="49"/>
        <v>Cash</v>
      </c>
      <c r="AP100" s="1">
        <f t="shared" ca="1" si="62"/>
        <v>0</v>
      </c>
      <c r="AQ100" s="1">
        <f t="shared" ca="1" si="50"/>
        <v>2.1759259259259258E-3</v>
      </c>
      <c r="AR100">
        <f t="shared" ca="1" si="63"/>
        <v>1</v>
      </c>
      <c r="AS100" s="33">
        <f t="shared" ca="1" si="86"/>
        <v>0</v>
      </c>
      <c r="AT100" s="33">
        <f t="shared" ca="1" si="64"/>
        <v>2.1759259259259258E-3</v>
      </c>
      <c r="AX100">
        <f t="shared" si="87"/>
        <v>96</v>
      </c>
      <c r="AY100" s="34">
        <v>5.3117380703587901E-4</v>
      </c>
    </row>
    <row r="101" spans="1:51">
      <c r="A101" s="2">
        <v>108</v>
      </c>
      <c r="B101" s="1">
        <f t="shared" si="51"/>
        <v>1.25E-3</v>
      </c>
      <c r="C101" s="5">
        <f t="shared" ca="1" si="65"/>
        <v>0.59258101851851885</v>
      </c>
      <c r="D101" s="18">
        <f t="shared" ca="1" si="45"/>
        <v>0.59258101851851885</v>
      </c>
      <c r="E101" s="21">
        <f t="shared" ca="1" si="66"/>
        <v>0</v>
      </c>
      <c r="F101" s="18">
        <f t="shared" ca="1" si="67"/>
        <v>0.59258101851851885</v>
      </c>
      <c r="G101" s="25">
        <f t="shared" ca="1" si="52"/>
        <v>25</v>
      </c>
      <c r="H101" s="18">
        <f t="shared" ca="1" si="68"/>
        <v>2.8935185185185184E-4</v>
      </c>
      <c r="I101" s="18">
        <f t="shared" ca="1" si="69"/>
        <v>0.59287037037037071</v>
      </c>
      <c r="J101" s="16">
        <f t="shared" ca="1" si="70"/>
        <v>0.59287037037037071</v>
      </c>
      <c r="K101" s="23">
        <f t="shared" ca="1" si="71"/>
        <v>0</v>
      </c>
      <c r="L101" s="16">
        <f t="shared" ca="1" si="72"/>
        <v>0.59287037037037071</v>
      </c>
      <c r="M101" s="15">
        <f t="shared" ca="1" si="53"/>
        <v>32</v>
      </c>
      <c r="N101" s="16">
        <f t="shared" ca="1" si="54"/>
        <v>3.7037037037037035E-4</v>
      </c>
      <c r="O101" s="16">
        <f t="shared" ca="1" si="73"/>
        <v>0.59324074074074107</v>
      </c>
      <c r="P101" s="14">
        <f t="shared" ca="1" si="74"/>
        <v>0.59324074074074107</v>
      </c>
      <c r="Q101" s="23">
        <f>0</f>
        <v>0</v>
      </c>
      <c r="R101" s="14">
        <f t="shared" ca="1" si="75"/>
        <v>0.59324074074074107</v>
      </c>
      <c r="S101" s="13">
        <f t="shared" ca="1" si="55"/>
        <v>45</v>
      </c>
      <c r="T101" s="14">
        <f t="shared" ca="1" si="56"/>
        <v>5.2083333333333333E-4</v>
      </c>
      <c r="U101" s="14">
        <f t="shared" ca="1" si="76"/>
        <v>0.59376157407407437</v>
      </c>
      <c r="V101" s="12">
        <f t="shared" ca="1" si="77"/>
        <v>0.59376157407407437</v>
      </c>
      <c r="W101" s="23">
        <f t="shared" ca="1" si="78"/>
        <v>0</v>
      </c>
      <c r="X101" s="12">
        <f t="shared" ca="1" si="79"/>
        <v>0.59376157407407437</v>
      </c>
      <c r="Y101" s="11">
        <f t="shared" ca="1" si="57"/>
        <v>24</v>
      </c>
      <c r="Z101" s="12">
        <f t="shared" ca="1" si="58"/>
        <v>2.7777777777777778E-4</v>
      </c>
      <c r="AA101" s="12">
        <f t="shared" ca="1" si="80"/>
        <v>0.59403935185185219</v>
      </c>
      <c r="AB101" s="10">
        <f t="shared" ca="1" si="81"/>
        <v>0.59403935185185219</v>
      </c>
      <c r="AC101" s="23">
        <f>0</f>
        <v>0</v>
      </c>
      <c r="AD101" s="10">
        <f t="shared" ca="1" si="82"/>
        <v>0.59403935185185219</v>
      </c>
      <c r="AE101" s="9">
        <f t="shared" ca="1" si="46"/>
        <v>48</v>
      </c>
      <c r="AF101" s="10">
        <f t="shared" ca="1" si="59"/>
        <v>5.5555555555555556E-4</v>
      </c>
      <c r="AG101" s="10">
        <f t="shared" ca="1" si="83"/>
        <v>0.59459490740740772</v>
      </c>
      <c r="AH101" s="9" t="str">
        <f t="shared" ca="1" si="47"/>
        <v>Bowl</v>
      </c>
      <c r="AI101" s="8">
        <f t="shared" ca="1" si="84"/>
        <v>0.59459490740740772</v>
      </c>
      <c r="AJ101" s="23">
        <f t="shared" ca="1" si="85"/>
        <v>0</v>
      </c>
      <c r="AK101" s="8">
        <f t="shared" ca="1" si="88"/>
        <v>0.59459490740740772</v>
      </c>
      <c r="AL101" s="7">
        <f t="shared" ca="1" si="48"/>
        <v>25</v>
      </c>
      <c r="AM101" s="8">
        <f t="shared" ca="1" si="60"/>
        <v>2.8935185185185184E-4</v>
      </c>
      <c r="AN101" s="8">
        <f t="shared" ca="1" si="61"/>
        <v>0.59488425925925958</v>
      </c>
      <c r="AO101" s="7" t="str">
        <f t="shared" ca="1" si="49"/>
        <v>Debit</v>
      </c>
      <c r="AP101" s="1">
        <f t="shared" ca="1" si="62"/>
        <v>0</v>
      </c>
      <c r="AQ101" s="1">
        <f t="shared" ca="1" si="50"/>
        <v>2.3032407407407407E-3</v>
      </c>
      <c r="AR101">
        <f t="shared" ca="1" si="63"/>
        <v>1</v>
      </c>
      <c r="AS101" s="33">
        <f t="shared" ca="1" si="86"/>
        <v>0</v>
      </c>
      <c r="AT101" s="33">
        <f t="shared" ca="1" si="64"/>
        <v>2.3032407407407407E-3</v>
      </c>
      <c r="AX101">
        <f t="shared" si="87"/>
        <v>97</v>
      </c>
      <c r="AY101" s="34">
        <v>4.8971436058702403E-4</v>
      </c>
    </row>
    <row r="102" spans="1:51">
      <c r="A102" s="2">
        <v>170</v>
      </c>
      <c r="B102" s="1">
        <f t="shared" si="51"/>
        <v>1.9675925925925924E-3</v>
      </c>
      <c r="C102" s="5">
        <f t="shared" ca="1" si="65"/>
        <v>0.59454861111111146</v>
      </c>
      <c r="D102" s="18">
        <f t="shared" ca="1" si="45"/>
        <v>0.59454861111111146</v>
      </c>
      <c r="E102" s="21">
        <f t="shared" ca="1" si="66"/>
        <v>0</v>
      </c>
      <c r="F102" s="18">
        <f t="shared" ca="1" si="67"/>
        <v>0.59454861111111146</v>
      </c>
      <c r="G102" s="25">
        <f t="shared" ca="1" si="52"/>
        <v>28</v>
      </c>
      <c r="H102" s="18">
        <f t="shared" ca="1" si="68"/>
        <v>3.2407407407407406E-4</v>
      </c>
      <c r="I102" s="18">
        <f t="shared" ca="1" si="69"/>
        <v>0.59487268518518555</v>
      </c>
      <c r="J102" s="16">
        <f t="shared" ca="1" si="70"/>
        <v>0.59487268518518555</v>
      </c>
      <c r="K102" s="23">
        <f t="shared" ca="1" si="71"/>
        <v>0</v>
      </c>
      <c r="L102" s="16">
        <f t="shared" ca="1" si="72"/>
        <v>0.59487268518518555</v>
      </c>
      <c r="M102" s="15">
        <f t="shared" ca="1" si="53"/>
        <v>8</v>
      </c>
      <c r="N102" s="16">
        <f t="shared" ca="1" si="54"/>
        <v>9.2592592592592588E-5</v>
      </c>
      <c r="O102" s="16">
        <f t="shared" ca="1" si="73"/>
        <v>0.59496527777777819</v>
      </c>
      <c r="P102" s="14">
        <f t="shared" ca="1" si="74"/>
        <v>0.59496527777777819</v>
      </c>
      <c r="Q102" s="23">
        <f>0</f>
        <v>0</v>
      </c>
      <c r="R102" s="14">
        <f t="shared" ca="1" si="75"/>
        <v>0.59496527777777819</v>
      </c>
      <c r="S102" s="13">
        <f t="shared" ca="1" si="55"/>
        <v>37</v>
      </c>
      <c r="T102" s="14">
        <f t="shared" ca="1" si="56"/>
        <v>4.2824074074074075E-4</v>
      </c>
      <c r="U102" s="14">
        <f t="shared" ca="1" si="76"/>
        <v>0.59539351851851896</v>
      </c>
      <c r="V102" s="12">
        <f t="shared" ca="1" si="77"/>
        <v>0.59539351851851896</v>
      </c>
      <c r="W102" s="23">
        <f t="shared" ca="1" si="78"/>
        <v>0</v>
      </c>
      <c r="X102" s="12">
        <f t="shared" ca="1" si="79"/>
        <v>0.59539351851851896</v>
      </c>
      <c r="Y102" s="11">
        <f t="shared" ca="1" si="57"/>
        <v>38</v>
      </c>
      <c r="Z102" s="12">
        <f t="shared" ca="1" si="58"/>
        <v>4.3981481481481481E-4</v>
      </c>
      <c r="AA102" s="12">
        <f t="shared" ca="1" si="80"/>
        <v>0.59583333333333377</v>
      </c>
      <c r="AB102" s="10">
        <f t="shared" ca="1" si="81"/>
        <v>0.59583333333333377</v>
      </c>
      <c r="AC102" s="23">
        <f>0</f>
        <v>0</v>
      </c>
      <c r="AD102" s="10">
        <f t="shared" ca="1" si="82"/>
        <v>0.59583333333333377</v>
      </c>
      <c r="AE102" s="9">
        <f t="shared" ca="1" si="46"/>
        <v>22</v>
      </c>
      <c r="AF102" s="10">
        <f t="shared" ca="1" si="59"/>
        <v>2.5462962962962961E-4</v>
      </c>
      <c r="AG102" s="10">
        <f t="shared" ca="1" si="83"/>
        <v>0.5960879629629634</v>
      </c>
      <c r="AH102" s="9" t="str">
        <f t="shared" ca="1" si="47"/>
        <v>Bowl</v>
      </c>
      <c r="AI102" s="8">
        <f t="shared" ca="1" si="84"/>
        <v>0.5960879629629634</v>
      </c>
      <c r="AJ102" s="23">
        <f t="shared" ca="1" si="85"/>
        <v>0</v>
      </c>
      <c r="AK102" s="8">
        <f t="shared" ca="1" si="88"/>
        <v>0.5960879629629634</v>
      </c>
      <c r="AL102" s="7">
        <f t="shared" ca="1" si="48"/>
        <v>11</v>
      </c>
      <c r="AM102" s="8">
        <f t="shared" ca="1" si="60"/>
        <v>1.273148148148148E-4</v>
      </c>
      <c r="AN102" s="8">
        <f t="shared" ca="1" si="61"/>
        <v>0.59621527777777816</v>
      </c>
      <c r="AO102" s="7" t="str">
        <f t="shared" ca="1" si="49"/>
        <v>Debit</v>
      </c>
      <c r="AP102" s="1">
        <f t="shared" ca="1" si="62"/>
        <v>0</v>
      </c>
      <c r="AQ102" s="1">
        <f t="shared" ca="1" si="50"/>
        <v>1.6666666666666668E-3</v>
      </c>
      <c r="AR102">
        <f t="shared" ca="1" si="63"/>
        <v>1</v>
      </c>
      <c r="AS102" s="33">
        <f t="shared" ca="1" si="86"/>
        <v>0</v>
      </c>
      <c r="AT102" s="33">
        <f t="shared" ca="1" si="64"/>
        <v>1.6666666666666668E-3</v>
      </c>
      <c r="AX102">
        <f t="shared" si="87"/>
        <v>98</v>
      </c>
      <c r="AY102" s="34">
        <v>4.4687572792918091E-4</v>
      </c>
    </row>
    <row r="103" spans="1:51">
      <c r="A103" s="2">
        <v>113</v>
      </c>
      <c r="B103" s="1">
        <f t="shared" si="51"/>
        <v>1.3078703703703703E-3</v>
      </c>
      <c r="C103" s="5">
        <f t="shared" ca="1" si="65"/>
        <v>0.59585648148148185</v>
      </c>
      <c r="D103" s="18">
        <f t="shared" ca="1" si="45"/>
        <v>0.59585648148148185</v>
      </c>
      <c r="E103" s="21">
        <f t="shared" ca="1" si="66"/>
        <v>0</v>
      </c>
      <c r="F103" s="18">
        <f t="shared" ca="1" si="67"/>
        <v>0.59585648148148185</v>
      </c>
      <c r="G103" s="25">
        <f t="shared" ca="1" si="52"/>
        <v>20</v>
      </c>
      <c r="H103" s="18">
        <f t="shared" ca="1" si="68"/>
        <v>2.3148148148148149E-4</v>
      </c>
      <c r="I103" s="18">
        <f t="shared" ca="1" si="69"/>
        <v>0.59608796296296329</v>
      </c>
      <c r="J103" s="16">
        <f t="shared" ca="1" si="70"/>
        <v>0.59608796296296329</v>
      </c>
      <c r="K103" s="23">
        <f t="shared" ca="1" si="71"/>
        <v>0</v>
      </c>
      <c r="L103" s="16">
        <f t="shared" ca="1" si="72"/>
        <v>0.59608796296296329</v>
      </c>
      <c r="M103" s="15">
        <f t="shared" ca="1" si="53"/>
        <v>32</v>
      </c>
      <c r="N103" s="16">
        <f t="shared" ca="1" si="54"/>
        <v>3.7037037037037035E-4</v>
      </c>
      <c r="O103" s="16">
        <f t="shared" ca="1" si="73"/>
        <v>0.59645833333333365</v>
      </c>
      <c r="P103" s="14">
        <f t="shared" ca="1" si="74"/>
        <v>0.59645833333333365</v>
      </c>
      <c r="Q103" s="23">
        <f>0</f>
        <v>0</v>
      </c>
      <c r="R103" s="14">
        <f t="shared" ca="1" si="75"/>
        <v>0.59645833333333365</v>
      </c>
      <c r="S103" s="13">
        <f t="shared" ca="1" si="55"/>
        <v>26</v>
      </c>
      <c r="T103" s="14">
        <f t="shared" ca="1" si="56"/>
        <v>3.0092592592592595E-4</v>
      </c>
      <c r="U103" s="14">
        <f t="shared" ca="1" si="76"/>
        <v>0.59675925925925954</v>
      </c>
      <c r="V103" s="12">
        <f t="shared" ca="1" si="77"/>
        <v>0.59675925925925954</v>
      </c>
      <c r="W103" s="23">
        <f t="shared" ca="1" si="78"/>
        <v>0</v>
      </c>
      <c r="X103" s="12">
        <f t="shared" ca="1" si="79"/>
        <v>0.59675925925925954</v>
      </c>
      <c r="Y103" s="11">
        <f t="shared" ca="1" si="57"/>
        <v>22</v>
      </c>
      <c r="Z103" s="12">
        <f t="shared" ca="1" si="58"/>
        <v>2.5462962962962961E-4</v>
      </c>
      <c r="AA103" s="12">
        <f t="shared" ca="1" si="80"/>
        <v>0.59701388888888918</v>
      </c>
      <c r="AB103" s="10">
        <f t="shared" ca="1" si="81"/>
        <v>0.59701388888888918</v>
      </c>
      <c r="AC103" s="23">
        <f>0</f>
        <v>0</v>
      </c>
      <c r="AD103" s="10">
        <f t="shared" ca="1" si="82"/>
        <v>0.59701388888888918</v>
      </c>
      <c r="AE103" s="9">
        <f t="shared" ca="1" si="46"/>
        <v>30</v>
      </c>
      <c r="AF103" s="10">
        <f t="shared" ca="1" si="59"/>
        <v>3.4722222222222224E-4</v>
      </c>
      <c r="AG103" s="10">
        <f t="shared" ca="1" si="83"/>
        <v>0.59736111111111145</v>
      </c>
      <c r="AH103" s="9" t="str">
        <f t="shared" ca="1" si="47"/>
        <v>Bowl</v>
      </c>
      <c r="AI103" s="8">
        <f t="shared" ca="1" si="84"/>
        <v>0.59736111111111145</v>
      </c>
      <c r="AJ103" s="23">
        <f t="shared" ca="1" si="85"/>
        <v>0</v>
      </c>
      <c r="AK103" s="8">
        <f t="shared" ca="1" si="88"/>
        <v>0.59736111111111145</v>
      </c>
      <c r="AL103" s="7">
        <f t="shared" ca="1" si="48"/>
        <v>20</v>
      </c>
      <c r="AM103" s="8">
        <f t="shared" ca="1" si="60"/>
        <v>2.3148148148148149E-4</v>
      </c>
      <c r="AN103" s="8">
        <f t="shared" ca="1" si="61"/>
        <v>0.5975925925925929</v>
      </c>
      <c r="AO103" s="7" t="str">
        <f t="shared" ca="1" si="49"/>
        <v>Debit</v>
      </c>
      <c r="AP103" s="1">
        <f t="shared" ca="1" si="62"/>
        <v>0</v>
      </c>
      <c r="AQ103" s="1">
        <f t="shared" ca="1" si="50"/>
        <v>1.736111111111111E-3</v>
      </c>
      <c r="AR103">
        <f t="shared" ca="1" si="63"/>
        <v>1</v>
      </c>
      <c r="AS103" s="33">
        <f t="shared" ca="1" si="86"/>
        <v>0</v>
      </c>
      <c r="AT103" s="33">
        <f t="shared" ca="1" si="64"/>
        <v>1.736111111111111E-3</v>
      </c>
      <c r="AX103">
        <f t="shared" si="87"/>
        <v>99</v>
      </c>
      <c r="AY103" s="34">
        <v>5.1067872117402672E-4</v>
      </c>
    </row>
    <row r="104" spans="1:51">
      <c r="A104" s="2">
        <v>101</v>
      </c>
      <c r="B104" s="1">
        <f t="shared" si="51"/>
        <v>1.1689814814814816E-3</v>
      </c>
      <c r="C104" s="5">
        <f t="shared" ca="1" si="65"/>
        <v>0.59702546296296333</v>
      </c>
      <c r="D104" s="18">
        <f t="shared" ca="1" si="45"/>
        <v>0.59702546296296333</v>
      </c>
      <c r="E104" s="21">
        <f t="shared" ca="1" si="66"/>
        <v>0</v>
      </c>
      <c r="F104" s="18">
        <f t="shared" ca="1" si="67"/>
        <v>0.59702546296296333</v>
      </c>
      <c r="G104" s="25">
        <f t="shared" ca="1" si="52"/>
        <v>24</v>
      </c>
      <c r="H104" s="18">
        <f t="shared" ca="1" si="68"/>
        <v>2.7777777777777778E-4</v>
      </c>
      <c r="I104" s="18">
        <f t="shared" ca="1" si="69"/>
        <v>0.59730324074074115</v>
      </c>
      <c r="J104" s="16">
        <f t="shared" ca="1" si="70"/>
        <v>0.59730324074074115</v>
      </c>
      <c r="K104" s="23">
        <f t="shared" ca="1" si="71"/>
        <v>0</v>
      </c>
      <c r="L104" s="16">
        <f t="shared" ca="1" si="72"/>
        <v>0.59730324074074115</v>
      </c>
      <c r="M104" s="15">
        <f t="shared" ca="1" si="53"/>
        <v>14</v>
      </c>
      <c r="N104" s="16">
        <f t="shared" ca="1" si="54"/>
        <v>1.6203703703703703E-4</v>
      </c>
      <c r="O104" s="16">
        <f t="shared" ca="1" si="73"/>
        <v>0.59746527777777814</v>
      </c>
      <c r="P104" s="14">
        <f t="shared" ca="1" si="74"/>
        <v>0.59746527777777814</v>
      </c>
      <c r="Q104" s="23">
        <f>0</f>
        <v>0</v>
      </c>
      <c r="R104" s="14">
        <f t="shared" ca="1" si="75"/>
        <v>0.59746527777777814</v>
      </c>
      <c r="S104" s="13">
        <f t="shared" ca="1" si="55"/>
        <v>30</v>
      </c>
      <c r="T104" s="14">
        <f t="shared" ca="1" si="56"/>
        <v>3.4722222222222224E-4</v>
      </c>
      <c r="U104" s="14">
        <f t="shared" ca="1" si="76"/>
        <v>0.59781250000000041</v>
      </c>
      <c r="V104" s="12">
        <f t="shared" ca="1" si="77"/>
        <v>0.59781250000000041</v>
      </c>
      <c r="W104" s="23">
        <f t="shared" ca="1" si="78"/>
        <v>0</v>
      </c>
      <c r="X104" s="12">
        <f t="shared" ca="1" si="79"/>
        <v>0.59781250000000041</v>
      </c>
      <c r="Y104" s="11">
        <f t="shared" ca="1" si="57"/>
        <v>30</v>
      </c>
      <c r="Z104" s="12">
        <f t="shared" ca="1" si="58"/>
        <v>3.4722222222222224E-4</v>
      </c>
      <c r="AA104" s="12">
        <f t="shared" ca="1" si="80"/>
        <v>0.59815972222222269</v>
      </c>
      <c r="AB104" s="10">
        <f t="shared" ca="1" si="81"/>
        <v>0.59815972222222269</v>
      </c>
      <c r="AC104" s="23">
        <f>0</f>
        <v>0</v>
      </c>
      <c r="AD104" s="10">
        <f t="shared" ca="1" si="82"/>
        <v>0.59815972222222269</v>
      </c>
      <c r="AE104" s="9">
        <f t="shared" ca="1" si="46"/>
        <v>27</v>
      </c>
      <c r="AF104" s="10">
        <f t="shared" ca="1" si="59"/>
        <v>3.1250000000000001E-4</v>
      </c>
      <c r="AG104" s="10">
        <f t="shared" ca="1" si="83"/>
        <v>0.59847222222222274</v>
      </c>
      <c r="AH104" s="9" t="str">
        <f t="shared" ca="1" si="47"/>
        <v>Bowl</v>
      </c>
      <c r="AI104" s="8">
        <f t="shared" ca="1" si="84"/>
        <v>0.59847222222222274</v>
      </c>
      <c r="AJ104" s="23">
        <f t="shared" ca="1" si="85"/>
        <v>0</v>
      </c>
      <c r="AK104" s="8">
        <f t="shared" ca="1" si="88"/>
        <v>0.59847222222222274</v>
      </c>
      <c r="AL104" s="7">
        <f t="shared" ca="1" si="48"/>
        <v>27</v>
      </c>
      <c r="AM104" s="8">
        <f t="shared" ca="1" si="60"/>
        <v>3.1250000000000001E-4</v>
      </c>
      <c r="AN104" s="8">
        <f t="shared" ca="1" si="61"/>
        <v>0.59878472222222279</v>
      </c>
      <c r="AO104" s="7" t="str">
        <f t="shared" ca="1" si="49"/>
        <v>Debit</v>
      </c>
      <c r="AP104" s="1">
        <f t="shared" ca="1" si="62"/>
        <v>0</v>
      </c>
      <c r="AQ104" s="1">
        <f t="shared" ca="1" si="50"/>
        <v>1.7592592592592595E-3</v>
      </c>
      <c r="AR104">
        <f t="shared" ca="1" si="63"/>
        <v>1</v>
      </c>
      <c r="AS104" s="33">
        <f t="shared" ca="1" si="86"/>
        <v>0</v>
      </c>
      <c r="AT104" s="33">
        <f t="shared" ca="1" si="64"/>
        <v>1.7592592592592595E-3</v>
      </c>
      <c r="AX104">
        <f t="shared" si="87"/>
        <v>100</v>
      </c>
      <c r="AY104" s="34">
        <v>4.6073577520738904E-4</v>
      </c>
    </row>
    <row r="105" spans="1:51">
      <c r="A105" s="2">
        <v>99</v>
      </c>
      <c r="B105" s="1">
        <f t="shared" si="51"/>
        <v>1.1458333333333333E-3</v>
      </c>
      <c r="C105" s="5">
        <f t="shared" ca="1" si="65"/>
        <v>0.59817129629629662</v>
      </c>
      <c r="D105" s="18">
        <f t="shared" ca="1" si="45"/>
        <v>0.59817129629629662</v>
      </c>
      <c r="E105" s="21">
        <f t="shared" ca="1" si="66"/>
        <v>0</v>
      </c>
      <c r="F105" s="18">
        <f t="shared" ca="1" si="67"/>
        <v>0.59817129629629662</v>
      </c>
      <c r="G105" s="25">
        <f t="shared" ca="1" si="52"/>
        <v>21</v>
      </c>
      <c r="H105" s="18">
        <f t="shared" ca="1" si="68"/>
        <v>2.4305555555555555E-4</v>
      </c>
      <c r="I105" s="18">
        <f t="shared" ca="1" si="69"/>
        <v>0.59841435185185221</v>
      </c>
      <c r="J105" s="16">
        <f t="shared" ca="1" si="70"/>
        <v>0.59841435185185221</v>
      </c>
      <c r="K105" s="23">
        <f t="shared" ca="1" si="71"/>
        <v>0</v>
      </c>
      <c r="L105" s="16">
        <f t="shared" ca="1" si="72"/>
        <v>0.59841435185185221</v>
      </c>
      <c r="M105" s="15">
        <f t="shared" ca="1" si="53"/>
        <v>13</v>
      </c>
      <c r="N105" s="16">
        <f t="shared" ca="1" si="54"/>
        <v>1.5046296296296297E-4</v>
      </c>
      <c r="O105" s="16">
        <f t="shared" ca="1" si="73"/>
        <v>0.59856481481481516</v>
      </c>
      <c r="P105" s="14">
        <f t="shared" ca="1" si="74"/>
        <v>0.59856481481481516</v>
      </c>
      <c r="Q105" s="23">
        <f>0</f>
        <v>0</v>
      </c>
      <c r="R105" s="14">
        <f t="shared" ca="1" si="75"/>
        <v>0.59856481481481516</v>
      </c>
      <c r="S105" s="13">
        <f t="shared" ca="1" si="55"/>
        <v>28</v>
      </c>
      <c r="T105" s="14">
        <f t="shared" ca="1" si="56"/>
        <v>3.2407407407407406E-4</v>
      </c>
      <c r="U105" s="14">
        <f t="shared" ca="1" si="76"/>
        <v>0.59888888888888925</v>
      </c>
      <c r="V105" s="12">
        <f t="shared" ca="1" si="77"/>
        <v>0.59888888888888925</v>
      </c>
      <c r="W105" s="23">
        <f t="shared" ca="1" si="78"/>
        <v>0</v>
      </c>
      <c r="X105" s="12">
        <f t="shared" ca="1" si="79"/>
        <v>0.59888888888888925</v>
      </c>
      <c r="Y105" s="11">
        <f t="shared" ca="1" si="57"/>
        <v>44</v>
      </c>
      <c r="Z105" s="12">
        <f t="shared" ca="1" si="58"/>
        <v>5.0925925925925921E-4</v>
      </c>
      <c r="AA105" s="12">
        <f t="shared" ca="1" si="80"/>
        <v>0.59939814814814851</v>
      </c>
      <c r="AB105" s="10">
        <f t="shared" ca="1" si="81"/>
        <v>0.59939814814814851</v>
      </c>
      <c r="AC105" s="23">
        <f>0</f>
        <v>0</v>
      </c>
      <c r="AD105" s="10">
        <f t="shared" ca="1" si="82"/>
        <v>0.59939814814814851</v>
      </c>
      <c r="AE105" s="9">
        <f t="shared" ca="1" si="46"/>
        <v>30</v>
      </c>
      <c r="AF105" s="10">
        <f t="shared" ca="1" si="59"/>
        <v>3.4722222222222224E-4</v>
      </c>
      <c r="AG105" s="10">
        <f t="shared" ca="1" si="83"/>
        <v>0.59974537037037079</v>
      </c>
      <c r="AH105" s="9" t="str">
        <f t="shared" ca="1" si="47"/>
        <v>Bowl</v>
      </c>
      <c r="AI105" s="8">
        <f t="shared" ca="1" si="84"/>
        <v>0.59974537037037079</v>
      </c>
      <c r="AJ105" s="23">
        <f t="shared" ca="1" si="85"/>
        <v>0</v>
      </c>
      <c r="AK105" s="8">
        <f t="shared" ca="1" si="88"/>
        <v>0.59974537037037079</v>
      </c>
      <c r="AL105" s="7">
        <f t="shared" ca="1" si="48"/>
        <v>55</v>
      </c>
      <c r="AM105" s="8">
        <f t="shared" ca="1" si="60"/>
        <v>6.3657407407407413E-4</v>
      </c>
      <c r="AN105" s="8">
        <f t="shared" ca="1" si="61"/>
        <v>0.60038194444444482</v>
      </c>
      <c r="AO105" s="7" t="str">
        <f t="shared" ca="1" si="49"/>
        <v>Cash</v>
      </c>
      <c r="AP105" s="1">
        <f t="shared" ca="1" si="62"/>
        <v>0</v>
      </c>
      <c r="AQ105" s="1">
        <f t="shared" ca="1" si="50"/>
        <v>2.2106481481481482E-3</v>
      </c>
      <c r="AR105">
        <f t="shared" ca="1" si="63"/>
        <v>1</v>
      </c>
      <c r="AS105" s="33">
        <f t="shared" ca="1" si="86"/>
        <v>0</v>
      </c>
      <c r="AT105" s="33">
        <f t="shared" ca="1" si="64"/>
        <v>2.2106481481481482E-3</v>
      </c>
      <c r="AX105">
        <f t="shared" si="87"/>
        <v>101</v>
      </c>
      <c r="AY105" s="34">
        <v>5.5758101851851509E-4</v>
      </c>
    </row>
    <row r="106" spans="1:51">
      <c r="A106" s="2">
        <v>95</v>
      </c>
      <c r="B106" s="1">
        <f t="shared" si="51"/>
        <v>1.0995370370370371E-3</v>
      </c>
      <c r="C106" s="5">
        <f t="shared" ca="1" si="65"/>
        <v>0.59927083333333364</v>
      </c>
      <c r="D106" s="18">
        <f t="shared" ca="1" si="45"/>
        <v>0.59927083333333364</v>
      </c>
      <c r="E106" s="21">
        <f t="shared" ca="1" si="66"/>
        <v>0</v>
      </c>
      <c r="F106" s="18">
        <f t="shared" ca="1" si="67"/>
        <v>0.59927083333333364</v>
      </c>
      <c r="G106" s="25">
        <f t="shared" ca="1" si="52"/>
        <v>10</v>
      </c>
      <c r="H106" s="18">
        <f t="shared" ca="1" si="68"/>
        <v>1.1574074074074075E-4</v>
      </c>
      <c r="I106" s="18">
        <f t="shared" ca="1" si="69"/>
        <v>0.59938657407407436</v>
      </c>
      <c r="J106" s="16">
        <f t="shared" ca="1" si="70"/>
        <v>0.59938657407407436</v>
      </c>
      <c r="K106" s="23">
        <f t="shared" ca="1" si="71"/>
        <v>0</v>
      </c>
      <c r="L106" s="16">
        <f t="shared" ca="1" si="72"/>
        <v>0.59938657407407436</v>
      </c>
      <c r="M106" s="15">
        <f t="shared" ca="1" si="53"/>
        <v>28</v>
      </c>
      <c r="N106" s="16">
        <f t="shared" ca="1" si="54"/>
        <v>3.2407407407407406E-4</v>
      </c>
      <c r="O106" s="16">
        <f t="shared" ca="1" si="73"/>
        <v>0.59971064814814845</v>
      </c>
      <c r="P106" s="14">
        <f t="shared" ca="1" si="74"/>
        <v>0.59971064814814845</v>
      </c>
      <c r="Q106" s="23">
        <f>0</f>
        <v>0</v>
      </c>
      <c r="R106" s="14">
        <f t="shared" ca="1" si="75"/>
        <v>0.59971064814814845</v>
      </c>
      <c r="S106" s="13">
        <f t="shared" ca="1" si="55"/>
        <v>21</v>
      </c>
      <c r="T106" s="14">
        <f t="shared" ca="1" si="56"/>
        <v>2.4305555555555555E-4</v>
      </c>
      <c r="U106" s="14">
        <f t="shared" ca="1" si="76"/>
        <v>0.59995370370370404</v>
      </c>
      <c r="V106" s="12">
        <f t="shared" ca="1" si="77"/>
        <v>0.59995370370370404</v>
      </c>
      <c r="W106" s="23">
        <f t="shared" ca="1" si="78"/>
        <v>0</v>
      </c>
      <c r="X106" s="12">
        <f t="shared" ca="1" si="79"/>
        <v>0.59995370370370404</v>
      </c>
      <c r="Y106" s="11">
        <f t="shared" ca="1" si="57"/>
        <v>42</v>
      </c>
      <c r="Z106" s="12">
        <f t="shared" ca="1" si="58"/>
        <v>4.861111111111111E-4</v>
      </c>
      <c r="AA106" s="12">
        <f t="shared" ca="1" si="80"/>
        <v>0.60043981481481512</v>
      </c>
      <c r="AB106" s="10">
        <f t="shared" ca="1" si="81"/>
        <v>0.60043981481481512</v>
      </c>
      <c r="AC106" s="23">
        <f>0</f>
        <v>0</v>
      </c>
      <c r="AD106" s="10">
        <f t="shared" ca="1" si="82"/>
        <v>0.60043981481481512</v>
      </c>
      <c r="AE106" s="9">
        <f t="shared" ca="1" si="46"/>
        <v>56</v>
      </c>
      <c r="AF106" s="10">
        <f t="shared" ca="1" si="59"/>
        <v>6.4814814814814813E-4</v>
      </c>
      <c r="AG106" s="10">
        <f t="shared" ca="1" si="83"/>
        <v>0.6010879629629633</v>
      </c>
      <c r="AH106" s="9" t="str">
        <f t="shared" ca="1" si="47"/>
        <v>Quesadilla</v>
      </c>
      <c r="AI106" s="8">
        <f t="shared" ca="1" si="84"/>
        <v>0.6010879629629633</v>
      </c>
      <c r="AJ106" s="23">
        <f t="shared" ca="1" si="85"/>
        <v>0</v>
      </c>
      <c r="AK106" s="8">
        <f t="shared" ca="1" si="88"/>
        <v>0.6010879629629633</v>
      </c>
      <c r="AL106" s="7">
        <f t="shared" ca="1" si="48"/>
        <v>39</v>
      </c>
      <c r="AM106" s="8">
        <f t="shared" ca="1" si="60"/>
        <v>4.5138888888888887E-4</v>
      </c>
      <c r="AN106" s="8">
        <f t="shared" ca="1" si="61"/>
        <v>0.60153935185185214</v>
      </c>
      <c r="AO106" s="7" t="str">
        <f t="shared" ca="1" si="49"/>
        <v>Cash</v>
      </c>
      <c r="AP106" s="1">
        <f t="shared" ca="1" si="62"/>
        <v>0</v>
      </c>
      <c r="AQ106" s="1">
        <f t="shared" ca="1" si="50"/>
        <v>2.2685185185185187E-3</v>
      </c>
      <c r="AR106">
        <f t="shared" ca="1" si="63"/>
        <v>1</v>
      </c>
      <c r="AS106" s="33">
        <f t="shared" ca="1" si="86"/>
        <v>0</v>
      </c>
      <c r="AT106" s="33">
        <f t="shared" ca="1" si="64"/>
        <v>2.2685185185185187E-3</v>
      </c>
      <c r="AX106">
        <f t="shared" si="87"/>
        <v>102</v>
      </c>
      <c r="AY106" s="34">
        <v>4.2170991524440412E-4</v>
      </c>
    </row>
    <row r="107" spans="1:51">
      <c r="A107" s="2">
        <v>177</v>
      </c>
      <c r="B107" s="1">
        <f t="shared" si="51"/>
        <v>2.0486111111111113E-3</v>
      </c>
      <c r="C107" s="5">
        <f t="shared" ca="1" si="65"/>
        <v>0.60131944444444474</v>
      </c>
      <c r="D107" s="18">
        <f t="shared" ca="1" si="45"/>
        <v>0.60131944444444474</v>
      </c>
      <c r="E107" s="21">
        <f t="shared" ca="1" si="66"/>
        <v>0</v>
      </c>
      <c r="F107" s="18">
        <f t="shared" ca="1" si="67"/>
        <v>0.60131944444444474</v>
      </c>
      <c r="G107" s="25">
        <f t="shared" ca="1" si="52"/>
        <v>20</v>
      </c>
      <c r="H107" s="18">
        <f t="shared" ca="1" si="68"/>
        <v>2.3148148148148149E-4</v>
      </c>
      <c r="I107" s="18">
        <f t="shared" ca="1" si="69"/>
        <v>0.60155092592592618</v>
      </c>
      <c r="J107" s="16">
        <f t="shared" ca="1" si="70"/>
        <v>0.60155092592592618</v>
      </c>
      <c r="K107" s="23">
        <f t="shared" ca="1" si="71"/>
        <v>0</v>
      </c>
      <c r="L107" s="16">
        <f t="shared" ca="1" si="72"/>
        <v>0.60155092592592618</v>
      </c>
      <c r="M107" s="15">
        <f t="shared" ca="1" si="53"/>
        <v>13</v>
      </c>
      <c r="N107" s="16">
        <f t="shared" ca="1" si="54"/>
        <v>1.5046296296296297E-4</v>
      </c>
      <c r="O107" s="16">
        <f t="shared" ca="1" si="73"/>
        <v>0.60170138888888913</v>
      </c>
      <c r="P107" s="14">
        <f t="shared" ca="1" si="74"/>
        <v>0.60170138888888913</v>
      </c>
      <c r="Q107" s="23">
        <f>0</f>
        <v>0</v>
      </c>
      <c r="R107" s="14">
        <f t="shared" ca="1" si="75"/>
        <v>0.60170138888888913</v>
      </c>
      <c r="S107" s="13">
        <f t="shared" ca="1" si="55"/>
        <v>27</v>
      </c>
      <c r="T107" s="14">
        <f t="shared" ca="1" si="56"/>
        <v>3.1250000000000001E-4</v>
      </c>
      <c r="U107" s="14">
        <f t="shared" ca="1" si="76"/>
        <v>0.60201388888888918</v>
      </c>
      <c r="V107" s="12">
        <f t="shared" ca="1" si="77"/>
        <v>0.60201388888888918</v>
      </c>
      <c r="W107" s="23">
        <f t="shared" ca="1" si="78"/>
        <v>0</v>
      </c>
      <c r="X107" s="12">
        <f t="shared" ca="1" si="79"/>
        <v>0.60201388888888918</v>
      </c>
      <c r="Y107" s="11">
        <f t="shared" ca="1" si="57"/>
        <v>21</v>
      </c>
      <c r="Z107" s="12">
        <f t="shared" ca="1" si="58"/>
        <v>2.4305555555555555E-4</v>
      </c>
      <c r="AA107" s="12">
        <f t="shared" ca="1" si="80"/>
        <v>0.60225694444444478</v>
      </c>
      <c r="AB107" s="10">
        <f t="shared" ca="1" si="81"/>
        <v>0.60225694444444478</v>
      </c>
      <c r="AC107" s="23">
        <f>0</f>
        <v>0</v>
      </c>
      <c r="AD107" s="10">
        <f t="shared" ca="1" si="82"/>
        <v>0.60225694444444478</v>
      </c>
      <c r="AE107" s="9">
        <f t="shared" ca="1" si="46"/>
        <v>34</v>
      </c>
      <c r="AF107" s="10">
        <f t="shared" ca="1" si="59"/>
        <v>3.9351851851851852E-4</v>
      </c>
      <c r="AG107" s="10">
        <f t="shared" ca="1" si="83"/>
        <v>0.60265046296296332</v>
      </c>
      <c r="AH107" s="9" t="str">
        <f t="shared" ca="1" si="47"/>
        <v>Bowl</v>
      </c>
      <c r="AI107" s="8">
        <f t="shared" ca="1" si="84"/>
        <v>0.60265046296296332</v>
      </c>
      <c r="AJ107" s="23">
        <f t="shared" ca="1" si="85"/>
        <v>0</v>
      </c>
      <c r="AK107" s="8">
        <f t="shared" ca="1" si="88"/>
        <v>0.60265046296296332</v>
      </c>
      <c r="AL107" s="7">
        <f t="shared" ca="1" si="48"/>
        <v>23</v>
      </c>
      <c r="AM107" s="8">
        <f t="shared" ca="1" si="60"/>
        <v>2.6620370370370372E-4</v>
      </c>
      <c r="AN107" s="8">
        <f t="shared" ca="1" si="61"/>
        <v>0.60291666666666699</v>
      </c>
      <c r="AO107" s="7" t="str">
        <f t="shared" ca="1" si="49"/>
        <v>Debit</v>
      </c>
      <c r="AP107" s="1">
        <f t="shared" ca="1" si="62"/>
        <v>0</v>
      </c>
      <c r="AQ107" s="1">
        <f t="shared" ca="1" si="50"/>
        <v>1.5972222222222221E-3</v>
      </c>
      <c r="AR107">
        <f t="shared" ca="1" si="63"/>
        <v>1</v>
      </c>
      <c r="AS107" s="33">
        <f t="shared" ca="1" si="86"/>
        <v>0</v>
      </c>
      <c r="AT107" s="33">
        <f t="shared" ca="1" si="64"/>
        <v>1.5972222222222221E-3</v>
      </c>
      <c r="AX107">
        <f t="shared" si="87"/>
        <v>103</v>
      </c>
      <c r="AY107" s="34">
        <v>6.7100603738538573E-4</v>
      </c>
    </row>
    <row r="108" spans="1:51">
      <c r="A108" s="2">
        <v>112</v>
      </c>
      <c r="B108" s="1">
        <f t="shared" si="51"/>
        <v>1.2962962962962963E-3</v>
      </c>
      <c r="C108" s="5">
        <f t="shared" ca="1" si="65"/>
        <v>0.60261574074074109</v>
      </c>
      <c r="D108" s="18">
        <f t="shared" ca="1" si="45"/>
        <v>0.60261574074074109</v>
      </c>
      <c r="E108" s="21">
        <f t="shared" ca="1" si="66"/>
        <v>0</v>
      </c>
      <c r="F108" s="18">
        <f t="shared" ca="1" si="67"/>
        <v>0.60261574074074109</v>
      </c>
      <c r="G108" s="25">
        <f t="shared" ca="1" si="52"/>
        <v>10</v>
      </c>
      <c r="H108" s="18">
        <f t="shared" ca="1" si="68"/>
        <v>1.1574074074074075E-4</v>
      </c>
      <c r="I108" s="18">
        <f t="shared" ca="1" si="69"/>
        <v>0.60273148148148181</v>
      </c>
      <c r="J108" s="16">
        <f t="shared" ca="1" si="70"/>
        <v>0.60273148148148181</v>
      </c>
      <c r="K108" s="23">
        <f t="shared" ca="1" si="71"/>
        <v>0</v>
      </c>
      <c r="L108" s="16">
        <f t="shared" ca="1" si="72"/>
        <v>0.60273148148148181</v>
      </c>
      <c r="M108" s="15">
        <f t="shared" ca="1" si="53"/>
        <v>22</v>
      </c>
      <c r="N108" s="16">
        <f t="shared" ca="1" si="54"/>
        <v>2.5462962962962961E-4</v>
      </c>
      <c r="O108" s="16">
        <f t="shared" ca="1" si="73"/>
        <v>0.60298611111111144</v>
      </c>
      <c r="P108" s="14">
        <f t="shared" ca="1" si="74"/>
        <v>0.60298611111111144</v>
      </c>
      <c r="Q108" s="23">
        <f>0</f>
        <v>0</v>
      </c>
      <c r="R108" s="14">
        <f t="shared" ca="1" si="75"/>
        <v>0.60298611111111144</v>
      </c>
      <c r="S108" s="13">
        <f t="shared" ca="1" si="55"/>
        <v>21</v>
      </c>
      <c r="T108" s="14">
        <f t="shared" ca="1" si="56"/>
        <v>2.4305555555555555E-4</v>
      </c>
      <c r="U108" s="14">
        <f t="shared" ca="1" si="76"/>
        <v>0.60322916666666704</v>
      </c>
      <c r="V108" s="12">
        <f t="shared" ca="1" si="77"/>
        <v>0.60322916666666704</v>
      </c>
      <c r="W108" s="23">
        <f t="shared" ca="1" si="78"/>
        <v>0</v>
      </c>
      <c r="X108" s="12">
        <f t="shared" ca="1" si="79"/>
        <v>0.60322916666666704</v>
      </c>
      <c r="Y108" s="11">
        <f t="shared" ca="1" si="57"/>
        <v>22</v>
      </c>
      <c r="Z108" s="12">
        <f t="shared" ca="1" si="58"/>
        <v>2.5462962962962961E-4</v>
      </c>
      <c r="AA108" s="12">
        <f t="shared" ca="1" si="80"/>
        <v>0.60348379629629667</v>
      </c>
      <c r="AB108" s="10">
        <f t="shared" ca="1" si="81"/>
        <v>0.60348379629629667</v>
      </c>
      <c r="AC108" s="23">
        <f>0</f>
        <v>0</v>
      </c>
      <c r="AD108" s="10">
        <f t="shared" ca="1" si="82"/>
        <v>0.60348379629629667</v>
      </c>
      <c r="AE108" s="9">
        <f t="shared" ca="1" si="46"/>
        <v>20</v>
      </c>
      <c r="AF108" s="10">
        <f t="shared" ca="1" si="59"/>
        <v>2.3148148148148149E-4</v>
      </c>
      <c r="AG108" s="10">
        <f t="shared" ca="1" si="83"/>
        <v>0.60371527777777811</v>
      </c>
      <c r="AH108" s="9" t="str">
        <f t="shared" ca="1" si="47"/>
        <v>Bowl</v>
      </c>
      <c r="AI108" s="8">
        <f t="shared" ca="1" si="84"/>
        <v>0.60371527777777811</v>
      </c>
      <c r="AJ108" s="23">
        <f t="shared" ca="1" si="85"/>
        <v>0</v>
      </c>
      <c r="AK108" s="8">
        <f t="shared" ca="1" si="88"/>
        <v>0.60371527777777811</v>
      </c>
      <c r="AL108" s="7">
        <f t="shared" ca="1" si="48"/>
        <v>26</v>
      </c>
      <c r="AM108" s="8">
        <f t="shared" ca="1" si="60"/>
        <v>3.0092592592592595E-4</v>
      </c>
      <c r="AN108" s="8">
        <f t="shared" ca="1" si="61"/>
        <v>0.60401620370370401</v>
      </c>
      <c r="AO108" s="7" t="str">
        <f t="shared" ca="1" si="49"/>
        <v>Debit</v>
      </c>
      <c r="AP108" s="1">
        <f t="shared" ca="1" si="62"/>
        <v>0</v>
      </c>
      <c r="AQ108" s="1">
        <f t="shared" ca="1" si="50"/>
        <v>1.4004629629629629E-3</v>
      </c>
      <c r="AR108">
        <f t="shared" ca="1" si="63"/>
        <v>1</v>
      </c>
      <c r="AS108" s="33">
        <f t="shared" ca="1" si="86"/>
        <v>0</v>
      </c>
      <c r="AT108" s="33">
        <f t="shared" ca="1" si="64"/>
        <v>1.4004629629629629E-3</v>
      </c>
      <c r="AX108">
        <f t="shared" si="87"/>
        <v>104</v>
      </c>
      <c r="AY108" s="34">
        <v>5.7338982063830156E-4</v>
      </c>
    </row>
    <row r="109" spans="1:51">
      <c r="A109" s="2">
        <v>257</v>
      </c>
      <c r="B109" s="1">
        <f t="shared" si="51"/>
        <v>2.9745370370370373E-3</v>
      </c>
      <c r="C109" s="5">
        <f t="shared" ca="1" si="65"/>
        <v>0.60559027777777807</v>
      </c>
      <c r="D109" s="18">
        <f t="shared" ca="1" si="45"/>
        <v>0.60559027777777807</v>
      </c>
      <c r="E109" s="21">
        <f t="shared" ca="1" si="66"/>
        <v>0</v>
      </c>
      <c r="F109" s="18">
        <f t="shared" ca="1" si="67"/>
        <v>0.60559027777777807</v>
      </c>
      <c r="G109" s="25">
        <f t="shared" ca="1" si="52"/>
        <v>30</v>
      </c>
      <c r="H109" s="18">
        <f t="shared" ca="1" si="68"/>
        <v>3.4722222222222224E-4</v>
      </c>
      <c r="I109" s="18">
        <f t="shared" ca="1" si="69"/>
        <v>0.60593750000000035</v>
      </c>
      <c r="J109" s="16">
        <f t="shared" ca="1" si="70"/>
        <v>0.60593750000000035</v>
      </c>
      <c r="K109" s="23">
        <f t="shared" ca="1" si="71"/>
        <v>0</v>
      </c>
      <c r="L109" s="16">
        <f t="shared" ca="1" si="72"/>
        <v>0.60593750000000035</v>
      </c>
      <c r="M109" s="15">
        <f t="shared" ca="1" si="53"/>
        <v>8</v>
      </c>
      <c r="N109" s="16">
        <f t="shared" ca="1" si="54"/>
        <v>9.2592592592592588E-5</v>
      </c>
      <c r="O109" s="16">
        <f t="shared" ca="1" si="73"/>
        <v>0.60603009259259299</v>
      </c>
      <c r="P109" s="14">
        <f t="shared" ca="1" si="74"/>
        <v>0.60603009259259299</v>
      </c>
      <c r="Q109" s="23">
        <f>0</f>
        <v>0</v>
      </c>
      <c r="R109" s="14">
        <f t="shared" ca="1" si="75"/>
        <v>0.60603009259259299</v>
      </c>
      <c r="S109" s="13">
        <f t="shared" ca="1" si="55"/>
        <v>30</v>
      </c>
      <c r="T109" s="14">
        <f t="shared" ca="1" si="56"/>
        <v>3.4722222222222224E-4</v>
      </c>
      <c r="U109" s="14">
        <f t="shared" ca="1" si="76"/>
        <v>0.60637731481481527</v>
      </c>
      <c r="V109" s="12">
        <f t="shared" ca="1" si="77"/>
        <v>0.60637731481481527</v>
      </c>
      <c r="W109" s="23">
        <f t="shared" ca="1" si="78"/>
        <v>0</v>
      </c>
      <c r="X109" s="12">
        <f t="shared" ca="1" si="79"/>
        <v>0.60637731481481527</v>
      </c>
      <c r="Y109" s="11">
        <f t="shared" ca="1" si="57"/>
        <v>41</v>
      </c>
      <c r="Z109" s="12">
        <f t="shared" ca="1" si="58"/>
        <v>4.7453703703703704E-4</v>
      </c>
      <c r="AA109" s="12">
        <f t="shared" ca="1" si="80"/>
        <v>0.60685185185185231</v>
      </c>
      <c r="AB109" s="10">
        <f t="shared" ca="1" si="81"/>
        <v>0.60685185185185231</v>
      </c>
      <c r="AC109" s="23">
        <f>0</f>
        <v>0</v>
      </c>
      <c r="AD109" s="10">
        <f t="shared" ca="1" si="82"/>
        <v>0.60685185185185231</v>
      </c>
      <c r="AE109" s="9">
        <f t="shared" ca="1" si="46"/>
        <v>22</v>
      </c>
      <c r="AF109" s="10">
        <f t="shared" ca="1" si="59"/>
        <v>2.5462962962962961E-4</v>
      </c>
      <c r="AG109" s="10">
        <f t="shared" ca="1" si="83"/>
        <v>0.60710648148148194</v>
      </c>
      <c r="AH109" s="9" t="str">
        <f t="shared" ca="1" si="47"/>
        <v>Bowl</v>
      </c>
      <c r="AI109" s="8">
        <f t="shared" ca="1" si="84"/>
        <v>0.60710648148148194</v>
      </c>
      <c r="AJ109" s="23">
        <f t="shared" ca="1" si="85"/>
        <v>0</v>
      </c>
      <c r="AK109" s="8">
        <f t="shared" ca="1" si="88"/>
        <v>0.60710648148148194</v>
      </c>
      <c r="AL109" s="7">
        <f t="shared" ca="1" si="48"/>
        <v>57</v>
      </c>
      <c r="AM109" s="8">
        <f t="shared" ca="1" si="60"/>
        <v>6.5972222222222224E-4</v>
      </c>
      <c r="AN109" s="8">
        <f t="shared" ca="1" si="61"/>
        <v>0.60776620370370416</v>
      </c>
      <c r="AO109" s="7" t="str">
        <f t="shared" ca="1" si="49"/>
        <v>Cash</v>
      </c>
      <c r="AP109" s="1">
        <f t="shared" ca="1" si="62"/>
        <v>0</v>
      </c>
      <c r="AQ109" s="1">
        <f t="shared" ca="1" si="50"/>
        <v>2.1759259259259262E-3</v>
      </c>
      <c r="AR109">
        <f t="shared" ca="1" si="63"/>
        <v>1</v>
      </c>
      <c r="AS109" s="33">
        <f t="shared" ca="1" si="86"/>
        <v>0</v>
      </c>
      <c r="AT109" s="33">
        <f t="shared" ca="1" si="64"/>
        <v>2.1759259259259262E-3</v>
      </c>
      <c r="AX109">
        <f t="shared" si="87"/>
        <v>105</v>
      </c>
      <c r="AY109" s="34">
        <v>4.7417307244351656E-4</v>
      </c>
    </row>
    <row r="110" spans="1:51">
      <c r="A110" s="2">
        <v>65</v>
      </c>
      <c r="B110" s="1">
        <f t="shared" si="51"/>
        <v>7.5231481481481482E-4</v>
      </c>
      <c r="C110" s="5">
        <f t="shared" ca="1" si="65"/>
        <v>0.60634259259259293</v>
      </c>
      <c r="D110" s="18">
        <f t="shared" ca="1" si="45"/>
        <v>0.60634259259259293</v>
      </c>
      <c r="E110" s="21">
        <f t="shared" ca="1" si="66"/>
        <v>0</v>
      </c>
      <c r="F110" s="18">
        <f t="shared" ca="1" si="67"/>
        <v>0.60634259259259293</v>
      </c>
      <c r="G110" s="25">
        <f t="shared" ca="1" si="52"/>
        <v>25</v>
      </c>
      <c r="H110" s="18">
        <f t="shared" ca="1" si="68"/>
        <v>2.8935185185185184E-4</v>
      </c>
      <c r="I110" s="18">
        <f t="shared" ca="1" si="69"/>
        <v>0.60663194444444479</v>
      </c>
      <c r="J110" s="16">
        <f t="shared" ca="1" si="70"/>
        <v>0.60663194444444479</v>
      </c>
      <c r="K110" s="23">
        <f t="shared" ca="1" si="71"/>
        <v>0</v>
      </c>
      <c r="L110" s="16">
        <f t="shared" ca="1" si="72"/>
        <v>0.60663194444444479</v>
      </c>
      <c r="M110" s="15">
        <f t="shared" ca="1" si="53"/>
        <v>31</v>
      </c>
      <c r="N110" s="16">
        <f t="shared" ca="1" si="54"/>
        <v>3.5879629629629629E-4</v>
      </c>
      <c r="O110" s="16">
        <f t="shared" ca="1" si="73"/>
        <v>0.60699074074074111</v>
      </c>
      <c r="P110" s="14">
        <f t="shared" ca="1" si="74"/>
        <v>0.60699074074074111</v>
      </c>
      <c r="Q110" s="23">
        <f>0</f>
        <v>0</v>
      </c>
      <c r="R110" s="14">
        <f t="shared" ca="1" si="75"/>
        <v>0.60699074074074111</v>
      </c>
      <c r="S110" s="13">
        <f t="shared" ca="1" si="55"/>
        <v>16</v>
      </c>
      <c r="T110" s="14">
        <f t="shared" ca="1" si="56"/>
        <v>1.8518518518518518E-4</v>
      </c>
      <c r="U110" s="14">
        <f t="shared" ca="1" si="76"/>
        <v>0.60717592592592629</v>
      </c>
      <c r="V110" s="12">
        <f t="shared" ca="1" si="77"/>
        <v>0.60717592592592629</v>
      </c>
      <c r="W110" s="23">
        <f t="shared" ca="1" si="78"/>
        <v>0</v>
      </c>
      <c r="X110" s="12">
        <f t="shared" ca="1" si="79"/>
        <v>0.60717592592592629</v>
      </c>
      <c r="Y110" s="11">
        <f t="shared" ca="1" si="57"/>
        <v>25</v>
      </c>
      <c r="Z110" s="12">
        <f t="shared" ca="1" si="58"/>
        <v>2.8935185185185184E-4</v>
      </c>
      <c r="AA110" s="12">
        <f t="shared" ca="1" si="80"/>
        <v>0.60746527777777815</v>
      </c>
      <c r="AB110" s="10">
        <f t="shared" ca="1" si="81"/>
        <v>0.60746527777777815</v>
      </c>
      <c r="AC110" s="23">
        <f>0</f>
        <v>0</v>
      </c>
      <c r="AD110" s="10">
        <f t="shared" ca="1" si="82"/>
        <v>0.60746527777777815</v>
      </c>
      <c r="AE110" s="9">
        <f t="shared" ca="1" si="46"/>
        <v>37</v>
      </c>
      <c r="AF110" s="10">
        <f t="shared" ca="1" si="59"/>
        <v>4.2824074074074075E-4</v>
      </c>
      <c r="AG110" s="10">
        <f t="shared" ca="1" si="83"/>
        <v>0.60789351851851892</v>
      </c>
      <c r="AH110" s="9" t="str">
        <f t="shared" ca="1" si="47"/>
        <v>Burrito</v>
      </c>
      <c r="AI110" s="8">
        <f t="shared" ca="1" si="84"/>
        <v>0.60789351851851892</v>
      </c>
      <c r="AJ110" s="23">
        <f t="shared" ca="1" si="85"/>
        <v>0</v>
      </c>
      <c r="AK110" s="8">
        <f t="shared" ca="1" si="88"/>
        <v>0.60789351851851892</v>
      </c>
      <c r="AL110" s="7">
        <f t="shared" ca="1" si="48"/>
        <v>17</v>
      </c>
      <c r="AM110" s="8">
        <f t="shared" ca="1" si="60"/>
        <v>1.9675925925925926E-4</v>
      </c>
      <c r="AN110" s="8">
        <f t="shared" ca="1" si="61"/>
        <v>0.60809027777777813</v>
      </c>
      <c r="AO110" s="7" t="str">
        <f t="shared" ca="1" si="49"/>
        <v>Debit</v>
      </c>
      <c r="AP110" s="1">
        <f t="shared" ca="1" si="62"/>
        <v>0</v>
      </c>
      <c r="AQ110" s="1">
        <f t="shared" ca="1" si="50"/>
        <v>1.7476851851851852E-3</v>
      </c>
      <c r="AR110">
        <f t="shared" ca="1" si="63"/>
        <v>1</v>
      </c>
      <c r="AS110" s="33">
        <f t="shared" ca="1" si="86"/>
        <v>0</v>
      </c>
      <c r="AT110" s="33">
        <f t="shared" ca="1" si="64"/>
        <v>1.7476851851851852E-3</v>
      </c>
      <c r="AX110">
        <f t="shared" si="87"/>
        <v>106</v>
      </c>
      <c r="AY110" s="34">
        <v>5.2756667831355738E-4</v>
      </c>
    </row>
    <row r="111" spans="1:51">
      <c r="A111" s="2">
        <v>172</v>
      </c>
      <c r="B111" s="1">
        <f t="shared" si="51"/>
        <v>1.9907407407407408E-3</v>
      </c>
      <c r="C111" s="5">
        <f t="shared" ca="1" si="65"/>
        <v>0.60833333333333373</v>
      </c>
      <c r="D111" s="18">
        <f t="shared" ca="1" si="45"/>
        <v>0.60833333333333373</v>
      </c>
      <c r="E111" s="21">
        <f t="shared" ca="1" si="66"/>
        <v>0</v>
      </c>
      <c r="F111" s="18">
        <f t="shared" ca="1" si="67"/>
        <v>0.60833333333333373</v>
      </c>
      <c r="G111" s="25">
        <f t="shared" ca="1" si="52"/>
        <v>11</v>
      </c>
      <c r="H111" s="18">
        <f t="shared" ca="1" si="68"/>
        <v>1.273148148148148E-4</v>
      </c>
      <c r="I111" s="18">
        <f t="shared" ca="1" si="69"/>
        <v>0.60846064814814849</v>
      </c>
      <c r="J111" s="16">
        <f t="shared" ca="1" si="70"/>
        <v>0.60846064814814849</v>
      </c>
      <c r="K111" s="23">
        <f t="shared" ca="1" si="71"/>
        <v>0</v>
      </c>
      <c r="L111" s="16">
        <f t="shared" ca="1" si="72"/>
        <v>0.60846064814814849</v>
      </c>
      <c r="M111" s="15">
        <f t="shared" ca="1" si="53"/>
        <v>15</v>
      </c>
      <c r="N111" s="16">
        <f t="shared" ca="1" si="54"/>
        <v>1.7361111111111112E-4</v>
      </c>
      <c r="O111" s="16">
        <f t="shared" ca="1" si="73"/>
        <v>0.60863425925925962</v>
      </c>
      <c r="P111" s="14">
        <f t="shared" ca="1" si="74"/>
        <v>0.60863425925925962</v>
      </c>
      <c r="Q111" s="23">
        <f>0</f>
        <v>0</v>
      </c>
      <c r="R111" s="14">
        <f t="shared" ca="1" si="75"/>
        <v>0.60863425925925962</v>
      </c>
      <c r="S111" s="13">
        <f t="shared" ca="1" si="55"/>
        <v>31</v>
      </c>
      <c r="T111" s="14">
        <f t="shared" ca="1" si="56"/>
        <v>3.5879629629629629E-4</v>
      </c>
      <c r="U111" s="14">
        <f t="shared" ca="1" si="76"/>
        <v>0.60899305555555594</v>
      </c>
      <c r="V111" s="12">
        <f t="shared" ca="1" si="77"/>
        <v>0.60899305555555594</v>
      </c>
      <c r="W111" s="23">
        <f t="shared" ca="1" si="78"/>
        <v>0</v>
      </c>
      <c r="X111" s="12">
        <f t="shared" ca="1" si="79"/>
        <v>0.60899305555555594</v>
      </c>
      <c r="Y111" s="11">
        <f t="shared" ca="1" si="57"/>
        <v>49</v>
      </c>
      <c r="Z111" s="12">
        <f t="shared" ca="1" si="58"/>
        <v>5.6712962962962967E-4</v>
      </c>
      <c r="AA111" s="12">
        <f t="shared" ca="1" si="80"/>
        <v>0.60956018518518562</v>
      </c>
      <c r="AB111" s="10">
        <f t="shared" ca="1" si="81"/>
        <v>0.60956018518518562</v>
      </c>
      <c r="AC111" s="23">
        <f>0</f>
        <v>0</v>
      </c>
      <c r="AD111" s="10">
        <f t="shared" ca="1" si="82"/>
        <v>0.60956018518518562</v>
      </c>
      <c r="AE111" s="9">
        <f t="shared" ca="1" si="46"/>
        <v>30</v>
      </c>
      <c r="AF111" s="10">
        <f t="shared" ca="1" si="59"/>
        <v>3.4722222222222224E-4</v>
      </c>
      <c r="AG111" s="10">
        <f t="shared" ca="1" si="83"/>
        <v>0.6099074074074079</v>
      </c>
      <c r="AH111" s="9" t="str">
        <f t="shared" ca="1" si="47"/>
        <v>Bowl</v>
      </c>
      <c r="AI111" s="8">
        <f t="shared" ca="1" si="84"/>
        <v>0.6099074074074079</v>
      </c>
      <c r="AJ111" s="23">
        <f t="shared" ca="1" si="85"/>
        <v>0</v>
      </c>
      <c r="AK111" s="8">
        <f t="shared" ca="1" si="88"/>
        <v>0.6099074074074079</v>
      </c>
      <c r="AL111" s="7">
        <f t="shared" ca="1" si="48"/>
        <v>30</v>
      </c>
      <c r="AM111" s="8">
        <f t="shared" ca="1" si="60"/>
        <v>3.4722222222222224E-4</v>
      </c>
      <c r="AN111" s="8">
        <f t="shared" ca="1" si="61"/>
        <v>0.61025462962963017</v>
      </c>
      <c r="AO111" s="7" t="str">
        <f t="shared" ca="1" si="49"/>
        <v>Debit</v>
      </c>
      <c r="AP111" s="1">
        <f t="shared" ca="1" si="62"/>
        <v>0</v>
      </c>
      <c r="AQ111" s="1">
        <f t="shared" ca="1" si="50"/>
        <v>1.9212962962962964E-3</v>
      </c>
      <c r="AR111">
        <f t="shared" ca="1" si="63"/>
        <v>1</v>
      </c>
      <c r="AS111" s="33">
        <f t="shared" ca="1" si="86"/>
        <v>0</v>
      </c>
      <c r="AT111" s="33">
        <f t="shared" ca="1" si="64"/>
        <v>1.9212962962962964E-3</v>
      </c>
      <c r="AX111">
        <f t="shared" si="87"/>
        <v>107</v>
      </c>
      <c r="AY111" s="34">
        <v>5.0592128178335955E-4</v>
      </c>
    </row>
    <row r="112" spans="1:51">
      <c r="A112" s="2">
        <v>190</v>
      </c>
      <c r="B112" s="1">
        <f t="shared" si="51"/>
        <v>2.1990740740740742E-3</v>
      </c>
      <c r="C112" s="5">
        <f t="shared" ca="1" si="65"/>
        <v>0.61053240740740777</v>
      </c>
      <c r="D112" s="18">
        <f t="shared" ca="1" si="45"/>
        <v>0.61053240740740777</v>
      </c>
      <c r="E112" s="21">
        <f t="shared" ca="1" si="66"/>
        <v>0</v>
      </c>
      <c r="F112" s="18">
        <f t="shared" ca="1" si="67"/>
        <v>0.61053240740740777</v>
      </c>
      <c r="G112" s="25">
        <f t="shared" ca="1" si="52"/>
        <v>15</v>
      </c>
      <c r="H112" s="18">
        <f t="shared" ca="1" si="68"/>
        <v>1.7361111111111112E-4</v>
      </c>
      <c r="I112" s="18">
        <f t="shared" ca="1" si="69"/>
        <v>0.61070601851851891</v>
      </c>
      <c r="J112" s="16">
        <f t="shared" ca="1" si="70"/>
        <v>0.61070601851851891</v>
      </c>
      <c r="K112" s="23">
        <f t="shared" ca="1" si="71"/>
        <v>0</v>
      </c>
      <c r="L112" s="16">
        <f t="shared" ca="1" si="72"/>
        <v>0.61070601851851891</v>
      </c>
      <c r="M112" s="15">
        <f t="shared" ca="1" si="53"/>
        <v>14</v>
      </c>
      <c r="N112" s="16">
        <f t="shared" ca="1" si="54"/>
        <v>1.6203703703703703E-4</v>
      </c>
      <c r="O112" s="16">
        <f t="shared" ca="1" si="73"/>
        <v>0.6108680555555559</v>
      </c>
      <c r="P112" s="14">
        <f t="shared" ca="1" si="74"/>
        <v>0.6108680555555559</v>
      </c>
      <c r="Q112" s="23">
        <f>0</f>
        <v>0</v>
      </c>
      <c r="R112" s="14">
        <f t="shared" ca="1" si="75"/>
        <v>0.6108680555555559</v>
      </c>
      <c r="S112" s="13">
        <f t="shared" ca="1" si="55"/>
        <v>42</v>
      </c>
      <c r="T112" s="14">
        <f t="shared" ca="1" si="56"/>
        <v>4.861111111111111E-4</v>
      </c>
      <c r="U112" s="14">
        <f t="shared" ca="1" si="76"/>
        <v>0.61135416666666698</v>
      </c>
      <c r="V112" s="12">
        <f t="shared" ca="1" si="77"/>
        <v>0.61135416666666698</v>
      </c>
      <c r="W112" s="23">
        <f t="shared" ca="1" si="78"/>
        <v>0</v>
      </c>
      <c r="X112" s="12">
        <f t="shared" ca="1" si="79"/>
        <v>0.61135416666666698</v>
      </c>
      <c r="Y112" s="11">
        <f t="shared" ca="1" si="57"/>
        <v>37</v>
      </c>
      <c r="Z112" s="12">
        <f t="shared" ca="1" si="58"/>
        <v>4.2824074074074075E-4</v>
      </c>
      <c r="AA112" s="12">
        <f t="shared" ca="1" si="80"/>
        <v>0.61178240740740775</v>
      </c>
      <c r="AB112" s="10">
        <f t="shared" ca="1" si="81"/>
        <v>0.61178240740740775</v>
      </c>
      <c r="AC112" s="23">
        <f>0</f>
        <v>0</v>
      </c>
      <c r="AD112" s="10">
        <f t="shared" ca="1" si="82"/>
        <v>0.61178240740740775</v>
      </c>
      <c r="AE112" s="9">
        <f t="shared" ca="1" si="46"/>
        <v>51</v>
      </c>
      <c r="AF112" s="10">
        <f t="shared" ca="1" si="59"/>
        <v>5.9027777777777778E-4</v>
      </c>
      <c r="AG112" s="10">
        <f t="shared" ca="1" si="83"/>
        <v>0.61237268518518551</v>
      </c>
      <c r="AH112" s="9" t="str">
        <f t="shared" ca="1" si="47"/>
        <v>Quesadilla</v>
      </c>
      <c r="AI112" s="8">
        <f t="shared" ca="1" si="84"/>
        <v>0.61237268518518551</v>
      </c>
      <c r="AJ112" s="23">
        <f t="shared" ca="1" si="85"/>
        <v>0</v>
      </c>
      <c r="AK112" s="8">
        <f t="shared" ca="1" si="88"/>
        <v>0.61237268518518551</v>
      </c>
      <c r="AL112" s="7">
        <f t="shared" ca="1" si="48"/>
        <v>18</v>
      </c>
      <c r="AM112" s="8">
        <f t="shared" ca="1" si="60"/>
        <v>2.0833333333333335E-4</v>
      </c>
      <c r="AN112" s="8">
        <f t="shared" ca="1" si="61"/>
        <v>0.61258101851851887</v>
      </c>
      <c r="AO112" s="7" t="str">
        <f t="shared" ca="1" si="49"/>
        <v>Debit</v>
      </c>
      <c r="AP112" s="1">
        <f t="shared" ca="1" si="62"/>
        <v>0</v>
      </c>
      <c r="AQ112" s="1">
        <f t="shared" ca="1" si="50"/>
        <v>2.0486111111111109E-3</v>
      </c>
      <c r="AR112">
        <f t="shared" ca="1" si="63"/>
        <v>1</v>
      </c>
      <c r="AS112" s="33">
        <f t="shared" ca="1" si="86"/>
        <v>0</v>
      </c>
      <c r="AT112" s="33">
        <f t="shared" ca="1" si="64"/>
        <v>2.0486111111111109E-3</v>
      </c>
      <c r="AX112">
        <f t="shared" si="87"/>
        <v>108</v>
      </c>
      <c r="AY112" s="34">
        <v>5.0613897596659763E-4</v>
      </c>
    </row>
    <row r="113" spans="1:51">
      <c r="A113" s="2">
        <v>116</v>
      </c>
      <c r="B113" s="1">
        <f t="shared" si="51"/>
        <v>1.3425925925925925E-3</v>
      </c>
      <c r="C113" s="5">
        <f t="shared" ca="1" si="65"/>
        <v>0.61187500000000039</v>
      </c>
      <c r="D113" s="18">
        <f t="shared" ca="1" si="45"/>
        <v>0.61187500000000039</v>
      </c>
      <c r="E113" s="21">
        <f t="shared" ca="1" si="66"/>
        <v>0</v>
      </c>
      <c r="F113" s="18">
        <f t="shared" ca="1" si="67"/>
        <v>0.61187500000000039</v>
      </c>
      <c r="G113" s="25">
        <f t="shared" ca="1" si="52"/>
        <v>26</v>
      </c>
      <c r="H113" s="18">
        <f t="shared" ca="1" si="68"/>
        <v>3.0092592592592595E-4</v>
      </c>
      <c r="I113" s="18">
        <f t="shared" ca="1" si="69"/>
        <v>0.61217592592592629</v>
      </c>
      <c r="J113" s="16">
        <f t="shared" ca="1" si="70"/>
        <v>0.61217592592592629</v>
      </c>
      <c r="K113" s="23">
        <f t="shared" ca="1" si="71"/>
        <v>0</v>
      </c>
      <c r="L113" s="16">
        <f t="shared" ca="1" si="72"/>
        <v>0.61217592592592629</v>
      </c>
      <c r="M113" s="15">
        <f t="shared" ca="1" si="53"/>
        <v>8</v>
      </c>
      <c r="N113" s="16">
        <f t="shared" ca="1" si="54"/>
        <v>9.2592592592592588E-5</v>
      </c>
      <c r="O113" s="16">
        <f t="shared" ca="1" si="73"/>
        <v>0.61226851851851893</v>
      </c>
      <c r="P113" s="14">
        <f t="shared" ca="1" si="74"/>
        <v>0.61226851851851893</v>
      </c>
      <c r="Q113" s="23">
        <f>0</f>
        <v>0</v>
      </c>
      <c r="R113" s="14">
        <f t="shared" ca="1" si="75"/>
        <v>0.61226851851851893</v>
      </c>
      <c r="S113" s="13">
        <f t="shared" ca="1" si="55"/>
        <v>30</v>
      </c>
      <c r="T113" s="14">
        <f t="shared" ca="1" si="56"/>
        <v>3.4722222222222224E-4</v>
      </c>
      <c r="U113" s="14">
        <f t="shared" ca="1" si="76"/>
        <v>0.61261574074074121</v>
      </c>
      <c r="V113" s="12">
        <f t="shared" ca="1" si="77"/>
        <v>0.61261574074074121</v>
      </c>
      <c r="W113" s="23">
        <f t="shared" ca="1" si="78"/>
        <v>0</v>
      </c>
      <c r="X113" s="12">
        <f t="shared" ca="1" si="79"/>
        <v>0.61261574074074121</v>
      </c>
      <c r="Y113" s="11">
        <f t="shared" ca="1" si="57"/>
        <v>24</v>
      </c>
      <c r="Z113" s="12">
        <f t="shared" ca="1" si="58"/>
        <v>2.7777777777777778E-4</v>
      </c>
      <c r="AA113" s="12">
        <f t="shared" ca="1" si="80"/>
        <v>0.61289351851851903</v>
      </c>
      <c r="AB113" s="10">
        <f t="shared" ca="1" si="81"/>
        <v>0.61289351851851903</v>
      </c>
      <c r="AC113" s="23">
        <f>0</f>
        <v>0</v>
      </c>
      <c r="AD113" s="10">
        <f t="shared" ca="1" si="82"/>
        <v>0.61289351851851903</v>
      </c>
      <c r="AE113" s="9">
        <f t="shared" ca="1" si="46"/>
        <v>39</v>
      </c>
      <c r="AF113" s="10">
        <f t="shared" ca="1" si="59"/>
        <v>4.5138888888888887E-4</v>
      </c>
      <c r="AG113" s="10">
        <f t="shared" ca="1" si="83"/>
        <v>0.61334490740740788</v>
      </c>
      <c r="AH113" s="9" t="str">
        <f t="shared" ca="1" si="47"/>
        <v>Bowl</v>
      </c>
      <c r="AI113" s="8">
        <f t="shared" ca="1" si="84"/>
        <v>0.61334490740740788</v>
      </c>
      <c r="AJ113" s="23">
        <f t="shared" ca="1" si="85"/>
        <v>0</v>
      </c>
      <c r="AK113" s="8">
        <f t="shared" ca="1" si="88"/>
        <v>0.61334490740740788</v>
      </c>
      <c r="AL113" s="7">
        <f t="shared" ca="1" si="48"/>
        <v>23</v>
      </c>
      <c r="AM113" s="8">
        <f t="shared" ca="1" si="60"/>
        <v>2.6620370370370372E-4</v>
      </c>
      <c r="AN113" s="8">
        <f t="shared" ca="1" si="61"/>
        <v>0.61361111111111155</v>
      </c>
      <c r="AO113" s="7" t="str">
        <f t="shared" ca="1" si="49"/>
        <v>Debit</v>
      </c>
      <c r="AP113" s="1">
        <f t="shared" ca="1" si="62"/>
        <v>0</v>
      </c>
      <c r="AQ113" s="1">
        <f t="shared" ca="1" si="50"/>
        <v>1.7361111111111114E-3</v>
      </c>
      <c r="AR113">
        <f t="shared" ca="1" si="63"/>
        <v>1</v>
      </c>
      <c r="AS113" s="33">
        <f t="shared" ca="1" si="86"/>
        <v>0</v>
      </c>
      <c r="AT113" s="33">
        <f t="shared" ca="1" si="64"/>
        <v>1.7361111111111114E-3</v>
      </c>
      <c r="AX113">
        <f t="shared" si="87"/>
        <v>109</v>
      </c>
      <c r="AY113" s="34">
        <v>4.0461943862102773E-4</v>
      </c>
    </row>
    <row r="114" spans="1:51">
      <c r="A114" s="2">
        <v>226</v>
      </c>
      <c r="B114" s="1">
        <f t="shared" si="51"/>
        <v>2.6157407407407405E-3</v>
      </c>
      <c r="C114" s="5">
        <f t="shared" ca="1" si="65"/>
        <v>0.61449074074074117</v>
      </c>
      <c r="D114" s="18">
        <f t="shared" ca="1" si="45"/>
        <v>0.61449074074074117</v>
      </c>
      <c r="E114" s="21">
        <f t="shared" ca="1" si="66"/>
        <v>0</v>
      </c>
      <c r="F114" s="18">
        <f t="shared" ca="1" si="67"/>
        <v>0.61449074074074117</v>
      </c>
      <c r="G114" s="25">
        <f t="shared" ca="1" si="52"/>
        <v>17</v>
      </c>
      <c r="H114" s="18">
        <f t="shared" ca="1" si="68"/>
        <v>1.9675925925925926E-4</v>
      </c>
      <c r="I114" s="18">
        <f t="shared" ca="1" si="69"/>
        <v>0.61468750000000039</v>
      </c>
      <c r="J114" s="16">
        <f t="shared" ca="1" si="70"/>
        <v>0.61468750000000039</v>
      </c>
      <c r="K114" s="23">
        <f t="shared" ca="1" si="71"/>
        <v>0</v>
      </c>
      <c r="L114" s="16">
        <f t="shared" ca="1" si="72"/>
        <v>0.61468750000000039</v>
      </c>
      <c r="M114" s="15">
        <f t="shared" ca="1" si="53"/>
        <v>12</v>
      </c>
      <c r="N114" s="16">
        <f t="shared" ca="1" si="54"/>
        <v>1.3888888888888889E-4</v>
      </c>
      <c r="O114" s="16">
        <f t="shared" ca="1" si="73"/>
        <v>0.6148263888888893</v>
      </c>
      <c r="P114" s="14">
        <f t="shared" ca="1" si="74"/>
        <v>0.6148263888888893</v>
      </c>
      <c r="Q114" s="23">
        <f>0</f>
        <v>0</v>
      </c>
      <c r="R114" s="14">
        <f t="shared" ca="1" si="75"/>
        <v>0.6148263888888893</v>
      </c>
      <c r="S114" s="13">
        <f t="shared" ca="1" si="55"/>
        <v>25</v>
      </c>
      <c r="T114" s="14">
        <f t="shared" ca="1" si="56"/>
        <v>2.8935185185185184E-4</v>
      </c>
      <c r="U114" s="14">
        <f t="shared" ca="1" si="76"/>
        <v>0.61511574074074116</v>
      </c>
      <c r="V114" s="12">
        <f t="shared" ca="1" si="77"/>
        <v>0.61511574074074116</v>
      </c>
      <c r="W114" s="23">
        <f t="shared" ca="1" si="78"/>
        <v>0</v>
      </c>
      <c r="X114" s="12">
        <f t="shared" ca="1" si="79"/>
        <v>0.61511574074074116</v>
      </c>
      <c r="Y114" s="11">
        <f t="shared" ca="1" si="57"/>
        <v>22</v>
      </c>
      <c r="Z114" s="12">
        <f t="shared" ca="1" si="58"/>
        <v>2.5462962962962961E-4</v>
      </c>
      <c r="AA114" s="12">
        <f t="shared" ca="1" si="80"/>
        <v>0.61537037037037079</v>
      </c>
      <c r="AB114" s="10">
        <f t="shared" ca="1" si="81"/>
        <v>0.61537037037037079</v>
      </c>
      <c r="AC114" s="23">
        <f>0</f>
        <v>0</v>
      </c>
      <c r="AD114" s="10">
        <f t="shared" ca="1" si="82"/>
        <v>0.61537037037037079</v>
      </c>
      <c r="AE114" s="9">
        <f t="shared" ca="1" si="46"/>
        <v>38</v>
      </c>
      <c r="AF114" s="10">
        <f t="shared" ca="1" si="59"/>
        <v>4.3981481481481481E-4</v>
      </c>
      <c r="AG114" s="10">
        <f t="shared" ca="1" si="83"/>
        <v>0.6158101851851856</v>
      </c>
      <c r="AH114" s="9" t="str">
        <f t="shared" ca="1" si="47"/>
        <v>Bowl</v>
      </c>
      <c r="AI114" s="8">
        <f t="shared" ca="1" si="84"/>
        <v>0.6158101851851856</v>
      </c>
      <c r="AJ114" s="23">
        <f t="shared" ca="1" si="85"/>
        <v>0</v>
      </c>
      <c r="AK114" s="8">
        <f t="shared" ca="1" si="88"/>
        <v>0.6158101851851856</v>
      </c>
      <c r="AL114" s="7">
        <f t="shared" ca="1" si="48"/>
        <v>56</v>
      </c>
      <c r="AM114" s="8">
        <f t="shared" ca="1" si="60"/>
        <v>6.4814814814814813E-4</v>
      </c>
      <c r="AN114" s="8">
        <f t="shared" ca="1" si="61"/>
        <v>0.61645833333333377</v>
      </c>
      <c r="AO114" s="7" t="str">
        <f t="shared" ca="1" si="49"/>
        <v>Cash</v>
      </c>
      <c r="AP114" s="1">
        <f t="shared" ca="1" si="62"/>
        <v>0</v>
      </c>
      <c r="AQ114" s="1">
        <f t="shared" ca="1" si="50"/>
        <v>1.9675925925925924E-3</v>
      </c>
      <c r="AR114">
        <f t="shared" ca="1" si="63"/>
        <v>1</v>
      </c>
      <c r="AS114" s="33">
        <f t="shared" ca="1" si="86"/>
        <v>0</v>
      </c>
      <c r="AT114" s="33">
        <f t="shared" ca="1" si="64"/>
        <v>1.9675925925925924E-3</v>
      </c>
      <c r="AX114">
        <f t="shared" si="87"/>
        <v>110</v>
      </c>
      <c r="AY114" s="34">
        <v>6.023250058234574E-4</v>
      </c>
    </row>
    <row r="115" spans="1:51">
      <c r="A115" s="2">
        <v>286</v>
      </c>
      <c r="B115" s="1">
        <f t="shared" si="51"/>
        <v>3.3101851851851851E-3</v>
      </c>
      <c r="C115" s="5">
        <f t="shared" ca="1" si="65"/>
        <v>0.61780092592592639</v>
      </c>
      <c r="D115" s="18">
        <f t="shared" ca="1" si="45"/>
        <v>0.61780092592592639</v>
      </c>
      <c r="E115" s="21">
        <f t="shared" ca="1" si="66"/>
        <v>0</v>
      </c>
      <c r="F115" s="18">
        <f t="shared" ca="1" si="67"/>
        <v>0.61780092592592639</v>
      </c>
      <c r="G115" s="25">
        <f t="shared" ca="1" si="52"/>
        <v>30</v>
      </c>
      <c r="H115" s="18">
        <f t="shared" ca="1" si="68"/>
        <v>3.4722222222222224E-4</v>
      </c>
      <c r="I115" s="18">
        <f t="shared" ca="1" si="69"/>
        <v>0.61814814814814867</v>
      </c>
      <c r="J115" s="16">
        <f t="shared" ca="1" si="70"/>
        <v>0.61814814814814867</v>
      </c>
      <c r="K115" s="23">
        <f t="shared" ca="1" si="71"/>
        <v>0</v>
      </c>
      <c r="L115" s="16">
        <f t="shared" ca="1" si="72"/>
        <v>0.61814814814814867</v>
      </c>
      <c r="M115" s="15">
        <f t="shared" ca="1" si="53"/>
        <v>28</v>
      </c>
      <c r="N115" s="16">
        <f t="shared" ca="1" si="54"/>
        <v>3.2407407407407406E-4</v>
      </c>
      <c r="O115" s="16">
        <f t="shared" ca="1" si="73"/>
        <v>0.61847222222222276</v>
      </c>
      <c r="P115" s="14">
        <f t="shared" ca="1" si="74"/>
        <v>0.61847222222222276</v>
      </c>
      <c r="Q115" s="23">
        <f>0</f>
        <v>0</v>
      </c>
      <c r="R115" s="14">
        <f t="shared" ca="1" si="75"/>
        <v>0.61847222222222276</v>
      </c>
      <c r="S115" s="13">
        <f t="shared" ca="1" si="55"/>
        <v>42</v>
      </c>
      <c r="T115" s="14">
        <f t="shared" ca="1" si="56"/>
        <v>4.861111111111111E-4</v>
      </c>
      <c r="U115" s="14">
        <f t="shared" ca="1" si="76"/>
        <v>0.61895833333333383</v>
      </c>
      <c r="V115" s="12">
        <f t="shared" ca="1" si="77"/>
        <v>0.61895833333333383</v>
      </c>
      <c r="W115" s="23">
        <f t="shared" ca="1" si="78"/>
        <v>0</v>
      </c>
      <c r="X115" s="12">
        <f t="shared" ca="1" si="79"/>
        <v>0.61895833333333383</v>
      </c>
      <c r="Y115" s="11">
        <f t="shared" ca="1" si="57"/>
        <v>31</v>
      </c>
      <c r="Z115" s="12">
        <f t="shared" ca="1" si="58"/>
        <v>3.5879629629629629E-4</v>
      </c>
      <c r="AA115" s="12">
        <f t="shared" ca="1" si="80"/>
        <v>0.61931712962963015</v>
      </c>
      <c r="AB115" s="10">
        <f t="shared" ca="1" si="81"/>
        <v>0.61931712962963015</v>
      </c>
      <c r="AC115" s="23">
        <f>0</f>
        <v>0</v>
      </c>
      <c r="AD115" s="10">
        <f t="shared" ca="1" si="82"/>
        <v>0.61931712962963015</v>
      </c>
      <c r="AE115" s="9">
        <f t="shared" ca="1" si="46"/>
        <v>34</v>
      </c>
      <c r="AF115" s="10">
        <f t="shared" ca="1" si="59"/>
        <v>3.9351851851851852E-4</v>
      </c>
      <c r="AG115" s="10">
        <f t="shared" ca="1" si="83"/>
        <v>0.61971064814814869</v>
      </c>
      <c r="AH115" s="9" t="str">
        <f t="shared" ca="1" si="47"/>
        <v>Bowl</v>
      </c>
      <c r="AI115" s="8">
        <f t="shared" ca="1" si="84"/>
        <v>0.61971064814814869</v>
      </c>
      <c r="AJ115" s="23">
        <f t="shared" ca="1" si="85"/>
        <v>0</v>
      </c>
      <c r="AK115" s="8">
        <f t="shared" ca="1" si="88"/>
        <v>0.61971064814814869</v>
      </c>
      <c r="AL115" s="7">
        <f t="shared" ca="1" si="48"/>
        <v>12</v>
      </c>
      <c r="AM115" s="8">
        <f t="shared" ca="1" si="60"/>
        <v>1.3888888888888889E-4</v>
      </c>
      <c r="AN115" s="8">
        <f t="shared" ca="1" si="61"/>
        <v>0.6198495370370376</v>
      </c>
      <c r="AO115" s="7" t="str">
        <f t="shared" ca="1" si="49"/>
        <v>Debit</v>
      </c>
      <c r="AP115" s="1">
        <f t="shared" ca="1" si="62"/>
        <v>0</v>
      </c>
      <c r="AQ115" s="1">
        <f t="shared" ca="1" si="50"/>
        <v>2.0486111111111109E-3</v>
      </c>
      <c r="AR115">
        <f t="shared" ca="1" si="63"/>
        <v>1</v>
      </c>
      <c r="AS115" s="33">
        <f t="shared" ca="1" si="86"/>
        <v>0</v>
      </c>
      <c r="AT115" s="33">
        <f t="shared" ca="1" si="64"/>
        <v>2.0486111111111109E-3</v>
      </c>
      <c r="AX115">
        <f t="shared" si="87"/>
        <v>111</v>
      </c>
      <c r="AY115" s="34">
        <v>4.5320871185652482E-4</v>
      </c>
    </row>
    <row r="116" spans="1:51">
      <c r="A116" s="2">
        <v>92</v>
      </c>
      <c r="B116" s="1">
        <f t="shared" si="51"/>
        <v>1.0648148148148149E-3</v>
      </c>
      <c r="C116" s="5">
        <f t="shared" ca="1" si="65"/>
        <v>0.61886574074074119</v>
      </c>
      <c r="D116" s="18">
        <f t="shared" ca="1" si="45"/>
        <v>0.61886574074074119</v>
      </c>
      <c r="E116" s="21">
        <f t="shared" ca="1" si="66"/>
        <v>0</v>
      </c>
      <c r="F116" s="18">
        <f t="shared" ca="1" si="67"/>
        <v>0.61886574074074119</v>
      </c>
      <c r="G116" s="25">
        <f t="shared" ca="1" si="52"/>
        <v>23</v>
      </c>
      <c r="H116" s="18">
        <f t="shared" ca="1" si="68"/>
        <v>2.6620370370370372E-4</v>
      </c>
      <c r="I116" s="18">
        <f t="shared" ca="1" si="69"/>
        <v>0.61913194444444486</v>
      </c>
      <c r="J116" s="16">
        <f t="shared" ca="1" si="70"/>
        <v>0.61913194444444486</v>
      </c>
      <c r="K116" s="23">
        <f t="shared" ca="1" si="71"/>
        <v>0</v>
      </c>
      <c r="L116" s="16">
        <f t="shared" ca="1" si="72"/>
        <v>0.61913194444444486</v>
      </c>
      <c r="M116" s="15">
        <f t="shared" ca="1" si="53"/>
        <v>25</v>
      </c>
      <c r="N116" s="16">
        <f t="shared" ca="1" si="54"/>
        <v>2.8935185185185184E-4</v>
      </c>
      <c r="O116" s="16">
        <f t="shared" ca="1" si="73"/>
        <v>0.61942129629629672</v>
      </c>
      <c r="P116" s="14">
        <f t="shared" ca="1" si="74"/>
        <v>0.61942129629629672</v>
      </c>
      <c r="Q116" s="23">
        <f>0</f>
        <v>0</v>
      </c>
      <c r="R116" s="14">
        <f t="shared" ca="1" si="75"/>
        <v>0.61942129629629672</v>
      </c>
      <c r="S116" s="13">
        <f t="shared" ca="1" si="55"/>
        <v>35</v>
      </c>
      <c r="T116" s="14">
        <f t="shared" ca="1" si="56"/>
        <v>4.0509259259259258E-4</v>
      </c>
      <c r="U116" s="14">
        <f t="shared" ca="1" si="76"/>
        <v>0.6198263888888893</v>
      </c>
      <c r="V116" s="12">
        <f t="shared" ca="1" si="77"/>
        <v>0.6198263888888893</v>
      </c>
      <c r="W116" s="23">
        <f t="shared" ca="1" si="78"/>
        <v>0</v>
      </c>
      <c r="X116" s="12">
        <f t="shared" ca="1" si="79"/>
        <v>0.6198263888888893</v>
      </c>
      <c r="Y116" s="11">
        <f t="shared" ca="1" si="57"/>
        <v>46</v>
      </c>
      <c r="Z116" s="12">
        <f t="shared" ca="1" si="58"/>
        <v>5.3240740740740744E-4</v>
      </c>
      <c r="AA116" s="12">
        <f t="shared" ca="1" si="80"/>
        <v>0.62035879629629676</v>
      </c>
      <c r="AB116" s="10">
        <f t="shared" ca="1" si="81"/>
        <v>0.62035879629629676</v>
      </c>
      <c r="AC116" s="23">
        <f>0</f>
        <v>0</v>
      </c>
      <c r="AD116" s="10">
        <f t="shared" ca="1" si="82"/>
        <v>0.62035879629629676</v>
      </c>
      <c r="AE116" s="9">
        <f t="shared" ca="1" si="46"/>
        <v>43</v>
      </c>
      <c r="AF116" s="10">
        <f t="shared" ca="1" si="59"/>
        <v>4.9768518518518521E-4</v>
      </c>
      <c r="AG116" s="10">
        <f t="shared" ca="1" si="83"/>
        <v>0.62085648148148198</v>
      </c>
      <c r="AH116" s="9" t="str">
        <f t="shared" ca="1" si="47"/>
        <v>Bowl</v>
      </c>
      <c r="AI116" s="8">
        <f t="shared" ca="1" si="84"/>
        <v>0.62085648148148198</v>
      </c>
      <c r="AJ116" s="23">
        <f t="shared" ca="1" si="85"/>
        <v>0</v>
      </c>
      <c r="AK116" s="8">
        <f t="shared" ca="1" si="88"/>
        <v>0.62085648148148198</v>
      </c>
      <c r="AL116" s="7">
        <f t="shared" ca="1" si="48"/>
        <v>27</v>
      </c>
      <c r="AM116" s="8">
        <f t="shared" ca="1" si="60"/>
        <v>3.1250000000000001E-4</v>
      </c>
      <c r="AN116" s="8">
        <f t="shared" ca="1" si="61"/>
        <v>0.62116898148148203</v>
      </c>
      <c r="AO116" s="7" t="str">
        <f t="shared" ca="1" si="49"/>
        <v>Debit</v>
      </c>
      <c r="AP116" s="1">
        <f t="shared" ca="1" si="62"/>
        <v>0</v>
      </c>
      <c r="AQ116" s="1">
        <f t="shared" ca="1" si="50"/>
        <v>2.3032407407407407E-3</v>
      </c>
      <c r="AR116">
        <f t="shared" ca="1" si="63"/>
        <v>1</v>
      </c>
      <c r="AS116" s="33">
        <f t="shared" ca="1" si="86"/>
        <v>0</v>
      </c>
      <c r="AT116" s="33">
        <f t="shared" ca="1" si="64"/>
        <v>2.3032407407407407E-3</v>
      </c>
      <c r="AX116">
        <f t="shared" si="87"/>
        <v>112</v>
      </c>
      <c r="AY116" s="34">
        <v>4.7001591435188208E-4</v>
      </c>
    </row>
    <row r="117" spans="1:51">
      <c r="A117" s="2">
        <v>208</v>
      </c>
      <c r="B117" s="1">
        <f t="shared" si="51"/>
        <v>2.4074074074074076E-3</v>
      </c>
      <c r="C117" s="5">
        <f t="shared" ca="1" si="65"/>
        <v>0.6212731481481486</v>
      </c>
      <c r="D117" s="18">
        <f t="shared" ca="1" si="45"/>
        <v>0.6212731481481486</v>
      </c>
      <c r="E117" s="21">
        <f t="shared" ca="1" si="66"/>
        <v>0</v>
      </c>
      <c r="F117" s="18">
        <f t="shared" ca="1" si="67"/>
        <v>0.6212731481481486</v>
      </c>
      <c r="G117" s="25">
        <f t="shared" ca="1" si="52"/>
        <v>10</v>
      </c>
      <c r="H117" s="18">
        <f t="shared" ca="1" si="68"/>
        <v>1.1574074074074075E-4</v>
      </c>
      <c r="I117" s="18">
        <f t="shared" ca="1" si="69"/>
        <v>0.62138888888888932</v>
      </c>
      <c r="J117" s="16">
        <f t="shared" ca="1" si="70"/>
        <v>0.62138888888888932</v>
      </c>
      <c r="K117" s="23">
        <f t="shared" ca="1" si="71"/>
        <v>0</v>
      </c>
      <c r="L117" s="16">
        <f t="shared" ca="1" si="72"/>
        <v>0.62138888888888932</v>
      </c>
      <c r="M117" s="15">
        <f t="shared" ca="1" si="53"/>
        <v>14</v>
      </c>
      <c r="N117" s="16">
        <f t="shared" ca="1" si="54"/>
        <v>1.6203703703703703E-4</v>
      </c>
      <c r="O117" s="16">
        <f t="shared" ca="1" si="73"/>
        <v>0.62155092592592631</v>
      </c>
      <c r="P117" s="14">
        <f t="shared" ca="1" si="74"/>
        <v>0.62155092592592631</v>
      </c>
      <c r="Q117" s="23">
        <f>0</f>
        <v>0</v>
      </c>
      <c r="R117" s="14">
        <f t="shared" ca="1" si="75"/>
        <v>0.62155092592592631</v>
      </c>
      <c r="S117" s="13">
        <f t="shared" ca="1" si="55"/>
        <v>17</v>
      </c>
      <c r="T117" s="14">
        <f t="shared" ca="1" si="56"/>
        <v>1.9675925925925926E-4</v>
      </c>
      <c r="U117" s="14">
        <f t="shared" ca="1" si="76"/>
        <v>0.62174768518518553</v>
      </c>
      <c r="V117" s="12">
        <f t="shared" ca="1" si="77"/>
        <v>0.62174768518518553</v>
      </c>
      <c r="W117" s="23">
        <f t="shared" ca="1" si="78"/>
        <v>0</v>
      </c>
      <c r="X117" s="12">
        <f t="shared" ca="1" si="79"/>
        <v>0.62174768518518553</v>
      </c>
      <c r="Y117" s="11">
        <f t="shared" ca="1" si="57"/>
        <v>32</v>
      </c>
      <c r="Z117" s="12">
        <f t="shared" ca="1" si="58"/>
        <v>3.7037037037037035E-4</v>
      </c>
      <c r="AA117" s="12">
        <f t="shared" ca="1" si="80"/>
        <v>0.62211805555555588</v>
      </c>
      <c r="AB117" s="10">
        <f t="shared" ca="1" si="81"/>
        <v>0.62211805555555588</v>
      </c>
      <c r="AC117" s="23">
        <f>0</f>
        <v>0</v>
      </c>
      <c r="AD117" s="10">
        <f t="shared" ca="1" si="82"/>
        <v>0.62211805555555588</v>
      </c>
      <c r="AE117" s="9">
        <f t="shared" ca="1" si="46"/>
        <v>25</v>
      </c>
      <c r="AF117" s="10">
        <f t="shared" ca="1" si="59"/>
        <v>2.8935185185185184E-4</v>
      </c>
      <c r="AG117" s="10">
        <f t="shared" ca="1" si="83"/>
        <v>0.62240740740740774</v>
      </c>
      <c r="AH117" s="9" t="str">
        <f t="shared" ca="1" si="47"/>
        <v>Bowl</v>
      </c>
      <c r="AI117" s="8">
        <f t="shared" ca="1" si="84"/>
        <v>0.62240740740740774</v>
      </c>
      <c r="AJ117" s="23">
        <f t="shared" ca="1" si="85"/>
        <v>0</v>
      </c>
      <c r="AK117" s="8">
        <f t="shared" ca="1" si="88"/>
        <v>0.62240740740740774</v>
      </c>
      <c r="AL117" s="7">
        <f t="shared" ca="1" si="48"/>
        <v>25</v>
      </c>
      <c r="AM117" s="8">
        <f t="shared" ca="1" si="60"/>
        <v>2.8935185185185184E-4</v>
      </c>
      <c r="AN117" s="8">
        <f t="shared" ca="1" si="61"/>
        <v>0.6226967592592596</v>
      </c>
      <c r="AO117" s="7" t="str">
        <f t="shared" ca="1" si="49"/>
        <v>Debit</v>
      </c>
      <c r="AP117" s="1">
        <f t="shared" ca="1" si="62"/>
        <v>0</v>
      </c>
      <c r="AQ117" s="1">
        <f t="shared" ca="1" si="50"/>
        <v>1.423611111111111E-3</v>
      </c>
      <c r="AR117">
        <f t="shared" ca="1" si="63"/>
        <v>1</v>
      </c>
      <c r="AS117" s="33">
        <f t="shared" ca="1" si="86"/>
        <v>0</v>
      </c>
      <c r="AT117" s="33">
        <f t="shared" ca="1" si="64"/>
        <v>1.423611111111111E-3</v>
      </c>
      <c r="AX117">
        <f t="shared" si="87"/>
        <v>113</v>
      </c>
      <c r="AY117" s="34">
        <v>5.5370515499828118E-4</v>
      </c>
    </row>
    <row r="118" spans="1:51">
      <c r="A118" s="2">
        <v>135</v>
      </c>
      <c r="B118" s="1">
        <f t="shared" si="51"/>
        <v>1.5625000000000001E-3</v>
      </c>
      <c r="C118" s="5">
        <f t="shared" ca="1" si="65"/>
        <v>0.62283564814814862</v>
      </c>
      <c r="D118" s="18">
        <f t="shared" ca="1" si="45"/>
        <v>0.62283564814814862</v>
      </c>
      <c r="E118" s="21">
        <f t="shared" ca="1" si="66"/>
        <v>0</v>
      </c>
      <c r="F118" s="18">
        <f t="shared" ca="1" si="67"/>
        <v>0.62283564814814862</v>
      </c>
      <c r="G118" s="25">
        <f t="shared" ca="1" si="52"/>
        <v>26</v>
      </c>
      <c r="H118" s="18">
        <f t="shared" ca="1" si="68"/>
        <v>3.0092592592592595E-4</v>
      </c>
      <c r="I118" s="18">
        <f t="shared" ca="1" si="69"/>
        <v>0.62313657407407452</v>
      </c>
      <c r="J118" s="16">
        <f t="shared" ca="1" si="70"/>
        <v>0.62313657407407452</v>
      </c>
      <c r="K118" s="23">
        <f t="shared" ca="1" si="71"/>
        <v>0</v>
      </c>
      <c r="L118" s="16">
        <f t="shared" ca="1" si="72"/>
        <v>0.62313657407407452</v>
      </c>
      <c r="M118" s="15">
        <f t="shared" ca="1" si="53"/>
        <v>18</v>
      </c>
      <c r="N118" s="16">
        <f t="shared" ca="1" si="54"/>
        <v>2.0833333333333335E-4</v>
      </c>
      <c r="O118" s="16">
        <f t="shared" ca="1" si="73"/>
        <v>0.62334490740740789</v>
      </c>
      <c r="P118" s="14">
        <f t="shared" ca="1" si="74"/>
        <v>0.62334490740740789</v>
      </c>
      <c r="Q118" s="23">
        <f>0</f>
        <v>0</v>
      </c>
      <c r="R118" s="14">
        <f t="shared" ca="1" si="75"/>
        <v>0.62334490740740789</v>
      </c>
      <c r="S118" s="13">
        <f t="shared" ca="1" si="55"/>
        <v>40</v>
      </c>
      <c r="T118" s="14">
        <f t="shared" ca="1" si="56"/>
        <v>4.6296296296296298E-4</v>
      </c>
      <c r="U118" s="14">
        <f t="shared" ca="1" si="76"/>
        <v>0.62380787037037089</v>
      </c>
      <c r="V118" s="12">
        <f t="shared" ca="1" si="77"/>
        <v>0.62380787037037089</v>
      </c>
      <c r="W118" s="23">
        <f t="shared" ca="1" si="78"/>
        <v>0</v>
      </c>
      <c r="X118" s="12">
        <f t="shared" ca="1" si="79"/>
        <v>0.62380787037037089</v>
      </c>
      <c r="Y118" s="11">
        <f t="shared" ca="1" si="57"/>
        <v>46</v>
      </c>
      <c r="Z118" s="12">
        <f t="shared" ca="1" si="58"/>
        <v>5.3240740740740744E-4</v>
      </c>
      <c r="AA118" s="12">
        <f t="shared" ca="1" si="80"/>
        <v>0.62434027777777834</v>
      </c>
      <c r="AB118" s="10">
        <f t="shared" ca="1" si="81"/>
        <v>0.62434027777777834</v>
      </c>
      <c r="AC118" s="23">
        <f>0</f>
        <v>0</v>
      </c>
      <c r="AD118" s="10">
        <f t="shared" ca="1" si="82"/>
        <v>0.62434027777777834</v>
      </c>
      <c r="AE118" s="9">
        <f t="shared" ca="1" si="46"/>
        <v>36</v>
      </c>
      <c r="AF118" s="10">
        <f t="shared" ca="1" si="59"/>
        <v>4.1666666666666669E-4</v>
      </c>
      <c r="AG118" s="10">
        <f t="shared" ca="1" si="83"/>
        <v>0.62475694444444496</v>
      </c>
      <c r="AH118" s="9" t="str">
        <f t="shared" ca="1" si="47"/>
        <v>Bowl</v>
      </c>
      <c r="AI118" s="8">
        <f t="shared" ca="1" si="84"/>
        <v>0.62475694444444496</v>
      </c>
      <c r="AJ118" s="23">
        <f t="shared" ca="1" si="85"/>
        <v>0</v>
      </c>
      <c r="AK118" s="8">
        <f t="shared" ca="1" si="88"/>
        <v>0.62475694444444496</v>
      </c>
      <c r="AL118" s="7">
        <f t="shared" ca="1" si="48"/>
        <v>16</v>
      </c>
      <c r="AM118" s="8">
        <f t="shared" ca="1" si="60"/>
        <v>1.8518518518518518E-4</v>
      </c>
      <c r="AN118" s="8">
        <f t="shared" ca="1" si="61"/>
        <v>0.62494212962963014</v>
      </c>
      <c r="AO118" s="7" t="str">
        <f t="shared" ca="1" si="49"/>
        <v>Debit</v>
      </c>
      <c r="AP118" s="1">
        <f t="shared" ca="1" si="62"/>
        <v>0</v>
      </c>
      <c r="AQ118" s="1">
        <f t="shared" ca="1" si="50"/>
        <v>2.1064814814814817E-3</v>
      </c>
      <c r="AR118">
        <f t="shared" ca="1" si="63"/>
        <v>1</v>
      </c>
      <c r="AS118" s="33">
        <f t="shared" ca="1" si="86"/>
        <v>0</v>
      </c>
      <c r="AT118" s="33">
        <f t="shared" ca="1" si="64"/>
        <v>2.1064814814814817E-3</v>
      </c>
      <c r="AX118">
        <f t="shared" si="87"/>
        <v>114</v>
      </c>
      <c r="AY118" s="34">
        <v>4.9277166317262622E-4</v>
      </c>
    </row>
    <row r="119" spans="1:51">
      <c r="A119" s="2">
        <v>277</v>
      </c>
      <c r="B119" s="1">
        <f t="shared" si="51"/>
        <v>3.2060185185185186E-3</v>
      </c>
      <c r="C119" s="5">
        <f t="shared" ca="1" si="65"/>
        <v>0.62604166666666716</v>
      </c>
      <c r="D119" s="18">
        <f t="shared" ca="1" si="45"/>
        <v>0.62604166666666716</v>
      </c>
      <c r="E119" s="21">
        <f t="shared" ca="1" si="66"/>
        <v>0</v>
      </c>
      <c r="F119" s="18">
        <f t="shared" ca="1" si="67"/>
        <v>0.62604166666666716</v>
      </c>
      <c r="G119" s="25">
        <f t="shared" ca="1" si="52"/>
        <v>25</v>
      </c>
      <c r="H119" s="18">
        <f t="shared" ca="1" si="68"/>
        <v>2.8935185185185184E-4</v>
      </c>
      <c r="I119" s="18">
        <f t="shared" ca="1" si="69"/>
        <v>0.62633101851851902</v>
      </c>
      <c r="J119" s="16">
        <f t="shared" ca="1" si="70"/>
        <v>0.62633101851851902</v>
      </c>
      <c r="K119" s="23">
        <f t="shared" ca="1" si="71"/>
        <v>0</v>
      </c>
      <c r="L119" s="16">
        <f t="shared" ca="1" si="72"/>
        <v>0.62633101851851902</v>
      </c>
      <c r="M119" s="15">
        <f t="shared" ca="1" si="53"/>
        <v>22</v>
      </c>
      <c r="N119" s="16">
        <f t="shared" ca="1" si="54"/>
        <v>2.5462962962962961E-4</v>
      </c>
      <c r="O119" s="16">
        <f t="shared" ca="1" si="73"/>
        <v>0.62658564814814866</v>
      </c>
      <c r="P119" s="14">
        <f t="shared" ca="1" si="74"/>
        <v>0.62658564814814866</v>
      </c>
      <c r="Q119" s="23">
        <f>0</f>
        <v>0</v>
      </c>
      <c r="R119" s="14">
        <f t="shared" ca="1" si="75"/>
        <v>0.62658564814814866</v>
      </c>
      <c r="S119" s="13">
        <f t="shared" ca="1" si="55"/>
        <v>20</v>
      </c>
      <c r="T119" s="14">
        <f t="shared" ca="1" si="56"/>
        <v>2.3148148148148149E-4</v>
      </c>
      <c r="U119" s="14">
        <f t="shared" ca="1" si="76"/>
        <v>0.6268171296296301</v>
      </c>
      <c r="V119" s="12">
        <f t="shared" ca="1" si="77"/>
        <v>0.6268171296296301</v>
      </c>
      <c r="W119" s="23">
        <f t="shared" ca="1" si="78"/>
        <v>0</v>
      </c>
      <c r="X119" s="12">
        <f t="shared" ca="1" si="79"/>
        <v>0.6268171296296301</v>
      </c>
      <c r="Y119" s="11">
        <f t="shared" ca="1" si="57"/>
        <v>27</v>
      </c>
      <c r="Z119" s="12">
        <f t="shared" ca="1" si="58"/>
        <v>3.1250000000000001E-4</v>
      </c>
      <c r="AA119" s="12">
        <f t="shared" ca="1" si="80"/>
        <v>0.62712962962963015</v>
      </c>
      <c r="AB119" s="10">
        <f t="shared" ca="1" si="81"/>
        <v>0.62712962962963015</v>
      </c>
      <c r="AC119" s="23">
        <f>0</f>
        <v>0</v>
      </c>
      <c r="AD119" s="10">
        <f t="shared" ca="1" si="82"/>
        <v>0.62712962962963015</v>
      </c>
      <c r="AE119" s="9">
        <f t="shared" ca="1" si="46"/>
        <v>33</v>
      </c>
      <c r="AF119" s="10">
        <f t="shared" ca="1" si="59"/>
        <v>3.8194444444444446E-4</v>
      </c>
      <c r="AG119" s="10">
        <f t="shared" ca="1" si="83"/>
        <v>0.62751157407407454</v>
      </c>
      <c r="AH119" s="9" t="str">
        <f t="shared" ca="1" si="47"/>
        <v>Bowl</v>
      </c>
      <c r="AI119" s="8">
        <f t="shared" ca="1" si="84"/>
        <v>0.62751157407407454</v>
      </c>
      <c r="AJ119" s="23">
        <f t="shared" ca="1" si="85"/>
        <v>0</v>
      </c>
      <c r="AK119" s="8">
        <f t="shared" ca="1" si="88"/>
        <v>0.62751157407407454</v>
      </c>
      <c r="AL119" s="7">
        <f t="shared" ca="1" si="48"/>
        <v>35</v>
      </c>
      <c r="AM119" s="8">
        <f t="shared" ca="1" si="60"/>
        <v>4.0509259259259258E-4</v>
      </c>
      <c r="AN119" s="8">
        <f t="shared" ca="1" si="61"/>
        <v>0.62791666666666712</v>
      </c>
      <c r="AO119" s="7" t="str">
        <f t="shared" ca="1" si="49"/>
        <v>Cash</v>
      </c>
      <c r="AP119" s="1">
        <f t="shared" ca="1" si="62"/>
        <v>0</v>
      </c>
      <c r="AQ119" s="1">
        <f t="shared" ca="1" si="50"/>
        <v>1.8750000000000001E-3</v>
      </c>
      <c r="AR119">
        <f t="shared" ca="1" si="63"/>
        <v>1</v>
      </c>
      <c r="AS119" s="33">
        <f t="shared" ca="1" si="86"/>
        <v>0</v>
      </c>
      <c r="AT119" s="33">
        <f t="shared" ca="1" si="64"/>
        <v>1.8750000000000001E-3</v>
      </c>
      <c r="AX119">
        <f t="shared" si="87"/>
        <v>115</v>
      </c>
      <c r="AY119" s="34">
        <v>5.7246313711835177E-4</v>
      </c>
    </row>
    <row r="120" spans="1:51">
      <c r="A120" s="2">
        <v>116</v>
      </c>
      <c r="B120" s="1">
        <f t="shared" si="51"/>
        <v>1.3425925925925925E-3</v>
      </c>
      <c r="C120" s="5">
        <f t="shared" ca="1" si="65"/>
        <v>0.62738425925925978</v>
      </c>
      <c r="D120" s="18">
        <f t="shared" ca="1" si="45"/>
        <v>0.62738425925925978</v>
      </c>
      <c r="E120" s="21">
        <f t="shared" ca="1" si="66"/>
        <v>0</v>
      </c>
      <c r="F120" s="18">
        <f t="shared" ca="1" si="67"/>
        <v>0.62738425925925978</v>
      </c>
      <c r="G120" s="25">
        <f t="shared" ca="1" si="52"/>
        <v>17</v>
      </c>
      <c r="H120" s="18">
        <f t="shared" ca="1" si="68"/>
        <v>1.9675925925925926E-4</v>
      </c>
      <c r="I120" s="18">
        <f t="shared" ca="1" si="69"/>
        <v>0.627581018518519</v>
      </c>
      <c r="J120" s="16">
        <f t="shared" ca="1" si="70"/>
        <v>0.627581018518519</v>
      </c>
      <c r="K120" s="23">
        <f t="shared" ca="1" si="71"/>
        <v>0</v>
      </c>
      <c r="L120" s="16">
        <f t="shared" ca="1" si="72"/>
        <v>0.627581018518519</v>
      </c>
      <c r="M120" s="15">
        <f t="shared" ca="1" si="53"/>
        <v>20</v>
      </c>
      <c r="N120" s="16">
        <f t="shared" ca="1" si="54"/>
        <v>2.3148148148148149E-4</v>
      </c>
      <c r="O120" s="16">
        <f t="shared" ca="1" si="73"/>
        <v>0.62781250000000044</v>
      </c>
      <c r="P120" s="14">
        <f t="shared" ca="1" si="74"/>
        <v>0.62781250000000044</v>
      </c>
      <c r="Q120" s="23">
        <f>0</f>
        <v>0</v>
      </c>
      <c r="R120" s="14">
        <f t="shared" ca="1" si="75"/>
        <v>0.62781250000000044</v>
      </c>
      <c r="S120" s="13">
        <f t="shared" ca="1" si="55"/>
        <v>28</v>
      </c>
      <c r="T120" s="14">
        <f t="shared" ca="1" si="56"/>
        <v>3.2407407407407406E-4</v>
      </c>
      <c r="U120" s="14">
        <f t="shared" ca="1" si="76"/>
        <v>0.62813657407407453</v>
      </c>
      <c r="V120" s="12">
        <f t="shared" ca="1" si="77"/>
        <v>0.62813657407407453</v>
      </c>
      <c r="W120" s="23">
        <f t="shared" ca="1" si="78"/>
        <v>0</v>
      </c>
      <c r="X120" s="12">
        <f t="shared" ca="1" si="79"/>
        <v>0.62813657407407453</v>
      </c>
      <c r="Y120" s="11">
        <f t="shared" ca="1" si="57"/>
        <v>42</v>
      </c>
      <c r="Z120" s="12">
        <f t="shared" ca="1" si="58"/>
        <v>4.861111111111111E-4</v>
      </c>
      <c r="AA120" s="12">
        <f t="shared" ca="1" si="80"/>
        <v>0.6286226851851856</v>
      </c>
      <c r="AB120" s="10">
        <f t="shared" ca="1" si="81"/>
        <v>0.6286226851851856</v>
      </c>
      <c r="AC120" s="23">
        <f>0</f>
        <v>0</v>
      </c>
      <c r="AD120" s="10">
        <f t="shared" ca="1" si="82"/>
        <v>0.6286226851851856</v>
      </c>
      <c r="AE120" s="9">
        <f t="shared" ca="1" si="46"/>
        <v>40</v>
      </c>
      <c r="AF120" s="10">
        <f t="shared" ca="1" si="59"/>
        <v>4.6296296296296298E-4</v>
      </c>
      <c r="AG120" s="10">
        <f t="shared" ca="1" si="83"/>
        <v>0.6290856481481486</v>
      </c>
      <c r="AH120" s="9" t="str">
        <f t="shared" ca="1" si="47"/>
        <v>Bowl</v>
      </c>
      <c r="AI120" s="8">
        <f t="shared" ca="1" si="84"/>
        <v>0.6290856481481486</v>
      </c>
      <c r="AJ120" s="23">
        <f t="shared" ca="1" si="85"/>
        <v>0</v>
      </c>
      <c r="AK120" s="8">
        <f t="shared" ca="1" si="88"/>
        <v>0.6290856481481486</v>
      </c>
      <c r="AL120" s="7">
        <f t="shared" ca="1" si="48"/>
        <v>19</v>
      </c>
      <c r="AM120" s="8">
        <f t="shared" ca="1" si="60"/>
        <v>2.199074074074074E-4</v>
      </c>
      <c r="AN120" s="8">
        <f t="shared" ca="1" si="61"/>
        <v>0.62930555555555601</v>
      </c>
      <c r="AO120" s="7" t="str">
        <f t="shared" ca="1" si="49"/>
        <v>Debit</v>
      </c>
      <c r="AP120" s="1">
        <f t="shared" ca="1" si="62"/>
        <v>0</v>
      </c>
      <c r="AQ120" s="1">
        <f t="shared" ca="1" si="50"/>
        <v>1.9212962962962964E-3</v>
      </c>
      <c r="AR120">
        <f t="shared" ca="1" si="63"/>
        <v>1</v>
      </c>
      <c r="AS120" s="33">
        <f t="shared" ca="1" si="86"/>
        <v>0</v>
      </c>
      <c r="AT120" s="33">
        <f t="shared" ca="1" si="64"/>
        <v>1.9212962962962964E-3</v>
      </c>
      <c r="AX120">
        <f t="shared" si="87"/>
        <v>116</v>
      </c>
      <c r="AY120" s="34">
        <v>5.2983135957278228E-4</v>
      </c>
    </row>
    <row r="121" spans="1:51">
      <c r="A121" s="2">
        <v>74</v>
      </c>
      <c r="B121" s="1">
        <f t="shared" si="51"/>
        <v>8.564814814814815E-4</v>
      </c>
      <c r="C121" s="5">
        <f t="shared" ca="1" si="65"/>
        <v>0.62824074074074121</v>
      </c>
      <c r="D121" s="18">
        <f t="shared" ca="1" si="45"/>
        <v>0.62824074074074121</v>
      </c>
      <c r="E121" s="21">
        <f t="shared" ca="1" si="66"/>
        <v>0</v>
      </c>
      <c r="F121" s="18">
        <f t="shared" ca="1" si="67"/>
        <v>0.62824074074074121</v>
      </c>
      <c r="G121" s="25">
        <f t="shared" ca="1" si="52"/>
        <v>24</v>
      </c>
      <c r="H121" s="18">
        <f t="shared" ca="1" si="68"/>
        <v>2.7777777777777778E-4</v>
      </c>
      <c r="I121" s="18">
        <f t="shared" ca="1" si="69"/>
        <v>0.62851851851851903</v>
      </c>
      <c r="J121" s="16">
        <f t="shared" ca="1" si="70"/>
        <v>0.62851851851851903</v>
      </c>
      <c r="K121" s="23">
        <f t="shared" ca="1" si="71"/>
        <v>0</v>
      </c>
      <c r="L121" s="16">
        <f t="shared" ca="1" si="72"/>
        <v>0.62851851851851903</v>
      </c>
      <c r="M121" s="15">
        <f t="shared" ca="1" si="53"/>
        <v>17</v>
      </c>
      <c r="N121" s="16">
        <f t="shared" ca="1" si="54"/>
        <v>1.9675925925925926E-4</v>
      </c>
      <c r="O121" s="16">
        <f t="shared" ca="1" si="73"/>
        <v>0.62871527777777825</v>
      </c>
      <c r="P121" s="14">
        <f t="shared" ca="1" si="74"/>
        <v>0.62871527777777825</v>
      </c>
      <c r="Q121" s="23">
        <f>0</f>
        <v>0</v>
      </c>
      <c r="R121" s="14">
        <f t="shared" ca="1" si="75"/>
        <v>0.62871527777777825</v>
      </c>
      <c r="S121" s="13">
        <f t="shared" ca="1" si="55"/>
        <v>29</v>
      </c>
      <c r="T121" s="14">
        <f t="shared" ca="1" si="56"/>
        <v>3.3564814814814812E-4</v>
      </c>
      <c r="U121" s="14">
        <f t="shared" ca="1" si="76"/>
        <v>0.62905092592592637</v>
      </c>
      <c r="V121" s="12">
        <f t="shared" ca="1" si="77"/>
        <v>0.62905092592592637</v>
      </c>
      <c r="W121" s="23">
        <f t="shared" ca="1" si="78"/>
        <v>3.472222222222765E-5</v>
      </c>
      <c r="X121" s="12">
        <f t="shared" ca="1" si="79"/>
        <v>0.6290856481481486</v>
      </c>
      <c r="Y121" s="11">
        <f t="shared" ca="1" si="57"/>
        <v>43</v>
      </c>
      <c r="Z121" s="12">
        <f t="shared" ca="1" si="58"/>
        <v>4.9768518518518521E-4</v>
      </c>
      <c r="AA121" s="12">
        <f t="shared" ca="1" si="80"/>
        <v>0.62958333333333383</v>
      </c>
      <c r="AB121" s="10">
        <f t="shared" ca="1" si="81"/>
        <v>0.62958333333333383</v>
      </c>
      <c r="AC121" s="23">
        <f>0</f>
        <v>0</v>
      </c>
      <c r="AD121" s="10">
        <f t="shared" ca="1" si="82"/>
        <v>0.62958333333333383</v>
      </c>
      <c r="AE121" s="9">
        <f t="shared" ca="1" si="46"/>
        <v>64</v>
      </c>
      <c r="AF121" s="10">
        <f t="shared" ca="1" si="59"/>
        <v>7.407407407407407E-4</v>
      </c>
      <c r="AG121" s="10">
        <f t="shared" ca="1" si="83"/>
        <v>0.63032407407407454</v>
      </c>
      <c r="AH121" s="9" t="str">
        <f t="shared" ca="1" si="47"/>
        <v>Quesadilla</v>
      </c>
      <c r="AI121" s="8">
        <f t="shared" ca="1" si="84"/>
        <v>0.63032407407407454</v>
      </c>
      <c r="AJ121" s="23">
        <f t="shared" ca="1" si="85"/>
        <v>0</v>
      </c>
      <c r="AK121" s="8">
        <f t="shared" ca="1" si="88"/>
        <v>0.63032407407407454</v>
      </c>
      <c r="AL121" s="7">
        <f t="shared" ca="1" si="48"/>
        <v>16</v>
      </c>
      <c r="AM121" s="8">
        <f t="shared" ca="1" si="60"/>
        <v>1.8518518518518518E-4</v>
      </c>
      <c r="AN121" s="8">
        <f t="shared" ca="1" si="61"/>
        <v>0.63050925925925971</v>
      </c>
      <c r="AO121" s="7" t="str">
        <f t="shared" ca="1" si="49"/>
        <v>Debit</v>
      </c>
      <c r="AP121" s="1">
        <f t="shared" ca="1" si="62"/>
        <v>3.472222222222765E-5</v>
      </c>
      <c r="AQ121" s="1">
        <f t="shared" ca="1" si="50"/>
        <v>2.2337962962962962E-3</v>
      </c>
      <c r="AR121">
        <f t="shared" ca="1" si="63"/>
        <v>1</v>
      </c>
      <c r="AS121" s="33">
        <f t="shared" ca="1" si="86"/>
        <v>3.472222222222765E-5</v>
      </c>
      <c r="AT121" s="33">
        <f t="shared" ca="1" si="64"/>
        <v>2.2337962962962962E-3</v>
      </c>
      <c r="AX121">
        <f t="shared" si="87"/>
        <v>117</v>
      </c>
      <c r="AY121" s="34">
        <v>5.5799411833216972E-4</v>
      </c>
    </row>
    <row r="122" spans="1:51">
      <c r="A122" s="2">
        <v>200</v>
      </c>
      <c r="B122" s="1">
        <f t="shared" si="51"/>
        <v>2.3148148148148147E-3</v>
      </c>
      <c r="C122" s="5">
        <f t="shared" ca="1" si="65"/>
        <v>0.63055555555555598</v>
      </c>
      <c r="D122" s="18">
        <f t="shared" ca="1" si="45"/>
        <v>0.63055555555555598</v>
      </c>
      <c r="E122" s="21">
        <f t="shared" ca="1" si="66"/>
        <v>0</v>
      </c>
      <c r="F122" s="18">
        <f t="shared" ca="1" si="67"/>
        <v>0.63055555555555598</v>
      </c>
      <c r="G122" s="25">
        <f t="shared" ca="1" si="52"/>
        <v>23</v>
      </c>
      <c r="H122" s="18">
        <f t="shared" ca="1" si="68"/>
        <v>2.6620370370370372E-4</v>
      </c>
      <c r="I122" s="18">
        <f t="shared" ca="1" si="69"/>
        <v>0.63082175925925965</v>
      </c>
      <c r="J122" s="16">
        <f t="shared" ca="1" si="70"/>
        <v>0.63082175925925965</v>
      </c>
      <c r="K122" s="23">
        <f t="shared" ca="1" si="71"/>
        <v>0</v>
      </c>
      <c r="L122" s="16">
        <f t="shared" ca="1" si="72"/>
        <v>0.63082175925925965</v>
      </c>
      <c r="M122" s="15">
        <f t="shared" ca="1" si="53"/>
        <v>29</v>
      </c>
      <c r="N122" s="16">
        <f t="shared" ca="1" si="54"/>
        <v>3.3564814814814812E-4</v>
      </c>
      <c r="O122" s="16">
        <f t="shared" ca="1" si="73"/>
        <v>0.63115740740740778</v>
      </c>
      <c r="P122" s="14">
        <f t="shared" ca="1" si="74"/>
        <v>0.63115740740740778</v>
      </c>
      <c r="Q122" s="23">
        <f>0</f>
        <v>0</v>
      </c>
      <c r="R122" s="14">
        <f t="shared" ca="1" si="75"/>
        <v>0.63115740740740778</v>
      </c>
      <c r="S122" s="13">
        <f t="shared" ca="1" si="55"/>
        <v>37</v>
      </c>
      <c r="T122" s="14">
        <f t="shared" ca="1" si="56"/>
        <v>4.2824074074074075E-4</v>
      </c>
      <c r="U122" s="14">
        <f t="shared" ca="1" si="76"/>
        <v>0.63158564814814855</v>
      </c>
      <c r="V122" s="12">
        <f t="shared" ca="1" si="77"/>
        <v>0.63158564814814855</v>
      </c>
      <c r="W122" s="23">
        <f t="shared" ca="1" si="78"/>
        <v>0</v>
      </c>
      <c r="X122" s="12">
        <f t="shared" ca="1" si="79"/>
        <v>0.63158564814814855</v>
      </c>
      <c r="Y122" s="11">
        <f t="shared" ca="1" si="57"/>
        <v>45</v>
      </c>
      <c r="Z122" s="12">
        <f t="shared" ca="1" si="58"/>
        <v>5.2083333333333333E-4</v>
      </c>
      <c r="AA122" s="12">
        <f t="shared" ca="1" si="80"/>
        <v>0.63210648148148185</v>
      </c>
      <c r="AB122" s="10">
        <f t="shared" ca="1" si="81"/>
        <v>0.63210648148148185</v>
      </c>
      <c r="AC122" s="23">
        <f>0</f>
        <v>0</v>
      </c>
      <c r="AD122" s="10">
        <f t="shared" ca="1" si="82"/>
        <v>0.63210648148148185</v>
      </c>
      <c r="AE122" s="9">
        <f t="shared" ca="1" si="46"/>
        <v>40</v>
      </c>
      <c r="AF122" s="10">
        <f t="shared" ca="1" si="59"/>
        <v>4.6296296296296298E-4</v>
      </c>
      <c r="AG122" s="10">
        <f t="shared" ca="1" si="83"/>
        <v>0.63256944444444485</v>
      </c>
      <c r="AH122" s="9" t="str">
        <f t="shared" ca="1" si="47"/>
        <v>Quesadilla</v>
      </c>
      <c r="AI122" s="8">
        <f t="shared" ca="1" si="84"/>
        <v>0.63256944444444485</v>
      </c>
      <c r="AJ122" s="23">
        <f t="shared" ca="1" si="85"/>
        <v>0</v>
      </c>
      <c r="AK122" s="8">
        <f t="shared" ca="1" si="88"/>
        <v>0.63256944444444485</v>
      </c>
      <c r="AL122" s="7">
        <f t="shared" ca="1" si="48"/>
        <v>28</v>
      </c>
      <c r="AM122" s="8">
        <f t="shared" ca="1" si="60"/>
        <v>3.2407407407407406E-4</v>
      </c>
      <c r="AN122" s="8">
        <f t="shared" ca="1" si="61"/>
        <v>0.63289351851851894</v>
      </c>
      <c r="AO122" s="7" t="str">
        <f t="shared" ca="1" si="49"/>
        <v>Debit</v>
      </c>
      <c r="AP122" s="1">
        <f t="shared" ca="1" si="62"/>
        <v>0</v>
      </c>
      <c r="AQ122" s="1">
        <f t="shared" ca="1" si="50"/>
        <v>2.3379629629629631E-3</v>
      </c>
      <c r="AR122">
        <f t="shared" ca="1" si="63"/>
        <v>1</v>
      </c>
      <c r="AS122" s="33">
        <f t="shared" ca="1" si="86"/>
        <v>0</v>
      </c>
      <c r="AT122" s="33">
        <f t="shared" ca="1" si="64"/>
        <v>2.3379629629629631E-3</v>
      </c>
      <c r="AX122">
        <f t="shared" si="87"/>
        <v>118</v>
      </c>
      <c r="AY122" s="34">
        <v>5.3266138395453096E-4</v>
      </c>
    </row>
    <row r="123" spans="1:51">
      <c r="A123" s="2">
        <v>108</v>
      </c>
      <c r="B123" s="1">
        <f t="shared" si="51"/>
        <v>1.25E-3</v>
      </c>
      <c r="C123" s="5">
        <f t="shared" ca="1" si="65"/>
        <v>0.63180555555555595</v>
      </c>
      <c r="D123" s="18">
        <f t="shared" ca="1" si="45"/>
        <v>0.63180555555555595</v>
      </c>
      <c r="E123" s="21">
        <f t="shared" ca="1" si="66"/>
        <v>0</v>
      </c>
      <c r="F123" s="18">
        <f t="shared" ca="1" si="67"/>
        <v>0.63180555555555595</v>
      </c>
      <c r="G123" s="25">
        <f t="shared" ca="1" si="52"/>
        <v>17</v>
      </c>
      <c r="H123" s="18">
        <f t="shared" ca="1" si="68"/>
        <v>1.9675925925925926E-4</v>
      </c>
      <c r="I123" s="18">
        <f t="shared" ca="1" si="69"/>
        <v>0.63200231481481517</v>
      </c>
      <c r="J123" s="16">
        <f t="shared" ca="1" si="70"/>
        <v>0.63200231481481517</v>
      </c>
      <c r="K123" s="23">
        <f t="shared" ca="1" si="71"/>
        <v>0</v>
      </c>
      <c r="L123" s="16">
        <f t="shared" ca="1" si="72"/>
        <v>0.63200231481481517</v>
      </c>
      <c r="M123" s="15">
        <f t="shared" ca="1" si="53"/>
        <v>31</v>
      </c>
      <c r="N123" s="16">
        <f t="shared" ca="1" si="54"/>
        <v>3.5879629629629629E-4</v>
      </c>
      <c r="O123" s="16">
        <f t="shared" ca="1" si="73"/>
        <v>0.63236111111111148</v>
      </c>
      <c r="P123" s="14">
        <f t="shared" ca="1" si="74"/>
        <v>0.63236111111111148</v>
      </c>
      <c r="Q123" s="23">
        <f>0</f>
        <v>0</v>
      </c>
      <c r="R123" s="14">
        <f t="shared" ca="1" si="75"/>
        <v>0.63236111111111148</v>
      </c>
      <c r="S123" s="13">
        <f t="shared" ca="1" si="55"/>
        <v>33</v>
      </c>
      <c r="T123" s="14">
        <f t="shared" ca="1" si="56"/>
        <v>3.8194444444444446E-4</v>
      </c>
      <c r="U123" s="14">
        <f t="shared" ca="1" si="76"/>
        <v>0.63274305555555588</v>
      </c>
      <c r="V123" s="12">
        <f t="shared" ca="1" si="77"/>
        <v>0.63274305555555588</v>
      </c>
      <c r="W123" s="23">
        <f t="shared" ca="1" si="78"/>
        <v>0</v>
      </c>
      <c r="X123" s="12">
        <f t="shared" ca="1" si="79"/>
        <v>0.63274305555555588</v>
      </c>
      <c r="Y123" s="11">
        <f t="shared" ca="1" si="57"/>
        <v>31</v>
      </c>
      <c r="Z123" s="12">
        <f t="shared" ca="1" si="58"/>
        <v>3.5879629629629629E-4</v>
      </c>
      <c r="AA123" s="12">
        <f t="shared" ca="1" si="80"/>
        <v>0.63310185185185219</v>
      </c>
      <c r="AB123" s="10">
        <f t="shared" ca="1" si="81"/>
        <v>0.63310185185185219</v>
      </c>
      <c r="AC123" s="23">
        <f>0</f>
        <v>0</v>
      </c>
      <c r="AD123" s="10">
        <f t="shared" ca="1" si="82"/>
        <v>0.63310185185185219</v>
      </c>
      <c r="AE123" s="9">
        <f t="shared" ca="1" si="46"/>
        <v>36</v>
      </c>
      <c r="AF123" s="10">
        <f t="shared" ca="1" si="59"/>
        <v>4.1666666666666669E-4</v>
      </c>
      <c r="AG123" s="10">
        <f t="shared" ca="1" si="83"/>
        <v>0.63351851851851881</v>
      </c>
      <c r="AH123" s="9" t="str">
        <f t="shared" ca="1" si="47"/>
        <v>Bowl</v>
      </c>
      <c r="AI123" s="8">
        <f t="shared" ca="1" si="84"/>
        <v>0.63351851851851881</v>
      </c>
      <c r="AJ123" s="23">
        <f t="shared" ca="1" si="85"/>
        <v>0</v>
      </c>
      <c r="AK123" s="8">
        <f t="shared" ca="1" si="88"/>
        <v>0.63351851851851881</v>
      </c>
      <c r="AL123" s="7">
        <f t="shared" ca="1" si="48"/>
        <v>42</v>
      </c>
      <c r="AM123" s="8">
        <f t="shared" ca="1" si="60"/>
        <v>4.861111111111111E-4</v>
      </c>
      <c r="AN123" s="8">
        <f t="shared" ca="1" si="61"/>
        <v>0.63400462962962989</v>
      </c>
      <c r="AO123" s="7" t="str">
        <f t="shared" ca="1" si="49"/>
        <v>Cash</v>
      </c>
      <c r="AP123" s="1">
        <f t="shared" ca="1" si="62"/>
        <v>0</v>
      </c>
      <c r="AQ123" s="1">
        <f t="shared" ca="1" si="50"/>
        <v>2.1990740740740742E-3</v>
      </c>
      <c r="AR123">
        <f t="shared" ca="1" si="63"/>
        <v>1</v>
      </c>
      <c r="AS123" s="33">
        <f t="shared" ca="1" si="86"/>
        <v>0</v>
      </c>
      <c r="AT123" s="33">
        <f t="shared" ca="1" si="64"/>
        <v>2.1990740740740742E-3</v>
      </c>
      <c r="AX123">
        <f t="shared" si="87"/>
        <v>119</v>
      </c>
      <c r="AY123" s="34">
        <v>6.6285231772656621E-4</v>
      </c>
    </row>
    <row r="124" spans="1:51">
      <c r="A124" s="2">
        <v>138</v>
      </c>
      <c r="B124" s="1">
        <f t="shared" si="51"/>
        <v>1.5972222222222223E-3</v>
      </c>
      <c r="C124" s="5">
        <f t="shared" ca="1" si="65"/>
        <v>0.6334027777777782</v>
      </c>
      <c r="D124" s="18">
        <f t="shared" ca="1" si="45"/>
        <v>0.6334027777777782</v>
      </c>
      <c r="E124" s="21">
        <f t="shared" ca="1" si="66"/>
        <v>0</v>
      </c>
      <c r="F124" s="18">
        <f t="shared" ca="1" si="67"/>
        <v>0.6334027777777782</v>
      </c>
      <c r="G124" s="25">
        <f t="shared" ca="1" si="52"/>
        <v>12</v>
      </c>
      <c r="H124" s="18">
        <f t="shared" ca="1" si="68"/>
        <v>1.3888888888888889E-4</v>
      </c>
      <c r="I124" s="18">
        <f t="shared" ca="1" si="69"/>
        <v>0.63354166666666711</v>
      </c>
      <c r="J124" s="16">
        <f t="shared" ca="1" si="70"/>
        <v>0.63354166666666711</v>
      </c>
      <c r="K124" s="23">
        <f t="shared" ca="1" si="71"/>
        <v>0</v>
      </c>
      <c r="L124" s="16">
        <f t="shared" ca="1" si="72"/>
        <v>0.63354166666666711</v>
      </c>
      <c r="M124" s="15">
        <f t="shared" ca="1" si="53"/>
        <v>21</v>
      </c>
      <c r="N124" s="16">
        <f t="shared" ca="1" si="54"/>
        <v>2.4305555555555555E-4</v>
      </c>
      <c r="O124" s="16">
        <f t="shared" ca="1" si="73"/>
        <v>0.63378472222222271</v>
      </c>
      <c r="P124" s="14">
        <f t="shared" ca="1" si="74"/>
        <v>0.63378472222222271</v>
      </c>
      <c r="Q124" s="23">
        <f>0</f>
        <v>0</v>
      </c>
      <c r="R124" s="14">
        <f t="shared" ca="1" si="75"/>
        <v>0.63378472222222271</v>
      </c>
      <c r="S124" s="13">
        <f t="shared" ca="1" si="55"/>
        <v>40</v>
      </c>
      <c r="T124" s="14">
        <f t="shared" ca="1" si="56"/>
        <v>4.6296296296296298E-4</v>
      </c>
      <c r="U124" s="14">
        <f t="shared" ca="1" si="76"/>
        <v>0.63424768518518571</v>
      </c>
      <c r="V124" s="12">
        <f t="shared" ca="1" si="77"/>
        <v>0.63424768518518571</v>
      </c>
      <c r="W124" s="23">
        <f t="shared" ca="1" si="78"/>
        <v>0</v>
      </c>
      <c r="X124" s="12">
        <f t="shared" ca="1" si="79"/>
        <v>0.63424768518518571</v>
      </c>
      <c r="Y124" s="11">
        <f t="shared" ca="1" si="57"/>
        <v>29</v>
      </c>
      <c r="Z124" s="12">
        <f t="shared" ca="1" si="58"/>
        <v>3.3564814814814812E-4</v>
      </c>
      <c r="AA124" s="12">
        <f t="shared" ca="1" si="80"/>
        <v>0.63458333333333383</v>
      </c>
      <c r="AB124" s="10">
        <f t="shared" ca="1" si="81"/>
        <v>0.63458333333333383</v>
      </c>
      <c r="AC124" s="23">
        <f>0</f>
        <v>0</v>
      </c>
      <c r="AD124" s="10">
        <f t="shared" ca="1" si="82"/>
        <v>0.63458333333333383</v>
      </c>
      <c r="AE124" s="9">
        <f t="shared" ca="1" si="46"/>
        <v>35</v>
      </c>
      <c r="AF124" s="10">
        <f t="shared" ca="1" si="59"/>
        <v>4.0509259259259258E-4</v>
      </c>
      <c r="AG124" s="10">
        <f t="shared" ca="1" si="83"/>
        <v>0.63498842592592641</v>
      </c>
      <c r="AH124" s="9" t="str">
        <f t="shared" ca="1" si="47"/>
        <v>Bowl</v>
      </c>
      <c r="AI124" s="8">
        <f t="shared" ca="1" si="84"/>
        <v>0.63498842592592641</v>
      </c>
      <c r="AJ124" s="23">
        <f t="shared" ca="1" si="85"/>
        <v>0</v>
      </c>
      <c r="AK124" s="8">
        <f t="shared" ca="1" si="88"/>
        <v>0.63498842592592641</v>
      </c>
      <c r="AL124" s="7">
        <f t="shared" ca="1" si="48"/>
        <v>22</v>
      </c>
      <c r="AM124" s="8">
        <f t="shared" ca="1" si="60"/>
        <v>2.5462962962962961E-4</v>
      </c>
      <c r="AN124" s="8">
        <f t="shared" ca="1" si="61"/>
        <v>0.63524305555555605</v>
      </c>
      <c r="AO124" s="7" t="str">
        <f t="shared" ca="1" si="49"/>
        <v>Debit</v>
      </c>
      <c r="AP124" s="1">
        <f t="shared" ca="1" si="62"/>
        <v>0</v>
      </c>
      <c r="AQ124" s="1">
        <f t="shared" ca="1" si="50"/>
        <v>1.8402777777777777E-3</v>
      </c>
      <c r="AR124">
        <f t="shared" ca="1" si="63"/>
        <v>1</v>
      </c>
      <c r="AS124" s="33">
        <f t="shared" ca="1" si="86"/>
        <v>0</v>
      </c>
      <c r="AT124" s="33">
        <f t="shared" ca="1" si="64"/>
        <v>1.8402777777777777E-3</v>
      </c>
      <c r="AX124">
        <f t="shared" si="87"/>
        <v>120</v>
      </c>
      <c r="AY124" s="34">
        <v>5.0417972831766768E-4</v>
      </c>
    </row>
    <row r="125" spans="1:51">
      <c r="A125" s="2">
        <v>242</v>
      </c>
      <c r="B125" s="1">
        <f t="shared" si="51"/>
        <v>2.8009259259259259E-3</v>
      </c>
      <c r="C125" s="5">
        <f t="shared" ca="1" si="65"/>
        <v>0.63620370370370416</v>
      </c>
      <c r="D125" s="18">
        <f t="shared" ca="1" si="45"/>
        <v>0.63620370370370416</v>
      </c>
      <c r="E125" s="21">
        <f t="shared" ca="1" si="66"/>
        <v>0</v>
      </c>
      <c r="F125" s="18">
        <f t="shared" ca="1" si="67"/>
        <v>0.63620370370370416</v>
      </c>
      <c r="G125" s="25">
        <f t="shared" ca="1" si="52"/>
        <v>29</v>
      </c>
      <c r="H125" s="18">
        <f t="shared" ca="1" si="68"/>
        <v>3.3564814814814812E-4</v>
      </c>
      <c r="I125" s="18">
        <f t="shared" ca="1" si="69"/>
        <v>0.63653935185185229</v>
      </c>
      <c r="J125" s="16">
        <f t="shared" ca="1" si="70"/>
        <v>0.63653935185185229</v>
      </c>
      <c r="K125" s="23">
        <f t="shared" ca="1" si="71"/>
        <v>0</v>
      </c>
      <c r="L125" s="16">
        <f t="shared" ca="1" si="72"/>
        <v>0.63653935185185229</v>
      </c>
      <c r="M125" s="15">
        <f t="shared" ca="1" si="53"/>
        <v>29</v>
      </c>
      <c r="N125" s="16">
        <f t="shared" ca="1" si="54"/>
        <v>3.3564814814814812E-4</v>
      </c>
      <c r="O125" s="16">
        <f t="shared" ca="1" si="73"/>
        <v>0.63687500000000041</v>
      </c>
      <c r="P125" s="14">
        <f t="shared" ca="1" si="74"/>
        <v>0.63687500000000041</v>
      </c>
      <c r="Q125" s="23">
        <f>0</f>
        <v>0</v>
      </c>
      <c r="R125" s="14">
        <f t="shared" ca="1" si="75"/>
        <v>0.63687500000000041</v>
      </c>
      <c r="S125" s="13">
        <f t="shared" ca="1" si="55"/>
        <v>17</v>
      </c>
      <c r="T125" s="14">
        <f t="shared" ca="1" si="56"/>
        <v>1.9675925925925926E-4</v>
      </c>
      <c r="U125" s="14">
        <f t="shared" ca="1" si="76"/>
        <v>0.63707175925925963</v>
      </c>
      <c r="V125" s="12">
        <f t="shared" ca="1" si="77"/>
        <v>0.63707175925925963</v>
      </c>
      <c r="W125" s="23">
        <f t="shared" ca="1" si="78"/>
        <v>0</v>
      </c>
      <c r="X125" s="12">
        <f t="shared" ca="1" si="79"/>
        <v>0.63707175925925963</v>
      </c>
      <c r="Y125" s="11">
        <f t="shared" ca="1" si="57"/>
        <v>36</v>
      </c>
      <c r="Z125" s="12">
        <f t="shared" ca="1" si="58"/>
        <v>4.1666666666666669E-4</v>
      </c>
      <c r="AA125" s="12">
        <f t="shared" ca="1" si="80"/>
        <v>0.63748842592592625</v>
      </c>
      <c r="AB125" s="10">
        <f t="shared" ca="1" si="81"/>
        <v>0.63748842592592625</v>
      </c>
      <c r="AC125" s="23">
        <f>0</f>
        <v>0</v>
      </c>
      <c r="AD125" s="10">
        <f t="shared" ca="1" si="82"/>
        <v>0.63748842592592625</v>
      </c>
      <c r="AE125" s="9">
        <f t="shared" ca="1" si="46"/>
        <v>25</v>
      </c>
      <c r="AF125" s="10">
        <f t="shared" ca="1" si="59"/>
        <v>2.8935185185185184E-4</v>
      </c>
      <c r="AG125" s="10">
        <f t="shared" ca="1" si="83"/>
        <v>0.63777777777777811</v>
      </c>
      <c r="AH125" s="9" t="str">
        <f t="shared" ca="1" si="47"/>
        <v>Bowl</v>
      </c>
      <c r="AI125" s="8">
        <f t="shared" ca="1" si="84"/>
        <v>0.63777777777777811</v>
      </c>
      <c r="AJ125" s="23">
        <f t="shared" ca="1" si="85"/>
        <v>0</v>
      </c>
      <c r="AK125" s="8">
        <f t="shared" ca="1" si="88"/>
        <v>0.63777777777777811</v>
      </c>
      <c r="AL125" s="7">
        <f t="shared" ca="1" si="48"/>
        <v>19</v>
      </c>
      <c r="AM125" s="8">
        <f t="shared" ca="1" si="60"/>
        <v>2.199074074074074E-4</v>
      </c>
      <c r="AN125" s="8">
        <f t="shared" ca="1" si="61"/>
        <v>0.63799768518518551</v>
      </c>
      <c r="AO125" s="7" t="str">
        <f t="shared" ca="1" si="49"/>
        <v>Debit</v>
      </c>
      <c r="AP125" s="1">
        <f t="shared" ca="1" si="62"/>
        <v>0</v>
      </c>
      <c r="AQ125" s="1">
        <f t="shared" ca="1" si="50"/>
        <v>1.7939814814814815E-3</v>
      </c>
      <c r="AR125">
        <f t="shared" ca="1" si="63"/>
        <v>1</v>
      </c>
      <c r="AS125" s="33">
        <f t="shared" ca="1" si="86"/>
        <v>0</v>
      </c>
      <c r="AT125" s="33">
        <f t="shared" ca="1" si="64"/>
        <v>1.7939814814814815E-3</v>
      </c>
      <c r="AX125">
        <f t="shared" si="87"/>
        <v>121</v>
      </c>
      <c r="AY125" s="34">
        <v>4.985614557775701E-4</v>
      </c>
    </row>
    <row r="126" spans="1:51">
      <c r="A126" s="2">
        <v>296</v>
      </c>
      <c r="B126" s="1">
        <f t="shared" si="51"/>
        <v>3.425925925925926E-3</v>
      </c>
      <c r="C126" s="5">
        <f t="shared" ca="1" si="65"/>
        <v>0.6396296296296301</v>
      </c>
      <c r="D126" s="18">
        <f t="shared" ca="1" si="45"/>
        <v>0.6396296296296301</v>
      </c>
      <c r="E126" s="21">
        <f t="shared" ca="1" si="66"/>
        <v>0</v>
      </c>
      <c r="F126" s="18">
        <f t="shared" ca="1" si="67"/>
        <v>0.6396296296296301</v>
      </c>
      <c r="G126" s="25">
        <f t="shared" ca="1" si="52"/>
        <v>29</v>
      </c>
      <c r="H126" s="18">
        <f t="shared" ca="1" si="68"/>
        <v>3.3564814814814812E-4</v>
      </c>
      <c r="I126" s="18">
        <f t="shared" ca="1" si="69"/>
        <v>0.63996527777777823</v>
      </c>
      <c r="J126" s="16">
        <f t="shared" ca="1" si="70"/>
        <v>0.63996527777777823</v>
      </c>
      <c r="K126" s="23">
        <f t="shared" ca="1" si="71"/>
        <v>0</v>
      </c>
      <c r="L126" s="16">
        <f t="shared" ca="1" si="72"/>
        <v>0.63996527777777823</v>
      </c>
      <c r="M126" s="15">
        <f t="shared" ca="1" si="53"/>
        <v>25</v>
      </c>
      <c r="N126" s="16">
        <f t="shared" ca="1" si="54"/>
        <v>2.8935185185185184E-4</v>
      </c>
      <c r="O126" s="16">
        <f t="shared" ca="1" si="73"/>
        <v>0.64025462962963009</v>
      </c>
      <c r="P126" s="14">
        <f t="shared" ca="1" si="74"/>
        <v>0.64025462962963009</v>
      </c>
      <c r="Q126" s="23">
        <f>0</f>
        <v>0</v>
      </c>
      <c r="R126" s="14">
        <f t="shared" ca="1" si="75"/>
        <v>0.64025462962963009</v>
      </c>
      <c r="S126" s="13">
        <f t="shared" ca="1" si="55"/>
        <v>40</v>
      </c>
      <c r="T126" s="14">
        <f t="shared" ca="1" si="56"/>
        <v>4.6296296296296298E-4</v>
      </c>
      <c r="U126" s="14">
        <f t="shared" ca="1" si="76"/>
        <v>0.64071759259259309</v>
      </c>
      <c r="V126" s="12">
        <f t="shared" ca="1" si="77"/>
        <v>0.64071759259259309</v>
      </c>
      <c r="W126" s="23">
        <f t="shared" ca="1" si="78"/>
        <v>0</v>
      </c>
      <c r="X126" s="12">
        <f t="shared" ca="1" si="79"/>
        <v>0.64071759259259309</v>
      </c>
      <c r="Y126" s="11">
        <f t="shared" ca="1" si="57"/>
        <v>20</v>
      </c>
      <c r="Z126" s="12">
        <f t="shared" ca="1" si="58"/>
        <v>2.3148148148148149E-4</v>
      </c>
      <c r="AA126" s="12">
        <f t="shared" ca="1" si="80"/>
        <v>0.64094907407407453</v>
      </c>
      <c r="AB126" s="10">
        <f t="shared" ca="1" si="81"/>
        <v>0.64094907407407453</v>
      </c>
      <c r="AC126" s="23">
        <f>0</f>
        <v>0</v>
      </c>
      <c r="AD126" s="10">
        <f t="shared" ca="1" si="82"/>
        <v>0.64094907407407453</v>
      </c>
      <c r="AE126" s="9">
        <f t="shared" ca="1" si="46"/>
        <v>40</v>
      </c>
      <c r="AF126" s="10">
        <f t="shared" ca="1" si="59"/>
        <v>4.6296296296296298E-4</v>
      </c>
      <c r="AG126" s="10">
        <f t="shared" ca="1" si="83"/>
        <v>0.64141203703703753</v>
      </c>
      <c r="AH126" s="9" t="str">
        <f t="shared" ca="1" si="47"/>
        <v>Bowl</v>
      </c>
      <c r="AI126" s="8">
        <f t="shared" ca="1" si="84"/>
        <v>0.64141203703703753</v>
      </c>
      <c r="AJ126" s="23">
        <f t="shared" ca="1" si="85"/>
        <v>0</v>
      </c>
      <c r="AK126" s="8">
        <f t="shared" ca="1" si="88"/>
        <v>0.64141203703703753</v>
      </c>
      <c r="AL126" s="7">
        <f t="shared" ca="1" si="48"/>
        <v>25</v>
      </c>
      <c r="AM126" s="8">
        <f t="shared" ca="1" si="60"/>
        <v>2.8935185185185184E-4</v>
      </c>
      <c r="AN126" s="8">
        <f t="shared" ca="1" si="61"/>
        <v>0.64170138888888939</v>
      </c>
      <c r="AO126" s="7" t="str">
        <f t="shared" ca="1" si="49"/>
        <v>Debit</v>
      </c>
      <c r="AP126" s="1">
        <f t="shared" ca="1" si="62"/>
        <v>0</v>
      </c>
      <c r="AQ126" s="1">
        <f t="shared" ca="1" si="50"/>
        <v>2.0717592592592593E-3</v>
      </c>
      <c r="AR126">
        <f t="shared" ca="1" si="63"/>
        <v>1</v>
      </c>
      <c r="AS126" s="33">
        <f t="shared" ca="1" si="86"/>
        <v>0</v>
      </c>
      <c r="AT126" s="33">
        <f t="shared" ca="1" si="64"/>
        <v>2.0717592592592593E-3</v>
      </c>
      <c r="AX126">
        <f t="shared" si="87"/>
        <v>122</v>
      </c>
      <c r="AY126" s="34">
        <v>6.6389469406709963E-4</v>
      </c>
    </row>
    <row r="127" spans="1:51">
      <c r="A127" s="2">
        <v>286</v>
      </c>
      <c r="B127" s="1">
        <f t="shared" si="51"/>
        <v>3.3101851851851851E-3</v>
      </c>
      <c r="C127" s="5">
        <f t="shared" ca="1" si="65"/>
        <v>0.64293981481481532</v>
      </c>
      <c r="D127" s="18">
        <f t="shared" ca="1" si="45"/>
        <v>0.64293981481481532</v>
      </c>
      <c r="E127" s="21">
        <f t="shared" ca="1" si="66"/>
        <v>0</v>
      </c>
      <c r="F127" s="18">
        <f t="shared" ca="1" si="67"/>
        <v>0.64293981481481532</v>
      </c>
      <c r="G127" s="25">
        <f t="shared" ca="1" si="52"/>
        <v>29</v>
      </c>
      <c r="H127" s="18">
        <f t="shared" ca="1" si="68"/>
        <v>3.3564814814814812E-4</v>
      </c>
      <c r="I127" s="18">
        <f t="shared" ca="1" si="69"/>
        <v>0.64327546296296345</v>
      </c>
      <c r="J127" s="16">
        <f t="shared" ca="1" si="70"/>
        <v>0.64327546296296345</v>
      </c>
      <c r="K127" s="23">
        <f t="shared" ca="1" si="71"/>
        <v>0</v>
      </c>
      <c r="L127" s="16">
        <f t="shared" ca="1" si="72"/>
        <v>0.64327546296296345</v>
      </c>
      <c r="M127" s="15">
        <f t="shared" ca="1" si="53"/>
        <v>14</v>
      </c>
      <c r="N127" s="16">
        <f t="shared" ca="1" si="54"/>
        <v>1.6203703703703703E-4</v>
      </c>
      <c r="O127" s="16">
        <f t="shared" ca="1" si="73"/>
        <v>0.64343750000000044</v>
      </c>
      <c r="P127" s="14">
        <f t="shared" ca="1" si="74"/>
        <v>0.64343750000000044</v>
      </c>
      <c r="Q127" s="23">
        <f>0</f>
        <v>0</v>
      </c>
      <c r="R127" s="14">
        <f t="shared" ca="1" si="75"/>
        <v>0.64343750000000044</v>
      </c>
      <c r="S127" s="13">
        <f t="shared" ca="1" si="55"/>
        <v>26</v>
      </c>
      <c r="T127" s="14">
        <f t="shared" ca="1" si="56"/>
        <v>3.0092592592592595E-4</v>
      </c>
      <c r="U127" s="14">
        <f t="shared" ca="1" si="76"/>
        <v>0.64373842592592634</v>
      </c>
      <c r="V127" s="12">
        <f t="shared" ca="1" si="77"/>
        <v>0.64373842592592634</v>
      </c>
      <c r="W127" s="23">
        <f t="shared" ca="1" si="78"/>
        <v>0</v>
      </c>
      <c r="X127" s="12">
        <f t="shared" ca="1" si="79"/>
        <v>0.64373842592592634</v>
      </c>
      <c r="Y127" s="11">
        <f t="shared" ca="1" si="57"/>
        <v>26</v>
      </c>
      <c r="Z127" s="12">
        <f t="shared" ca="1" si="58"/>
        <v>3.0092592592592595E-4</v>
      </c>
      <c r="AA127" s="12">
        <f t="shared" ca="1" si="80"/>
        <v>0.64403935185185224</v>
      </c>
      <c r="AB127" s="10">
        <f t="shared" ca="1" si="81"/>
        <v>0.64403935185185224</v>
      </c>
      <c r="AC127" s="23">
        <f>0</f>
        <v>0</v>
      </c>
      <c r="AD127" s="10">
        <f t="shared" ca="1" si="82"/>
        <v>0.64403935185185224</v>
      </c>
      <c r="AE127" s="9">
        <f t="shared" ca="1" si="46"/>
        <v>45</v>
      </c>
      <c r="AF127" s="10">
        <f t="shared" ca="1" si="59"/>
        <v>5.2083333333333333E-4</v>
      </c>
      <c r="AG127" s="10">
        <f t="shared" ca="1" si="83"/>
        <v>0.64456018518518554</v>
      </c>
      <c r="AH127" s="9" t="str">
        <f t="shared" ca="1" si="47"/>
        <v>Burrito</v>
      </c>
      <c r="AI127" s="8">
        <f t="shared" ca="1" si="84"/>
        <v>0.64456018518518554</v>
      </c>
      <c r="AJ127" s="23">
        <f t="shared" ca="1" si="85"/>
        <v>0</v>
      </c>
      <c r="AK127" s="8">
        <f t="shared" ca="1" si="88"/>
        <v>0.64456018518518554</v>
      </c>
      <c r="AL127" s="7">
        <f t="shared" ca="1" si="48"/>
        <v>27</v>
      </c>
      <c r="AM127" s="8">
        <f t="shared" ca="1" si="60"/>
        <v>3.1250000000000001E-4</v>
      </c>
      <c r="AN127" s="8">
        <f t="shared" ca="1" si="61"/>
        <v>0.64487268518518559</v>
      </c>
      <c r="AO127" s="7" t="str">
        <f t="shared" ca="1" si="49"/>
        <v>Debit</v>
      </c>
      <c r="AP127" s="1">
        <f t="shared" ca="1" si="62"/>
        <v>0</v>
      </c>
      <c r="AQ127" s="1">
        <f t="shared" ca="1" si="50"/>
        <v>1.9328703703703702E-3</v>
      </c>
      <c r="AR127">
        <f t="shared" ca="1" si="63"/>
        <v>1</v>
      </c>
      <c r="AS127" s="33">
        <f t="shared" ca="1" si="86"/>
        <v>0</v>
      </c>
      <c r="AT127" s="33">
        <f t="shared" ca="1" si="64"/>
        <v>1.9328703703703702E-3</v>
      </c>
      <c r="AX127">
        <f t="shared" si="87"/>
        <v>123</v>
      </c>
      <c r="AY127" s="34">
        <v>5.1049673887722778E-4</v>
      </c>
    </row>
    <row r="128" spans="1:51">
      <c r="A128" s="2">
        <v>141</v>
      </c>
      <c r="B128" s="1">
        <f t="shared" si="51"/>
        <v>1.6319444444444445E-3</v>
      </c>
      <c r="C128" s="5">
        <f t="shared" ca="1" si="65"/>
        <v>0.6445717592592598</v>
      </c>
      <c r="D128" s="18">
        <f t="shared" ca="1" si="45"/>
        <v>0.6445717592592598</v>
      </c>
      <c r="E128" s="21">
        <f t="shared" ca="1" si="66"/>
        <v>0</v>
      </c>
      <c r="F128" s="18">
        <f t="shared" ca="1" si="67"/>
        <v>0.6445717592592598</v>
      </c>
      <c r="G128" s="25">
        <f t="shared" ca="1" si="52"/>
        <v>12</v>
      </c>
      <c r="H128" s="18">
        <f t="shared" ca="1" si="68"/>
        <v>1.3888888888888889E-4</v>
      </c>
      <c r="I128" s="18">
        <f t="shared" ca="1" si="69"/>
        <v>0.64471064814814871</v>
      </c>
      <c r="J128" s="16">
        <f t="shared" ca="1" si="70"/>
        <v>0.64471064814814871</v>
      </c>
      <c r="K128" s="23">
        <f t="shared" ca="1" si="71"/>
        <v>0</v>
      </c>
      <c r="L128" s="16">
        <f t="shared" ca="1" si="72"/>
        <v>0.64471064814814871</v>
      </c>
      <c r="M128" s="15">
        <f t="shared" ca="1" si="53"/>
        <v>24</v>
      </c>
      <c r="N128" s="16">
        <f t="shared" ca="1" si="54"/>
        <v>2.7777777777777778E-4</v>
      </c>
      <c r="O128" s="16">
        <f t="shared" ca="1" si="73"/>
        <v>0.64498842592592653</v>
      </c>
      <c r="P128" s="14">
        <f t="shared" ca="1" si="74"/>
        <v>0.64498842592592653</v>
      </c>
      <c r="Q128" s="23">
        <f>0</f>
        <v>0</v>
      </c>
      <c r="R128" s="14">
        <f t="shared" ca="1" si="75"/>
        <v>0.64498842592592653</v>
      </c>
      <c r="S128" s="13">
        <f t="shared" ca="1" si="55"/>
        <v>30</v>
      </c>
      <c r="T128" s="14">
        <f t="shared" ca="1" si="56"/>
        <v>3.4722222222222224E-4</v>
      </c>
      <c r="U128" s="14">
        <f t="shared" ca="1" si="76"/>
        <v>0.64533564814814881</v>
      </c>
      <c r="V128" s="12">
        <f t="shared" ca="1" si="77"/>
        <v>0.64533564814814881</v>
      </c>
      <c r="W128" s="23">
        <f t="shared" ca="1" si="78"/>
        <v>0</v>
      </c>
      <c r="X128" s="12">
        <f t="shared" ca="1" si="79"/>
        <v>0.64533564814814881</v>
      </c>
      <c r="Y128" s="11">
        <f t="shared" ca="1" si="57"/>
        <v>31</v>
      </c>
      <c r="Z128" s="12">
        <f t="shared" ca="1" si="58"/>
        <v>3.5879629629629629E-4</v>
      </c>
      <c r="AA128" s="12">
        <f t="shared" ca="1" si="80"/>
        <v>0.64569444444444513</v>
      </c>
      <c r="AB128" s="10">
        <f t="shared" ca="1" si="81"/>
        <v>0.64569444444444513</v>
      </c>
      <c r="AC128" s="23">
        <f>0</f>
        <v>0</v>
      </c>
      <c r="AD128" s="10">
        <f t="shared" ca="1" si="82"/>
        <v>0.64569444444444513</v>
      </c>
      <c r="AE128" s="9">
        <f t="shared" ca="1" si="46"/>
        <v>30</v>
      </c>
      <c r="AF128" s="10">
        <f t="shared" ca="1" si="59"/>
        <v>3.4722222222222224E-4</v>
      </c>
      <c r="AG128" s="10">
        <f t="shared" ca="1" si="83"/>
        <v>0.6460416666666674</v>
      </c>
      <c r="AH128" s="9" t="str">
        <f t="shared" ca="1" si="47"/>
        <v>Bowl</v>
      </c>
      <c r="AI128" s="8">
        <f t="shared" ca="1" si="84"/>
        <v>0.6460416666666674</v>
      </c>
      <c r="AJ128" s="23">
        <f t="shared" ca="1" si="85"/>
        <v>0</v>
      </c>
      <c r="AK128" s="8">
        <f t="shared" ca="1" si="88"/>
        <v>0.6460416666666674</v>
      </c>
      <c r="AL128" s="7">
        <f t="shared" ca="1" si="48"/>
        <v>25</v>
      </c>
      <c r="AM128" s="8">
        <f t="shared" ca="1" si="60"/>
        <v>2.8935185185185184E-4</v>
      </c>
      <c r="AN128" s="8">
        <f t="shared" ca="1" si="61"/>
        <v>0.64633101851851926</v>
      </c>
      <c r="AO128" s="7" t="str">
        <f t="shared" ca="1" si="49"/>
        <v>Debit</v>
      </c>
      <c r="AP128" s="1">
        <f t="shared" ca="1" si="62"/>
        <v>0</v>
      </c>
      <c r="AQ128" s="1">
        <f t="shared" ca="1" si="50"/>
        <v>1.7592592592592595E-3</v>
      </c>
      <c r="AR128">
        <f t="shared" ca="1" si="63"/>
        <v>1</v>
      </c>
      <c r="AS128" s="33">
        <f t="shared" ca="1" si="86"/>
        <v>0</v>
      </c>
      <c r="AT128" s="33">
        <f t="shared" ca="1" si="64"/>
        <v>1.7592592592592595E-3</v>
      </c>
      <c r="AX128">
        <f t="shared" si="87"/>
        <v>124</v>
      </c>
      <c r="AY128" s="34">
        <v>4.9404553924996828E-4</v>
      </c>
    </row>
    <row r="129" spans="1:51">
      <c r="A129" s="2">
        <v>169</v>
      </c>
      <c r="B129" s="1">
        <f t="shared" si="51"/>
        <v>1.9560185185185184E-3</v>
      </c>
      <c r="C129" s="5">
        <f t="shared" ca="1" si="65"/>
        <v>0.64652777777777837</v>
      </c>
      <c r="D129" s="18">
        <f t="shared" ca="1" si="45"/>
        <v>0.64652777777777837</v>
      </c>
      <c r="E129" s="21">
        <f t="shared" ca="1" si="66"/>
        <v>0</v>
      </c>
      <c r="F129" s="18">
        <f t="shared" ca="1" si="67"/>
        <v>0.64652777777777837</v>
      </c>
      <c r="G129" s="25">
        <f t="shared" ca="1" si="52"/>
        <v>23</v>
      </c>
      <c r="H129" s="18">
        <f t="shared" ca="1" si="68"/>
        <v>2.6620370370370372E-4</v>
      </c>
      <c r="I129" s="18">
        <f t="shared" ca="1" si="69"/>
        <v>0.64679398148148204</v>
      </c>
      <c r="J129" s="16">
        <f t="shared" ca="1" si="70"/>
        <v>0.64679398148148204</v>
      </c>
      <c r="K129" s="23">
        <f t="shared" ca="1" si="71"/>
        <v>0</v>
      </c>
      <c r="L129" s="16">
        <f t="shared" ca="1" si="72"/>
        <v>0.64679398148148204</v>
      </c>
      <c r="M129" s="15">
        <f t="shared" ca="1" si="53"/>
        <v>31</v>
      </c>
      <c r="N129" s="16">
        <f t="shared" ca="1" si="54"/>
        <v>3.5879629629629629E-4</v>
      </c>
      <c r="O129" s="16">
        <f t="shared" ca="1" si="73"/>
        <v>0.64715277777777835</v>
      </c>
      <c r="P129" s="14">
        <f t="shared" ca="1" si="74"/>
        <v>0.64715277777777835</v>
      </c>
      <c r="Q129" s="23">
        <f>0</f>
        <v>0</v>
      </c>
      <c r="R129" s="14">
        <f t="shared" ca="1" si="75"/>
        <v>0.64715277777777835</v>
      </c>
      <c r="S129" s="13">
        <f t="shared" ca="1" si="55"/>
        <v>32</v>
      </c>
      <c r="T129" s="14">
        <f t="shared" ca="1" si="56"/>
        <v>3.7037037037037035E-4</v>
      </c>
      <c r="U129" s="14">
        <f t="shared" ca="1" si="76"/>
        <v>0.64752314814814871</v>
      </c>
      <c r="V129" s="12">
        <f t="shared" ca="1" si="77"/>
        <v>0.64752314814814871</v>
      </c>
      <c r="W129" s="23">
        <f t="shared" ca="1" si="78"/>
        <v>0</v>
      </c>
      <c r="X129" s="12">
        <f t="shared" ca="1" si="79"/>
        <v>0.64752314814814871</v>
      </c>
      <c r="Y129" s="11">
        <f t="shared" ca="1" si="57"/>
        <v>43</v>
      </c>
      <c r="Z129" s="12">
        <f t="shared" ca="1" si="58"/>
        <v>4.9768518518518521E-4</v>
      </c>
      <c r="AA129" s="12">
        <f t="shared" ca="1" si="80"/>
        <v>0.64802083333333393</v>
      </c>
      <c r="AB129" s="10">
        <f t="shared" ca="1" si="81"/>
        <v>0.64802083333333393</v>
      </c>
      <c r="AC129" s="23">
        <f>0</f>
        <v>0</v>
      </c>
      <c r="AD129" s="10">
        <f t="shared" ca="1" si="82"/>
        <v>0.64802083333333393</v>
      </c>
      <c r="AE129" s="9">
        <f t="shared" ca="1" si="46"/>
        <v>58</v>
      </c>
      <c r="AF129" s="10">
        <f t="shared" ca="1" si="59"/>
        <v>6.7129629629629625E-4</v>
      </c>
      <c r="AG129" s="10">
        <f t="shared" ca="1" si="83"/>
        <v>0.64869212962963019</v>
      </c>
      <c r="AH129" s="9" t="str">
        <f t="shared" ca="1" si="47"/>
        <v>Quesadilla</v>
      </c>
      <c r="AI129" s="8">
        <f t="shared" ca="1" si="84"/>
        <v>0.64869212962963019</v>
      </c>
      <c r="AJ129" s="23">
        <f t="shared" ca="1" si="85"/>
        <v>0</v>
      </c>
      <c r="AK129" s="8">
        <f t="shared" ca="1" si="88"/>
        <v>0.64869212962963019</v>
      </c>
      <c r="AL129" s="7">
        <f t="shared" ca="1" si="48"/>
        <v>42</v>
      </c>
      <c r="AM129" s="8">
        <f t="shared" ca="1" si="60"/>
        <v>4.861111111111111E-4</v>
      </c>
      <c r="AN129" s="8">
        <f t="shared" ca="1" si="61"/>
        <v>0.64917824074074126</v>
      </c>
      <c r="AO129" s="7" t="str">
        <f t="shared" ca="1" si="49"/>
        <v>Cash</v>
      </c>
      <c r="AP129" s="1">
        <f t="shared" ca="1" si="62"/>
        <v>0</v>
      </c>
      <c r="AQ129" s="1">
        <f t="shared" ca="1" si="50"/>
        <v>2.650462962962963E-3</v>
      </c>
      <c r="AR129">
        <f t="shared" ca="1" si="63"/>
        <v>1</v>
      </c>
      <c r="AS129" s="33">
        <f t="shared" ca="1" si="86"/>
        <v>0</v>
      </c>
      <c r="AT129" s="33">
        <f t="shared" ca="1" si="64"/>
        <v>2.650462962962963E-3</v>
      </c>
      <c r="AX129">
        <f t="shared" si="87"/>
        <v>125</v>
      </c>
      <c r="AY129" s="34">
        <v>4.9601094805498647E-4</v>
      </c>
    </row>
    <row r="130" spans="1:51">
      <c r="A130" s="2">
        <v>132</v>
      </c>
      <c r="B130" s="1">
        <f t="shared" si="51"/>
        <v>1.5277777777777779E-3</v>
      </c>
      <c r="C130" s="5">
        <f t="shared" ca="1" si="65"/>
        <v>0.64805555555555616</v>
      </c>
      <c r="D130" s="18">
        <f t="shared" ca="1" si="45"/>
        <v>0.64805555555555616</v>
      </c>
      <c r="E130" s="21">
        <f t="shared" ca="1" si="66"/>
        <v>0</v>
      </c>
      <c r="F130" s="18">
        <f t="shared" ca="1" si="67"/>
        <v>0.64805555555555616</v>
      </c>
      <c r="G130" s="25">
        <f t="shared" ca="1" si="52"/>
        <v>11</v>
      </c>
      <c r="H130" s="18">
        <f t="shared" ca="1" si="68"/>
        <v>1.273148148148148E-4</v>
      </c>
      <c r="I130" s="18">
        <f t="shared" ca="1" si="69"/>
        <v>0.64818287037037092</v>
      </c>
      <c r="J130" s="16">
        <f t="shared" ca="1" si="70"/>
        <v>0.64818287037037092</v>
      </c>
      <c r="K130" s="23">
        <f t="shared" ca="1" si="71"/>
        <v>0</v>
      </c>
      <c r="L130" s="16">
        <f t="shared" ca="1" si="72"/>
        <v>0.64818287037037092</v>
      </c>
      <c r="M130" s="15">
        <f t="shared" ca="1" si="53"/>
        <v>15</v>
      </c>
      <c r="N130" s="16">
        <f t="shared" ca="1" si="54"/>
        <v>1.7361111111111112E-4</v>
      </c>
      <c r="O130" s="16">
        <f t="shared" ca="1" si="73"/>
        <v>0.64835648148148206</v>
      </c>
      <c r="P130" s="14">
        <f t="shared" ca="1" si="74"/>
        <v>0.64835648148148206</v>
      </c>
      <c r="Q130" s="23">
        <f>0</f>
        <v>0</v>
      </c>
      <c r="R130" s="14">
        <f t="shared" ca="1" si="75"/>
        <v>0.64835648148148206</v>
      </c>
      <c r="S130" s="13">
        <f t="shared" ca="1" si="55"/>
        <v>44</v>
      </c>
      <c r="T130" s="14">
        <f t="shared" ca="1" si="56"/>
        <v>5.0925925925925921E-4</v>
      </c>
      <c r="U130" s="14">
        <f t="shared" ca="1" si="76"/>
        <v>0.64886574074074133</v>
      </c>
      <c r="V130" s="12">
        <f t="shared" ca="1" si="77"/>
        <v>0.64886574074074133</v>
      </c>
      <c r="W130" s="23">
        <f t="shared" ca="1" si="78"/>
        <v>0</v>
      </c>
      <c r="X130" s="12">
        <f t="shared" ca="1" si="79"/>
        <v>0.64886574074074133</v>
      </c>
      <c r="Y130" s="11">
        <f t="shared" ca="1" si="57"/>
        <v>50</v>
      </c>
      <c r="Z130" s="12">
        <f t="shared" ca="1" si="58"/>
        <v>5.7870370370370367E-4</v>
      </c>
      <c r="AA130" s="12">
        <f t="shared" ca="1" si="80"/>
        <v>0.64944444444444505</v>
      </c>
      <c r="AB130" s="10">
        <f t="shared" ca="1" si="81"/>
        <v>0.64944444444444505</v>
      </c>
      <c r="AC130" s="23">
        <f>0</f>
        <v>0</v>
      </c>
      <c r="AD130" s="10">
        <f t="shared" ca="1" si="82"/>
        <v>0.64944444444444505</v>
      </c>
      <c r="AE130" s="9">
        <f t="shared" ca="1" si="46"/>
        <v>42</v>
      </c>
      <c r="AF130" s="10">
        <f t="shared" ca="1" si="59"/>
        <v>4.861111111111111E-4</v>
      </c>
      <c r="AG130" s="10">
        <f t="shared" ca="1" si="83"/>
        <v>0.64993055555555612</v>
      </c>
      <c r="AH130" s="9" t="str">
        <f t="shared" ca="1" si="47"/>
        <v>Burrito</v>
      </c>
      <c r="AI130" s="8">
        <f t="shared" ca="1" si="84"/>
        <v>0.64993055555555612</v>
      </c>
      <c r="AJ130" s="23">
        <f t="shared" ca="1" si="85"/>
        <v>0</v>
      </c>
      <c r="AK130" s="8">
        <f t="shared" ca="1" si="88"/>
        <v>0.64993055555555612</v>
      </c>
      <c r="AL130" s="7">
        <f t="shared" ca="1" si="48"/>
        <v>19</v>
      </c>
      <c r="AM130" s="8">
        <f t="shared" ca="1" si="60"/>
        <v>2.199074074074074E-4</v>
      </c>
      <c r="AN130" s="8">
        <f t="shared" ca="1" si="61"/>
        <v>0.65015046296296353</v>
      </c>
      <c r="AO130" s="7" t="str">
        <f t="shared" ca="1" si="49"/>
        <v>Debit</v>
      </c>
      <c r="AP130" s="1">
        <f t="shared" ca="1" si="62"/>
        <v>0</v>
      </c>
      <c r="AQ130" s="1">
        <f t="shared" ca="1" si="50"/>
        <v>2.0949074074074073E-3</v>
      </c>
      <c r="AR130">
        <f t="shared" ca="1" si="63"/>
        <v>1</v>
      </c>
      <c r="AS130" s="33">
        <f t="shared" ca="1" si="86"/>
        <v>0</v>
      </c>
      <c r="AT130" s="33">
        <f t="shared" ca="1" si="64"/>
        <v>2.0949074074074073E-3</v>
      </c>
      <c r="AX130">
        <f t="shared" si="87"/>
        <v>126</v>
      </c>
      <c r="AY130" s="34">
        <v>5.5885725066763016E-4</v>
      </c>
    </row>
    <row r="131" spans="1:51">
      <c r="A131" s="2">
        <v>140</v>
      </c>
      <c r="B131" s="1">
        <f t="shared" si="51"/>
        <v>1.6203703703703703E-3</v>
      </c>
      <c r="C131" s="5">
        <f t="shared" ca="1" si="65"/>
        <v>0.64967592592592649</v>
      </c>
      <c r="D131" s="18">
        <f t="shared" ca="1" si="45"/>
        <v>0.64967592592592649</v>
      </c>
      <c r="E131" s="21">
        <f t="shared" ca="1" si="66"/>
        <v>0</v>
      </c>
      <c r="F131" s="18">
        <f t="shared" ca="1" si="67"/>
        <v>0.64967592592592649</v>
      </c>
      <c r="G131" s="25">
        <f t="shared" ca="1" si="52"/>
        <v>24</v>
      </c>
      <c r="H131" s="18">
        <f t="shared" ca="1" si="68"/>
        <v>2.7777777777777778E-4</v>
      </c>
      <c r="I131" s="18">
        <f t="shared" ca="1" si="69"/>
        <v>0.64995370370370431</v>
      </c>
      <c r="J131" s="16">
        <f t="shared" ca="1" si="70"/>
        <v>0.64995370370370431</v>
      </c>
      <c r="K131" s="23">
        <f t="shared" ca="1" si="71"/>
        <v>0</v>
      </c>
      <c r="L131" s="16">
        <f t="shared" ca="1" si="72"/>
        <v>0.64995370370370431</v>
      </c>
      <c r="M131" s="15">
        <f t="shared" ca="1" si="53"/>
        <v>25</v>
      </c>
      <c r="N131" s="16">
        <f t="shared" ca="1" si="54"/>
        <v>2.8935185185185184E-4</v>
      </c>
      <c r="O131" s="16">
        <f t="shared" ca="1" si="73"/>
        <v>0.65024305555555617</v>
      </c>
      <c r="P131" s="14">
        <f t="shared" ca="1" si="74"/>
        <v>0.65024305555555617</v>
      </c>
      <c r="Q131" s="23">
        <f>0</f>
        <v>0</v>
      </c>
      <c r="R131" s="14">
        <f t="shared" ca="1" si="75"/>
        <v>0.65024305555555617</v>
      </c>
      <c r="S131" s="13">
        <f t="shared" ca="1" si="55"/>
        <v>44</v>
      </c>
      <c r="T131" s="14">
        <f t="shared" ca="1" si="56"/>
        <v>5.0925925925925921E-4</v>
      </c>
      <c r="U131" s="14">
        <f t="shared" ca="1" si="76"/>
        <v>0.65075231481481544</v>
      </c>
      <c r="V131" s="12">
        <f t="shared" ca="1" si="77"/>
        <v>0.65075231481481544</v>
      </c>
      <c r="W131" s="23">
        <f t="shared" ca="1" si="78"/>
        <v>0</v>
      </c>
      <c r="X131" s="12">
        <f t="shared" ca="1" si="79"/>
        <v>0.65075231481481544</v>
      </c>
      <c r="Y131" s="11">
        <f t="shared" ca="1" si="57"/>
        <v>28</v>
      </c>
      <c r="Z131" s="12">
        <f t="shared" ca="1" si="58"/>
        <v>3.2407407407407406E-4</v>
      </c>
      <c r="AA131" s="12">
        <f t="shared" ca="1" si="80"/>
        <v>0.65107638888888952</v>
      </c>
      <c r="AB131" s="10">
        <f t="shared" ca="1" si="81"/>
        <v>0.65107638888888952</v>
      </c>
      <c r="AC131" s="23">
        <f>0</f>
        <v>0</v>
      </c>
      <c r="AD131" s="10">
        <f t="shared" ca="1" si="82"/>
        <v>0.65107638888888952</v>
      </c>
      <c r="AE131" s="9">
        <f t="shared" ca="1" si="46"/>
        <v>35</v>
      </c>
      <c r="AF131" s="10">
        <f t="shared" ca="1" si="59"/>
        <v>4.0509259259259258E-4</v>
      </c>
      <c r="AG131" s="10">
        <f t="shared" ca="1" si="83"/>
        <v>0.65148148148148211</v>
      </c>
      <c r="AH131" s="9" t="str">
        <f t="shared" ca="1" si="47"/>
        <v>Bowl</v>
      </c>
      <c r="AI131" s="8">
        <f t="shared" ca="1" si="84"/>
        <v>0.65148148148148211</v>
      </c>
      <c r="AJ131" s="23">
        <f t="shared" ca="1" si="85"/>
        <v>0</v>
      </c>
      <c r="AK131" s="8">
        <f t="shared" ca="1" si="88"/>
        <v>0.65148148148148211</v>
      </c>
      <c r="AL131" s="7">
        <f t="shared" ca="1" si="48"/>
        <v>17</v>
      </c>
      <c r="AM131" s="8">
        <f t="shared" ca="1" si="60"/>
        <v>1.9675925925925926E-4</v>
      </c>
      <c r="AN131" s="8">
        <f t="shared" ca="1" si="61"/>
        <v>0.65167824074074132</v>
      </c>
      <c r="AO131" s="7" t="str">
        <f t="shared" ca="1" si="49"/>
        <v>Debit</v>
      </c>
      <c r="AP131" s="1">
        <f t="shared" ca="1" si="62"/>
        <v>0</v>
      </c>
      <c r="AQ131" s="1">
        <f t="shared" ca="1" si="50"/>
        <v>2.0023148148148148E-3</v>
      </c>
      <c r="AR131">
        <f t="shared" ca="1" si="63"/>
        <v>1</v>
      </c>
      <c r="AS131" s="33">
        <f t="shared" ca="1" si="86"/>
        <v>0</v>
      </c>
      <c r="AT131" s="33">
        <f t="shared" ca="1" si="64"/>
        <v>2.0023148148148148E-3</v>
      </c>
      <c r="AX131">
        <f t="shared" si="87"/>
        <v>127</v>
      </c>
      <c r="AY131" s="34">
        <v>5.4568675258334447E-4</v>
      </c>
    </row>
    <row r="132" spans="1:51">
      <c r="A132" s="2">
        <v>177</v>
      </c>
      <c r="B132" s="1">
        <f t="shared" si="51"/>
        <v>2.0486111111111113E-3</v>
      </c>
      <c r="C132" s="5">
        <f t="shared" ca="1" si="65"/>
        <v>0.65172453703703759</v>
      </c>
      <c r="D132" s="18">
        <f t="shared" ca="1" si="45"/>
        <v>0.65172453703703759</v>
      </c>
      <c r="E132" s="21">
        <f t="shared" ca="1" si="66"/>
        <v>0</v>
      </c>
      <c r="F132" s="18">
        <f t="shared" ca="1" si="67"/>
        <v>0.65172453703703759</v>
      </c>
      <c r="G132" s="25">
        <f t="shared" ca="1" si="52"/>
        <v>15</v>
      </c>
      <c r="H132" s="18">
        <f t="shared" ca="1" si="68"/>
        <v>1.7361111111111112E-4</v>
      </c>
      <c r="I132" s="18">
        <f t="shared" ca="1" si="69"/>
        <v>0.65189814814814873</v>
      </c>
      <c r="J132" s="16">
        <f t="shared" ca="1" si="70"/>
        <v>0.65189814814814873</v>
      </c>
      <c r="K132" s="23">
        <f t="shared" ca="1" si="71"/>
        <v>0</v>
      </c>
      <c r="L132" s="16">
        <f t="shared" ca="1" si="72"/>
        <v>0.65189814814814873</v>
      </c>
      <c r="M132" s="15">
        <f t="shared" ca="1" si="53"/>
        <v>10</v>
      </c>
      <c r="N132" s="16">
        <f t="shared" ca="1" si="54"/>
        <v>1.1574074074074075E-4</v>
      </c>
      <c r="O132" s="16">
        <f t="shared" ca="1" si="73"/>
        <v>0.65201388888888945</v>
      </c>
      <c r="P132" s="14">
        <f t="shared" ca="1" si="74"/>
        <v>0.65201388888888945</v>
      </c>
      <c r="Q132" s="23">
        <f>0</f>
        <v>0</v>
      </c>
      <c r="R132" s="14">
        <f t="shared" ca="1" si="75"/>
        <v>0.65201388888888945</v>
      </c>
      <c r="S132" s="13">
        <f t="shared" ca="1" si="55"/>
        <v>27</v>
      </c>
      <c r="T132" s="14">
        <f t="shared" ca="1" si="56"/>
        <v>3.1250000000000001E-4</v>
      </c>
      <c r="U132" s="14">
        <f t="shared" ca="1" si="76"/>
        <v>0.6523263888888895</v>
      </c>
      <c r="V132" s="12">
        <f t="shared" ca="1" si="77"/>
        <v>0.6523263888888895</v>
      </c>
      <c r="W132" s="23">
        <f t="shared" ca="1" si="78"/>
        <v>0</v>
      </c>
      <c r="X132" s="12">
        <f t="shared" ca="1" si="79"/>
        <v>0.6523263888888895</v>
      </c>
      <c r="Y132" s="11">
        <f t="shared" ca="1" si="57"/>
        <v>46</v>
      </c>
      <c r="Z132" s="12">
        <f t="shared" ca="1" si="58"/>
        <v>5.3240740740740744E-4</v>
      </c>
      <c r="AA132" s="12">
        <f t="shared" ca="1" si="80"/>
        <v>0.65285879629629695</v>
      </c>
      <c r="AB132" s="10">
        <f t="shared" ca="1" si="81"/>
        <v>0.65285879629629695</v>
      </c>
      <c r="AC132" s="23">
        <f>0</f>
        <v>0</v>
      </c>
      <c r="AD132" s="10">
        <f t="shared" ca="1" si="82"/>
        <v>0.65285879629629695</v>
      </c>
      <c r="AE132" s="9">
        <f t="shared" ca="1" si="46"/>
        <v>50</v>
      </c>
      <c r="AF132" s="10">
        <f t="shared" ca="1" si="59"/>
        <v>5.7870370370370367E-4</v>
      </c>
      <c r="AG132" s="10">
        <f t="shared" ca="1" si="83"/>
        <v>0.65343750000000067</v>
      </c>
      <c r="AH132" s="9" t="str">
        <f t="shared" ca="1" si="47"/>
        <v>Quesadilla</v>
      </c>
      <c r="AI132" s="8">
        <f t="shared" ca="1" si="84"/>
        <v>0.65343750000000067</v>
      </c>
      <c r="AJ132" s="23">
        <f t="shared" ca="1" si="85"/>
        <v>0</v>
      </c>
      <c r="AK132" s="8">
        <f t="shared" ca="1" si="88"/>
        <v>0.65343750000000067</v>
      </c>
      <c r="AL132" s="7">
        <f t="shared" ca="1" si="48"/>
        <v>26</v>
      </c>
      <c r="AM132" s="8">
        <f t="shared" ca="1" si="60"/>
        <v>3.0092592592592595E-4</v>
      </c>
      <c r="AN132" s="8">
        <f t="shared" ca="1" si="61"/>
        <v>0.65373842592592657</v>
      </c>
      <c r="AO132" s="7" t="str">
        <f t="shared" ca="1" si="49"/>
        <v>Debit</v>
      </c>
      <c r="AP132" s="1">
        <f t="shared" ca="1" si="62"/>
        <v>0</v>
      </c>
      <c r="AQ132" s="1">
        <f t="shared" ca="1" si="50"/>
        <v>2.0138888888888888E-3</v>
      </c>
      <c r="AR132">
        <f t="shared" ca="1" si="63"/>
        <v>1</v>
      </c>
      <c r="AS132" s="33">
        <f t="shared" ca="1" si="86"/>
        <v>0</v>
      </c>
      <c r="AT132" s="33">
        <f t="shared" ca="1" si="64"/>
        <v>2.0138888888888888E-3</v>
      </c>
      <c r="AX132">
        <f t="shared" si="87"/>
        <v>128</v>
      </c>
      <c r="AY132" s="34">
        <v>4.2631777545571148E-4</v>
      </c>
    </row>
    <row r="133" spans="1:51">
      <c r="A133" s="2">
        <v>279</v>
      </c>
      <c r="B133" s="1">
        <f t="shared" si="51"/>
        <v>3.2291666666666666E-3</v>
      </c>
      <c r="C133" s="5">
        <f t="shared" ca="1" si="65"/>
        <v>0.6549537037037042</v>
      </c>
      <c r="D133" s="18">
        <f t="shared" ref="D133:D196" ca="1" si="89">C133</f>
        <v>0.6549537037037042</v>
      </c>
      <c r="E133" s="21">
        <f t="shared" ca="1" si="66"/>
        <v>0</v>
      </c>
      <c r="F133" s="18">
        <f t="shared" ca="1" si="67"/>
        <v>0.6549537037037042</v>
      </c>
      <c r="G133" s="25">
        <f t="shared" ca="1" si="52"/>
        <v>18</v>
      </c>
      <c r="H133" s="18">
        <f t="shared" ca="1" si="68"/>
        <v>2.0833333333333335E-4</v>
      </c>
      <c r="I133" s="18">
        <f t="shared" ca="1" si="69"/>
        <v>0.65516203703703757</v>
      </c>
      <c r="J133" s="16">
        <f t="shared" ca="1" si="70"/>
        <v>0.65516203703703757</v>
      </c>
      <c r="K133" s="23">
        <f t="shared" ca="1" si="71"/>
        <v>0</v>
      </c>
      <c r="L133" s="16">
        <f t="shared" ca="1" si="72"/>
        <v>0.65516203703703757</v>
      </c>
      <c r="M133" s="15">
        <f t="shared" ca="1" si="53"/>
        <v>28</v>
      </c>
      <c r="N133" s="16">
        <f t="shared" ca="1" si="54"/>
        <v>3.2407407407407406E-4</v>
      </c>
      <c r="O133" s="16">
        <f t="shared" ca="1" si="73"/>
        <v>0.65548611111111166</v>
      </c>
      <c r="P133" s="14">
        <f t="shared" ca="1" si="74"/>
        <v>0.65548611111111166</v>
      </c>
      <c r="Q133" s="23">
        <f>0</f>
        <v>0</v>
      </c>
      <c r="R133" s="14">
        <f t="shared" ca="1" si="75"/>
        <v>0.65548611111111166</v>
      </c>
      <c r="S133" s="13">
        <f t="shared" ca="1" si="55"/>
        <v>38</v>
      </c>
      <c r="T133" s="14">
        <f t="shared" ca="1" si="56"/>
        <v>4.3981481481481481E-4</v>
      </c>
      <c r="U133" s="14">
        <f t="shared" ca="1" si="76"/>
        <v>0.65592592592592647</v>
      </c>
      <c r="V133" s="12">
        <f t="shared" ca="1" si="77"/>
        <v>0.65592592592592647</v>
      </c>
      <c r="W133" s="23">
        <f t="shared" ca="1" si="78"/>
        <v>0</v>
      </c>
      <c r="X133" s="12">
        <f t="shared" ca="1" si="79"/>
        <v>0.65592592592592647</v>
      </c>
      <c r="Y133" s="11">
        <f t="shared" ca="1" si="57"/>
        <v>43</v>
      </c>
      <c r="Z133" s="12">
        <f t="shared" ca="1" si="58"/>
        <v>4.9768518518518521E-4</v>
      </c>
      <c r="AA133" s="12">
        <f t="shared" ca="1" si="80"/>
        <v>0.65642361111111169</v>
      </c>
      <c r="AB133" s="10">
        <f t="shared" ca="1" si="81"/>
        <v>0.65642361111111169</v>
      </c>
      <c r="AC133" s="23">
        <f>0</f>
        <v>0</v>
      </c>
      <c r="AD133" s="10">
        <f t="shared" ca="1" si="82"/>
        <v>0.65642361111111169</v>
      </c>
      <c r="AE133" s="9">
        <f t="shared" ref="AE133:AE196" ca="1" si="90">IF(AH133=$AD$445,RANDBETWEEN($AE$445,$AF$445),IF(AH133=$AD$446,RANDBETWEEN($AE$446,$AF$446),RANDBETWEEN($AE$447,$AF$447)))</f>
        <v>42</v>
      </c>
      <c r="AF133" s="10">
        <f t="shared" ca="1" si="59"/>
        <v>4.861111111111111E-4</v>
      </c>
      <c r="AG133" s="10">
        <f t="shared" ca="1" si="83"/>
        <v>0.65690972222222277</v>
      </c>
      <c r="AH133" s="9" t="str">
        <f t="shared" ref="AH133:AH196" ca="1" si="91">IF(RAND()&lt;$AC$445,$AD$445,IF(RAND()&lt;$AC$446,$AD$446,$AD$447))</f>
        <v>Bowl</v>
      </c>
      <c r="AI133" s="8">
        <f t="shared" ca="1" si="84"/>
        <v>0.65690972222222277</v>
      </c>
      <c r="AJ133" s="23">
        <f t="shared" ca="1" si="85"/>
        <v>0</v>
      </c>
      <c r="AK133" s="8">
        <f t="shared" ca="1" si="88"/>
        <v>0.65690972222222277</v>
      </c>
      <c r="AL133" s="7">
        <f t="shared" ref="AL133:AL196" ca="1" si="92">IF(AO133=$AK$445,RANDBETWEEN($AL$445,$AM$445),RANDBETWEEN($AL$446,$AM$446))</f>
        <v>36</v>
      </c>
      <c r="AM133" s="8">
        <f t="shared" ca="1" si="60"/>
        <v>4.1666666666666669E-4</v>
      </c>
      <c r="AN133" s="8">
        <f t="shared" ca="1" si="61"/>
        <v>0.65732638888888939</v>
      </c>
      <c r="AO133" s="7" t="str">
        <f t="shared" ref="AO133:AO196" ca="1" si="93">IF(RAND()&lt;$AJ$445,$AK$445,$AK$446)</f>
        <v>Cash</v>
      </c>
      <c r="AP133" s="1">
        <f t="shared" ca="1" si="62"/>
        <v>0</v>
      </c>
      <c r="AQ133" s="1">
        <f t="shared" ref="AQ133:AQ196" ca="1" si="94">AM133+AF133+Z133+T133+N133+H133</f>
        <v>2.3726851851851851E-3</v>
      </c>
      <c r="AR133">
        <f t="shared" ca="1" si="63"/>
        <v>1</v>
      </c>
      <c r="AS133" s="33">
        <f t="shared" ca="1" si="86"/>
        <v>0</v>
      </c>
      <c r="AT133" s="33">
        <f t="shared" ca="1" si="64"/>
        <v>2.3726851851851851E-3</v>
      </c>
      <c r="AX133">
        <f t="shared" si="87"/>
        <v>129</v>
      </c>
      <c r="AY133" s="34">
        <v>5.2558632300011307E-4</v>
      </c>
    </row>
    <row r="134" spans="1:51">
      <c r="A134" s="2">
        <v>180</v>
      </c>
      <c r="B134" s="1">
        <f t="shared" ref="B134:B197" si="95">A134/86400</f>
        <v>2.0833333333333333E-3</v>
      </c>
      <c r="C134" s="5">
        <f t="shared" ca="1" si="65"/>
        <v>0.65703703703703753</v>
      </c>
      <c r="D134" s="18">
        <f t="shared" ca="1" si="89"/>
        <v>0.65703703703703753</v>
      </c>
      <c r="E134" s="21">
        <f t="shared" ca="1" si="66"/>
        <v>0</v>
      </c>
      <c r="F134" s="18">
        <f t="shared" ca="1" si="67"/>
        <v>0.65703703703703753</v>
      </c>
      <c r="G134" s="25">
        <f t="shared" ref="G134:G197" ca="1" si="96">RANDBETWEEN(10,30)</f>
        <v>10</v>
      </c>
      <c r="H134" s="18">
        <f t="shared" ca="1" si="68"/>
        <v>1.1574074074074075E-4</v>
      </c>
      <c r="I134" s="18">
        <f t="shared" ca="1" si="69"/>
        <v>0.65715277777777825</v>
      </c>
      <c r="J134" s="16">
        <f t="shared" ca="1" si="70"/>
        <v>0.65715277777777825</v>
      </c>
      <c r="K134" s="23">
        <f t="shared" ca="1" si="71"/>
        <v>0</v>
      </c>
      <c r="L134" s="16">
        <f t="shared" ca="1" si="72"/>
        <v>0.65715277777777825</v>
      </c>
      <c r="M134" s="15">
        <f t="shared" ref="M134:M197" ca="1" si="97">RANDBETWEEN(8,35)</f>
        <v>20</v>
      </c>
      <c r="N134" s="16">
        <f t="shared" ref="N134:N197" ca="1" si="98">M134/86400</f>
        <v>2.3148148148148149E-4</v>
      </c>
      <c r="O134" s="16">
        <f t="shared" ca="1" si="73"/>
        <v>0.6573842592592597</v>
      </c>
      <c r="P134" s="14">
        <f t="shared" ca="1" si="74"/>
        <v>0.6573842592592597</v>
      </c>
      <c r="Q134" s="23">
        <f>0</f>
        <v>0</v>
      </c>
      <c r="R134" s="14">
        <f t="shared" ca="1" si="75"/>
        <v>0.6573842592592597</v>
      </c>
      <c r="S134" s="13">
        <f t="shared" ref="S134:S197" ca="1" si="99">RANDBETWEEN(15,45)</f>
        <v>17</v>
      </c>
      <c r="T134" s="14">
        <f t="shared" ref="T134:T197" ca="1" si="100">S134/86400</f>
        <v>1.9675925925925926E-4</v>
      </c>
      <c r="U134" s="14">
        <f t="shared" ca="1" si="76"/>
        <v>0.65758101851851891</v>
      </c>
      <c r="V134" s="12">
        <f t="shared" ca="1" si="77"/>
        <v>0.65758101851851891</v>
      </c>
      <c r="W134" s="23">
        <f t="shared" ca="1" si="78"/>
        <v>0</v>
      </c>
      <c r="X134" s="12">
        <f t="shared" ca="1" si="79"/>
        <v>0.65758101851851891</v>
      </c>
      <c r="Y134" s="11">
        <f t="shared" ref="Y134:Y197" ca="1" si="101">RANDBETWEEN(20,50)</f>
        <v>38</v>
      </c>
      <c r="Z134" s="12">
        <f t="shared" ref="Z134:Z197" ca="1" si="102">Y134/86400</f>
        <v>4.3981481481481481E-4</v>
      </c>
      <c r="AA134" s="12">
        <f t="shared" ca="1" si="80"/>
        <v>0.65802083333333372</v>
      </c>
      <c r="AB134" s="10">
        <f t="shared" ca="1" si="81"/>
        <v>0.65802083333333372</v>
      </c>
      <c r="AC134" s="23">
        <f>0</f>
        <v>0</v>
      </c>
      <c r="AD134" s="10">
        <f t="shared" ca="1" si="82"/>
        <v>0.65802083333333372</v>
      </c>
      <c r="AE134" s="9">
        <f t="shared" ca="1" si="90"/>
        <v>63</v>
      </c>
      <c r="AF134" s="10">
        <f t="shared" ref="AF134:AF197" ca="1" si="103">AE134/86400</f>
        <v>7.291666666666667E-4</v>
      </c>
      <c r="AG134" s="10">
        <f t="shared" ca="1" si="83"/>
        <v>0.65875000000000039</v>
      </c>
      <c r="AH134" s="9" t="str">
        <f t="shared" ca="1" si="91"/>
        <v>Quesadilla</v>
      </c>
      <c r="AI134" s="8">
        <f t="shared" ca="1" si="84"/>
        <v>0.65875000000000039</v>
      </c>
      <c r="AJ134" s="23">
        <f t="shared" ca="1" si="85"/>
        <v>0</v>
      </c>
      <c r="AK134" s="8">
        <f t="shared" ca="1" si="88"/>
        <v>0.65875000000000039</v>
      </c>
      <c r="AL134" s="7">
        <f t="shared" ca="1" si="92"/>
        <v>31</v>
      </c>
      <c r="AM134" s="8">
        <f t="shared" ref="AM134:AM197" ca="1" si="104">AL134/86400</f>
        <v>3.5879629629629629E-4</v>
      </c>
      <c r="AN134" s="8">
        <f t="shared" ref="AN134:AN197" ca="1" si="105">AK134+AM134</f>
        <v>0.65910879629629671</v>
      </c>
      <c r="AO134" s="7" t="str">
        <f t="shared" ca="1" si="93"/>
        <v>Cash</v>
      </c>
      <c r="AP134" s="1">
        <f t="shared" ref="AP134:AP197" ca="1" si="106">E134+K134+Q134+W134+AC134+AJ134</f>
        <v>0</v>
      </c>
      <c r="AQ134" s="1">
        <f t="shared" ca="1" si="94"/>
        <v>2.0717592592592593E-3</v>
      </c>
      <c r="AR134">
        <f t="shared" ref="AR134:AR197" ca="1" si="107">IF(C134&lt;$H$1, 1,0)</f>
        <v>1</v>
      </c>
      <c r="AS134" s="33">
        <f t="shared" ca="1" si="86"/>
        <v>0</v>
      </c>
      <c r="AT134" s="33">
        <f t="shared" ref="AT134:AT197" ca="1" si="108">AQ134*AR134</f>
        <v>2.0717592592592593E-3</v>
      </c>
      <c r="AX134">
        <f t="shared" si="87"/>
        <v>130</v>
      </c>
      <c r="AY134" s="34">
        <v>5.5135995370372034E-4</v>
      </c>
    </row>
    <row r="135" spans="1:51">
      <c r="A135" s="2">
        <v>64</v>
      </c>
      <c r="B135" s="1">
        <f t="shared" si="95"/>
        <v>7.407407407407407E-4</v>
      </c>
      <c r="C135" s="5">
        <f t="shared" ref="C135:C198" ca="1" si="109">C134+B135</f>
        <v>0.65777777777777824</v>
      </c>
      <c r="D135" s="18">
        <f t="shared" ca="1" si="89"/>
        <v>0.65777777777777824</v>
      </c>
      <c r="E135" s="21">
        <f t="shared" ref="E135:E198" ca="1" si="110">MAX(0,(I134-D135))</f>
        <v>0</v>
      </c>
      <c r="F135" s="18">
        <f t="shared" ref="F135:F198" ca="1" si="111">D135+E135</f>
        <v>0.65777777777777824</v>
      </c>
      <c r="G135" s="25">
        <f t="shared" ca="1" si="96"/>
        <v>26</v>
      </c>
      <c r="H135" s="18">
        <f t="shared" ref="H135:H198" ca="1" si="112">G135/86400</f>
        <v>3.0092592592592595E-4</v>
      </c>
      <c r="I135" s="18">
        <f t="shared" ref="I135:I198" ca="1" si="113">F135+H135</f>
        <v>0.65807870370370414</v>
      </c>
      <c r="J135" s="16">
        <f t="shared" ref="J135:J198" ca="1" si="114">I135</f>
        <v>0.65807870370370414</v>
      </c>
      <c r="K135" s="23">
        <f t="shared" ref="K135:K198" ca="1" si="115">MAX(0,(U134-J135))</f>
        <v>0</v>
      </c>
      <c r="L135" s="16">
        <f t="shared" ref="L135:L198" ca="1" si="116">J135+K135</f>
        <v>0.65807870370370414</v>
      </c>
      <c r="M135" s="15">
        <f t="shared" ca="1" si="97"/>
        <v>16</v>
      </c>
      <c r="N135" s="16">
        <f t="shared" ca="1" si="98"/>
        <v>1.8518518518518518E-4</v>
      </c>
      <c r="O135" s="16">
        <f t="shared" ref="O135:O198" ca="1" si="117">L135+N135</f>
        <v>0.65826388888888931</v>
      </c>
      <c r="P135" s="14">
        <f t="shared" ref="P135:P198" ca="1" si="118">O135</f>
        <v>0.65826388888888931</v>
      </c>
      <c r="Q135" s="23">
        <f>0</f>
        <v>0</v>
      </c>
      <c r="R135" s="14">
        <f t="shared" ref="R135:R198" ca="1" si="119">P135+Q135</f>
        <v>0.65826388888888931</v>
      </c>
      <c r="S135" s="13">
        <f t="shared" ca="1" si="99"/>
        <v>42</v>
      </c>
      <c r="T135" s="14">
        <f t="shared" ca="1" si="100"/>
        <v>4.861111111111111E-4</v>
      </c>
      <c r="U135" s="14">
        <f t="shared" ref="U135:U198" ca="1" si="120">R135+T135</f>
        <v>0.65875000000000039</v>
      </c>
      <c r="V135" s="12">
        <f t="shared" ref="V135:V198" ca="1" si="121">U135</f>
        <v>0.65875000000000039</v>
      </c>
      <c r="W135" s="23">
        <f t="shared" ref="W135:W198" ca="1" si="122">MAX(0,(AG134-V135))</f>
        <v>0</v>
      </c>
      <c r="X135" s="12">
        <f t="shared" ref="X135:X198" ca="1" si="123">V135+W135</f>
        <v>0.65875000000000039</v>
      </c>
      <c r="Y135" s="11">
        <f t="shared" ca="1" si="101"/>
        <v>35</v>
      </c>
      <c r="Z135" s="12">
        <f t="shared" ca="1" si="102"/>
        <v>4.0509259259259258E-4</v>
      </c>
      <c r="AA135" s="12">
        <f t="shared" ref="AA135:AA198" ca="1" si="124">X135+Z135</f>
        <v>0.65915509259259297</v>
      </c>
      <c r="AB135" s="10">
        <f t="shared" ref="AB135:AB198" ca="1" si="125">AA135</f>
        <v>0.65915509259259297</v>
      </c>
      <c r="AC135" s="23">
        <f>0</f>
        <v>0</v>
      </c>
      <c r="AD135" s="10">
        <f t="shared" ref="AD135:AD198" ca="1" si="126">AB135+AC135</f>
        <v>0.65915509259259297</v>
      </c>
      <c r="AE135" s="9">
        <f t="shared" ca="1" si="90"/>
        <v>48</v>
      </c>
      <c r="AF135" s="10">
        <f t="shared" ca="1" si="103"/>
        <v>5.5555555555555556E-4</v>
      </c>
      <c r="AG135" s="10">
        <f t="shared" ref="AG135:AG198" ca="1" si="127">AD135+AF135</f>
        <v>0.6597106481481485</v>
      </c>
      <c r="AH135" s="9" t="str">
        <f t="shared" ca="1" si="91"/>
        <v>Bowl</v>
      </c>
      <c r="AI135" s="8">
        <f t="shared" ref="AI135:AI198" ca="1" si="128">AG135</f>
        <v>0.6597106481481485</v>
      </c>
      <c r="AJ135" s="23">
        <f t="shared" ref="AJ135:AJ198" ca="1" si="129">MAX(0,(AN134-AI135))</f>
        <v>0</v>
      </c>
      <c r="AK135" s="8">
        <f t="shared" ca="1" si="88"/>
        <v>0.6597106481481485</v>
      </c>
      <c r="AL135" s="7">
        <f t="shared" ca="1" si="92"/>
        <v>24</v>
      </c>
      <c r="AM135" s="8">
        <f t="shared" ca="1" si="104"/>
        <v>2.7777777777777778E-4</v>
      </c>
      <c r="AN135" s="8">
        <f t="shared" ca="1" si="105"/>
        <v>0.65998842592592633</v>
      </c>
      <c r="AO135" s="7" t="str">
        <f t="shared" ca="1" si="93"/>
        <v>Debit</v>
      </c>
      <c r="AP135" s="1">
        <f t="shared" ca="1" si="106"/>
        <v>0</v>
      </c>
      <c r="AQ135" s="1">
        <f t="shared" ca="1" si="94"/>
        <v>2.2106481481481482E-3</v>
      </c>
      <c r="AR135">
        <f t="shared" ca="1" si="107"/>
        <v>1</v>
      </c>
      <c r="AS135" s="33">
        <f t="shared" ref="AS135:AS198" ca="1" si="130">AP135*AR135</f>
        <v>0</v>
      </c>
      <c r="AT135" s="33">
        <f t="shared" ca="1" si="108"/>
        <v>2.2106481481481482E-3</v>
      </c>
      <c r="AX135">
        <f t="shared" ref="AX135:AX198" si="131">AX134+1</f>
        <v>131</v>
      </c>
      <c r="AY135" s="34">
        <v>4.8643765238592826E-4</v>
      </c>
    </row>
    <row r="136" spans="1:51">
      <c r="A136" s="2">
        <v>203</v>
      </c>
      <c r="B136" s="1">
        <f t="shared" si="95"/>
        <v>2.3495370370370371E-3</v>
      </c>
      <c r="C136" s="5">
        <f t="shared" ca="1" si="109"/>
        <v>0.66012731481481524</v>
      </c>
      <c r="D136" s="18">
        <f t="shared" ca="1" si="89"/>
        <v>0.66012731481481524</v>
      </c>
      <c r="E136" s="21">
        <f t="shared" ca="1" si="110"/>
        <v>0</v>
      </c>
      <c r="F136" s="18">
        <f t="shared" ca="1" si="111"/>
        <v>0.66012731481481524</v>
      </c>
      <c r="G136" s="25">
        <f t="shared" ca="1" si="96"/>
        <v>29</v>
      </c>
      <c r="H136" s="18">
        <f t="shared" ca="1" si="112"/>
        <v>3.3564814814814812E-4</v>
      </c>
      <c r="I136" s="18">
        <f t="shared" ca="1" si="113"/>
        <v>0.66046296296296336</v>
      </c>
      <c r="J136" s="16">
        <f t="shared" ca="1" si="114"/>
        <v>0.66046296296296336</v>
      </c>
      <c r="K136" s="23">
        <f t="shared" ca="1" si="115"/>
        <v>0</v>
      </c>
      <c r="L136" s="16">
        <f t="shared" ca="1" si="116"/>
        <v>0.66046296296296336</v>
      </c>
      <c r="M136" s="15">
        <f t="shared" ca="1" si="97"/>
        <v>34</v>
      </c>
      <c r="N136" s="16">
        <f t="shared" ca="1" si="98"/>
        <v>3.9351851851851852E-4</v>
      </c>
      <c r="O136" s="16">
        <f t="shared" ca="1" si="117"/>
        <v>0.66085648148148191</v>
      </c>
      <c r="P136" s="14">
        <f t="shared" ca="1" si="118"/>
        <v>0.66085648148148191</v>
      </c>
      <c r="Q136" s="23">
        <f>0</f>
        <v>0</v>
      </c>
      <c r="R136" s="14">
        <f t="shared" ca="1" si="119"/>
        <v>0.66085648148148191</v>
      </c>
      <c r="S136" s="13">
        <f t="shared" ca="1" si="99"/>
        <v>24</v>
      </c>
      <c r="T136" s="14">
        <f t="shared" ca="1" si="100"/>
        <v>2.7777777777777778E-4</v>
      </c>
      <c r="U136" s="14">
        <f t="shared" ca="1" si="120"/>
        <v>0.66113425925925973</v>
      </c>
      <c r="V136" s="12">
        <f t="shared" ca="1" si="121"/>
        <v>0.66113425925925973</v>
      </c>
      <c r="W136" s="23">
        <f t="shared" ca="1" si="122"/>
        <v>0</v>
      </c>
      <c r="X136" s="12">
        <f t="shared" ca="1" si="123"/>
        <v>0.66113425925925973</v>
      </c>
      <c r="Y136" s="11">
        <f t="shared" ca="1" si="101"/>
        <v>22</v>
      </c>
      <c r="Z136" s="12">
        <f t="shared" ca="1" si="102"/>
        <v>2.5462962962962961E-4</v>
      </c>
      <c r="AA136" s="12">
        <f t="shared" ca="1" si="124"/>
        <v>0.66138888888888936</v>
      </c>
      <c r="AB136" s="10">
        <f t="shared" ca="1" si="125"/>
        <v>0.66138888888888936</v>
      </c>
      <c r="AC136" s="23">
        <f>0</f>
        <v>0</v>
      </c>
      <c r="AD136" s="10">
        <f t="shared" ca="1" si="126"/>
        <v>0.66138888888888936</v>
      </c>
      <c r="AE136" s="9">
        <f t="shared" ca="1" si="90"/>
        <v>45</v>
      </c>
      <c r="AF136" s="10">
        <f t="shared" ca="1" si="103"/>
        <v>5.2083333333333333E-4</v>
      </c>
      <c r="AG136" s="10">
        <f t="shared" ca="1" si="127"/>
        <v>0.66190972222222266</v>
      </c>
      <c r="AH136" s="9" t="str">
        <f t="shared" ca="1" si="91"/>
        <v>Quesadilla</v>
      </c>
      <c r="AI136" s="8">
        <f t="shared" ca="1" si="128"/>
        <v>0.66190972222222266</v>
      </c>
      <c r="AJ136" s="23">
        <f t="shared" ca="1" si="129"/>
        <v>0</v>
      </c>
      <c r="AK136" s="8">
        <f t="shared" ca="1" si="88"/>
        <v>0.66190972222222266</v>
      </c>
      <c r="AL136" s="7">
        <f t="shared" ca="1" si="92"/>
        <v>30</v>
      </c>
      <c r="AM136" s="8">
        <f t="shared" ca="1" si="104"/>
        <v>3.4722222222222224E-4</v>
      </c>
      <c r="AN136" s="8">
        <f t="shared" ca="1" si="105"/>
        <v>0.66225694444444494</v>
      </c>
      <c r="AO136" s="7" t="str">
        <f t="shared" ca="1" si="93"/>
        <v>Debit</v>
      </c>
      <c r="AP136" s="1">
        <f t="shared" ca="1" si="106"/>
        <v>0</v>
      </c>
      <c r="AQ136" s="1">
        <f t="shared" ca="1" si="94"/>
        <v>2.1296296296296298E-3</v>
      </c>
      <c r="AR136">
        <f t="shared" ca="1" si="107"/>
        <v>1</v>
      </c>
      <c r="AS136" s="33">
        <f t="shared" ca="1" si="130"/>
        <v>0</v>
      </c>
      <c r="AT136" s="33">
        <f t="shared" ca="1" si="108"/>
        <v>2.1296296296296298E-3</v>
      </c>
      <c r="AX136">
        <f t="shared" si="131"/>
        <v>132</v>
      </c>
      <c r="AY136" s="34">
        <v>4.6605666200792803E-4</v>
      </c>
    </row>
    <row r="137" spans="1:51">
      <c r="A137" s="2">
        <v>97</v>
      </c>
      <c r="B137" s="1">
        <f t="shared" si="95"/>
        <v>1.1226851851851851E-3</v>
      </c>
      <c r="C137" s="5">
        <f t="shared" ca="1" si="109"/>
        <v>0.66125000000000045</v>
      </c>
      <c r="D137" s="18">
        <f t="shared" ca="1" si="89"/>
        <v>0.66125000000000045</v>
      </c>
      <c r="E137" s="21">
        <f t="shared" ca="1" si="110"/>
        <v>0</v>
      </c>
      <c r="F137" s="18">
        <f t="shared" ca="1" si="111"/>
        <v>0.66125000000000045</v>
      </c>
      <c r="G137" s="25">
        <f t="shared" ca="1" si="96"/>
        <v>10</v>
      </c>
      <c r="H137" s="18">
        <f t="shared" ca="1" si="112"/>
        <v>1.1574074074074075E-4</v>
      </c>
      <c r="I137" s="18">
        <f t="shared" ca="1" si="113"/>
        <v>0.66136574074074117</v>
      </c>
      <c r="J137" s="16">
        <f t="shared" ca="1" si="114"/>
        <v>0.66136574074074117</v>
      </c>
      <c r="K137" s="23">
        <f t="shared" ca="1" si="115"/>
        <v>0</v>
      </c>
      <c r="L137" s="16">
        <f t="shared" ca="1" si="116"/>
        <v>0.66136574074074117</v>
      </c>
      <c r="M137" s="15">
        <f t="shared" ca="1" si="97"/>
        <v>27</v>
      </c>
      <c r="N137" s="16">
        <f t="shared" ca="1" si="98"/>
        <v>3.1250000000000001E-4</v>
      </c>
      <c r="O137" s="16">
        <f t="shared" ca="1" si="117"/>
        <v>0.66167824074074122</v>
      </c>
      <c r="P137" s="14">
        <f t="shared" ca="1" si="118"/>
        <v>0.66167824074074122</v>
      </c>
      <c r="Q137" s="23">
        <f>0</f>
        <v>0</v>
      </c>
      <c r="R137" s="14">
        <f t="shared" ca="1" si="119"/>
        <v>0.66167824074074122</v>
      </c>
      <c r="S137" s="13">
        <f t="shared" ca="1" si="99"/>
        <v>26</v>
      </c>
      <c r="T137" s="14">
        <f t="shared" ca="1" si="100"/>
        <v>3.0092592592592595E-4</v>
      </c>
      <c r="U137" s="14">
        <f t="shared" ca="1" si="120"/>
        <v>0.66197916666666712</v>
      </c>
      <c r="V137" s="12">
        <f t="shared" ca="1" si="121"/>
        <v>0.66197916666666712</v>
      </c>
      <c r="W137" s="23">
        <f t="shared" ca="1" si="122"/>
        <v>0</v>
      </c>
      <c r="X137" s="12">
        <f t="shared" ca="1" si="123"/>
        <v>0.66197916666666712</v>
      </c>
      <c r="Y137" s="11">
        <f t="shared" ca="1" si="101"/>
        <v>27</v>
      </c>
      <c r="Z137" s="12">
        <f t="shared" ca="1" si="102"/>
        <v>3.1250000000000001E-4</v>
      </c>
      <c r="AA137" s="12">
        <f t="shared" ca="1" si="124"/>
        <v>0.66229166666666717</v>
      </c>
      <c r="AB137" s="10">
        <f t="shared" ca="1" si="125"/>
        <v>0.66229166666666717</v>
      </c>
      <c r="AC137" s="23">
        <f>0</f>
        <v>0</v>
      </c>
      <c r="AD137" s="10">
        <f t="shared" ca="1" si="126"/>
        <v>0.66229166666666717</v>
      </c>
      <c r="AE137" s="9">
        <f t="shared" ca="1" si="90"/>
        <v>43</v>
      </c>
      <c r="AF137" s="10">
        <f t="shared" ca="1" si="103"/>
        <v>4.9768518518518521E-4</v>
      </c>
      <c r="AG137" s="10">
        <f t="shared" ca="1" si="127"/>
        <v>0.66278935185185239</v>
      </c>
      <c r="AH137" s="9" t="str">
        <f t="shared" ca="1" si="91"/>
        <v>Burrito</v>
      </c>
      <c r="AI137" s="8">
        <f t="shared" ca="1" si="128"/>
        <v>0.66278935185185239</v>
      </c>
      <c r="AJ137" s="23">
        <f t="shared" ca="1" si="129"/>
        <v>0</v>
      </c>
      <c r="AK137" s="8">
        <f t="shared" ref="AK137:AK200" ca="1" si="132">AI137+AJ137</f>
        <v>0.66278935185185239</v>
      </c>
      <c r="AL137" s="7">
        <f t="shared" ca="1" si="92"/>
        <v>16</v>
      </c>
      <c r="AM137" s="8">
        <f t="shared" ca="1" si="104"/>
        <v>1.8518518518518518E-4</v>
      </c>
      <c r="AN137" s="8">
        <f t="shared" ca="1" si="105"/>
        <v>0.66297453703703757</v>
      </c>
      <c r="AO137" s="7" t="str">
        <f t="shared" ca="1" si="93"/>
        <v>Debit</v>
      </c>
      <c r="AP137" s="1">
        <f t="shared" ca="1" si="106"/>
        <v>0</v>
      </c>
      <c r="AQ137" s="1">
        <f t="shared" ca="1" si="94"/>
        <v>1.724537037037037E-3</v>
      </c>
      <c r="AR137">
        <f t="shared" ca="1" si="107"/>
        <v>1</v>
      </c>
      <c r="AS137" s="33">
        <f t="shared" ca="1" si="130"/>
        <v>0</v>
      </c>
      <c r="AT137" s="33">
        <f t="shared" ca="1" si="108"/>
        <v>1.724537037037037E-3</v>
      </c>
      <c r="AX137">
        <f t="shared" si="131"/>
        <v>133</v>
      </c>
      <c r="AY137" s="34">
        <v>4.4956906592128008E-4</v>
      </c>
    </row>
    <row r="138" spans="1:51">
      <c r="A138" s="2">
        <v>300</v>
      </c>
      <c r="B138" s="1">
        <f t="shared" si="95"/>
        <v>3.472222222222222E-3</v>
      </c>
      <c r="C138" s="5">
        <f t="shared" ca="1" si="109"/>
        <v>0.66472222222222266</v>
      </c>
      <c r="D138" s="18">
        <f t="shared" ca="1" si="89"/>
        <v>0.66472222222222266</v>
      </c>
      <c r="E138" s="21">
        <f t="shared" ca="1" si="110"/>
        <v>0</v>
      </c>
      <c r="F138" s="18">
        <f t="shared" ca="1" si="111"/>
        <v>0.66472222222222266</v>
      </c>
      <c r="G138" s="25">
        <f t="shared" ca="1" si="96"/>
        <v>30</v>
      </c>
      <c r="H138" s="18">
        <f t="shared" ca="1" si="112"/>
        <v>3.4722222222222224E-4</v>
      </c>
      <c r="I138" s="18">
        <f t="shared" ca="1" si="113"/>
        <v>0.66506944444444493</v>
      </c>
      <c r="J138" s="16">
        <f t="shared" ca="1" si="114"/>
        <v>0.66506944444444493</v>
      </c>
      <c r="K138" s="23">
        <f t="shared" ca="1" si="115"/>
        <v>0</v>
      </c>
      <c r="L138" s="16">
        <f t="shared" ca="1" si="116"/>
        <v>0.66506944444444493</v>
      </c>
      <c r="M138" s="15">
        <f t="shared" ca="1" si="97"/>
        <v>23</v>
      </c>
      <c r="N138" s="16">
        <f t="shared" ca="1" si="98"/>
        <v>2.6620370370370372E-4</v>
      </c>
      <c r="O138" s="16">
        <f t="shared" ca="1" si="117"/>
        <v>0.66533564814814861</v>
      </c>
      <c r="P138" s="14">
        <f t="shared" ca="1" si="118"/>
        <v>0.66533564814814861</v>
      </c>
      <c r="Q138" s="23">
        <f>0</f>
        <v>0</v>
      </c>
      <c r="R138" s="14">
        <f t="shared" ca="1" si="119"/>
        <v>0.66533564814814861</v>
      </c>
      <c r="S138" s="13">
        <f t="shared" ca="1" si="99"/>
        <v>32</v>
      </c>
      <c r="T138" s="14">
        <f t="shared" ca="1" si="100"/>
        <v>3.7037037037037035E-4</v>
      </c>
      <c r="U138" s="14">
        <f t="shared" ca="1" si="120"/>
        <v>0.66570601851851896</v>
      </c>
      <c r="V138" s="12">
        <f t="shared" ca="1" si="121"/>
        <v>0.66570601851851896</v>
      </c>
      <c r="W138" s="23">
        <f t="shared" ca="1" si="122"/>
        <v>0</v>
      </c>
      <c r="X138" s="12">
        <f t="shared" ca="1" si="123"/>
        <v>0.66570601851851896</v>
      </c>
      <c r="Y138" s="11">
        <f t="shared" ca="1" si="101"/>
        <v>32</v>
      </c>
      <c r="Z138" s="12">
        <f t="shared" ca="1" si="102"/>
        <v>3.7037037037037035E-4</v>
      </c>
      <c r="AA138" s="12">
        <f t="shared" ca="1" si="124"/>
        <v>0.66607638888888931</v>
      </c>
      <c r="AB138" s="10">
        <f t="shared" ca="1" si="125"/>
        <v>0.66607638888888931</v>
      </c>
      <c r="AC138" s="23">
        <f>0</f>
        <v>0</v>
      </c>
      <c r="AD138" s="10">
        <f t="shared" ca="1" si="126"/>
        <v>0.66607638888888931</v>
      </c>
      <c r="AE138" s="9">
        <f t="shared" ca="1" si="90"/>
        <v>23</v>
      </c>
      <c r="AF138" s="10">
        <f t="shared" ca="1" si="103"/>
        <v>2.6620370370370372E-4</v>
      </c>
      <c r="AG138" s="10">
        <f t="shared" ca="1" si="127"/>
        <v>0.66634259259259299</v>
      </c>
      <c r="AH138" s="9" t="str">
        <f t="shared" ca="1" si="91"/>
        <v>Bowl</v>
      </c>
      <c r="AI138" s="8">
        <f t="shared" ca="1" si="128"/>
        <v>0.66634259259259299</v>
      </c>
      <c r="AJ138" s="23">
        <f t="shared" ca="1" si="129"/>
        <v>0</v>
      </c>
      <c r="AK138" s="8">
        <f t="shared" ca="1" si="132"/>
        <v>0.66634259259259299</v>
      </c>
      <c r="AL138" s="7">
        <f t="shared" ca="1" si="92"/>
        <v>27</v>
      </c>
      <c r="AM138" s="8">
        <f t="shared" ca="1" si="104"/>
        <v>3.1250000000000001E-4</v>
      </c>
      <c r="AN138" s="8">
        <f t="shared" ca="1" si="105"/>
        <v>0.66665509259259303</v>
      </c>
      <c r="AO138" s="7" t="str">
        <f t="shared" ca="1" si="93"/>
        <v>Debit</v>
      </c>
      <c r="AP138" s="1">
        <f t="shared" ca="1" si="106"/>
        <v>0</v>
      </c>
      <c r="AQ138" s="1">
        <f t="shared" ca="1" si="94"/>
        <v>1.9328703703703704E-3</v>
      </c>
      <c r="AR138">
        <f t="shared" ca="1" si="107"/>
        <v>1</v>
      </c>
      <c r="AS138" s="33">
        <f t="shared" ca="1" si="130"/>
        <v>0</v>
      </c>
      <c r="AT138" s="33">
        <f t="shared" ca="1" si="108"/>
        <v>1.9328703703703704E-3</v>
      </c>
      <c r="AX138">
        <f t="shared" si="131"/>
        <v>134</v>
      </c>
      <c r="AY138" s="34">
        <v>4.6427736885151712E-4</v>
      </c>
    </row>
    <row r="139" spans="1:51">
      <c r="A139" s="2">
        <v>132</v>
      </c>
      <c r="B139" s="1">
        <f t="shared" si="95"/>
        <v>1.5277777777777779E-3</v>
      </c>
      <c r="C139" s="5">
        <f t="shared" ca="1" si="109"/>
        <v>0.66625000000000045</v>
      </c>
      <c r="D139" s="18">
        <f t="shared" ca="1" si="89"/>
        <v>0.66625000000000045</v>
      </c>
      <c r="E139" s="21">
        <f t="shared" ca="1" si="110"/>
        <v>0</v>
      </c>
      <c r="F139" s="18">
        <f t="shared" ca="1" si="111"/>
        <v>0.66625000000000045</v>
      </c>
      <c r="G139" s="25">
        <f t="shared" ca="1" si="96"/>
        <v>14</v>
      </c>
      <c r="H139" s="18">
        <f t="shared" ca="1" si="112"/>
        <v>1.6203703703703703E-4</v>
      </c>
      <c r="I139" s="18">
        <f t="shared" ca="1" si="113"/>
        <v>0.66641203703703744</v>
      </c>
      <c r="J139" s="16">
        <f t="shared" ca="1" si="114"/>
        <v>0.66641203703703744</v>
      </c>
      <c r="K139" s="23">
        <f t="shared" ca="1" si="115"/>
        <v>0</v>
      </c>
      <c r="L139" s="16">
        <f t="shared" ca="1" si="116"/>
        <v>0.66641203703703744</v>
      </c>
      <c r="M139" s="15">
        <f t="shared" ca="1" si="97"/>
        <v>20</v>
      </c>
      <c r="N139" s="16">
        <f t="shared" ca="1" si="98"/>
        <v>2.3148148148148149E-4</v>
      </c>
      <c r="O139" s="16">
        <f t="shared" ca="1" si="117"/>
        <v>0.66664351851851888</v>
      </c>
      <c r="P139" s="14">
        <f t="shared" ca="1" si="118"/>
        <v>0.66664351851851888</v>
      </c>
      <c r="Q139" s="23">
        <f>0</f>
        <v>0</v>
      </c>
      <c r="R139" s="14">
        <f t="shared" ca="1" si="119"/>
        <v>0.66664351851851888</v>
      </c>
      <c r="S139" s="13">
        <f t="shared" ca="1" si="99"/>
        <v>26</v>
      </c>
      <c r="T139" s="14">
        <f t="shared" ca="1" si="100"/>
        <v>3.0092592592592595E-4</v>
      </c>
      <c r="U139" s="14">
        <f t="shared" ca="1" si="120"/>
        <v>0.66694444444444478</v>
      </c>
      <c r="V139" s="12">
        <f t="shared" ca="1" si="121"/>
        <v>0.66694444444444478</v>
      </c>
      <c r="W139" s="23">
        <f t="shared" ca="1" si="122"/>
        <v>0</v>
      </c>
      <c r="X139" s="12">
        <f t="shared" ca="1" si="123"/>
        <v>0.66694444444444478</v>
      </c>
      <c r="Y139" s="11">
        <f t="shared" ca="1" si="101"/>
        <v>38</v>
      </c>
      <c r="Z139" s="12">
        <f t="shared" ca="1" si="102"/>
        <v>4.3981481481481481E-4</v>
      </c>
      <c r="AA139" s="12">
        <f t="shared" ca="1" si="124"/>
        <v>0.66738425925925959</v>
      </c>
      <c r="AB139" s="10">
        <f t="shared" ca="1" si="125"/>
        <v>0.66738425925925959</v>
      </c>
      <c r="AC139" s="23">
        <f>0</f>
        <v>0</v>
      </c>
      <c r="AD139" s="10">
        <f t="shared" ca="1" si="126"/>
        <v>0.66738425925925959</v>
      </c>
      <c r="AE139" s="9">
        <f t="shared" ca="1" si="90"/>
        <v>25</v>
      </c>
      <c r="AF139" s="10">
        <f t="shared" ca="1" si="103"/>
        <v>2.8935185185185184E-4</v>
      </c>
      <c r="AG139" s="10">
        <f t="shared" ca="1" si="127"/>
        <v>0.66767361111111145</v>
      </c>
      <c r="AH139" s="9" t="str">
        <f t="shared" ca="1" si="91"/>
        <v>Bowl</v>
      </c>
      <c r="AI139" s="8">
        <f t="shared" ca="1" si="128"/>
        <v>0.66767361111111145</v>
      </c>
      <c r="AJ139" s="23">
        <f t="shared" ca="1" si="129"/>
        <v>0</v>
      </c>
      <c r="AK139" s="8">
        <f t="shared" ca="1" si="132"/>
        <v>0.66767361111111145</v>
      </c>
      <c r="AL139" s="7">
        <f t="shared" ca="1" si="92"/>
        <v>30</v>
      </c>
      <c r="AM139" s="8">
        <f t="shared" ca="1" si="104"/>
        <v>3.4722222222222224E-4</v>
      </c>
      <c r="AN139" s="8">
        <f t="shared" ca="1" si="105"/>
        <v>0.66802083333333373</v>
      </c>
      <c r="AO139" s="7" t="str">
        <f t="shared" ca="1" si="93"/>
        <v>Debit</v>
      </c>
      <c r="AP139" s="1">
        <f t="shared" ca="1" si="106"/>
        <v>0</v>
      </c>
      <c r="AQ139" s="1">
        <f t="shared" ca="1" si="94"/>
        <v>1.770833333333333E-3</v>
      </c>
      <c r="AR139">
        <f t="shared" ca="1" si="107"/>
        <v>1</v>
      </c>
      <c r="AS139" s="33">
        <f t="shared" ca="1" si="130"/>
        <v>0</v>
      </c>
      <c r="AT139" s="33">
        <f t="shared" ca="1" si="108"/>
        <v>1.770833333333333E-3</v>
      </c>
      <c r="AX139">
        <f t="shared" si="131"/>
        <v>135</v>
      </c>
      <c r="AY139" s="34">
        <v>6.7380765199165588E-4</v>
      </c>
    </row>
    <row r="140" spans="1:51">
      <c r="A140" s="2">
        <v>82</v>
      </c>
      <c r="B140" s="1">
        <f t="shared" si="95"/>
        <v>9.4907407407407408E-4</v>
      </c>
      <c r="C140" s="5">
        <f t="shared" ca="1" si="109"/>
        <v>0.66719907407407453</v>
      </c>
      <c r="D140" s="18">
        <f t="shared" ca="1" si="89"/>
        <v>0.66719907407407453</v>
      </c>
      <c r="E140" s="21">
        <f t="shared" ca="1" si="110"/>
        <v>0</v>
      </c>
      <c r="F140" s="18">
        <f t="shared" ca="1" si="111"/>
        <v>0.66719907407407453</v>
      </c>
      <c r="G140" s="25">
        <f t="shared" ca="1" si="96"/>
        <v>11</v>
      </c>
      <c r="H140" s="18">
        <f t="shared" ca="1" si="112"/>
        <v>1.273148148148148E-4</v>
      </c>
      <c r="I140" s="18">
        <f t="shared" ca="1" si="113"/>
        <v>0.66732638888888929</v>
      </c>
      <c r="J140" s="16">
        <f t="shared" ca="1" si="114"/>
        <v>0.66732638888888929</v>
      </c>
      <c r="K140" s="23">
        <f t="shared" ca="1" si="115"/>
        <v>0</v>
      </c>
      <c r="L140" s="16">
        <f t="shared" ca="1" si="116"/>
        <v>0.66732638888888929</v>
      </c>
      <c r="M140" s="15">
        <f t="shared" ca="1" si="97"/>
        <v>21</v>
      </c>
      <c r="N140" s="16">
        <f t="shared" ca="1" si="98"/>
        <v>2.4305555555555555E-4</v>
      </c>
      <c r="O140" s="16">
        <f t="shared" ca="1" si="117"/>
        <v>0.66756944444444488</v>
      </c>
      <c r="P140" s="14">
        <f t="shared" ca="1" si="118"/>
        <v>0.66756944444444488</v>
      </c>
      <c r="Q140" s="23">
        <f>0</f>
        <v>0</v>
      </c>
      <c r="R140" s="14">
        <f t="shared" ca="1" si="119"/>
        <v>0.66756944444444488</v>
      </c>
      <c r="S140" s="13">
        <f t="shared" ca="1" si="99"/>
        <v>29</v>
      </c>
      <c r="T140" s="14">
        <f t="shared" ca="1" si="100"/>
        <v>3.3564814814814812E-4</v>
      </c>
      <c r="U140" s="14">
        <f t="shared" ca="1" si="120"/>
        <v>0.66790509259259301</v>
      </c>
      <c r="V140" s="12">
        <f t="shared" ca="1" si="121"/>
        <v>0.66790509259259301</v>
      </c>
      <c r="W140" s="23">
        <f t="shared" ca="1" si="122"/>
        <v>0</v>
      </c>
      <c r="X140" s="12">
        <f t="shared" ca="1" si="123"/>
        <v>0.66790509259259301</v>
      </c>
      <c r="Y140" s="11">
        <f t="shared" ca="1" si="101"/>
        <v>30</v>
      </c>
      <c r="Z140" s="12">
        <f t="shared" ca="1" si="102"/>
        <v>3.4722222222222224E-4</v>
      </c>
      <c r="AA140" s="12">
        <f t="shared" ca="1" si="124"/>
        <v>0.66825231481481528</v>
      </c>
      <c r="AB140" s="10">
        <f t="shared" ca="1" si="125"/>
        <v>0.66825231481481528</v>
      </c>
      <c r="AC140" s="23">
        <f>0</f>
        <v>0</v>
      </c>
      <c r="AD140" s="10">
        <f t="shared" ca="1" si="126"/>
        <v>0.66825231481481528</v>
      </c>
      <c r="AE140" s="9">
        <f t="shared" ca="1" si="90"/>
        <v>30</v>
      </c>
      <c r="AF140" s="10">
        <f t="shared" ca="1" si="103"/>
        <v>3.4722222222222224E-4</v>
      </c>
      <c r="AG140" s="10">
        <f t="shared" ca="1" si="127"/>
        <v>0.66859953703703756</v>
      </c>
      <c r="AH140" s="9" t="str">
        <f t="shared" ca="1" si="91"/>
        <v>Bowl</v>
      </c>
      <c r="AI140" s="8">
        <f t="shared" ca="1" si="128"/>
        <v>0.66859953703703756</v>
      </c>
      <c r="AJ140" s="23">
        <f t="shared" ca="1" si="129"/>
        <v>0</v>
      </c>
      <c r="AK140" s="8">
        <f t="shared" ca="1" si="132"/>
        <v>0.66859953703703756</v>
      </c>
      <c r="AL140" s="7">
        <f t="shared" ca="1" si="92"/>
        <v>10</v>
      </c>
      <c r="AM140" s="8">
        <f t="shared" ca="1" si="104"/>
        <v>1.1574074074074075E-4</v>
      </c>
      <c r="AN140" s="8">
        <f t="shared" ca="1" si="105"/>
        <v>0.66871527777777828</v>
      </c>
      <c r="AO140" s="7" t="str">
        <f t="shared" ca="1" si="93"/>
        <v>Debit</v>
      </c>
      <c r="AP140" s="1">
        <f t="shared" ca="1" si="106"/>
        <v>0</v>
      </c>
      <c r="AQ140" s="1">
        <f t="shared" ca="1" si="94"/>
        <v>1.5162037037037036E-3</v>
      </c>
      <c r="AR140">
        <f t="shared" ca="1" si="107"/>
        <v>1</v>
      </c>
      <c r="AS140" s="33">
        <f t="shared" ca="1" si="130"/>
        <v>0</v>
      </c>
      <c r="AT140" s="33">
        <f t="shared" ca="1" si="108"/>
        <v>1.5162037037037036E-3</v>
      </c>
      <c r="AX140">
        <f t="shared" si="131"/>
        <v>136</v>
      </c>
      <c r="AY140" s="34">
        <v>4.7241938310550572E-4</v>
      </c>
    </row>
    <row r="141" spans="1:51">
      <c r="A141" s="2">
        <v>110</v>
      </c>
      <c r="B141" s="1">
        <f t="shared" si="95"/>
        <v>1.2731481481481483E-3</v>
      </c>
      <c r="C141" s="5">
        <f t="shared" ca="1" si="109"/>
        <v>0.66847222222222269</v>
      </c>
      <c r="D141" s="18">
        <f t="shared" ca="1" si="89"/>
        <v>0.66847222222222269</v>
      </c>
      <c r="E141" s="21">
        <f t="shared" ca="1" si="110"/>
        <v>0</v>
      </c>
      <c r="F141" s="18">
        <f t="shared" ca="1" si="111"/>
        <v>0.66847222222222269</v>
      </c>
      <c r="G141" s="25">
        <f t="shared" ca="1" si="96"/>
        <v>24</v>
      </c>
      <c r="H141" s="18">
        <f t="shared" ca="1" si="112"/>
        <v>2.7777777777777778E-4</v>
      </c>
      <c r="I141" s="18">
        <f t="shared" ca="1" si="113"/>
        <v>0.66875000000000051</v>
      </c>
      <c r="J141" s="16">
        <f t="shared" ca="1" si="114"/>
        <v>0.66875000000000051</v>
      </c>
      <c r="K141" s="23">
        <f t="shared" ca="1" si="115"/>
        <v>0</v>
      </c>
      <c r="L141" s="16">
        <f t="shared" ca="1" si="116"/>
        <v>0.66875000000000051</v>
      </c>
      <c r="M141" s="15">
        <f t="shared" ca="1" si="97"/>
        <v>9</v>
      </c>
      <c r="N141" s="16">
        <f t="shared" ca="1" si="98"/>
        <v>1.0416666666666667E-4</v>
      </c>
      <c r="O141" s="16">
        <f t="shared" ca="1" si="117"/>
        <v>0.66885416666666719</v>
      </c>
      <c r="P141" s="14">
        <f t="shared" ca="1" si="118"/>
        <v>0.66885416666666719</v>
      </c>
      <c r="Q141" s="23">
        <f>0</f>
        <v>0</v>
      </c>
      <c r="R141" s="14">
        <f t="shared" ca="1" si="119"/>
        <v>0.66885416666666719</v>
      </c>
      <c r="S141" s="13">
        <f t="shared" ca="1" si="99"/>
        <v>17</v>
      </c>
      <c r="T141" s="14">
        <f t="shared" ca="1" si="100"/>
        <v>1.9675925925925926E-4</v>
      </c>
      <c r="U141" s="14">
        <f t="shared" ca="1" si="120"/>
        <v>0.66905092592592641</v>
      </c>
      <c r="V141" s="12">
        <f t="shared" ca="1" si="121"/>
        <v>0.66905092592592641</v>
      </c>
      <c r="W141" s="23">
        <f t="shared" ca="1" si="122"/>
        <v>0</v>
      </c>
      <c r="X141" s="12">
        <f t="shared" ca="1" si="123"/>
        <v>0.66905092592592641</v>
      </c>
      <c r="Y141" s="11">
        <f t="shared" ca="1" si="101"/>
        <v>22</v>
      </c>
      <c r="Z141" s="12">
        <f t="shared" ca="1" si="102"/>
        <v>2.5462962962962961E-4</v>
      </c>
      <c r="AA141" s="12">
        <f t="shared" ca="1" si="124"/>
        <v>0.66930555555555604</v>
      </c>
      <c r="AB141" s="10">
        <f t="shared" ca="1" si="125"/>
        <v>0.66930555555555604</v>
      </c>
      <c r="AC141" s="23">
        <f>0</f>
        <v>0</v>
      </c>
      <c r="AD141" s="10">
        <f t="shared" ca="1" si="126"/>
        <v>0.66930555555555604</v>
      </c>
      <c r="AE141" s="9">
        <f t="shared" ca="1" si="90"/>
        <v>59</v>
      </c>
      <c r="AF141" s="10">
        <f t="shared" ca="1" si="103"/>
        <v>6.8287037037037036E-4</v>
      </c>
      <c r="AG141" s="10">
        <f t="shared" ca="1" si="127"/>
        <v>0.66998842592592645</v>
      </c>
      <c r="AH141" s="9" t="str">
        <f t="shared" ca="1" si="91"/>
        <v>Burrito</v>
      </c>
      <c r="AI141" s="8">
        <f t="shared" ca="1" si="128"/>
        <v>0.66998842592592645</v>
      </c>
      <c r="AJ141" s="23">
        <f t="shared" ca="1" si="129"/>
        <v>0</v>
      </c>
      <c r="AK141" s="8">
        <f t="shared" ca="1" si="132"/>
        <v>0.66998842592592645</v>
      </c>
      <c r="AL141" s="7">
        <f t="shared" ca="1" si="92"/>
        <v>15</v>
      </c>
      <c r="AM141" s="8">
        <f t="shared" ca="1" si="104"/>
        <v>1.7361111111111112E-4</v>
      </c>
      <c r="AN141" s="8">
        <f t="shared" ca="1" si="105"/>
        <v>0.67016203703703758</v>
      </c>
      <c r="AO141" s="7" t="str">
        <f t="shared" ca="1" si="93"/>
        <v>Debit</v>
      </c>
      <c r="AP141" s="1">
        <f t="shared" ca="1" si="106"/>
        <v>0</v>
      </c>
      <c r="AQ141" s="1">
        <f t="shared" ca="1" si="94"/>
        <v>1.6898148148148148E-3</v>
      </c>
      <c r="AR141">
        <f t="shared" ca="1" si="107"/>
        <v>1</v>
      </c>
      <c r="AS141" s="33">
        <f t="shared" ca="1" si="130"/>
        <v>0</v>
      </c>
      <c r="AT141" s="33">
        <f t="shared" ca="1" si="108"/>
        <v>1.6898148148148148E-3</v>
      </c>
      <c r="AX141">
        <f t="shared" si="131"/>
        <v>137</v>
      </c>
      <c r="AY141" s="34">
        <v>4.1234906536631312E-4</v>
      </c>
    </row>
    <row r="142" spans="1:51">
      <c r="A142" s="2">
        <v>277</v>
      </c>
      <c r="B142" s="1">
        <f t="shared" si="95"/>
        <v>3.2060185185185186E-3</v>
      </c>
      <c r="C142" s="5">
        <f t="shared" ca="1" si="109"/>
        <v>0.67167824074074123</v>
      </c>
      <c r="D142" s="18">
        <f t="shared" ca="1" si="89"/>
        <v>0.67167824074074123</v>
      </c>
      <c r="E142" s="21">
        <f t="shared" ca="1" si="110"/>
        <v>0</v>
      </c>
      <c r="F142" s="18">
        <f t="shared" ca="1" si="111"/>
        <v>0.67167824074074123</v>
      </c>
      <c r="G142" s="25">
        <f t="shared" ca="1" si="96"/>
        <v>30</v>
      </c>
      <c r="H142" s="18">
        <f t="shared" ca="1" si="112"/>
        <v>3.4722222222222224E-4</v>
      </c>
      <c r="I142" s="18">
        <f t="shared" ca="1" si="113"/>
        <v>0.6720254629629635</v>
      </c>
      <c r="J142" s="16">
        <f t="shared" ca="1" si="114"/>
        <v>0.6720254629629635</v>
      </c>
      <c r="K142" s="23">
        <f t="shared" ca="1" si="115"/>
        <v>0</v>
      </c>
      <c r="L142" s="16">
        <f t="shared" ca="1" si="116"/>
        <v>0.6720254629629635</v>
      </c>
      <c r="M142" s="15">
        <f t="shared" ca="1" si="97"/>
        <v>9</v>
      </c>
      <c r="N142" s="16">
        <f t="shared" ca="1" si="98"/>
        <v>1.0416666666666667E-4</v>
      </c>
      <c r="O142" s="16">
        <f t="shared" ca="1" si="117"/>
        <v>0.67212962962963019</v>
      </c>
      <c r="P142" s="14">
        <f t="shared" ca="1" si="118"/>
        <v>0.67212962962963019</v>
      </c>
      <c r="Q142" s="23">
        <f>0</f>
        <v>0</v>
      </c>
      <c r="R142" s="14">
        <f t="shared" ca="1" si="119"/>
        <v>0.67212962962963019</v>
      </c>
      <c r="S142" s="13">
        <f t="shared" ca="1" si="99"/>
        <v>39</v>
      </c>
      <c r="T142" s="14">
        <f t="shared" ca="1" si="100"/>
        <v>4.5138888888888887E-4</v>
      </c>
      <c r="U142" s="14">
        <f t="shared" ca="1" si="120"/>
        <v>0.67258101851851904</v>
      </c>
      <c r="V142" s="12">
        <f t="shared" ca="1" si="121"/>
        <v>0.67258101851851904</v>
      </c>
      <c r="W142" s="23">
        <f t="shared" ca="1" si="122"/>
        <v>0</v>
      </c>
      <c r="X142" s="12">
        <f t="shared" ca="1" si="123"/>
        <v>0.67258101851851904</v>
      </c>
      <c r="Y142" s="11">
        <f t="shared" ca="1" si="101"/>
        <v>33</v>
      </c>
      <c r="Z142" s="12">
        <f t="shared" ca="1" si="102"/>
        <v>3.8194444444444446E-4</v>
      </c>
      <c r="AA142" s="12">
        <f t="shared" ca="1" si="124"/>
        <v>0.67296296296296343</v>
      </c>
      <c r="AB142" s="10">
        <f t="shared" ca="1" si="125"/>
        <v>0.67296296296296343</v>
      </c>
      <c r="AC142" s="23">
        <f>0</f>
        <v>0</v>
      </c>
      <c r="AD142" s="10">
        <f t="shared" ca="1" si="126"/>
        <v>0.67296296296296343</v>
      </c>
      <c r="AE142" s="9">
        <f t="shared" ca="1" si="90"/>
        <v>51</v>
      </c>
      <c r="AF142" s="10">
        <f t="shared" ca="1" si="103"/>
        <v>5.9027777777777778E-4</v>
      </c>
      <c r="AG142" s="10">
        <f t="shared" ca="1" si="127"/>
        <v>0.67355324074074119</v>
      </c>
      <c r="AH142" s="9" t="str">
        <f t="shared" ca="1" si="91"/>
        <v>Quesadilla</v>
      </c>
      <c r="AI142" s="8">
        <f t="shared" ca="1" si="128"/>
        <v>0.67355324074074119</v>
      </c>
      <c r="AJ142" s="23">
        <f t="shared" ca="1" si="129"/>
        <v>0</v>
      </c>
      <c r="AK142" s="8">
        <f t="shared" ca="1" si="132"/>
        <v>0.67355324074074119</v>
      </c>
      <c r="AL142" s="7">
        <f t="shared" ca="1" si="92"/>
        <v>14</v>
      </c>
      <c r="AM142" s="8">
        <f t="shared" ca="1" si="104"/>
        <v>1.6203703703703703E-4</v>
      </c>
      <c r="AN142" s="8">
        <f t="shared" ca="1" si="105"/>
        <v>0.67371527777777818</v>
      </c>
      <c r="AO142" s="7" t="str">
        <f t="shared" ca="1" si="93"/>
        <v>Debit</v>
      </c>
      <c r="AP142" s="1">
        <f t="shared" ca="1" si="106"/>
        <v>0</v>
      </c>
      <c r="AQ142" s="1">
        <f t="shared" ca="1" si="94"/>
        <v>2.0370370370370369E-3</v>
      </c>
      <c r="AR142">
        <f t="shared" ca="1" si="107"/>
        <v>1</v>
      </c>
      <c r="AS142" s="33">
        <f t="shared" ca="1" si="130"/>
        <v>0</v>
      </c>
      <c r="AT142" s="33">
        <f t="shared" ca="1" si="108"/>
        <v>2.0370370370370369E-3</v>
      </c>
      <c r="AX142">
        <f t="shared" si="131"/>
        <v>138</v>
      </c>
      <c r="AY142" s="34">
        <v>5.2152704755231314E-4</v>
      </c>
    </row>
    <row r="143" spans="1:51">
      <c r="A143" s="2">
        <v>258</v>
      </c>
      <c r="B143" s="1">
        <f t="shared" si="95"/>
        <v>2.9861111111111113E-3</v>
      </c>
      <c r="C143" s="5">
        <f t="shared" ca="1" si="109"/>
        <v>0.67466435185185236</v>
      </c>
      <c r="D143" s="18">
        <f t="shared" ca="1" si="89"/>
        <v>0.67466435185185236</v>
      </c>
      <c r="E143" s="21">
        <f t="shared" ca="1" si="110"/>
        <v>0</v>
      </c>
      <c r="F143" s="18">
        <f t="shared" ca="1" si="111"/>
        <v>0.67466435185185236</v>
      </c>
      <c r="G143" s="25">
        <f t="shared" ca="1" si="96"/>
        <v>24</v>
      </c>
      <c r="H143" s="18">
        <f t="shared" ca="1" si="112"/>
        <v>2.7777777777777778E-4</v>
      </c>
      <c r="I143" s="18">
        <f t="shared" ca="1" si="113"/>
        <v>0.67494212962963018</v>
      </c>
      <c r="J143" s="16">
        <f t="shared" ca="1" si="114"/>
        <v>0.67494212962963018</v>
      </c>
      <c r="K143" s="23">
        <f t="shared" ca="1" si="115"/>
        <v>0</v>
      </c>
      <c r="L143" s="16">
        <f t="shared" ca="1" si="116"/>
        <v>0.67494212962963018</v>
      </c>
      <c r="M143" s="15">
        <f t="shared" ca="1" si="97"/>
        <v>17</v>
      </c>
      <c r="N143" s="16">
        <f t="shared" ca="1" si="98"/>
        <v>1.9675925925925926E-4</v>
      </c>
      <c r="O143" s="16">
        <f t="shared" ca="1" si="117"/>
        <v>0.6751388888888894</v>
      </c>
      <c r="P143" s="14">
        <f t="shared" ca="1" si="118"/>
        <v>0.6751388888888894</v>
      </c>
      <c r="Q143" s="23">
        <f>0</f>
        <v>0</v>
      </c>
      <c r="R143" s="14">
        <f t="shared" ca="1" si="119"/>
        <v>0.6751388888888894</v>
      </c>
      <c r="S143" s="13">
        <f t="shared" ca="1" si="99"/>
        <v>38</v>
      </c>
      <c r="T143" s="14">
        <f t="shared" ca="1" si="100"/>
        <v>4.3981481481481481E-4</v>
      </c>
      <c r="U143" s="14">
        <f t="shared" ca="1" si="120"/>
        <v>0.67557870370370421</v>
      </c>
      <c r="V143" s="12">
        <f t="shared" ca="1" si="121"/>
        <v>0.67557870370370421</v>
      </c>
      <c r="W143" s="23">
        <f t="shared" ca="1" si="122"/>
        <v>0</v>
      </c>
      <c r="X143" s="12">
        <f t="shared" ca="1" si="123"/>
        <v>0.67557870370370421</v>
      </c>
      <c r="Y143" s="11">
        <f t="shared" ca="1" si="101"/>
        <v>23</v>
      </c>
      <c r="Z143" s="12">
        <f t="shared" ca="1" si="102"/>
        <v>2.6620370370370372E-4</v>
      </c>
      <c r="AA143" s="12">
        <f t="shared" ca="1" si="124"/>
        <v>0.67584490740740788</v>
      </c>
      <c r="AB143" s="10">
        <f t="shared" ca="1" si="125"/>
        <v>0.67584490740740788</v>
      </c>
      <c r="AC143" s="23">
        <f>0</f>
        <v>0</v>
      </c>
      <c r="AD143" s="10">
        <f t="shared" ca="1" si="126"/>
        <v>0.67584490740740788</v>
      </c>
      <c r="AE143" s="9">
        <f t="shared" ca="1" si="90"/>
        <v>49</v>
      </c>
      <c r="AF143" s="10">
        <f t="shared" ca="1" si="103"/>
        <v>5.6712962962962967E-4</v>
      </c>
      <c r="AG143" s="10">
        <f t="shared" ca="1" si="127"/>
        <v>0.67641203703703756</v>
      </c>
      <c r="AH143" s="9" t="str">
        <f t="shared" ca="1" si="91"/>
        <v>Bowl</v>
      </c>
      <c r="AI143" s="8">
        <f t="shared" ca="1" si="128"/>
        <v>0.67641203703703756</v>
      </c>
      <c r="AJ143" s="23">
        <f t="shared" ca="1" si="129"/>
        <v>0</v>
      </c>
      <c r="AK143" s="8">
        <f t="shared" ca="1" si="132"/>
        <v>0.67641203703703756</v>
      </c>
      <c r="AL143" s="7">
        <f t="shared" ca="1" si="92"/>
        <v>11</v>
      </c>
      <c r="AM143" s="8">
        <f t="shared" ca="1" si="104"/>
        <v>1.273148148148148E-4</v>
      </c>
      <c r="AN143" s="8">
        <f t="shared" ca="1" si="105"/>
        <v>0.67653935185185232</v>
      </c>
      <c r="AO143" s="7" t="str">
        <f t="shared" ca="1" si="93"/>
        <v>Debit</v>
      </c>
      <c r="AP143" s="1">
        <f t="shared" ca="1" si="106"/>
        <v>0</v>
      </c>
      <c r="AQ143" s="1">
        <f t="shared" ca="1" si="94"/>
        <v>1.8749999999999999E-3</v>
      </c>
      <c r="AR143">
        <f t="shared" ca="1" si="107"/>
        <v>1</v>
      </c>
      <c r="AS143" s="33">
        <f t="shared" ca="1" si="130"/>
        <v>0</v>
      </c>
      <c r="AT143" s="33">
        <f t="shared" ca="1" si="108"/>
        <v>1.8749999999999999E-3</v>
      </c>
      <c r="AX143">
        <f t="shared" si="131"/>
        <v>139</v>
      </c>
      <c r="AY143" s="34">
        <v>6.5794994212961511E-4</v>
      </c>
    </row>
    <row r="144" spans="1:51">
      <c r="A144" s="2">
        <v>241</v>
      </c>
      <c r="B144" s="1">
        <f t="shared" si="95"/>
        <v>2.7893518518518519E-3</v>
      </c>
      <c r="C144" s="5">
        <f t="shared" ca="1" si="109"/>
        <v>0.67745370370370417</v>
      </c>
      <c r="D144" s="18">
        <f t="shared" ca="1" si="89"/>
        <v>0.67745370370370417</v>
      </c>
      <c r="E144" s="21">
        <f t="shared" ca="1" si="110"/>
        <v>0</v>
      </c>
      <c r="F144" s="18">
        <f t="shared" ca="1" si="111"/>
        <v>0.67745370370370417</v>
      </c>
      <c r="G144" s="25">
        <f t="shared" ca="1" si="96"/>
        <v>11</v>
      </c>
      <c r="H144" s="18">
        <f t="shared" ca="1" si="112"/>
        <v>1.273148148148148E-4</v>
      </c>
      <c r="I144" s="18">
        <f t="shared" ca="1" si="113"/>
        <v>0.67758101851851893</v>
      </c>
      <c r="J144" s="16">
        <f t="shared" ca="1" si="114"/>
        <v>0.67758101851851893</v>
      </c>
      <c r="K144" s="23">
        <f t="shared" ca="1" si="115"/>
        <v>0</v>
      </c>
      <c r="L144" s="16">
        <f t="shared" ca="1" si="116"/>
        <v>0.67758101851851893</v>
      </c>
      <c r="M144" s="15">
        <f t="shared" ca="1" si="97"/>
        <v>13</v>
      </c>
      <c r="N144" s="16">
        <f t="shared" ca="1" si="98"/>
        <v>1.5046296296296297E-4</v>
      </c>
      <c r="O144" s="16">
        <f t="shared" ca="1" si="117"/>
        <v>0.67773148148148188</v>
      </c>
      <c r="P144" s="14">
        <f t="shared" ca="1" si="118"/>
        <v>0.67773148148148188</v>
      </c>
      <c r="Q144" s="23">
        <f>0</f>
        <v>0</v>
      </c>
      <c r="R144" s="14">
        <f t="shared" ca="1" si="119"/>
        <v>0.67773148148148188</v>
      </c>
      <c r="S144" s="13">
        <f t="shared" ca="1" si="99"/>
        <v>17</v>
      </c>
      <c r="T144" s="14">
        <f t="shared" ca="1" si="100"/>
        <v>1.9675925925925926E-4</v>
      </c>
      <c r="U144" s="14">
        <f t="shared" ca="1" si="120"/>
        <v>0.67792824074074109</v>
      </c>
      <c r="V144" s="12">
        <f t="shared" ca="1" si="121"/>
        <v>0.67792824074074109</v>
      </c>
      <c r="W144" s="23">
        <f t="shared" ca="1" si="122"/>
        <v>0</v>
      </c>
      <c r="X144" s="12">
        <f t="shared" ca="1" si="123"/>
        <v>0.67792824074074109</v>
      </c>
      <c r="Y144" s="11">
        <f t="shared" ca="1" si="101"/>
        <v>38</v>
      </c>
      <c r="Z144" s="12">
        <f t="shared" ca="1" si="102"/>
        <v>4.3981481481481481E-4</v>
      </c>
      <c r="AA144" s="12">
        <f t="shared" ca="1" si="124"/>
        <v>0.6783680555555559</v>
      </c>
      <c r="AB144" s="10">
        <f t="shared" ca="1" si="125"/>
        <v>0.6783680555555559</v>
      </c>
      <c r="AC144" s="23">
        <f>0</f>
        <v>0</v>
      </c>
      <c r="AD144" s="10">
        <f t="shared" ca="1" si="126"/>
        <v>0.6783680555555559</v>
      </c>
      <c r="AE144" s="9">
        <f t="shared" ca="1" si="90"/>
        <v>54</v>
      </c>
      <c r="AF144" s="10">
        <f t="shared" ca="1" si="103"/>
        <v>6.2500000000000001E-4</v>
      </c>
      <c r="AG144" s="10">
        <f t="shared" ca="1" si="127"/>
        <v>0.67899305555555589</v>
      </c>
      <c r="AH144" s="9" t="str">
        <f t="shared" ca="1" si="91"/>
        <v>Burrito</v>
      </c>
      <c r="AI144" s="8">
        <f t="shared" ca="1" si="128"/>
        <v>0.67899305555555589</v>
      </c>
      <c r="AJ144" s="23">
        <f t="shared" ca="1" si="129"/>
        <v>0</v>
      </c>
      <c r="AK144" s="8">
        <f t="shared" ca="1" si="132"/>
        <v>0.67899305555555589</v>
      </c>
      <c r="AL144" s="7">
        <f t="shared" ca="1" si="92"/>
        <v>12</v>
      </c>
      <c r="AM144" s="8">
        <f t="shared" ca="1" si="104"/>
        <v>1.3888888888888889E-4</v>
      </c>
      <c r="AN144" s="8">
        <f t="shared" ca="1" si="105"/>
        <v>0.6791319444444448</v>
      </c>
      <c r="AO144" s="7" t="str">
        <f t="shared" ca="1" si="93"/>
        <v>Debit</v>
      </c>
      <c r="AP144" s="1">
        <f t="shared" ca="1" si="106"/>
        <v>0</v>
      </c>
      <c r="AQ144" s="1">
        <f t="shared" ca="1" si="94"/>
        <v>1.678240740740741E-3</v>
      </c>
      <c r="AR144">
        <f t="shared" ca="1" si="107"/>
        <v>1</v>
      </c>
      <c r="AS144" s="33">
        <f t="shared" ca="1" si="130"/>
        <v>0</v>
      </c>
      <c r="AT144" s="33">
        <f t="shared" ca="1" si="108"/>
        <v>1.678240740740741E-3</v>
      </c>
      <c r="AX144">
        <f t="shared" si="131"/>
        <v>140</v>
      </c>
      <c r="AY144" s="34">
        <v>5.5970475192174704E-4</v>
      </c>
    </row>
    <row r="145" spans="1:51">
      <c r="A145" s="2">
        <v>182</v>
      </c>
      <c r="B145" s="1">
        <f t="shared" si="95"/>
        <v>2.1064814814814813E-3</v>
      </c>
      <c r="C145" s="5">
        <f t="shared" ca="1" si="109"/>
        <v>0.67956018518518568</v>
      </c>
      <c r="D145" s="18">
        <f t="shared" ca="1" si="89"/>
        <v>0.67956018518518568</v>
      </c>
      <c r="E145" s="21">
        <f t="shared" ca="1" si="110"/>
        <v>0</v>
      </c>
      <c r="F145" s="18">
        <f t="shared" ca="1" si="111"/>
        <v>0.67956018518518568</v>
      </c>
      <c r="G145" s="25">
        <f t="shared" ca="1" si="96"/>
        <v>21</v>
      </c>
      <c r="H145" s="18">
        <f t="shared" ca="1" si="112"/>
        <v>2.4305555555555555E-4</v>
      </c>
      <c r="I145" s="18">
        <f t="shared" ca="1" si="113"/>
        <v>0.67980324074074128</v>
      </c>
      <c r="J145" s="16">
        <f t="shared" ca="1" si="114"/>
        <v>0.67980324074074128</v>
      </c>
      <c r="K145" s="23">
        <f t="shared" ca="1" si="115"/>
        <v>0</v>
      </c>
      <c r="L145" s="16">
        <f t="shared" ca="1" si="116"/>
        <v>0.67980324074074128</v>
      </c>
      <c r="M145" s="15">
        <f t="shared" ca="1" si="97"/>
        <v>16</v>
      </c>
      <c r="N145" s="16">
        <f t="shared" ca="1" si="98"/>
        <v>1.8518518518518518E-4</v>
      </c>
      <c r="O145" s="16">
        <f t="shared" ca="1" si="117"/>
        <v>0.67998842592592645</v>
      </c>
      <c r="P145" s="14">
        <f t="shared" ca="1" si="118"/>
        <v>0.67998842592592645</v>
      </c>
      <c r="Q145" s="23">
        <f>0</f>
        <v>0</v>
      </c>
      <c r="R145" s="14">
        <f t="shared" ca="1" si="119"/>
        <v>0.67998842592592645</v>
      </c>
      <c r="S145" s="13">
        <f t="shared" ca="1" si="99"/>
        <v>37</v>
      </c>
      <c r="T145" s="14">
        <f t="shared" ca="1" si="100"/>
        <v>4.2824074074074075E-4</v>
      </c>
      <c r="U145" s="14">
        <f t="shared" ca="1" si="120"/>
        <v>0.68041666666666722</v>
      </c>
      <c r="V145" s="12">
        <f t="shared" ca="1" si="121"/>
        <v>0.68041666666666722</v>
      </c>
      <c r="W145" s="23">
        <f t="shared" ca="1" si="122"/>
        <v>0</v>
      </c>
      <c r="X145" s="12">
        <f t="shared" ca="1" si="123"/>
        <v>0.68041666666666722</v>
      </c>
      <c r="Y145" s="11">
        <f t="shared" ca="1" si="101"/>
        <v>20</v>
      </c>
      <c r="Z145" s="12">
        <f t="shared" ca="1" si="102"/>
        <v>2.3148148148148149E-4</v>
      </c>
      <c r="AA145" s="12">
        <f t="shared" ca="1" si="124"/>
        <v>0.68064814814814867</v>
      </c>
      <c r="AB145" s="10">
        <f t="shared" ca="1" si="125"/>
        <v>0.68064814814814867</v>
      </c>
      <c r="AC145" s="23">
        <f>0</f>
        <v>0</v>
      </c>
      <c r="AD145" s="10">
        <f t="shared" ca="1" si="126"/>
        <v>0.68064814814814867</v>
      </c>
      <c r="AE145" s="9">
        <f t="shared" ca="1" si="90"/>
        <v>52</v>
      </c>
      <c r="AF145" s="10">
        <f t="shared" ca="1" si="103"/>
        <v>6.018518518518519E-4</v>
      </c>
      <c r="AG145" s="10">
        <f t="shared" ca="1" si="127"/>
        <v>0.68125000000000047</v>
      </c>
      <c r="AH145" s="9" t="str">
        <f t="shared" ca="1" si="91"/>
        <v>Burrito</v>
      </c>
      <c r="AI145" s="8">
        <f t="shared" ca="1" si="128"/>
        <v>0.68125000000000047</v>
      </c>
      <c r="AJ145" s="23">
        <f t="shared" ca="1" si="129"/>
        <v>0</v>
      </c>
      <c r="AK145" s="8">
        <f t="shared" ca="1" si="132"/>
        <v>0.68125000000000047</v>
      </c>
      <c r="AL145" s="7">
        <f t="shared" ca="1" si="92"/>
        <v>50</v>
      </c>
      <c r="AM145" s="8">
        <f t="shared" ca="1" si="104"/>
        <v>5.7870370370370367E-4</v>
      </c>
      <c r="AN145" s="8">
        <f t="shared" ca="1" si="105"/>
        <v>0.68182870370370419</v>
      </c>
      <c r="AO145" s="7" t="str">
        <f t="shared" ca="1" si="93"/>
        <v>Cash</v>
      </c>
      <c r="AP145" s="1">
        <f t="shared" ca="1" si="106"/>
        <v>0</v>
      </c>
      <c r="AQ145" s="1">
        <f t="shared" ca="1" si="94"/>
        <v>2.2685185185185187E-3</v>
      </c>
      <c r="AR145">
        <f t="shared" ca="1" si="107"/>
        <v>1</v>
      </c>
      <c r="AS145" s="33">
        <f t="shared" ca="1" si="130"/>
        <v>0</v>
      </c>
      <c r="AT145" s="33">
        <f t="shared" ca="1" si="108"/>
        <v>2.2685185185185187E-3</v>
      </c>
      <c r="AX145">
        <f t="shared" si="131"/>
        <v>141</v>
      </c>
      <c r="AY145" s="34">
        <v>4.8951099537038645E-4</v>
      </c>
    </row>
    <row r="146" spans="1:51">
      <c r="A146" s="2">
        <v>291</v>
      </c>
      <c r="B146" s="1">
        <f t="shared" si="95"/>
        <v>3.3680555555555556E-3</v>
      </c>
      <c r="C146" s="5">
        <f t="shared" ca="1" si="109"/>
        <v>0.68292824074074121</v>
      </c>
      <c r="D146" s="18">
        <f t="shared" ca="1" si="89"/>
        <v>0.68292824074074121</v>
      </c>
      <c r="E146" s="21">
        <f t="shared" ca="1" si="110"/>
        <v>0</v>
      </c>
      <c r="F146" s="18">
        <f t="shared" ca="1" si="111"/>
        <v>0.68292824074074121</v>
      </c>
      <c r="G146" s="25">
        <f t="shared" ca="1" si="96"/>
        <v>19</v>
      </c>
      <c r="H146" s="18">
        <f t="shared" ca="1" si="112"/>
        <v>2.199074074074074E-4</v>
      </c>
      <c r="I146" s="18">
        <f t="shared" ca="1" si="113"/>
        <v>0.68314814814814862</v>
      </c>
      <c r="J146" s="16">
        <f t="shared" ca="1" si="114"/>
        <v>0.68314814814814862</v>
      </c>
      <c r="K146" s="23">
        <f t="shared" ca="1" si="115"/>
        <v>0</v>
      </c>
      <c r="L146" s="16">
        <f t="shared" ca="1" si="116"/>
        <v>0.68314814814814862</v>
      </c>
      <c r="M146" s="15">
        <f t="shared" ca="1" si="97"/>
        <v>20</v>
      </c>
      <c r="N146" s="16">
        <f t="shared" ca="1" si="98"/>
        <v>2.3148148148148149E-4</v>
      </c>
      <c r="O146" s="16">
        <f t="shared" ca="1" si="117"/>
        <v>0.68337962962963006</v>
      </c>
      <c r="P146" s="14">
        <f t="shared" ca="1" si="118"/>
        <v>0.68337962962963006</v>
      </c>
      <c r="Q146" s="23">
        <f>0</f>
        <v>0</v>
      </c>
      <c r="R146" s="14">
        <f t="shared" ca="1" si="119"/>
        <v>0.68337962962963006</v>
      </c>
      <c r="S146" s="13">
        <f t="shared" ca="1" si="99"/>
        <v>21</v>
      </c>
      <c r="T146" s="14">
        <f t="shared" ca="1" si="100"/>
        <v>2.4305555555555555E-4</v>
      </c>
      <c r="U146" s="14">
        <f t="shared" ca="1" si="120"/>
        <v>0.68362268518518565</v>
      </c>
      <c r="V146" s="12">
        <f t="shared" ca="1" si="121"/>
        <v>0.68362268518518565</v>
      </c>
      <c r="W146" s="23">
        <f t="shared" ca="1" si="122"/>
        <v>0</v>
      </c>
      <c r="X146" s="12">
        <f t="shared" ca="1" si="123"/>
        <v>0.68362268518518565</v>
      </c>
      <c r="Y146" s="11">
        <f t="shared" ca="1" si="101"/>
        <v>33</v>
      </c>
      <c r="Z146" s="12">
        <f t="shared" ca="1" si="102"/>
        <v>3.8194444444444446E-4</v>
      </c>
      <c r="AA146" s="12">
        <f t="shared" ca="1" si="124"/>
        <v>0.68400462962963005</v>
      </c>
      <c r="AB146" s="10">
        <f t="shared" ca="1" si="125"/>
        <v>0.68400462962963005</v>
      </c>
      <c r="AC146" s="23">
        <f>0</f>
        <v>0</v>
      </c>
      <c r="AD146" s="10">
        <f t="shared" ca="1" si="126"/>
        <v>0.68400462962963005</v>
      </c>
      <c r="AE146" s="9">
        <f t="shared" ca="1" si="90"/>
        <v>49</v>
      </c>
      <c r="AF146" s="10">
        <f t="shared" ca="1" si="103"/>
        <v>5.6712962962962967E-4</v>
      </c>
      <c r="AG146" s="10">
        <f t="shared" ca="1" si="127"/>
        <v>0.68457175925925973</v>
      </c>
      <c r="AH146" s="9" t="str">
        <f t="shared" ca="1" si="91"/>
        <v>Burrito</v>
      </c>
      <c r="AI146" s="8">
        <f t="shared" ca="1" si="128"/>
        <v>0.68457175925925973</v>
      </c>
      <c r="AJ146" s="23">
        <f t="shared" ca="1" si="129"/>
        <v>0</v>
      </c>
      <c r="AK146" s="8">
        <f t="shared" ca="1" si="132"/>
        <v>0.68457175925925973</v>
      </c>
      <c r="AL146" s="7">
        <f t="shared" ca="1" si="92"/>
        <v>32</v>
      </c>
      <c r="AM146" s="8">
        <f t="shared" ca="1" si="104"/>
        <v>3.7037037037037035E-4</v>
      </c>
      <c r="AN146" s="8">
        <f t="shared" ca="1" si="105"/>
        <v>0.68494212962963008</v>
      </c>
      <c r="AO146" s="7" t="str">
        <f t="shared" ca="1" si="93"/>
        <v>Cash</v>
      </c>
      <c r="AP146" s="1">
        <f t="shared" ca="1" si="106"/>
        <v>0</v>
      </c>
      <c r="AQ146" s="1">
        <f t="shared" ca="1" si="94"/>
        <v>2.0138888888888888E-3</v>
      </c>
      <c r="AR146">
        <f t="shared" ca="1" si="107"/>
        <v>1</v>
      </c>
      <c r="AS146" s="33">
        <f t="shared" ca="1" si="130"/>
        <v>0</v>
      </c>
      <c r="AT146" s="33">
        <f t="shared" ca="1" si="108"/>
        <v>2.0138888888888888E-3</v>
      </c>
      <c r="AX146">
        <f t="shared" si="131"/>
        <v>142</v>
      </c>
      <c r="AY146" s="34">
        <v>4.0745836245050963E-4</v>
      </c>
    </row>
    <row r="147" spans="1:51">
      <c r="A147" s="2">
        <v>219</v>
      </c>
      <c r="B147" s="1">
        <f t="shared" si="95"/>
        <v>2.5347222222222221E-3</v>
      </c>
      <c r="C147" s="5">
        <f t="shared" ca="1" si="109"/>
        <v>0.68546296296296338</v>
      </c>
      <c r="D147" s="18">
        <f t="shared" ca="1" si="89"/>
        <v>0.68546296296296338</v>
      </c>
      <c r="E147" s="21">
        <f t="shared" ca="1" si="110"/>
        <v>0</v>
      </c>
      <c r="F147" s="18">
        <f t="shared" ca="1" si="111"/>
        <v>0.68546296296296338</v>
      </c>
      <c r="G147" s="25">
        <f t="shared" ca="1" si="96"/>
        <v>18</v>
      </c>
      <c r="H147" s="18">
        <f t="shared" ca="1" si="112"/>
        <v>2.0833333333333335E-4</v>
      </c>
      <c r="I147" s="18">
        <f t="shared" ca="1" si="113"/>
        <v>0.68567129629629675</v>
      </c>
      <c r="J147" s="16">
        <f t="shared" ca="1" si="114"/>
        <v>0.68567129629629675</v>
      </c>
      <c r="K147" s="23">
        <f t="shared" ca="1" si="115"/>
        <v>0</v>
      </c>
      <c r="L147" s="16">
        <f t="shared" ca="1" si="116"/>
        <v>0.68567129629629675</v>
      </c>
      <c r="M147" s="15">
        <f t="shared" ca="1" si="97"/>
        <v>28</v>
      </c>
      <c r="N147" s="16">
        <f t="shared" ca="1" si="98"/>
        <v>3.2407407407407406E-4</v>
      </c>
      <c r="O147" s="16">
        <f t="shared" ca="1" si="117"/>
        <v>0.68599537037037084</v>
      </c>
      <c r="P147" s="14">
        <f t="shared" ca="1" si="118"/>
        <v>0.68599537037037084</v>
      </c>
      <c r="Q147" s="23">
        <f>0</f>
        <v>0</v>
      </c>
      <c r="R147" s="14">
        <f t="shared" ca="1" si="119"/>
        <v>0.68599537037037084</v>
      </c>
      <c r="S147" s="13">
        <f t="shared" ca="1" si="99"/>
        <v>33</v>
      </c>
      <c r="T147" s="14">
        <f t="shared" ca="1" si="100"/>
        <v>3.8194444444444446E-4</v>
      </c>
      <c r="U147" s="14">
        <f t="shared" ca="1" si="120"/>
        <v>0.68637731481481523</v>
      </c>
      <c r="V147" s="12">
        <f t="shared" ca="1" si="121"/>
        <v>0.68637731481481523</v>
      </c>
      <c r="W147" s="23">
        <f t="shared" ca="1" si="122"/>
        <v>0</v>
      </c>
      <c r="X147" s="12">
        <f t="shared" ca="1" si="123"/>
        <v>0.68637731481481523</v>
      </c>
      <c r="Y147" s="11">
        <f t="shared" ca="1" si="101"/>
        <v>39</v>
      </c>
      <c r="Z147" s="12">
        <f t="shared" ca="1" si="102"/>
        <v>4.5138888888888887E-4</v>
      </c>
      <c r="AA147" s="12">
        <f t="shared" ca="1" si="124"/>
        <v>0.68682870370370408</v>
      </c>
      <c r="AB147" s="10">
        <f t="shared" ca="1" si="125"/>
        <v>0.68682870370370408</v>
      </c>
      <c r="AC147" s="23">
        <f>0</f>
        <v>0</v>
      </c>
      <c r="AD147" s="10">
        <f t="shared" ca="1" si="126"/>
        <v>0.68682870370370408</v>
      </c>
      <c r="AE147" s="9">
        <f t="shared" ca="1" si="90"/>
        <v>35</v>
      </c>
      <c r="AF147" s="10">
        <f t="shared" ca="1" si="103"/>
        <v>4.0509259259259258E-4</v>
      </c>
      <c r="AG147" s="10">
        <f t="shared" ca="1" si="127"/>
        <v>0.68723379629629666</v>
      </c>
      <c r="AH147" s="9" t="str">
        <f t="shared" ca="1" si="91"/>
        <v>Bowl</v>
      </c>
      <c r="AI147" s="8">
        <f t="shared" ca="1" si="128"/>
        <v>0.68723379629629666</v>
      </c>
      <c r="AJ147" s="23">
        <f t="shared" ca="1" si="129"/>
        <v>0</v>
      </c>
      <c r="AK147" s="8">
        <f t="shared" ca="1" si="132"/>
        <v>0.68723379629629666</v>
      </c>
      <c r="AL147" s="7">
        <f t="shared" ca="1" si="92"/>
        <v>38</v>
      </c>
      <c r="AM147" s="8">
        <f t="shared" ca="1" si="104"/>
        <v>4.3981481481481481E-4</v>
      </c>
      <c r="AN147" s="8">
        <f t="shared" ca="1" si="105"/>
        <v>0.68767361111111147</v>
      </c>
      <c r="AO147" s="7" t="str">
        <f t="shared" ca="1" si="93"/>
        <v>Cash</v>
      </c>
      <c r="AP147" s="1">
        <f t="shared" ca="1" si="106"/>
        <v>0</v>
      </c>
      <c r="AQ147" s="1">
        <f t="shared" ca="1" si="94"/>
        <v>2.2106481481481482E-3</v>
      </c>
      <c r="AR147">
        <f t="shared" ca="1" si="107"/>
        <v>1</v>
      </c>
      <c r="AS147" s="33">
        <f t="shared" ca="1" si="130"/>
        <v>0</v>
      </c>
      <c r="AT147" s="33">
        <f t="shared" ca="1" si="108"/>
        <v>2.2106481481481482E-3</v>
      </c>
      <c r="AX147">
        <f t="shared" si="131"/>
        <v>143</v>
      </c>
      <c r="AY147" s="34">
        <v>5.2312631027257093E-4</v>
      </c>
    </row>
    <row r="148" spans="1:51">
      <c r="A148" s="2">
        <v>243</v>
      </c>
      <c r="B148" s="1">
        <f t="shared" si="95"/>
        <v>2.8124999999999999E-3</v>
      </c>
      <c r="C148" s="5">
        <f t="shared" ca="1" si="109"/>
        <v>0.68827546296296338</v>
      </c>
      <c r="D148" s="18">
        <f t="shared" ca="1" si="89"/>
        <v>0.68827546296296338</v>
      </c>
      <c r="E148" s="21">
        <f t="shared" ca="1" si="110"/>
        <v>0</v>
      </c>
      <c r="F148" s="18">
        <f t="shared" ca="1" si="111"/>
        <v>0.68827546296296338</v>
      </c>
      <c r="G148" s="25">
        <f t="shared" ca="1" si="96"/>
        <v>21</v>
      </c>
      <c r="H148" s="18">
        <f t="shared" ca="1" si="112"/>
        <v>2.4305555555555555E-4</v>
      </c>
      <c r="I148" s="18">
        <f t="shared" ca="1" si="113"/>
        <v>0.68851851851851897</v>
      </c>
      <c r="J148" s="16">
        <f t="shared" ca="1" si="114"/>
        <v>0.68851851851851897</v>
      </c>
      <c r="K148" s="23">
        <f t="shared" ca="1" si="115"/>
        <v>0</v>
      </c>
      <c r="L148" s="16">
        <f t="shared" ca="1" si="116"/>
        <v>0.68851851851851897</v>
      </c>
      <c r="M148" s="15">
        <f t="shared" ca="1" si="97"/>
        <v>21</v>
      </c>
      <c r="N148" s="16">
        <f t="shared" ca="1" si="98"/>
        <v>2.4305555555555555E-4</v>
      </c>
      <c r="O148" s="16">
        <f t="shared" ca="1" si="117"/>
        <v>0.68876157407407457</v>
      </c>
      <c r="P148" s="14">
        <f t="shared" ca="1" si="118"/>
        <v>0.68876157407407457</v>
      </c>
      <c r="Q148" s="23">
        <f>0</f>
        <v>0</v>
      </c>
      <c r="R148" s="14">
        <f t="shared" ca="1" si="119"/>
        <v>0.68876157407407457</v>
      </c>
      <c r="S148" s="13">
        <f t="shared" ca="1" si="99"/>
        <v>26</v>
      </c>
      <c r="T148" s="14">
        <f t="shared" ca="1" si="100"/>
        <v>3.0092592592592595E-4</v>
      </c>
      <c r="U148" s="14">
        <f t="shared" ca="1" si="120"/>
        <v>0.68906250000000047</v>
      </c>
      <c r="V148" s="12">
        <f t="shared" ca="1" si="121"/>
        <v>0.68906250000000047</v>
      </c>
      <c r="W148" s="23">
        <f t="shared" ca="1" si="122"/>
        <v>0</v>
      </c>
      <c r="X148" s="12">
        <f t="shared" ca="1" si="123"/>
        <v>0.68906250000000047</v>
      </c>
      <c r="Y148" s="11">
        <f t="shared" ca="1" si="101"/>
        <v>37</v>
      </c>
      <c r="Z148" s="12">
        <f t="shared" ca="1" si="102"/>
        <v>4.2824074074074075E-4</v>
      </c>
      <c r="AA148" s="12">
        <f t="shared" ca="1" si="124"/>
        <v>0.68949074074074124</v>
      </c>
      <c r="AB148" s="10">
        <f t="shared" ca="1" si="125"/>
        <v>0.68949074074074124</v>
      </c>
      <c r="AC148" s="23">
        <f>0</f>
        <v>0</v>
      </c>
      <c r="AD148" s="10">
        <f t="shared" ca="1" si="126"/>
        <v>0.68949074074074124</v>
      </c>
      <c r="AE148" s="9">
        <f t="shared" ca="1" si="90"/>
        <v>43</v>
      </c>
      <c r="AF148" s="10">
        <f t="shared" ca="1" si="103"/>
        <v>4.9768518518518521E-4</v>
      </c>
      <c r="AG148" s="10">
        <f t="shared" ca="1" si="127"/>
        <v>0.68998842592592646</v>
      </c>
      <c r="AH148" s="9" t="str">
        <f t="shared" ca="1" si="91"/>
        <v>Quesadilla</v>
      </c>
      <c r="AI148" s="8">
        <f t="shared" ca="1" si="128"/>
        <v>0.68998842592592646</v>
      </c>
      <c r="AJ148" s="23">
        <f t="shared" ca="1" si="129"/>
        <v>0</v>
      </c>
      <c r="AK148" s="8">
        <f t="shared" ca="1" si="132"/>
        <v>0.68998842592592646</v>
      </c>
      <c r="AL148" s="7">
        <f t="shared" ca="1" si="92"/>
        <v>25</v>
      </c>
      <c r="AM148" s="8">
        <f t="shared" ca="1" si="104"/>
        <v>2.8935185185185184E-4</v>
      </c>
      <c r="AN148" s="8">
        <f t="shared" ca="1" si="105"/>
        <v>0.69027777777777832</v>
      </c>
      <c r="AO148" s="7" t="str">
        <f t="shared" ca="1" si="93"/>
        <v>Debit</v>
      </c>
      <c r="AP148" s="1">
        <f t="shared" ca="1" si="106"/>
        <v>0</v>
      </c>
      <c r="AQ148" s="1">
        <f t="shared" ca="1" si="94"/>
        <v>2.0023148148148148E-3</v>
      </c>
      <c r="AR148">
        <f t="shared" ca="1" si="107"/>
        <v>1</v>
      </c>
      <c r="AS148" s="33">
        <f t="shared" ca="1" si="130"/>
        <v>0</v>
      </c>
      <c r="AT148" s="33">
        <f t="shared" ca="1" si="108"/>
        <v>2.0023148148148148E-3</v>
      </c>
      <c r="AX148">
        <f t="shared" si="131"/>
        <v>144</v>
      </c>
      <c r="AY148" s="34">
        <v>5.8132424877709141E-4</v>
      </c>
    </row>
    <row r="149" spans="1:51">
      <c r="A149" s="2">
        <v>184</v>
      </c>
      <c r="B149" s="1">
        <f t="shared" si="95"/>
        <v>2.1296296296296298E-3</v>
      </c>
      <c r="C149" s="5">
        <f t="shared" ca="1" si="109"/>
        <v>0.69040509259259297</v>
      </c>
      <c r="D149" s="18">
        <f t="shared" ca="1" si="89"/>
        <v>0.69040509259259297</v>
      </c>
      <c r="E149" s="21">
        <f t="shared" ca="1" si="110"/>
        <v>0</v>
      </c>
      <c r="F149" s="18">
        <f t="shared" ca="1" si="111"/>
        <v>0.69040509259259297</v>
      </c>
      <c r="G149" s="25">
        <f t="shared" ca="1" si="96"/>
        <v>27</v>
      </c>
      <c r="H149" s="18">
        <f t="shared" ca="1" si="112"/>
        <v>3.1250000000000001E-4</v>
      </c>
      <c r="I149" s="18">
        <f t="shared" ca="1" si="113"/>
        <v>0.69071759259259302</v>
      </c>
      <c r="J149" s="16">
        <f t="shared" ca="1" si="114"/>
        <v>0.69071759259259302</v>
      </c>
      <c r="K149" s="23">
        <f t="shared" ca="1" si="115"/>
        <v>0</v>
      </c>
      <c r="L149" s="16">
        <f t="shared" ca="1" si="116"/>
        <v>0.69071759259259302</v>
      </c>
      <c r="M149" s="15">
        <f t="shared" ca="1" si="97"/>
        <v>21</v>
      </c>
      <c r="N149" s="16">
        <f t="shared" ca="1" si="98"/>
        <v>2.4305555555555555E-4</v>
      </c>
      <c r="O149" s="16">
        <f t="shared" ca="1" si="117"/>
        <v>0.69096064814814862</v>
      </c>
      <c r="P149" s="14">
        <f t="shared" ca="1" si="118"/>
        <v>0.69096064814814862</v>
      </c>
      <c r="Q149" s="23">
        <f>0</f>
        <v>0</v>
      </c>
      <c r="R149" s="14">
        <f t="shared" ca="1" si="119"/>
        <v>0.69096064814814862</v>
      </c>
      <c r="S149" s="13">
        <f t="shared" ca="1" si="99"/>
        <v>18</v>
      </c>
      <c r="T149" s="14">
        <f t="shared" ca="1" si="100"/>
        <v>2.0833333333333335E-4</v>
      </c>
      <c r="U149" s="14">
        <f t="shared" ca="1" si="120"/>
        <v>0.69116898148148198</v>
      </c>
      <c r="V149" s="12">
        <f t="shared" ca="1" si="121"/>
        <v>0.69116898148148198</v>
      </c>
      <c r="W149" s="23">
        <f t="shared" ca="1" si="122"/>
        <v>0</v>
      </c>
      <c r="X149" s="12">
        <f t="shared" ca="1" si="123"/>
        <v>0.69116898148148198</v>
      </c>
      <c r="Y149" s="11">
        <f t="shared" ca="1" si="101"/>
        <v>34</v>
      </c>
      <c r="Z149" s="12">
        <f t="shared" ca="1" si="102"/>
        <v>3.9351851851851852E-4</v>
      </c>
      <c r="AA149" s="12">
        <f t="shared" ca="1" si="124"/>
        <v>0.69156250000000052</v>
      </c>
      <c r="AB149" s="10">
        <f t="shared" ca="1" si="125"/>
        <v>0.69156250000000052</v>
      </c>
      <c r="AC149" s="23">
        <f>0</f>
        <v>0</v>
      </c>
      <c r="AD149" s="10">
        <f t="shared" ca="1" si="126"/>
        <v>0.69156250000000052</v>
      </c>
      <c r="AE149" s="9">
        <f t="shared" ca="1" si="90"/>
        <v>33</v>
      </c>
      <c r="AF149" s="10">
        <f t="shared" ca="1" si="103"/>
        <v>3.8194444444444446E-4</v>
      </c>
      <c r="AG149" s="10">
        <f t="shared" ca="1" si="127"/>
        <v>0.69194444444444492</v>
      </c>
      <c r="AH149" s="9" t="str">
        <f t="shared" ca="1" si="91"/>
        <v>Bowl</v>
      </c>
      <c r="AI149" s="8">
        <f t="shared" ca="1" si="128"/>
        <v>0.69194444444444492</v>
      </c>
      <c r="AJ149" s="23">
        <f t="shared" ca="1" si="129"/>
        <v>0</v>
      </c>
      <c r="AK149" s="8">
        <f t="shared" ca="1" si="132"/>
        <v>0.69194444444444492</v>
      </c>
      <c r="AL149" s="7">
        <f t="shared" ca="1" si="92"/>
        <v>16</v>
      </c>
      <c r="AM149" s="8">
        <f t="shared" ca="1" si="104"/>
        <v>1.8518518518518518E-4</v>
      </c>
      <c r="AN149" s="8">
        <f t="shared" ca="1" si="105"/>
        <v>0.69212962962963009</v>
      </c>
      <c r="AO149" s="7" t="str">
        <f t="shared" ca="1" si="93"/>
        <v>Debit</v>
      </c>
      <c r="AP149" s="1">
        <f t="shared" ca="1" si="106"/>
        <v>0</v>
      </c>
      <c r="AQ149" s="1">
        <f t="shared" ca="1" si="94"/>
        <v>1.7245370370370372E-3</v>
      </c>
      <c r="AR149">
        <f t="shared" ca="1" si="107"/>
        <v>1</v>
      </c>
      <c r="AS149" s="33">
        <f t="shared" ca="1" si="130"/>
        <v>0</v>
      </c>
      <c r="AT149" s="33">
        <f t="shared" ca="1" si="108"/>
        <v>1.7245370370370372E-3</v>
      </c>
      <c r="AX149">
        <f t="shared" si="131"/>
        <v>145</v>
      </c>
      <c r="AY149" s="34">
        <v>5.0980692837953462E-4</v>
      </c>
    </row>
    <row r="150" spans="1:51">
      <c r="A150" s="2">
        <v>213</v>
      </c>
      <c r="B150" s="1">
        <f t="shared" si="95"/>
        <v>2.4652777777777776E-3</v>
      </c>
      <c r="C150" s="5">
        <f t="shared" ca="1" si="109"/>
        <v>0.6928703703703708</v>
      </c>
      <c r="D150" s="18">
        <f t="shared" ca="1" si="89"/>
        <v>0.6928703703703708</v>
      </c>
      <c r="E150" s="21">
        <f t="shared" ca="1" si="110"/>
        <v>0</v>
      </c>
      <c r="F150" s="18">
        <f t="shared" ca="1" si="111"/>
        <v>0.6928703703703708</v>
      </c>
      <c r="G150" s="25">
        <f t="shared" ca="1" si="96"/>
        <v>16</v>
      </c>
      <c r="H150" s="18">
        <f t="shared" ca="1" si="112"/>
        <v>1.8518518518518518E-4</v>
      </c>
      <c r="I150" s="18">
        <f t="shared" ca="1" si="113"/>
        <v>0.69305555555555598</v>
      </c>
      <c r="J150" s="16">
        <f t="shared" ca="1" si="114"/>
        <v>0.69305555555555598</v>
      </c>
      <c r="K150" s="23">
        <f t="shared" ca="1" si="115"/>
        <v>0</v>
      </c>
      <c r="L150" s="16">
        <f t="shared" ca="1" si="116"/>
        <v>0.69305555555555598</v>
      </c>
      <c r="M150" s="15">
        <f t="shared" ca="1" si="97"/>
        <v>18</v>
      </c>
      <c r="N150" s="16">
        <f t="shared" ca="1" si="98"/>
        <v>2.0833333333333335E-4</v>
      </c>
      <c r="O150" s="16">
        <f t="shared" ca="1" si="117"/>
        <v>0.69326388888888935</v>
      </c>
      <c r="P150" s="14">
        <f t="shared" ca="1" si="118"/>
        <v>0.69326388888888935</v>
      </c>
      <c r="Q150" s="23">
        <f>0</f>
        <v>0</v>
      </c>
      <c r="R150" s="14">
        <f t="shared" ca="1" si="119"/>
        <v>0.69326388888888935</v>
      </c>
      <c r="S150" s="13">
        <f t="shared" ca="1" si="99"/>
        <v>33</v>
      </c>
      <c r="T150" s="14">
        <f t="shared" ca="1" si="100"/>
        <v>3.8194444444444446E-4</v>
      </c>
      <c r="U150" s="14">
        <f t="shared" ca="1" si="120"/>
        <v>0.69364583333333374</v>
      </c>
      <c r="V150" s="12">
        <f t="shared" ca="1" si="121"/>
        <v>0.69364583333333374</v>
      </c>
      <c r="W150" s="23">
        <f t="shared" ca="1" si="122"/>
        <v>0</v>
      </c>
      <c r="X150" s="12">
        <f t="shared" ca="1" si="123"/>
        <v>0.69364583333333374</v>
      </c>
      <c r="Y150" s="11">
        <f t="shared" ca="1" si="101"/>
        <v>28</v>
      </c>
      <c r="Z150" s="12">
        <f t="shared" ca="1" si="102"/>
        <v>3.2407407407407406E-4</v>
      </c>
      <c r="AA150" s="12">
        <f t="shared" ca="1" si="124"/>
        <v>0.69396990740740783</v>
      </c>
      <c r="AB150" s="10">
        <f t="shared" ca="1" si="125"/>
        <v>0.69396990740740783</v>
      </c>
      <c r="AC150" s="23">
        <f>0</f>
        <v>0</v>
      </c>
      <c r="AD150" s="10">
        <f t="shared" ca="1" si="126"/>
        <v>0.69396990740740783</v>
      </c>
      <c r="AE150" s="9">
        <f t="shared" ca="1" si="90"/>
        <v>34</v>
      </c>
      <c r="AF150" s="10">
        <f t="shared" ca="1" si="103"/>
        <v>3.9351851851851852E-4</v>
      </c>
      <c r="AG150" s="10">
        <f t="shared" ca="1" si="127"/>
        <v>0.69436342592592637</v>
      </c>
      <c r="AH150" s="9" t="str">
        <f t="shared" ca="1" si="91"/>
        <v>Bowl</v>
      </c>
      <c r="AI150" s="8">
        <f t="shared" ca="1" si="128"/>
        <v>0.69436342592592637</v>
      </c>
      <c r="AJ150" s="23">
        <f t="shared" ca="1" si="129"/>
        <v>0</v>
      </c>
      <c r="AK150" s="8">
        <f t="shared" ca="1" si="132"/>
        <v>0.69436342592592637</v>
      </c>
      <c r="AL150" s="7">
        <f t="shared" ca="1" si="92"/>
        <v>25</v>
      </c>
      <c r="AM150" s="8">
        <f t="shared" ca="1" si="104"/>
        <v>2.8935185185185184E-4</v>
      </c>
      <c r="AN150" s="8">
        <f t="shared" ca="1" si="105"/>
        <v>0.69465277777777823</v>
      </c>
      <c r="AO150" s="7" t="str">
        <f t="shared" ca="1" si="93"/>
        <v>Debit</v>
      </c>
      <c r="AP150" s="1">
        <f t="shared" ca="1" si="106"/>
        <v>0</v>
      </c>
      <c r="AQ150" s="1">
        <f t="shared" ca="1" si="94"/>
        <v>1.7824074074074075E-3</v>
      </c>
      <c r="AR150">
        <f t="shared" ca="1" si="107"/>
        <v>1</v>
      </c>
      <c r="AS150" s="33">
        <f t="shared" ca="1" si="130"/>
        <v>0</v>
      </c>
      <c r="AT150" s="33">
        <f t="shared" ca="1" si="108"/>
        <v>1.7824074074074075E-3</v>
      </c>
      <c r="AX150">
        <f t="shared" si="131"/>
        <v>146</v>
      </c>
      <c r="AY150" s="34">
        <v>4.9240451388888489E-4</v>
      </c>
    </row>
    <row r="151" spans="1:51">
      <c r="A151" s="2">
        <v>171</v>
      </c>
      <c r="B151" s="1">
        <f t="shared" si="95"/>
        <v>1.9791666666666668E-3</v>
      </c>
      <c r="C151" s="5">
        <f t="shared" ca="1" si="109"/>
        <v>0.69484953703703745</v>
      </c>
      <c r="D151" s="18">
        <f t="shared" ca="1" si="89"/>
        <v>0.69484953703703745</v>
      </c>
      <c r="E151" s="21">
        <f t="shared" ca="1" si="110"/>
        <v>0</v>
      </c>
      <c r="F151" s="18">
        <f t="shared" ca="1" si="111"/>
        <v>0.69484953703703745</v>
      </c>
      <c r="G151" s="25">
        <f t="shared" ca="1" si="96"/>
        <v>30</v>
      </c>
      <c r="H151" s="18">
        <f t="shared" ca="1" si="112"/>
        <v>3.4722222222222224E-4</v>
      </c>
      <c r="I151" s="18">
        <f t="shared" ca="1" si="113"/>
        <v>0.69519675925925972</v>
      </c>
      <c r="J151" s="16">
        <f t="shared" ca="1" si="114"/>
        <v>0.69519675925925972</v>
      </c>
      <c r="K151" s="23">
        <f t="shared" ca="1" si="115"/>
        <v>0</v>
      </c>
      <c r="L151" s="16">
        <f t="shared" ca="1" si="116"/>
        <v>0.69519675925925972</v>
      </c>
      <c r="M151" s="15">
        <f t="shared" ca="1" si="97"/>
        <v>27</v>
      </c>
      <c r="N151" s="16">
        <f t="shared" ca="1" si="98"/>
        <v>3.1250000000000001E-4</v>
      </c>
      <c r="O151" s="16">
        <f t="shared" ca="1" si="117"/>
        <v>0.69550925925925977</v>
      </c>
      <c r="P151" s="14">
        <f t="shared" ca="1" si="118"/>
        <v>0.69550925925925977</v>
      </c>
      <c r="Q151" s="23">
        <f>0</f>
        <v>0</v>
      </c>
      <c r="R151" s="14">
        <f t="shared" ca="1" si="119"/>
        <v>0.69550925925925977</v>
      </c>
      <c r="S151" s="13">
        <f t="shared" ca="1" si="99"/>
        <v>17</v>
      </c>
      <c r="T151" s="14">
        <f t="shared" ca="1" si="100"/>
        <v>1.9675925925925926E-4</v>
      </c>
      <c r="U151" s="14">
        <f t="shared" ca="1" si="120"/>
        <v>0.69570601851851899</v>
      </c>
      <c r="V151" s="12">
        <f t="shared" ca="1" si="121"/>
        <v>0.69570601851851899</v>
      </c>
      <c r="W151" s="23">
        <f t="shared" ca="1" si="122"/>
        <v>0</v>
      </c>
      <c r="X151" s="12">
        <f t="shared" ca="1" si="123"/>
        <v>0.69570601851851899</v>
      </c>
      <c r="Y151" s="11">
        <f t="shared" ca="1" si="101"/>
        <v>32</v>
      </c>
      <c r="Z151" s="12">
        <f t="shared" ca="1" si="102"/>
        <v>3.7037037037037035E-4</v>
      </c>
      <c r="AA151" s="12">
        <f t="shared" ca="1" si="124"/>
        <v>0.69607638888888934</v>
      </c>
      <c r="AB151" s="10">
        <f t="shared" ca="1" si="125"/>
        <v>0.69607638888888934</v>
      </c>
      <c r="AC151" s="23">
        <f>0</f>
        <v>0</v>
      </c>
      <c r="AD151" s="10">
        <f t="shared" ca="1" si="126"/>
        <v>0.69607638888888934</v>
      </c>
      <c r="AE151" s="9">
        <f t="shared" ca="1" si="90"/>
        <v>54</v>
      </c>
      <c r="AF151" s="10">
        <f t="shared" ca="1" si="103"/>
        <v>6.2500000000000001E-4</v>
      </c>
      <c r="AG151" s="10">
        <f t="shared" ca="1" si="127"/>
        <v>0.69670138888888933</v>
      </c>
      <c r="AH151" s="9" t="str">
        <f t="shared" ca="1" si="91"/>
        <v>Quesadilla</v>
      </c>
      <c r="AI151" s="8">
        <f t="shared" ca="1" si="128"/>
        <v>0.69670138888888933</v>
      </c>
      <c r="AJ151" s="23">
        <f t="shared" ca="1" si="129"/>
        <v>0</v>
      </c>
      <c r="AK151" s="8">
        <f t="shared" ca="1" si="132"/>
        <v>0.69670138888888933</v>
      </c>
      <c r="AL151" s="7">
        <f t="shared" ca="1" si="92"/>
        <v>26</v>
      </c>
      <c r="AM151" s="8">
        <f t="shared" ca="1" si="104"/>
        <v>3.0092592592592595E-4</v>
      </c>
      <c r="AN151" s="8">
        <f t="shared" ca="1" si="105"/>
        <v>0.69700231481481523</v>
      </c>
      <c r="AO151" s="7" t="str">
        <f t="shared" ca="1" si="93"/>
        <v>Debit</v>
      </c>
      <c r="AP151" s="1">
        <f t="shared" ca="1" si="106"/>
        <v>0</v>
      </c>
      <c r="AQ151" s="1">
        <f t="shared" ca="1" si="94"/>
        <v>2.1527777777777778E-3</v>
      </c>
      <c r="AR151">
        <f t="shared" ca="1" si="107"/>
        <v>1</v>
      </c>
      <c r="AS151" s="33">
        <f t="shared" ca="1" si="130"/>
        <v>0</v>
      </c>
      <c r="AT151" s="33">
        <f t="shared" ca="1" si="108"/>
        <v>2.1527777777777778E-3</v>
      </c>
      <c r="AX151">
        <f t="shared" si="131"/>
        <v>147</v>
      </c>
      <c r="AY151" s="34">
        <v>4.5962498548709005E-4</v>
      </c>
    </row>
    <row r="152" spans="1:51">
      <c r="A152" s="2">
        <v>198</v>
      </c>
      <c r="B152" s="1">
        <f t="shared" si="95"/>
        <v>2.2916666666666667E-3</v>
      </c>
      <c r="C152" s="5">
        <f t="shared" ca="1" si="109"/>
        <v>0.69714120370370414</v>
      </c>
      <c r="D152" s="18">
        <f t="shared" ca="1" si="89"/>
        <v>0.69714120370370414</v>
      </c>
      <c r="E152" s="21">
        <f t="shared" ca="1" si="110"/>
        <v>0</v>
      </c>
      <c r="F152" s="18">
        <f t="shared" ca="1" si="111"/>
        <v>0.69714120370370414</v>
      </c>
      <c r="G152" s="25">
        <f t="shared" ca="1" si="96"/>
        <v>28</v>
      </c>
      <c r="H152" s="18">
        <f t="shared" ca="1" si="112"/>
        <v>3.2407407407407406E-4</v>
      </c>
      <c r="I152" s="18">
        <f t="shared" ca="1" si="113"/>
        <v>0.69746527777777823</v>
      </c>
      <c r="J152" s="16">
        <f t="shared" ca="1" si="114"/>
        <v>0.69746527777777823</v>
      </c>
      <c r="K152" s="23">
        <f t="shared" ca="1" si="115"/>
        <v>0</v>
      </c>
      <c r="L152" s="16">
        <f t="shared" ca="1" si="116"/>
        <v>0.69746527777777823</v>
      </c>
      <c r="M152" s="15">
        <f t="shared" ca="1" si="97"/>
        <v>22</v>
      </c>
      <c r="N152" s="16">
        <f t="shared" ca="1" si="98"/>
        <v>2.5462962962962961E-4</v>
      </c>
      <c r="O152" s="16">
        <f t="shared" ca="1" si="117"/>
        <v>0.69771990740740786</v>
      </c>
      <c r="P152" s="14">
        <f t="shared" ca="1" si="118"/>
        <v>0.69771990740740786</v>
      </c>
      <c r="Q152" s="23">
        <f>0</f>
        <v>0</v>
      </c>
      <c r="R152" s="14">
        <f t="shared" ca="1" si="119"/>
        <v>0.69771990740740786</v>
      </c>
      <c r="S152" s="13">
        <f t="shared" ca="1" si="99"/>
        <v>36</v>
      </c>
      <c r="T152" s="14">
        <f t="shared" ca="1" si="100"/>
        <v>4.1666666666666669E-4</v>
      </c>
      <c r="U152" s="14">
        <f t="shared" ca="1" si="120"/>
        <v>0.69813657407407448</v>
      </c>
      <c r="V152" s="12">
        <f t="shared" ca="1" si="121"/>
        <v>0.69813657407407448</v>
      </c>
      <c r="W152" s="23">
        <f t="shared" ca="1" si="122"/>
        <v>0</v>
      </c>
      <c r="X152" s="12">
        <f t="shared" ca="1" si="123"/>
        <v>0.69813657407407448</v>
      </c>
      <c r="Y152" s="11">
        <f t="shared" ca="1" si="101"/>
        <v>46</v>
      </c>
      <c r="Z152" s="12">
        <f t="shared" ca="1" si="102"/>
        <v>5.3240740740740744E-4</v>
      </c>
      <c r="AA152" s="12">
        <f t="shared" ca="1" si="124"/>
        <v>0.69866898148148193</v>
      </c>
      <c r="AB152" s="10">
        <f t="shared" ca="1" si="125"/>
        <v>0.69866898148148193</v>
      </c>
      <c r="AC152" s="23">
        <f>0</f>
        <v>0</v>
      </c>
      <c r="AD152" s="10">
        <f t="shared" ca="1" si="126"/>
        <v>0.69866898148148193</v>
      </c>
      <c r="AE152" s="9">
        <f t="shared" ca="1" si="90"/>
        <v>44</v>
      </c>
      <c r="AF152" s="10">
        <f t="shared" ca="1" si="103"/>
        <v>5.0925925925925921E-4</v>
      </c>
      <c r="AG152" s="10">
        <f t="shared" ca="1" si="127"/>
        <v>0.6991782407407412</v>
      </c>
      <c r="AH152" s="9" t="str">
        <f t="shared" ca="1" si="91"/>
        <v>Bowl</v>
      </c>
      <c r="AI152" s="8">
        <f t="shared" ca="1" si="128"/>
        <v>0.6991782407407412</v>
      </c>
      <c r="AJ152" s="23">
        <f t="shared" ca="1" si="129"/>
        <v>0</v>
      </c>
      <c r="AK152" s="8">
        <f t="shared" ca="1" si="132"/>
        <v>0.6991782407407412</v>
      </c>
      <c r="AL152" s="7">
        <f t="shared" ca="1" si="92"/>
        <v>14</v>
      </c>
      <c r="AM152" s="8">
        <f t="shared" ca="1" si="104"/>
        <v>1.6203703703703703E-4</v>
      </c>
      <c r="AN152" s="8">
        <f t="shared" ca="1" si="105"/>
        <v>0.69934027777777819</v>
      </c>
      <c r="AO152" s="7" t="str">
        <f t="shared" ca="1" si="93"/>
        <v>Debit</v>
      </c>
      <c r="AP152" s="1">
        <f t="shared" ca="1" si="106"/>
        <v>0</v>
      </c>
      <c r="AQ152" s="1">
        <f t="shared" ca="1" si="94"/>
        <v>2.1990740740740742E-3</v>
      </c>
      <c r="AR152">
        <f t="shared" ca="1" si="107"/>
        <v>1</v>
      </c>
      <c r="AS152" s="33">
        <f t="shared" ca="1" si="130"/>
        <v>0</v>
      </c>
      <c r="AT152" s="33">
        <f t="shared" ca="1" si="108"/>
        <v>2.1990740740740742E-3</v>
      </c>
      <c r="AX152">
        <f t="shared" si="131"/>
        <v>148</v>
      </c>
      <c r="AY152" s="34">
        <v>4.963064553582013E-4</v>
      </c>
    </row>
    <row r="153" spans="1:51">
      <c r="A153" s="2">
        <v>162</v>
      </c>
      <c r="B153" s="1">
        <f t="shared" si="95"/>
        <v>1.8749999999999999E-3</v>
      </c>
      <c r="C153" s="5">
        <f t="shared" ca="1" si="109"/>
        <v>0.6990162037037041</v>
      </c>
      <c r="D153" s="18">
        <f t="shared" ca="1" si="89"/>
        <v>0.6990162037037041</v>
      </c>
      <c r="E153" s="21">
        <f t="shared" ca="1" si="110"/>
        <v>0</v>
      </c>
      <c r="F153" s="18">
        <f t="shared" ca="1" si="111"/>
        <v>0.6990162037037041</v>
      </c>
      <c r="G153" s="25">
        <f t="shared" ca="1" si="96"/>
        <v>29</v>
      </c>
      <c r="H153" s="18">
        <f t="shared" ca="1" si="112"/>
        <v>3.3564814814814812E-4</v>
      </c>
      <c r="I153" s="18">
        <f t="shared" ca="1" si="113"/>
        <v>0.69935185185185222</v>
      </c>
      <c r="J153" s="16">
        <f t="shared" ca="1" si="114"/>
        <v>0.69935185185185222</v>
      </c>
      <c r="K153" s="23">
        <f t="shared" ca="1" si="115"/>
        <v>0</v>
      </c>
      <c r="L153" s="16">
        <f t="shared" ca="1" si="116"/>
        <v>0.69935185185185222</v>
      </c>
      <c r="M153" s="15">
        <f t="shared" ca="1" si="97"/>
        <v>20</v>
      </c>
      <c r="N153" s="16">
        <f t="shared" ca="1" si="98"/>
        <v>2.3148148148148149E-4</v>
      </c>
      <c r="O153" s="16">
        <f t="shared" ca="1" si="117"/>
        <v>0.69958333333333367</v>
      </c>
      <c r="P153" s="14">
        <f t="shared" ca="1" si="118"/>
        <v>0.69958333333333367</v>
      </c>
      <c r="Q153" s="23">
        <f>0</f>
        <v>0</v>
      </c>
      <c r="R153" s="14">
        <f t="shared" ca="1" si="119"/>
        <v>0.69958333333333367</v>
      </c>
      <c r="S153" s="13">
        <f t="shared" ca="1" si="99"/>
        <v>32</v>
      </c>
      <c r="T153" s="14">
        <f t="shared" ca="1" si="100"/>
        <v>3.7037037037037035E-4</v>
      </c>
      <c r="U153" s="14">
        <f t="shared" ca="1" si="120"/>
        <v>0.69995370370370402</v>
      </c>
      <c r="V153" s="12">
        <f t="shared" ca="1" si="121"/>
        <v>0.69995370370370402</v>
      </c>
      <c r="W153" s="23">
        <f t="shared" ca="1" si="122"/>
        <v>0</v>
      </c>
      <c r="X153" s="12">
        <f t="shared" ca="1" si="123"/>
        <v>0.69995370370370402</v>
      </c>
      <c r="Y153" s="11">
        <f t="shared" ca="1" si="101"/>
        <v>43</v>
      </c>
      <c r="Z153" s="12">
        <f t="shared" ca="1" si="102"/>
        <v>4.9768518518518521E-4</v>
      </c>
      <c r="AA153" s="12">
        <f t="shared" ca="1" si="124"/>
        <v>0.70045138888888925</v>
      </c>
      <c r="AB153" s="10">
        <f t="shared" ca="1" si="125"/>
        <v>0.70045138888888925</v>
      </c>
      <c r="AC153" s="23">
        <f>0</f>
        <v>0</v>
      </c>
      <c r="AD153" s="10">
        <f t="shared" ca="1" si="126"/>
        <v>0.70045138888888925</v>
      </c>
      <c r="AE153" s="9">
        <f t="shared" ca="1" si="90"/>
        <v>27</v>
      </c>
      <c r="AF153" s="10">
        <f t="shared" ca="1" si="103"/>
        <v>3.1250000000000001E-4</v>
      </c>
      <c r="AG153" s="10">
        <f t="shared" ca="1" si="127"/>
        <v>0.7007638888888893</v>
      </c>
      <c r="AH153" s="9" t="str">
        <f t="shared" ca="1" si="91"/>
        <v>Bowl</v>
      </c>
      <c r="AI153" s="8">
        <f t="shared" ca="1" si="128"/>
        <v>0.7007638888888893</v>
      </c>
      <c r="AJ153" s="23">
        <f t="shared" ca="1" si="129"/>
        <v>0</v>
      </c>
      <c r="AK153" s="8">
        <f t="shared" ca="1" si="132"/>
        <v>0.7007638888888893</v>
      </c>
      <c r="AL153" s="7">
        <f t="shared" ca="1" si="92"/>
        <v>16</v>
      </c>
      <c r="AM153" s="8">
        <f t="shared" ca="1" si="104"/>
        <v>1.8518518518518518E-4</v>
      </c>
      <c r="AN153" s="8">
        <f t="shared" ca="1" si="105"/>
        <v>0.70094907407407447</v>
      </c>
      <c r="AO153" s="7" t="str">
        <f t="shared" ca="1" si="93"/>
        <v>Debit</v>
      </c>
      <c r="AP153" s="1">
        <f t="shared" ca="1" si="106"/>
        <v>0</v>
      </c>
      <c r="AQ153" s="1">
        <f t="shared" ca="1" si="94"/>
        <v>1.9328703703703702E-3</v>
      </c>
      <c r="AR153">
        <f t="shared" ca="1" si="107"/>
        <v>1</v>
      </c>
      <c r="AS153" s="33">
        <f t="shared" ca="1" si="130"/>
        <v>0</v>
      </c>
      <c r="AT153" s="33">
        <f t="shared" ca="1" si="108"/>
        <v>1.9328703703703702E-3</v>
      </c>
      <c r="AX153">
        <f t="shared" si="131"/>
        <v>149</v>
      </c>
      <c r="AY153" s="34">
        <v>5.2969473379630197E-4</v>
      </c>
    </row>
    <row r="154" spans="1:51">
      <c r="A154" s="2">
        <v>85</v>
      </c>
      <c r="B154" s="1">
        <f t="shared" si="95"/>
        <v>9.837962962962962E-4</v>
      </c>
      <c r="C154" s="5">
        <f t="shared" ca="1" si="109"/>
        <v>0.7000000000000004</v>
      </c>
      <c r="D154" s="18">
        <f t="shared" ca="1" si="89"/>
        <v>0.7000000000000004</v>
      </c>
      <c r="E154" s="21">
        <f t="shared" ca="1" si="110"/>
        <v>0</v>
      </c>
      <c r="F154" s="18">
        <f t="shared" ca="1" si="111"/>
        <v>0.7000000000000004</v>
      </c>
      <c r="G154" s="25">
        <f t="shared" ca="1" si="96"/>
        <v>18</v>
      </c>
      <c r="H154" s="18">
        <f t="shared" ca="1" si="112"/>
        <v>2.0833333333333335E-4</v>
      </c>
      <c r="I154" s="18">
        <f t="shared" ca="1" si="113"/>
        <v>0.70020833333333377</v>
      </c>
      <c r="J154" s="16">
        <f t="shared" ca="1" si="114"/>
        <v>0.70020833333333377</v>
      </c>
      <c r="K154" s="23">
        <f t="shared" ca="1" si="115"/>
        <v>0</v>
      </c>
      <c r="L154" s="16">
        <f t="shared" ca="1" si="116"/>
        <v>0.70020833333333377</v>
      </c>
      <c r="M154" s="15">
        <f t="shared" ca="1" si="97"/>
        <v>25</v>
      </c>
      <c r="N154" s="16">
        <f t="shared" ca="1" si="98"/>
        <v>2.8935185185185184E-4</v>
      </c>
      <c r="O154" s="16">
        <f t="shared" ca="1" si="117"/>
        <v>0.70049768518518563</v>
      </c>
      <c r="P154" s="14">
        <f t="shared" ca="1" si="118"/>
        <v>0.70049768518518563</v>
      </c>
      <c r="Q154" s="23">
        <f>0</f>
        <v>0</v>
      </c>
      <c r="R154" s="14">
        <f t="shared" ca="1" si="119"/>
        <v>0.70049768518518563</v>
      </c>
      <c r="S154" s="13">
        <f t="shared" ca="1" si="99"/>
        <v>37</v>
      </c>
      <c r="T154" s="14">
        <f t="shared" ca="1" si="100"/>
        <v>4.2824074074074075E-4</v>
      </c>
      <c r="U154" s="14">
        <f t="shared" ca="1" si="120"/>
        <v>0.7009259259259264</v>
      </c>
      <c r="V154" s="12">
        <f t="shared" ca="1" si="121"/>
        <v>0.7009259259259264</v>
      </c>
      <c r="W154" s="23">
        <f t="shared" ca="1" si="122"/>
        <v>0</v>
      </c>
      <c r="X154" s="12">
        <f t="shared" ca="1" si="123"/>
        <v>0.7009259259259264</v>
      </c>
      <c r="Y154" s="11">
        <f t="shared" ca="1" si="101"/>
        <v>42</v>
      </c>
      <c r="Z154" s="12">
        <f t="shared" ca="1" si="102"/>
        <v>4.861111111111111E-4</v>
      </c>
      <c r="AA154" s="12">
        <f t="shared" ca="1" si="124"/>
        <v>0.70141203703703747</v>
      </c>
      <c r="AB154" s="10">
        <f t="shared" ca="1" si="125"/>
        <v>0.70141203703703747</v>
      </c>
      <c r="AC154" s="23">
        <f>0</f>
        <v>0</v>
      </c>
      <c r="AD154" s="10">
        <f t="shared" ca="1" si="126"/>
        <v>0.70141203703703747</v>
      </c>
      <c r="AE154" s="9">
        <f t="shared" ca="1" si="90"/>
        <v>43</v>
      </c>
      <c r="AF154" s="10">
        <f t="shared" ca="1" si="103"/>
        <v>4.9768518518518521E-4</v>
      </c>
      <c r="AG154" s="10">
        <f t="shared" ca="1" si="127"/>
        <v>0.7019097222222227</v>
      </c>
      <c r="AH154" s="9" t="str">
        <f t="shared" ca="1" si="91"/>
        <v>Burrito</v>
      </c>
      <c r="AI154" s="8">
        <f t="shared" ca="1" si="128"/>
        <v>0.7019097222222227</v>
      </c>
      <c r="AJ154" s="23">
        <f t="shared" ca="1" si="129"/>
        <v>0</v>
      </c>
      <c r="AK154" s="8">
        <f t="shared" ca="1" si="132"/>
        <v>0.7019097222222227</v>
      </c>
      <c r="AL154" s="7">
        <f t="shared" ca="1" si="92"/>
        <v>24</v>
      </c>
      <c r="AM154" s="8">
        <f t="shared" ca="1" si="104"/>
        <v>2.7777777777777778E-4</v>
      </c>
      <c r="AN154" s="8">
        <f t="shared" ca="1" si="105"/>
        <v>0.70218750000000052</v>
      </c>
      <c r="AO154" s="7" t="str">
        <f t="shared" ca="1" si="93"/>
        <v>Debit</v>
      </c>
      <c r="AP154" s="1">
        <f t="shared" ca="1" si="106"/>
        <v>0</v>
      </c>
      <c r="AQ154" s="1">
        <f t="shared" ca="1" si="94"/>
        <v>2.1875000000000002E-3</v>
      </c>
      <c r="AR154">
        <f t="shared" ca="1" si="107"/>
        <v>1</v>
      </c>
      <c r="AS154" s="33">
        <f t="shared" ca="1" si="130"/>
        <v>0</v>
      </c>
      <c r="AT154" s="33">
        <f t="shared" ca="1" si="108"/>
        <v>2.1875000000000002E-3</v>
      </c>
      <c r="AX154">
        <f t="shared" si="131"/>
        <v>150</v>
      </c>
      <c r="AY154" s="34">
        <v>5.808578689099267E-4</v>
      </c>
    </row>
    <row r="155" spans="1:51">
      <c r="A155" s="2">
        <v>135</v>
      </c>
      <c r="B155" s="1">
        <f t="shared" si="95"/>
        <v>1.5625000000000001E-3</v>
      </c>
      <c r="C155" s="5">
        <f t="shared" ca="1" si="109"/>
        <v>0.70156250000000042</v>
      </c>
      <c r="D155" s="18">
        <f t="shared" ca="1" si="89"/>
        <v>0.70156250000000042</v>
      </c>
      <c r="E155" s="21">
        <f t="shared" ca="1" si="110"/>
        <v>0</v>
      </c>
      <c r="F155" s="18">
        <f t="shared" ca="1" si="111"/>
        <v>0.70156250000000042</v>
      </c>
      <c r="G155" s="25">
        <f t="shared" ca="1" si="96"/>
        <v>26</v>
      </c>
      <c r="H155" s="18">
        <f t="shared" ca="1" si="112"/>
        <v>3.0092592592592595E-4</v>
      </c>
      <c r="I155" s="18">
        <f t="shared" ca="1" si="113"/>
        <v>0.70186342592592632</v>
      </c>
      <c r="J155" s="16">
        <f t="shared" ca="1" si="114"/>
        <v>0.70186342592592632</v>
      </c>
      <c r="K155" s="23">
        <f t="shared" ca="1" si="115"/>
        <v>0</v>
      </c>
      <c r="L155" s="16">
        <f t="shared" ca="1" si="116"/>
        <v>0.70186342592592632</v>
      </c>
      <c r="M155" s="15">
        <f t="shared" ca="1" si="97"/>
        <v>23</v>
      </c>
      <c r="N155" s="16">
        <f t="shared" ca="1" si="98"/>
        <v>2.6620370370370372E-4</v>
      </c>
      <c r="O155" s="16">
        <f t="shared" ca="1" si="117"/>
        <v>0.70212962962962999</v>
      </c>
      <c r="P155" s="14">
        <f t="shared" ca="1" si="118"/>
        <v>0.70212962962962999</v>
      </c>
      <c r="Q155" s="23">
        <f>0</f>
        <v>0</v>
      </c>
      <c r="R155" s="14">
        <f t="shared" ca="1" si="119"/>
        <v>0.70212962962962999</v>
      </c>
      <c r="S155" s="13">
        <f t="shared" ca="1" si="99"/>
        <v>28</v>
      </c>
      <c r="T155" s="14">
        <f t="shared" ca="1" si="100"/>
        <v>3.2407407407407406E-4</v>
      </c>
      <c r="U155" s="14">
        <f t="shared" ca="1" si="120"/>
        <v>0.70245370370370408</v>
      </c>
      <c r="V155" s="12">
        <f t="shared" ca="1" si="121"/>
        <v>0.70245370370370408</v>
      </c>
      <c r="W155" s="23">
        <f t="shared" ca="1" si="122"/>
        <v>0</v>
      </c>
      <c r="X155" s="12">
        <f t="shared" ca="1" si="123"/>
        <v>0.70245370370370408</v>
      </c>
      <c r="Y155" s="11">
        <f t="shared" ca="1" si="101"/>
        <v>26</v>
      </c>
      <c r="Z155" s="12">
        <f t="shared" ca="1" si="102"/>
        <v>3.0092592592592595E-4</v>
      </c>
      <c r="AA155" s="12">
        <f t="shared" ca="1" si="124"/>
        <v>0.70275462962962998</v>
      </c>
      <c r="AB155" s="10">
        <f t="shared" ca="1" si="125"/>
        <v>0.70275462962962998</v>
      </c>
      <c r="AC155" s="23">
        <f>0</f>
        <v>0</v>
      </c>
      <c r="AD155" s="10">
        <f t="shared" ca="1" si="126"/>
        <v>0.70275462962962998</v>
      </c>
      <c r="AE155" s="9">
        <f t="shared" ca="1" si="90"/>
        <v>21</v>
      </c>
      <c r="AF155" s="10">
        <f t="shared" ca="1" si="103"/>
        <v>2.4305555555555555E-4</v>
      </c>
      <c r="AG155" s="10">
        <f t="shared" ca="1" si="127"/>
        <v>0.70299768518518557</v>
      </c>
      <c r="AH155" s="9" t="str">
        <f t="shared" ca="1" si="91"/>
        <v>Bowl</v>
      </c>
      <c r="AI155" s="8">
        <f t="shared" ca="1" si="128"/>
        <v>0.70299768518518557</v>
      </c>
      <c r="AJ155" s="23">
        <f t="shared" ca="1" si="129"/>
        <v>0</v>
      </c>
      <c r="AK155" s="8">
        <f t="shared" ca="1" si="132"/>
        <v>0.70299768518518557</v>
      </c>
      <c r="AL155" s="7">
        <f t="shared" ca="1" si="92"/>
        <v>18</v>
      </c>
      <c r="AM155" s="8">
        <f t="shared" ca="1" si="104"/>
        <v>2.0833333333333335E-4</v>
      </c>
      <c r="AN155" s="8">
        <f t="shared" ca="1" si="105"/>
        <v>0.70320601851851894</v>
      </c>
      <c r="AO155" s="7" t="str">
        <f t="shared" ca="1" si="93"/>
        <v>Debit</v>
      </c>
      <c r="AP155" s="1">
        <f t="shared" ca="1" si="106"/>
        <v>0</v>
      </c>
      <c r="AQ155" s="1">
        <f t="shared" ca="1" si="94"/>
        <v>1.6435185185185185E-3</v>
      </c>
      <c r="AR155">
        <f t="shared" ca="1" si="107"/>
        <v>1</v>
      </c>
      <c r="AS155" s="33">
        <f t="shared" ca="1" si="130"/>
        <v>0</v>
      </c>
      <c r="AT155" s="33">
        <f t="shared" ca="1" si="108"/>
        <v>1.6435185185185185E-3</v>
      </c>
      <c r="AX155">
        <f t="shared" si="131"/>
        <v>151</v>
      </c>
      <c r="AY155" s="34">
        <v>5.0467330538085512E-4</v>
      </c>
    </row>
    <row r="156" spans="1:51">
      <c r="A156" s="2">
        <v>75</v>
      </c>
      <c r="B156" s="1">
        <f t="shared" si="95"/>
        <v>8.6805555555555551E-4</v>
      </c>
      <c r="C156" s="5">
        <f t="shared" ca="1" si="109"/>
        <v>0.702430555555556</v>
      </c>
      <c r="D156" s="18">
        <f t="shared" ca="1" si="89"/>
        <v>0.702430555555556</v>
      </c>
      <c r="E156" s="21">
        <f t="shared" ca="1" si="110"/>
        <v>0</v>
      </c>
      <c r="F156" s="18">
        <f t="shared" ca="1" si="111"/>
        <v>0.702430555555556</v>
      </c>
      <c r="G156" s="25">
        <f t="shared" ca="1" si="96"/>
        <v>24</v>
      </c>
      <c r="H156" s="18">
        <f t="shared" ca="1" si="112"/>
        <v>2.7777777777777778E-4</v>
      </c>
      <c r="I156" s="18">
        <f t="shared" ca="1" si="113"/>
        <v>0.70270833333333382</v>
      </c>
      <c r="J156" s="16">
        <f t="shared" ca="1" si="114"/>
        <v>0.70270833333333382</v>
      </c>
      <c r="K156" s="23">
        <f t="shared" ca="1" si="115"/>
        <v>0</v>
      </c>
      <c r="L156" s="16">
        <f t="shared" ca="1" si="116"/>
        <v>0.70270833333333382</v>
      </c>
      <c r="M156" s="15">
        <f t="shared" ca="1" si="97"/>
        <v>23</v>
      </c>
      <c r="N156" s="16">
        <f t="shared" ca="1" si="98"/>
        <v>2.6620370370370372E-4</v>
      </c>
      <c r="O156" s="16">
        <f t="shared" ca="1" si="117"/>
        <v>0.70297453703703749</v>
      </c>
      <c r="P156" s="14">
        <f t="shared" ca="1" si="118"/>
        <v>0.70297453703703749</v>
      </c>
      <c r="Q156" s="23">
        <f>0</f>
        <v>0</v>
      </c>
      <c r="R156" s="14">
        <f t="shared" ca="1" si="119"/>
        <v>0.70297453703703749</v>
      </c>
      <c r="S156" s="13">
        <f t="shared" ca="1" si="99"/>
        <v>25</v>
      </c>
      <c r="T156" s="14">
        <f t="shared" ca="1" si="100"/>
        <v>2.8935185185185184E-4</v>
      </c>
      <c r="U156" s="14">
        <f t="shared" ca="1" si="120"/>
        <v>0.70326388888888935</v>
      </c>
      <c r="V156" s="12">
        <f t="shared" ca="1" si="121"/>
        <v>0.70326388888888935</v>
      </c>
      <c r="W156" s="23">
        <f t="shared" ca="1" si="122"/>
        <v>0</v>
      </c>
      <c r="X156" s="12">
        <f t="shared" ca="1" si="123"/>
        <v>0.70326388888888935</v>
      </c>
      <c r="Y156" s="11">
        <f t="shared" ca="1" si="101"/>
        <v>29</v>
      </c>
      <c r="Z156" s="12">
        <f t="shared" ca="1" si="102"/>
        <v>3.3564814814814812E-4</v>
      </c>
      <c r="AA156" s="12">
        <f t="shared" ca="1" si="124"/>
        <v>0.70359953703703748</v>
      </c>
      <c r="AB156" s="10">
        <f t="shared" ca="1" si="125"/>
        <v>0.70359953703703748</v>
      </c>
      <c r="AC156" s="23">
        <f>0</f>
        <v>0</v>
      </c>
      <c r="AD156" s="10">
        <f t="shared" ca="1" si="126"/>
        <v>0.70359953703703748</v>
      </c>
      <c r="AE156" s="9">
        <f t="shared" ca="1" si="90"/>
        <v>35</v>
      </c>
      <c r="AF156" s="10">
        <f t="shared" ca="1" si="103"/>
        <v>4.0509259259259258E-4</v>
      </c>
      <c r="AG156" s="10">
        <f t="shared" ca="1" si="127"/>
        <v>0.70400462962963006</v>
      </c>
      <c r="AH156" s="9" t="str">
        <f t="shared" ca="1" si="91"/>
        <v>Bowl</v>
      </c>
      <c r="AI156" s="8">
        <f t="shared" ca="1" si="128"/>
        <v>0.70400462962963006</v>
      </c>
      <c r="AJ156" s="23">
        <f t="shared" ca="1" si="129"/>
        <v>0</v>
      </c>
      <c r="AK156" s="8">
        <f t="shared" ca="1" si="132"/>
        <v>0.70400462962963006</v>
      </c>
      <c r="AL156" s="7">
        <f t="shared" ca="1" si="92"/>
        <v>14</v>
      </c>
      <c r="AM156" s="8">
        <f t="shared" ca="1" si="104"/>
        <v>1.6203703703703703E-4</v>
      </c>
      <c r="AN156" s="8">
        <f t="shared" ca="1" si="105"/>
        <v>0.70416666666666705</v>
      </c>
      <c r="AO156" s="7" t="str">
        <f t="shared" ca="1" si="93"/>
        <v>Debit</v>
      </c>
      <c r="AP156" s="1">
        <f t="shared" ca="1" si="106"/>
        <v>0</v>
      </c>
      <c r="AQ156" s="1">
        <f t="shared" ca="1" si="94"/>
        <v>1.736111111111111E-3</v>
      </c>
      <c r="AR156">
        <f t="shared" ca="1" si="107"/>
        <v>1</v>
      </c>
      <c r="AS156" s="33">
        <f t="shared" ca="1" si="130"/>
        <v>0</v>
      </c>
      <c r="AT156" s="33">
        <f t="shared" ca="1" si="108"/>
        <v>1.736111111111111E-3</v>
      </c>
      <c r="AX156">
        <f t="shared" si="131"/>
        <v>152</v>
      </c>
      <c r="AY156" s="34">
        <v>4.9801275331939443E-4</v>
      </c>
    </row>
    <row r="157" spans="1:51">
      <c r="A157" s="2">
        <f ca="1">RANDBETWEEN($B$447,$C$447)</f>
        <v>122</v>
      </c>
      <c r="B157" s="1">
        <f t="shared" ca="1" si="95"/>
        <v>1.4120370370370369E-3</v>
      </c>
      <c r="C157" s="5">
        <f t="shared" ca="1" si="109"/>
        <v>0.70384259259259307</v>
      </c>
      <c r="D157" s="18">
        <f t="shared" ca="1" si="89"/>
        <v>0.70384259259259307</v>
      </c>
      <c r="E157" s="21">
        <f t="shared" ca="1" si="110"/>
        <v>0</v>
      </c>
      <c r="F157" s="18">
        <f t="shared" ca="1" si="111"/>
        <v>0.70384259259259307</v>
      </c>
      <c r="G157" s="25">
        <f t="shared" ca="1" si="96"/>
        <v>27</v>
      </c>
      <c r="H157" s="18">
        <f t="shared" ca="1" si="112"/>
        <v>3.1250000000000001E-4</v>
      </c>
      <c r="I157" s="18">
        <f t="shared" ca="1" si="113"/>
        <v>0.70415509259259312</v>
      </c>
      <c r="J157" s="16">
        <f t="shared" ca="1" si="114"/>
        <v>0.70415509259259312</v>
      </c>
      <c r="K157" s="23">
        <f t="shared" ca="1" si="115"/>
        <v>0</v>
      </c>
      <c r="L157" s="16">
        <f t="shared" ca="1" si="116"/>
        <v>0.70415509259259312</v>
      </c>
      <c r="M157" s="15">
        <f t="shared" ca="1" si="97"/>
        <v>18</v>
      </c>
      <c r="N157" s="16">
        <f t="shared" ca="1" si="98"/>
        <v>2.0833333333333335E-4</v>
      </c>
      <c r="O157" s="16">
        <f t="shared" ca="1" si="117"/>
        <v>0.70436342592592649</v>
      </c>
      <c r="P157" s="14">
        <f t="shared" ca="1" si="118"/>
        <v>0.70436342592592649</v>
      </c>
      <c r="Q157" s="23">
        <f>0</f>
        <v>0</v>
      </c>
      <c r="R157" s="14">
        <f t="shared" ca="1" si="119"/>
        <v>0.70436342592592649</v>
      </c>
      <c r="S157" s="13">
        <f t="shared" ca="1" si="99"/>
        <v>38</v>
      </c>
      <c r="T157" s="14">
        <f t="shared" ca="1" si="100"/>
        <v>4.3981481481481481E-4</v>
      </c>
      <c r="U157" s="14">
        <f t="shared" ca="1" si="120"/>
        <v>0.7048032407407413</v>
      </c>
      <c r="V157" s="12">
        <f t="shared" ca="1" si="121"/>
        <v>0.7048032407407413</v>
      </c>
      <c r="W157" s="23">
        <f t="shared" ca="1" si="122"/>
        <v>0</v>
      </c>
      <c r="X157" s="12">
        <f t="shared" ca="1" si="123"/>
        <v>0.7048032407407413</v>
      </c>
      <c r="Y157" s="11">
        <f t="shared" ca="1" si="101"/>
        <v>48</v>
      </c>
      <c r="Z157" s="12">
        <f t="shared" ca="1" si="102"/>
        <v>5.5555555555555556E-4</v>
      </c>
      <c r="AA157" s="12">
        <f t="shared" ca="1" si="124"/>
        <v>0.70535879629629683</v>
      </c>
      <c r="AB157" s="10">
        <f t="shared" ca="1" si="125"/>
        <v>0.70535879629629683</v>
      </c>
      <c r="AC157" s="23">
        <f>0</f>
        <v>0</v>
      </c>
      <c r="AD157" s="10">
        <f t="shared" ca="1" si="126"/>
        <v>0.70535879629629683</v>
      </c>
      <c r="AE157" s="9">
        <f t="shared" ca="1" si="90"/>
        <v>29</v>
      </c>
      <c r="AF157" s="10">
        <f t="shared" ca="1" si="103"/>
        <v>3.3564814814814812E-4</v>
      </c>
      <c r="AG157" s="10">
        <f t="shared" ca="1" si="127"/>
        <v>0.70569444444444496</v>
      </c>
      <c r="AH157" s="9" t="str">
        <f t="shared" ca="1" si="91"/>
        <v>Bowl</v>
      </c>
      <c r="AI157" s="8">
        <f t="shared" ca="1" si="128"/>
        <v>0.70569444444444496</v>
      </c>
      <c r="AJ157" s="23">
        <f t="shared" ca="1" si="129"/>
        <v>0</v>
      </c>
      <c r="AK157" s="8">
        <f t="shared" ca="1" si="132"/>
        <v>0.70569444444444496</v>
      </c>
      <c r="AL157" s="7">
        <f t="shared" ca="1" si="92"/>
        <v>39</v>
      </c>
      <c r="AM157" s="8">
        <f t="shared" ca="1" si="104"/>
        <v>4.5138888888888887E-4</v>
      </c>
      <c r="AN157" s="8">
        <f t="shared" ca="1" si="105"/>
        <v>0.70614583333333381</v>
      </c>
      <c r="AO157" s="7" t="str">
        <f t="shared" ca="1" si="93"/>
        <v>Cash</v>
      </c>
      <c r="AP157" s="1">
        <f t="shared" ca="1" si="106"/>
        <v>0</v>
      </c>
      <c r="AQ157" s="1">
        <f t="shared" ca="1" si="94"/>
        <v>2.3032407407407407E-3</v>
      </c>
      <c r="AR157">
        <f t="shared" ca="1" si="107"/>
        <v>1</v>
      </c>
      <c r="AS157" s="33">
        <f t="shared" ca="1" si="130"/>
        <v>0</v>
      </c>
      <c r="AT157" s="33">
        <f t="shared" ca="1" si="108"/>
        <v>2.3032407407407407E-3</v>
      </c>
      <c r="AX157">
        <f t="shared" si="131"/>
        <v>153</v>
      </c>
      <c r="AY157" s="34">
        <v>4.4003319357095825E-4</v>
      </c>
    </row>
    <row r="158" spans="1:51">
      <c r="A158" s="2">
        <v>60</v>
      </c>
      <c r="B158" s="1">
        <f t="shared" si="95"/>
        <v>6.9444444444444447E-4</v>
      </c>
      <c r="C158" s="5">
        <f t="shared" ca="1" si="109"/>
        <v>0.70453703703703752</v>
      </c>
      <c r="D158" s="18">
        <f t="shared" ca="1" si="89"/>
        <v>0.70453703703703752</v>
      </c>
      <c r="E158" s="21">
        <f t="shared" ca="1" si="110"/>
        <v>0</v>
      </c>
      <c r="F158" s="18">
        <f t="shared" ca="1" si="111"/>
        <v>0.70453703703703752</v>
      </c>
      <c r="G158" s="25">
        <f t="shared" ca="1" si="96"/>
        <v>16</v>
      </c>
      <c r="H158" s="18">
        <f t="shared" ca="1" si="112"/>
        <v>1.8518518518518518E-4</v>
      </c>
      <c r="I158" s="18">
        <f t="shared" ca="1" si="113"/>
        <v>0.70472222222222269</v>
      </c>
      <c r="J158" s="16">
        <f t="shared" ca="1" si="114"/>
        <v>0.70472222222222269</v>
      </c>
      <c r="K158" s="23">
        <f t="shared" ca="1" si="115"/>
        <v>8.1018518518605198E-5</v>
      </c>
      <c r="L158" s="16">
        <f t="shared" ca="1" si="116"/>
        <v>0.7048032407407413</v>
      </c>
      <c r="M158" s="15">
        <f t="shared" ca="1" si="97"/>
        <v>24</v>
      </c>
      <c r="N158" s="16">
        <f t="shared" ca="1" si="98"/>
        <v>2.7777777777777778E-4</v>
      </c>
      <c r="O158" s="16">
        <f t="shared" ca="1" si="117"/>
        <v>0.70508101851851912</v>
      </c>
      <c r="P158" s="14">
        <f t="shared" ca="1" si="118"/>
        <v>0.70508101851851912</v>
      </c>
      <c r="Q158" s="23">
        <f>0</f>
        <v>0</v>
      </c>
      <c r="R158" s="14">
        <f t="shared" ca="1" si="119"/>
        <v>0.70508101851851912</v>
      </c>
      <c r="S158" s="13">
        <f t="shared" ca="1" si="99"/>
        <v>34</v>
      </c>
      <c r="T158" s="14">
        <f t="shared" ca="1" si="100"/>
        <v>3.9351851851851852E-4</v>
      </c>
      <c r="U158" s="14">
        <f t="shared" ca="1" si="120"/>
        <v>0.70547453703703766</v>
      </c>
      <c r="V158" s="12">
        <f t="shared" ca="1" si="121"/>
        <v>0.70547453703703766</v>
      </c>
      <c r="W158" s="23">
        <f t="shared" ca="1" si="122"/>
        <v>2.1990740740729375E-4</v>
      </c>
      <c r="X158" s="12">
        <f t="shared" ca="1" si="123"/>
        <v>0.70569444444444496</v>
      </c>
      <c r="Y158" s="11">
        <f t="shared" ca="1" si="101"/>
        <v>44</v>
      </c>
      <c r="Z158" s="12">
        <f t="shared" ca="1" si="102"/>
        <v>5.0925925925925921E-4</v>
      </c>
      <c r="AA158" s="12">
        <f t="shared" ca="1" si="124"/>
        <v>0.70620370370370422</v>
      </c>
      <c r="AB158" s="10">
        <f t="shared" ca="1" si="125"/>
        <v>0.70620370370370422</v>
      </c>
      <c r="AC158" s="23">
        <f>0</f>
        <v>0</v>
      </c>
      <c r="AD158" s="10">
        <f t="shared" ca="1" si="126"/>
        <v>0.70620370370370422</v>
      </c>
      <c r="AE158" s="9">
        <f t="shared" ca="1" si="90"/>
        <v>37</v>
      </c>
      <c r="AF158" s="10">
        <f t="shared" ca="1" si="103"/>
        <v>4.2824074074074075E-4</v>
      </c>
      <c r="AG158" s="10">
        <f t="shared" ca="1" si="127"/>
        <v>0.70663194444444499</v>
      </c>
      <c r="AH158" s="9" t="str">
        <f t="shared" ca="1" si="91"/>
        <v>Burrito</v>
      </c>
      <c r="AI158" s="8">
        <f t="shared" ca="1" si="128"/>
        <v>0.70663194444444499</v>
      </c>
      <c r="AJ158" s="23">
        <f t="shared" ca="1" si="129"/>
        <v>0</v>
      </c>
      <c r="AK158" s="8">
        <f t="shared" ca="1" si="132"/>
        <v>0.70663194444444499</v>
      </c>
      <c r="AL158" s="7">
        <f t="shared" ca="1" si="92"/>
        <v>28</v>
      </c>
      <c r="AM158" s="8">
        <f t="shared" ca="1" si="104"/>
        <v>3.2407407407407406E-4</v>
      </c>
      <c r="AN158" s="8">
        <f t="shared" ca="1" si="105"/>
        <v>0.70695601851851908</v>
      </c>
      <c r="AO158" s="7" t="str">
        <f t="shared" ca="1" si="93"/>
        <v>Debit</v>
      </c>
      <c r="AP158" s="1">
        <f t="shared" ca="1" si="106"/>
        <v>3.0092592592589895E-4</v>
      </c>
      <c r="AQ158" s="1">
        <f t="shared" ca="1" si="94"/>
        <v>2.1180555555555558E-3</v>
      </c>
      <c r="AR158">
        <f t="shared" ca="1" si="107"/>
        <v>1</v>
      </c>
      <c r="AS158" s="33">
        <f t="shared" ca="1" si="130"/>
        <v>3.0092592592589895E-4</v>
      </c>
      <c r="AT158" s="33">
        <f t="shared" ca="1" si="108"/>
        <v>2.1180555555555558E-3</v>
      </c>
      <c r="AX158">
        <f t="shared" si="131"/>
        <v>154</v>
      </c>
      <c r="AY158" s="34">
        <v>4.3824483000351878E-4</v>
      </c>
    </row>
    <row r="159" spans="1:51">
      <c r="A159" s="2">
        <v>205</v>
      </c>
      <c r="B159" s="1">
        <f t="shared" si="95"/>
        <v>2.3726851851851851E-3</v>
      </c>
      <c r="C159" s="5">
        <f t="shared" ca="1" si="109"/>
        <v>0.7069097222222227</v>
      </c>
      <c r="D159" s="18">
        <f t="shared" ca="1" si="89"/>
        <v>0.7069097222222227</v>
      </c>
      <c r="E159" s="21">
        <f t="shared" ca="1" si="110"/>
        <v>0</v>
      </c>
      <c r="F159" s="18">
        <f t="shared" ca="1" si="111"/>
        <v>0.7069097222222227</v>
      </c>
      <c r="G159" s="25">
        <f t="shared" ca="1" si="96"/>
        <v>28</v>
      </c>
      <c r="H159" s="18">
        <f t="shared" ca="1" si="112"/>
        <v>3.2407407407407406E-4</v>
      </c>
      <c r="I159" s="18">
        <f t="shared" ca="1" si="113"/>
        <v>0.70723379629629679</v>
      </c>
      <c r="J159" s="16">
        <f t="shared" ca="1" si="114"/>
        <v>0.70723379629629679</v>
      </c>
      <c r="K159" s="23">
        <f t="shared" ca="1" si="115"/>
        <v>0</v>
      </c>
      <c r="L159" s="16">
        <f t="shared" ca="1" si="116"/>
        <v>0.70723379629629679</v>
      </c>
      <c r="M159" s="15">
        <f t="shared" ca="1" si="97"/>
        <v>35</v>
      </c>
      <c r="N159" s="16">
        <f t="shared" ca="1" si="98"/>
        <v>4.0509259259259258E-4</v>
      </c>
      <c r="O159" s="16">
        <f t="shared" ca="1" si="117"/>
        <v>0.70763888888888937</v>
      </c>
      <c r="P159" s="14">
        <f t="shared" ca="1" si="118"/>
        <v>0.70763888888888937</v>
      </c>
      <c r="Q159" s="23">
        <f>0</f>
        <v>0</v>
      </c>
      <c r="R159" s="14">
        <f t="shared" ca="1" si="119"/>
        <v>0.70763888888888937</v>
      </c>
      <c r="S159" s="13">
        <f t="shared" ca="1" si="99"/>
        <v>37</v>
      </c>
      <c r="T159" s="14">
        <f t="shared" ca="1" si="100"/>
        <v>4.2824074074074075E-4</v>
      </c>
      <c r="U159" s="14">
        <f t="shared" ca="1" si="120"/>
        <v>0.70806712962963014</v>
      </c>
      <c r="V159" s="12">
        <f t="shared" ca="1" si="121"/>
        <v>0.70806712962963014</v>
      </c>
      <c r="W159" s="23">
        <f t="shared" ca="1" si="122"/>
        <v>0</v>
      </c>
      <c r="X159" s="12">
        <f t="shared" ca="1" si="123"/>
        <v>0.70806712962963014</v>
      </c>
      <c r="Y159" s="11">
        <f t="shared" ca="1" si="101"/>
        <v>42</v>
      </c>
      <c r="Z159" s="12">
        <f t="shared" ca="1" si="102"/>
        <v>4.861111111111111E-4</v>
      </c>
      <c r="AA159" s="12">
        <f t="shared" ca="1" si="124"/>
        <v>0.70855324074074122</v>
      </c>
      <c r="AB159" s="10">
        <f t="shared" ca="1" si="125"/>
        <v>0.70855324074074122</v>
      </c>
      <c r="AC159" s="23">
        <f>0</f>
        <v>0</v>
      </c>
      <c r="AD159" s="10">
        <f t="shared" ca="1" si="126"/>
        <v>0.70855324074074122</v>
      </c>
      <c r="AE159" s="9">
        <f t="shared" ca="1" si="90"/>
        <v>64</v>
      </c>
      <c r="AF159" s="10">
        <f t="shared" ca="1" si="103"/>
        <v>7.407407407407407E-4</v>
      </c>
      <c r="AG159" s="10">
        <f t="shared" ca="1" si="127"/>
        <v>0.70929398148148193</v>
      </c>
      <c r="AH159" s="9" t="str">
        <f t="shared" ca="1" si="91"/>
        <v>Quesadilla</v>
      </c>
      <c r="AI159" s="8">
        <f t="shared" ca="1" si="128"/>
        <v>0.70929398148148193</v>
      </c>
      <c r="AJ159" s="23">
        <f t="shared" ca="1" si="129"/>
        <v>0</v>
      </c>
      <c r="AK159" s="8">
        <f t="shared" ca="1" si="132"/>
        <v>0.70929398148148193</v>
      </c>
      <c r="AL159" s="7">
        <f t="shared" ca="1" si="92"/>
        <v>11</v>
      </c>
      <c r="AM159" s="8">
        <f t="shared" ca="1" si="104"/>
        <v>1.273148148148148E-4</v>
      </c>
      <c r="AN159" s="8">
        <f t="shared" ca="1" si="105"/>
        <v>0.70942129629629669</v>
      </c>
      <c r="AO159" s="7" t="str">
        <f t="shared" ca="1" si="93"/>
        <v>Debit</v>
      </c>
      <c r="AP159" s="1">
        <f t="shared" ca="1" si="106"/>
        <v>0</v>
      </c>
      <c r="AQ159" s="1">
        <f t="shared" ca="1" si="94"/>
        <v>2.5115740740740741E-3</v>
      </c>
      <c r="AR159">
        <f t="shared" ca="1" si="107"/>
        <v>1</v>
      </c>
      <c r="AS159" s="33">
        <f t="shared" ca="1" si="130"/>
        <v>0</v>
      </c>
      <c r="AT159" s="33">
        <f t="shared" ca="1" si="108"/>
        <v>2.5115740740740741E-3</v>
      </c>
      <c r="AX159">
        <f t="shared" si="131"/>
        <v>155</v>
      </c>
      <c r="AY159" s="34">
        <v>4.2523871527777883E-4</v>
      </c>
    </row>
    <row r="160" spans="1:51">
      <c r="A160" s="2">
        <v>185</v>
      </c>
      <c r="B160" s="1">
        <f t="shared" si="95"/>
        <v>2.1412037037037038E-3</v>
      </c>
      <c r="C160" s="5">
        <f t="shared" ca="1" si="109"/>
        <v>0.70905092592592645</v>
      </c>
      <c r="D160" s="18">
        <f t="shared" ca="1" si="89"/>
        <v>0.70905092592592645</v>
      </c>
      <c r="E160" s="21">
        <f t="shared" ca="1" si="110"/>
        <v>0</v>
      </c>
      <c r="F160" s="18">
        <f t="shared" ca="1" si="111"/>
        <v>0.70905092592592645</v>
      </c>
      <c r="G160" s="25">
        <f t="shared" ca="1" si="96"/>
        <v>19</v>
      </c>
      <c r="H160" s="18">
        <f t="shared" ca="1" si="112"/>
        <v>2.199074074074074E-4</v>
      </c>
      <c r="I160" s="18">
        <f t="shared" ca="1" si="113"/>
        <v>0.70927083333333385</v>
      </c>
      <c r="J160" s="16">
        <f t="shared" ca="1" si="114"/>
        <v>0.70927083333333385</v>
      </c>
      <c r="K160" s="23">
        <f t="shared" ca="1" si="115"/>
        <v>0</v>
      </c>
      <c r="L160" s="16">
        <f t="shared" ca="1" si="116"/>
        <v>0.70927083333333385</v>
      </c>
      <c r="M160" s="15">
        <f t="shared" ca="1" si="97"/>
        <v>30</v>
      </c>
      <c r="N160" s="16">
        <f t="shared" ca="1" si="98"/>
        <v>3.4722222222222224E-4</v>
      </c>
      <c r="O160" s="16">
        <f t="shared" ca="1" si="117"/>
        <v>0.70961805555555613</v>
      </c>
      <c r="P160" s="14">
        <f t="shared" ca="1" si="118"/>
        <v>0.70961805555555613</v>
      </c>
      <c r="Q160" s="23">
        <f>0</f>
        <v>0</v>
      </c>
      <c r="R160" s="14">
        <f t="shared" ca="1" si="119"/>
        <v>0.70961805555555613</v>
      </c>
      <c r="S160" s="13">
        <f t="shared" ca="1" si="99"/>
        <v>30</v>
      </c>
      <c r="T160" s="14">
        <f t="shared" ca="1" si="100"/>
        <v>3.4722222222222224E-4</v>
      </c>
      <c r="U160" s="14">
        <f t="shared" ca="1" si="120"/>
        <v>0.7099652777777784</v>
      </c>
      <c r="V160" s="12">
        <f t="shared" ca="1" si="121"/>
        <v>0.7099652777777784</v>
      </c>
      <c r="W160" s="23">
        <f t="shared" ca="1" si="122"/>
        <v>0</v>
      </c>
      <c r="X160" s="12">
        <f t="shared" ca="1" si="123"/>
        <v>0.7099652777777784</v>
      </c>
      <c r="Y160" s="11">
        <f t="shared" ca="1" si="101"/>
        <v>23</v>
      </c>
      <c r="Z160" s="12">
        <f t="shared" ca="1" si="102"/>
        <v>2.6620370370370372E-4</v>
      </c>
      <c r="AA160" s="12">
        <f t="shared" ca="1" si="124"/>
        <v>0.71023148148148207</v>
      </c>
      <c r="AB160" s="10">
        <f t="shared" ca="1" si="125"/>
        <v>0.71023148148148207</v>
      </c>
      <c r="AC160" s="23">
        <f>0</f>
        <v>0</v>
      </c>
      <c r="AD160" s="10">
        <f t="shared" ca="1" si="126"/>
        <v>0.71023148148148207</v>
      </c>
      <c r="AE160" s="9">
        <f t="shared" ca="1" si="90"/>
        <v>35</v>
      </c>
      <c r="AF160" s="10">
        <f t="shared" ca="1" si="103"/>
        <v>4.0509259259259258E-4</v>
      </c>
      <c r="AG160" s="10">
        <f t="shared" ca="1" si="127"/>
        <v>0.71063657407407466</v>
      </c>
      <c r="AH160" s="9" t="str">
        <f t="shared" ca="1" si="91"/>
        <v>Bowl</v>
      </c>
      <c r="AI160" s="8">
        <f t="shared" ca="1" si="128"/>
        <v>0.71063657407407466</v>
      </c>
      <c r="AJ160" s="23">
        <f t="shared" ca="1" si="129"/>
        <v>0</v>
      </c>
      <c r="AK160" s="8">
        <f t="shared" ca="1" si="132"/>
        <v>0.71063657407407466</v>
      </c>
      <c r="AL160" s="7">
        <f t="shared" ca="1" si="92"/>
        <v>60</v>
      </c>
      <c r="AM160" s="8">
        <f t="shared" ca="1" si="104"/>
        <v>6.9444444444444447E-4</v>
      </c>
      <c r="AN160" s="8">
        <f t="shared" ca="1" si="105"/>
        <v>0.7113310185185191</v>
      </c>
      <c r="AO160" s="7" t="str">
        <f t="shared" ca="1" si="93"/>
        <v>Cash</v>
      </c>
      <c r="AP160" s="1">
        <f t="shared" ca="1" si="106"/>
        <v>0</v>
      </c>
      <c r="AQ160" s="1">
        <f t="shared" ca="1" si="94"/>
        <v>2.2800925925925927E-3</v>
      </c>
      <c r="AR160">
        <f t="shared" ca="1" si="107"/>
        <v>1</v>
      </c>
      <c r="AS160" s="33">
        <f t="shared" ca="1" si="130"/>
        <v>0</v>
      </c>
      <c r="AT160" s="33">
        <f t="shared" ca="1" si="108"/>
        <v>2.2800925925925927E-3</v>
      </c>
      <c r="AX160">
        <f t="shared" si="131"/>
        <v>156</v>
      </c>
      <c r="AY160" s="34">
        <v>6.1004105520617142E-4</v>
      </c>
    </row>
    <row r="161" spans="1:51">
      <c r="A161" s="2">
        <v>65</v>
      </c>
      <c r="B161" s="1">
        <f t="shared" si="95"/>
        <v>7.5231481481481482E-4</v>
      </c>
      <c r="C161" s="5">
        <f t="shared" ca="1" si="109"/>
        <v>0.7098032407407413</v>
      </c>
      <c r="D161" s="18">
        <f t="shared" ca="1" si="89"/>
        <v>0.7098032407407413</v>
      </c>
      <c r="E161" s="21">
        <f t="shared" ca="1" si="110"/>
        <v>0</v>
      </c>
      <c r="F161" s="18">
        <f t="shared" ca="1" si="111"/>
        <v>0.7098032407407413</v>
      </c>
      <c r="G161" s="25">
        <f t="shared" ca="1" si="96"/>
        <v>19</v>
      </c>
      <c r="H161" s="18">
        <f t="shared" ca="1" si="112"/>
        <v>2.199074074074074E-4</v>
      </c>
      <c r="I161" s="18">
        <f t="shared" ca="1" si="113"/>
        <v>0.71002314814814871</v>
      </c>
      <c r="J161" s="16">
        <f t="shared" ca="1" si="114"/>
        <v>0.71002314814814871</v>
      </c>
      <c r="K161" s="23">
        <f t="shared" ca="1" si="115"/>
        <v>0</v>
      </c>
      <c r="L161" s="16">
        <f t="shared" ca="1" si="116"/>
        <v>0.71002314814814871</v>
      </c>
      <c r="M161" s="15">
        <f t="shared" ca="1" si="97"/>
        <v>12</v>
      </c>
      <c r="N161" s="16">
        <f t="shared" ca="1" si="98"/>
        <v>1.3888888888888889E-4</v>
      </c>
      <c r="O161" s="16">
        <f t="shared" ca="1" si="117"/>
        <v>0.71016203703703762</v>
      </c>
      <c r="P161" s="14">
        <f t="shared" ca="1" si="118"/>
        <v>0.71016203703703762</v>
      </c>
      <c r="Q161" s="23">
        <f>0</f>
        <v>0</v>
      </c>
      <c r="R161" s="14">
        <f t="shared" ca="1" si="119"/>
        <v>0.71016203703703762</v>
      </c>
      <c r="S161" s="13">
        <f t="shared" ca="1" si="99"/>
        <v>41</v>
      </c>
      <c r="T161" s="14">
        <f t="shared" ca="1" si="100"/>
        <v>4.7453703703703704E-4</v>
      </c>
      <c r="U161" s="14">
        <f t="shared" ca="1" si="120"/>
        <v>0.71063657407407466</v>
      </c>
      <c r="V161" s="12">
        <f t="shared" ca="1" si="121"/>
        <v>0.71063657407407466</v>
      </c>
      <c r="W161" s="23">
        <f t="shared" ca="1" si="122"/>
        <v>0</v>
      </c>
      <c r="X161" s="12">
        <f t="shared" ca="1" si="123"/>
        <v>0.71063657407407466</v>
      </c>
      <c r="Y161" s="11">
        <f t="shared" ca="1" si="101"/>
        <v>48</v>
      </c>
      <c r="Z161" s="12">
        <f t="shared" ca="1" si="102"/>
        <v>5.5555555555555556E-4</v>
      </c>
      <c r="AA161" s="12">
        <f t="shared" ca="1" si="124"/>
        <v>0.71119212962963019</v>
      </c>
      <c r="AB161" s="10">
        <f t="shared" ca="1" si="125"/>
        <v>0.71119212962963019</v>
      </c>
      <c r="AC161" s="23">
        <f>0</f>
        <v>0</v>
      </c>
      <c r="AD161" s="10">
        <f t="shared" ca="1" si="126"/>
        <v>0.71119212962963019</v>
      </c>
      <c r="AE161" s="9">
        <f t="shared" ca="1" si="90"/>
        <v>46</v>
      </c>
      <c r="AF161" s="10">
        <f t="shared" ca="1" si="103"/>
        <v>5.3240740740740744E-4</v>
      </c>
      <c r="AG161" s="10">
        <f t="shared" ca="1" si="127"/>
        <v>0.71172453703703764</v>
      </c>
      <c r="AH161" s="9" t="str">
        <f t="shared" ca="1" si="91"/>
        <v>Bowl</v>
      </c>
      <c r="AI161" s="8">
        <f t="shared" ca="1" si="128"/>
        <v>0.71172453703703764</v>
      </c>
      <c r="AJ161" s="23">
        <f t="shared" ca="1" si="129"/>
        <v>0</v>
      </c>
      <c r="AK161" s="8">
        <f t="shared" ca="1" si="132"/>
        <v>0.71172453703703764</v>
      </c>
      <c r="AL161" s="7">
        <f t="shared" ca="1" si="92"/>
        <v>16</v>
      </c>
      <c r="AM161" s="8">
        <f t="shared" ca="1" si="104"/>
        <v>1.8518518518518518E-4</v>
      </c>
      <c r="AN161" s="8">
        <f t="shared" ca="1" si="105"/>
        <v>0.71190972222222282</v>
      </c>
      <c r="AO161" s="7" t="str">
        <f t="shared" ca="1" si="93"/>
        <v>Debit</v>
      </c>
      <c r="AP161" s="1">
        <f t="shared" ca="1" si="106"/>
        <v>0</v>
      </c>
      <c r="AQ161" s="1">
        <f t="shared" ca="1" si="94"/>
        <v>2.1064814814814817E-3</v>
      </c>
      <c r="AR161">
        <f t="shared" ca="1" si="107"/>
        <v>1</v>
      </c>
      <c r="AS161" s="33">
        <f t="shared" ca="1" si="130"/>
        <v>0</v>
      </c>
      <c r="AT161" s="33">
        <f t="shared" ca="1" si="108"/>
        <v>2.1064814814814817E-3</v>
      </c>
      <c r="AX161">
        <f t="shared" si="131"/>
        <v>157</v>
      </c>
      <c r="AY161" s="34">
        <v>5.478759026322056E-4</v>
      </c>
    </row>
    <row r="162" spans="1:51">
      <c r="A162" s="2">
        <v>95</v>
      </c>
      <c r="B162" s="1">
        <f t="shared" si="95"/>
        <v>1.0995370370370371E-3</v>
      </c>
      <c r="C162" s="5">
        <f t="shared" ca="1" si="109"/>
        <v>0.71090277777777833</v>
      </c>
      <c r="D162" s="18">
        <f t="shared" ca="1" si="89"/>
        <v>0.71090277777777833</v>
      </c>
      <c r="E162" s="21">
        <f t="shared" ca="1" si="110"/>
        <v>0</v>
      </c>
      <c r="F162" s="18">
        <f t="shared" ca="1" si="111"/>
        <v>0.71090277777777833</v>
      </c>
      <c r="G162" s="25">
        <f t="shared" ca="1" si="96"/>
        <v>24</v>
      </c>
      <c r="H162" s="18">
        <f t="shared" ca="1" si="112"/>
        <v>2.7777777777777778E-4</v>
      </c>
      <c r="I162" s="18">
        <f t="shared" ca="1" si="113"/>
        <v>0.71118055555555615</v>
      </c>
      <c r="J162" s="16">
        <f t="shared" ca="1" si="114"/>
        <v>0.71118055555555615</v>
      </c>
      <c r="K162" s="23">
        <f t="shared" ca="1" si="115"/>
        <v>0</v>
      </c>
      <c r="L162" s="16">
        <f t="shared" ca="1" si="116"/>
        <v>0.71118055555555615</v>
      </c>
      <c r="M162" s="15">
        <f t="shared" ca="1" si="97"/>
        <v>10</v>
      </c>
      <c r="N162" s="16">
        <f t="shared" ca="1" si="98"/>
        <v>1.1574074074074075E-4</v>
      </c>
      <c r="O162" s="16">
        <f t="shared" ca="1" si="117"/>
        <v>0.71129629629629687</v>
      </c>
      <c r="P162" s="14">
        <f t="shared" ca="1" si="118"/>
        <v>0.71129629629629687</v>
      </c>
      <c r="Q162" s="23">
        <f>0</f>
        <v>0</v>
      </c>
      <c r="R162" s="14">
        <f t="shared" ca="1" si="119"/>
        <v>0.71129629629629687</v>
      </c>
      <c r="S162" s="13">
        <f t="shared" ca="1" si="99"/>
        <v>44</v>
      </c>
      <c r="T162" s="14">
        <f t="shared" ca="1" si="100"/>
        <v>5.0925925925925921E-4</v>
      </c>
      <c r="U162" s="14">
        <f t="shared" ca="1" si="120"/>
        <v>0.71180555555555614</v>
      </c>
      <c r="V162" s="12">
        <f t="shared" ca="1" si="121"/>
        <v>0.71180555555555614</v>
      </c>
      <c r="W162" s="23">
        <f t="shared" ca="1" si="122"/>
        <v>0</v>
      </c>
      <c r="X162" s="12">
        <f t="shared" ca="1" si="123"/>
        <v>0.71180555555555614</v>
      </c>
      <c r="Y162" s="11">
        <f t="shared" ca="1" si="101"/>
        <v>20</v>
      </c>
      <c r="Z162" s="12">
        <f t="shared" ca="1" si="102"/>
        <v>2.3148148148148149E-4</v>
      </c>
      <c r="AA162" s="12">
        <f t="shared" ca="1" si="124"/>
        <v>0.71203703703703758</v>
      </c>
      <c r="AB162" s="10">
        <f t="shared" ca="1" si="125"/>
        <v>0.71203703703703758</v>
      </c>
      <c r="AC162" s="23">
        <f>0</f>
        <v>0</v>
      </c>
      <c r="AD162" s="10">
        <f t="shared" ca="1" si="126"/>
        <v>0.71203703703703758</v>
      </c>
      <c r="AE162" s="9">
        <f t="shared" ca="1" si="90"/>
        <v>43</v>
      </c>
      <c r="AF162" s="10">
        <f t="shared" ca="1" si="103"/>
        <v>4.9768518518518521E-4</v>
      </c>
      <c r="AG162" s="10">
        <f t="shared" ca="1" si="127"/>
        <v>0.7125347222222228</v>
      </c>
      <c r="AH162" s="9" t="str">
        <f t="shared" ca="1" si="91"/>
        <v>Bowl</v>
      </c>
      <c r="AI162" s="8">
        <f t="shared" ca="1" si="128"/>
        <v>0.7125347222222228</v>
      </c>
      <c r="AJ162" s="23">
        <f t="shared" ca="1" si="129"/>
        <v>0</v>
      </c>
      <c r="AK162" s="8">
        <f t="shared" ca="1" si="132"/>
        <v>0.7125347222222228</v>
      </c>
      <c r="AL162" s="7">
        <f t="shared" ca="1" si="92"/>
        <v>21</v>
      </c>
      <c r="AM162" s="8">
        <f t="shared" ca="1" si="104"/>
        <v>2.4305555555555555E-4</v>
      </c>
      <c r="AN162" s="8">
        <f t="shared" ca="1" si="105"/>
        <v>0.7127777777777784</v>
      </c>
      <c r="AO162" s="7" t="str">
        <f t="shared" ca="1" si="93"/>
        <v>Debit</v>
      </c>
      <c r="AP162" s="1">
        <f t="shared" ca="1" si="106"/>
        <v>0</v>
      </c>
      <c r="AQ162" s="1">
        <f t="shared" ca="1" si="94"/>
        <v>1.8750000000000001E-3</v>
      </c>
      <c r="AR162">
        <f t="shared" ca="1" si="107"/>
        <v>1</v>
      </c>
      <c r="AS162" s="33">
        <f t="shared" ca="1" si="130"/>
        <v>0</v>
      </c>
      <c r="AT162" s="33">
        <f t="shared" ca="1" si="108"/>
        <v>1.8750000000000001E-3</v>
      </c>
      <c r="AX162">
        <f t="shared" si="131"/>
        <v>158</v>
      </c>
      <c r="AY162" s="34">
        <v>4.702786512928368E-4</v>
      </c>
    </row>
    <row r="163" spans="1:51">
      <c r="A163" s="2">
        <v>201</v>
      </c>
      <c r="B163" s="1">
        <f t="shared" si="95"/>
        <v>2.3263888888888887E-3</v>
      </c>
      <c r="C163" s="5">
        <f t="shared" ca="1" si="109"/>
        <v>0.71322916666666725</v>
      </c>
      <c r="D163" s="18">
        <f t="shared" ca="1" si="89"/>
        <v>0.71322916666666725</v>
      </c>
      <c r="E163" s="21">
        <f t="shared" ca="1" si="110"/>
        <v>0</v>
      </c>
      <c r="F163" s="18">
        <f t="shared" ca="1" si="111"/>
        <v>0.71322916666666725</v>
      </c>
      <c r="G163" s="25">
        <f t="shared" ca="1" si="96"/>
        <v>23</v>
      </c>
      <c r="H163" s="18">
        <f t="shared" ca="1" si="112"/>
        <v>2.6620370370370372E-4</v>
      </c>
      <c r="I163" s="18">
        <f t="shared" ca="1" si="113"/>
        <v>0.71349537037037092</v>
      </c>
      <c r="J163" s="16">
        <f t="shared" ca="1" si="114"/>
        <v>0.71349537037037092</v>
      </c>
      <c r="K163" s="23">
        <f t="shared" ca="1" si="115"/>
        <v>0</v>
      </c>
      <c r="L163" s="16">
        <f t="shared" ca="1" si="116"/>
        <v>0.71349537037037092</v>
      </c>
      <c r="M163" s="15">
        <f t="shared" ca="1" si="97"/>
        <v>20</v>
      </c>
      <c r="N163" s="16">
        <f t="shared" ca="1" si="98"/>
        <v>2.3148148148148149E-4</v>
      </c>
      <c r="O163" s="16">
        <f t="shared" ca="1" si="117"/>
        <v>0.71372685185185236</v>
      </c>
      <c r="P163" s="14">
        <f t="shared" ca="1" si="118"/>
        <v>0.71372685185185236</v>
      </c>
      <c r="Q163" s="23">
        <f>0</f>
        <v>0</v>
      </c>
      <c r="R163" s="14">
        <f t="shared" ca="1" si="119"/>
        <v>0.71372685185185236</v>
      </c>
      <c r="S163" s="13">
        <f t="shared" ca="1" si="99"/>
        <v>41</v>
      </c>
      <c r="T163" s="14">
        <f t="shared" ca="1" si="100"/>
        <v>4.7453703703703704E-4</v>
      </c>
      <c r="U163" s="14">
        <f t="shared" ca="1" si="120"/>
        <v>0.7142013888888894</v>
      </c>
      <c r="V163" s="12">
        <f t="shared" ca="1" si="121"/>
        <v>0.7142013888888894</v>
      </c>
      <c r="W163" s="23">
        <f t="shared" ca="1" si="122"/>
        <v>0</v>
      </c>
      <c r="X163" s="12">
        <f t="shared" ca="1" si="123"/>
        <v>0.7142013888888894</v>
      </c>
      <c r="Y163" s="11">
        <f t="shared" ca="1" si="101"/>
        <v>45</v>
      </c>
      <c r="Z163" s="12">
        <f t="shared" ca="1" si="102"/>
        <v>5.2083333333333333E-4</v>
      </c>
      <c r="AA163" s="12">
        <f t="shared" ca="1" si="124"/>
        <v>0.7147222222222227</v>
      </c>
      <c r="AB163" s="10">
        <f t="shared" ca="1" si="125"/>
        <v>0.7147222222222227</v>
      </c>
      <c r="AC163" s="23">
        <f>0</f>
        <v>0</v>
      </c>
      <c r="AD163" s="10">
        <f t="shared" ca="1" si="126"/>
        <v>0.7147222222222227</v>
      </c>
      <c r="AE163" s="9">
        <f t="shared" ca="1" si="90"/>
        <v>44</v>
      </c>
      <c r="AF163" s="10">
        <f t="shared" ca="1" si="103"/>
        <v>5.0925925925925921E-4</v>
      </c>
      <c r="AG163" s="10">
        <f t="shared" ca="1" si="127"/>
        <v>0.71523148148148197</v>
      </c>
      <c r="AH163" s="9" t="str">
        <f t="shared" ca="1" si="91"/>
        <v>Bowl</v>
      </c>
      <c r="AI163" s="8">
        <f t="shared" ca="1" si="128"/>
        <v>0.71523148148148197</v>
      </c>
      <c r="AJ163" s="23">
        <f t="shared" ca="1" si="129"/>
        <v>0</v>
      </c>
      <c r="AK163" s="8">
        <f t="shared" ca="1" si="132"/>
        <v>0.71523148148148197</v>
      </c>
      <c r="AL163" s="7">
        <f t="shared" ca="1" si="92"/>
        <v>11</v>
      </c>
      <c r="AM163" s="8">
        <f t="shared" ca="1" si="104"/>
        <v>1.273148148148148E-4</v>
      </c>
      <c r="AN163" s="8">
        <f t="shared" ca="1" si="105"/>
        <v>0.71535879629629673</v>
      </c>
      <c r="AO163" s="7" t="str">
        <f t="shared" ca="1" si="93"/>
        <v>Debit</v>
      </c>
      <c r="AP163" s="1">
        <f t="shared" ca="1" si="106"/>
        <v>0</v>
      </c>
      <c r="AQ163" s="1">
        <f t="shared" ca="1" si="94"/>
        <v>2.1296296296296298E-3</v>
      </c>
      <c r="AR163">
        <f t="shared" ca="1" si="107"/>
        <v>1</v>
      </c>
      <c r="AS163" s="33">
        <f t="shared" ca="1" si="130"/>
        <v>0</v>
      </c>
      <c r="AT163" s="33">
        <f t="shared" ca="1" si="108"/>
        <v>2.1296296296296298E-3</v>
      </c>
      <c r="AX163">
        <f t="shared" si="131"/>
        <v>159</v>
      </c>
      <c r="AY163" s="34">
        <v>5.0983977708113208E-4</v>
      </c>
    </row>
    <row r="164" spans="1:51">
      <c r="A164" s="2">
        <v>71</v>
      </c>
      <c r="B164" s="1">
        <f t="shared" si="95"/>
        <v>8.2175925925925927E-4</v>
      </c>
      <c r="C164" s="5">
        <f t="shared" ca="1" si="109"/>
        <v>0.71405092592592656</v>
      </c>
      <c r="D164" s="18">
        <f t="shared" ca="1" si="89"/>
        <v>0.71405092592592656</v>
      </c>
      <c r="E164" s="21">
        <f t="shared" ca="1" si="110"/>
        <v>0</v>
      </c>
      <c r="F164" s="18">
        <f t="shared" ca="1" si="111"/>
        <v>0.71405092592592656</v>
      </c>
      <c r="G164" s="25">
        <f t="shared" ca="1" si="96"/>
        <v>30</v>
      </c>
      <c r="H164" s="18">
        <f t="shared" ca="1" si="112"/>
        <v>3.4722222222222224E-4</v>
      </c>
      <c r="I164" s="18">
        <f t="shared" ca="1" si="113"/>
        <v>0.71439814814814884</v>
      </c>
      <c r="J164" s="16">
        <f t="shared" ca="1" si="114"/>
        <v>0.71439814814814884</v>
      </c>
      <c r="K164" s="23">
        <f t="shared" ca="1" si="115"/>
        <v>0</v>
      </c>
      <c r="L164" s="16">
        <f t="shared" ca="1" si="116"/>
        <v>0.71439814814814884</v>
      </c>
      <c r="M164" s="15">
        <f t="shared" ca="1" si="97"/>
        <v>25</v>
      </c>
      <c r="N164" s="16">
        <f t="shared" ca="1" si="98"/>
        <v>2.8935185185185184E-4</v>
      </c>
      <c r="O164" s="16">
        <f t="shared" ca="1" si="117"/>
        <v>0.7146875000000007</v>
      </c>
      <c r="P164" s="14">
        <f t="shared" ca="1" si="118"/>
        <v>0.7146875000000007</v>
      </c>
      <c r="Q164" s="23">
        <f>0</f>
        <v>0</v>
      </c>
      <c r="R164" s="14">
        <f t="shared" ca="1" si="119"/>
        <v>0.7146875000000007</v>
      </c>
      <c r="S164" s="13">
        <f t="shared" ca="1" si="99"/>
        <v>37</v>
      </c>
      <c r="T164" s="14">
        <f t="shared" ca="1" si="100"/>
        <v>4.2824074074074075E-4</v>
      </c>
      <c r="U164" s="14">
        <f t="shared" ca="1" si="120"/>
        <v>0.71511574074074147</v>
      </c>
      <c r="V164" s="12">
        <f t="shared" ca="1" si="121"/>
        <v>0.71511574074074147</v>
      </c>
      <c r="W164" s="23">
        <f t="shared" ca="1" si="122"/>
        <v>1.1574074074049978E-4</v>
      </c>
      <c r="X164" s="12">
        <f t="shared" ca="1" si="123"/>
        <v>0.71523148148148197</v>
      </c>
      <c r="Y164" s="11">
        <f t="shared" ca="1" si="101"/>
        <v>33</v>
      </c>
      <c r="Z164" s="12">
        <f t="shared" ca="1" si="102"/>
        <v>3.8194444444444446E-4</v>
      </c>
      <c r="AA164" s="12">
        <f t="shared" ca="1" si="124"/>
        <v>0.71561342592592636</v>
      </c>
      <c r="AB164" s="10">
        <f t="shared" ca="1" si="125"/>
        <v>0.71561342592592636</v>
      </c>
      <c r="AC164" s="23">
        <f>0</f>
        <v>0</v>
      </c>
      <c r="AD164" s="10">
        <f t="shared" ca="1" si="126"/>
        <v>0.71561342592592636</v>
      </c>
      <c r="AE164" s="9">
        <f t="shared" ca="1" si="90"/>
        <v>29</v>
      </c>
      <c r="AF164" s="10">
        <f t="shared" ca="1" si="103"/>
        <v>3.3564814814814812E-4</v>
      </c>
      <c r="AG164" s="10">
        <f t="shared" ca="1" si="127"/>
        <v>0.71594907407407449</v>
      </c>
      <c r="AH164" s="9" t="str">
        <f t="shared" ca="1" si="91"/>
        <v>Bowl</v>
      </c>
      <c r="AI164" s="8">
        <f t="shared" ca="1" si="128"/>
        <v>0.71594907407407449</v>
      </c>
      <c r="AJ164" s="23">
        <f t="shared" ca="1" si="129"/>
        <v>0</v>
      </c>
      <c r="AK164" s="8">
        <f t="shared" ca="1" si="132"/>
        <v>0.71594907407407449</v>
      </c>
      <c r="AL164" s="7">
        <f t="shared" ca="1" si="92"/>
        <v>39</v>
      </c>
      <c r="AM164" s="8">
        <f t="shared" ca="1" si="104"/>
        <v>4.5138888888888887E-4</v>
      </c>
      <c r="AN164" s="8">
        <f t="shared" ca="1" si="105"/>
        <v>0.71640046296296334</v>
      </c>
      <c r="AO164" s="7" t="str">
        <f t="shared" ca="1" si="93"/>
        <v>Cash</v>
      </c>
      <c r="AP164" s="1">
        <f t="shared" ca="1" si="106"/>
        <v>1.1574074074049978E-4</v>
      </c>
      <c r="AQ164" s="1">
        <f t="shared" ca="1" si="94"/>
        <v>2.2337962962962962E-3</v>
      </c>
      <c r="AR164">
        <f t="shared" ca="1" si="107"/>
        <v>1</v>
      </c>
      <c r="AS164" s="33">
        <f t="shared" ca="1" si="130"/>
        <v>1.1574074074049978E-4</v>
      </c>
      <c r="AT164" s="33">
        <f t="shared" ca="1" si="108"/>
        <v>2.2337962962962962E-3</v>
      </c>
      <c r="AX164">
        <f t="shared" si="131"/>
        <v>160</v>
      </c>
      <c r="AY164" s="34">
        <v>5.3011443046821136E-4</v>
      </c>
    </row>
    <row r="165" spans="1:51">
      <c r="A165" s="2">
        <v>73</v>
      </c>
      <c r="B165" s="1">
        <f t="shared" si="95"/>
        <v>8.4490740740740739E-4</v>
      </c>
      <c r="C165" s="5">
        <f t="shared" ca="1" si="109"/>
        <v>0.71489583333333395</v>
      </c>
      <c r="D165" s="18">
        <f t="shared" ca="1" si="89"/>
        <v>0.71489583333333395</v>
      </c>
      <c r="E165" s="21">
        <f t="shared" ca="1" si="110"/>
        <v>0</v>
      </c>
      <c r="F165" s="18">
        <f t="shared" ca="1" si="111"/>
        <v>0.71489583333333395</v>
      </c>
      <c r="G165" s="25">
        <f t="shared" ca="1" si="96"/>
        <v>14</v>
      </c>
      <c r="H165" s="18">
        <f t="shared" ca="1" si="112"/>
        <v>1.6203703703703703E-4</v>
      </c>
      <c r="I165" s="18">
        <f t="shared" ca="1" si="113"/>
        <v>0.71505787037037094</v>
      </c>
      <c r="J165" s="16">
        <f t="shared" ca="1" si="114"/>
        <v>0.71505787037037094</v>
      </c>
      <c r="K165" s="23">
        <f t="shared" ca="1" si="115"/>
        <v>5.7870370370527446E-5</v>
      </c>
      <c r="L165" s="16">
        <f t="shared" ca="1" si="116"/>
        <v>0.71511574074074147</v>
      </c>
      <c r="M165" s="15">
        <f t="shared" ca="1" si="97"/>
        <v>28</v>
      </c>
      <c r="N165" s="16">
        <f t="shared" ca="1" si="98"/>
        <v>3.2407407407407406E-4</v>
      </c>
      <c r="O165" s="16">
        <f t="shared" ca="1" si="117"/>
        <v>0.71543981481481556</v>
      </c>
      <c r="P165" s="14">
        <f t="shared" ca="1" si="118"/>
        <v>0.71543981481481556</v>
      </c>
      <c r="Q165" s="23">
        <f>0</f>
        <v>0</v>
      </c>
      <c r="R165" s="14">
        <f t="shared" ca="1" si="119"/>
        <v>0.71543981481481556</v>
      </c>
      <c r="S165" s="13">
        <f t="shared" ca="1" si="99"/>
        <v>44</v>
      </c>
      <c r="T165" s="14">
        <f t="shared" ca="1" si="100"/>
        <v>5.0925925925925921E-4</v>
      </c>
      <c r="U165" s="14">
        <f t="shared" ca="1" si="120"/>
        <v>0.71594907407407482</v>
      </c>
      <c r="V165" s="12">
        <f t="shared" ca="1" si="121"/>
        <v>0.71594907407407482</v>
      </c>
      <c r="W165" s="23">
        <f t="shared" ca="1" si="122"/>
        <v>0</v>
      </c>
      <c r="X165" s="12">
        <f t="shared" ca="1" si="123"/>
        <v>0.71594907407407482</v>
      </c>
      <c r="Y165" s="11">
        <f t="shared" ca="1" si="101"/>
        <v>20</v>
      </c>
      <c r="Z165" s="12">
        <f t="shared" ca="1" si="102"/>
        <v>2.3148148148148149E-4</v>
      </c>
      <c r="AA165" s="12">
        <f t="shared" ca="1" si="124"/>
        <v>0.71618055555555626</v>
      </c>
      <c r="AB165" s="10">
        <f t="shared" ca="1" si="125"/>
        <v>0.71618055555555626</v>
      </c>
      <c r="AC165" s="23">
        <f>0</f>
        <v>0</v>
      </c>
      <c r="AD165" s="10">
        <f t="shared" ca="1" si="126"/>
        <v>0.71618055555555626</v>
      </c>
      <c r="AE165" s="9">
        <f t="shared" ca="1" si="90"/>
        <v>45</v>
      </c>
      <c r="AF165" s="10">
        <f t="shared" ca="1" si="103"/>
        <v>5.2083333333333333E-4</v>
      </c>
      <c r="AG165" s="10">
        <f t="shared" ca="1" si="127"/>
        <v>0.71670138888888957</v>
      </c>
      <c r="AH165" s="9" t="str">
        <f t="shared" ca="1" si="91"/>
        <v>Bowl</v>
      </c>
      <c r="AI165" s="8">
        <f t="shared" ca="1" si="128"/>
        <v>0.71670138888888957</v>
      </c>
      <c r="AJ165" s="23">
        <f t="shared" ca="1" si="129"/>
        <v>0</v>
      </c>
      <c r="AK165" s="8">
        <f t="shared" ca="1" si="132"/>
        <v>0.71670138888888957</v>
      </c>
      <c r="AL165" s="7">
        <f t="shared" ca="1" si="92"/>
        <v>17</v>
      </c>
      <c r="AM165" s="8">
        <f t="shared" ca="1" si="104"/>
        <v>1.9675925925925926E-4</v>
      </c>
      <c r="AN165" s="8">
        <f t="shared" ca="1" si="105"/>
        <v>0.71689814814814878</v>
      </c>
      <c r="AO165" s="7" t="str">
        <f t="shared" ca="1" si="93"/>
        <v>Debit</v>
      </c>
      <c r="AP165" s="1">
        <f t="shared" ca="1" si="106"/>
        <v>5.7870370370527446E-5</v>
      </c>
      <c r="AQ165" s="1">
        <f t="shared" ca="1" si="94"/>
        <v>1.9444444444444444E-3</v>
      </c>
      <c r="AR165">
        <f t="shared" ca="1" si="107"/>
        <v>1</v>
      </c>
      <c r="AS165" s="33">
        <f t="shared" ca="1" si="130"/>
        <v>5.7870370370527446E-5</v>
      </c>
      <c r="AT165" s="33">
        <f t="shared" ca="1" si="108"/>
        <v>1.9444444444444444E-3</v>
      </c>
      <c r="AX165">
        <f t="shared" si="131"/>
        <v>161</v>
      </c>
      <c r="AY165" s="34">
        <v>5.0573986996399803E-4</v>
      </c>
    </row>
    <row r="166" spans="1:51">
      <c r="A166" s="2">
        <v>44</v>
      </c>
      <c r="B166" s="1">
        <f t="shared" si="95"/>
        <v>5.0925925925925921E-4</v>
      </c>
      <c r="C166" s="5">
        <f t="shared" ca="1" si="109"/>
        <v>0.71540509259259322</v>
      </c>
      <c r="D166" s="18">
        <f t="shared" ca="1" si="89"/>
        <v>0.71540509259259322</v>
      </c>
      <c r="E166" s="21">
        <f t="shared" ca="1" si="110"/>
        <v>0</v>
      </c>
      <c r="F166" s="18">
        <f t="shared" ca="1" si="111"/>
        <v>0.71540509259259322</v>
      </c>
      <c r="G166" s="25">
        <f t="shared" ca="1" si="96"/>
        <v>26</v>
      </c>
      <c r="H166" s="18">
        <f t="shared" ca="1" si="112"/>
        <v>3.0092592592592595E-4</v>
      </c>
      <c r="I166" s="18">
        <f t="shared" ca="1" si="113"/>
        <v>0.71570601851851912</v>
      </c>
      <c r="J166" s="16">
        <f t="shared" ca="1" si="114"/>
        <v>0.71570601851851912</v>
      </c>
      <c r="K166" s="23">
        <f t="shared" ca="1" si="115"/>
        <v>2.4305555555570457E-4</v>
      </c>
      <c r="L166" s="16">
        <f t="shared" ca="1" si="116"/>
        <v>0.71594907407407482</v>
      </c>
      <c r="M166" s="15">
        <f t="shared" ca="1" si="97"/>
        <v>15</v>
      </c>
      <c r="N166" s="16">
        <f t="shared" ca="1" si="98"/>
        <v>1.7361111111111112E-4</v>
      </c>
      <c r="O166" s="16">
        <f t="shared" ca="1" si="117"/>
        <v>0.71612268518518596</v>
      </c>
      <c r="P166" s="14">
        <f t="shared" ca="1" si="118"/>
        <v>0.71612268518518596</v>
      </c>
      <c r="Q166" s="23">
        <f>0</f>
        <v>0</v>
      </c>
      <c r="R166" s="14">
        <f t="shared" ca="1" si="119"/>
        <v>0.71612268518518596</v>
      </c>
      <c r="S166" s="13">
        <f t="shared" ca="1" si="99"/>
        <v>16</v>
      </c>
      <c r="T166" s="14">
        <f t="shared" ca="1" si="100"/>
        <v>1.8518518518518518E-4</v>
      </c>
      <c r="U166" s="14">
        <f t="shared" ca="1" si="120"/>
        <v>0.71630787037037114</v>
      </c>
      <c r="V166" s="12">
        <f t="shared" ca="1" si="121"/>
        <v>0.71630787037037114</v>
      </c>
      <c r="W166" s="23">
        <f t="shared" ca="1" si="122"/>
        <v>3.93518518518432E-4</v>
      </c>
      <c r="X166" s="12">
        <f t="shared" ca="1" si="123"/>
        <v>0.71670138888888957</v>
      </c>
      <c r="Y166" s="11">
        <f t="shared" ca="1" si="101"/>
        <v>49</v>
      </c>
      <c r="Z166" s="12">
        <f t="shared" ca="1" si="102"/>
        <v>5.6712962962962967E-4</v>
      </c>
      <c r="AA166" s="12">
        <f t="shared" ca="1" si="124"/>
        <v>0.71726851851851925</v>
      </c>
      <c r="AB166" s="10">
        <f t="shared" ca="1" si="125"/>
        <v>0.71726851851851925</v>
      </c>
      <c r="AC166" s="23">
        <f>0</f>
        <v>0</v>
      </c>
      <c r="AD166" s="10">
        <f t="shared" ca="1" si="126"/>
        <v>0.71726851851851925</v>
      </c>
      <c r="AE166" s="9">
        <f t="shared" ca="1" si="90"/>
        <v>27</v>
      </c>
      <c r="AF166" s="10">
        <f t="shared" ca="1" si="103"/>
        <v>3.1250000000000001E-4</v>
      </c>
      <c r="AG166" s="10">
        <f t="shared" ca="1" si="127"/>
        <v>0.7175810185185193</v>
      </c>
      <c r="AH166" s="9" t="str">
        <f t="shared" ca="1" si="91"/>
        <v>Bowl</v>
      </c>
      <c r="AI166" s="8">
        <f t="shared" ca="1" si="128"/>
        <v>0.7175810185185193</v>
      </c>
      <c r="AJ166" s="23">
        <f t="shared" ca="1" si="129"/>
        <v>0</v>
      </c>
      <c r="AK166" s="8">
        <f t="shared" ca="1" si="132"/>
        <v>0.7175810185185193</v>
      </c>
      <c r="AL166" s="7">
        <f t="shared" ca="1" si="92"/>
        <v>31</v>
      </c>
      <c r="AM166" s="8">
        <f t="shared" ca="1" si="104"/>
        <v>3.5879629629629629E-4</v>
      </c>
      <c r="AN166" s="8">
        <f t="shared" ca="1" si="105"/>
        <v>0.71793981481481561</v>
      </c>
      <c r="AO166" s="7" t="str">
        <f t="shared" ca="1" si="93"/>
        <v>Cash</v>
      </c>
      <c r="AP166" s="1">
        <f t="shared" ca="1" si="106"/>
        <v>6.3657407407413658E-4</v>
      </c>
      <c r="AQ166" s="1">
        <f t="shared" ca="1" si="94"/>
        <v>1.8981481481481484E-3</v>
      </c>
      <c r="AR166">
        <f t="shared" ca="1" si="107"/>
        <v>1</v>
      </c>
      <c r="AS166" s="33">
        <f t="shared" ca="1" si="130"/>
        <v>6.3657407407413658E-4</v>
      </c>
      <c r="AT166" s="33">
        <f t="shared" ca="1" si="108"/>
        <v>1.8981481481481484E-3</v>
      </c>
      <c r="AX166">
        <f t="shared" si="131"/>
        <v>162</v>
      </c>
      <c r="AY166" s="34">
        <v>5.8114226648033735E-4</v>
      </c>
    </row>
    <row r="167" spans="1:51">
      <c r="A167" s="2">
        <v>164</v>
      </c>
      <c r="B167" s="1">
        <f t="shared" si="95"/>
        <v>1.8981481481481482E-3</v>
      </c>
      <c r="C167" s="5">
        <f t="shared" ca="1" si="109"/>
        <v>0.71730324074074137</v>
      </c>
      <c r="D167" s="18">
        <f t="shared" ca="1" si="89"/>
        <v>0.71730324074074137</v>
      </c>
      <c r="E167" s="21">
        <f t="shared" ca="1" si="110"/>
        <v>0</v>
      </c>
      <c r="F167" s="18">
        <f t="shared" ca="1" si="111"/>
        <v>0.71730324074074137</v>
      </c>
      <c r="G167" s="25">
        <f t="shared" ca="1" si="96"/>
        <v>19</v>
      </c>
      <c r="H167" s="18">
        <f t="shared" ca="1" si="112"/>
        <v>2.199074074074074E-4</v>
      </c>
      <c r="I167" s="18">
        <f t="shared" ca="1" si="113"/>
        <v>0.71752314814814877</v>
      </c>
      <c r="J167" s="16">
        <f t="shared" ca="1" si="114"/>
        <v>0.71752314814814877</v>
      </c>
      <c r="K167" s="23">
        <f t="shared" ca="1" si="115"/>
        <v>0</v>
      </c>
      <c r="L167" s="16">
        <f t="shared" ca="1" si="116"/>
        <v>0.71752314814814877</v>
      </c>
      <c r="M167" s="15">
        <f t="shared" ca="1" si="97"/>
        <v>34</v>
      </c>
      <c r="N167" s="16">
        <f t="shared" ca="1" si="98"/>
        <v>3.9351851851851852E-4</v>
      </c>
      <c r="O167" s="16">
        <f t="shared" ca="1" si="117"/>
        <v>0.71791666666666731</v>
      </c>
      <c r="P167" s="14">
        <f t="shared" ca="1" si="118"/>
        <v>0.71791666666666731</v>
      </c>
      <c r="Q167" s="23">
        <f>0</f>
        <v>0</v>
      </c>
      <c r="R167" s="14">
        <f t="shared" ca="1" si="119"/>
        <v>0.71791666666666731</v>
      </c>
      <c r="S167" s="13">
        <f t="shared" ca="1" si="99"/>
        <v>43</v>
      </c>
      <c r="T167" s="14">
        <f t="shared" ca="1" si="100"/>
        <v>4.9768518518518521E-4</v>
      </c>
      <c r="U167" s="14">
        <f t="shared" ca="1" si="120"/>
        <v>0.71841435185185254</v>
      </c>
      <c r="V167" s="12">
        <f t="shared" ca="1" si="121"/>
        <v>0.71841435185185254</v>
      </c>
      <c r="W167" s="23">
        <f t="shared" ca="1" si="122"/>
        <v>0</v>
      </c>
      <c r="X167" s="12">
        <f t="shared" ca="1" si="123"/>
        <v>0.71841435185185254</v>
      </c>
      <c r="Y167" s="11">
        <f t="shared" ca="1" si="101"/>
        <v>29</v>
      </c>
      <c r="Z167" s="12">
        <f t="shared" ca="1" si="102"/>
        <v>3.3564814814814812E-4</v>
      </c>
      <c r="AA167" s="12">
        <f t="shared" ca="1" si="124"/>
        <v>0.71875000000000067</v>
      </c>
      <c r="AB167" s="10">
        <f t="shared" ca="1" si="125"/>
        <v>0.71875000000000067</v>
      </c>
      <c r="AC167" s="23">
        <f>0</f>
        <v>0</v>
      </c>
      <c r="AD167" s="10">
        <f t="shared" ca="1" si="126"/>
        <v>0.71875000000000067</v>
      </c>
      <c r="AE167" s="9">
        <f t="shared" ca="1" si="90"/>
        <v>24</v>
      </c>
      <c r="AF167" s="10">
        <f t="shared" ca="1" si="103"/>
        <v>2.7777777777777778E-4</v>
      </c>
      <c r="AG167" s="10">
        <f t="shared" ca="1" si="127"/>
        <v>0.71902777777777849</v>
      </c>
      <c r="AH167" s="9" t="str">
        <f t="shared" ca="1" si="91"/>
        <v>Bowl</v>
      </c>
      <c r="AI167" s="8">
        <f t="shared" ca="1" si="128"/>
        <v>0.71902777777777849</v>
      </c>
      <c r="AJ167" s="23">
        <f t="shared" ca="1" si="129"/>
        <v>0</v>
      </c>
      <c r="AK167" s="8">
        <f t="shared" ca="1" si="132"/>
        <v>0.71902777777777849</v>
      </c>
      <c r="AL167" s="7">
        <f t="shared" ca="1" si="92"/>
        <v>20</v>
      </c>
      <c r="AM167" s="8">
        <f t="shared" ca="1" si="104"/>
        <v>2.3148148148148149E-4</v>
      </c>
      <c r="AN167" s="8">
        <f t="shared" ca="1" si="105"/>
        <v>0.71925925925925993</v>
      </c>
      <c r="AO167" s="7" t="str">
        <f t="shared" ca="1" si="93"/>
        <v>Debit</v>
      </c>
      <c r="AP167" s="1">
        <f t="shared" ca="1" si="106"/>
        <v>0</v>
      </c>
      <c r="AQ167" s="1">
        <f t="shared" ca="1" si="94"/>
        <v>1.9560185185185184E-3</v>
      </c>
      <c r="AR167">
        <f t="shared" ca="1" si="107"/>
        <v>1</v>
      </c>
      <c r="AS167" s="33">
        <f t="shared" ca="1" si="130"/>
        <v>0</v>
      </c>
      <c r="AT167" s="33">
        <f t="shared" ca="1" si="108"/>
        <v>1.9560185185185184E-3</v>
      </c>
      <c r="AX167">
        <f t="shared" si="131"/>
        <v>163</v>
      </c>
      <c r="AY167" s="34">
        <v>5.4985979670525568E-4</v>
      </c>
    </row>
    <row r="168" spans="1:51">
      <c r="A168" s="2">
        <v>163</v>
      </c>
      <c r="B168" s="1">
        <f t="shared" si="95"/>
        <v>1.8865740740740742E-3</v>
      </c>
      <c r="C168" s="5">
        <f t="shared" ca="1" si="109"/>
        <v>0.71918981481481548</v>
      </c>
      <c r="D168" s="18">
        <f t="shared" ca="1" si="89"/>
        <v>0.71918981481481548</v>
      </c>
      <c r="E168" s="21">
        <f t="shared" ca="1" si="110"/>
        <v>0</v>
      </c>
      <c r="F168" s="18">
        <f t="shared" ca="1" si="111"/>
        <v>0.71918981481481548</v>
      </c>
      <c r="G168" s="25">
        <f t="shared" ca="1" si="96"/>
        <v>28</v>
      </c>
      <c r="H168" s="18">
        <f t="shared" ca="1" si="112"/>
        <v>3.2407407407407406E-4</v>
      </c>
      <c r="I168" s="18">
        <f t="shared" ca="1" si="113"/>
        <v>0.71951388888888956</v>
      </c>
      <c r="J168" s="16">
        <f t="shared" ca="1" si="114"/>
        <v>0.71951388888888956</v>
      </c>
      <c r="K168" s="23">
        <f t="shared" ca="1" si="115"/>
        <v>0</v>
      </c>
      <c r="L168" s="16">
        <f t="shared" ca="1" si="116"/>
        <v>0.71951388888888956</v>
      </c>
      <c r="M168" s="15">
        <f t="shared" ca="1" si="97"/>
        <v>8</v>
      </c>
      <c r="N168" s="16">
        <f t="shared" ca="1" si="98"/>
        <v>9.2592592592592588E-5</v>
      </c>
      <c r="O168" s="16">
        <f t="shared" ca="1" si="117"/>
        <v>0.71960648148148221</v>
      </c>
      <c r="P168" s="14">
        <f t="shared" ca="1" si="118"/>
        <v>0.71960648148148221</v>
      </c>
      <c r="Q168" s="23">
        <f>0</f>
        <v>0</v>
      </c>
      <c r="R168" s="14">
        <f t="shared" ca="1" si="119"/>
        <v>0.71960648148148221</v>
      </c>
      <c r="S168" s="13">
        <f t="shared" ca="1" si="99"/>
        <v>28</v>
      </c>
      <c r="T168" s="14">
        <f t="shared" ca="1" si="100"/>
        <v>3.2407407407407406E-4</v>
      </c>
      <c r="U168" s="14">
        <f t="shared" ca="1" si="120"/>
        <v>0.7199305555555563</v>
      </c>
      <c r="V168" s="12">
        <f t="shared" ca="1" si="121"/>
        <v>0.7199305555555563</v>
      </c>
      <c r="W168" s="23">
        <f t="shared" ca="1" si="122"/>
        <v>0</v>
      </c>
      <c r="X168" s="12">
        <f t="shared" ca="1" si="123"/>
        <v>0.7199305555555563</v>
      </c>
      <c r="Y168" s="11">
        <f t="shared" ca="1" si="101"/>
        <v>26</v>
      </c>
      <c r="Z168" s="12">
        <f t="shared" ca="1" si="102"/>
        <v>3.0092592592592595E-4</v>
      </c>
      <c r="AA168" s="12">
        <f t="shared" ca="1" si="124"/>
        <v>0.72023148148148219</v>
      </c>
      <c r="AB168" s="10">
        <f t="shared" ca="1" si="125"/>
        <v>0.72023148148148219</v>
      </c>
      <c r="AC168" s="23">
        <f>0</f>
        <v>0</v>
      </c>
      <c r="AD168" s="10">
        <f t="shared" ca="1" si="126"/>
        <v>0.72023148148148219</v>
      </c>
      <c r="AE168" s="9">
        <f t="shared" ca="1" si="90"/>
        <v>20</v>
      </c>
      <c r="AF168" s="10">
        <f t="shared" ca="1" si="103"/>
        <v>2.3148148148148149E-4</v>
      </c>
      <c r="AG168" s="10">
        <f t="shared" ca="1" si="127"/>
        <v>0.72046296296296364</v>
      </c>
      <c r="AH168" s="9" t="str">
        <f t="shared" ca="1" si="91"/>
        <v>Bowl</v>
      </c>
      <c r="AI168" s="8">
        <f t="shared" ca="1" si="128"/>
        <v>0.72046296296296364</v>
      </c>
      <c r="AJ168" s="23">
        <f t="shared" ca="1" si="129"/>
        <v>0</v>
      </c>
      <c r="AK168" s="8">
        <f t="shared" ca="1" si="132"/>
        <v>0.72046296296296364</v>
      </c>
      <c r="AL168" s="7">
        <f t="shared" ca="1" si="92"/>
        <v>15</v>
      </c>
      <c r="AM168" s="8">
        <f t="shared" ca="1" si="104"/>
        <v>1.7361111111111112E-4</v>
      </c>
      <c r="AN168" s="8">
        <f t="shared" ca="1" si="105"/>
        <v>0.72063657407407478</v>
      </c>
      <c r="AO168" s="7" t="str">
        <f t="shared" ca="1" si="93"/>
        <v>Debit</v>
      </c>
      <c r="AP168" s="1">
        <f t="shared" ca="1" si="106"/>
        <v>0</v>
      </c>
      <c r="AQ168" s="1">
        <f t="shared" ca="1" si="94"/>
        <v>1.4467592592592594E-3</v>
      </c>
      <c r="AR168">
        <f t="shared" ca="1" si="107"/>
        <v>1</v>
      </c>
      <c r="AS168" s="33">
        <f t="shared" ca="1" si="130"/>
        <v>0</v>
      </c>
      <c r="AT168" s="33">
        <f t="shared" ca="1" si="108"/>
        <v>1.4467592592592594E-3</v>
      </c>
      <c r="AX168">
        <f t="shared" si="131"/>
        <v>164</v>
      </c>
      <c r="AY168" s="34">
        <v>4.6212584439787586E-4</v>
      </c>
    </row>
    <row r="169" spans="1:51">
      <c r="A169" s="2">
        <v>51</v>
      </c>
      <c r="B169" s="1">
        <f t="shared" si="95"/>
        <v>5.9027777777777778E-4</v>
      </c>
      <c r="C169" s="5">
        <f t="shared" ca="1" si="109"/>
        <v>0.71978009259259323</v>
      </c>
      <c r="D169" s="18">
        <f t="shared" ca="1" si="89"/>
        <v>0.71978009259259323</v>
      </c>
      <c r="E169" s="21">
        <f t="shared" ca="1" si="110"/>
        <v>0</v>
      </c>
      <c r="F169" s="18">
        <f t="shared" ca="1" si="111"/>
        <v>0.71978009259259323</v>
      </c>
      <c r="G169" s="25">
        <f t="shared" ca="1" si="96"/>
        <v>23</v>
      </c>
      <c r="H169" s="18">
        <f t="shared" ca="1" si="112"/>
        <v>2.6620370370370372E-4</v>
      </c>
      <c r="I169" s="18">
        <f t="shared" ca="1" si="113"/>
        <v>0.72004629629629691</v>
      </c>
      <c r="J169" s="16">
        <f t="shared" ca="1" si="114"/>
        <v>0.72004629629629691</v>
      </c>
      <c r="K169" s="23">
        <f t="shared" ca="1" si="115"/>
        <v>0</v>
      </c>
      <c r="L169" s="16">
        <f t="shared" ca="1" si="116"/>
        <v>0.72004629629629691</v>
      </c>
      <c r="M169" s="15">
        <f t="shared" ca="1" si="97"/>
        <v>33</v>
      </c>
      <c r="N169" s="16">
        <f t="shared" ca="1" si="98"/>
        <v>3.8194444444444446E-4</v>
      </c>
      <c r="O169" s="16">
        <f t="shared" ca="1" si="117"/>
        <v>0.7204282407407413</v>
      </c>
      <c r="P169" s="14">
        <f t="shared" ca="1" si="118"/>
        <v>0.7204282407407413</v>
      </c>
      <c r="Q169" s="23">
        <f>0</f>
        <v>0</v>
      </c>
      <c r="R169" s="14">
        <f t="shared" ca="1" si="119"/>
        <v>0.7204282407407413</v>
      </c>
      <c r="S169" s="13">
        <f t="shared" ca="1" si="99"/>
        <v>45</v>
      </c>
      <c r="T169" s="14">
        <f t="shared" ca="1" si="100"/>
        <v>5.2083333333333333E-4</v>
      </c>
      <c r="U169" s="14">
        <f t="shared" ca="1" si="120"/>
        <v>0.7209490740740746</v>
      </c>
      <c r="V169" s="12">
        <f t="shared" ca="1" si="121"/>
        <v>0.7209490740740746</v>
      </c>
      <c r="W169" s="23">
        <f t="shared" ca="1" si="122"/>
        <v>0</v>
      </c>
      <c r="X169" s="12">
        <f t="shared" ca="1" si="123"/>
        <v>0.7209490740740746</v>
      </c>
      <c r="Y169" s="11">
        <f t="shared" ca="1" si="101"/>
        <v>38</v>
      </c>
      <c r="Z169" s="12">
        <f t="shared" ca="1" si="102"/>
        <v>4.3981481481481481E-4</v>
      </c>
      <c r="AA169" s="12">
        <f t="shared" ca="1" si="124"/>
        <v>0.72138888888888941</v>
      </c>
      <c r="AB169" s="10">
        <f t="shared" ca="1" si="125"/>
        <v>0.72138888888888941</v>
      </c>
      <c r="AC169" s="23">
        <f>0</f>
        <v>0</v>
      </c>
      <c r="AD169" s="10">
        <f t="shared" ca="1" si="126"/>
        <v>0.72138888888888941</v>
      </c>
      <c r="AE169" s="9">
        <f t="shared" ca="1" si="90"/>
        <v>25</v>
      </c>
      <c r="AF169" s="10">
        <f t="shared" ca="1" si="103"/>
        <v>2.8935185185185184E-4</v>
      </c>
      <c r="AG169" s="10">
        <f t="shared" ca="1" si="127"/>
        <v>0.72167824074074127</v>
      </c>
      <c r="AH169" s="9" t="str">
        <f t="shared" ca="1" si="91"/>
        <v>Bowl</v>
      </c>
      <c r="AI169" s="8">
        <f t="shared" ca="1" si="128"/>
        <v>0.72167824074074127</v>
      </c>
      <c r="AJ169" s="23">
        <f t="shared" ca="1" si="129"/>
        <v>0</v>
      </c>
      <c r="AK169" s="8">
        <f t="shared" ca="1" si="132"/>
        <v>0.72167824074074127</v>
      </c>
      <c r="AL169" s="7">
        <f t="shared" ca="1" si="92"/>
        <v>26</v>
      </c>
      <c r="AM169" s="8">
        <f t="shared" ca="1" si="104"/>
        <v>3.0092592592592595E-4</v>
      </c>
      <c r="AN169" s="8">
        <f t="shared" ca="1" si="105"/>
        <v>0.72197916666666717</v>
      </c>
      <c r="AO169" s="7" t="str">
        <f t="shared" ca="1" si="93"/>
        <v>Debit</v>
      </c>
      <c r="AP169" s="1">
        <f t="shared" ca="1" si="106"/>
        <v>0</v>
      </c>
      <c r="AQ169" s="1">
        <f t="shared" ca="1" si="94"/>
        <v>2.1990740740740742E-3</v>
      </c>
      <c r="AR169">
        <f t="shared" ca="1" si="107"/>
        <v>1</v>
      </c>
      <c r="AS169" s="33">
        <f t="shared" ca="1" si="130"/>
        <v>0</v>
      </c>
      <c r="AT169" s="33">
        <f t="shared" ca="1" si="108"/>
        <v>2.1990740740740742E-3</v>
      </c>
      <c r="AX169">
        <f t="shared" si="131"/>
        <v>165</v>
      </c>
      <c r="AY169" s="34">
        <v>5.4514251712530252E-4</v>
      </c>
    </row>
    <row r="170" spans="1:51">
      <c r="A170" s="2">
        <v>130</v>
      </c>
      <c r="B170" s="1">
        <f t="shared" si="95"/>
        <v>1.5046296296296296E-3</v>
      </c>
      <c r="C170" s="5">
        <f t="shared" ca="1" si="109"/>
        <v>0.72128472222222284</v>
      </c>
      <c r="D170" s="18">
        <f t="shared" ca="1" si="89"/>
        <v>0.72128472222222284</v>
      </c>
      <c r="E170" s="21">
        <f t="shared" ca="1" si="110"/>
        <v>0</v>
      </c>
      <c r="F170" s="18">
        <f t="shared" ca="1" si="111"/>
        <v>0.72128472222222284</v>
      </c>
      <c r="G170" s="25">
        <f t="shared" ca="1" si="96"/>
        <v>26</v>
      </c>
      <c r="H170" s="18">
        <f t="shared" ca="1" si="112"/>
        <v>3.0092592592592595E-4</v>
      </c>
      <c r="I170" s="18">
        <f t="shared" ca="1" si="113"/>
        <v>0.72158564814814874</v>
      </c>
      <c r="J170" s="16">
        <f t="shared" ca="1" si="114"/>
        <v>0.72158564814814874</v>
      </c>
      <c r="K170" s="23">
        <f t="shared" ca="1" si="115"/>
        <v>0</v>
      </c>
      <c r="L170" s="16">
        <f t="shared" ca="1" si="116"/>
        <v>0.72158564814814874</v>
      </c>
      <c r="M170" s="15">
        <f t="shared" ca="1" si="97"/>
        <v>27</v>
      </c>
      <c r="N170" s="16">
        <f t="shared" ca="1" si="98"/>
        <v>3.1250000000000001E-4</v>
      </c>
      <c r="O170" s="16">
        <f t="shared" ca="1" si="117"/>
        <v>0.72189814814814879</v>
      </c>
      <c r="P170" s="14">
        <f t="shared" ca="1" si="118"/>
        <v>0.72189814814814879</v>
      </c>
      <c r="Q170" s="23">
        <f>0</f>
        <v>0</v>
      </c>
      <c r="R170" s="14">
        <f t="shared" ca="1" si="119"/>
        <v>0.72189814814814879</v>
      </c>
      <c r="S170" s="13">
        <f t="shared" ca="1" si="99"/>
        <v>34</v>
      </c>
      <c r="T170" s="14">
        <f t="shared" ca="1" si="100"/>
        <v>3.9351851851851852E-4</v>
      </c>
      <c r="U170" s="14">
        <f t="shared" ca="1" si="120"/>
        <v>0.72229166666666733</v>
      </c>
      <c r="V170" s="12">
        <f t="shared" ca="1" si="121"/>
        <v>0.72229166666666733</v>
      </c>
      <c r="W170" s="23">
        <f t="shared" ca="1" si="122"/>
        <v>0</v>
      </c>
      <c r="X170" s="12">
        <f t="shared" ca="1" si="123"/>
        <v>0.72229166666666733</v>
      </c>
      <c r="Y170" s="11">
        <f t="shared" ca="1" si="101"/>
        <v>48</v>
      </c>
      <c r="Z170" s="12">
        <f t="shared" ca="1" si="102"/>
        <v>5.5555555555555556E-4</v>
      </c>
      <c r="AA170" s="12">
        <f t="shared" ca="1" si="124"/>
        <v>0.72284722222222286</v>
      </c>
      <c r="AB170" s="10">
        <f t="shared" ca="1" si="125"/>
        <v>0.72284722222222286</v>
      </c>
      <c r="AC170" s="23">
        <f>0</f>
        <v>0</v>
      </c>
      <c r="AD170" s="10">
        <f t="shared" ca="1" si="126"/>
        <v>0.72284722222222286</v>
      </c>
      <c r="AE170" s="9">
        <f t="shared" ca="1" si="90"/>
        <v>47</v>
      </c>
      <c r="AF170" s="10">
        <f t="shared" ca="1" si="103"/>
        <v>5.4398148148148144E-4</v>
      </c>
      <c r="AG170" s="10">
        <f t="shared" ca="1" si="127"/>
        <v>0.72339120370370436</v>
      </c>
      <c r="AH170" s="9" t="str">
        <f t="shared" ca="1" si="91"/>
        <v>Burrito</v>
      </c>
      <c r="AI170" s="8">
        <f t="shared" ca="1" si="128"/>
        <v>0.72339120370370436</v>
      </c>
      <c r="AJ170" s="23">
        <f t="shared" ca="1" si="129"/>
        <v>0</v>
      </c>
      <c r="AK170" s="8">
        <f t="shared" ca="1" si="132"/>
        <v>0.72339120370370436</v>
      </c>
      <c r="AL170" s="7">
        <f t="shared" ca="1" si="92"/>
        <v>10</v>
      </c>
      <c r="AM170" s="8">
        <f t="shared" ca="1" si="104"/>
        <v>1.1574074074074075E-4</v>
      </c>
      <c r="AN170" s="8">
        <f t="shared" ca="1" si="105"/>
        <v>0.72350694444444508</v>
      </c>
      <c r="AO170" s="7" t="str">
        <f t="shared" ca="1" si="93"/>
        <v>Debit</v>
      </c>
      <c r="AP170" s="1">
        <f t="shared" ca="1" si="106"/>
        <v>0</v>
      </c>
      <c r="AQ170" s="1">
        <f t="shared" ca="1" si="94"/>
        <v>2.2222222222222222E-3</v>
      </c>
      <c r="AR170">
        <f t="shared" ca="1" si="107"/>
        <v>1</v>
      </c>
      <c r="AS170" s="33">
        <f t="shared" ca="1" si="130"/>
        <v>0</v>
      </c>
      <c r="AT170" s="33">
        <f t="shared" ca="1" si="108"/>
        <v>2.2222222222222222E-3</v>
      </c>
      <c r="AX170">
        <f t="shared" si="131"/>
        <v>166</v>
      </c>
      <c r="AY170" s="34">
        <v>4.620530514791485E-4</v>
      </c>
    </row>
    <row r="171" spans="1:51">
      <c r="A171" s="2">
        <v>167</v>
      </c>
      <c r="B171" s="1">
        <f t="shared" si="95"/>
        <v>1.9328703703703704E-3</v>
      </c>
      <c r="C171" s="5">
        <f t="shared" ca="1" si="109"/>
        <v>0.72321759259259322</v>
      </c>
      <c r="D171" s="18">
        <f t="shared" ca="1" si="89"/>
        <v>0.72321759259259322</v>
      </c>
      <c r="E171" s="21">
        <f t="shared" ca="1" si="110"/>
        <v>0</v>
      </c>
      <c r="F171" s="18">
        <f t="shared" ca="1" si="111"/>
        <v>0.72321759259259322</v>
      </c>
      <c r="G171" s="25">
        <f t="shared" ca="1" si="96"/>
        <v>27</v>
      </c>
      <c r="H171" s="18">
        <f t="shared" ca="1" si="112"/>
        <v>3.1250000000000001E-4</v>
      </c>
      <c r="I171" s="18">
        <f t="shared" ca="1" si="113"/>
        <v>0.72353009259259327</v>
      </c>
      <c r="J171" s="16">
        <f t="shared" ca="1" si="114"/>
        <v>0.72353009259259327</v>
      </c>
      <c r="K171" s="23">
        <f t="shared" ca="1" si="115"/>
        <v>0</v>
      </c>
      <c r="L171" s="16">
        <f t="shared" ca="1" si="116"/>
        <v>0.72353009259259327</v>
      </c>
      <c r="M171" s="15">
        <f t="shared" ca="1" si="97"/>
        <v>31</v>
      </c>
      <c r="N171" s="16">
        <f t="shared" ca="1" si="98"/>
        <v>3.5879629629629629E-4</v>
      </c>
      <c r="O171" s="16">
        <f t="shared" ca="1" si="117"/>
        <v>0.72388888888888958</v>
      </c>
      <c r="P171" s="14">
        <f t="shared" ca="1" si="118"/>
        <v>0.72388888888888958</v>
      </c>
      <c r="Q171" s="23">
        <f>0</f>
        <v>0</v>
      </c>
      <c r="R171" s="14">
        <f t="shared" ca="1" si="119"/>
        <v>0.72388888888888958</v>
      </c>
      <c r="S171" s="13">
        <f t="shared" ca="1" si="99"/>
        <v>34</v>
      </c>
      <c r="T171" s="14">
        <f t="shared" ca="1" si="100"/>
        <v>3.9351851851851852E-4</v>
      </c>
      <c r="U171" s="14">
        <f t="shared" ca="1" si="120"/>
        <v>0.72428240740740812</v>
      </c>
      <c r="V171" s="12">
        <f t="shared" ca="1" si="121"/>
        <v>0.72428240740740812</v>
      </c>
      <c r="W171" s="23">
        <f t="shared" ca="1" si="122"/>
        <v>0</v>
      </c>
      <c r="X171" s="12">
        <f t="shared" ca="1" si="123"/>
        <v>0.72428240740740812</v>
      </c>
      <c r="Y171" s="11">
        <f t="shared" ca="1" si="101"/>
        <v>36</v>
      </c>
      <c r="Z171" s="12">
        <f t="shared" ca="1" si="102"/>
        <v>4.1666666666666669E-4</v>
      </c>
      <c r="AA171" s="12">
        <f t="shared" ca="1" si="124"/>
        <v>0.72469907407407474</v>
      </c>
      <c r="AB171" s="10">
        <f t="shared" ca="1" si="125"/>
        <v>0.72469907407407474</v>
      </c>
      <c r="AC171" s="23">
        <f>0</f>
        <v>0</v>
      </c>
      <c r="AD171" s="10">
        <f t="shared" ca="1" si="126"/>
        <v>0.72469907407407474</v>
      </c>
      <c r="AE171" s="9">
        <f t="shared" ca="1" si="90"/>
        <v>22</v>
      </c>
      <c r="AF171" s="10">
        <f t="shared" ca="1" si="103"/>
        <v>2.5462962962962961E-4</v>
      </c>
      <c r="AG171" s="10">
        <f t="shared" ca="1" si="127"/>
        <v>0.72495370370370438</v>
      </c>
      <c r="AH171" s="9" t="str">
        <f t="shared" ca="1" si="91"/>
        <v>Bowl</v>
      </c>
      <c r="AI171" s="8">
        <f t="shared" ca="1" si="128"/>
        <v>0.72495370370370438</v>
      </c>
      <c r="AJ171" s="23">
        <f t="shared" ca="1" si="129"/>
        <v>0</v>
      </c>
      <c r="AK171" s="8">
        <f t="shared" ca="1" si="132"/>
        <v>0.72495370370370438</v>
      </c>
      <c r="AL171" s="7">
        <f t="shared" ca="1" si="92"/>
        <v>28</v>
      </c>
      <c r="AM171" s="8">
        <f t="shared" ca="1" si="104"/>
        <v>3.2407407407407406E-4</v>
      </c>
      <c r="AN171" s="8">
        <f t="shared" ca="1" si="105"/>
        <v>0.72527777777777847</v>
      </c>
      <c r="AO171" s="7" t="str">
        <f t="shared" ca="1" si="93"/>
        <v>Debit</v>
      </c>
      <c r="AP171" s="1">
        <f t="shared" ca="1" si="106"/>
        <v>0</v>
      </c>
      <c r="AQ171" s="1">
        <f t="shared" ca="1" si="94"/>
        <v>2.0601851851851853E-3</v>
      </c>
      <c r="AR171">
        <f t="shared" ca="1" si="107"/>
        <v>1</v>
      </c>
      <c r="AS171" s="33">
        <f t="shared" ca="1" si="130"/>
        <v>0</v>
      </c>
      <c r="AT171" s="33">
        <f t="shared" ca="1" si="108"/>
        <v>2.0601851851851853E-3</v>
      </c>
      <c r="AX171">
        <f t="shared" si="131"/>
        <v>167</v>
      </c>
      <c r="AY171" s="34">
        <v>4.797616974341188E-4</v>
      </c>
    </row>
    <row r="172" spans="1:51">
      <c r="A172" s="2">
        <v>8</v>
      </c>
      <c r="B172" s="1">
        <f t="shared" si="95"/>
        <v>9.2592592592592588E-5</v>
      </c>
      <c r="C172" s="5">
        <f t="shared" ca="1" si="109"/>
        <v>0.72331018518518586</v>
      </c>
      <c r="D172" s="18">
        <f t="shared" ca="1" si="89"/>
        <v>0.72331018518518586</v>
      </c>
      <c r="E172" s="21">
        <f t="shared" ca="1" si="110"/>
        <v>2.1990740740740478E-4</v>
      </c>
      <c r="F172" s="18">
        <f t="shared" ca="1" si="111"/>
        <v>0.72353009259259327</v>
      </c>
      <c r="G172" s="25">
        <f t="shared" ca="1" si="96"/>
        <v>24</v>
      </c>
      <c r="H172" s="18">
        <f t="shared" ca="1" si="112"/>
        <v>2.7777777777777778E-4</v>
      </c>
      <c r="I172" s="18">
        <f t="shared" ca="1" si="113"/>
        <v>0.72380787037037109</v>
      </c>
      <c r="J172" s="16">
        <f t="shared" ca="1" si="114"/>
        <v>0.72380787037037109</v>
      </c>
      <c r="K172" s="23">
        <f t="shared" ca="1" si="115"/>
        <v>4.745370370370372E-4</v>
      </c>
      <c r="L172" s="16">
        <f t="shared" ca="1" si="116"/>
        <v>0.72428240740740812</v>
      </c>
      <c r="M172" s="15">
        <f t="shared" ca="1" si="97"/>
        <v>13</v>
      </c>
      <c r="N172" s="16">
        <f t="shared" ca="1" si="98"/>
        <v>1.5046296296296297E-4</v>
      </c>
      <c r="O172" s="16">
        <f t="shared" ca="1" si="117"/>
        <v>0.72443287037037107</v>
      </c>
      <c r="P172" s="14">
        <f t="shared" ca="1" si="118"/>
        <v>0.72443287037037107</v>
      </c>
      <c r="Q172" s="23">
        <f>0</f>
        <v>0</v>
      </c>
      <c r="R172" s="14">
        <f t="shared" ca="1" si="119"/>
        <v>0.72443287037037107</v>
      </c>
      <c r="S172" s="13">
        <f t="shared" ca="1" si="99"/>
        <v>45</v>
      </c>
      <c r="T172" s="14">
        <f t="shared" ca="1" si="100"/>
        <v>5.2083333333333333E-4</v>
      </c>
      <c r="U172" s="14">
        <f t="shared" ca="1" si="120"/>
        <v>0.72495370370370438</v>
      </c>
      <c r="V172" s="12">
        <f t="shared" ca="1" si="121"/>
        <v>0.72495370370370438</v>
      </c>
      <c r="W172" s="23">
        <f t="shared" ca="1" si="122"/>
        <v>0</v>
      </c>
      <c r="X172" s="12">
        <f t="shared" ca="1" si="123"/>
        <v>0.72495370370370438</v>
      </c>
      <c r="Y172" s="11">
        <f t="shared" ca="1" si="101"/>
        <v>25</v>
      </c>
      <c r="Z172" s="12">
        <f t="shared" ca="1" si="102"/>
        <v>2.8935185185185184E-4</v>
      </c>
      <c r="AA172" s="12">
        <f t="shared" ca="1" si="124"/>
        <v>0.72524305555555624</v>
      </c>
      <c r="AB172" s="10">
        <f t="shared" ca="1" si="125"/>
        <v>0.72524305555555624</v>
      </c>
      <c r="AC172" s="23">
        <f>0</f>
        <v>0</v>
      </c>
      <c r="AD172" s="10">
        <f t="shared" ca="1" si="126"/>
        <v>0.72524305555555624</v>
      </c>
      <c r="AE172" s="9">
        <f t="shared" ca="1" si="90"/>
        <v>50</v>
      </c>
      <c r="AF172" s="10">
        <f t="shared" ca="1" si="103"/>
        <v>5.7870370370370367E-4</v>
      </c>
      <c r="AG172" s="10">
        <f t="shared" ca="1" si="127"/>
        <v>0.72582175925925996</v>
      </c>
      <c r="AH172" s="9" t="str">
        <f t="shared" ca="1" si="91"/>
        <v>Quesadilla</v>
      </c>
      <c r="AI172" s="8">
        <f t="shared" ca="1" si="128"/>
        <v>0.72582175925925996</v>
      </c>
      <c r="AJ172" s="23">
        <f t="shared" ca="1" si="129"/>
        <v>0</v>
      </c>
      <c r="AK172" s="8">
        <f t="shared" ca="1" si="132"/>
        <v>0.72582175925925996</v>
      </c>
      <c r="AL172" s="7">
        <f t="shared" ca="1" si="92"/>
        <v>12</v>
      </c>
      <c r="AM172" s="8">
        <f t="shared" ca="1" si="104"/>
        <v>1.3888888888888889E-4</v>
      </c>
      <c r="AN172" s="8">
        <f t="shared" ca="1" si="105"/>
        <v>0.72596064814814887</v>
      </c>
      <c r="AO172" s="7" t="str">
        <f t="shared" ca="1" si="93"/>
        <v>Debit</v>
      </c>
      <c r="AP172" s="1">
        <f t="shared" ca="1" si="106"/>
        <v>6.9444444444444198E-4</v>
      </c>
      <c r="AQ172" s="1">
        <f t="shared" ca="1" si="94"/>
        <v>1.9560185185185184E-3</v>
      </c>
      <c r="AR172">
        <f t="shared" ca="1" si="107"/>
        <v>1</v>
      </c>
      <c r="AS172" s="33">
        <f t="shared" ca="1" si="130"/>
        <v>6.9444444444444198E-4</v>
      </c>
      <c r="AT172" s="33">
        <f t="shared" ca="1" si="108"/>
        <v>1.9560185185185184E-3</v>
      </c>
      <c r="AX172">
        <f t="shared" si="131"/>
        <v>168</v>
      </c>
      <c r="AY172" s="34">
        <v>5.5515519450271829E-4</v>
      </c>
    </row>
    <row r="173" spans="1:51">
      <c r="A173" s="2">
        <v>119</v>
      </c>
      <c r="B173" s="1">
        <f t="shared" si="95"/>
        <v>1.3773148148148147E-3</v>
      </c>
      <c r="C173" s="5">
        <f t="shared" ca="1" si="109"/>
        <v>0.72468750000000071</v>
      </c>
      <c r="D173" s="18">
        <f t="shared" ca="1" si="89"/>
        <v>0.72468750000000071</v>
      </c>
      <c r="E173" s="21">
        <f t="shared" ca="1" si="110"/>
        <v>0</v>
      </c>
      <c r="F173" s="18">
        <f t="shared" ca="1" si="111"/>
        <v>0.72468750000000071</v>
      </c>
      <c r="G173" s="25">
        <f t="shared" ca="1" si="96"/>
        <v>25</v>
      </c>
      <c r="H173" s="18">
        <f t="shared" ca="1" si="112"/>
        <v>2.8935185185185184E-4</v>
      </c>
      <c r="I173" s="18">
        <f t="shared" ca="1" si="113"/>
        <v>0.72497685185185257</v>
      </c>
      <c r="J173" s="16">
        <f t="shared" ca="1" si="114"/>
        <v>0.72497685185185257</v>
      </c>
      <c r="K173" s="23">
        <f t="shared" ca="1" si="115"/>
        <v>0</v>
      </c>
      <c r="L173" s="16">
        <f t="shared" ca="1" si="116"/>
        <v>0.72497685185185257</v>
      </c>
      <c r="M173" s="15">
        <f t="shared" ca="1" si="97"/>
        <v>14</v>
      </c>
      <c r="N173" s="16">
        <f t="shared" ca="1" si="98"/>
        <v>1.6203703703703703E-4</v>
      </c>
      <c r="O173" s="16">
        <f t="shared" ca="1" si="117"/>
        <v>0.72513888888888955</v>
      </c>
      <c r="P173" s="14">
        <f t="shared" ca="1" si="118"/>
        <v>0.72513888888888955</v>
      </c>
      <c r="Q173" s="23">
        <f>0</f>
        <v>0</v>
      </c>
      <c r="R173" s="14">
        <f t="shared" ca="1" si="119"/>
        <v>0.72513888888888955</v>
      </c>
      <c r="S173" s="13">
        <f t="shared" ca="1" si="99"/>
        <v>39</v>
      </c>
      <c r="T173" s="14">
        <f t="shared" ca="1" si="100"/>
        <v>4.5138888888888887E-4</v>
      </c>
      <c r="U173" s="14">
        <f t="shared" ca="1" si="120"/>
        <v>0.7255902777777784</v>
      </c>
      <c r="V173" s="12">
        <f t="shared" ca="1" si="121"/>
        <v>0.7255902777777784</v>
      </c>
      <c r="W173" s="23">
        <f t="shared" ca="1" si="122"/>
        <v>2.3148148148155467E-4</v>
      </c>
      <c r="X173" s="12">
        <f t="shared" ca="1" si="123"/>
        <v>0.72582175925925996</v>
      </c>
      <c r="Y173" s="11">
        <f t="shared" ca="1" si="101"/>
        <v>22</v>
      </c>
      <c r="Z173" s="12">
        <f t="shared" ca="1" si="102"/>
        <v>2.5462962962962961E-4</v>
      </c>
      <c r="AA173" s="12">
        <f t="shared" ca="1" si="124"/>
        <v>0.72607638888888959</v>
      </c>
      <c r="AB173" s="10">
        <f t="shared" ca="1" si="125"/>
        <v>0.72607638888888959</v>
      </c>
      <c r="AC173" s="23">
        <f>0</f>
        <v>0</v>
      </c>
      <c r="AD173" s="10">
        <f t="shared" ca="1" si="126"/>
        <v>0.72607638888888959</v>
      </c>
      <c r="AE173" s="9">
        <f t="shared" ca="1" si="90"/>
        <v>23</v>
      </c>
      <c r="AF173" s="10">
        <f t="shared" ca="1" si="103"/>
        <v>2.6620370370370372E-4</v>
      </c>
      <c r="AG173" s="10">
        <f t="shared" ca="1" si="127"/>
        <v>0.72634259259259326</v>
      </c>
      <c r="AH173" s="9" t="str">
        <f t="shared" ca="1" si="91"/>
        <v>Bowl</v>
      </c>
      <c r="AI173" s="8">
        <f t="shared" ca="1" si="128"/>
        <v>0.72634259259259326</v>
      </c>
      <c r="AJ173" s="23">
        <f t="shared" ca="1" si="129"/>
        <v>0</v>
      </c>
      <c r="AK173" s="8">
        <f t="shared" ca="1" si="132"/>
        <v>0.72634259259259326</v>
      </c>
      <c r="AL173" s="7">
        <f t="shared" ca="1" si="92"/>
        <v>35</v>
      </c>
      <c r="AM173" s="8">
        <f t="shared" ca="1" si="104"/>
        <v>4.0509259259259258E-4</v>
      </c>
      <c r="AN173" s="8">
        <f t="shared" ca="1" si="105"/>
        <v>0.72674768518518584</v>
      </c>
      <c r="AO173" s="7" t="str">
        <f t="shared" ca="1" si="93"/>
        <v>Cash</v>
      </c>
      <c r="AP173" s="1">
        <f t="shared" ca="1" si="106"/>
        <v>2.3148148148155467E-4</v>
      </c>
      <c r="AQ173" s="1">
        <f t="shared" ca="1" si="94"/>
        <v>1.8287037037037035E-3</v>
      </c>
      <c r="AR173">
        <f t="shared" ca="1" si="107"/>
        <v>1</v>
      </c>
      <c r="AS173" s="33">
        <f t="shared" ca="1" si="130"/>
        <v>2.3148148148155467E-4</v>
      </c>
      <c r="AT173" s="33">
        <f t="shared" ca="1" si="108"/>
        <v>1.8287037037037035E-3</v>
      </c>
      <c r="AX173">
        <f t="shared" si="131"/>
        <v>169</v>
      </c>
      <c r="AY173" s="34">
        <v>4.081669560185342E-4</v>
      </c>
    </row>
    <row r="174" spans="1:51">
      <c r="A174" s="2">
        <v>14</v>
      </c>
      <c r="B174" s="1">
        <f t="shared" si="95"/>
        <v>1.6203703703703703E-4</v>
      </c>
      <c r="C174" s="5">
        <f t="shared" ca="1" si="109"/>
        <v>0.72484953703703769</v>
      </c>
      <c r="D174" s="18">
        <f t="shared" ca="1" si="89"/>
        <v>0.72484953703703769</v>
      </c>
      <c r="E174" s="21">
        <f t="shared" ca="1" si="110"/>
        <v>1.2731481481487172E-4</v>
      </c>
      <c r="F174" s="18">
        <f t="shared" ca="1" si="111"/>
        <v>0.72497685185185257</v>
      </c>
      <c r="G174" s="25">
        <f t="shared" ca="1" si="96"/>
        <v>29</v>
      </c>
      <c r="H174" s="18">
        <f t="shared" ca="1" si="112"/>
        <v>3.3564814814814812E-4</v>
      </c>
      <c r="I174" s="18">
        <f t="shared" ca="1" si="113"/>
        <v>0.72531250000000069</v>
      </c>
      <c r="J174" s="16">
        <f t="shared" ca="1" si="114"/>
        <v>0.72531250000000069</v>
      </c>
      <c r="K174" s="23">
        <f t="shared" ca="1" si="115"/>
        <v>2.7777777777771018E-4</v>
      </c>
      <c r="L174" s="16">
        <f t="shared" ca="1" si="116"/>
        <v>0.7255902777777784</v>
      </c>
      <c r="M174" s="15">
        <f t="shared" ca="1" si="97"/>
        <v>30</v>
      </c>
      <c r="N174" s="16">
        <f t="shared" ca="1" si="98"/>
        <v>3.4722222222222224E-4</v>
      </c>
      <c r="O174" s="16">
        <f t="shared" ca="1" si="117"/>
        <v>0.72593750000000068</v>
      </c>
      <c r="P174" s="14">
        <f t="shared" ca="1" si="118"/>
        <v>0.72593750000000068</v>
      </c>
      <c r="Q174" s="23">
        <f>0</f>
        <v>0</v>
      </c>
      <c r="R174" s="14">
        <f t="shared" ca="1" si="119"/>
        <v>0.72593750000000068</v>
      </c>
      <c r="S174" s="13">
        <f t="shared" ca="1" si="99"/>
        <v>28</v>
      </c>
      <c r="T174" s="14">
        <f t="shared" ca="1" si="100"/>
        <v>3.2407407407407406E-4</v>
      </c>
      <c r="U174" s="14">
        <f t="shared" ca="1" si="120"/>
        <v>0.72626157407407477</v>
      </c>
      <c r="V174" s="12">
        <f t="shared" ca="1" si="121"/>
        <v>0.72626157407407477</v>
      </c>
      <c r="W174" s="23">
        <f t="shared" ca="1" si="122"/>
        <v>8.1018518518494176E-5</v>
      </c>
      <c r="X174" s="12">
        <f t="shared" ca="1" si="123"/>
        <v>0.72634259259259326</v>
      </c>
      <c r="Y174" s="11">
        <f t="shared" ca="1" si="101"/>
        <v>49</v>
      </c>
      <c r="Z174" s="12">
        <f t="shared" ca="1" si="102"/>
        <v>5.6712962962962967E-4</v>
      </c>
      <c r="AA174" s="12">
        <f t="shared" ca="1" si="124"/>
        <v>0.72690972222222294</v>
      </c>
      <c r="AB174" s="10">
        <f t="shared" ca="1" si="125"/>
        <v>0.72690972222222294</v>
      </c>
      <c r="AC174" s="23">
        <f>0</f>
        <v>0</v>
      </c>
      <c r="AD174" s="10">
        <f t="shared" ca="1" si="126"/>
        <v>0.72690972222222294</v>
      </c>
      <c r="AE174" s="9">
        <f t="shared" ca="1" si="90"/>
        <v>43</v>
      </c>
      <c r="AF174" s="10">
        <f t="shared" ca="1" si="103"/>
        <v>4.9768518518518521E-4</v>
      </c>
      <c r="AG174" s="10">
        <f t="shared" ca="1" si="127"/>
        <v>0.72740740740740817</v>
      </c>
      <c r="AH174" s="9" t="str">
        <f t="shared" ca="1" si="91"/>
        <v>Burrito</v>
      </c>
      <c r="AI174" s="8">
        <f t="shared" ca="1" si="128"/>
        <v>0.72740740740740817</v>
      </c>
      <c r="AJ174" s="23">
        <f t="shared" ca="1" si="129"/>
        <v>0</v>
      </c>
      <c r="AK174" s="8">
        <f t="shared" ca="1" si="132"/>
        <v>0.72740740740740817</v>
      </c>
      <c r="AL174" s="7">
        <f t="shared" ca="1" si="92"/>
        <v>30</v>
      </c>
      <c r="AM174" s="8">
        <f t="shared" ca="1" si="104"/>
        <v>3.4722222222222224E-4</v>
      </c>
      <c r="AN174" s="8">
        <f t="shared" ca="1" si="105"/>
        <v>0.72775462962963045</v>
      </c>
      <c r="AO174" s="7" t="str">
        <f t="shared" ca="1" si="93"/>
        <v>Debit</v>
      </c>
      <c r="AP174" s="1">
        <f t="shared" ca="1" si="106"/>
        <v>4.8611111111107608E-4</v>
      </c>
      <c r="AQ174" s="1">
        <f t="shared" ca="1" si="94"/>
        <v>2.4189814814814816E-3</v>
      </c>
      <c r="AR174">
        <f t="shared" ca="1" si="107"/>
        <v>1</v>
      </c>
      <c r="AS174" s="33">
        <f t="shared" ca="1" si="130"/>
        <v>4.8611111111107608E-4</v>
      </c>
      <c r="AT174" s="33">
        <f t="shared" ca="1" si="108"/>
        <v>2.4189814814814816E-3</v>
      </c>
      <c r="AX174">
        <f t="shared" si="131"/>
        <v>170</v>
      </c>
      <c r="AY174" s="34">
        <v>4.7930497321221059E-4</v>
      </c>
    </row>
    <row r="175" spans="1:51">
      <c r="A175" s="2">
        <v>102</v>
      </c>
      <c r="B175" s="1">
        <f t="shared" si="95"/>
        <v>1.1805555555555556E-3</v>
      </c>
      <c r="C175" s="5">
        <f t="shared" ca="1" si="109"/>
        <v>0.72603009259259321</v>
      </c>
      <c r="D175" s="18">
        <f t="shared" ca="1" si="89"/>
        <v>0.72603009259259321</v>
      </c>
      <c r="E175" s="21">
        <f t="shared" ca="1" si="110"/>
        <v>0</v>
      </c>
      <c r="F175" s="18">
        <f t="shared" ca="1" si="111"/>
        <v>0.72603009259259321</v>
      </c>
      <c r="G175" s="25">
        <f t="shared" ca="1" si="96"/>
        <v>15</v>
      </c>
      <c r="H175" s="18">
        <f t="shared" ca="1" si="112"/>
        <v>1.7361111111111112E-4</v>
      </c>
      <c r="I175" s="18">
        <f t="shared" ca="1" si="113"/>
        <v>0.72620370370370435</v>
      </c>
      <c r="J175" s="16">
        <f t="shared" ca="1" si="114"/>
        <v>0.72620370370370435</v>
      </c>
      <c r="K175" s="23">
        <f t="shared" ca="1" si="115"/>
        <v>5.7870370370416424E-5</v>
      </c>
      <c r="L175" s="16">
        <f t="shared" ca="1" si="116"/>
        <v>0.72626157407407477</v>
      </c>
      <c r="M175" s="15">
        <f t="shared" ca="1" si="97"/>
        <v>30</v>
      </c>
      <c r="N175" s="16">
        <f t="shared" ca="1" si="98"/>
        <v>3.4722222222222224E-4</v>
      </c>
      <c r="O175" s="16">
        <f t="shared" ca="1" si="117"/>
        <v>0.72660879629629704</v>
      </c>
      <c r="P175" s="14">
        <f t="shared" ca="1" si="118"/>
        <v>0.72660879629629704</v>
      </c>
      <c r="Q175" s="23">
        <f>0</f>
        <v>0</v>
      </c>
      <c r="R175" s="14">
        <f t="shared" ca="1" si="119"/>
        <v>0.72660879629629704</v>
      </c>
      <c r="S175" s="13">
        <f t="shared" ca="1" si="99"/>
        <v>19</v>
      </c>
      <c r="T175" s="14">
        <f t="shared" ca="1" si="100"/>
        <v>2.199074074074074E-4</v>
      </c>
      <c r="U175" s="14">
        <f t="shared" ca="1" si="120"/>
        <v>0.72682870370370445</v>
      </c>
      <c r="V175" s="12">
        <f t="shared" ca="1" si="121"/>
        <v>0.72682870370370445</v>
      </c>
      <c r="W175" s="23">
        <f t="shared" ca="1" si="122"/>
        <v>5.7870370370372015E-4</v>
      </c>
      <c r="X175" s="12">
        <f t="shared" ca="1" si="123"/>
        <v>0.72740740740740817</v>
      </c>
      <c r="Y175" s="11">
        <f t="shared" ca="1" si="101"/>
        <v>47</v>
      </c>
      <c r="Z175" s="12">
        <f t="shared" ca="1" si="102"/>
        <v>5.4398148148148144E-4</v>
      </c>
      <c r="AA175" s="12">
        <f t="shared" ca="1" si="124"/>
        <v>0.72795138888888966</v>
      </c>
      <c r="AB175" s="10">
        <f t="shared" ca="1" si="125"/>
        <v>0.72795138888888966</v>
      </c>
      <c r="AC175" s="23">
        <f>0</f>
        <v>0</v>
      </c>
      <c r="AD175" s="10">
        <f t="shared" ca="1" si="126"/>
        <v>0.72795138888888966</v>
      </c>
      <c r="AE175" s="9">
        <f t="shared" ca="1" si="90"/>
        <v>45</v>
      </c>
      <c r="AF175" s="10">
        <f t="shared" ca="1" si="103"/>
        <v>5.2083333333333333E-4</v>
      </c>
      <c r="AG175" s="10">
        <f t="shared" ca="1" si="127"/>
        <v>0.72847222222222296</v>
      </c>
      <c r="AH175" s="9" t="str">
        <f t="shared" ca="1" si="91"/>
        <v>Bowl</v>
      </c>
      <c r="AI175" s="8">
        <f t="shared" ca="1" si="128"/>
        <v>0.72847222222222296</v>
      </c>
      <c r="AJ175" s="23">
        <f t="shared" ca="1" si="129"/>
        <v>0</v>
      </c>
      <c r="AK175" s="8">
        <f t="shared" ca="1" si="132"/>
        <v>0.72847222222222296</v>
      </c>
      <c r="AL175" s="7">
        <f t="shared" ca="1" si="92"/>
        <v>23</v>
      </c>
      <c r="AM175" s="8">
        <f t="shared" ca="1" si="104"/>
        <v>2.6620370370370372E-4</v>
      </c>
      <c r="AN175" s="8">
        <f t="shared" ca="1" si="105"/>
        <v>0.72873842592592664</v>
      </c>
      <c r="AO175" s="7" t="str">
        <f t="shared" ca="1" si="93"/>
        <v>Debit</v>
      </c>
      <c r="AP175" s="1">
        <f t="shared" ca="1" si="106"/>
        <v>6.3657407407413658E-4</v>
      </c>
      <c r="AQ175" s="1">
        <f t="shared" ca="1" si="94"/>
        <v>2.0717592592592593E-3</v>
      </c>
      <c r="AR175">
        <f t="shared" ca="1" si="107"/>
        <v>1</v>
      </c>
      <c r="AS175" s="33">
        <f t="shared" ca="1" si="130"/>
        <v>6.3657407407413658E-4</v>
      </c>
      <c r="AT175" s="33">
        <f t="shared" ca="1" si="108"/>
        <v>2.0717592592592593E-3</v>
      </c>
      <c r="AX175">
        <f t="shared" si="131"/>
        <v>171</v>
      </c>
      <c r="AY175" s="34">
        <v>6.390412748171646E-4</v>
      </c>
    </row>
    <row r="176" spans="1:51">
      <c r="A176" s="2">
        <v>165</v>
      </c>
      <c r="B176" s="1">
        <f t="shared" si="95"/>
        <v>1.9097222222222222E-3</v>
      </c>
      <c r="C176" s="5">
        <f t="shared" ca="1" si="109"/>
        <v>0.7279398148148154</v>
      </c>
      <c r="D176" s="18">
        <f t="shared" ca="1" si="89"/>
        <v>0.7279398148148154</v>
      </c>
      <c r="E176" s="21">
        <f t="shared" ca="1" si="110"/>
        <v>0</v>
      </c>
      <c r="F176" s="18">
        <f t="shared" ca="1" si="111"/>
        <v>0.7279398148148154</v>
      </c>
      <c r="G176" s="25">
        <f t="shared" ca="1" si="96"/>
        <v>13</v>
      </c>
      <c r="H176" s="18">
        <f t="shared" ca="1" si="112"/>
        <v>1.5046296296296297E-4</v>
      </c>
      <c r="I176" s="18">
        <f t="shared" ca="1" si="113"/>
        <v>0.72809027777777835</v>
      </c>
      <c r="J176" s="16">
        <f t="shared" ca="1" si="114"/>
        <v>0.72809027777777835</v>
      </c>
      <c r="K176" s="23">
        <f t="shared" ca="1" si="115"/>
        <v>0</v>
      </c>
      <c r="L176" s="16">
        <f t="shared" ca="1" si="116"/>
        <v>0.72809027777777835</v>
      </c>
      <c r="M176" s="15">
        <f t="shared" ca="1" si="97"/>
        <v>8</v>
      </c>
      <c r="N176" s="16">
        <f t="shared" ca="1" si="98"/>
        <v>9.2592592592592588E-5</v>
      </c>
      <c r="O176" s="16">
        <f t="shared" ca="1" si="117"/>
        <v>0.72818287037037099</v>
      </c>
      <c r="P176" s="14">
        <f t="shared" ca="1" si="118"/>
        <v>0.72818287037037099</v>
      </c>
      <c r="Q176" s="23">
        <f>0</f>
        <v>0</v>
      </c>
      <c r="R176" s="14">
        <f t="shared" ca="1" si="119"/>
        <v>0.72818287037037099</v>
      </c>
      <c r="S176" s="13">
        <f t="shared" ca="1" si="99"/>
        <v>17</v>
      </c>
      <c r="T176" s="14">
        <f t="shared" ca="1" si="100"/>
        <v>1.9675925925925926E-4</v>
      </c>
      <c r="U176" s="14">
        <f t="shared" ca="1" si="120"/>
        <v>0.72837962962963021</v>
      </c>
      <c r="V176" s="12">
        <f t="shared" ca="1" si="121"/>
        <v>0.72837962962963021</v>
      </c>
      <c r="W176" s="23">
        <f t="shared" ca="1" si="122"/>
        <v>9.2592592592755096E-5</v>
      </c>
      <c r="X176" s="12">
        <f t="shared" ca="1" si="123"/>
        <v>0.72847222222222296</v>
      </c>
      <c r="Y176" s="11">
        <f t="shared" ca="1" si="101"/>
        <v>39</v>
      </c>
      <c r="Z176" s="12">
        <f t="shared" ca="1" si="102"/>
        <v>4.5138888888888887E-4</v>
      </c>
      <c r="AA176" s="12">
        <f t="shared" ca="1" si="124"/>
        <v>0.72892361111111181</v>
      </c>
      <c r="AB176" s="10">
        <f t="shared" ca="1" si="125"/>
        <v>0.72892361111111181</v>
      </c>
      <c r="AC176" s="23">
        <f>0</f>
        <v>0</v>
      </c>
      <c r="AD176" s="10">
        <f t="shared" ca="1" si="126"/>
        <v>0.72892361111111181</v>
      </c>
      <c r="AE176" s="9">
        <f t="shared" ca="1" si="90"/>
        <v>45</v>
      </c>
      <c r="AF176" s="10">
        <f t="shared" ca="1" si="103"/>
        <v>5.2083333333333333E-4</v>
      </c>
      <c r="AG176" s="10">
        <f t="shared" ca="1" si="127"/>
        <v>0.72944444444444512</v>
      </c>
      <c r="AH176" s="9" t="str">
        <f t="shared" ca="1" si="91"/>
        <v>Burrito</v>
      </c>
      <c r="AI176" s="8">
        <f t="shared" ca="1" si="128"/>
        <v>0.72944444444444512</v>
      </c>
      <c r="AJ176" s="23">
        <f t="shared" ca="1" si="129"/>
        <v>0</v>
      </c>
      <c r="AK176" s="8">
        <f t="shared" ca="1" si="132"/>
        <v>0.72944444444444512</v>
      </c>
      <c r="AL176" s="7">
        <f t="shared" ca="1" si="92"/>
        <v>17</v>
      </c>
      <c r="AM176" s="8">
        <f t="shared" ca="1" si="104"/>
        <v>1.9675925925925926E-4</v>
      </c>
      <c r="AN176" s="8">
        <f t="shared" ca="1" si="105"/>
        <v>0.72964120370370433</v>
      </c>
      <c r="AO176" s="7" t="str">
        <f t="shared" ca="1" si="93"/>
        <v>Debit</v>
      </c>
      <c r="AP176" s="1">
        <f t="shared" ca="1" si="106"/>
        <v>9.2592592592755096E-5</v>
      </c>
      <c r="AQ176" s="1">
        <f t="shared" ca="1" si="94"/>
        <v>1.6087962962962963E-3</v>
      </c>
      <c r="AR176">
        <f t="shared" ca="1" si="107"/>
        <v>1</v>
      </c>
      <c r="AS176" s="33">
        <f t="shared" ca="1" si="130"/>
        <v>9.2592592592755096E-5</v>
      </c>
      <c r="AT176" s="33">
        <f t="shared" ca="1" si="108"/>
        <v>1.6087962962962963E-3</v>
      </c>
      <c r="AX176">
        <f t="shared" si="131"/>
        <v>172</v>
      </c>
      <c r="AY176" s="34">
        <v>4.6918675751223275E-4</v>
      </c>
    </row>
    <row r="177" spans="1:51">
      <c r="A177" s="2">
        <v>77</v>
      </c>
      <c r="B177" s="1">
        <f t="shared" si="95"/>
        <v>8.9120370370370373E-4</v>
      </c>
      <c r="C177" s="5">
        <f t="shared" ca="1" si="109"/>
        <v>0.72883101851851906</v>
      </c>
      <c r="D177" s="18">
        <f t="shared" ca="1" si="89"/>
        <v>0.72883101851851906</v>
      </c>
      <c r="E177" s="21">
        <f t="shared" ca="1" si="110"/>
        <v>0</v>
      </c>
      <c r="F177" s="18">
        <f t="shared" ca="1" si="111"/>
        <v>0.72883101851851906</v>
      </c>
      <c r="G177" s="25">
        <f t="shared" ca="1" si="96"/>
        <v>17</v>
      </c>
      <c r="H177" s="18">
        <f t="shared" ca="1" si="112"/>
        <v>1.9675925925925926E-4</v>
      </c>
      <c r="I177" s="18">
        <f t="shared" ca="1" si="113"/>
        <v>0.72902777777777827</v>
      </c>
      <c r="J177" s="16">
        <f t="shared" ca="1" si="114"/>
        <v>0.72902777777777827</v>
      </c>
      <c r="K177" s="23">
        <f t="shared" ca="1" si="115"/>
        <v>0</v>
      </c>
      <c r="L177" s="16">
        <f t="shared" ca="1" si="116"/>
        <v>0.72902777777777827</v>
      </c>
      <c r="M177" s="15">
        <f t="shared" ca="1" si="97"/>
        <v>11</v>
      </c>
      <c r="N177" s="16">
        <f t="shared" ca="1" si="98"/>
        <v>1.273148148148148E-4</v>
      </c>
      <c r="O177" s="16">
        <f t="shared" ca="1" si="117"/>
        <v>0.72915509259259303</v>
      </c>
      <c r="P177" s="14">
        <f t="shared" ca="1" si="118"/>
        <v>0.72915509259259303</v>
      </c>
      <c r="Q177" s="23">
        <f>0</f>
        <v>0</v>
      </c>
      <c r="R177" s="14">
        <f t="shared" ca="1" si="119"/>
        <v>0.72915509259259303</v>
      </c>
      <c r="S177" s="13">
        <f t="shared" ca="1" si="99"/>
        <v>44</v>
      </c>
      <c r="T177" s="14">
        <f t="shared" ca="1" si="100"/>
        <v>5.0925925925925921E-4</v>
      </c>
      <c r="U177" s="14">
        <f t="shared" ca="1" si="120"/>
        <v>0.7296643518518523</v>
      </c>
      <c r="V177" s="12">
        <f t="shared" ca="1" si="121"/>
        <v>0.7296643518518523</v>
      </c>
      <c r="W177" s="23">
        <f t="shared" ca="1" si="122"/>
        <v>0</v>
      </c>
      <c r="X177" s="12">
        <f t="shared" ca="1" si="123"/>
        <v>0.7296643518518523</v>
      </c>
      <c r="Y177" s="11">
        <f t="shared" ca="1" si="101"/>
        <v>32</v>
      </c>
      <c r="Z177" s="12">
        <f t="shared" ca="1" si="102"/>
        <v>3.7037037037037035E-4</v>
      </c>
      <c r="AA177" s="12">
        <f t="shared" ca="1" si="124"/>
        <v>0.73003472222222265</v>
      </c>
      <c r="AB177" s="10">
        <f t="shared" ca="1" si="125"/>
        <v>0.73003472222222265</v>
      </c>
      <c r="AC177" s="23">
        <f>0</f>
        <v>0</v>
      </c>
      <c r="AD177" s="10">
        <f t="shared" ca="1" si="126"/>
        <v>0.73003472222222265</v>
      </c>
      <c r="AE177" s="9">
        <f t="shared" ca="1" si="90"/>
        <v>32</v>
      </c>
      <c r="AF177" s="10">
        <f t="shared" ca="1" si="103"/>
        <v>3.7037037037037035E-4</v>
      </c>
      <c r="AG177" s="10">
        <f t="shared" ca="1" si="127"/>
        <v>0.73040509259259301</v>
      </c>
      <c r="AH177" s="9" t="str">
        <f t="shared" ca="1" si="91"/>
        <v>Bowl</v>
      </c>
      <c r="AI177" s="8">
        <f t="shared" ca="1" si="128"/>
        <v>0.73040509259259301</v>
      </c>
      <c r="AJ177" s="23">
        <f t="shared" ca="1" si="129"/>
        <v>0</v>
      </c>
      <c r="AK177" s="8">
        <f t="shared" ca="1" si="132"/>
        <v>0.73040509259259301</v>
      </c>
      <c r="AL177" s="7">
        <f t="shared" ca="1" si="92"/>
        <v>35</v>
      </c>
      <c r="AM177" s="8">
        <f t="shared" ca="1" si="104"/>
        <v>4.0509259259259258E-4</v>
      </c>
      <c r="AN177" s="8">
        <f t="shared" ca="1" si="105"/>
        <v>0.73081018518518559</v>
      </c>
      <c r="AO177" s="7" t="str">
        <f t="shared" ca="1" si="93"/>
        <v>Cash</v>
      </c>
      <c r="AP177" s="1">
        <f t="shared" ca="1" si="106"/>
        <v>0</v>
      </c>
      <c r="AQ177" s="1">
        <f t="shared" ca="1" si="94"/>
        <v>1.9791666666666668E-3</v>
      </c>
      <c r="AR177">
        <f t="shared" ca="1" si="107"/>
        <v>1</v>
      </c>
      <c r="AS177" s="33">
        <f t="shared" ca="1" si="130"/>
        <v>0</v>
      </c>
      <c r="AT177" s="33">
        <f t="shared" ca="1" si="108"/>
        <v>1.9791666666666668E-3</v>
      </c>
      <c r="AX177">
        <f t="shared" si="131"/>
        <v>173</v>
      </c>
      <c r="AY177" s="34">
        <v>5.485674353599237E-4</v>
      </c>
    </row>
    <row r="178" spans="1:51">
      <c r="A178" s="2">
        <v>176</v>
      </c>
      <c r="B178" s="1">
        <f t="shared" si="95"/>
        <v>2.0370370370370369E-3</v>
      </c>
      <c r="C178" s="5">
        <f t="shared" ca="1" si="109"/>
        <v>0.73086805555555612</v>
      </c>
      <c r="D178" s="18">
        <f t="shared" ca="1" si="89"/>
        <v>0.73086805555555612</v>
      </c>
      <c r="E178" s="21">
        <f t="shared" ca="1" si="110"/>
        <v>0</v>
      </c>
      <c r="F178" s="18">
        <f t="shared" ca="1" si="111"/>
        <v>0.73086805555555612</v>
      </c>
      <c r="G178" s="25">
        <f t="shared" ca="1" si="96"/>
        <v>11</v>
      </c>
      <c r="H178" s="18">
        <f t="shared" ca="1" si="112"/>
        <v>1.273148148148148E-4</v>
      </c>
      <c r="I178" s="18">
        <f t="shared" ca="1" si="113"/>
        <v>0.73099537037037088</v>
      </c>
      <c r="J178" s="16">
        <f t="shared" ca="1" si="114"/>
        <v>0.73099537037037088</v>
      </c>
      <c r="K178" s="23">
        <f t="shared" ca="1" si="115"/>
        <v>0</v>
      </c>
      <c r="L178" s="16">
        <f t="shared" ca="1" si="116"/>
        <v>0.73099537037037088</v>
      </c>
      <c r="M178" s="15">
        <f t="shared" ca="1" si="97"/>
        <v>17</v>
      </c>
      <c r="N178" s="16">
        <f t="shared" ca="1" si="98"/>
        <v>1.9675925925925926E-4</v>
      </c>
      <c r="O178" s="16">
        <f t="shared" ca="1" si="117"/>
        <v>0.73119212962963009</v>
      </c>
      <c r="P178" s="14">
        <f t="shared" ca="1" si="118"/>
        <v>0.73119212962963009</v>
      </c>
      <c r="Q178" s="23">
        <f>0</f>
        <v>0</v>
      </c>
      <c r="R178" s="14">
        <f t="shared" ca="1" si="119"/>
        <v>0.73119212962963009</v>
      </c>
      <c r="S178" s="13">
        <f t="shared" ca="1" si="99"/>
        <v>15</v>
      </c>
      <c r="T178" s="14">
        <f t="shared" ca="1" si="100"/>
        <v>1.7361111111111112E-4</v>
      </c>
      <c r="U178" s="14">
        <f t="shared" ca="1" si="120"/>
        <v>0.73136574074074123</v>
      </c>
      <c r="V178" s="12">
        <f t="shared" ca="1" si="121"/>
        <v>0.73136574074074123</v>
      </c>
      <c r="W178" s="23">
        <f t="shared" ca="1" si="122"/>
        <v>0</v>
      </c>
      <c r="X178" s="12">
        <f t="shared" ca="1" si="123"/>
        <v>0.73136574074074123</v>
      </c>
      <c r="Y178" s="11">
        <f t="shared" ca="1" si="101"/>
        <v>35</v>
      </c>
      <c r="Z178" s="12">
        <f t="shared" ca="1" si="102"/>
        <v>4.0509259259259258E-4</v>
      </c>
      <c r="AA178" s="12">
        <f t="shared" ca="1" si="124"/>
        <v>0.73177083333333381</v>
      </c>
      <c r="AB178" s="10">
        <f t="shared" ca="1" si="125"/>
        <v>0.73177083333333381</v>
      </c>
      <c r="AC178" s="23">
        <f>0</f>
        <v>0</v>
      </c>
      <c r="AD178" s="10">
        <f t="shared" ca="1" si="126"/>
        <v>0.73177083333333381</v>
      </c>
      <c r="AE178" s="9">
        <f t="shared" ca="1" si="90"/>
        <v>48</v>
      </c>
      <c r="AF178" s="10">
        <f t="shared" ca="1" si="103"/>
        <v>5.5555555555555556E-4</v>
      </c>
      <c r="AG178" s="10">
        <f t="shared" ca="1" si="127"/>
        <v>0.73232638888888935</v>
      </c>
      <c r="AH178" s="9" t="str">
        <f t="shared" ca="1" si="91"/>
        <v>Burrito</v>
      </c>
      <c r="AI178" s="8">
        <f t="shared" ca="1" si="128"/>
        <v>0.73232638888888935</v>
      </c>
      <c r="AJ178" s="23">
        <f t="shared" ca="1" si="129"/>
        <v>0</v>
      </c>
      <c r="AK178" s="8">
        <f t="shared" ca="1" si="132"/>
        <v>0.73232638888888935</v>
      </c>
      <c r="AL178" s="7">
        <f t="shared" ca="1" si="92"/>
        <v>10</v>
      </c>
      <c r="AM178" s="8">
        <f t="shared" ca="1" si="104"/>
        <v>1.1574074074074075E-4</v>
      </c>
      <c r="AN178" s="8">
        <f t="shared" ca="1" si="105"/>
        <v>0.73244212962963007</v>
      </c>
      <c r="AO178" s="7" t="str">
        <f t="shared" ca="1" si="93"/>
        <v>Debit</v>
      </c>
      <c r="AP178" s="1">
        <f t="shared" ca="1" si="106"/>
        <v>0</v>
      </c>
      <c r="AQ178" s="1">
        <f t="shared" ca="1" si="94"/>
        <v>1.5740740740740741E-3</v>
      </c>
      <c r="AR178">
        <f t="shared" ca="1" si="107"/>
        <v>1</v>
      </c>
      <c r="AS178" s="33">
        <f t="shared" ca="1" si="130"/>
        <v>0</v>
      </c>
      <c r="AT178" s="33">
        <f t="shared" ca="1" si="108"/>
        <v>1.5740740740740741E-3</v>
      </c>
      <c r="AX178">
        <f t="shared" si="131"/>
        <v>174</v>
      </c>
      <c r="AY178" s="34">
        <v>6.3795280390108026E-4</v>
      </c>
    </row>
    <row r="179" spans="1:51">
      <c r="A179" s="2">
        <v>176</v>
      </c>
      <c r="B179" s="1">
        <f t="shared" si="95"/>
        <v>2.0370370370370369E-3</v>
      </c>
      <c r="C179" s="5">
        <f t="shared" ca="1" si="109"/>
        <v>0.73290509259259318</v>
      </c>
      <c r="D179" s="18">
        <f t="shared" ca="1" si="89"/>
        <v>0.73290509259259318</v>
      </c>
      <c r="E179" s="21">
        <f t="shared" ca="1" si="110"/>
        <v>0</v>
      </c>
      <c r="F179" s="18">
        <f t="shared" ca="1" si="111"/>
        <v>0.73290509259259318</v>
      </c>
      <c r="G179" s="25">
        <f t="shared" ca="1" si="96"/>
        <v>27</v>
      </c>
      <c r="H179" s="18">
        <f t="shared" ca="1" si="112"/>
        <v>3.1250000000000001E-4</v>
      </c>
      <c r="I179" s="18">
        <f t="shared" ca="1" si="113"/>
        <v>0.73321759259259323</v>
      </c>
      <c r="J179" s="16">
        <f t="shared" ca="1" si="114"/>
        <v>0.73321759259259323</v>
      </c>
      <c r="K179" s="23">
        <f t="shared" ca="1" si="115"/>
        <v>0</v>
      </c>
      <c r="L179" s="16">
        <f t="shared" ca="1" si="116"/>
        <v>0.73321759259259323</v>
      </c>
      <c r="M179" s="15">
        <f t="shared" ca="1" si="97"/>
        <v>16</v>
      </c>
      <c r="N179" s="16">
        <f t="shared" ca="1" si="98"/>
        <v>1.8518518518518518E-4</v>
      </c>
      <c r="O179" s="16">
        <f t="shared" ca="1" si="117"/>
        <v>0.7334027777777784</v>
      </c>
      <c r="P179" s="14">
        <f t="shared" ca="1" si="118"/>
        <v>0.7334027777777784</v>
      </c>
      <c r="Q179" s="23">
        <f>0</f>
        <v>0</v>
      </c>
      <c r="R179" s="14">
        <f t="shared" ca="1" si="119"/>
        <v>0.7334027777777784</v>
      </c>
      <c r="S179" s="13">
        <f t="shared" ca="1" si="99"/>
        <v>44</v>
      </c>
      <c r="T179" s="14">
        <f t="shared" ca="1" si="100"/>
        <v>5.0925925925925921E-4</v>
      </c>
      <c r="U179" s="14">
        <f t="shared" ca="1" si="120"/>
        <v>0.73391203703703767</v>
      </c>
      <c r="V179" s="12">
        <f t="shared" ca="1" si="121"/>
        <v>0.73391203703703767</v>
      </c>
      <c r="W179" s="23">
        <f t="shared" ca="1" si="122"/>
        <v>0</v>
      </c>
      <c r="X179" s="12">
        <f t="shared" ca="1" si="123"/>
        <v>0.73391203703703767</v>
      </c>
      <c r="Y179" s="11">
        <f t="shared" ca="1" si="101"/>
        <v>28</v>
      </c>
      <c r="Z179" s="12">
        <f t="shared" ca="1" si="102"/>
        <v>3.2407407407407406E-4</v>
      </c>
      <c r="AA179" s="12">
        <f t="shared" ca="1" si="124"/>
        <v>0.73423611111111176</v>
      </c>
      <c r="AB179" s="10">
        <f t="shared" ca="1" si="125"/>
        <v>0.73423611111111176</v>
      </c>
      <c r="AC179" s="23">
        <f>0</f>
        <v>0</v>
      </c>
      <c r="AD179" s="10">
        <f t="shared" ca="1" si="126"/>
        <v>0.73423611111111176</v>
      </c>
      <c r="AE179" s="9">
        <f t="shared" ca="1" si="90"/>
        <v>27</v>
      </c>
      <c r="AF179" s="10">
        <f t="shared" ca="1" si="103"/>
        <v>3.1250000000000001E-4</v>
      </c>
      <c r="AG179" s="10">
        <f t="shared" ca="1" si="127"/>
        <v>0.7345486111111118</v>
      </c>
      <c r="AH179" s="9" t="str">
        <f t="shared" ca="1" si="91"/>
        <v>Bowl</v>
      </c>
      <c r="AI179" s="8">
        <f t="shared" ca="1" si="128"/>
        <v>0.7345486111111118</v>
      </c>
      <c r="AJ179" s="23">
        <f t="shared" ca="1" si="129"/>
        <v>0</v>
      </c>
      <c r="AK179" s="8">
        <f t="shared" ca="1" si="132"/>
        <v>0.7345486111111118</v>
      </c>
      <c r="AL179" s="7">
        <f t="shared" ca="1" si="92"/>
        <v>20</v>
      </c>
      <c r="AM179" s="8">
        <f t="shared" ca="1" si="104"/>
        <v>2.3148148148148149E-4</v>
      </c>
      <c r="AN179" s="8">
        <f t="shared" ca="1" si="105"/>
        <v>0.73478009259259325</v>
      </c>
      <c r="AO179" s="7" t="str">
        <f t="shared" ca="1" si="93"/>
        <v>Debit</v>
      </c>
      <c r="AP179" s="1">
        <f t="shared" ca="1" si="106"/>
        <v>0</v>
      </c>
      <c r="AQ179" s="1">
        <f t="shared" ca="1" si="94"/>
        <v>1.8749999999999999E-3</v>
      </c>
      <c r="AR179">
        <f t="shared" ca="1" si="107"/>
        <v>1</v>
      </c>
      <c r="AS179" s="33">
        <f t="shared" ca="1" si="130"/>
        <v>0</v>
      </c>
      <c r="AT179" s="33">
        <f t="shared" ca="1" si="108"/>
        <v>1.8749999999999999E-3</v>
      </c>
      <c r="AX179">
        <f t="shared" si="131"/>
        <v>175</v>
      </c>
      <c r="AY179" s="34">
        <v>5.1730287677614949E-4</v>
      </c>
    </row>
    <row r="180" spans="1:51">
      <c r="A180" s="2">
        <v>162</v>
      </c>
      <c r="B180" s="1">
        <f t="shared" si="95"/>
        <v>1.8749999999999999E-3</v>
      </c>
      <c r="C180" s="5">
        <f t="shared" ca="1" si="109"/>
        <v>0.73478009259259314</v>
      </c>
      <c r="D180" s="18">
        <f t="shared" ca="1" si="89"/>
        <v>0.73478009259259314</v>
      </c>
      <c r="E180" s="21">
        <f t="shared" ca="1" si="110"/>
        <v>0</v>
      </c>
      <c r="F180" s="18">
        <f t="shared" ca="1" si="111"/>
        <v>0.73478009259259314</v>
      </c>
      <c r="G180" s="25">
        <f t="shared" ca="1" si="96"/>
        <v>25</v>
      </c>
      <c r="H180" s="18">
        <f t="shared" ca="1" si="112"/>
        <v>2.8935185185185184E-4</v>
      </c>
      <c r="I180" s="18">
        <f t="shared" ca="1" si="113"/>
        <v>0.735069444444445</v>
      </c>
      <c r="J180" s="16">
        <f t="shared" ca="1" si="114"/>
        <v>0.735069444444445</v>
      </c>
      <c r="K180" s="23">
        <f t="shared" ca="1" si="115"/>
        <v>0</v>
      </c>
      <c r="L180" s="16">
        <f t="shared" ca="1" si="116"/>
        <v>0.735069444444445</v>
      </c>
      <c r="M180" s="15">
        <f t="shared" ca="1" si="97"/>
        <v>32</v>
      </c>
      <c r="N180" s="16">
        <f t="shared" ca="1" si="98"/>
        <v>3.7037037037037035E-4</v>
      </c>
      <c r="O180" s="16">
        <f t="shared" ca="1" si="117"/>
        <v>0.73543981481481535</v>
      </c>
      <c r="P180" s="14">
        <f t="shared" ca="1" si="118"/>
        <v>0.73543981481481535</v>
      </c>
      <c r="Q180" s="23">
        <f>0</f>
        <v>0</v>
      </c>
      <c r="R180" s="14">
        <f t="shared" ca="1" si="119"/>
        <v>0.73543981481481535</v>
      </c>
      <c r="S180" s="13">
        <f t="shared" ca="1" si="99"/>
        <v>40</v>
      </c>
      <c r="T180" s="14">
        <f t="shared" ca="1" si="100"/>
        <v>4.6296296296296298E-4</v>
      </c>
      <c r="U180" s="14">
        <f t="shared" ca="1" si="120"/>
        <v>0.73590277777777835</v>
      </c>
      <c r="V180" s="12">
        <f t="shared" ca="1" si="121"/>
        <v>0.73590277777777835</v>
      </c>
      <c r="W180" s="23">
        <f t="shared" ca="1" si="122"/>
        <v>0</v>
      </c>
      <c r="X180" s="12">
        <f t="shared" ca="1" si="123"/>
        <v>0.73590277777777835</v>
      </c>
      <c r="Y180" s="11">
        <f t="shared" ca="1" si="101"/>
        <v>34</v>
      </c>
      <c r="Z180" s="12">
        <f t="shared" ca="1" si="102"/>
        <v>3.9351851851851852E-4</v>
      </c>
      <c r="AA180" s="12">
        <f t="shared" ca="1" si="124"/>
        <v>0.73629629629629689</v>
      </c>
      <c r="AB180" s="10">
        <f t="shared" ca="1" si="125"/>
        <v>0.73629629629629689</v>
      </c>
      <c r="AC180" s="23">
        <f>0</f>
        <v>0</v>
      </c>
      <c r="AD180" s="10">
        <f t="shared" ca="1" si="126"/>
        <v>0.73629629629629689</v>
      </c>
      <c r="AE180" s="9">
        <f t="shared" ca="1" si="90"/>
        <v>30</v>
      </c>
      <c r="AF180" s="10">
        <f t="shared" ca="1" si="103"/>
        <v>3.4722222222222224E-4</v>
      </c>
      <c r="AG180" s="10">
        <f t="shared" ca="1" si="127"/>
        <v>0.73664351851851917</v>
      </c>
      <c r="AH180" s="9" t="str">
        <f t="shared" ca="1" si="91"/>
        <v>Bowl</v>
      </c>
      <c r="AI180" s="8">
        <f t="shared" ca="1" si="128"/>
        <v>0.73664351851851917</v>
      </c>
      <c r="AJ180" s="23">
        <f t="shared" ca="1" si="129"/>
        <v>0</v>
      </c>
      <c r="AK180" s="8">
        <f t="shared" ca="1" si="132"/>
        <v>0.73664351851851917</v>
      </c>
      <c r="AL180" s="7">
        <f t="shared" ca="1" si="92"/>
        <v>58</v>
      </c>
      <c r="AM180" s="8">
        <f t="shared" ca="1" si="104"/>
        <v>6.7129629629629625E-4</v>
      </c>
      <c r="AN180" s="8">
        <f t="shared" ca="1" si="105"/>
        <v>0.73731481481481542</v>
      </c>
      <c r="AO180" s="7" t="str">
        <f t="shared" ca="1" si="93"/>
        <v>Cash</v>
      </c>
      <c r="AP180" s="1">
        <f t="shared" ca="1" si="106"/>
        <v>0</v>
      </c>
      <c r="AQ180" s="1">
        <f t="shared" ca="1" si="94"/>
        <v>2.5347222222222221E-3</v>
      </c>
      <c r="AR180">
        <f t="shared" ca="1" si="107"/>
        <v>1</v>
      </c>
      <c r="AS180" s="33">
        <f t="shared" ca="1" si="130"/>
        <v>0</v>
      </c>
      <c r="AT180" s="33">
        <f t="shared" ca="1" si="108"/>
        <v>2.5347222222222221E-3</v>
      </c>
      <c r="AX180">
        <f t="shared" si="131"/>
        <v>176</v>
      </c>
      <c r="AY180" s="34">
        <v>5.1359043792218459E-4</v>
      </c>
    </row>
    <row r="181" spans="1:51">
      <c r="A181" s="2">
        <v>7</v>
      </c>
      <c r="B181" s="1">
        <f t="shared" si="95"/>
        <v>8.1018518518518516E-5</v>
      </c>
      <c r="C181" s="5">
        <f t="shared" ca="1" si="109"/>
        <v>0.73486111111111163</v>
      </c>
      <c r="D181" s="18">
        <f t="shared" ca="1" si="89"/>
        <v>0.73486111111111163</v>
      </c>
      <c r="E181" s="21">
        <f t="shared" ca="1" si="110"/>
        <v>2.083333333333659E-4</v>
      </c>
      <c r="F181" s="18">
        <f t="shared" ca="1" si="111"/>
        <v>0.735069444444445</v>
      </c>
      <c r="G181" s="25">
        <f t="shared" ca="1" si="96"/>
        <v>28</v>
      </c>
      <c r="H181" s="18">
        <f t="shared" ca="1" si="112"/>
        <v>3.2407407407407406E-4</v>
      </c>
      <c r="I181" s="18">
        <f t="shared" ca="1" si="113"/>
        <v>0.73539351851851908</v>
      </c>
      <c r="J181" s="16">
        <f t="shared" ca="1" si="114"/>
        <v>0.73539351851851908</v>
      </c>
      <c r="K181" s="23">
        <f t="shared" ca="1" si="115"/>
        <v>5.0925925925926485E-4</v>
      </c>
      <c r="L181" s="16">
        <f t="shared" ca="1" si="116"/>
        <v>0.73590277777777835</v>
      </c>
      <c r="M181" s="15">
        <f t="shared" ca="1" si="97"/>
        <v>33</v>
      </c>
      <c r="N181" s="16">
        <f t="shared" ca="1" si="98"/>
        <v>3.8194444444444446E-4</v>
      </c>
      <c r="O181" s="16">
        <f t="shared" ca="1" si="117"/>
        <v>0.73628472222222274</v>
      </c>
      <c r="P181" s="14">
        <f t="shared" ca="1" si="118"/>
        <v>0.73628472222222274</v>
      </c>
      <c r="Q181" s="23">
        <f>0</f>
        <v>0</v>
      </c>
      <c r="R181" s="14">
        <f t="shared" ca="1" si="119"/>
        <v>0.73628472222222274</v>
      </c>
      <c r="S181" s="13">
        <f t="shared" ca="1" si="99"/>
        <v>26</v>
      </c>
      <c r="T181" s="14">
        <f t="shared" ca="1" si="100"/>
        <v>3.0092592592592595E-4</v>
      </c>
      <c r="U181" s="14">
        <f t="shared" ca="1" si="120"/>
        <v>0.73658564814814864</v>
      </c>
      <c r="V181" s="12">
        <f t="shared" ca="1" si="121"/>
        <v>0.73658564814814864</v>
      </c>
      <c r="W181" s="23">
        <f t="shared" ca="1" si="122"/>
        <v>5.7870370370527446E-5</v>
      </c>
      <c r="X181" s="12">
        <f t="shared" ca="1" si="123"/>
        <v>0.73664351851851917</v>
      </c>
      <c r="Y181" s="11">
        <f t="shared" ca="1" si="101"/>
        <v>20</v>
      </c>
      <c r="Z181" s="12">
        <f t="shared" ca="1" si="102"/>
        <v>2.3148148148148149E-4</v>
      </c>
      <c r="AA181" s="12">
        <f t="shared" ca="1" si="124"/>
        <v>0.73687500000000061</v>
      </c>
      <c r="AB181" s="10">
        <f t="shared" ca="1" si="125"/>
        <v>0.73687500000000061</v>
      </c>
      <c r="AC181" s="23">
        <f>0</f>
        <v>0</v>
      </c>
      <c r="AD181" s="10">
        <f t="shared" ca="1" si="126"/>
        <v>0.73687500000000061</v>
      </c>
      <c r="AE181" s="9">
        <f t="shared" ca="1" si="90"/>
        <v>26</v>
      </c>
      <c r="AF181" s="10">
        <f t="shared" ca="1" si="103"/>
        <v>3.0092592592592595E-4</v>
      </c>
      <c r="AG181" s="10">
        <f t="shared" ca="1" si="127"/>
        <v>0.73717592592592651</v>
      </c>
      <c r="AH181" s="9" t="str">
        <f t="shared" ca="1" si="91"/>
        <v>Bowl</v>
      </c>
      <c r="AI181" s="8">
        <f t="shared" ca="1" si="128"/>
        <v>0.73717592592592651</v>
      </c>
      <c r="AJ181" s="23">
        <f t="shared" ca="1" si="129"/>
        <v>1.388888888889106E-4</v>
      </c>
      <c r="AK181" s="8">
        <f t="shared" ca="1" si="132"/>
        <v>0.73731481481481542</v>
      </c>
      <c r="AL181" s="7">
        <f t="shared" ca="1" si="92"/>
        <v>26</v>
      </c>
      <c r="AM181" s="8">
        <f t="shared" ca="1" si="104"/>
        <v>3.0092592592592595E-4</v>
      </c>
      <c r="AN181" s="8">
        <f t="shared" ca="1" si="105"/>
        <v>0.73761574074074132</v>
      </c>
      <c r="AO181" s="7" t="str">
        <f t="shared" ca="1" si="93"/>
        <v>Debit</v>
      </c>
      <c r="AP181" s="1">
        <f t="shared" ca="1" si="106"/>
        <v>9.143518518520688E-4</v>
      </c>
      <c r="AQ181" s="1">
        <f t="shared" ca="1" si="94"/>
        <v>1.8402777777777779E-3</v>
      </c>
      <c r="AR181">
        <f t="shared" ca="1" si="107"/>
        <v>1</v>
      </c>
      <c r="AS181" s="33">
        <f t="shared" ca="1" si="130"/>
        <v>9.143518518520688E-4</v>
      </c>
      <c r="AT181" s="33">
        <f t="shared" ca="1" si="108"/>
        <v>1.8402777777777779E-3</v>
      </c>
      <c r="AX181">
        <f t="shared" si="131"/>
        <v>177</v>
      </c>
      <c r="AY181" s="34">
        <v>5.2400981423065521E-4</v>
      </c>
    </row>
    <row r="182" spans="1:51">
      <c r="A182" s="2">
        <v>58</v>
      </c>
      <c r="B182" s="1">
        <f t="shared" si="95"/>
        <v>6.7129629629629625E-4</v>
      </c>
      <c r="C182" s="5">
        <f t="shared" ca="1" si="109"/>
        <v>0.73553240740740788</v>
      </c>
      <c r="D182" s="18">
        <f t="shared" ca="1" si="89"/>
        <v>0.73553240740740788</v>
      </c>
      <c r="E182" s="21">
        <f t="shared" ca="1" si="110"/>
        <v>0</v>
      </c>
      <c r="F182" s="18">
        <f t="shared" ca="1" si="111"/>
        <v>0.73553240740740788</v>
      </c>
      <c r="G182" s="25">
        <f t="shared" ca="1" si="96"/>
        <v>19</v>
      </c>
      <c r="H182" s="18">
        <f t="shared" ca="1" si="112"/>
        <v>2.199074074074074E-4</v>
      </c>
      <c r="I182" s="18">
        <f t="shared" ca="1" si="113"/>
        <v>0.73575231481481529</v>
      </c>
      <c r="J182" s="16">
        <f t="shared" ca="1" si="114"/>
        <v>0.73575231481481529</v>
      </c>
      <c r="K182" s="23">
        <f t="shared" ca="1" si="115"/>
        <v>8.3333333333335258E-4</v>
      </c>
      <c r="L182" s="16">
        <f t="shared" ca="1" si="116"/>
        <v>0.73658564814814864</v>
      </c>
      <c r="M182" s="15">
        <f t="shared" ca="1" si="97"/>
        <v>10</v>
      </c>
      <c r="N182" s="16">
        <f t="shared" ca="1" si="98"/>
        <v>1.1574074074074075E-4</v>
      </c>
      <c r="O182" s="16">
        <f t="shared" ca="1" si="117"/>
        <v>0.73670138888888936</v>
      </c>
      <c r="P182" s="14">
        <f t="shared" ca="1" si="118"/>
        <v>0.73670138888888936</v>
      </c>
      <c r="Q182" s="23">
        <f>0</f>
        <v>0</v>
      </c>
      <c r="R182" s="14">
        <f t="shared" ca="1" si="119"/>
        <v>0.73670138888888936</v>
      </c>
      <c r="S182" s="13">
        <f t="shared" ca="1" si="99"/>
        <v>18</v>
      </c>
      <c r="T182" s="14">
        <f t="shared" ca="1" si="100"/>
        <v>2.0833333333333335E-4</v>
      </c>
      <c r="U182" s="14">
        <f t="shared" ca="1" si="120"/>
        <v>0.73690972222222273</v>
      </c>
      <c r="V182" s="12">
        <f t="shared" ca="1" si="121"/>
        <v>0.73690972222222273</v>
      </c>
      <c r="W182" s="23">
        <f t="shared" ca="1" si="122"/>
        <v>2.6620370370378232E-4</v>
      </c>
      <c r="X182" s="12">
        <f t="shared" ca="1" si="123"/>
        <v>0.73717592592592651</v>
      </c>
      <c r="Y182" s="11">
        <f t="shared" ca="1" si="101"/>
        <v>44</v>
      </c>
      <c r="Z182" s="12">
        <f t="shared" ca="1" si="102"/>
        <v>5.0925925925925921E-4</v>
      </c>
      <c r="AA182" s="12">
        <f t="shared" ca="1" si="124"/>
        <v>0.73768518518518578</v>
      </c>
      <c r="AB182" s="10">
        <f t="shared" ca="1" si="125"/>
        <v>0.73768518518518578</v>
      </c>
      <c r="AC182" s="23">
        <f>0</f>
        <v>0</v>
      </c>
      <c r="AD182" s="10">
        <f t="shared" ca="1" si="126"/>
        <v>0.73768518518518578</v>
      </c>
      <c r="AE182" s="9">
        <f t="shared" ca="1" si="90"/>
        <v>34</v>
      </c>
      <c r="AF182" s="10">
        <f t="shared" ca="1" si="103"/>
        <v>3.9351851851851852E-4</v>
      </c>
      <c r="AG182" s="10">
        <f t="shared" ca="1" si="127"/>
        <v>0.73807870370370432</v>
      </c>
      <c r="AH182" s="9" t="str">
        <f t="shared" ca="1" si="91"/>
        <v>Burrito</v>
      </c>
      <c r="AI182" s="8">
        <f t="shared" ca="1" si="128"/>
        <v>0.73807870370370432</v>
      </c>
      <c r="AJ182" s="23">
        <f t="shared" ca="1" si="129"/>
        <v>0</v>
      </c>
      <c r="AK182" s="8">
        <f t="shared" ca="1" si="132"/>
        <v>0.73807870370370432</v>
      </c>
      <c r="AL182" s="7">
        <f t="shared" ca="1" si="92"/>
        <v>13</v>
      </c>
      <c r="AM182" s="8">
        <f t="shared" ca="1" si="104"/>
        <v>1.5046296296296297E-4</v>
      </c>
      <c r="AN182" s="8">
        <f t="shared" ca="1" si="105"/>
        <v>0.73822916666666727</v>
      </c>
      <c r="AO182" s="7" t="str">
        <f t="shared" ca="1" si="93"/>
        <v>Debit</v>
      </c>
      <c r="AP182" s="1">
        <f t="shared" ca="1" si="106"/>
        <v>1.0995370370371349E-3</v>
      </c>
      <c r="AQ182" s="1">
        <f t="shared" ca="1" si="94"/>
        <v>1.5972222222222221E-3</v>
      </c>
      <c r="AR182">
        <f t="shared" ca="1" si="107"/>
        <v>1</v>
      </c>
      <c r="AS182" s="33">
        <f t="shared" ca="1" si="130"/>
        <v>1.0995370370371349E-3</v>
      </c>
      <c r="AT182" s="33">
        <f t="shared" ca="1" si="108"/>
        <v>1.5972222222222221E-3</v>
      </c>
      <c r="AX182">
        <f t="shared" si="131"/>
        <v>178</v>
      </c>
      <c r="AY182" s="34">
        <v>5.2745748893552385E-4</v>
      </c>
    </row>
    <row r="183" spans="1:51">
      <c r="A183" s="2">
        <v>155</v>
      </c>
      <c r="B183" s="1">
        <f t="shared" si="95"/>
        <v>1.7939814814814815E-3</v>
      </c>
      <c r="C183" s="5">
        <f t="shared" ca="1" si="109"/>
        <v>0.73732638888888935</v>
      </c>
      <c r="D183" s="18">
        <f t="shared" ca="1" si="89"/>
        <v>0.73732638888888935</v>
      </c>
      <c r="E183" s="21">
        <f t="shared" ca="1" si="110"/>
        <v>0</v>
      </c>
      <c r="F183" s="18">
        <f t="shared" ca="1" si="111"/>
        <v>0.73732638888888935</v>
      </c>
      <c r="G183" s="25">
        <f t="shared" ca="1" si="96"/>
        <v>17</v>
      </c>
      <c r="H183" s="18">
        <f t="shared" ca="1" si="112"/>
        <v>1.9675925925925926E-4</v>
      </c>
      <c r="I183" s="18">
        <f t="shared" ca="1" si="113"/>
        <v>0.73752314814814857</v>
      </c>
      <c r="J183" s="16">
        <f t="shared" ca="1" si="114"/>
        <v>0.73752314814814857</v>
      </c>
      <c r="K183" s="23">
        <f t="shared" ca="1" si="115"/>
        <v>0</v>
      </c>
      <c r="L183" s="16">
        <f t="shared" ca="1" si="116"/>
        <v>0.73752314814814857</v>
      </c>
      <c r="M183" s="15">
        <f t="shared" ca="1" si="97"/>
        <v>23</v>
      </c>
      <c r="N183" s="16">
        <f t="shared" ca="1" si="98"/>
        <v>2.6620370370370372E-4</v>
      </c>
      <c r="O183" s="16">
        <f t="shared" ca="1" si="117"/>
        <v>0.73778935185185224</v>
      </c>
      <c r="P183" s="14">
        <f t="shared" ca="1" si="118"/>
        <v>0.73778935185185224</v>
      </c>
      <c r="Q183" s="23">
        <f>0</f>
        <v>0</v>
      </c>
      <c r="R183" s="14">
        <f t="shared" ca="1" si="119"/>
        <v>0.73778935185185224</v>
      </c>
      <c r="S183" s="13">
        <f t="shared" ca="1" si="99"/>
        <v>16</v>
      </c>
      <c r="T183" s="14">
        <f t="shared" ca="1" si="100"/>
        <v>1.8518518518518518E-4</v>
      </c>
      <c r="U183" s="14">
        <f t="shared" ca="1" si="120"/>
        <v>0.73797453703703741</v>
      </c>
      <c r="V183" s="12">
        <f t="shared" ca="1" si="121"/>
        <v>0.73797453703703741</v>
      </c>
      <c r="W183" s="23">
        <f t="shared" ca="1" si="122"/>
        <v>1.0416666666690499E-4</v>
      </c>
      <c r="X183" s="12">
        <f t="shared" ca="1" si="123"/>
        <v>0.73807870370370432</v>
      </c>
      <c r="Y183" s="11">
        <f t="shared" ca="1" si="101"/>
        <v>50</v>
      </c>
      <c r="Z183" s="12">
        <f t="shared" ca="1" si="102"/>
        <v>5.7870370370370367E-4</v>
      </c>
      <c r="AA183" s="12">
        <f t="shared" ca="1" si="124"/>
        <v>0.73865740740740804</v>
      </c>
      <c r="AB183" s="10">
        <f t="shared" ca="1" si="125"/>
        <v>0.73865740740740804</v>
      </c>
      <c r="AC183" s="23">
        <f>0</f>
        <v>0</v>
      </c>
      <c r="AD183" s="10">
        <f t="shared" ca="1" si="126"/>
        <v>0.73865740740740804</v>
      </c>
      <c r="AE183" s="9">
        <f t="shared" ca="1" si="90"/>
        <v>36</v>
      </c>
      <c r="AF183" s="10">
        <f t="shared" ca="1" si="103"/>
        <v>4.1666666666666669E-4</v>
      </c>
      <c r="AG183" s="10">
        <f t="shared" ca="1" si="127"/>
        <v>0.73907407407407466</v>
      </c>
      <c r="AH183" s="9" t="str">
        <f t="shared" ca="1" si="91"/>
        <v>Bowl</v>
      </c>
      <c r="AI183" s="8">
        <f t="shared" ca="1" si="128"/>
        <v>0.73907407407407466</v>
      </c>
      <c r="AJ183" s="23">
        <f t="shared" ca="1" si="129"/>
        <v>0</v>
      </c>
      <c r="AK183" s="8">
        <f t="shared" ca="1" si="132"/>
        <v>0.73907407407407466</v>
      </c>
      <c r="AL183" s="7">
        <f t="shared" ca="1" si="92"/>
        <v>17</v>
      </c>
      <c r="AM183" s="8">
        <f t="shared" ca="1" si="104"/>
        <v>1.9675925925925926E-4</v>
      </c>
      <c r="AN183" s="8">
        <f t="shared" ca="1" si="105"/>
        <v>0.73927083333333388</v>
      </c>
      <c r="AO183" s="7" t="str">
        <f t="shared" ca="1" si="93"/>
        <v>Debit</v>
      </c>
      <c r="AP183" s="1">
        <f t="shared" ca="1" si="106"/>
        <v>1.0416666666690499E-4</v>
      </c>
      <c r="AQ183" s="1">
        <f t="shared" ca="1" si="94"/>
        <v>1.8402777777777779E-3</v>
      </c>
      <c r="AR183">
        <f t="shared" ca="1" si="107"/>
        <v>1</v>
      </c>
      <c r="AS183" s="33">
        <f t="shared" ca="1" si="130"/>
        <v>1.0416666666690499E-4</v>
      </c>
      <c r="AT183" s="33">
        <f t="shared" ca="1" si="108"/>
        <v>1.8402777777777779E-3</v>
      </c>
      <c r="AX183">
        <f t="shared" si="131"/>
        <v>179</v>
      </c>
      <c r="AY183" s="34">
        <v>4.833622685185295E-4</v>
      </c>
    </row>
    <row r="184" spans="1:51">
      <c r="A184" s="2">
        <v>158</v>
      </c>
      <c r="B184" s="1">
        <f t="shared" si="95"/>
        <v>1.8287037037037037E-3</v>
      </c>
      <c r="C184" s="5">
        <f t="shared" ca="1" si="109"/>
        <v>0.73915509259259304</v>
      </c>
      <c r="D184" s="18">
        <f t="shared" ca="1" si="89"/>
        <v>0.73915509259259304</v>
      </c>
      <c r="E184" s="21">
        <f t="shared" ca="1" si="110"/>
        <v>0</v>
      </c>
      <c r="F184" s="18">
        <f t="shared" ca="1" si="111"/>
        <v>0.73915509259259304</v>
      </c>
      <c r="G184" s="25">
        <f t="shared" ca="1" si="96"/>
        <v>17</v>
      </c>
      <c r="H184" s="18">
        <f t="shared" ca="1" si="112"/>
        <v>1.9675925925925926E-4</v>
      </c>
      <c r="I184" s="18">
        <f t="shared" ca="1" si="113"/>
        <v>0.73935185185185226</v>
      </c>
      <c r="J184" s="16">
        <f t="shared" ca="1" si="114"/>
        <v>0.73935185185185226</v>
      </c>
      <c r="K184" s="23">
        <f t="shared" ca="1" si="115"/>
        <v>0</v>
      </c>
      <c r="L184" s="16">
        <f t="shared" ca="1" si="116"/>
        <v>0.73935185185185226</v>
      </c>
      <c r="M184" s="15">
        <f t="shared" ca="1" si="97"/>
        <v>27</v>
      </c>
      <c r="N184" s="16">
        <f t="shared" ca="1" si="98"/>
        <v>3.1250000000000001E-4</v>
      </c>
      <c r="O184" s="16">
        <f t="shared" ca="1" si="117"/>
        <v>0.73966435185185231</v>
      </c>
      <c r="P184" s="14">
        <f t="shared" ca="1" si="118"/>
        <v>0.73966435185185231</v>
      </c>
      <c r="Q184" s="23">
        <f>0</f>
        <v>0</v>
      </c>
      <c r="R184" s="14">
        <f t="shared" ca="1" si="119"/>
        <v>0.73966435185185231</v>
      </c>
      <c r="S184" s="13">
        <f t="shared" ca="1" si="99"/>
        <v>31</v>
      </c>
      <c r="T184" s="14">
        <f t="shared" ca="1" si="100"/>
        <v>3.5879629629629629E-4</v>
      </c>
      <c r="U184" s="14">
        <f t="shared" ca="1" si="120"/>
        <v>0.74002314814814862</v>
      </c>
      <c r="V184" s="12">
        <f t="shared" ca="1" si="121"/>
        <v>0.74002314814814862</v>
      </c>
      <c r="W184" s="23">
        <f t="shared" ca="1" si="122"/>
        <v>0</v>
      </c>
      <c r="X184" s="12">
        <f t="shared" ca="1" si="123"/>
        <v>0.74002314814814862</v>
      </c>
      <c r="Y184" s="11">
        <f t="shared" ca="1" si="101"/>
        <v>34</v>
      </c>
      <c r="Z184" s="12">
        <f t="shared" ca="1" si="102"/>
        <v>3.9351851851851852E-4</v>
      </c>
      <c r="AA184" s="12">
        <f t="shared" ca="1" si="124"/>
        <v>0.74041666666666717</v>
      </c>
      <c r="AB184" s="10">
        <f t="shared" ca="1" si="125"/>
        <v>0.74041666666666717</v>
      </c>
      <c r="AC184" s="23">
        <f>0</f>
        <v>0</v>
      </c>
      <c r="AD184" s="10">
        <f t="shared" ca="1" si="126"/>
        <v>0.74041666666666717</v>
      </c>
      <c r="AE184" s="9">
        <f t="shared" ca="1" si="90"/>
        <v>34</v>
      </c>
      <c r="AF184" s="10">
        <f t="shared" ca="1" si="103"/>
        <v>3.9351851851851852E-4</v>
      </c>
      <c r="AG184" s="10">
        <f t="shared" ca="1" si="127"/>
        <v>0.74081018518518571</v>
      </c>
      <c r="AH184" s="9" t="str">
        <f t="shared" ca="1" si="91"/>
        <v>Burrito</v>
      </c>
      <c r="AI184" s="8">
        <f t="shared" ca="1" si="128"/>
        <v>0.74081018518518571</v>
      </c>
      <c r="AJ184" s="23">
        <f t="shared" ca="1" si="129"/>
        <v>0</v>
      </c>
      <c r="AK184" s="8">
        <f t="shared" ca="1" si="132"/>
        <v>0.74081018518518571</v>
      </c>
      <c r="AL184" s="7">
        <f t="shared" ca="1" si="92"/>
        <v>29</v>
      </c>
      <c r="AM184" s="8">
        <f t="shared" ca="1" si="104"/>
        <v>3.3564814814814812E-4</v>
      </c>
      <c r="AN184" s="8">
        <f t="shared" ca="1" si="105"/>
        <v>0.74114583333333384</v>
      </c>
      <c r="AO184" s="7" t="str">
        <f t="shared" ca="1" si="93"/>
        <v>Debit</v>
      </c>
      <c r="AP184" s="1">
        <f t="shared" ca="1" si="106"/>
        <v>0</v>
      </c>
      <c r="AQ184" s="1">
        <f t="shared" ca="1" si="94"/>
        <v>1.9907407407407408E-3</v>
      </c>
      <c r="AR184">
        <f t="shared" ca="1" si="107"/>
        <v>1</v>
      </c>
      <c r="AS184" s="33">
        <f t="shared" ca="1" si="130"/>
        <v>0</v>
      </c>
      <c r="AT184" s="33">
        <f t="shared" ca="1" si="108"/>
        <v>1.9907407407407408E-3</v>
      </c>
      <c r="AX184">
        <f t="shared" si="131"/>
        <v>180</v>
      </c>
      <c r="AY184" s="34">
        <v>5.438726343898765E-4</v>
      </c>
    </row>
    <row r="185" spans="1:51">
      <c r="A185" s="2">
        <v>85</v>
      </c>
      <c r="B185" s="1">
        <f t="shared" si="95"/>
        <v>9.837962962962962E-4</v>
      </c>
      <c r="C185" s="5">
        <f t="shared" ca="1" si="109"/>
        <v>0.74013888888888935</v>
      </c>
      <c r="D185" s="18">
        <f t="shared" ca="1" si="89"/>
        <v>0.74013888888888935</v>
      </c>
      <c r="E185" s="21">
        <f t="shared" ca="1" si="110"/>
        <v>0</v>
      </c>
      <c r="F185" s="18">
        <f t="shared" ca="1" si="111"/>
        <v>0.74013888888888935</v>
      </c>
      <c r="G185" s="25">
        <f t="shared" ca="1" si="96"/>
        <v>16</v>
      </c>
      <c r="H185" s="18">
        <f t="shared" ca="1" si="112"/>
        <v>1.8518518518518518E-4</v>
      </c>
      <c r="I185" s="18">
        <f t="shared" ca="1" si="113"/>
        <v>0.74032407407407452</v>
      </c>
      <c r="J185" s="16">
        <f t="shared" ca="1" si="114"/>
        <v>0.74032407407407452</v>
      </c>
      <c r="K185" s="23">
        <f t="shared" ca="1" si="115"/>
        <v>0</v>
      </c>
      <c r="L185" s="16">
        <f t="shared" ca="1" si="116"/>
        <v>0.74032407407407452</v>
      </c>
      <c r="M185" s="15">
        <f t="shared" ca="1" si="97"/>
        <v>35</v>
      </c>
      <c r="N185" s="16">
        <f t="shared" ca="1" si="98"/>
        <v>4.0509259259259258E-4</v>
      </c>
      <c r="O185" s="16">
        <f t="shared" ca="1" si="117"/>
        <v>0.7407291666666671</v>
      </c>
      <c r="P185" s="14">
        <f t="shared" ca="1" si="118"/>
        <v>0.7407291666666671</v>
      </c>
      <c r="Q185" s="23">
        <f>0</f>
        <v>0</v>
      </c>
      <c r="R185" s="14">
        <f t="shared" ca="1" si="119"/>
        <v>0.7407291666666671</v>
      </c>
      <c r="S185" s="13">
        <f t="shared" ca="1" si="99"/>
        <v>37</v>
      </c>
      <c r="T185" s="14">
        <f t="shared" ca="1" si="100"/>
        <v>4.2824074074074075E-4</v>
      </c>
      <c r="U185" s="14">
        <f t="shared" ca="1" si="120"/>
        <v>0.74115740740740788</v>
      </c>
      <c r="V185" s="12">
        <f t="shared" ca="1" si="121"/>
        <v>0.74115740740740788</v>
      </c>
      <c r="W185" s="23">
        <f t="shared" ca="1" si="122"/>
        <v>0</v>
      </c>
      <c r="X185" s="12">
        <f t="shared" ca="1" si="123"/>
        <v>0.74115740740740788</v>
      </c>
      <c r="Y185" s="11">
        <f t="shared" ca="1" si="101"/>
        <v>47</v>
      </c>
      <c r="Z185" s="12">
        <f t="shared" ca="1" si="102"/>
        <v>5.4398148148148144E-4</v>
      </c>
      <c r="AA185" s="12">
        <f t="shared" ca="1" si="124"/>
        <v>0.74170138888888937</v>
      </c>
      <c r="AB185" s="10">
        <f t="shared" ca="1" si="125"/>
        <v>0.74170138888888937</v>
      </c>
      <c r="AC185" s="23">
        <f>0</f>
        <v>0</v>
      </c>
      <c r="AD185" s="10">
        <f t="shared" ca="1" si="126"/>
        <v>0.74170138888888937</v>
      </c>
      <c r="AE185" s="9">
        <f t="shared" ca="1" si="90"/>
        <v>46</v>
      </c>
      <c r="AF185" s="10">
        <f t="shared" ca="1" si="103"/>
        <v>5.3240740740740744E-4</v>
      </c>
      <c r="AG185" s="10">
        <f t="shared" ca="1" si="127"/>
        <v>0.74223379629629682</v>
      </c>
      <c r="AH185" s="9" t="str">
        <f t="shared" ca="1" si="91"/>
        <v>Bowl</v>
      </c>
      <c r="AI185" s="8">
        <f t="shared" ca="1" si="128"/>
        <v>0.74223379629629682</v>
      </c>
      <c r="AJ185" s="23">
        <f t="shared" ca="1" si="129"/>
        <v>0</v>
      </c>
      <c r="AK185" s="8">
        <f t="shared" ca="1" si="132"/>
        <v>0.74223379629629682</v>
      </c>
      <c r="AL185" s="7">
        <f t="shared" ca="1" si="92"/>
        <v>21</v>
      </c>
      <c r="AM185" s="8">
        <f t="shared" ca="1" si="104"/>
        <v>2.4305555555555555E-4</v>
      </c>
      <c r="AN185" s="8">
        <f t="shared" ca="1" si="105"/>
        <v>0.74247685185185242</v>
      </c>
      <c r="AO185" s="7" t="str">
        <f t="shared" ca="1" si="93"/>
        <v>Debit</v>
      </c>
      <c r="AP185" s="1">
        <f t="shared" ca="1" si="106"/>
        <v>0</v>
      </c>
      <c r="AQ185" s="1">
        <f t="shared" ca="1" si="94"/>
        <v>2.3379629629629631E-3</v>
      </c>
      <c r="AR185">
        <f t="shared" ca="1" si="107"/>
        <v>1</v>
      </c>
      <c r="AS185" s="33">
        <f t="shared" ca="1" si="130"/>
        <v>0</v>
      </c>
      <c r="AT185" s="33">
        <f t="shared" ca="1" si="108"/>
        <v>2.3379629629629631E-3</v>
      </c>
      <c r="AX185">
        <f t="shared" si="131"/>
        <v>181</v>
      </c>
      <c r="AY185" s="34">
        <v>5.1745907349354269E-4</v>
      </c>
    </row>
    <row r="186" spans="1:51">
      <c r="A186" s="2">
        <v>25</v>
      </c>
      <c r="B186" s="1">
        <f t="shared" si="95"/>
        <v>2.8935185185185184E-4</v>
      </c>
      <c r="C186" s="5">
        <f t="shared" ca="1" si="109"/>
        <v>0.74042824074074121</v>
      </c>
      <c r="D186" s="18">
        <f t="shared" ca="1" si="89"/>
        <v>0.74042824074074121</v>
      </c>
      <c r="E186" s="21">
        <f t="shared" ca="1" si="110"/>
        <v>0</v>
      </c>
      <c r="F186" s="18">
        <f t="shared" ca="1" si="111"/>
        <v>0.74042824074074121</v>
      </c>
      <c r="G186" s="25">
        <f t="shared" ca="1" si="96"/>
        <v>16</v>
      </c>
      <c r="H186" s="18">
        <f t="shared" ca="1" si="112"/>
        <v>1.8518518518518518E-4</v>
      </c>
      <c r="I186" s="18">
        <f t="shared" ca="1" si="113"/>
        <v>0.74061342592592638</v>
      </c>
      <c r="J186" s="16">
        <f t="shared" ca="1" si="114"/>
        <v>0.74061342592592638</v>
      </c>
      <c r="K186" s="23">
        <f t="shared" ca="1" si="115"/>
        <v>5.439814814814925E-4</v>
      </c>
      <c r="L186" s="16">
        <f t="shared" ca="1" si="116"/>
        <v>0.74115740740740788</v>
      </c>
      <c r="M186" s="15">
        <f t="shared" ca="1" si="97"/>
        <v>22</v>
      </c>
      <c r="N186" s="16">
        <f t="shared" ca="1" si="98"/>
        <v>2.5462962962962961E-4</v>
      </c>
      <c r="O186" s="16">
        <f t="shared" ca="1" si="117"/>
        <v>0.74141203703703751</v>
      </c>
      <c r="P186" s="14">
        <f t="shared" ca="1" si="118"/>
        <v>0.74141203703703751</v>
      </c>
      <c r="Q186" s="23">
        <f>0</f>
        <v>0</v>
      </c>
      <c r="R186" s="14">
        <f t="shared" ca="1" si="119"/>
        <v>0.74141203703703751</v>
      </c>
      <c r="S186" s="13">
        <f t="shared" ca="1" si="99"/>
        <v>27</v>
      </c>
      <c r="T186" s="14">
        <f t="shared" ca="1" si="100"/>
        <v>3.1250000000000001E-4</v>
      </c>
      <c r="U186" s="14">
        <f t="shared" ca="1" si="120"/>
        <v>0.74172453703703756</v>
      </c>
      <c r="V186" s="12">
        <f t="shared" ca="1" si="121"/>
        <v>0.74172453703703756</v>
      </c>
      <c r="W186" s="23">
        <f t="shared" ca="1" si="122"/>
        <v>5.0925925925926485E-4</v>
      </c>
      <c r="X186" s="12">
        <f t="shared" ca="1" si="123"/>
        <v>0.74223379629629682</v>
      </c>
      <c r="Y186" s="11">
        <f t="shared" ca="1" si="101"/>
        <v>44</v>
      </c>
      <c r="Z186" s="12">
        <f t="shared" ca="1" si="102"/>
        <v>5.0925925925925921E-4</v>
      </c>
      <c r="AA186" s="12">
        <f t="shared" ca="1" si="124"/>
        <v>0.74274305555555609</v>
      </c>
      <c r="AB186" s="10">
        <f t="shared" ca="1" si="125"/>
        <v>0.74274305555555609</v>
      </c>
      <c r="AC186" s="23">
        <f>0</f>
        <v>0</v>
      </c>
      <c r="AD186" s="10">
        <f t="shared" ca="1" si="126"/>
        <v>0.74274305555555609</v>
      </c>
      <c r="AE186" s="9">
        <f t="shared" ca="1" si="90"/>
        <v>37</v>
      </c>
      <c r="AF186" s="10">
        <f t="shared" ca="1" si="103"/>
        <v>4.2824074074074075E-4</v>
      </c>
      <c r="AG186" s="10">
        <f t="shared" ca="1" si="127"/>
        <v>0.74317129629629686</v>
      </c>
      <c r="AH186" s="9" t="str">
        <f t="shared" ca="1" si="91"/>
        <v>Bowl</v>
      </c>
      <c r="AI186" s="8">
        <f t="shared" ca="1" si="128"/>
        <v>0.74317129629629686</v>
      </c>
      <c r="AJ186" s="23">
        <f t="shared" ca="1" si="129"/>
        <v>0</v>
      </c>
      <c r="AK186" s="8">
        <f t="shared" ca="1" si="132"/>
        <v>0.74317129629629686</v>
      </c>
      <c r="AL186" s="7">
        <f t="shared" ca="1" si="92"/>
        <v>30</v>
      </c>
      <c r="AM186" s="8">
        <f t="shared" ca="1" si="104"/>
        <v>3.4722222222222224E-4</v>
      </c>
      <c r="AN186" s="8">
        <f t="shared" ca="1" si="105"/>
        <v>0.74351851851851913</v>
      </c>
      <c r="AO186" s="7" t="str">
        <f t="shared" ca="1" si="93"/>
        <v>Debit</v>
      </c>
      <c r="AP186" s="1">
        <f t="shared" ca="1" si="106"/>
        <v>1.0532407407407574E-3</v>
      </c>
      <c r="AQ186" s="1">
        <f t="shared" ca="1" si="94"/>
        <v>2.0370370370370373E-3</v>
      </c>
      <c r="AR186">
        <f t="shared" ca="1" si="107"/>
        <v>1</v>
      </c>
      <c r="AS186" s="33">
        <f t="shared" ca="1" si="130"/>
        <v>1.0532407407407574E-3</v>
      </c>
      <c r="AT186" s="33">
        <f t="shared" ca="1" si="108"/>
        <v>2.0370370370370373E-3</v>
      </c>
      <c r="AX186">
        <f t="shared" si="131"/>
        <v>182</v>
      </c>
      <c r="AY186" s="34">
        <v>5.7743778935188256E-4</v>
      </c>
    </row>
    <row r="187" spans="1:51">
      <c r="A187" s="2">
        <v>58</v>
      </c>
      <c r="B187" s="1">
        <f t="shared" si="95"/>
        <v>6.7129629629629625E-4</v>
      </c>
      <c r="C187" s="5">
        <f t="shared" ca="1" si="109"/>
        <v>0.74109953703703746</v>
      </c>
      <c r="D187" s="18">
        <f t="shared" ca="1" si="89"/>
        <v>0.74109953703703746</v>
      </c>
      <c r="E187" s="21">
        <f t="shared" ca="1" si="110"/>
        <v>0</v>
      </c>
      <c r="F187" s="18">
        <f t="shared" ca="1" si="111"/>
        <v>0.74109953703703746</v>
      </c>
      <c r="G187" s="25">
        <f t="shared" ca="1" si="96"/>
        <v>26</v>
      </c>
      <c r="H187" s="18">
        <f t="shared" ca="1" si="112"/>
        <v>3.0092592592592595E-4</v>
      </c>
      <c r="I187" s="18">
        <f t="shared" ca="1" si="113"/>
        <v>0.74140046296296336</v>
      </c>
      <c r="J187" s="16">
        <f t="shared" ca="1" si="114"/>
        <v>0.74140046296296336</v>
      </c>
      <c r="K187" s="23">
        <f t="shared" ca="1" si="115"/>
        <v>3.2407407407419875E-4</v>
      </c>
      <c r="L187" s="16">
        <f t="shared" ca="1" si="116"/>
        <v>0.74172453703703756</v>
      </c>
      <c r="M187" s="15">
        <f t="shared" ca="1" si="97"/>
        <v>17</v>
      </c>
      <c r="N187" s="16">
        <f t="shared" ca="1" si="98"/>
        <v>1.9675925925925926E-4</v>
      </c>
      <c r="O187" s="16">
        <f t="shared" ca="1" si="117"/>
        <v>0.74192129629629677</v>
      </c>
      <c r="P187" s="14">
        <f t="shared" ca="1" si="118"/>
        <v>0.74192129629629677</v>
      </c>
      <c r="Q187" s="23">
        <f>0</f>
        <v>0</v>
      </c>
      <c r="R187" s="14">
        <f t="shared" ca="1" si="119"/>
        <v>0.74192129629629677</v>
      </c>
      <c r="S187" s="13">
        <f t="shared" ca="1" si="99"/>
        <v>15</v>
      </c>
      <c r="T187" s="14">
        <f t="shared" ca="1" si="100"/>
        <v>1.7361111111111112E-4</v>
      </c>
      <c r="U187" s="14">
        <f t="shared" ca="1" si="120"/>
        <v>0.74209490740740791</v>
      </c>
      <c r="V187" s="12">
        <f t="shared" ca="1" si="121"/>
        <v>0.74209490740740791</v>
      </c>
      <c r="W187" s="23">
        <f t="shared" ca="1" si="122"/>
        <v>1.0763888888889461E-3</v>
      </c>
      <c r="X187" s="12">
        <f t="shared" ca="1" si="123"/>
        <v>0.74317129629629686</v>
      </c>
      <c r="Y187" s="11">
        <f t="shared" ca="1" si="101"/>
        <v>32</v>
      </c>
      <c r="Z187" s="12">
        <f t="shared" ca="1" si="102"/>
        <v>3.7037037037037035E-4</v>
      </c>
      <c r="AA187" s="12">
        <f t="shared" ca="1" si="124"/>
        <v>0.74354166666666721</v>
      </c>
      <c r="AB187" s="10">
        <f t="shared" ca="1" si="125"/>
        <v>0.74354166666666721</v>
      </c>
      <c r="AC187" s="23">
        <f>0</f>
        <v>0</v>
      </c>
      <c r="AD187" s="10">
        <f t="shared" ca="1" si="126"/>
        <v>0.74354166666666721</v>
      </c>
      <c r="AE187" s="9">
        <f t="shared" ca="1" si="90"/>
        <v>20</v>
      </c>
      <c r="AF187" s="10">
        <f t="shared" ca="1" si="103"/>
        <v>2.3148148148148149E-4</v>
      </c>
      <c r="AG187" s="10">
        <f t="shared" ca="1" si="127"/>
        <v>0.74377314814814866</v>
      </c>
      <c r="AH187" s="9" t="str">
        <f t="shared" ca="1" si="91"/>
        <v>Bowl</v>
      </c>
      <c r="AI187" s="8">
        <f t="shared" ca="1" si="128"/>
        <v>0.74377314814814866</v>
      </c>
      <c r="AJ187" s="23">
        <f t="shared" ca="1" si="129"/>
        <v>0</v>
      </c>
      <c r="AK187" s="8">
        <f t="shared" ca="1" si="132"/>
        <v>0.74377314814814866</v>
      </c>
      <c r="AL187" s="7">
        <f t="shared" ca="1" si="92"/>
        <v>35</v>
      </c>
      <c r="AM187" s="8">
        <f t="shared" ca="1" si="104"/>
        <v>4.0509259259259258E-4</v>
      </c>
      <c r="AN187" s="8">
        <f t="shared" ca="1" si="105"/>
        <v>0.74417824074074124</v>
      </c>
      <c r="AO187" s="7" t="str">
        <f t="shared" ca="1" si="93"/>
        <v>Cash</v>
      </c>
      <c r="AP187" s="1">
        <f t="shared" ca="1" si="106"/>
        <v>1.4004629629631449E-3</v>
      </c>
      <c r="AQ187" s="1">
        <f t="shared" ca="1" si="94"/>
        <v>1.6782407407407406E-3</v>
      </c>
      <c r="AR187">
        <f t="shared" ca="1" si="107"/>
        <v>1</v>
      </c>
      <c r="AS187" s="33">
        <f t="shared" ca="1" si="130"/>
        <v>1.4004629629631449E-3</v>
      </c>
      <c r="AT187" s="33">
        <f t="shared" ca="1" si="108"/>
        <v>1.6782407407407406E-3</v>
      </c>
      <c r="AX187">
        <f t="shared" si="131"/>
        <v>183</v>
      </c>
      <c r="AY187" s="34">
        <v>4.4766473887138634E-4</v>
      </c>
    </row>
    <row r="188" spans="1:51">
      <c r="A188" s="2">
        <v>169</v>
      </c>
      <c r="B188" s="1">
        <f t="shared" si="95"/>
        <v>1.9560185185185184E-3</v>
      </c>
      <c r="C188" s="5">
        <f t="shared" ca="1" si="109"/>
        <v>0.74305555555555602</v>
      </c>
      <c r="D188" s="18">
        <f t="shared" ca="1" si="89"/>
        <v>0.74305555555555602</v>
      </c>
      <c r="E188" s="21">
        <f t="shared" ca="1" si="110"/>
        <v>0</v>
      </c>
      <c r="F188" s="18">
        <f t="shared" ca="1" si="111"/>
        <v>0.74305555555555602</v>
      </c>
      <c r="G188" s="25">
        <f t="shared" ca="1" si="96"/>
        <v>29</v>
      </c>
      <c r="H188" s="18">
        <f t="shared" ca="1" si="112"/>
        <v>3.3564814814814812E-4</v>
      </c>
      <c r="I188" s="18">
        <f t="shared" ca="1" si="113"/>
        <v>0.74339120370370415</v>
      </c>
      <c r="J188" s="16">
        <f t="shared" ca="1" si="114"/>
        <v>0.74339120370370415</v>
      </c>
      <c r="K188" s="23">
        <f t="shared" ca="1" si="115"/>
        <v>0</v>
      </c>
      <c r="L188" s="16">
        <f t="shared" ca="1" si="116"/>
        <v>0.74339120370370415</v>
      </c>
      <c r="M188" s="15">
        <f t="shared" ca="1" si="97"/>
        <v>27</v>
      </c>
      <c r="N188" s="16">
        <f t="shared" ca="1" si="98"/>
        <v>3.1250000000000001E-4</v>
      </c>
      <c r="O188" s="16">
        <f t="shared" ca="1" si="117"/>
        <v>0.7437037037037042</v>
      </c>
      <c r="P188" s="14">
        <f t="shared" ca="1" si="118"/>
        <v>0.7437037037037042</v>
      </c>
      <c r="Q188" s="23">
        <f>0</f>
        <v>0</v>
      </c>
      <c r="R188" s="14">
        <f t="shared" ca="1" si="119"/>
        <v>0.7437037037037042</v>
      </c>
      <c r="S188" s="13">
        <f t="shared" ca="1" si="99"/>
        <v>18</v>
      </c>
      <c r="T188" s="14">
        <f t="shared" ca="1" si="100"/>
        <v>2.0833333333333335E-4</v>
      </c>
      <c r="U188" s="14">
        <f t="shared" ca="1" si="120"/>
        <v>0.74391203703703757</v>
      </c>
      <c r="V188" s="12">
        <f t="shared" ca="1" si="121"/>
        <v>0.74391203703703757</v>
      </c>
      <c r="W188" s="23">
        <f t="shared" ca="1" si="122"/>
        <v>0</v>
      </c>
      <c r="X188" s="12">
        <f t="shared" ca="1" si="123"/>
        <v>0.74391203703703757</v>
      </c>
      <c r="Y188" s="11">
        <f t="shared" ca="1" si="101"/>
        <v>20</v>
      </c>
      <c r="Z188" s="12">
        <f t="shared" ca="1" si="102"/>
        <v>2.3148148148148149E-4</v>
      </c>
      <c r="AA188" s="12">
        <f t="shared" ca="1" si="124"/>
        <v>0.74414351851851901</v>
      </c>
      <c r="AB188" s="10">
        <f t="shared" ca="1" si="125"/>
        <v>0.74414351851851901</v>
      </c>
      <c r="AC188" s="23">
        <f>0</f>
        <v>0</v>
      </c>
      <c r="AD188" s="10">
        <f t="shared" ca="1" si="126"/>
        <v>0.74414351851851901</v>
      </c>
      <c r="AE188" s="9">
        <f t="shared" ca="1" si="90"/>
        <v>35</v>
      </c>
      <c r="AF188" s="10">
        <f t="shared" ca="1" si="103"/>
        <v>4.0509259259259258E-4</v>
      </c>
      <c r="AG188" s="10">
        <f t="shared" ca="1" si="127"/>
        <v>0.74454861111111159</v>
      </c>
      <c r="AH188" s="9" t="str">
        <f t="shared" ca="1" si="91"/>
        <v>Bowl</v>
      </c>
      <c r="AI188" s="8">
        <f t="shared" ca="1" si="128"/>
        <v>0.74454861111111159</v>
      </c>
      <c r="AJ188" s="23">
        <f t="shared" ca="1" si="129"/>
        <v>0</v>
      </c>
      <c r="AK188" s="8">
        <f t="shared" ca="1" si="132"/>
        <v>0.74454861111111159</v>
      </c>
      <c r="AL188" s="7">
        <f t="shared" ca="1" si="92"/>
        <v>18</v>
      </c>
      <c r="AM188" s="8">
        <f t="shared" ca="1" si="104"/>
        <v>2.0833333333333335E-4</v>
      </c>
      <c r="AN188" s="8">
        <f t="shared" ca="1" si="105"/>
        <v>0.74475694444444496</v>
      </c>
      <c r="AO188" s="7" t="str">
        <f t="shared" ca="1" si="93"/>
        <v>Debit</v>
      </c>
      <c r="AP188" s="1">
        <f t="shared" ca="1" si="106"/>
        <v>0</v>
      </c>
      <c r="AQ188" s="1">
        <f t="shared" ca="1" si="94"/>
        <v>1.7013888888888888E-3</v>
      </c>
      <c r="AR188">
        <f t="shared" ca="1" si="107"/>
        <v>1</v>
      </c>
      <c r="AS188" s="33">
        <f t="shared" ca="1" si="130"/>
        <v>0</v>
      </c>
      <c r="AT188" s="33">
        <f t="shared" ca="1" si="108"/>
        <v>1.7013888888888888E-3</v>
      </c>
      <c r="AX188">
        <f t="shared" si="131"/>
        <v>184</v>
      </c>
      <c r="AY188" s="34">
        <v>5.6531551143622534E-4</v>
      </c>
    </row>
    <row r="189" spans="1:51">
      <c r="A189" s="2">
        <v>37</v>
      </c>
      <c r="B189" s="1">
        <f t="shared" si="95"/>
        <v>4.2824074074074075E-4</v>
      </c>
      <c r="C189" s="5">
        <f t="shared" ca="1" si="109"/>
        <v>0.74348379629629679</v>
      </c>
      <c r="D189" s="18">
        <f t="shared" ca="1" si="89"/>
        <v>0.74348379629629679</v>
      </c>
      <c r="E189" s="21">
        <f t="shared" ca="1" si="110"/>
        <v>0</v>
      </c>
      <c r="F189" s="18">
        <f t="shared" ca="1" si="111"/>
        <v>0.74348379629629679</v>
      </c>
      <c r="G189" s="25">
        <f t="shared" ca="1" si="96"/>
        <v>26</v>
      </c>
      <c r="H189" s="18">
        <f t="shared" ca="1" si="112"/>
        <v>3.0092592592592595E-4</v>
      </c>
      <c r="I189" s="18">
        <f t="shared" ca="1" si="113"/>
        <v>0.74378472222222269</v>
      </c>
      <c r="J189" s="16">
        <f t="shared" ca="1" si="114"/>
        <v>0.74378472222222269</v>
      </c>
      <c r="K189" s="23">
        <f t="shared" ca="1" si="115"/>
        <v>1.2731481481487172E-4</v>
      </c>
      <c r="L189" s="16">
        <f t="shared" ca="1" si="116"/>
        <v>0.74391203703703757</v>
      </c>
      <c r="M189" s="15">
        <f t="shared" ca="1" si="97"/>
        <v>25</v>
      </c>
      <c r="N189" s="16">
        <f t="shared" ca="1" si="98"/>
        <v>2.8935185185185184E-4</v>
      </c>
      <c r="O189" s="16">
        <f t="shared" ca="1" si="117"/>
        <v>0.74420138888888943</v>
      </c>
      <c r="P189" s="14">
        <f t="shared" ca="1" si="118"/>
        <v>0.74420138888888943</v>
      </c>
      <c r="Q189" s="23">
        <f>0</f>
        <v>0</v>
      </c>
      <c r="R189" s="14">
        <f t="shared" ca="1" si="119"/>
        <v>0.74420138888888943</v>
      </c>
      <c r="S189" s="13">
        <f t="shared" ca="1" si="99"/>
        <v>28</v>
      </c>
      <c r="T189" s="14">
        <f t="shared" ca="1" si="100"/>
        <v>3.2407407407407406E-4</v>
      </c>
      <c r="U189" s="14">
        <f t="shared" ca="1" si="120"/>
        <v>0.74452546296296351</v>
      </c>
      <c r="V189" s="12">
        <f t="shared" ca="1" si="121"/>
        <v>0.74452546296296351</v>
      </c>
      <c r="W189" s="23">
        <f t="shared" ca="1" si="122"/>
        <v>2.3148148148077752E-5</v>
      </c>
      <c r="X189" s="12">
        <f t="shared" ca="1" si="123"/>
        <v>0.74454861111111159</v>
      </c>
      <c r="Y189" s="11">
        <f t="shared" ca="1" si="101"/>
        <v>50</v>
      </c>
      <c r="Z189" s="12">
        <f t="shared" ca="1" si="102"/>
        <v>5.7870370370370367E-4</v>
      </c>
      <c r="AA189" s="12">
        <f t="shared" ca="1" si="124"/>
        <v>0.74512731481481531</v>
      </c>
      <c r="AB189" s="10">
        <f t="shared" ca="1" si="125"/>
        <v>0.74512731481481531</v>
      </c>
      <c r="AC189" s="23">
        <f>0</f>
        <v>0</v>
      </c>
      <c r="AD189" s="10">
        <f t="shared" ca="1" si="126"/>
        <v>0.74512731481481531</v>
      </c>
      <c r="AE189" s="9">
        <f t="shared" ca="1" si="90"/>
        <v>59</v>
      </c>
      <c r="AF189" s="10">
        <f t="shared" ca="1" si="103"/>
        <v>6.8287037037037036E-4</v>
      </c>
      <c r="AG189" s="10">
        <f t="shared" ca="1" si="127"/>
        <v>0.74581018518518571</v>
      </c>
      <c r="AH189" s="9" t="str">
        <f t="shared" ca="1" si="91"/>
        <v>Quesadilla</v>
      </c>
      <c r="AI189" s="8">
        <f t="shared" ca="1" si="128"/>
        <v>0.74581018518518571</v>
      </c>
      <c r="AJ189" s="23">
        <f t="shared" ca="1" si="129"/>
        <v>0</v>
      </c>
      <c r="AK189" s="8">
        <f t="shared" ca="1" si="132"/>
        <v>0.74581018518518571</v>
      </c>
      <c r="AL189" s="7">
        <f t="shared" ca="1" si="92"/>
        <v>22</v>
      </c>
      <c r="AM189" s="8">
        <f t="shared" ca="1" si="104"/>
        <v>2.5462962962962961E-4</v>
      </c>
      <c r="AN189" s="8">
        <f t="shared" ca="1" si="105"/>
        <v>0.74606481481481535</v>
      </c>
      <c r="AO189" s="7" t="str">
        <f t="shared" ca="1" si="93"/>
        <v>Debit</v>
      </c>
      <c r="AP189" s="1">
        <f t="shared" ca="1" si="106"/>
        <v>1.5046296296294948E-4</v>
      </c>
      <c r="AQ189" s="1">
        <f t="shared" ca="1" si="94"/>
        <v>2.4305555555555556E-3</v>
      </c>
      <c r="AR189">
        <f t="shared" ca="1" si="107"/>
        <v>1</v>
      </c>
      <c r="AS189" s="33">
        <f t="shared" ca="1" si="130"/>
        <v>1.5046296296294948E-4</v>
      </c>
      <c r="AT189" s="33">
        <f t="shared" ca="1" si="108"/>
        <v>2.4305555555555556E-3</v>
      </c>
      <c r="AX189">
        <f t="shared" si="131"/>
        <v>185</v>
      </c>
      <c r="AY189" s="34">
        <v>4.5244107744108944E-4</v>
      </c>
    </row>
    <row r="190" spans="1:51">
      <c r="A190" s="2">
        <v>123</v>
      </c>
      <c r="B190" s="1">
        <f t="shared" si="95"/>
        <v>1.4236111111111112E-3</v>
      </c>
      <c r="C190" s="5">
        <f t="shared" ca="1" si="109"/>
        <v>0.74490740740740791</v>
      </c>
      <c r="D190" s="18">
        <f t="shared" ca="1" si="89"/>
        <v>0.74490740740740791</v>
      </c>
      <c r="E190" s="21">
        <f t="shared" ca="1" si="110"/>
        <v>0</v>
      </c>
      <c r="F190" s="18">
        <f t="shared" ca="1" si="111"/>
        <v>0.74490740740740791</v>
      </c>
      <c r="G190" s="25">
        <f t="shared" ca="1" si="96"/>
        <v>25</v>
      </c>
      <c r="H190" s="18">
        <f t="shared" ca="1" si="112"/>
        <v>2.8935185185185184E-4</v>
      </c>
      <c r="I190" s="18">
        <f t="shared" ca="1" si="113"/>
        <v>0.74519675925925977</v>
      </c>
      <c r="J190" s="16">
        <f t="shared" ca="1" si="114"/>
        <v>0.74519675925925977</v>
      </c>
      <c r="K190" s="23">
        <f t="shared" ca="1" si="115"/>
        <v>0</v>
      </c>
      <c r="L190" s="16">
        <f t="shared" ca="1" si="116"/>
        <v>0.74519675925925977</v>
      </c>
      <c r="M190" s="15">
        <f t="shared" ca="1" si="97"/>
        <v>19</v>
      </c>
      <c r="N190" s="16">
        <f t="shared" ca="1" si="98"/>
        <v>2.199074074074074E-4</v>
      </c>
      <c r="O190" s="16">
        <f t="shared" ca="1" si="117"/>
        <v>0.74541666666666717</v>
      </c>
      <c r="P190" s="14">
        <f t="shared" ca="1" si="118"/>
        <v>0.74541666666666717</v>
      </c>
      <c r="Q190" s="23">
        <f>0</f>
        <v>0</v>
      </c>
      <c r="R190" s="14">
        <f t="shared" ca="1" si="119"/>
        <v>0.74541666666666717</v>
      </c>
      <c r="S190" s="13">
        <f t="shared" ca="1" si="99"/>
        <v>25</v>
      </c>
      <c r="T190" s="14">
        <f t="shared" ca="1" si="100"/>
        <v>2.8935185185185184E-4</v>
      </c>
      <c r="U190" s="14">
        <f t="shared" ca="1" si="120"/>
        <v>0.74570601851851903</v>
      </c>
      <c r="V190" s="12">
        <f t="shared" ca="1" si="121"/>
        <v>0.74570601851851903</v>
      </c>
      <c r="W190" s="23">
        <f t="shared" ca="1" si="122"/>
        <v>1.0416666666668295E-4</v>
      </c>
      <c r="X190" s="12">
        <f t="shared" ca="1" si="123"/>
        <v>0.74581018518518571</v>
      </c>
      <c r="Y190" s="11">
        <f t="shared" ca="1" si="101"/>
        <v>49</v>
      </c>
      <c r="Z190" s="12">
        <f t="shared" ca="1" si="102"/>
        <v>5.6712962962962967E-4</v>
      </c>
      <c r="AA190" s="12">
        <f t="shared" ca="1" si="124"/>
        <v>0.7463773148148154</v>
      </c>
      <c r="AB190" s="10">
        <f t="shared" ca="1" si="125"/>
        <v>0.7463773148148154</v>
      </c>
      <c r="AC190" s="23">
        <f>0</f>
        <v>0</v>
      </c>
      <c r="AD190" s="10">
        <f t="shared" ca="1" si="126"/>
        <v>0.7463773148148154</v>
      </c>
      <c r="AE190" s="9">
        <f t="shared" ca="1" si="90"/>
        <v>29</v>
      </c>
      <c r="AF190" s="10">
        <f t="shared" ca="1" si="103"/>
        <v>3.3564814814814812E-4</v>
      </c>
      <c r="AG190" s="10">
        <f t="shared" ca="1" si="127"/>
        <v>0.74671296296296352</v>
      </c>
      <c r="AH190" s="9" t="str">
        <f t="shared" ca="1" si="91"/>
        <v>Bowl</v>
      </c>
      <c r="AI190" s="8">
        <f t="shared" ca="1" si="128"/>
        <v>0.74671296296296352</v>
      </c>
      <c r="AJ190" s="23">
        <f t="shared" ca="1" si="129"/>
        <v>0</v>
      </c>
      <c r="AK190" s="8">
        <f t="shared" ca="1" si="132"/>
        <v>0.74671296296296352</v>
      </c>
      <c r="AL190" s="7">
        <f t="shared" ca="1" si="92"/>
        <v>17</v>
      </c>
      <c r="AM190" s="8">
        <f t="shared" ca="1" si="104"/>
        <v>1.9675925925925926E-4</v>
      </c>
      <c r="AN190" s="8">
        <f t="shared" ca="1" si="105"/>
        <v>0.74690972222222274</v>
      </c>
      <c r="AO190" s="7" t="str">
        <f t="shared" ca="1" si="93"/>
        <v>Debit</v>
      </c>
      <c r="AP190" s="1">
        <f t="shared" ca="1" si="106"/>
        <v>1.0416666666668295E-4</v>
      </c>
      <c r="AQ190" s="1">
        <f t="shared" ca="1" si="94"/>
        <v>1.8981481481481482E-3</v>
      </c>
      <c r="AR190">
        <f t="shared" ca="1" si="107"/>
        <v>1</v>
      </c>
      <c r="AS190" s="33">
        <f t="shared" ca="1" si="130"/>
        <v>1.0416666666668295E-4</v>
      </c>
      <c r="AT190" s="33">
        <f t="shared" ca="1" si="108"/>
        <v>1.8981481481481482E-3</v>
      </c>
      <c r="AX190">
        <f t="shared" si="131"/>
        <v>186</v>
      </c>
      <c r="AY190" s="34">
        <v>4.7866281107607645E-4</v>
      </c>
    </row>
    <row r="191" spans="1:51">
      <c r="A191" s="2">
        <v>171</v>
      </c>
      <c r="B191" s="1">
        <f t="shared" si="95"/>
        <v>1.9791666666666668E-3</v>
      </c>
      <c r="C191" s="5">
        <f t="shared" ca="1" si="109"/>
        <v>0.74688657407407455</v>
      </c>
      <c r="D191" s="18">
        <f t="shared" ca="1" si="89"/>
        <v>0.74688657407407455</v>
      </c>
      <c r="E191" s="21">
        <f t="shared" ca="1" si="110"/>
        <v>0</v>
      </c>
      <c r="F191" s="18">
        <f t="shared" ca="1" si="111"/>
        <v>0.74688657407407455</v>
      </c>
      <c r="G191" s="25">
        <f t="shared" ca="1" si="96"/>
        <v>13</v>
      </c>
      <c r="H191" s="18">
        <f t="shared" ca="1" si="112"/>
        <v>1.5046296296296297E-4</v>
      </c>
      <c r="I191" s="18">
        <f t="shared" ca="1" si="113"/>
        <v>0.7470370370370375</v>
      </c>
      <c r="J191" s="16">
        <f t="shared" ca="1" si="114"/>
        <v>0.7470370370370375</v>
      </c>
      <c r="K191" s="23">
        <f t="shared" ca="1" si="115"/>
        <v>0</v>
      </c>
      <c r="L191" s="16">
        <f t="shared" ca="1" si="116"/>
        <v>0.7470370370370375</v>
      </c>
      <c r="M191" s="15">
        <f t="shared" ca="1" si="97"/>
        <v>20</v>
      </c>
      <c r="N191" s="16">
        <f t="shared" ca="1" si="98"/>
        <v>2.3148148148148149E-4</v>
      </c>
      <c r="O191" s="16">
        <f t="shared" ca="1" si="117"/>
        <v>0.74726851851851894</v>
      </c>
      <c r="P191" s="14">
        <f t="shared" ca="1" si="118"/>
        <v>0.74726851851851894</v>
      </c>
      <c r="Q191" s="23">
        <f>0</f>
        <v>0</v>
      </c>
      <c r="R191" s="14">
        <f t="shared" ca="1" si="119"/>
        <v>0.74726851851851894</v>
      </c>
      <c r="S191" s="13">
        <f t="shared" ca="1" si="99"/>
        <v>19</v>
      </c>
      <c r="T191" s="14">
        <f t="shared" ca="1" si="100"/>
        <v>2.199074074074074E-4</v>
      </c>
      <c r="U191" s="14">
        <f t="shared" ca="1" si="120"/>
        <v>0.74748842592592635</v>
      </c>
      <c r="V191" s="12">
        <f t="shared" ca="1" si="121"/>
        <v>0.74748842592592635</v>
      </c>
      <c r="W191" s="23">
        <f t="shared" ca="1" si="122"/>
        <v>0</v>
      </c>
      <c r="X191" s="12">
        <f t="shared" ca="1" si="123"/>
        <v>0.74748842592592635</v>
      </c>
      <c r="Y191" s="11">
        <f t="shared" ca="1" si="101"/>
        <v>21</v>
      </c>
      <c r="Z191" s="12">
        <f t="shared" ca="1" si="102"/>
        <v>2.4305555555555555E-4</v>
      </c>
      <c r="AA191" s="12">
        <f t="shared" ca="1" si="124"/>
        <v>0.74773148148148194</v>
      </c>
      <c r="AB191" s="10">
        <f t="shared" ca="1" si="125"/>
        <v>0.74773148148148194</v>
      </c>
      <c r="AC191" s="23">
        <f>0</f>
        <v>0</v>
      </c>
      <c r="AD191" s="10">
        <f t="shared" ca="1" si="126"/>
        <v>0.74773148148148194</v>
      </c>
      <c r="AE191" s="9">
        <f t="shared" ca="1" si="90"/>
        <v>44</v>
      </c>
      <c r="AF191" s="10">
        <f t="shared" ca="1" si="103"/>
        <v>5.0925925925925921E-4</v>
      </c>
      <c r="AG191" s="10">
        <f t="shared" ca="1" si="127"/>
        <v>0.74824074074074121</v>
      </c>
      <c r="AH191" s="9" t="str">
        <f t="shared" ca="1" si="91"/>
        <v>Bowl</v>
      </c>
      <c r="AI191" s="8">
        <f t="shared" ca="1" si="128"/>
        <v>0.74824074074074121</v>
      </c>
      <c r="AJ191" s="23">
        <f t="shared" ca="1" si="129"/>
        <v>0</v>
      </c>
      <c r="AK191" s="8">
        <f t="shared" ca="1" si="132"/>
        <v>0.74824074074074121</v>
      </c>
      <c r="AL191" s="7">
        <f t="shared" ca="1" si="92"/>
        <v>28</v>
      </c>
      <c r="AM191" s="8">
        <f t="shared" ca="1" si="104"/>
        <v>3.2407407407407406E-4</v>
      </c>
      <c r="AN191" s="8">
        <f t="shared" ca="1" si="105"/>
        <v>0.74856481481481529</v>
      </c>
      <c r="AO191" s="7" t="str">
        <f t="shared" ca="1" si="93"/>
        <v>Debit</v>
      </c>
      <c r="AP191" s="1">
        <f t="shared" ca="1" si="106"/>
        <v>0</v>
      </c>
      <c r="AQ191" s="1">
        <f t="shared" ca="1" si="94"/>
        <v>1.6782407407407406E-3</v>
      </c>
      <c r="AR191">
        <f t="shared" ca="1" si="107"/>
        <v>1</v>
      </c>
      <c r="AS191" s="33">
        <f t="shared" ca="1" si="130"/>
        <v>0</v>
      </c>
      <c r="AT191" s="33">
        <f t="shared" ca="1" si="108"/>
        <v>1.6782407407407406E-3</v>
      </c>
      <c r="AX191">
        <f t="shared" si="131"/>
        <v>187</v>
      </c>
      <c r="AY191" s="34">
        <v>4.8600226401950756E-4</v>
      </c>
    </row>
    <row r="192" spans="1:51">
      <c r="A192" s="2">
        <v>35</v>
      </c>
      <c r="B192" s="1">
        <f t="shared" si="95"/>
        <v>4.0509259259259258E-4</v>
      </c>
      <c r="C192" s="5">
        <f t="shared" ca="1" si="109"/>
        <v>0.74729166666666713</v>
      </c>
      <c r="D192" s="18">
        <f t="shared" ca="1" si="89"/>
        <v>0.74729166666666713</v>
      </c>
      <c r="E192" s="21">
        <f t="shared" ca="1" si="110"/>
        <v>0</v>
      </c>
      <c r="F192" s="18">
        <f t="shared" ca="1" si="111"/>
        <v>0.74729166666666713</v>
      </c>
      <c r="G192" s="25">
        <f t="shared" ca="1" si="96"/>
        <v>14</v>
      </c>
      <c r="H192" s="18">
        <f t="shared" ca="1" si="112"/>
        <v>1.6203703703703703E-4</v>
      </c>
      <c r="I192" s="18">
        <f t="shared" ca="1" si="113"/>
        <v>0.74745370370370412</v>
      </c>
      <c r="J192" s="16">
        <f t="shared" ca="1" si="114"/>
        <v>0.74745370370370412</v>
      </c>
      <c r="K192" s="23">
        <f t="shared" ca="1" si="115"/>
        <v>3.472222222222765E-5</v>
      </c>
      <c r="L192" s="16">
        <f t="shared" ca="1" si="116"/>
        <v>0.74748842592592635</v>
      </c>
      <c r="M192" s="15">
        <f t="shared" ca="1" si="97"/>
        <v>20</v>
      </c>
      <c r="N192" s="16">
        <f t="shared" ca="1" si="98"/>
        <v>2.3148148148148149E-4</v>
      </c>
      <c r="O192" s="16">
        <f t="shared" ca="1" si="117"/>
        <v>0.74771990740740779</v>
      </c>
      <c r="P192" s="14">
        <f t="shared" ca="1" si="118"/>
        <v>0.74771990740740779</v>
      </c>
      <c r="Q192" s="23">
        <f>0</f>
        <v>0</v>
      </c>
      <c r="R192" s="14">
        <f t="shared" ca="1" si="119"/>
        <v>0.74771990740740779</v>
      </c>
      <c r="S192" s="13">
        <f t="shared" ca="1" si="99"/>
        <v>31</v>
      </c>
      <c r="T192" s="14">
        <f t="shared" ca="1" si="100"/>
        <v>3.5879629629629629E-4</v>
      </c>
      <c r="U192" s="14">
        <f t="shared" ca="1" si="120"/>
        <v>0.74807870370370411</v>
      </c>
      <c r="V192" s="12">
        <f t="shared" ca="1" si="121"/>
        <v>0.74807870370370411</v>
      </c>
      <c r="W192" s="23">
        <f t="shared" ca="1" si="122"/>
        <v>1.6203703703709937E-4</v>
      </c>
      <c r="X192" s="12">
        <f t="shared" ca="1" si="123"/>
        <v>0.74824074074074121</v>
      </c>
      <c r="Y192" s="11">
        <f t="shared" ca="1" si="101"/>
        <v>38</v>
      </c>
      <c r="Z192" s="12">
        <f t="shared" ca="1" si="102"/>
        <v>4.3981481481481481E-4</v>
      </c>
      <c r="AA192" s="12">
        <f t="shared" ca="1" si="124"/>
        <v>0.74868055555555602</v>
      </c>
      <c r="AB192" s="10">
        <f t="shared" ca="1" si="125"/>
        <v>0.74868055555555602</v>
      </c>
      <c r="AC192" s="23">
        <f>0</f>
        <v>0</v>
      </c>
      <c r="AD192" s="10">
        <f t="shared" ca="1" si="126"/>
        <v>0.74868055555555602</v>
      </c>
      <c r="AE192" s="9">
        <f t="shared" ca="1" si="90"/>
        <v>42</v>
      </c>
      <c r="AF192" s="10">
        <f t="shared" ca="1" si="103"/>
        <v>4.861111111111111E-4</v>
      </c>
      <c r="AG192" s="10">
        <f t="shared" ca="1" si="127"/>
        <v>0.74916666666666709</v>
      </c>
      <c r="AH192" s="9" t="str">
        <f t="shared" ca="1" si="91"/>
        <v>Bowl</v>
      </c>
      <c r="AI192" s="8">
        <f t="shared" ca="1" si="128"/>
        <v>0.74916666666666709</v>
      </c>
      <c r="AJ192" s="23">
        <f t="shared" ca="1" si="129"/>
        <v>0</v>
      </c>
      <c r="AK192" s="8">
        <f t="shared" ca="1" si="132"/>
        <v>0.74916666666666709</v>
      </c>
      <c r="AL192" s="7">
        <f t="shared" ca="1" si="92"/>
        <v>29</v>
      </c>
      <c r="AM192" s="8">
        <f t="shared" ca="1" si="104"/>
        <v>3.3564814814814812E-4</v>
      </c>
      <c r="AN192" s="8">
        <f t="shared" ca="1" si="105"/>
        <v>0.74950231481481522</v>
      </c>
      <c r="AO192" s="7" t="str">
        <f t="shared" ca="1" si="93"/>
        <v>Debit</v>
      </c>
      <c r="AP192" s="1">
        <f t="shared" ca="1" si="106"/>
        <v>1.9675925925932702E-4</v>
      </c>
      <c r="AQ192" s="1">
        <f t="shared" ca="1" si="94"/>
        <v>2.0138888888888888E-3</v>
      </c>
      <c r="AR192">
        <f t="shared" ca="1" si="107"/>
        <v>1</v>
      </c>
      <c r="AS192" s="33">
        <f t="shared" ca="1" si="130"/>
        <v>1.9675925925932702E-4</v>
      </c>
      <c r="AT192" s="33">
        <f t="shared" ca="1" si="108"/>
        <v>2.0138888888888888E-3</v>
      </c>
      <c r="AX192">
        <f t="shared" si="131"/>
        <v>188</v>
      </c>
      <c r="AY192" s="34">
        <v>4.3956003959939427E-4</v>
      </c>
    </row>
    <row r="193" spans="1:51">
      <c r="A193" s="2">
        <v>31</v>
      </c>
      <c r="B193" s="1">
        <f t="shared" si="95"/>
        <v>3.5879629629629629E-4</v>
      </c>
      <c r="C193" s="5">
        <f t="shared" ca="1" si="109"/>
        <v>0.74765046296296345</v>
      </c>
      <c r="D193" s="18">
        <f t="shared" ca="1" si="89"/>
        <v>0.74765046296296345</v>
      </c>
      <c r="E193" s="21">
        <f t="shared" ca="1" si="110"/>
        <v>0</v>
      </c>
      <c r="F193" s="18">
        <f t="shared" ca="1" si="111"/>
        <v>0.74765046296296345</v>
      </c>
      <c r="G193" s="25">
        <f t="shared" ca="1" si="96"/>
        <v>11</v>
      </c>
      <c r="H193" s="18">
        <f t="shared" ca="1" si="112"/>
        <v>1.273148148148148E-4</v>
      </c>
      <c r="I193" s="18">
        <f t="shared" ca="1" si="113"/>
        <v>0.74777777777777821</v>
      </c>
      <c r="J193" s="16">
        <f t="shared" ca="1" si="114"/>
        <v>0.74777777777777821</v>
      </c>
      <c r="K193" s="23">
        <f t="shared" ca="1" si="115"/>
        <v>3.0092592592589895E-4</v>
      </c>
      <c r="L193" s="16">
        <f t="shared" ca="1" si="116"/>
        <v>0.74807870370370411</v>
      </c>
      <c r="M193" s="15">
        <f t="shared" ca="1" si="97"/>
        <v>15</v>
      </c>
      <c r="N193" s="16">
        <f t="shared" ca="1" si="98"/>
        <v>1.7361111111111112E-4</v>
      </c>
      <c r="O193" s="16">
        <f t="shared" ca="1" si="117"/>
        <v>0.74825231481481524</v>
      </c>
      <c r="P193" s="14">
        <f t="shared" ca="1" si="118"/>
        <v>0.74825231481481524</v>
      </c>
      <c r="Q193" s="23">
        <f>0</f>
        <v>0</v>
      </c>
      <c r="R193" s="14">
        <f t="shared" ca="1" si="119"/>
        <v>0.74825231481481524</v>
      </c>
      <c r="S193" s="13">
        <f t="shared" ca="1" si="99"/>
        <v>35</v>
      </c>
      <c r="T193" s="14">
        <f t="shared" ca="1" si="100"/>
        <v>4.0509259259259258E-4</v>
      </c>
      <c r="U193" s="14">
        <f t="shared" ca="1" si="120"/>
        <v>0.74865740740740783</v>
      </c>
      <c r="V193" s="12">
        <f t="shared" ca="1" si="121"/>
        <v>0.74865740740740783</v>
      </c>
      <c r="W193" s="23">
        <f t="shared" ca="1" si="122"/>
        <v>5.0925925925926485E-4</v>
      </c>
      <c r="X193" s="12">
        <f t="shared" ca="1" si="123"/>
        <v>0.74916666666666709</v>
      </c>
      <c r="Y193" s="11">
        <f t="shared" ca="1" si="101"/>
        <v>48</v>
      </c>
      <c r="Z193" s="12">
        <f t="shared" ca="1" si="102"/>
        <v>5.5555555555555556E-4</v>
      </c>
      <c r="AA193" s="12">
        <f t="shared" ca="1" si="124"/>
        <v>0.74972222222222262</v>
      </c>
      <c r="AB193" s="10">
        <f t="shared" ca="1" si="125"/>
        <v>0.74972222222222262</v>
      </c>
      <c r="AC193" s="23">
        <f>0</f>
        <v>0</v>
      </c>
      <c r="AD193" s="10">
        <f t="shared" ca="1" si="126"/>
        <v>0.74972222222222262</v>
      </c>
      <c r="AE193" s="9">
        <f t="shared" ca="1" si="90"/>
        <v>37</v>
      </c>
      <c r="AF193" s="10">
        <f t="shared" ca="1" si="103"/>
        <v>4.2824074074074075E-4</v>
      </c>
      <c r="AG193" s="10">
        <f t="shared" ca="1" si="127"/>
        <v>0.75015046296296339</v>
      </c>
      <c r="AH193" s="9" t="str">
        <f t="shared" ca="1" si="91"/>
        <v>Burrito</v>
      </c>
      <c r="AI193" s="8">
        <f t="shared" ca="1" si="128"/>
        <v>0.75015046296296339</v>
      </c>
      <c r="AJ193" s="23">
        <f t="shared" ca="1" si="129"/>
        <v>0</v>
      </c>
      <c r="AK193" s="8">
        <f t="shared" ca="1" si="132"/>
        <v>0.75015046296296339</v>
      </c>
      <c r="AL193" s="7">
        <f t="shared" ca="1" si="92"/>
        <v>13</v>
      </c>
      <c r="AM193" s="8">
        <f t="shared" ca="1" si="104"/>
        <v>1.5046296296296297E-4</v>
      </c>
      <c r="AN193" s="8">
        <f t="shared" ca="1" si="105"/>
        <v>0.75030092592592634</v>
      </c>
      <c r="AO193" s="7" t="str">
        <f t="shared" ca="1" si="93"/>
        <v>Debit</v>
      </c>
      <c r="AP193" s="1">
        <f t="shared" ca="1" si="106"/>
        <v>8.101851851851638E-4</v>
      </c>
      <c r="AQ193" s="1">
        <f t="shared" ca="1" si="94"/>
        <v>1.8402777777777779E-3</v>
      </c>
      <c r="AR193">
        <f t="shared" ca="1" si="107"/>
        <v>1</v>
      </c>
      <c r="AS193" s="33">
        <f t="shared" ca="1" si="130"/>
        <v>8.101851851851638E-4</v>
      </c>
      <c r="AT193" s="33">
        <f t="shared" ca="1" si="108"/>
        <v>1.8402777777777779E-3</v>
      </c>
      <c r="AX193">
        <f t="shared" si="131"/>
        <v>189</v>
      </c>
      <c r="AY193" s="34">
        <v>4.406130268199303E-4</v>
      </c>
    </row>
    <row r="194" spans="1:51">
      <c r="A194" s="2">
        <v>107</v>
      </c>
      <c r="B194" s="1">
        <f t="shared" si="95"/>
        <v>1.238425925925926E-3</v>
      </c>
      <c r="C194" s="5">
        <f t="shared" ca="1" si="109"/>
        <v>0.74888888888888938</v>
      </c>
      <c r="D194" s="18">
        <f t="shared" ca="1" si="89"/>
        <v>0.74888888888888938</v>
      </c>
      <c r="E194" s="21">
        <f t="shared" ca="1" si="110"/>
        <v>0</v>
      </c>
      <c r="F194" s="18">
        <f t="shared" ca="1" si="111"/>
        <v>0.74888888888888938</v>
      </c>
      <c r="G194" s="25">
        <f t="shared" ca="1" si="96"/>
        <v>30</v>
      </c>
      <c r="H194" s="18">
        <f t="shared" ca="1" si="112"/>
        <v>3.4722222222222224E-4</v>
      </c>
      <c r="I194" s="18">
        <f t="shared" ca="1" si="113"/>
        <v>0.74923611111111166</v>
      </c>
      <c r="J194" s="16">
        <f t="shared" ca="1" si="114"/>
        <v>0.74923611111111166</v>
      </c>
      <c r="K194" s="23">
        <f t="shared" ca="1" si="115"/>
        <v>0</v>
      </c>
      <c r="L194" s="16">
        <f t="shared" ca="1" si="116"/>
        <v>0.74923611111111166</v>
      </c>
      <c r="M194" s="15">
        <f t="shared" ca="1" si="97"/>
        <v>18</v>
      </c>
      <c r="N194" s="16">
        <f t="shared" ca="1" si="98"/>
        <v>2.0833333333333335E-4</v>
      </c>
      <c r="O194" s="16">
        <f t="shared" ca="1" si="117"/>
        <v>0.74944444444444502</v>
      </c>
      <c r="P194" s="14">
        <f t="shared" ca="1" si="118"/>
        <v>0.74944444444444502</v>
      </c>
      <c r="Q194" s="23">
        <f>0</f>
        <v>0</v>
      </c>
      <c r="R194" s="14">
        <f t="shared" ca="1" si="119"/>
        <v>0.74944444444444502</v>
      </c>
      <c r="S194" s="13">
        <f t="shared" ca="1" si="99"/>
        <v>34</v>
      </c>
      <c r="T194" s="14">
        <f t="shared" ca="1" si="100"/>
        <v>3.9351851851851852E-4</v>
      </c>
      <c r="U194" s="14">
        <f t="shared" ca="1" si="120"/>
        <v>0.74983796296296357</v>
      </c>
      <c r="V194" s="12">
        <f t="shared" ca="1" si="121"/>
        <v>0.74983796296296357</v>
      </c>
      <c r="W194" s="23">
        <f t="shared" ca="1" si="122"/>
        <v>3.1249999999982681E-4</v>
      </c>
      <c r="X194" s="12">
        <f t="shared" ca="1" si="123"/>
        <v>0.75015046296296339</v>
      </c>
      <c r="Y194" s="11">
        <f t="shared" ca="1" si="101"/>
        <v>31</v>
      </c>
      <c r="Z194" s="12">
        <f t="shared" ca="1" si="102"/>
        <v>3.5879629629629629E-4</v>
      </c>
      <c r="AA194" s="12">
        <f t="shared" ca="1" si="124"/>
        <v>0.75050925925925971</v>
      </c>
      <c r="AB194" s="10">
        <f t="shared" ca="1" si="125"/>
        <v>0.75050925925925971</v>
      </c>
      <c r="AC194" s="23">
        <f>0</f>
        <v>0</v>
      </c>
      <c r="AD194" s="10">
        <f t="shared" ca="1" si="126"/>
        <v>0.75050925925925971</v>
      </c>
      <c r="AE194" s="9">
        <f t="shared" ca="1" si="90"/>
        <v>40</v>
      </c>
      <c r="AF194" s="10">
        <f t="shared" ca="1" si="103"/>
        <v>4.6296296296296298E-4</v>
      </c>
      <c r="AG194" s="10">
        <f t="shared" ca="1" si="127"/>
        <v>0.75097222222222271</v>
      </c>
      <c r="AH194" s="9" t="str">
        <f t="shared" ca="1" si="91"/>
        <v>Bowl</v>
      </c>
      <c r="AI194" s="8">
        <f t="shared" ca="1" si="128"/>
        <v>0.75097222222222271</v>
      </c>
      <c r="AJ194" s="23">
        <f t="shared" ca="1" si="129"/>
        <v>0</v>
      </c>
      <c r="AK194" s="8">
        <f t="shared" ca="1" si="132"/>
        <v>0.75097222222222271</v>
      </c>
      <c r="AL194" s="7">
        <f t="shared" ca="1" si="92"/>
        <v>22</v>
      </c>
      <c r="AM194" s="8">
        <f t="shared" ca="1" si="104"/>
        <v>2.5462962962962961E-4</v>
      </c>
      <c r="AN194" s="8">
        <f t="shared" ca="1" si="105"/>
        <v>0.75122685185185234</v>
      </c>
      <c r="AO194" s="7" t="str">
        <f t="shared" ca="1" si="93"/>
        <v>Debit</v>
      </c>
      <c r="AP194" s="1">
        <f t="shared" ca="1" si="106"/>
        <v>3.1249999999982681E-4</v>
      </c>
      <c r="AQ194" s="1">
        <f t="shared" ca="1" si="94"/>
        <v>2.0254629629629629E-3</v>
      </c>
      <c r="AR194">
        <f t="shared" ca="1" si="107"/>
        <v>1</v>
      </c>
      <c r="AS194" s="33">
        <f t="shared" ca="1" si="130"/>
        <v>3.1249999999982681E-4</v>
      </c>
      <c r="AT194" s="33">
        <f t="shared" ca="1" si="108"/>
        <v>2.0254629629629629E-3</v>
      </c>
      <c r="AX194">
        <f t="shared" si="131"/>
        <v>190</v>
      </c>
      <c r="AY194" s="34">
        <v>5.5910011574074987E-4</v>
      </c>
    </row>
    <row r="195" spans="1:51">
      <c r="A195" s="2">
        <v>152</v>
      </c>
      <c r="B195" s="1">
        <f t="shared" si="95"/>
        <v>1.7592592592592592E-3</v>
      </c>
      <c r="C195" s="5">
        <f t="shared" ca="1" si="109"/>
        <v>0.75064814814814862</v>
      </c>
      <c r="D195" s="18">
        <f t="shared" ca="1" si="89"/>
        <v>0.75064814814814862</v>
      </c>
      <c r="E195" s="21">
        <f t="shared" ca="1" si="110"/>
        <v>0</v>
      </c>
      <c r="F195" s="18">
        <f t="shared" ca="1" si="111"/>
        <v>0.75064814814814862</v>
      </c>
      <c r="G195" s="25">
        <f t="shared" ca="1" si="96"/>
        <v>24</v>
      </c>
      <c r="H195" s="18">
        <f t="shared" ca="1" si="112"/>
        <v>2.7777777777777778E-4</v>
      </c>
      <c r="I195" s="18">
        <f t="shared" ca="1" si="113"/>
        <v>0.75092592592592644</v>
      </c>
      <c r="J195" s="16">
        <f t="shared" ca="1" si="114"/>
        <v>0.75092592592592644</v>
      </c>
      <c r="K195" s="23">
        <f t="shared" ca="1" si="115"/>
        <v>0</v>
      </c>
      <c r="L195" s="16">
        <f t="shared" ca="1" si="116"/>
        <v>0.75092592592592644</v>
      </c>
      <c r="M195" s="15">
        <f t="shared" ca="1" si="97"/>
        <v>35</v>
      </c>
      <c r="N195" s="16">
        <f t="shared" ca="1" si="98"/>
        <v>4.0509259259259258E-4</v>
      </c>
      <c r="O195" s="16">
        <f t="shared" ca="1" si="117"/>
        <v>0.75133101851851902</v>
      </c>
      <c r="P195" s="14">
        <f t="shared" ca="1" si="118"/>
        <v>0.75133101851851902</v>
      </c>
      <c r="Q195" s="23">
        <f>0</f>
        <v>0</v>
      </c>
      <c r="R195" s="14">
        <f t="shared" ca="1" si="119"/>
        <v>0.75133101851851902</v>
      </c>
      <c r="S195" s="13">
        <f t="shared" ca="1" si="99"/>
        <v>19</v>
      </c>
      <c r="T195" s="14">
        <f t="shared" ca="1" si="100"/>
        <v>2.199074074074074E-4</v>
      </c>
      <c r="U195" s="14">
        <f t="shared" ca="1" si="120"/>
        <v>0.75155092592592643</v>
      </c>
      <c r="V195" s="12">
        <f t="shared" ca="1" si="121"/>
        <v>0.75155092592592643</v>
      </c>
      <c r="W195" s="23">
        <f t="shared" ca="1" si="122"/>
        <v>0</v>
      </c>
      <c r="X195" s="12">
        <f t="shared" ca="1" si="123"/>
        <v>0.75155092592592643</v>
      </c>
      <c r="Y195" s="11">
        <f t="shared" ca="1" si="101"/>
        <v>35</v>
      </c>
      <c r="Z195" s="12">
        <f t="shared" ca="1" si="102"/>
        <v>4.0509259259259258E-4</v>
      </c>
      <c r="AA195" s="12">
        <f t="shared" ca="1" si="124"/>
        <v>0.75195601851851901</v>
      </c>
      <c r="AB195" s="10">
        <f t="shared" ca="1" si="125"/>
        <v>0.75195601851851901</v>
      </c>
      <c r="AC195" s="23">
        <f>0</f>
        <v>0</v>
      </c>
      <c r="AD195" s="10">
        <f t="shared" ca="1" si="126"/>
        <v>0.75195601851851901</v>
      </c>
      <c r="AE195" s="9">
        <f t="shared" ca="1" si="90"/>
        <v>42</v>
      </c>
      <c r="AF195" s="10">
        <f t="shared" ca="1" si="103"/>
        <v>4.861111111111111E-4</v>
      </c>
      <c r="AG195" s="10">
        <f t="shared" ca="1" si="127"/>
        <v>0.75244212962963009</v>
      </c>
      <c r="AH195" s="9" t="str">
        <f t="shared" ca="1" si="91"/>
        <v>Bowl</v>
      </c>
      <c r="AI195" s="8">
        <f t="shared" ca="1" si="128"/>
        <v>0.75244212962963009</v>
      </c>
      <c r="AJ195" s="23">
        <f t="shared" ca="1" si="129"/>
        <v>0</v>
      </c>
      <c r="AK195" s="8">
        <f t="shared" ca="1" si="132"/>
        <v>0.75244212962963009</v>
      </c>
      <c r="AL195" s="7">
        <f t="shared" ca="1" si="92"/>
        <v>28</v>
      </c>
      <c r="AM195" s="8">
        <f t="shared" ca="1" si="104"/>
        <v>3.2407407407407406E-4</v>
      </c>
      <c r="AN195" s="8">
        <f t="shared" ca="1" si="105"/>
        <v>0.75276620370370417</v>
      </c>
      <c r="AO195" s="7" t="str">
        <f t="shared" ca="1" si="93"/>
        <v>Debit</v>
      </c>
      <c r="AP195" s="1">
        <f t="shared" ca="1" si="106"/>
        <v>0</v>
      </c>
      <c r="AQ195" s="1">
        <f t="shared" ca="1" si="94"/>
        <v>2.1180555555555553E-3</v>
      </c>
      <c r="AR195">
        <f t="shared" ca="1" si="107"/>
        <v>1</v>
      </c>
      <c r="AS195" s="33">
        <f t="shared" ca="1" si="130"/>
        <v>0</v>
      </c>
      <c r="AT195" s="33">
        <f t="shared" ca="1" si="108"/>
        <v>2.1180555555555553E-3</v>
      </c>
      <c r="AX195">
        <f t="shared" si="131"/>
        <v>191</v>
      </c>
      <c r="AY195" s="34">
        <v>4.0461943862105581E-4</v>
      </c>
    </row>
    <row r="196" spans="1:51">
      <c r="A196" s="2">
        <v>71</v>
      </c>
      <c r="B196" s="1">
        <f t="shared" si="95"/>
        <v>8.2175925925925927E-4</v>
      </c>
      <c r="C196" s="5">
        <f t="shared" ca="1" si="109"/>
        <v>0.75146990740740793</v>
      </c>
      <c r="D196" s="18">
        <f t="shared" ca="1" si="89"/>
        <v>0.75146990740740793</v>
      </c>
      <c r="E196" s="21">
        <f t="shared" ca="1" si="110"/>
        <v>0</v>
      </c>
      <c r="F196" s="18">
        <f t="shared" ca="1" si="111"/>
        <v>0.75146990740740793</v>
      </c>
      <c r="G196" s="25">
        <f t="shared" ca="1" si="96"/>
        <v>26</v>
      </c>
      <c r="H196" s="18">
        <f t="shared" ca="1" si="112"/>
        <v>3.0092592592592595E-4</v>
      </c>
      <c r="I196" s="18">
        <f t="shared" ca="1" si="113"/>
        <v>0.75177083333333383</v>
      </c>
      <c r="J196" s="16">
        <f t="shared" ca="1" si="114"/>
        <v>0.75177083333333383</v>
      </c>
      <c r="K196" s="23">
        <f t="shared" ca="1" si="115"/>
        <v>0</v>
      </c>
      <c r="L196" s="16">
        <f t="shared" ca="1" si="116"/>
        <v>0.75177083333333383</v>
      </c>
      <c r="M196" s="15">
        <f t="shared" ca="1" si="97"/>
        <v>25</v>
      </c>
      <c r="N196" s="16">
        <f t="shared" ca="1" si="98"/>
        <v>2.8935185185185184E-4</v>
      </c>
      <c r="O196" s="16">
        <f t="shared" ca="1" si="117"/>
        <v>0.75206018518518569</v>
      </c>
      <c r="P196" s="14">
        <f t="shared" ca="1" si="118"/>
        <v>0.75206018518518569</v>
      </c>
      <c r="Q196" s="23">
        <f>0</f>
        <v>0</v>
      </c>
      <c r="R196" s="14">
        <f t="shared" ca="1" si="119"/>
        <v>0.75206018518518569</v>
      </c>
      <c r="S196" s="13">
        <f t="shared" ca="1" si="99"/>
        <v>22</v>
      </c>
      <c r="T196" s="14">
        <f t="shared" ca="1" si="100"/>
        <v>2.5462962962962961E-4</v>
      </c>
      <c r="U196" s="14">
        <f t="shared" ca="1" si="120"/>
        <v>0.75231481481481532</v>
      </c>
      <c r="V196" s="12">
        <f t="shared" ca="1" si="121"/>
        <v>0.75231481481481532</v>
      </c>
      <c r="W196" s="23">
        <f t="shared" ca="1" si="122"/>
        <v>1.273148148147607E-4</v>
      </c>
      <c r="X196" s="12">
        <f t="shared" ca="1" si="123"/>
        <v>0.75244212962963009</v>
      </c>
      <c r="Y196" s="11">
        <f t="shared" ca="1" si="101"/>
        <v>22</v>
      </c>
      <c r="Z196" s="12">
        <f t="shared" ca="1" si="102"/>
        <v>2.5462962962962961E-4</v>
      </c>
      <c r="AA196" s="12">
        <f t="shared" ca="1" si="124"/>
        <v>0.75269675925925972</v>
      </c>
      <c r="AB196" s="10">
        <f t="shared" ca="1" si="125"/>
        <v>0.75269675925925972</v>
      </c>
      <c r="AC196" s="23">
        <f>0</f>
        <v>0</v>
      </c>
      <c r="AD196" s="10">
        <f t="shared" ca="1" si="126"/>
        <v>0.75269675925925972</v>
      </c>
      <c r="AE196" s="9">
        <f t="shared" ca="1" si="90"/>
        <v>68</v>
      </c>
      <c r="AF196" s="10">
        <f t="shared" ca="1" si="103"/>
        <v>7.8703703703703705E-4</v>
      </c>
      <c r="AG196" s="10">
        <f t="shared" ca="1" si="127"/>
        <v>0.7534837962962968</v>
      </c>
      <c r="AH196" s="9" t="str">
        <f t="shared" ca="1" si="91"/>
        <v>Quesadilla</v>
      </c>
      <c r="AI196" s="8">
        <f t="shared" ca="1" si="128"/>
        <v>0.7534837962962968</v>
      </c>
      <c r="AJ196" s="23">
        <f t="shared" ca="1" si="129"/>
        <v>0</v>
      </c>
      <c r="AK196" s="8">
        <f t="shared" ca="1" si="132"/>
        <v>0.7534837962962968</v>
      </c>
      <c r="AL196" s="7">
        <f t="shared" ca="1" si="92"/>
        <v>18</v>
      </c>
      <c r="AM196" s="8">
        <f t="shared" ca="1" si="104"/>
        <v>2.0833333333333335E-4</v>
      </c>
      <c r="AN196" s="8">
        <f t="shared" ca="1" si="105"/>
        <v>0.75369212962963017</v>
      </c>
      <c r="AO196" s="7" t="str">
        <f t="shared" ca="1" si="93"/>
        <v>Debit</v>
      </c>
      <c r="AP196" s="1">
        <f t="shared" ca="1" si="106"/>
        <v>1.273148148147607E-4</v>
      </c>
      <c r="AQ196" s="1">
        <f t="shared" ca="1" si="94"/>
        <v>2.0949074074074073E-3</v>
      </c>
      <c r="AR196">
        <f t="shared" ca="1" si="107"/>
        <v>1</v>
      </c>
      <c r="AS196" s="33">
        <f t="shared" ca="1" si="130"/>
        <v>1.273148148147607E-4</v>
      </c>
      <c r="AT196" s="33">
        <f t="shared" ca="1" si="108"/>
        <v>2.0949074074074073E-3</v>
      </c>
      <c r="AX196">
        <f t="shared" si="131"/>
        <v>192</v>
      </c>
      <c r="AY196" s="34">
        <v>5.1562863964591356E-4</v>
      </c>
    </row>
    <row r="197" spans="1:51">
      <c r="A197" s="2">
        <v>26</v>
      </c>
      <c r="B197" s="1">
        <f t="shared" si="95"/>
        <v>3.0092592592592595E-4</v>
      </c>
      <c r="C197" s="5">
        <f t="shared" ca="1" si="109"/>
        <v>0.75177083333333383</v>
      </c>
      <c r="D197" s="18">
        <f t="shared" ref="D197:D240" ca="1" si="133">C197</f>
        <v>0.75177083333333383</v>
      </c>
      <c r="E197" s="21">
        <f t="shared" ca="1" si="110"/>
        <v>0</v>
      </c>
      <c r="F197" s="18">
        <f t="shared" ca="1" si="111"/>
        <v>0.75177083333333383</v>
      </c>
      <c r="G197" s="25">
        <f t="shared" ca="1" si="96"/>
        <v>18</v>
      </c>
      <c r="H197" s="18">
        <f t="shared" ca="1" si="112"/>
        <v>2.0833333333333335E-4</v>
      </c>
      <c r="I197" s="18">
        <f t="shared" ca="1" si="113"/>
        <v>0.7519791666666672</v>
      </c>
      <c r="J197" s="16">
        <f t="shared" ca="1" si="114"/>
        <v>0.7519791666666672</v>
      </c>
      <c r="K197" s="23">
        <f t="shared" ca="1" si="115"/>
        <v>3.356481481481266E-4</v>
      </c>
      <c r="L197" s="16">
        <f t="shared" ca="1" si="116"/>
        <v>0.75231481481481532</v>
      </c>
      <c r="M197" s="15">
        <f t="shared" ca="1" si="97"/>
        <v>14</v>
      </c>
      <c r="N197" s="16">
        <f t="shared" ca="1" si="98"/>
        <v>1.6203703703703703E-4</v>
      </c>
      <c r="O197" s="16">
        <f t="shared" ca="1" si="117"/>
        <v>0.75247685185185231</v>
      </c>
      <c r="P197" s="14">
        <f t="shared" ca="1" si="118"/>
        <v>0.75247685185185231</v>
      </c>
      <c r="Q197" s="23">
        <f>0</f>
        <v>0</v>
      </c>
      <c r="R197" s="14">
        <f t="shared" ca="1" si="119"/>
        <v>0.75247685185185231</v>
      </c>
      <c r="S197" s="13">
        <f t="shared" ca="1" si="99"/>
        <v>34</v>
      </c>
      <c r="T197" s="14">
        <f t="shared" ca="1" si="100"/>
        <v>3.9351851851851852E-4</v>
      </c>
      <c r="U197" s="14">
        <f t="shared" ca="1" si="120"/>
        <v>0.75287037037037086</v>
      </c>
      <c r="V197" s="12">
        <f t="shared" ca="1" si="121"/>
        <v>0.75287037037037086</v>
      </c>
      <c r="W197" s="23">
        <f t="shared" ca="1" si="122"/>
        <v>6.134259259259478E-4</v>
      </c>
      <c r="X197" s="12">
        <f t="shared" ca="1" si="123"/>
        <v>0.7534837962962968</v>
      </c>
      <c r="Y197" s="11">
        <f t="shared" ca="1" si="101"/>
        <v>24</v>
      </c>
      <c r="Z197" s="12">
        <f t="shared" ca="1" si="102"/>
        <v>2.7777777777777778E-4</v>
      </c>
      <c r="AA197" s="12">
        <f t="shared" ca="1" si="124"/>
        <v>0.75376157407407463</v>
      </c>
      <c r="AB197" s="10">
        <f t="shared" ca="1" si="125"/>
        <v>0.75376157407407463</v>
      </c>
      <c r="AC197" s="23">
        <f>0</f>
        <v>0</v>
      </c>
      <c r="AD197" s="10">
        <f t="shared" ca="1" si="126"/>
        <v>0.75376157407407463</v>
      </c>
      <c r="AE197" s="9">
        <f t="shared" ref="AE197:AE260" ca="1" si="134">IF(AH197=$AD$445,RANDBETWEEN($AE$445,$AF$445),IF(AH197=$AD$446,RANDBETWEEN($AE$446,$AF$446),RANDBETWEEN($AE$447,$AF$447)))</f>
        <v>45</v>
      </c>
      <c r="AF197" s="10">
        <f t="shared" ca="1" si="103"/>
        <v>5.2083333333333333E-4</v>
      </c>
      <c r="AG197" s="10">
        <f t="shared" ca="1" si="127"/>
        <v>0.75428240740740793</v>
      </c>
      <c r="AH197" s="9" t="str">
        <f t="shared" ref="AH197:AH260" ca="1" si="135">IF(RAND()&lt;$AC$445,$AD$445,IF(RAND()&lt;$AC$446,$AD$446,$AD$447))</f>
        <v>Bowl</v>
      </c>
      <c r="AI197" s="8">
        <f t="shared" ca="1" si="128"/>
        <v>0.75428240740740793</v>
      </c>
      <c r="AJ197" s="23">
        <f t="shared" ca="1" si="129"/>
        <v>0</v>
      </c>
      <c r="AK197" s="8">
        <f t="shared" ca="1" si="132"/>
        <v>0.75428240740740793</v>
      </c>
      <c r="AL197" s="7">
        <f t="shared" ref="AL197:AL260" ca="1" si="136">IF(AO197=$AK$445,RANDBETWEEN($AL$445,$AM$445),RANDBETWEEN($AL$446,$AM$446))</f>
        <v>20</v>
      </c>
      <c r="AM197" s="8">
        <f t="shared" ca="1" si="104"/>
        <v>2.3148148148148149E-4</v>
      </c>
      <c r="AN197" s="8">
        <f t="shared" ca="1" si="105"/>
        <v>0.75451388888888937</v>
      </c>
      <c r="AO197" s="7" t="str">
        <f t="shared" ref="AO197:AO260" ca="1" si="137">IF(RAND()&lt;$AJ$445,$AK$445,$AK$446)</f>
        <v>Debit</v>
      </c>
      <c r="AP197" s="1">
        <f t="shared" ca="1" si="106"/>
        <v>9.490740740740744E-4</v>
      </c>
      <c r="AQ197" s="1">
        <f t="shared" ref="AQ197:AQ240" ca="1" si="138">AM197+AF197+Z197+T197+N197+H197</f>
        <v>1.7939814814814815E-3</v>
      </c>
      <c r="AR197">
        <f t="shared" ca="1" si="107"/>
        <v>1</v>
      </c>
      <c r="AS197" s="33">
        <f t="shared" ca="1" si="130"/>
        <v>9.490740740740744E-4</v>
      </c>
      <c r="AT197" s="33">
        <f t="shared" ca="1" si="108"/>
        <v>1.7939814814814815E-3</v>
      </c>
      <c r="AX197">
        <f t="shared" si="131"/>
        <v>193</v>
      </c>
      <c r="AY197" s="34">
        <v>5.4902473005921757E-4</v>
      </c>
    </row>
    <row r="198" spans="1:51">
      <c r="A198" s="2">
        <v>123</v>
      </c>
      <c r="B198" s="1">
        <f t="shared" ref="B198:B240" si="139">A198/86400</f>
        <v>1.4236111111111112E-3</v>
      </c>
      <c r="C198" s="5">
        <f t="shared" ca="1" si="109"/>
        <v>0.75319444444444494</v>
      </c>
      <c r="D198" s="18">
        <f t="shared" ca="1" si="133"/>
        <v>0.75319444444444494</v>
      </c>
      <c r="E198" s="21">
        <f t="shared" ca="1" si="110"/>
        <v>0</v>
      </c>
      <c r="F198" s="18">
        <f t="shared" ca="1" si="111"/>
        <v>0.75319444444444494</v>
      </c>
      <c r="G198" s="25">
        <f t="shared" ref="G198:G261" ca="1" si="140">RANDBETWEEN(10,30)</f>
        <v>25</v>
      </c>
      <c r="H198" s="18">
        <f t="shared" ca="1" si="112"/>
        <v>2.8935185185185184E-4</v>
      </c>
      <c r="I198" s="18">
        <f t="shared" ca="1" si="113"/>
        <v>0.7534837962962968</v>
      </c>
      <c r="J198" s="16">
        <f t="shared" ca="1" si="114"/>
        <v>0.7534837962962968</v>
      </c>
      <c r="K198" s="23">
        <f t="shared" ca="1" si="115"/>
        <v>0</v>
      </c>
      <c r="L198" s="16">
        <f t="shared" ca="1" si="116"/>
        <v>0.7534837962962968</v>
      </c>
      <c r="M198" s="15">
        <f t="shared" ref="M198:M261" ca="1" si="141">RANDBETWEEN(8,35)</f>
        <v>26</v>
      </c>
      <c r="N198" s="16">
        <f t="shared" ref="N198:N240" ca="1" si="142">M198/86400</f>
        <v>3.0092592592592595E-4</v>
      </c>
      <c r="O198" s="16">
        <f t="shared" ca="1" si="117"/>
        <v>0.7537847222222227</v>
      </c>
      <c r="P198" s="14">
        <f t="shared" ca="1" si="118"/>
        <v>0.7537847222222227</v>
      </c>
      <c r="Q198" s="23">
        <f>0</f>
        <v>0</v>
      </c>
      <c r="R198" s="14">
        <f t="shared" ca="1" si="119"/>
        <v>0.7537847222222227</v>
      </c>
      <c r="S198" s="13">
        <f t="shared" ref="S198:S261" ca="1" si="143">RANDBETWEEN(15,45)</f>
        <v>16</v>
      </c>
      <c r="T198" s="14">
        <f t="shared" ref="T198:T240" ca="1" si="144">S198/86400</f>
        <v>1.8518518518518518E-4</v>
      </c>
      <c r="U198" s="14">
        <f t="shared" ca="1" si="120"/>
        <v>0.75396990740740788</v>
      </c>
      <c r="V198" s="12">
        <f t="shared" ca="1" si="121"/>
        <v>0.75396990740740788</v>
      </c>
      <c r="W198" s="23">
        <f t="shared" ca="1" si="122"/>
        <v>3.1250000000004885E-4</v>
      </c>
      <c r="X198" s="12">
        <f t="shared" ca="1" si="123"/>
        <v>0.75428240740740793</v>
      </c>
      <c r="Y198" s="11">
        <f t="shared" ref="Y198:Y261" ca="1" si="145">RANDBETWEEN(20,50)</f>
        <v>48</v>
      </c>
      <c r="Z198" s="12">
        <f t="shared" ref="Z198:Z240" ca="1" si="146">Y198/86400</f>
        <v>5.5555555555555556E-4</v>
      </c>
      <c r="AA198" s="12">
        <f t="shared" ca="1" si="124"/>
        <v>0.75483796296296346</v>
      </c>
      <c r="AB198" s="10">
        <f t="shared" ca="1" si="125"/>
        <v>0.75483796296296346</v>
      </c>
      <c r="AC198" s="23">
        <f>0</f>
        <v>0</v>
      </c>
      <c r="AD198" s="10">
        <f t="shared" ca="1" si="126"/>
        <v>0.75483796296296346</v>
      </c>
      <c r="AE198" s="9">
        <f t="shared" ca="1" si="134"/>
        <v>37</v>
      </c>
      <c r="AF198" s="10">
        <f t="shared" ref="AF198:AF240" ca="1" si="147">AE198/86400</f>
        <v>4.2824074074074075E-4</v>
      </c>
      <c r="AG198" s="10">
        <f t="shared" ca="1" si="127"/>
        <v>0.75526620370370423</v>
      </c>
      <c r="AH198" s="9" t="str">
        <f t="shared" ca="1" si="135"/>
        <v>Bowl</v>
      </c>
      <c r="AI198" s="8">
        <f t="shared" ca="1" si="128"/>
        <v>0.75526620370370423</v>
      </c>
      <c r="AJ198" s="23">
        <f t="shared" ca="1" si="129"/>
        <v>0</v>
      </c>
      <c r="AK198" s="8">
        <f t="shared" ca="1" si="132"/>
        <v>0.75526620370370423</v>
      </c>
      <c r="AL198" s="7">
        <f t="shared" ca="1" si="136"/>
        <v>17</v>
      </c>
      <c r="AM198" s="8">
        <f t="shared" ref="AM198:AM240" ca="1" si="148">AL198/86400</f>
        <v>1.9675925925925926E-4</v>
      </c>
      <c r="AN198" s="8">
        <f t="shared" ref="AN198:AN240" ca="1" si="149">AK198+AM198</f>
        <v>0.75546296296296345</v>
      </c>
      <c r="AO198" s="7" t="str">
        <f t="shared" ca="1" si="137"/>
        <v>Debit</v>
      </c>
      <c r="AP198" s="1">
        <f t="shared" ref="AP198:AP240" ca="1" si="150">E198+K198+Q198+W198+AC198+AJ198</f>
        <v>3.1250000000004885E-4</v>
      </c>
      <c r="AQ198" s="1">
        <f t="shared" ca="1" si="138"/>
        <v>1.9560185185185184E-3</v>
      </c>
      <c r="AR198">
        <f t="shared" ref="AR198:AR240" ca="1" si="151">IF(C198&lt;$H$1, 1,0)</f>
        <v>1</v>
      </c>
      <c r="AS198" s="33">
        <f t="shared" ca="1" si="130"/>
        <v>3.1250000000004885E-4</v>
      </c>
      <c r="AT198" s="33">
        <f t="shared" ref="AT198:AT240" ca="1" si="152">AQ198*AR198</f>
        <v>1.9560185185185184E-3</v>
      </c>
      <c r="AX198">
        <f t="shared" si="131"/>
        <v>194</v>
      </c>
      <c r="AY198" s="34">
        <v>5.0369060097835464E-4</v>
      </c>
    </row>
    <row r="199" spans="1:51">
      <c r="A199" s="2">
        <v>15</v>
      </c>
      <c r="B199" s="1">
        <f t="shared" si="139"/>
        <v>1.7361111111111112E-4</v>
      </c>
      <c r="C199" s="5">
        <f t="shared" ref="C199:C240" ca="1" si="153">C198+B199</f>
        <v>0.75336805555555608</v>
      </c>
      <c r="D199" s="18">
        <f t="shared" ca="1" si="133"/>
        <v>0.75336805555555608</v>
      </c>
      <c r="E199" s="21">
        <f t="shared" ref="E199:E240" ca="1" si="154">MAX(0,(I198-D199))</f>
        <v>1.1574074074072183E-4</v>
      </c>
      <c r="F199" s="18">
        <f t="shared" ref="F199:F240" ca="1" si="155">D199+E199</f>
        <v>0.7534837962962968</v>
      </c>
      <c r="G199" s="25">
        <f t="shared" ca="1" si="140"/>
        <v>29</v>
      </c>
      <c r="H199" s="18">
        <f t="shared" ref="H199:H240" ca="1" si="156">G199/86400</f>
        <v>3.3564814814814812E-4</v>
      </c>
      <c r="I199" s="18">
        <f t="shared" ref="I199:I240" ca="1" si="157">F199+H199</f>
        <v>0.75381944444444493</v>
      </c>
      <c r="J199" s="16">
        <f t="shared" ref="J199:J240" ca="1" si="158">I199</f>
        <v>0.75381944444444493</v>
      </c>
      <c r="K199" s="23">
        <f t="shared" ref="K199:K240" ca="1" si="159">MAX(0,(U198-J199))</f>
        <v>1.5046296296294948E-4</v>
      </c>
      <c r="L199" s="16">
        <f t="shared" ref="L199:L240" ca="1" si="160">J199+K199</f>
        <v>0.75396990740740788</v>
      </c>
      <c r="M199" s="15">
        <f t="shared" ca="1" si="141"/>
        <v>29</v>
      </c>
      <c r="N199" s="16">
        <f t="shared" ca="1" si="142"/>
        <v>3.3564814814814812E-4</v>
      </c>
      <c r="O199" s="16">
        <f t="shared" ref="O199:O240" ca="1" si="161">L199+N199</f>
        <v>0.75430555555555601</v>
      </c>
      <c r="P199" s="14">
        <f t="shared" ref="P199:P240" ca="1" si="162">O199</f>
        <v>0.75430555555555601</v>
      </c>
      <c r="Q199" s="23">
        <f>0</f>
        <v>0</v>
      </c>
      <c r="R199" s="14">
        <f t="shared" ref="R199:R240" ca="1" si="163">P199+Q199</f>
        <v>0.75430555555555601</v>
      </c>
      <c r="S199" s="13">
        <f t="shared" ca="1" si="143"/>
        <v>38</v>
      </c>
      <c r="T199" s="14">
        <f t="shared" ca="1" si="144"/>
        <v>4.3981481481481481E-4</v>
      </c>
      <c r="U199" s="14">
        <f t="shared" ref="U199:U240" ca="1" si="164">R199+T199</f>
        <v>0.75474537037037082</v>
      </c>
      <c r="V199" s="12">
        <f t="shared" ref="V199:V240" ca="1" si="165">U199</f>
        <v>0.75474537037037082</v>
      </c>
      <c r="W199" s="23">
        <f t="shared" ref="W199:W240" ca="1" si="166">MAX(0,(AG198-V199))</f>
        <v>5.2083333333341475E-4</v>
      </c>
      <c r="X199" s="12">
        <f t="shared" ref="X199:X240" ca="1" si="167">V199+W199</f>
        <v>0.75526620370370423</v>
      </c>
      <c r="Y199" s="11">
        <f t="shared" ca="1" si="145"/>
        <v>33</v>
      </c>
      <c r="Z199" s="12">
        <f t="shared" ca="1" si="146"/>
        <v>3.8194444444444446E-4</v>
      </c>
      <c r="AA199" s="12">
        <f t="shared" ref="AA199:AA240" ca="1" si="168">X199+Z199</f>
        <v>0.75564814814814862</v>
      </c>
      <c r="AB199" s="10">
        <f t="shared" ref="AB199:AB240" ca="1" si="169">AA199</f>
        <v>0.75564814814814862</v>
      </c>
      <c r="AC199" s="23">
        <f>0</f>
        <v>0</v>
      </c>
      <c r="AD199" s="10">
        <f t="shared" ref="AD199:AD240" ca="1" si="170">AB199+AC199</f>
        <v>0.75564814814814862</v>
      </c>
      <c r="AE199" s="9">
        <f t="shared" ca="1" si="134"/>
        <v>46</v>
      </c>
      <c r="AF199" s="10">
        <f t="shared" ca="1" si="147"/>
        <v>5.3240740740740744E-4</v>
      </c>
      <c r="AG199" s="10">
        <f t="shared" ref="AG199:AG240" ca="1" si="171">AD199+AF199</f>
        <v>0.75618055555555608</v>
      </c>
      <c r="AH199" s="9" t="str">
        <f t="shared" ca="1" si="135"/>
        <v>Quesadilla</v>
      </c>
      <c r="AI199" s="8">
        <f t="shared" ref="AI199:AI240" ca="1" si="172">AG199</f>
        <v>0.75618055555555608</v>
      </c>
      <c r="AJ199" s="23">
        <f t="shared" ref="AJ199:AJ240" ca="1" si="173">MAX(0,(AN198-AI199))</f>
        <v>0</v>
      </c>
      <c r="AK199" s="8">
        <f t="shared" ca="1" si="132"/>
        <v>0.75618055555555608</v>
      </c>
      <c r="AL199" s="7">
        <f t="shared" ca="1" si="136"/>
        <v>28</v>
      </c>
      <c r="AM199" s="8">
        <f t="shared" ca="1" si="148"/>
        <v>3.2407407407407406E-4</v>
      </c>
      <c r="AN199" s="8">
        <f t="shared" ca="1" si="149"/>
        <v>0.75650462962963017</v>
      </c>
      <c r="AO199" s="7" t="str">
        <f t="shared" ca="1" si="137"/>
        <v>Debit</v>
      </c>
      <c r="AP199" s="1">
        <f t="shared" ca="1" si="150"/>
        <v>7.8703703703708605E-4</v>
      </c>
      <c r="AQ199" s="1">
        <f t="shared" ca="1" si="138"/>
        <v>2.3495370370370371E-3</v>
      </c>
      <c r="AR199">
        <f t="shared" ca="1" si="151"/>
        <v>1</v>
      </c>
      <c r="AS199" s="33">
        <f t="shared" ref="AS199:AS240" ca="1" si="174">AP199*AR199</f>
        <v>7.8703703703708605E-4</v>
      </c>
      <c r="AT199" s="33">
        <f t="shared" ca="1" si="152"/>
        <v>2.3495370370370371E-3</v>
      </c>
      <c r="AX199">
        <f t="shared" ref="AX199:AX262" si="175">AX198+1</f>
        <v>195</v>
      </c>
      <c r="AY199" s="34">
        <v>4.5855034722222694E-4</v>
      </c>
    </row>
    <row r="200" spans="1:51">
      <c r="A200" s="2">
        <v>149</v>
      </c>
      <c r="B200" s="1">
        <f t="shared" si="139"/>
        <v>1.724537037037037E-3</v>
      </c>
      <c r="C200" s="5">
        <f t="shared" ca="1" si="153"/>
        <v>0.75509259259259309</v>
      </c>
      <c r="D200" s="18">
        <f t="shared" ca="1" si="133"/>
        <v>0.75509259259259309</v>
      </c>
      <c r="E200" s="21">
        <f t="shared" ca="1" si="154"/>
        <v>0</v>
      </c>
      <c r="F200" s="18">
        <f t="shared" ca="1" si="155"/>
        <v>0.75509259259259309</v>
      </c>
      <c r="G200" s="25">
        <f t="shared" ca="1" si="140"/>
        <v>17</v>
      </c>
      <c r="H200" s="18">
        <f t="shared" ca="1" si="156"/>
        <v>1.9675925925925926E-4</v>
      </c>
      <c r="I200" s="18">
        <f t="shared" ca="1" si="157"/>
        <v>0.75528935185185231</v>
      </c>
      <c r="J200" s="16">
        <f t="shared" ca="1" si="158"/>
        <v>0.75528935185185231</v>
      </c>
      <c r="K200" s="23">
        <f t="shared" ca="1" si="159"/>
        <v>0</v>
      </c>
      <c r="L200" s="16">
        <f t="shared" ca="1" si="160"/>
        <v>0.75528935185185231</v>
      </c>
      <c r="M200" s="15">
        <f t="shared" ca="1" si="141"/>
        <v>28</v>
      </c>
      <c r="N200" s="16">
        <f t="shared" ca="1" si="142"/>
        <v>3.2407407407407406E-4</v>
      </c>
      <c r="O200" s="16">
        <f t="shared" ca="1" si="161"/>
        <v>0.7556134259259264</v>
      </c>
      <c r="P200" s="14">
        <f t="shared" ca="1" si="162"/>
        <v>0.7556134259259264</v>
      </c>
      <c r="Q200" s="23">
        <f>0</f>
        <v>0</v>
      </c>
      <c r="R200" s="14">
        <f t="shared" ca="1" si="163"/>
        <v>0.7556134259259264</v>
      </c>
      <c r="S200" s="13">
        <f t="shared" ca="1" si="143"/>
        <v>19</v>
      </c>
      <c r="T200" s="14">
        <f t="shared" ca="1" si="144"/>
        <v>2.199074074074074E-4</v>
      </c>
      <c r="U200" s="14">
        <f t="shared" ca="1" si="164"/>
        <v>0.7558333333333338</v>
      </c>
      <c r="V200" s="12">
        <f t="shared" ca="1" si="165"/>
        <v>0.7558333333333338</v>
      </c>
      <c r="W200" s="23">
        <f t="shared" ca="1" si="166"/>
        <v>3.472222222222765E-4</v>
      </c>
      <c r="X200" s="12">
        <f t="shared" ca="1" si="167"/>
        <v>0.75618055555555608</v>
      </c>
      <c r="Y200" s="11">
        <f t="shared" ca="1" si="145"/>
        <v>21</v>
      </c>
      <c r="Z200" s="12">
        <f t="shared" ca="1" si="146"/>
        <v>2.4305555555555555E-4</v>
      </c>
      <c r="AA200" s="12">
        <f t="shared" ca="1" si="168"/>
        <v>0.75642361111111167</v>
      </c>
      <c r="AB200" s="10">
        <f t="shared" ca="1" si="169"/>
        <v>0.75642361111111167</v>
      </c>
      <c r="AC200" s="23">
        <f>0</f>
        <v>0</v>
      </c>
      <c r="AD200" s="10">
        <f t="shared" ca="1" si="170"/>
        <v>0.75642361111111167</v>
      </c>
      <c r="AE200" s="9">
        <f t="shared" ca="1" si="134"/>
        <v>42</v>
      </c>
      <c r="AF200" s="10">
        <f t="shared" ca="1" si="147"/>
        <v>4.861111111111111E-4</v>
      </c>
      <c r="AG200" s="10">
        <f t="shared" ca="1" si="171"/>
        <v>0.75690972222222275</v>
      </c>
      <c r="AH200" s="9" t="str">
        <f t="shared" ca="1" si="135"/>
        <v>Quesadilla</v>
      </c>
      <c r="AI200" s="8">
        <f t="shared" ca="1" si="172"/>
        <v>0.75690972222222275</v>
      </c>
      <c r="AJ200" s="23">
        <f t="shared" ca="1" si="173"/>
        <v>0</v>
      </c>
      <c r="AK200" s="8">
        <f t="shared" ca="1" si="132"/>
        <v>0.75690972222222275</v>
      </c>
      <c r="AL200" s="7">
        <f t="shared" ca="1" si="136"/>
        <v>26</v>
      </c>
      <c r="AM200" s="8">
        <f t="shared" ca="1" si="148"/>
        <v>3.0092592592592595E-4</v>
      </c>
      <c r="AN200" s="8">
        <f t="shared" ca="1" si="149"/>
        <v>0.75721064814814865</v>
      </c>
      <c r="AO200" s="7" t="str">
        <f t="shared" ca="1" si="137"/>
        <v>Debit</v>
      </c>
      <c r="AP200" s="1">
        <f t="shared" ca="1" si="150"/>
        <v>3.472222222222765E-4</v>
      </c>
      <c r="AQ200" s="1">
        <f t="shared" ca="1" si="138"/>
        <v>1.7708333333333335E-3</v>
      </c>
      <c r="AR200">
        <f t="shared" ca="1" si="151"/>
        <v>1</v>
      </c>
      <c r="AS200" s="33">
        <f t="shared" ca="1" si="174"/>
        <v>3.472222222222765E-4</v>
      </c>
      <c r="AT200" s="33">
        <f t="shared" ca="1" si="152"/>
        <v>1.7708333333333335E-3</v>
      </c>
      <c r="AX200">
        <f t="shared" si="175"/>
        <v>196</v>
      </c>
      <c r="AY200" s="34">
        <v>4.5804944095038263E-4</v>
      </c>
    </row>
    <row r="201" spans="1:51">
      <c r="A201" s="2">
        <v>60</v>
      </c>
      <c r="B201" s="1">
        <f t="shared" si="139"/>
        <v>6.9444444444444447E-4</v>
      </c>
      <c r="C201" s="5">
        <f t="shared" ca="1" si="153"/>
        <v>0.75578703703703753</v>
      </c>
      <c r="D201" s="18">
        <f t="shared" ca="1" si="133"/>
        <v>0.75578703703703753</v>
      </c>
      <c r="E201" s="21">
        <f t="shared" ca="1" si="154"/>
        <v>0</v>
      </c>
      <c r="F201" s="18">
        <f t="shared" ca="1" si="155"/>
        <v>0.75578703703703753</v>
      </c>
      <c r="G201" s="25">
        <f t="shared" ca="1" si="140"/>
        <v>12</v>
      </c>
      <c r="H201" s="18">
        <f t="shared" ca="1" si="156"/>
        <v>1.3888888888888889E-4</v>
      </c>
      <c r="I201" s="18">
        <f t="shared" ca="1" si="157"/>
        <v>0.75592592592592645</v>
      </c>
      <c r="J201" s="16">
        <f t="shared" ca="1" si="158"/>
        <v>0.75592592592592645</v>
      </c>
      <c r="K201" s="23">
        <f t="shared" ca="1" si="159"/>
        <v>0</v>
      </c>
      <c r="L201" s="16">
        <f t="shared" ca="1" si="160"/>
        <v>0.75592592592592645</v>
      </c>
      <c r="M201" s="15">
        <f t="shared" ca="1" si="141"/>
        <v>18</v>
      </c>
      <c r="N201" s="16">
        <f t="shared" ca="1" si="142"/>
        <v>2.0833333333333335E-4</v>
      </c>
      <c r="O201" s="16">
        <f t="shared" ca="1" si="161"/>
        <v>0.75613425925925981</v>
      </c>
      <c r="P201" s="14">
        <f t="shared" ca="1" si="162"/>
        <v>0.75613425925925981</v>
      </c>
      <c r="Q201" s="23">
        <f>0</f>
        <v>0</v>
      </c>
      <c r="R201" s="14">
        <f t="shared" ca="1" si="163"/>
        <v>0.75613425925925981</v>
      </c>
      <c r="S201" s="13">
        <f t="shared" ca="1" si="143"/>
        <v>29</v>
      </c>
      <c r="T201" s="14">
        <f t="shared" ca="1" si="144"/>
        <v>3.3564814814814812E-4</v>
      </c>
      <c r="U201" s="14">
        <f t="shared" ca="1" si="164"/>
        <v>0.75646990740740794</v>
      </c>
      <c r="V201" s="12">
        <f t="shared" ca="1" si="165"/>
        <v>0.75646990740740794</v>
      </c>
      <c r="W201" s="23">
        <f t="shared" ca="1" si="166"/>
        <v>4.3981481481480955E-4</v>
      </c>
      <c r="X201" s="12">
        <f t="shared" ca="1" si="167"/>
        <v>0.75690972222222275</v>
      </c>
      <c r="Y201" s="11">
        <f t="shared" ca="1" si="145"/>
        <v>46</v>
      </c>
      <c r="Z201" s="12">
        <f t="shared" ca="1" si="146"/>
        <v>5.3240740740740744E-4</v>
      </c>
      <c r="AA201" s="12">
        <f t="shared" ca="1" si="168"/>
        <v>0.7574421296296302</v>
      </c>
      <c r="AB201" s="10">
        <f t="shared" ca="1" si="169"/>
        <v>0.7574421296296302</v>
      </c>
      <c r="AC201" s="23">
        <f>0</f>
        <v>0</v>
      </c>
      <c r="AD201" s="10">
        <f t="shared" ca="1" si="170"/>
        <v>0.7574421296296302</v>
      </c>
      <c r="AE201" s="9">
        <f t="shared" ca="1" si="134"/>
        <v>25</v>
      </c>
      <c r="AF201" s="10">
        <f t="shared" ca="1" si="147"/>
        <v>2.8935185185185184E-4</v>
      </c>
      <c r="AG201" s="10">
        <f t="shared" ca="1" si="171"/>
        <v>0.75773148148148206</v>
      </c>
      <c r="AH201" s="9" t="str">
        <f t="shared" ca="1" si="135"/>
        <v>Bowl</v>
      </c>
      <c r="AI201" s="8">
        <f t="shared" ca="1" si="172"/>
        <v>0.75773148148148206</v>
      </c>
      <c r="AJ201" s="23">
        <f t="shared" ca="1" si="173"/>
        <v>0</v>
      </c>
      <c r="AK201" s="8">
        <f t="shared" ref="AK201:AK240" ca="1" si="176">AI201+AJ201</f>
        <v>0.75773148148148206</v>
      </c>
      <c r="AL201" s="7">
        <f t="shared" ca="1" si="136"/>
        <v>30</v>
      </c>
      <c r="AM201" s="8">
        <f t="shared" ca="1" si="148"/>
        <v>3.4722222222222224E-4</v>
      </c>
      <c r="AN201" s="8">
        <f t="shared" ca="1" si="149"/>
        <v>0.75807870370370434</v>
      </c>
      <c r="AO201" s="7" t="str">
        <f t="shared" ca="1" si="137"/>
        <v>Cash</v>
      </c>
      <c r="AP201" s="1">
        <f t="shared" ca="1" si="150"/>
        <v>4.3981481481480955E-4</v>
      </c>
      <c r="AQ201" s="1">
        <f t="shared" ca="1" si="138"/>
        <v>1.8518518518518519E-3</v>
      </c>
      <c r="AR201">
        <f t="shared" ca="1" si="151"/>
        <v>1</v>
      </c>
      <c r="AS201" s="33">
        <f t="shared" ca="1" si="174"/>
        <v>4.3981481481480955E-4</v>
      </c>
      <c r="AT201" s="33">
        <f t="shared" ca="1" si="152"/>
        <v>1.8518518518518519E-3</v>
      </c>
      <c r="AX201">
        <f t="shared" si="175"/>
        <v>197</v>
      </c>
      <c r="AY201" s="34">
        <v>5.3552769070011163E-4</v>
      </c>
    </row>
    <row r="202" spans="1:51">
      <c r="A202" s="2">
        <v>142</v>
      </c>
      <c r="B202" s="1">
        <f t="shared" si="139"/>
        <v>1.6435185185185185E-3</v>
      </c>
      <c r="C202" s="5">
        <f t="shared" ca="1" si="153"/>
        <v>0.75743055555555605</v>
      </c>
      <c r="D202" s="18">
        <f t="shared" ca="1" si="133"/>
        <v>0.75743055555555605</v>
      </c>
      <c r="E202" s="21">
        <f t="shared" ca="1" si="154"/>
        <v>0</v>
      </c>
      <c r="F202" s="18">
        <f t="shared" ca="1" si="155"/>
        <v>0.75743055555555605</v>
      </c>
      <c r="G202" s="25">
        <f t="shared" ca="1" si="140"/>
        <v>24</v>
      </c>
      <c r="H202" s="18">
        <f t="shared" ca="1" si="156"/>
        <v>2.7777777777777778E-4</v>
      </c>
      <c r="I202" s="18">
        <f t="shared" ca="1" si="157"/>
        <v>0.75770833333333387</v>
      </c>
      <c r="J202" s="16">
        <f t="shared" ca="1" si="158"/>
        <v>0.75770833333333387</v>
      </c>
      <c r="K202" s="23">
        <f t="shared" ca="1" si="159"/>
        <v>0</v>
      </c>
      <c r="L202" s="16">
        <f t="shared" ca="1" si="160"/>
        <v>0.75770833333333387</v>
      </c>
      <c r="M202" s="15">
        <f t="shared" ca="1" si="141"/>
        <v>13</v>
      </c>
      <c r="N202" s="16">
        <f t="shared" ca="1" si="142"/>
        <v>1.5046296296296297E-4</v>
      </c>
      <c r="O202" s="16">
        <f t="shared" ca="1" si="161"/>
        <v>0.75785879629629682</v>
      </c>
      <c r="P202" s="14">
        <f t="shared" ca="1" si="162"/>
        <v>0.75785879629629682</v>
      </c>
      <c r="Q202" s="23">
        <f>0</f>
        <v>0</v>
      </c>
      <c r="R202" s="14">
        <f t="shared" ca="1" si="163"/>
        <v>0.75785879629629682</v>
      </c>
      <c r="S202" s="13">
        <f t="shared" ca="1" si="143"/>
        <v>22</v>
      </c>
      <c r="T202" s="14">
        <f t="shared" ca="1" si="144"/>
        <v>2.5462962962962961E-4</v>
      </c>
      <c r="U202" s="14">
        <f t="shared" ca="1" si="164"/>
        <v>0.75811342592592645</v>
      </c>
      <c r="V202" s="12">
        <f t="shared" ca="1" si="165"/>
        <v>0.75811342592592645</v>
      </c>
      <c r="W202" s="23">
        <f t="shared" ca="1" si="166"/>
        <v>0</v>
      </c>
      <c r="X202" s="12">
        <f t="shared" ca="1" si="167"/>
        <v>0.75811342592592645</v>
      </c>
      <c r="Y202" s="11">
        <f t="shared" ca="1" si="145"/>
        <v>45</v>
      </c>
      <c r="Z202" s="12">
        <f t="shared" ca="1" si="146"/>
        <v>5.2083333333333333E-4</v>
      </c>
      <c r="AA202" s="12">
        <f t="shared" ca="1" si="168"/>
        <v>0.75863425925925976</v>
      </c>
      <c r="AB202" s="10">
        <f t="shared" ca="1" si="169"/>
        <v>0.75863425925925976</v>
      </c>
      <c r="AC202" s="23">
        <f>0</f>
        <v>0</v>
      </c>
      <c r="AD202" s="10">
        <f t="shared" ca="1" si="170"/>
        <v>0.75863425925925976</v>
      </c>
      <c r="AE202" s="9">
        <f t="shared" ca="1" si="134"/>
        <v>42</v>
      </c>
      <c r="AF202" s="10">
        <f t="shared" ca="1" si="147"/>
        <v>4.861111111111111E-4</v>
      </c>
      <c r="AG202" s="10">
        <f t="shared" ca="1" si="171"/>
        <v>0.75912037037037083</v>
      </c>
      <c r="AH202" s="9" t="str">
        <f t="shared" ca="1" si="135"/>
        <v>Bowl</v>
      </c>
      <c r="AI202" s="8">
        <f t="shared" ca="1" si="172"/>
        <v>0.75912037037037083</v>
      </c>
      <c r="AJ202" s="23">
        <f t="shared" ca="1" si="173"/>
        <v>0</v>
      </c>
      <c r="AK202" s="8">
        <f t="shared" ca="1" si="176"/>
        <v>0.75912037037037083</v>
      </c>
      <c r="AL202" s="7">
        <f t="shared" ca="1" si="136"/>
        <v>11</v>
      </c>
      <c r="AM202" s="8">
        <f t="shared" ca="1" si="148"/>
        <v>1.273148148148148E-4</v>
      </c>
      <c r="AN202" s="8">
        <f t="shared" ca="1" si="149"/>
        <v>0.75924768518518559</v>
      </c>
      <c r="AO202" s="7" t="str">
        <f t="shared" ca="1" si="137"/>
        <v>Debit</v>
      </c>
      <c r="AP202" s="1">
        <f t="shared" ca="1" si="150"/>
        <v>0</v>
      </c>
      <c r="AQ202" s="1">
        <f t="shared" ca="1" si="138"/>
        <v>1.8171296296296297E-3</v>
      </c>
      <c r="AR202">
        <f t="shared" ca="1" si="151"/>
        <v>1</v>
      </c>
      <c r="AS202" s="33">
        <f t="shared" ca="1" si="174"/>
        <v>0</v>
      </c>
      <c r="AT202" s="33">
        <f t="shared" ca="1" si="152"/>
        <v>1.8171296296296297E-3</v>
      </c>
      <c r="AX202">
        <f t="shared" si="175"/>
        <v>198</v>
      </c>
      <c r="AY202" s="34">
        <v>5.0214791594104522E-4</v>
      </c>
    </row>
    <row r="203" spans="1:51">
      <c r="A203" s="2">
        <v>9</v>
      </c>
      <c r="B203" s="1">
        <f t="shared" si="139"/>
        <v>1.0416666666666667E-4</v>
      </c>
      <c r="C203" s="5">
        <f t="shared" ca="1" si="153"/>
        <v>0.75753472222222273</v>
      </c>
      <c r="D203" s="18">
        <f t="shared" ca="1" si="133"/>
        <v>0.75753472222222273</v>
      </c>
      <c r="E203" s="21">
        <f t="shared" ca="1" si="154"/>
        <v>1.7361111111113825E-4</v>
      </c>
      <c r="F203" s="18">
        <f t="shared" ca="1" si="155"/>
        <v>0.75770833333333387</v>
      </c>
      <c r="G203" s="25">
        <f t="shared" ca="1" si="140"/>
        <v>21</v>
      </c>
      <c r="H203" s="18">
        <f t="shared" ca="1" si="156"/>
        <v>2.4305555555555555E-4</v>
      </c>
      <c r="I203" s="18">
        <f t="shared" ca="1" si="157"/>
        <v>0.75795138888888947</v>
      </c>
      <c r="J203" s="16">
        <f t="shared" ca="1" si="158"/>
        <v>0.75795138888888947</v>
      </c>
      <c r="K203" s="23">
        <f t="shared" ca="1" si="159"/>
        <v>1.6203703703698835E-4</v>
      </c>
      <c r="L203" s="16">
        <f t="shared" ca="1" si="160"/>
        <v>0.75811342592592645</v>
      </c>
      <c r="M203" s="15">
        <f t="shared" ca="1" si="141"/>
        <v>26</v>
      </c>
      <c r="N203" s="16">
        <f t="shared" ca="1" si="142"/>
        <v>3.0092592592592595E-4</v>
      </c>
      <c r="O203" s="16">
        <f t="shared" ca="1" si="161"/>
        <v>0.75841435185185235</v>
      </c>
      <c r="P203" s="14">
        <f t="shared" ca="1" si="162"/>
        <v>0.75841435185185235</v>
      </c>
      <c r="Q203" s="23">
        <f>0</f>
        <v>0</v>
      </c>
      <c r="R203" s="14">
        <f t="shared" ca="1" si="163"/>
        <v>0.75841435185185235</v>
      </c>
      <c r="S203" s="13">
        <f t="shared" ca="1" si="143"/>
        <v>34</v>
      </c>
      <c r="T203" s="14">
        <f t="shared" ca="1" si="144"/>
        <v>3.9351851851851852E-4</v>
      </c>
      <c r="U203" s="14">
        <f t="shared" ca="1" si="164"/>
        <v>0.7588078703703709</v>
      </c>
      <c r="V203" s="12">
        <f t="shared" ca="1" si="165"/>
        <v>0.7588078703703709</v>
      </c>
      <c r="W203" s="23">
        <f t="shared" ca="1" si="166"/>
        <v>3.1249999999993783E-4</v>
      </c>
      <c r="X203" s="12">
        <f t="shared" ca="1" si="167"/>
        <v>0.75912037037037083</v>
      </c>
      <c r="Y203" s="11">
        <f t="shared" ca="1" si="145"/>
        <v>31</v>
      </c>
      <c r="Z203" s="12">
        <f t="shared" ca="1" si="146"/>
        <v>3.5879629629629629E-4</v>
      </c>
      <c r="AA203" s="12">
        <f t="shared" ca="1" si="168"/>
        <v>0.75947916666666715</v>
      </c>
      <c r="AB203" s="10">
        <f t="shared" ca="1" si="169"/>
        <v>0.75947916666666715</v>
      </c>
      <c r="AC203" s="23">
        <f>0</f>
        <v>0</v>
      </c>
      <c r="AD203" s="10">
        <f t="shared" ca="1" si="170"/>
        <v>0.75947916666666715</v>
      </c>
      <c r="AE203" s="9">
        <f t="shared" ca="1" si="134"/>
        <v>68</v>
      </c>
      <c r="AF203" s="10">
        <f t="shared" ca="1" si="147"/>
        <v>7.8703703703703705E-4</v>
      </c>
      <c r="AG203" s="10">
        <f t="shared" ca="1" si="171"/>
        <v>0.76026620370370424</v>
      </c>
      <c r="AH203" s="9" t="str">
        <f t="shared" ca="1" si="135"/>
        <v>Quesadilla</v>
      </c>
      <c r="AI203" s="8">
        <f t="shared" ca="1" si="172"/>
        <v>0.76026620370370424</v>
      </c>
      <c r="AJ203" s="23">
        <f t="shared" ca="1" si="173"/>
        <v>0</v>
      </c>
      <c r="AK203" s="8">
        <f t="shared" ca="1" si="176"/>
        <v>0.76026620370370424</v>
      </c>
      <c r="AL203" s="7">
        <f t="shared" ca="1" si="136"/>
        <v>38</v>
      </c>
      <c r="AM203" s="8">
        <f t="shared" ca="1" si="148"/>
        <v>4.3981481481481481E-4</v>
      </c>
      <c r="AN203" s="8">
        <f t="shared" ca="1" si="149"/>
        <v>0.76070601851851904</v>
      </c>
      <c r="AO203" s="7" t="str">
        <f t="shared" ca="1" si="137"/>
        <v>Cash</v>
      </c>
      <c r="AP203" s="1">
        <f t="shared" ca="1" si="150"/>
        <v>6.4814814814806443E-4</v>
      </c>
      <c r="AQ203" s="1">
        <f t="shared" ca="1" si="138"/>
        <v>2.5231481481481476E-3</v>
      </c>
      <c r="AR203">
        <f t="shared" ca="1" si="151"/>
        <v>1</v>
      </c>
      <c r="AS203" s="33">
        <f t="shared" ca="1" si="174"/>
        <v>6.4814814814806443E-4</v>
      </c>
      <c r="AT203" s="33">
        <f t="shared" ca="1" si="152"/>
        <v>2.5231481481481476E-3</v>
      </c>
      <c r="AX203">
        <f t="shared" si="175"/>
        <v>199</v>
      </c>
      <c r="AY203" s="34">
        <v>3.882974062390441E-4</v>
      </c>
    </row>
    <row r="204" spans="1:51">
      <c r="A204" s="2">
        <v>16</v>
      </c>
      <c r="B204" s="1">
        <f t="shared" si="139"/>
        <v>1.8518518518518518E-4</v>
      </c>
      <c r="C204" s="5">
        <f t="shared" ca="1" si="153"/>
        <v>0.75771990740740791</v>
      </c>
      <c r="D204" s="18">
        <f t="shared" ca="1" si="133"/>
        <v>0.75771990740740791</v>
      </c>
      <c r="E204" s="21">
        <f t="shared" ca="1" si="154"/>
        <v>2.3148148148155467E-4</v>
      </c>
      <c r="F204" s="18">
        <f t="shared" ca="1" si="155"/>
        <v>0.75795138888888947</v>
      </c>
      <c r="G204" s="25">
        <f t="shared" ca="1" si="140"/>
        <v>11</v>
      </c>
      <c r="H204" s="18">
        <f t="shared" ca="1" si="156"/>
        <v>1.273148148148148E-4</v>
      </c>
      <c r="I204" s="18">
        <f t="shared" ca="1" si="157"/>
        <v>0.75807870370370423</v>
      </c>
      <c r="J204" s="16">
        <f t="shared" ca="1" si="158"/>
        <v>0.75807870370370423</v>
      </c>
      <c r="K204" s="23">
        <f t="shared" ca="1" si="159"/>
        <v>7.2916666666666963E-4</v>
      </c>
      <c r="L204" s="16">
        <f t="shared" ca="1" si="160"/>
        <v>0.7588078703703709</v>
      </c>
      <c r="M204" s="15">
        <f t="shared" ca="1" si="141"/>
        <v>10</v>
      </c>
      <c r="N204" s="16">
        <f t="shared" ca="1" si="142"/>
        <v>1.1574074074074075E-4</v>
      </c>
      <c r="O204" s="16">
        <f t="shared" ca="1" si="161"/>
        <v>0.75892361111111162</v>
      </c>
      <c r="P204" s="14">
        <f t="shared" ca="1" si="162"/>
        <v>0.75892361111111162</v>
      </c>
      <c r="Q204" s="23">
        <f>0</f>
        <v>0</v>
      </c>
      <c r="R204" s="14">
        <f t="shared" ca="1" si="163"/>
        <v>0.75892361111111162</v>
      </c>
      <c r="S204" s="13">
        <f t="shared" ca="1" si="143"/>
        <v>36</v>
      </c>
      <c r="T204" s="14">
        <f t="shared" ca="1" si="144"/>
        <v>4.1666666666666669E-4</v>
      </c>
      <c r="U204" s="14">
        <f t="shared" ca="1" si="164"/>
        <v>0.75934027777777824</v>
      </c>
      <c r="V204" s="12">
        <f t="shared" ca="1" si="165"/>
        <v>0.75934027777777824</v>
      </c>
      <c r="W204" s="23">
        <f t="shared" ca="1" si="166"/>
        <v>9.2592592592599665E-4</v>
      </c>
      <c r="X204" s="12">
        <f t="shared" ca="1" si="167"/>
        <v>0.76026620370370424</v>
      </c>
      <c r="Y204" s="11">
        <f t="shared" ca="1" si="145"/>
        <v>44</v>
      </c>
      <c r="Z204" s="12">
        <f t="shared" ca="1" si="146"/>
        <v>5.0925925925925921E-4</v>
      </c>
      <c r="AA204" s="12">
        <f t="shared" ca="1" si="168"/>
        <v>0.7607754629629635</v>
      </c>
      <c r="AB204" s="10">
        <f t="shared" ca="1" si="169"/>
        <v>0.7607754629629635</v>
      </c>
      <c r="AC204" s="23">
        <f>0</f>
        <v>0</v>
      </c>
      <c r="AD204" s="10">
        <f t="shared" ca="1" si="170"/>
        <v>0.7607754629629635</v>
      </c>
      <c r="AE204" s="9">
        <f t="shared" ca="1" si="134"/>
        <v>34</v>
      </c>
      <c r="AF204" s="10">
        <f t="shared" ca="1" si="147"/>
        <v>3.9351851851851852E-4</v>
      </c>
      <c r="AG204" s="10">
        <f t="shared" ca="1" si="171"/>
        <v>0.76116898148148204</v>
      </c>
      <c r="AH204" s="9" t="str">
        <f t="shared" ca="1" si="135"/>
        <v>Bowl</v>
      </c>
      <c r="AI204" s="8">
        <f t="shared" ca="1" si="172"/>
        <v>0.76116898148148204</v>
      </c>
      <c r="AJ204" s="23">
        <f t="shared" ca="1" si="173"/>
        <v>0</v>
      </c>
      <c r="AK204" s="8">
        <f t="shared" ca="1" si="176"/>
        <v>0.76116898148148204</v>
      </c>
      <c r="AL204" s="7">
        <f t="shared" ca="1" si="136"/>
        <v>12</v>
      </c>
      <c r="AM204" s="8">
        <f t="shared" ca="1" si="148"/>
        <v>1.3888888888888889E-4</v>
      </c>
      <c r="AN204" s="8">
        <f t="shared" ca="1" si="149"/>
        <v>0.76130787037037095</v>
      </c>
      <c r="AO204" s="7" t="str">
        <f t="shared" ca="1" si="137"/>
        <v>Debit</v>
      </c>
      <c r="AP204" s="1">
        <f t="shared" ca="1" si="150"/>
        <v>1.886574074074221E-3</v>
      </c>
      <c r="AQ204" s="1">
        <f t="shared" ca="1" si="138"/>
        <v>1.701388888888889E-3</v>
      </c>
      <c r="AR204">
        <f t="shared" ca="1" si="151"/>
        <v>1</v>
      </c>
      <c r="AS204" s="33">
        <f t="shared" ca="1" si="174"/>
        <v>1.886574074074221E-3</v>
      </c>
      <c r="AT204" s="33">
        <f t="shared" ca="1" si="152"/>
        <v>1.701388888888889E-3</v>
      </c>
      <c r="AX204">
        <f t="shared" si="175"/>
        <v>200</v>
      </c>
      <c r="AY204" s="34">
        <v>4.9316406250003437E-4</v>
      </c>
    </row>
    <row r="205" spans="1:51">
      <c r="A205" s="2">
        <v>175</v>
      </c>
      <c r="B205" s="1">
        <f t="shared" si="139"/>
        <v>2.0254629629629629E-3</v>
      </c>
      <c r="C205" s="5">
        <f t="shared" ca="1" si="153"/>
        <v>0.75974537037037082</v>
      </c>
      <c r="D205" s="18">
        <f t="shared" ca="1" si="133"/>
        <v>0.75974537037037082</v>
      </c>
      <c r="E205" s="21">
        <f t="shared" ca="1" si="154"/>
        <v>0</v>
      </c>
      <c r="F205" s="18">
        <f t="shared" ca="1" si="155"/>
        <v>0.75974537037037082</v>
      </c>
      <c r="G205" s="25">
        <f t="shared" ca="1" si="140"/>
        <v>30</v>
      </c>
      <c r="H205" s="18">
        <f t="shared" ca="1" si="156"/>
        <v>3.4722222222222224E-4</v>
      </c>
      <c r="I205" s="18">
        <f t="shared" ca="1" si="157"/>
        <v>0.7600925925925931</v>
      </c>
      <c r="J205" s="16">
        <f t="shared" ca="1" si="158"/>
        <v>0.7600925925925931</v>
      </c>
      <c r="K205" s="23">
        <f t="shared" ca="1" si="159"/>
        <v>0</v>
      </c>
      <c r="L205" s="16">
        <f t="shared" ca="1" si="160"/>
        <v>0.7600925925925931</v>
      </c>
      <c r="M205" s="15">
        <f t="shared" ca="1" si="141"/>
        <v>19</v>
      </c>
      <c r="N205" s="16">
        <f t="shared" ca="1" si="142"/>
        <v>2.199074074074074E-4</v>
      </c>
      <c r="O205" s="16">
        <f t="shared" ca="1" si="161"/>
        <v>0.7603125000000005</v>
      </c>
      <c r="P205" s="14">
        <f t="shared" ca="1" si="162"/>
        <v>0.7603125000000005</v>
      </c>
      <c r="Q205" s="23">
        <f>0</f>
        <v>0</v>
      </c>
      <c r="R205" s="14">
        <f t="shared" ca="1" si="163"/>
        <v>0.7603125000000005</v>
      </c>
      <c r="S205" s="13">
        <f t="shared" ca="1" si="143"/>
        <v>21</v>
      </c>
      <c r="T205" s="14">
        <f t="shared" ca="1" si="144"/>
        <v>2.4305555555555555E-4</v>
      </c>
      <c r="U205" s="14">
        <f t="shared" ca="1" si="164"/>
        <v>0.7605555555555561</v>
      </c>
      <c r="V205" s="12">
        <f t="shared" ca="1" si="165"/>
        <v>0.7605555555555561</v>
      </c>
      <c r="W205" s="23">
        <f t="shared" ca="1" si="166"/>
        <v>6.134259259259478E-4</v>
      </c>
      <c r="X205" s="12">
        <f t="shared" ca="1" si="167"/>
        <v>0.76116898148148204</v>
      </c>
      <c r="Y205" s="11">
        <f t="shared" ca="1" si="145"/>
        <v>49</v>
      </c>
      <c r="Z205" s="12">
        <f t="shared" ca="1" si="146"/>
        <v>5.6712962962962967E-4</v>
      </c>
      <c r="AA205" s="12">
        <f t="shared" ca="1" si="168"/>
        <v>0.76173611111111172</v>
      </c>
      <c r="AB205" s="10">
        <f t="shared" ca="1" si="169"/>
        <v>0.76173611111111172</v>
      </c>
      <c r="AC205" s="23">
        <f>0</f>
        <v>0</v>
      </c>
      <c r="AD205" s="10">
        <f t="shared" ca="1" si="170"/>
        <v>0.76173611111111172</v>
      </c>
      <c r="AE205" s="9">
        <f t="shared" ca="1" si="134"/>
        <v>26</v>
      </c>
      <c r="AF205" s="10">
        <f t="shared" ca="1" si="147"/>
        <v>3.0092592592592595E-4</v>
      </c>
      <c r="AG205" s="10">
        <f t="shared" ca="1" si="171"/>
        <v>0.76203703703703762</v>
      </c>
      <c r="AH205" s="9" t="str">
        <f t="shared" ca="1" si="135"/>
        <v>Bowl</v>
      </c>
      <c r="AI205" s="8">
        <f t="shared" ca="1" si="172"/>
        <v>0.76203703703703762</v>
      </c>
      <c r="AJ205" s="23">
        <f t="shared" ca="1" si="173"/>
        <v>0</v>
      </c>
      <c r="AK205" s="8">
        <f t="shared" ca="1" si="176"/>
        <v>0.76203703703703762</v>
      </c>
      <c r="AL205" s="7">
        <f t="shared" ca="1" si="136"/>
        <v>26</v>
      </c>
      <c r="AM205" s="8">
        <f t="shared" ca="1" si="148"/>
        <v>3.0092592592592595E-4</v>
      </c>
      <c r="AN205" s="8">
        <f t="shared" ca="1" si="149"/>
        <v>0.76233796296296352</v>
      </c>
      <c r="AO205" s="7" t="str">
        <f t="shared" ca="1" si="137"/>
        <v>Debit</v>
      </c>
      <c r="AP205" s="1">
        <f t="shared" ca="1" si="150"/>
        <v>6.134259259259478E-4</v>
      </c>
      <c r="AQ205" s="1">
        <f t="shared" ca="1" si="138"/>
        <v>1.9791666666666668E-3</v>
      </c>
      <c r="AR205">
        <f t="shared" ca="1" si="151"/>
        <v>1</v>
      </c>
      <c r="AS205" s="33">
        <f t="shared" ca="1" si="174"/>
        <v>6.134259259259478E-4</v>
      </c>
      <c r="AT205" s="33">
        <f t="shared" ca="1" si="152"/>
        <v>1.9791666666666668E-3</v>
      </c>
      <c r="AX205">
        <f t="shared" si="175"/>
        <v>201</v>
      </c>
      <c r="AY205" s="34">
        <v>5.0867874143734699E-4</v>
      </c>
    </row>
    <row r="206" spans="1:51">
      <c r="A206" s="2">
        <v>149</v>
      </c>
      <c r="B206" s="1">
        <f t="shared" si="139"/>
        <v>1.724537037037037E-3</v>
      </c>
      <c r="C206" s="5">
        <f t="shared" ca="1" si="153"/>
        <v>0.76146990740740783</v>
      </c>
      <c r="D206" s="18">
        <f t="shared" ca="1" si="133"/>
        <v>0.76146990740740783</v>
      </c>
      <c r="E206" s="21">
        <f t="shared" ca="1" si="154"/>
        <v>0</v>
      </c>
      <c r="F206" s="18">
        <f t="shared" ca="1" si="155"/>
        <v>0.76146990740740783</v>
      </c>
      <c r="G206" s="25">
        <f t="shared" ca="1" si="140"/>
        <v>15</v>
      </c>
      <c r="H206" s="18">
        <f t="shared" ca="1" si="156"/>
        <v>1.7361111111111112E-4</v>
      </c>
      <c r="I206" s="18">
        <f t="shared" ca="1" si="157"/>
        <v>0.76164351851851897</v>
      </c>
      <c r="J206" s="16">
        <f t="shared" ca="1" si="158"/>
        <v>0.76164351851851897</v>
      </c>
      <c r="K206" s="23">
        <f t="shared" ca="1" si="159"/>
        <v>0</v>
      </c>
      <c r="L206" s="16">
        <f t="shared" ca="1" si="160"/>
        <v>0.76164351851851897</v>
      </c>
      <c r="M206" s="15">
        <f t="shared" ca="1" si="141"/>
        <v>25</v>
      </c>
      <c r="N206" s="16">
        <f t="shared" ca="1" si="142"/>
        <v>2.8935185185185184E-4</v>
      </c>
      <c r="O206" s="16">
        <f t="shared" ca="1" si="161"/>
        <v>0.76193287037037083</v>
      </c>
      <c r="P206" s="14">
        <f t="shared" ca="1" si="162"/>
        <v>0.76193287037037083</v>
      </c>
      <c r="Q206" s="23">
        <f>0</f>
        <v>0</v>
      </c>
      <c r="R206" s="14">
        <f t="shared" ca="1" si="163"/>
        <v>0.76193287037037083</v>
      </c>
      <c r="S206" s="13">
        <f t="shared" ca="1" si="143"/>
        <v>24</v>
      </c>
      <c r="T206" s="14">
        <f t="shared" ca="1" si="144"/>
        <v>2.7777777777777778E-4</v>
      </c>
      <c r="U206" s="14">
        <f t="shared" ca="1" si="164"/>
        <v>0.76221064814814865</v>
      </c>
      <c r="V206" s="12">
        <f t="shared" ca="1" si="165"/>
        <v>0.76221064814814865</v>
      </c>
      <c r="W206" s="23">
        <f t="shared" ca="1" si="166"/>
        <v>0</v>
      </c>
      <c r="X206" s="12">
        <f t="shared" ca="1" si="167"/>
        <v>0.76221064814814865</v>
      </c>
      <c r="Y206" s="11">
        <f t="shared" ca="1" si="145"/>
        <v>47</v>
      </c>
      <c r="Z206" s="12">
        <f t="shared" ca="1" si="146"/>
        <v>5.4398148148148144E-4</v>
      </c>
      <c r="AA206" s="12">
        <f t="shared" ca="1" si="168"/>
        <v>0.76275462962963014</v>
      </c>
      <c r="AB206" s="10">
        <f t="shared" ca="1" si="169"/>
        <v>0.76275462962963014</v>
      </c>
      <c r="AC206" s="23">
        <f>0</f>
        <v>0</v>
      </c>
      <c r="AD206" s="10">
        <f t="shared" ca="1" si="170"/>
        <v>0.76275462962963014</v>
      </c>
      <c r="AE206" s="9">
        <f t="shared" ca="1" si="134"/>
        <v>46</v>
      </c>
      <c r="AF206" s="10">
        <f t="shared" ca="1" si="147"/>
        <v>5.3240740740740744E-4</v>
      </c>
      <c r="AG206" s="10">
        <f t="shared" ca="1" si="171"/>
        <v>0.7632870370370376</v>
      </c>
      <c r="AH206" s="9" t="str">
        <f t="shared" ca="1" si="135"/>
        <v>Bowl</v>
      </c>
      <c r="AI206" s="8">
        <f t="shared" ca="1" si="172"/>
        <v>0.7632870370370376</v>
      </c>
      <c r="AJ206" s="23">
        <f t="shared" ca="1" si="173"/>
        <v>0</v>
      </c>
      <c r="AK206" s="8">
        <f t="shared" ca="1" si="176"/>
        <v>0.7632870370370376</v>
      </c>
      <c r="AL206" s="7">
        <f t="shared" ca="1" si="136"/>
        <v>14</v>
      </c>
      <c r="AM206" s="8">
        <f t="shared" ca="1" si="148"/>
        <v>1.6203703703703703E-4</v>
      </c>
      <c r="AN206" s="8">
        <f t="shared" ca="1" si="149"/>
        <v>0.76344907407407459</v>
      </c>
      <c r="AO206" s="7" t="str">
        <f t="shared" ca="1" si="137"/>
        <v>Debit</v>
      </c>
      <c r="AP206" s="1">
        <f t="shared" ca="1" si="150"/>
        <v>0</v>
      </c>
      <c r="AQ206" s="1">
        <f t="shared" ca="1" si="138"/>
        <v>1.9791666666666664E-3</v>
      </c>
      <c r="AR206">
        <f t="shared" ca="1" si="151"/>
        <v>1</v>
      </c>
      <c r="AS206" s="33">
        <f t="shared" ca="1" si="174"/>
        <v>0</v>
      </c>
      <c r="AT206" s="33">
        <f t="shared" ca="1" si="152"/>
        <v>1.9791666666666664E-3</v>
      </c>
      <c r="AX206">
        <f t="shared" si="175"/>
        <v>202</v>
      </c>
      <c r="AY206" s="34">
        <v>5.5051230697784632E-4</v>
      </c>
    </row>
    <row r="207" spans="1:51">
      <c r="A207" s="2">
        <v>91</v>
      </c>
      <c r="B207" s="1">
        <f t="shared" si="139"/>
        <v>1.0532407407407407E-3</v>
      </c>
      <c r="C207" s="5">
        <f t="shared" ca="1" si="153"/>
        <v>0.76252314814814859</v>
      </c>
      <c r="D207" s="18">
        <f t="shared" ca="1" si="133"/>
        <v>0.76252314814814859</v>
      </c>
      <c r="E207" s="21">
        <f t="shared" ca="1" si="154"/>
        <v>0</v>
      </c>
      <c r="F207" s="18">
        <f t="shared" ca="1" si="155"/>
        <v>0.76252314814814859</v>
      </c>
      <c r="G207" s="25">
        <f t="shared" ca="1" si="140"/>
        <v>16</v>
      </c>
      <c r="H207" s="18">
        <f t="shared" ca="1" si="156"/>
        <v>1.8518518518518518E-4</v>
      </c>
      <c r="I207" s="18">
        <f t="shared" ca="1" si="157"/>
        <v>0.76270833333333377</v>
      </c>
      <c r="J207" s="16">
        <f t="shared" ca="1" si="158"/>
        <v>0.76270833333333377</v>
      </c>
      <c r="K207" s="23">
        <f t="shared" ca="1" si="159"/>
        <v>0</v>
      </c>
      <c r="L207" s="16">
        <f t="shared" ca="1" si="160"/>
        <v>0.76270833333333377</v>
      </c>
      <c r="M207" s="15">
        <f t="shared" ca="1" si="141"/>
        <v>10</v>
      </c>
      <c r="N207" s="16">
        <f t="shared" ca="1" si="142"/>
        <v>1.1574074074074075E-4</v>
      </c>
      <c r="O207" s="16">
        <f t="shared" ca="1" si="161"/>
        <v>0.76282407407407449</v>
      </c>
      <c r="P207" s="14">
        <f t="shared" ca="1" si="162"/>
        <v>0.76282407407407449</v>
      </c>
      <c r="Q207" s="23">
        <f>0</f>
        <v>0</v>
      </c>
      <c r="R207" s="14">
        <f t="shared" ca="1" si="163"/>
        <v>0.76282407407407449</v>
      </c>
      <c r="S207" s="13">
        <f t="shared" ca="1" si="143"/>
        <v>40</v>
      </c>
      <c r="T207" s="14">
        <f t="shared" ca="1" si="144"/>
        <v>4.6296296296296298E-4</v>
      </c>
      <c r="U207" s="14">
        <f t="shared" ca="1" si="164"/>
        <v>0.76328703703703749</v>
      </c>
      <c r="V207" s="12">
        <f t="shared" ca="1" si="165"/>
        <v>0.76328703703703749</v>
      </c>
      <c r="W207" s="23">
        <f t="shared" ca="1" si="166"/>
        <v>1.1102230246251565E-16</v>
      </c>
      <c r="X207" s="12">
        <f t="shared" ca="1" si="167"/>
        <v>0.7632870370370376</v>
      </c>
      <c r="Y207" s="11">
        <f t="shared" ca="1" si="145"/>
        <v>40</v>
      </c>
      <c r="Z207" s="12">
        <f t="shared" ca="1" si="146"/>
        <v>4.6296296296296298E-4</v>
      </c>
      <c r="AA207" s="12">
        <f t="shared" ca="1" si="168"/>
        <v>0.7637500000000006</v>
      </c>
      <c r="AB207" s="10">
        <f t="shared" ca="1" si="169"/>
        <v>0.7637500000000006</v>
      </c>
      <c r="AC207" s="23">
        <f>0</f>
        <v>0</v>
      </c>
      <c r="AD207" s="10">
        <f t="shared" ca="1" si="170"/>
        <v>0.7637500000000006</v>
      </c>
      <c r="AE207" s="9">
        <f t="shared" ca="1" si="134"/>
        <v>34</v>
      </c>
      <c r="AF207" s="10">
        <f t="shared" ca="1" si="147"/>
        <v>3.9351851851851852E-4</v>
      </c>
      <c r="AG207" s="10">
        <f t="shared" ca="1" si="171"/>
        <v>0.76414351851851914</v>
      </c>
      <c r="AH207" s="9" t="str">
        <f t="shared" ca="1" si="135"/>
        <v>Bowl</v>
      </c>
      <c r="AI207" s="8">
        <f t="shared" ca="1" si="172"/>
        <v>0.76414351851851914</v>
      </c>
      <c r="AJ207" s="23">
        <f t="shared" ca="1" si="173"/>
        <v>0</v>
      </c>
      <c r="AK207" s="8">
        <f t="shared" ca="1" si="176"/>
        <v>0.76414351851851914</v>
      </c>
      <c r="AL207" s="7">
        <f t="shared" ca="1" si="136"/>
        <v>21</v>
      </c>
      <c r="AM207" s="8">
        <f t="shared" ca="1" si="148"/>
        <v>2.4305555555555555E-4</v>
      </c>
      <c r="AN207" s="8">
        <f t="shared" ca="1" si="149"/>
        <v>0.76438657407407473</v>
      </c>
      <c r="AO207" s="7" t="str">
        <f t="shared" ca="1" si="137"/>
        <v>Debit</v>
      </c>
      <c r="AP207" s="1">
        <f t="shared" ca="1" si="150"/>
        <v>1.1102230246251565E-16</v>
      </c>
      <c r="AQ207" s="1">
        <f t="shared" ca="1" si="138"/>
        <v>1.8634259259259259E-3</v>
      </c>
      <c r="AR207">
        <f t="shared" ca="1" si="151"/>
        <v>1</v>
      </c>
      <c r="AS207" s="33">
        <f t="shared" ca="1" si="174"/>
        <v>1.1102230246251565E-16</v>
      </c>
      <c r="AT207" s="33">
        <f t="shared" ca="1" si="152"/>
        <v>1.8634259259259259E-3</v>
      </c>
      <c r="AX207">
        <f t="shared" si="175"/>
        <v>203</v>
      </c>
      <c r="AY207" s="34">
        <v>4.6347251339390311E-4</v>
      </c>
    </row>
    <row r="208" spans="1:51">
      <c r="A208" s="2">
        <v>97</v>
      </c>
      <c r="B208" s="1">
        <f t="shared" si="139"/>
        <v>1.1226851851851851E-3</v>
      </c>
      <c r="C208" s="5">
        <f t="shared" ca="1" si="153"/>
        <v>0.7636458333333338</v>
      </c>
      <c r="D208" s="18">
        <f t="shared" ca="1" si="133"/>
        <v>0.7636458333333338</v>
      </c>
      <c r="E208" s="21">
        <f t="shared" ca="1" si="154"/>
        <v>0</v>
      </c>
      <c r="F208" s="18">
        <f t="shared" ca="1" si="155"/>
        <v>0.7636458333333338</v>
      </c>
      <c r="G208" s="25">
        <f t="shared" ca="1" si="140"/>
        <v>29</v>
      </c>
      <c r="H208" s="18">
        <f t="shared" ca="1" si="156"/>
        <v>3.3564814814814812E-4</v>
      </c>
      <c r="I208" s="18">
        <f t="shared" ca="1" si="157"/>
        <v>0.76398148148148193</v>
      </c>
      <c r="J208" s="16">
        <f t="shared" ca="1" si="158"/>
        <v>0.76398148148148193</v>
      </c>
      <c r="K208" s="23">
        <f t="shared" ca="1" si="159"/>
        <v>0</v>
      </c>
      <c r="L208" s="16">
        <f t="shared" ca="1" si="160"/>
        <v>0.76398148148148193</v>
      </c>
      <c r="M208" s="15">
        <f t="shared" ca="1" si="141"/>
        <v>21</v>
      </c>
      <c r="N208" s="16">
        <f t="shared" ca="1" si="142"/>
        <v>2.4305555555555555E-4</v>
      </c>
      <c r="O208" s="16">
        <f t="shared" ca="1" si="161"/>
        <v>0.76422453703703752</v>
      </c>
      <c r="P208" s="14">
        <f t="shared" ca="1" si="162"/>
        <v>0.76422453703703752</v>
      </c>
      <c r="Q208" s="23">
        <f>0</f>
        <v>0</v>
      </c>
      <c r="R208" s="14">
        <f t="shared" ca="1" si="163"/>
        <v>0.76422453703703752</v>
      </c>
      <c r="S208" s="13">
        <f t="shared" ca="1" si="143"/>
        <v>18</v>
      </c>
      <c r="T208" s="14">
        <f t="shared" ca="1" si="144"/>
        <v>2.0833333333333335E-4</v>
      </c>
      <c r="U208" s="14">
        <f t="shared" ca="1" si="164"/>
        <v>0.76443287037037089</v>
      </c>
      <c r="V208" s="12">
        <f t="shared" ca="1" si="165"/>
        <v>0.76443287037037089</v>
      </c>
      <c r="W208" s="23">
        <f t="shared" ca="1" si="166"/>
        <v>0</v>
      </c>
      <c r="X208" s="12">
        <f t="shared" ca="1" si="167"/>
        <v>0.76443287037037089</v>
      </c>
      <c r="Y208" s="11">
        <f t="shared" ca="1" si="145"/>
        <v>46</v>
      </c>
      <c r="Z208" s="12">
        <f t="shared" ca="1" si="146"/>
        <v>5.3240740740740744E-4</v>
      </c>
      <c r="AA208" s="12">
        <f t="shared" ca="1" si="168"/>
        <v>0.76496527777777834</v>
      </c>
      <c r="AB208" s="10">
        <f t="shared" ca="1" si="169"/>
        <v>0.76496527777777834</v>
      </c>
      <c r="AC208" s="23">
        <f>0</f>
        <v>0</v>
      </c>
      <c r="AD208" s="10">
        <f t="shared" ca="1" si="170"/>
        <v>0.76496527777777834</v>
      </c>
      <c r="AE208" s="9">
        <f t="shared" ca="1" si="134"/>
        <v>37</v>
      </c>
      <c r="AF208" s="10">
        <f t="shared" ca="1" si="147"/>
        <v>4.2824074074074075E-4</v>
      </c>
      <c r="AG208" s="10">
        <f t="shared" ca="1" si="171"/>
        <v>0.76539351851851911</v>
      </c>
      <c r="AH208" s="9" t="str">
        <f t="shared" ca="1" si="135"/>
        <v>Bowl</v>
      </c>
      <c r="AI208" s="8">
        <f t="shared" ca="1" si="172"/>
        <v>0.76539351851851911</v>
      </c>
      <c r="AJ208" s="23">
        <f t="shared" ca="1" si="173"/>
        <v>0</v>
      </c>
      <c r="AK208" s="8">
        <f t="shared" ca="1" si="176"/>
        <v>0.76539351851851911</v>
      </c>
      <c r="AL208" s="7">
        <f t="shared" ca="1" si="136"/>
        <v>25</v>
      </c>
      <c r="AM208" s="8">
        <f t="shared" ca="1" si="148"/>
        <v>2.8935185185185184E-4</v>
      </c>
      <c r="AN208" s="8">
        <f t="shared" ca="1" si="149"/>
        <v>0.76568287037037097</v>
      </c>
      <c r="AO208" s="7" t="str">
        <f t="shared" ca="1" si="137"/>
        <v>Debit</v>
      </c>
      <c r="AP208" s="1">
        <f t="shared" ca="1" si="150"/>
        <v>0</v>
      </c>
      <c r="AQ208" s="1">
        <f t="shared" ca="1" si="138"/>
        <v>2.0370370370370373E-3</v>
      </c>
      <c r="AR208">
        <f t="shared" ca="1" si="151"/>
        <v>1</v>
      </c>
      <c r="AS208" s="33">
        <f t="shared" ca="1" si="174"/>
        <v>0</v>
      </c>
      <c r="AT208" s="33">
        <f t="shared" ca="1" si="152"/>
        <v>2.0370370370370373E-3</v>
      </c>
      <c r="AX208">
        <f t="shared" si="175"/>
        <v>204</v>
      </c>
      <c r="AY208" s="34">
        <v>4.9095775462964836E-4</v>
      </c>
    </row>
    <row r="209" spans="1:51">
      <c r="A209" s="2">
        <v>36</v>
      </c>
      <c r="B209" s="1">
        <f t="shared" si="139"/>
        <v>4.1666666666666669E-4</v>
      </c>
      <c r="C209" s="5">
        <f t="shared" ca="1" si="153"/>
        <v>0.76406250000000042</v>
      </c>
      <c r="D209" s="18">
        <f t="shared" ca="1" si="133"/>
        <v>0.76406250000000042</v>
      </c>
      <c r="E209" s="21">
        <f t="shared" ca="1" si="154"/>
        <v>0</v>
      </c>
      <c r="F209" s="18">
        <f t="shared" ca="1" si="155"/>
        <v>0.76406250000000042</v>
      </c>
      <c r="G209" s="25">
        <f t="shared" ca="1" si="140"/>
        <v>13</v>
      </c>
      <c r="H209" s="18">
        <f t="shared" ca="1" si="156"/>
        <v>1.5046296296296297E-4</v>
      </c>
      <c r="I209" s="18">
        <f t="shared" ca="1" si="157"/>
        <v>0.76421296296296337</v>
      </c>
      <c r="J209" s="16">
        <f t="shared" ca="1" si="158"/>
        <v>0.76421296296296337</v>
      </c>
      <c r="K209" s="23">
        <f t="shared" ca="1" si="159"/>
        <v>2.199074074075158E-4</v>
      </c>
      <c r="L209" s="16">
        <f t="shared" ca="1" si="160"/>
        <v>0.76443287037037089</v>
      </c>
      <c r="M209" s="15">
        <f t="shared" ca="1" si="141"/>
        <v>30</v>
      </c>
      <c r="N209" s="16">
        <f t="shared" ca="1" si="142"/>
        <v>3.4722222222222224E-4</v>
      </c>
      <c r="O209" s="16">
        <f t="shared" ca="1" si="161"/>
        <v>0.76478009259259316</v>
      </c>
      <c r="P209" s="14">
        <f t="shared" ca="1" si="162"/>
        <v>0.76478009259259316</v>
      </c>
      <c r="Q209" s="23">
        <f>0</f>
        <v>0</v>
      </c>
      <c r="R209" s="14">
        <f t="shared" ca="1" si="163"/>
        <v>0.76478009259259316</v>
      </c>
      <c r="S209" s="13">
        <f t="shared" ca="1" si="143"/>
        <v>26</v>
      </c>
      <c r="T209" s="14">
        <f t="shared" ca="1" si="144"/>
        <v>3.0092592592592595E-4</v>
      </c>
      <c r="U209" s="14">
        <f t="shared" ca="1" si="164"/>
        <v>0.76508101851851906</v>
      </c>
      <c r="V209" s="12">
        <f t="shared" ca="1" si="165"/>
        <v>0.76508101851851906</v>
      </c>
      <c r="W209" s="23">
        <f t="shared" ca="1" si="166"/>
        <v>3.1250000000004885E-4</v>
      </c>
      <c r="X209" s="12">
        <f t="shared" ca="1" si="167"/>
        <v>0.76539351851851911</v>
      </c>
      <c r="Y209" s="11">
        <f t="shared" ca="1" si="145"/>
        <v>45</v>
      </c>
      <c r="Z209" s="12">
        <f t="shared" ca="1" si="146"/>
        <v>5.2083333333333333E-4</v>
      </c>
      <c r="AA209" s="12">
        <f t="shared" ca="1" si="168"/>
        <v>0.76591435185185242</v>
      </c>
      <c r="AB209" s="10">
        <f t="shared" ca="1" si="169"/>
        <v>0.76591435185185242</v>
      </c>
      <c r="AC209" s="23">
        <f>0</f>
        <v>0</v>
      </c>
      <c r="AD209" s="10">
        <f t="shared" ca="1" si="170"/>
        <v>0.76591435185185242</v>
      </c>
      <c r="AE209" s="9">
        <f t="shared" ca="1" si="134"/>
        <v>21</v>
      </c>
      <c r="AF209" s="10">
        <f t="shared" ca="1" si="147"/>
        <v>2.4305555555555555E-4</v>
      </c>
      <c r="AG209" s="10">
        <f t="shared" ca="1" si="171"/>
        <v>0.76615740740740801</v>
      </c>
      <c r="AH209" s="9" t="str">
        <f t="shared" ca="1" si="135"/>
        <v>Bowl</v>
      </c>
      <c r="AI209" s="8">
        <f t="shared" ca="1" si="172"/>
        <v>0.76615740740740801</v>
      </c>
      <c r="AJ209" s="23">
        <f t="shared" ca="1" si="173"/>
        <v>0</v>
      </c>
      <c r="AK209" s="8">
        <f t="shared" ca="1" si="176"/>
        <v>0.76615740740740801</v>
      </c>
      <c r="AL209" s="7">
        <f t="shared" ca="1" si="136"/>
        <v>15</v>
      </c>
      <c r="AM209" s="8">
        <f t="shared" ca="1" si="148"/>
        <v>1.7361111111111112E-4</v>
      </c>
      <c r="AN209" s="8">
        <f t="shared" ca="1" si="149"/>
        <v>0.76633101851851915</v>
      </c>
      <c r="AO209" s="7" t="str">
        <f t="shared" ca="1" si="137"/>
        <v>Debit</v>
      </c>
      <c r="AP209" s="1">
        <f t="shared" ca="1" si="150"/>
        <v>5.3240740740756465E-4</v>
      </c>
      <c r="AQ209" s="1">
        <f t="shared" ca="1" si="138"/>
        <v>1.736111111111111E-3</v>
      </c>
      <c r="AR209">
        <f t="shared" ca="1" si="151"/>
        <v>1</v>
      </c>
      <c r="AS209" s="33">
        <f t="shared" ca="1" si="174"/>
        <v>5.3240740740756465E-4</v>
      </c>
      <c r="AT209" s="33">
        <f t="shared" ca="1" si="152"/>
        <v>1.736111111111111E-3</v>
      </c>
      <c r="AX209">
        <f t="shared" si="175"/>
        <v>205</v>
      </c>
      <c r="AY209" s="34">
        <v>4.9344987732211456E-4</v>
      </c>
    </row>
    <row r="210" spans="1:51">
      <c r="A210" s="2">
        <v>30</v>
      </c>
      <c r="B210" s="1">
        <f t="shared" si="139"/>
        <v>3.4722222222222224E-4</v>
      </c>
      <c r="C210" s="5">
        <f t="shared" ca="1" si="153"/>
        <v>0.7644097222222227</v>
      </c>
      <c r="D210" s="18">
        <f t="shared" ca="1" si="133"/>
        <v>0.7644097222222227</v>
      </c>
      <c r="E210" s="21">
        <f t="shared" ca="1" si="154"/>
        <v>0</v>
      </c>
      <c r="F210" s="18">
        <f t="shared" ca="1" si="155"/>
        <v>0.7644097222222227</v>
      </c>
      <c r="G210" s="25">
        <f t="shared" ca="1" si="140"/>
        <v>12</v>
      </c>
      <c r="H210" s="18">
        <f t="shared" ca="1" si="156"/>
        <v>1.3888888888888889E-4</v>
      </c>
      <c r="I210" s="18">
        <f t="shared" ca="1" si="157"/>
        <v>0.76454861111111161</v>
      </c>
      <c r="J210" s="16">
        <f t="shared" ca="1" si="158"/>
        <v>0.76454861111111161</v>
      </c>
      <c r="K210" s="23">
        <f t="shared" ca="1" si="159"/>
        <v>5.3240740740745363E-4</v>
      </c>
      <c r="L210" s="16">
        <f t="shared" ca="1" si="160"/>
        <v>0.76508101851851906</v>
      </c>
      <c r="M210" s="15">
        <f t="shared" ca="1" si="141"/>
        <v>23</v>
      </c>
      <c r="N210" s="16">
        <f t="shared" ca="1" si="142"/>
        <v>2.6620370370370372E-4</v>
      </c>
      <c r="O210" s="16">
        <f t="shared" ca="1" si="161"/>
        <v>0.76534722222222273</v>
      </c>
      <c r="P210" s="14">
        <f t="shared" ca="1" si="162"/>
        <v>0.76534722222222273</v>
      </c>
      <c r="Q210" s="23">
        <f>0</f>
        <v>0</v>
      </c>
      <c r="R210" s="14">
        <f t="shared" ca="1" si="163"/>
        <v>0.76534722222222273</v>
      </c>
      <c r="S210" s="13">
        <f t="shared" ca="1" si="143"/>
        <v>21</v>
      </c>
      <c r="T210" s="14">
        <f t="shared" ca="1" si="144"/>
        <v>2.4305555555555555E-4</v>
      </c>
      <c r="U210" s="14">
        <f t="shared" ca="1" si="164"/>
        <v>0.76559027777777833</v>
      </c>
      <c r="V210" s="12">
        <f t="shared" ca="1" si="165"/>
        <v>0.76559027777777833</v>
      </c>
      <c r="W210" s="23">
        <f t="shared" ca="1" si="166"/>
        <v>5.6712962962968128E-4</v>
      </c>
      <c r="X210" s="12">
        <f t="shared" ca="1" si="167"/>
        <v>0.76615740740740801</v>
      </c>
      <c r="Y210" s="11">
        <f t="shared" ca="1" si="145"/>
        <v>21</v>
      </c>
      <c r="Z210" s="12">
        <f t="shared" ca="1" si="146"/>
        <v>2.4305555555555555E-4</v>
      </c>
      <c r="AA210" s="12">
        <f t="shared" ca="1" si="168"/>
        <v>0.7664004629629636</v>
      </c>
      <c r="AB210" s="10">
        <f t="shared" ca="1" si="169"/>
        <v>0.7664004629629636</v>
      </c>
      <c r="AC210" s="23">
        <f>0</f>
        <v>0</v>
      </c>
      <c r="AD210" s="10">
        <f t="shared" ca="1" si="170"/>
        <v>0.7664004629629636</v>
      </c>
      <c r="AE210" s="9">
        <f t="shared" ca="1" si="134"/>
        <v>26</v>
      </c>
      <c r="AF210" s="10">
        <f t="shared" ca="1" si="147"/>
        <v>3.0092592592592595E-4</v>
      </c>
      <c r="AG210" s="10">
        <f t="shared" ca="1" si="171"/>
        <v>0.7667013888888895</v>
      </c>
      <c r="AH210" s="9" t="str">
        <f t="shared" ca="1" si="135"/>
        <v>Bowl</v>
      </c>
      <c r="AI210" s="8">
        <f t="shared" ca="1" si="172"/>
        <v>0.7667013888888895</v>
      </c>
      <c r="AJ210" s="23">
        <f t="shared" ca="1" si="173"/>
        <v>0</v>
      </c>
      <c r="AK210" s="8">
        <f t="shared" ca="1" si="176"/>
        <v>0.7667013888888895</v>
      </c>
      <c r="AL210" s="7">
        <f t="shared" ca="1" si="136"/>
        <v>24</v>
      </c>
      <c r="AM210" s="8">
        <f t="shared" ca="1" si="148"/>
        <v>2.7777777777777778E-4</v>
      </c>
      <c r="AN210" s="8">
        <f t="shared" ca="1" si="149"/>
        <v>0.76697916666666732</v>
      </c>
      <c r="AO210" s="7" t="str">
        <f t="shared" ca="1" si="137"/>
        <v>Debit</v>
      </c>
      <c r="AP210" s="1">
        <f t="shared" ca="1" si="150"/>
        <v>1.0995370370371349E-3</v>
      </c>
      <c r="AQ210" s="1">
        <f t="shared" ca="1" si="138"/>
        <v>1.4699074074074076E-3</v>
      </c>
      <c r="AR210">
        <f t="shared" ca="1" si="151"/>
        <v>1</v>
      </c>
      <c r="AS210" s="33">
        <f t="shared" ca="1" si="174"/>
        <v>1.0995370370371349E-3</v>
      </c>
      <c r="AT210" s="33">
        <f t="shared" ca="1" si="152"/>
        <v>1.4699074074074076E-3</v>
      </c>
      <c r="AX210">
        <f t="shared" si="175"/>
        <v>206</v>
      </c>
      <c r="AY210" s="34">
        <v>5.2340133101850682E-4</v>
      </c>
    </row>
    <row r="211" spans="1:51">
      <c r="A211" s="2">
        <v>58</v>
      </c>
      <c r="B211" s="1">
        <f t="shared" si="139"/>
        <v>6.7129629629629625E-4</v>
      </c>
      <c r="C211" s="5">
        <f t="shared" ca="1" si="153"/>
        <v>0.76508101851851895</v>
      </c>
      <c r="D211" s="18">
        <f t="shared" ca="1" si="133"/>
        <v>0.76508101851851895</v>
      </c>
      <c r="E211" s="21">
        <f t="shared" ca="1" si="154"/>
        <v>0</v>
      </c>
      <c r="F211" s="18">
        <f t="shared" ca="1" si="155"/>
        <v>0.76508101851851895</v>
      </c>
      <c r="G211" s="25">
        <f t="shared" ca="1" si="140"/>
        <v>12</v>
      </c>
      <c r="H211" s="18">
        <f t="shared" ca="1" si="156"/>
        <v>1.3888888888888889E-4</v>
      </c>
      <c r="I211" s="18">
        <f t="shared" ca="1" si="157"/>
        <v>0.76521990740740786</v>
      </c>
      <c r="J211" s="16">
        <f t="shared" ca="1" si="158"/>
        <v>0.76521990740740786</v>
      </c>
      <c r="K211" s="23">
        <f t="shared" ca="1" si="159"/>
        <v>3.7037037037046527E-4</v>
      </c>
      <c r="L211" s="16">
        <f t="shared" ca="1" si="160"/>
        <v>0.76559027777777833</v>
      </c>
      <c r="M211" s="15">
        <f t="shared" ca="1" si="141"/>
        <v>31</v>
      </c>
      <c r="N211" s="16">
        <f t="shared" ca="1" si="142"/>
        <v>3.5879629629629629E-4</v>
      </c>
      <c r="O211" s="16">
        <f t="shared" ca="1" si="161"/>
        <v>0.76594907407407464</v>
      </c>
      <c r="P211" s="14">
        <f t="shared" ca="1" si="162"/>
        <v>0.76594907407407464</v>
      </c>
      <c r="Q211" s="23">
        <f>0</f>
        <v>0</v>
      </c>
      <c r="R211" s="14">
        <f t="shared" ca="1" si="163"/>
        <v>0.76594907407407464</v>
      </c>
      <c r="S211" s="13">
        <f t="shared" ca="1" si="143"/>
        <v>16</v>
      </c>
      <c r="T211" s="14">
        <f t="shared" ca="1" si="144"/>
        <v>1.8518518518518518E-4</v>
      </c>
      <c r="U211" s="14">
        <f t="shared" ca="1" si="164"/>
        <v>0.76613425925925982</v>
      </c>
      <c r="V211" s="12">
        <f t="shared" ca="1" si="165"/>
        <v>0.76613425925925982</v>
      </c>
      <c r="W211" s="23">
        <f t="shared" ca="1" si="166"/>
        <v>5.6712962962968128E-4</v>
      </c>
      <c r="X211" s="12">
        <f t="shared" ca="1" si="167"/>
        <v>0.7667013888888895</v>
      </c>
      <c r="Y211" s="11">
        <f t="shared" ca="1" si="145"/>
        <v>20</v>
      </c>
      <c r="Z211" s="12">
        <f t="shared" ca="1" si="146"/>
        <v>2.3148148148148149E-4</v>
      </c>
      <c r="AA211" s="12">
        <f t="shared" ca="1" si="168"/>
        <v>0.76693287037037094</v>
      </c>
      <c r="AB211" s="10">
        <f t="shared" ca="1" si="169"/>
        <v>0.76693287037037094</v>
      </c>
      <c r="AC211" s="23">
        <f>0</f>
        <v>0</v>
      </c>
      <c r="AD211" s="10">
        <f t="shared" ca="1" si="170"/>
        <v>0.76693287037037094</v>
      </c>
      <c r="AE211" s="9">
        <f t="shared" ca="1" si="134"/>
        <v>39</v>
      </c>
      <c r="AF211" s="10">
        <f t="shared" ca="1" si="147"/>
        <v>4.5138888888888887E-4</v>
      </c>
      <c r="AG211" s="10">
        <f t="shared" ca="1" si="171"/>
        <v>0.76738425925925979</v>
      </c>
      <c r="AH211" s="9" t="str">
        <f t="shared" ca="1" si="135"/>
        <v>Burrito</v>
      </c>
      <c r="AI211" s="8">
        <f t="shared" ca="1" si="172"/>
        <v>0.76738425925925979</v>
      </c>
      <c r="AJ211" s="23">
        <f t="shared" ca="1" si="173"/>
        <v>0</v>
      </c>
      <c r="AK211" s="8">
        <f t="shared" ca="1" si="176"/>
        <v>0.76738425925925979</v>
      </c>
      <c r="AL211" s="7">
        <f t="shared" ca="1" si="136"/>
        <v>18</v>
      </c>
      <c r="AM211" s="8">
        <f t="shared" ca="1" si="148"/>
        <v>2.0833333333333335E-4</v>
      </c>
      <c r="AN211" s="8">
        <f t="shared" ca="1" si="149"/>
        <v>0.76759259259259316</v>
      </c>
      <c r="AO211" s="7" t="str">
        <f t="shared" ca="1" si="137"/>
        <v>Debit</v>
      </c>
      <c r="AP211" s="1">
        <f t="shared" ca="1" si="150"/>
        <v>9.3750000000014655E-4</v>
      </c>
      <c r="AQ211" s="1">
        <f t="shared" ca="1" si="138"/>
        <v>1.5740740740740741E-3</v>
      </c>
      <c r="AR211">
        <f t="shared" ca="1" si="151"/>
        <v>1</v>
      </c>
      <c r="AS211" s="33">
        <f t="shared" ca="1" si="174"/>
        <v>9.3750000000014655E-4</v>
      </c>
      <c r="AT211" s="33">
        <f t="shared" ca="1" si="152"/>
        <v>1.5740740740740741E-3</v>
      </c>
      <c r="AX211">
        <f t="shared" si="175"/>
        <v>207</v>
      </c>
      <c r="AY211" s="34">
        <v>4.5335429769393271E-4</v>
      </c>
    </row>
    <row r="212" spans="1:51">
      <c r="A212" s="2">
        <v>9</v>
      </c>
      <c r="B212" s="1">
        <f t="shared" si="139"/>
        <v>1.0416666666666667E-4</v>
      </c>
      <c r="C212" s="5">
        <f t="shared" ca="1" si="153"/>
        <v>0.76518518518518563</v>
      </c>
      <c r="D212" s="18">
        <f t="shared" ca="1" si="133"/>
        <v>0.76518518518518563</v>
      </c>
      <c r="E212" s="21">
        <f t="shared" ca="1" si="154"/>
        <v>3.472222222222765E-5</v>
      </c>
      <c r="F212" s="18">
        <f t="shared" ca="1" si="155"/>
        <v>0.76521990740740786</v>
      </c>
      <c r="G212" s="25">
        <f t="shared" ca="1" si="140"/>
        <v>22</v>
      </c>
      <c r="H212" s="18">
        <f t="shared" ca="1" si="156"/>
        <v>2.5462962962962961E-4</v>
      </c>
      <c r="I212" s="18">
        <f t="shared" ca="1" si="157"/>
        <v>0.76547453703703749</v>
      </c>
      <c r="J212" s="16">
        <f t="shared" ca="1" si="158"/>
        <v>0.76547453703703749</v>
      </c>
      <c r="K212" s="23">
        <f t="shared" ca="1" si="159"/>
        <v>6.5972222222232535E-4</v>
      </c>
      <c r="L212" s="16">
        <f t="shared" ca="1" si="160"/>
        <v>0.76613425925925982</v>
      </c>
      <c r="M212" s="15">
        <f t="shared" ca="1" si="141"/>
        <v>14</v>
      </c>
      <c r="N212" s="16">
        <f t="shared" ca="1" si="142"/>
        <v>1.6203703703703703E-4</v>
      </c>
      <c r="O212" s="16">
        <f t="shared" ca="1" si="161"/>
        <v>0.76629629629629681</v>
      </c>
      <c r="P212" s="14">
        <f t="shared" ca="1" si="162"/>
        <v>0.76629629629629681</v>
      </c>
      <c r="Q212" s="23">
        <f>0</f>
        <v>0</v>
      </c>
      <c r="R212" s="14">
        <f t="shared" ca="1" si="163"/>
        <v>0.76629629629629681</v>
      </c>
      <c r="S212" s="13">
        <f t="shared" ca="1" si="143"/>
        <v>42</v>
      </c>
      <c r="T212" s="14">
        <f t="shared" ca="1" si="144"/>
        <v>4.861111111111111E-4</v>
      </c>
      <c r="U212" s="14">
        <f t="shared" ca="1" si="164"/>
        <v>0.76678240740740788</v>
      </c>
      <c r="V212" s="12">
        <f t="shared" ca="1" si="165"/>
        <v>0.76678240740740788</v>
      </c>
      <c r="W212" s="23">
        <f t="shared" ca="1" si="166"/>
        <v>6.0185185185190893E-4</v>
      </c>
      <c r="X212" s="12">
        <f t="shared" ca="1" si="167"/>
        <v>0.76738425925925979</v>
      </c>
      <c r="Y212" s="11">
        <f t="shared" ca="1" si="145"/>
        <v>41</v>
      </c>
      <c r="Z212" s="12">
        <f t="shared" ca="1" si="146"/>
        <v>4.7453703703703704E-4</v>
      </c>
      <c r="AA212" s="12">
        <f t="shared" ca="1" si="168"/>
        <v>0.76785879629629683</v>
      </c>
      <c r="AB212" s="10">
        <f t="shared" ca="1" si="169"/>
        <v>0.76785879629629683</v>
      </c>
      <c r="AC212" s="23">
        <f>0</f>
        <v>0</v>
      </c>
      <c r="AD212" s="10">
        <f t="shared" ca="1" si="170"/>
        <v>0.76785879629629683</v>
      </c>
      <c r="AE212" s="9">
        <f t="shared" ca="1" si="134"/>
        <v>31</v>
      </c>
      <c r="AF212" s="10">
        <f t="shared" ca="1" si="147"/>
        <v>3.5879629629629629E-4</v>
      </c>
      <c r="AG212" s="10">
        <f t="shared" ca="1" si="171"/>
        <v>0.76821759259259315</v>
      </c>
      <c r="AH212" s="9" t="str">
        <f t="shared" ca="1" si="135"/>
        <v>Bowl</v>
      </c>
      <c r="AI212" s="8">
        <f t="shared" ca="1" si="172"/>
        <v>0.76821759259259315</v>
      </c>
      <c r="AJ212" s="23">
        <f t="shared" ca="1" si="173"/>
        <v>0</v>
      </c>
      <c r="AK212" s="8">
        <f t="shared" ca="1" si="176"/>
        <v>0.76821759259259315</v>
      </c>
      <c r="AL212" s="7">
        <f t="shared" ca="1" si="136"/>
        <v>10</v>
      </c>
      <c r="AM212" s="8">
        <f t="shared" ca="1" si="148"/>
        <v>1.1574074074074075E-4</v>
      </c>
      <c r="AN212" s="8">
        <f t="shared" ca="1" si="149"/>
        <v>0.76833333333333387</v>
      </c>
      <c r="AO212" s="7" t="str">
        <f t="shared" ca="1" si="137"/>
        <v>Debit</v>
      </c>
      <c r="AP212" s="1">
        <f t="shared" ca="1" si="150"/>
        <v>1.2962962962964619E-3</v>
      </c>
      <c r="AQ212" s="1">
        <f t="shared" ca="1" si="138"/>
        <v>1.8518518518518517E-3</v>
      </c>
      <c r="AR212">
        <f t="shared" ca="1" si="151"/>
        <v>1</v>
      </c>
      <c r="AS212" s="33">
        <f t="shared" ca="1" si="174"/>
        <v>1.2962962962964619E-3</v>
      </c>
      <c r="AT212" s="33">
        <f t="shared" ca="1" si="152"/>
        <v>1.8518518518518517E-3</v>
      </c>
      <c r="AX212">
        <f t="shared" si="175"/>
        <v>208</v>
      </c>
      <c r="AY212" s="34">
        <v>4.8480902777781558E-4</v>
      </c>
    </row>
    <row r="213" spans="1:51">
      <c r="A213" s="2">
        <v>38</v>
      </c>
      <c r="B213" s="1">
        <f t="shared" si="139"/>
        <v>4.3981481481481481E-4</v>
      </c>
      <c r="C213" s="5">
        <f t="shared" ca="1" si="153"/>
        <v>0.76562500000000044</v>
      </c>
      <c r="D213" s="18">
        <f t="shared" ca="1" si="133"/>
        <v>0.76562500000000044</v>
      </c>
      <c r="E213" s="21">
        <f t="shared" ca="1" si="154"/>
        <v>0</v>
      </c>
      <c r="F213" s="18">
        <f t="shared" ca="1" si="155"/>
        <v>0.76562500000000044</v>
      </c>
      <c r="G213" s="25">
        <f t="shared" ca="1" si="140"/>
        <v>20</v>
      </c>
      <c r="H213" s="18">
        <f t="shared" ca="1" si="156"/>
        <v>2.3148148148148149E-4</v>
      </c>
      <c r="I213" s="18">
        <f t="shared" ca="1" si="157"/>
        <v>0.76585648148148189</v>
      </c>
      <c r="J213" s="16">
        <f t="shared" ca="1" si="158"/>
        <v>0.76585648148148189</v>
      </c>
      <c r="K213" s="23">
        <f t="shared" ca="1" si="159"/>
        <v>9.2592592592599665E-4</v>
      </c>
      <c r="L213" s="16">
        <f t="shared" ca="1" si="160"/>
        <v>0.76678240740740788</v>
      </c>
      <c r="M213" s="15">
        <f t="shared" ca="1" si="141"/>
        <v>11</v>
      </c>
      <c r="N213" s="16">
        <f t="shared" ca="1" si="142"/>
        <v>1.273148148148148E-4</v>
      </c>
      <c r="O213" s="16">
        <f t="shared" ca="1" si="161"/>
        <v>0.76690972222222265</v>
      </c>
      <c r="P213" s="14">
        <f t="shared" ca="1" si="162"/>
        <v>0.76690972222222265</v>
      </c>
      <c r="Q213" s="23">
        <f>0</f>
        <v>0</v>
      </c>
      <c r="R213" s="14">
        <f t="shared" ca="1" si="163"/>
        <v>0.76690972222222265</v>
      </c>
      <c r="S213" s="13">
        <f t="shared" ca="1" si="143"/>
        <v>20</v>
      </c>
      <c r="T213" s="14">
        <f t="shared" ca="1" si="144"/>
        <v>2.3148148148148149E-4</v>
      </c>
      <c r="U213" s="14">
        <f t="shared" ca="1" si="164"/>
        <v>0.76714120370370409</v>
      </c>
      <c r="V213" s="12">
        <f t="shared" ca="1" si="165"/>
        <v>0.76714120370370409</v>
      </c>
      <c r="W213" s="23">
        <f t="shared" ca="1" si="166"/>
        <v>1.0763888888890571E-3</v>
      </c>
      <c r="X213" s="12">
        <f t="shared" ca="1" si="167"/>
        <v>0.76821759259259315</v>
      </c>
      <c r="Y213" s="11">
        <f t="shared" ca="1" si="145"/>
        <v>48</v>
      </c>
      <c r="Z213" s="12">
        <f t="shared" ca="1" si="146"/>
        <v>5.5555555555555556E-4</v>
      </c>
      <c r="AA213" s="12">
        <f t="shared" ca="1" si="168"/>
        <v>0.76877314814814868</v>
      </c>
      <c r="AB213" s="10">
        <f t="shared" ca="1" si="169"/>
        <v>0.76877314814814868</v>
      </c>
      <c r="AC213" s="23">
        <f>0</f>
        <v>0</v>
      </c>
      <c r="AD213" s="10">
        <f t="shared" ca="1" si="170"/>
        <v>0.76877314814814868</v>
      </c>
      <c r="AE213" s="9">
        <f t="shared" ca="1" si="134"/>
        <v>29</v>
      </c>
      <c r="AF213" s="10">
        <f t="shared" ca="1" si="147"/>
        <v>3.3564814814814812E-4</v>
      </c>
      <c r="AG213" s="10">
        <f t="shared" ca="1" si="171"/>
        <v>0.7691087962962968</v>
      </c>
      <c r="AH213" s="9" t="str">
        <f t="shared" ca="1" si="135"/>
        <v>Bowl</v>
      </c>
      <c r="AI213" s="8">
        <f t="shared" ca="1" si="172"/>
        <v>0.7691087962962968</v>
      </c>
      <c r="AJ213" s="23">
        <f t="shared" ca="1" si="173"/>
        <v>0</v>
      </c>
      <c r="AK213" s="8">
        <f t="shared" ca="1" si="176"/>
        <v>0.7691087962962968</v>
      </c>
      <c r="AL213" s="7">
        <f t="shared" ca="1" si="136"/>
        <v>12</v>
      </c>
      <c r="AM213" s="8">
        <f t="shared" ca="1" si="148"/>
        <v>1.3888888888888889E-4</v>
      </c>
      <c r="AN213" s="8">
        <f t="shared" ca="1" si="149"/>
        <v>0.76924768518518571</v>
      </c>
      <c r="AO213" s="7" t="str">
        <f t="shared" ca="1" si="137"/>
        <v>Debit</v>
      </c>
      <c r="AP213" s="1">
        <f t="shared" ca="1" si="150"/>
        <v>2.0023148148150538E-3</v>
      </c>
      <c r="AQ213" s="1">
        <f t="shared" ca="1" si="138"/>
        <v>1.6203703703703701E-3</v>
      </c>
      <c r="AR213">
        <f t="shared" ca="1" si="151"/>
        <v>1</v>
      </c>
      <c r="AS213" s="33">
        <f t="shared" ca="1" si="174"/>
        <v>2.0023148148150538E-3</v>
      </c>
      <c r="AT213" s="33">
        <f t="shared" ca="1" si="152"/>
        <v>1.6203703703703701E-3</v>
      </c>
      <c r="AX213">
        <f t="shared" si="175"/>
        <v>209</v>
      </c>
      <c r="AY213" s="34">
        <v>5.6556458187745351E-4</v>
      </c>
    </row>
    <row r="214" spans="1:51">
      <c r="A214" s="2">
        <v>24</v>
      </c>
      <c r="B214" s="1">
        <f t="shared" si="139"/>
        <v>2.7777777777777778E-4</v>
      </c>
      <c r="C214" s="5">
        <f t="shared" ca="1" si="153"/>
        <v>0.76590277777777827</v>
      </c>
      <c r="D214" s="18">
        <f t="shared" ca="1" si="133"/>
        <v>0.76590277777777827</v>
      </c>
      <c r="E214" s="21">
        <f t="shared" ca="1" si="154"/>
        <v>0</v>
      </c>
      <c r="F214" s="18">
        <f t="shared" ca="1" si="155"/>
        <v>0.76590277777777827</v>
      </c>
      <c r="G214" s="25">
        <f t="shared" ca="1" si="140"/>
        <v>17</v>
      </c>
      <c r="H214" s="18">
        <f t="shared" ca="1" si="156"/>
        <v>1.9675925925925926E-4</v>
      </c>
      <c r="I214" s="18">
        <f t="shared" ca="1" si="157"/>
        <v>0.76609953703703748</v>
      </c>
      <c r="J214" s="16">
        <f t="shared" ca="1" si="158"/>
        <v>0.76609953703703748</v>
      </c>
      <c r="K214" s="23">
        <f t="shared" ca="1" si="159"/>
        <v>1.0416666666666075E-3</v>
      </c>
      <c r="L214" s="16">
        <f t="shared" ca="1" si="160"/>
        <v>0.76714120370370409</v>
      </c>
      <c r="M214" s="15">
        <f t="shared" ca="1" si="141"/>
        <v>16</v>
      </c>
      <c r="N214" s="16">
        <f t="shared" ca="1" si="142"/>
        <v>1.8518518518518518E-4</v>
      </c>
      <c r="O214" s="16">
        <f t="shared" ca="1" si="161"/>
        <v>0.76732638888888927</v>
      </c>
      <c r="P214" s="14">
        <f t="shared" ca="1" si="162"/>
        <v>0.76732638888888927</v>
      </c>
      <c r="Q214" s="23">
        <f>0</f>
        <v>0</v>
      </c>
      <c r="R214" s="14">
        <f t="shared" ca="1" si="163"/>
        <v>0.76732638888888927</v>
      </c>
      <c r="S214" s="13">
        <f t="shared" ca="1" si="143"/>
        <v>23</v>
      </c>
      <c r="T214" s="14">
        <f t="shared" ca="1" si="144"/>
        <v>2.6620370370370372E-4</v>
      </c>
      <c r="U214" s="14">
        <f t="shared" ca="1" si="164"/>
        <v>0.76759259259259294</v>
      </c>
      <c r="V214" s="12">
        <f t="shared" ca="1" si="165"/>
        <v>0.76759259259259294</v>
      </c>
      <c r="W214" s="23">
        <f t="shared" ca="1" si="166"/>
        <v>1.5162037037038667E-3</v>
      </c>
      <c r="X214" s="12">
        <f t="shared" ca="1" si="167"/>
        <v>0.7691087962962968</v>
      </c>
      <c r="Y214" s="11">
        <f t="shared" ca="1" si="145"/>
        <v>33</v>
      </c>
      <c r="Z214" s="12">
        <f t="shared" ca="1" si="146"/>
        <v>3.8194444444444446E-4</v>
      </c>
      <c r="AA214" s="12">
        <f t="shared" ca="1" si="168"/>
        <v>0.7694907407407412</v>
      </c>
      <c r="AB214" s="10">
        <f t="shared" ca="1" si="169"/>
        <v>0.7694907407407412</v>
      </c>
      <c r="AC214" s="23">
        <f>0</f>
        <v>0</v>
      </c>
      <c r="AD214" s="10">
        <f t="shared" ca="1" si="170"/>
        <v>0.7694907407407412</v>
      </c>
      <c r="AE214" s="9">
        <f t="shared" ca="1" si="134"/>
        <v>23</v>
      </c>
      <c r="AF214" s="10">
        <f t="shared" ca="1" si="147"/>
        <v>2.6620370370370372E-4</v>
      </c>
      <c r="AG214" s="10">
        <f t="shared" ca="1" si="171"/>
        <v>0.76975694444444487</v>
      </c>
      <c r="AH214" s="9" t="str">
        <f t="shared" ca="1" si="135"/>
        <v>Bowl</v>
      </c>
      <c r="AI214" s="8">
        <f t="shared" ca="1" si="172"/>
        <v>0.76975694444444487</v>
      </c>
      <c r="AJ214" s="23">
        <f t="shared" ca="1" si="173"/>
        <v>0</v>
      </c>
      <c r="AK214" s="8">
        <f t="shared" ca="1" si="176"/>
        <v>0.76975694444444487</v>
      </c>
      <c r="AL214" s="7">
        <f t="shared" ca="1" si="136"/>
        <v>30</v>
      </c>
      <c r="AM214" s="8">
        <f t="shared" ca="1" si="148"/>
        <v>3.4722222222222224E-4</v>
      </c>
      <c r="AN214" s="8">
        <f t="shared" ca="1" si="149"/>
        <v>0.77010416666666714</v>
      </c>
      <c r="AO214" s="7" t="str">
        <f t="shared" ca="1" si="137"/>
        <v>Debit</v>
      </c>
      <c r="AP214" s="1">
        <f t="shared" ca="1" si="150"/>
        <v>2.5578703703704742E-3</v>
      </c>
      <c r="AQ214" s="1">
        <f t="shared" ca="1" si="138"/>
        <v>1.6435185185185185E-3</v>
      </c>
      <c r="AR214">
        <f t="shared" ca="1" si="151"/>
        <v>1</v>
      </c>
      <c r="AS214" s="33">
        <f t="shared" ca="1" si="174"/>
        <v>2.5578703703704742E-3</v>
      </c>
      <c r="AT214" s="33">
        <f t="shared" ca="1" si="152"/>
        <v>1.6435185185185185E-3</v>
      </c>
      <c r="AX214">
        <f t="shared" si="175"/>
        <v>210</v>
      </c>
      <c r="AY214" s="34">
        <v>4.9932302585605837E-4</v>
      </c>
    </row>
    <row r="215" spans="1:51">
      <c r="A215" s="2">
        <v>14</v>
      </c>
      <c r="B215" s="1">
        <f t="shared" si="139"/>
        <v>1.6203703703703703E-4</v>
      </c>
      <c r="C215" s="5">
        <f t="shared" ca="1" si="153"/>
        <v>0.76606481481481525</v>
      </c>
      <c r="D215" s="18">
        <f t="shared" ca="1" si="133"/>
        <v>0.76606481481481525</v>
      </c>
      <c r="E215" s="21">
        <f t="shared" ca="1" si="154"/>
        <v>3.472222222222765E-5</v>
      </c>
      <c r="F215" s="18">
        <f t="shared" ca="1" si="155"/>
        <v>0.76609953703703748</v>
      </c>
      <c r="G215" s="25">
        <f t="shared" ca="1" si="140"/>
        <v>29</v>
      </c>
      <c r="H215" s="18">
        <f t="shared" ca="1" si="156"/>
        <v>3.3564814814814812E-4</v>
      </c>
      <c r="I215" s="18">
        <f t="shared" ca="1" si="157"/>
        <v>0.76643518518518561</v>
      </c>
      <c r="J215" s="16">
        <f t="shared" ca="1" si="158"/>
        <v>0.76643518518518561</v>
      </c>
      <c r="K215" s="23">
        <f t="shared" ca="1" si="159"/>
        <v>1.1574074074073293E-3</v>
      </c>
      <c r="L215" s="16">
        <f t="shared" ca="1" si="160"/>
        <v>0.76759259259259294</v>
      </c>
      <c r="M215" s="15">
        <f t="shared" ca="1" si="141"/>
        <v>27</v>
      </c>
      <c r="N215" s="16">
        <f t="shared" ca="1" si="142"/>
        <v>3.1250000000000001E-4</v>
      </c>
      <c r="O215" s="16">
        <f t="shared" ca="1" si="161"/>
        <v>0.76790509259259299</v>
      </c>
      <c r="P215" s="14">
        <f t="shared" ca="1" si="162"/>
        <v>0.76790509259259299</v>
      </c>
      <c r="Q215" s="23">
        <f>0</f>
        <v>0</v>
      </c>
      <c r="R215" s="14">
        <f t="shared" ca="1" si="163"/>
        <v>0.76790509259259299</v>
      </c>
      <c r="S215" s="13">
        <f t="shared" ca="1" si="143"/>
        <v>27</v>
      </c>
      <c r="T215" s="14">
        <f t="shared" ca="1" si="144"/>
        <v>3.1250000000000001E-4</v>
      </c>
      <c r="U215" s="14">
        <f t="shared" ca="1" si="164"/>
        <v>0.76821759259259303</v>
      </c>
      <c r="V215" s="12">
        <f t="shared" ca="1" si="165"/>
        <v>0.76821759259259303</v>
      </c>
      <c r="W215" s="23">
        <f t="shared" ca="1" si="166"/>
        <v>1.5393518518518334E-3</v>
      </c>
      <c r="X215" s="12">
        <f t="shared" ca="1" si="167"/>
        <v>0.76975694444444487</v>
      </c>
      <c r="Y215" s="11">
        <f t="shared" ca="1" si="145"/>
        <v>31</v>
      </c>
      <c r="Z215" s="12">
        <f t="shared" ca="1" si="146"/>
        <v>3.5879629629629629E-4</v>
      </c>
      <c r="AA215" s="12">
        <f t="shared" ca="1" si="168"/>
        <v>0.77011574074074118</v>
      </c>
      <c r="AB215" s="10">
        <f t="shared" ca="1" si="169"/>
        <v>0.77011574074074118</v>
      </c>
      <c r="AC215" s="23">
        <f>0</f>
        <v>0</v>
      </c>
      <c r="AD215" s="10">
        <f t="shared" ca="1" si="170"/>
        <v>0.77011574074074118</v>
      </c>
      <c r="AE215" s="9">
        <f t="shared" ca="1" si="134"/>
        <v>50</v>
      </c>
      <c r="AF215" s="10">
        <f t="shared" ca="1" si="147"/>
        <v>5.7870370370370367E-4</v>
      </c>
      <c r="AG215" s="10">
        <f t="shared" ca="1" si="171"/>
        <v>0.7706944444444449</v>
      </c>
      <c r="AH215" s="9" t="str">
        <f t="shared" ca="1" si="135"/>
        <v>Bowl</v>
      </c>
      <c r="AI215" s="8">
        <f t="shared" ca="1" si="172"/>
        <v>0.7706944444444449</v>
      </c>
      <c r="AJ215" s="23">
        <f t="shared" ca="1" si="173"/>
        <v>0</v>
      </c>
      <c r="AK215" s="8">
        <f t="shared" ca="1" si="176"/>
        <v>0.7706944444444449</v>
      </c>
      <c r="AL215" s="7">
        <f t="shared" ca="1" si="136"/>
        <v>25</v>
      </c>
      <c r="AM215" s="8">
        <f t="shared" ca="1" si="148"/>
        <v>2.8935185185185184E-4</v>
      </c>
      <c r="AN215" s="8">
        <f t="shared" ca="1" si="149"/>
        <v>0.77098379629629676</v>
      </c>
      <c r="AO215" s="7" t="str">
        <f t="shared" ca="1" si="137"/>
        <v>Debit</v>
      </c>
      <c r="AP215" s="1">
        <f t="shared" ca="1" si="150"/>
        <v>2.7314814814813904E-3</v>
      </c>
      <c r="AQ215" s="1">
        <f t="shared" ca="1" si="138"/>
        <v>2.1875000000000002E-3</v>
      </c>
      <c r="AR215">
        <f t="shared" ca="1" si="151"/>
        <v>1</v>
      </c>
      <c r="AS215" s="33">
        <f t="shared" ca="1" si="174"/>
        <v>2.7314814814813904E-3</v>
      </c>
      <c r="AT215" s="33">
        <f t="shared" ca="1" si="152"/>
        <v>2.1875000000000002E-3</v>
      </c>
      <c r="AX215">
        <f t="shared" si="175"/>
        <v>211</v>
      </c>
      <c r="AY215" s="34">
        <v>5.880939902166767E-4</v>
      </c>
    </row>
    <row r="216" spans="1:51">
      <c r="A216" s="2">
        <v>37</v>
      </c>
      <c r="B216" s="1">
        <f t="shared" si="139"/>
        <v>4.2824074074074075E-4</v>
      </c>
      <c r="C216" s="5">
        <f t="shared" ca="1" si="153"/>
        <v>0.76649305555555602</v>
      </c>
      <c r="D216" s="18">
        <f t="shared" ca="1" si="133"/>
        <v>0.76649305555555602</v>
      </c>
      <c r="E216" s="21">
        <f t="shared" ca="1" si="154"/>
        <v>0</v>
      </c>
      <c r="F216" s="18">
        <f t="shared" ca="1" si="155"/>
        <v>0.76649305555555602</v>
      </c>
      <c r="G216" s="25">
        <f t="shared" ca="1" si="140"/>
        <v>17</v>
      </c>
      <c r="H216" s="18">
        <f t="shared" ca="1" si="156"/>
        <v>1.9675925925925926E-4</v>
      </c>
      <c r="I216" s="18">
        <f t="shared" ca="1" si="157"/>
        <v>0.76668981481481524</v>
      </c>
      <c r="J216" s="16">
        <f t="shared" ca="1" si="158"/>
        <v>0.76668981481481524</v>
      </c>
      <c r="K216" s="23">
        <f t="shared" ca="1" si="159"/>
        <v>1.5277777777777946E-3</v>
      </c>
      <c r="L216" s="16">
        <f t="shared" ca="1" si="160"/>
        <v>0.76821759259259303</v>
      </c>
      <c r="M216" s="15">
        <f t="shared" ca="1" si="141"/>
        <v>14</v>
      </c>
      <c r="N216" s="16">
        <f t="shared" ca="1" si="142"/>
        <v>1.6203703703703703E-4</v>
      </c>
      <c r="O216" s="16">
        <f t="shared" ca="1" si="161"/>
        <v>0.76837962962963002</v>
      </c>
      <c r="P216" s="14">
        <f t="shared" ca="1" si="162"/>
        <v>0.76837962962963002</v>
      </c>
      <c r="Q216" s="23">
        <f>0</f>
        <v>0</v>
      </c>
      <c r="R216" s="14">
        <f t="shared" ca="1" si="163"/>
        <v>0.76837962962963002</v>
      </c>
      <c r="S216" s="13">
        <f t="shared" ca="1" si="143"/>
        <v>43</v>
      </c>
      <c r="T216" s="14">
        <f t="shared" ca="1" si="144"/>
        <v>4.9768518518518521E-4</v>
      </c>
      <c r="U216" s="14">
        <f t="shared" ca="1" si="164"/>
        <v>0.76887731481481525</v>
      </c>
      <c r="V216" s="12">
        <f t="shared" ca="1" si="165"/>
        <v>0.76887731481481525</v>
      </c>
      <c r="W216" s="23">
        <f t="shared" ca="1" si="166"/>
        <v>1.8171296296296546E-3</v>
      </c>
      <c r="X216" s="12">
        <f t="shared" ca="1" si="167"/>
        <v>0.7706944444444449</v>
      </c>
      <c r="Y216" s="11">
        <f t="shared" ca="1" si="145"/>
        <v>45</v>
      </c>
      <c r="Z216" s="12">
        <f t="shared" ca="1" si="146"/>
        <v>5.2083333333333333E-4</v>
      </c>
      <c r="AA216" s="12">
        <f t="shared" ca="1" si="168"/>
        <v>0.77121527777777821</v>
      </c>
      <c r="AB216" s="10">
        <f t="shared" ca="1" si="169"/>
        <v>0.77121527777777821</v>
      </c>
      <c r="AC216" s="23">
        <f>0</f>
        <v>0</v>
      </c>
      <c r="AD216" s="10">
        <f t="shared" ca="1" si="170"/>
        <v>0.77121527777777821</v>
      </c>
      <c r="AE216" s="9">
        <f t="shared" ca="1" si="134"/>
        <v>24</v>
      </c>
      <c r="AF216" s="10">
        <f t="shared" ca="1" si="147"/>
        <v>2.7777777777777778E-4</v>
      </c>
      <c r="AG216" s="10">
        <f t="shared" ca="1" si="171"/>
        <v>0.77149305555555603</v>
      </c>
      <c r="AH216" s="9" t="str">
        <f t="shared" ca="1" si="135"/>
        <v>Bowl</v>
      </c>
      <c r="AI216" s="8">
        <f t="shared" ca="1" si="172"/>
        <v>0.77149305555555603</v>
      </c>
      <c r="AJ216" s="23">
        <f t="shared" ca="1" si="173"/>
        <v>0</v>
      </c>
      <c r="AK216" s="8">
        <f t="shared" ca="1" si="176"/>
        <v>0.77149305555555603</v>
      </c>
      <c r="AL216" s="7">
        <f t="shared" ca="1" si="136"/>
        <v>19</v>
      </c>
      <c r="AM216" s="8">
        <f t="shared" ca="1" si="148"/>
        <v>2.199074074074074E-4</v>
      </c>
      <c r="AN216" s="8">
        <f t="shared" ca="1" si="149"/>
        <v>0.77171296296296343</v>
      </c>
      <c r="AO216" s="7" t="str">
        <f t="shared" ca="1" si="137"/>
        <v>Debit</v>
      </c>
      <c r="AP216" s="1">
        <f t="shared" ca="1" si="150"/>
        <v>3.3449074074074492E-3</v>
      </c>
      <c r="AQ216" s="1">
        <f t="shared" ca="1" si="138"/>
        <v>1.8749999999999999E-3</v>
      </c>
      <c r="AR216">
        <f t="shared" ca="1" si="151"/>
        <v>1</v>
      </c>
      <c r="AS216" s="33">
        <f t="shared" ca="1" si="174"/>
        <v>3.3449074074074492E-3</v>
      </c>
      <c r="AT216" s="33">
        <f t="shared" ca="1" si="152"/>
        <v>1.8749999999999999E-3</v>
      </c>
      <c r="AX216">
        <f t="shared" si="175"/>
        <v>212</v>
      </c>
      <c r="AY216" s="34">
        <v>4.896918402777829E-4</v>
      </c>
    </row>
    <row r="217" spans="1:51">
      <c r="A217" s="2">
        <v>123</v>
      </c>
      <c r="B217" s="1">
        <f t="shared" si="139"/>
        <v>1.4236111111111112E-3</v>
      </c>
      <c r="C217" s="5">
        <f t="shared" ca="1" si="153"/>
        <v>0.76791666666666714</v>
      </c>
      <c r="D217" s="18">
        <f t="shared" ca="1" si="133"/>
        <v>0.76791666666666714</v>
      </c>
      <c r="E217" s="21">
        <f t="shared" ca="1" si="154"/>
        <v>0</v>
      </c>
      <c r="F217" s="18">
        <f t="shared" ca="1" si="155"/>
        <v>0.76791666666666714</v>
      </c>
      <c r="G217" s="25">
        <f t="shared" ca="1" si="140"/>
        <v>21</v>
      </c>
      <c r="H217" s="18">
        <f t="shared" ca="1" si="156"/>
        <v>2.4305555555555555E-4</v>
      </c>
      <c r="I217" s="18">
        <f t="shared" ca="1" si="157"/>
        <v>0.76815972222222273</v>
      </c>
      <c r="J217" s="16">
        <f t="shared" ca="1" si="158"/>
        <v>0.76815972222222273</v>
      </c>
      <c r="K217" s="23">
        <f t="shared" ca="1" si="159"/>
        <v>7.1759259259251973E-4</v>
      </c>
      <c r="L217" s="16">
        <f t="shared" ca="1" si="160"/>
        <v>0.76887731481481525</v>
      </c>
      <c r="M217" s="15">
        <f t="shared" ca="1" si="141"/>
        <v>14</v>
      </c>
      <c r="N217" s="16">
        <f t="shared" ca="1" si="142"/>
        <v>1.6203703703703703E-4</v>
      </c>
      <c r="O217" s="16">
        <f t="shared" ca="1" si="161"/>
        <v>0.76903935185185224</v>
      </c>
      <c r="P217" s="14">
        <f t="shared" ca="1" si="162"/>
        <v>0.76903935185185224</v>
      </c>
      <c r="Q217" s="23">
        <f>0</f>
        <v>0</v>
      </c>
      <c r="R217" s="14">
        <f t="shared" ca="1" si="163"/>
        <v>0.76903935185185224</v>
      </c>
      <c r="S217" s="13">
        <f t="shared" ca="1" si="143"/>
        <v>19</v>
      </c>
      <c r="T217" s="14">
        <f t="shared" ca="1" si="144"/>
        <v>2.199074074074074E-4</v>
      </c>
      <c r="U217" s="14">
        <f t="shared" ca="1" si="164"/>
        <v>0.76925925925925964</v>
      </c>
      <c r="V217" s="12">
        <f t="shared" ca="1" si="165"/>
        <v>0.76925925925925964</v>
      </c>
      <c r="W217" s="23">
        <f t="shared" ca="1" si="166"/>
        <v>2.2337962962963864E-3</v>
      </c>
      <c r="X217" s="12">
        <f t="shared" ca="1" si="167"/>
        <v>0.77149305555555603</v>
      </c>
      <c r="Y217" s="11">
        <f t="shared" ca="1" si="145"/>
        <v>48</v>
      </c>
      <c r="Z217" s="12">
        <f t="shared" ca="1" si="146"/>
        <v>5.5555555555555556E-4</v>
      </c>
      <c r="AA217" s="12">
        <f t="shared" ca="1" si="168"/>
        <v>0.77204861111111156</v>
      </c>
      <c r="AB217" s="10">
        <f t="shared" ca="1" si="169"/>
        <v>0.77204861111111156</v>
      </c>
      <c r="AC217" s="23">
        <f>0</f>
        <v>0</v>
      </c>
      <c r="AD217" s="10">
        <f t="shared" ca="1" si="170"/>
        <v>0.77204861111111156</v>
      </c>
      <c r="AE217" s="9">
        <f t="shared" ca="1" si="134"/>
        <v>35</v>
      </c>
      <c r="AF217" s="10">
        <f t="shared" ca="1" si="147"/>
        <v>4.0509259259259258E-4</v>
      </c>
      <c r="AG217" s="10">
        <f t="shared" ca="1" si="171"/>
        <v>0.77245370370370414</v>
      </c>
      <c r="AH217" s="9" t="str">
        <f t="shared" ca="1" si="135"/>
        <v>Bowl</v>
      </c>
      <c r="AI217" s="8">
        <f t="shared" ca="1" si="172"/>
        <v>0.77245370370370414</v>
      </c>
      <c r="AJ217" s="23">
        <f t="shared" ca="1" si="173"/>
        <v>0</v>
      </c>
      <c r="AK217" s="8">
        <f t="shared" ca="1" si="176"/>
        <v>0.77245370370370414</v>
      </c>
      <c r="AL217" s="7">
        <f t="shared" ca="1" si="136"/>
        <v>18</v>
      </c>
      <c r="AM217" s="8">
        <f t="shared" ca="1" si="148"/>
        <v>2.0833333333333335E-4</v>
      </c>
      <c r="AN217" s="8">
        <f t="shared" ca="1" si="149"/>
        <v>0.77266203703703751</v>
      </c>
      <c r="AO217" s="7" t="str">
        <f t="shared" ca="1" si="137"/>
        <v>Debit</v>
      </c>
      <c r="AP217" s="1">
        <f t="shared" ca="1" si="150"/>
        <v>2.9513888888889062E-3</v>
      </c>
      <c r="AQ217" s="1">
        <f t="shared" ca="1" si="138"/>
        <v>1.7939814814814813E-3</v>
      </c>
      <c r="AR217">
        <f t="shared" ca="1" si="151"/>
        <v>1</v>
      </c>
      <c r="AS217" s="33">
        <f t="shared" ca="1" si="174"/>
        <v>2.9513888888889062E-3</v>
      </c>
      <c r="AT217" s="33">
        <f t="shared" ca="1" si="152"/>
        <v>1.7939814814814813E-3</v>
      </c>
      <c r="AX217">
        <f t="shared" si="175"/>
        <v>213</v>
      </c>
      <c r="AY217" s="34">
        <v>4.8910503563500568E-4</v>
      </c>
    </row>
    <row r="218" spans="1:51">
      <c r="A218" s="2">
        <v>43</v>
      </c>
      <c r="B218" s="1">
        <f t="shared" si="139"/>
        <v>4.9768518518518521E-4</v>
      </c>
      <c r="C218" s="5">
        <f t="shared" ca="1" si="153"/>
        <v>0.76841435185185236</v>
      </c>
      <c r="D218" s="18">
        <f t="shared" ca="1" si="133"/>
        <v>0.76841435185185236</v>
      </c>
      <c r="E218" s="21">
        <f t="shared" ca="1" si="154"/>
        <v>0</v>
      </c>
      <c r="F218" s="18">
        <f t="shared" ca="1" si="155"/>
        <v>0.76841435185185236</v>
      </c>
      <c r="G218" s="25">
        <f t="shared" ca="1" si="140"/>
        <v>14</v>
      </c>
      <c r="H218" s="18">
        <f t="shared" ca="1" si="156"/>
        <v>1.6203703703703703E-4</v>
      </c>
      <c r="I218" s="18">
        <f t="shared" ca="1" si="157"/>
        <v>0.76857638888888935</v>
      </c>
      <c r="J218" s="16">
        <f t="shared" ca="1" si="158"/>
        <v>0.76857638888888935</v>
      </c>
      <c r="K218" s="23">
        <f t="shared" ca="1" si="159"/>
        <v>6.8287037037029208E-4</v>
      </c>
      <c r="L218" s="16">
        <f t="shared" ca="1" si="160"/>
        <v>0.76925925925925964</v>
      </c>
      <c r="M218" s="15">
        <f t="shared" ca="1" si="141"/>
        <v>9</v>
      </c>
      <c r="N218" s="16">
        <f t="shared" ca="1" si="142"/>
        <v>1.0416666666666667E-4</v>
      </c>
      <c r="O218" s="16">
        <f t="shared" ca="1" si="161"/>
        <v>0.76936342592592633</v>
      </c>
      <c r="P218" s="14">
        <f t="shared" ca="1" si="162"/>
        <v>0.76936342592592633</v>
      </c>
      <c r="Q218" s="23">
        <f>0</f>
        <v>0</v>
      </c>
      <c r="R218" s="14">
        <f t="shared" ca="1" si="163"/>
        <v>0.76936342592592633</v>
      </c>
      <c r="S218" s="13">
        <f t="shared" ca="1" si="143"/>
        <v>42</v>
      </c>
      <c r="T218" s="14">
        <f t="shared" ca="1" si="144"/>
        <v>4.861111111111111E-4</v>
      </c>
      <c r="U218" s="14">
        <f t="shared" ca="1" si="164"/>
        <v>0.7698495370370374</v>
      </c>
      <c r="V218" s="12">
        <f t="shared" ca="1" si="165"/>
        <v>0.7698495370370374</v>
      </c>
      <c r="W218" s="23">
        <f t="shared" ca="1" si="166"/>
        <v>2.6041666666667407E-3</v>
      </c>
      <c r="X218" s="12">
        <f t="shared" ca="1" si="167"/>
        <v>0.77245370370370414</v>
      </c>
      <c r="Y218" s="11">
        <f t="shared" ca="1" si="145"/>
        <v>21</v>
      </c>
      <c r="Z218" s="12">
        <f t="shared" ca="1" si="146"/>
        <v>2.4305555555555555E-4</v>
      </c>
      <c r="AA218" s="12">
        <f t="shared" ca="1" si="168"/>
        <v>0.77269675925925974</v>
      </c>
      <c r="AB218" s="10">
        <f t="shared" ca="1" si="169"/>
        <v>0.77269675925925974</v>
      </c>
      <c r="AC218" s="23">
        <f>0</f>
        <v>0</v>
      </c>
      <c r="AD218" s="10">
        <f t="shared" ca="1" si="170"/>
        <v>0.77269675925925974</v>
      </c>
      <c r="AE218" s="9">
        <f t="shared" ca="1" si="134"/>
        <v>26</v>
      </c>
      <c r="AF218" s="10">
        <f t="shared" ca="1" si="147"/>
        <v>3.0092592592592595E-4</v>
      </c>
      <c r="AG218" s="10">
        <f t="shared" ca="1" si="171"/>
        <v>0.77299768518518563</v>
      </c>
      <c r="AH218" s="9" t="str">
        <f t="shared" ca="1" si="135"/>
        <v>Bowl</v>
      </c>
      <c r="AI218" s="8">
        <f t="shared" ca="1" si="172"/>
        <v>0.77299768518518563</v>
      </c>
      <c r="AJ218" s="23">
        <f t="shared" ca="1" si="173"/>
        <v>0</v>
      </c>
      <c r="AK218" s="8">
        <f t="shared" ca="1" si="176"/>
        <v>0.77299768518518563</v>
      </c>
      <c r="AL218" s="7">
        <f t="shared" ca="1" si="136"/>
        <v>57</v>
      </c>
      <c r="AM218" s="8">
        <f t="shared" ca="1" si="148"/>
        <v>6.5972222222222224E-4</v>
      </c>
      <c r="AN218" s="8">
        <f t="shared" ca="1" si="149"/>
        <v>0.77365740740740785</v>
      </c>
      <c r="AO218" s="7" t="str">
        <f t="shared" ca="1" si="137"/>
        <v>Cash</v>
      </c>
      <c r="AP218" s="1">
        <f t="shared" ca="1" si="150"/>
        <v>3.2870370370370328E-3</v>
      </c>
      <c r="AQ218" s="1">
        <f t="shared" ca="1" si="138"/>
        <v>1.9560185185185188E-3</v>
      </c>
      <c r="AR218">
        <f t="shared" ca="1" si="151"/>
        <v>1</v>
      </c>
      <c r="AS218" s="33">
        <f t="shared" ca="1" si="174"/>
        <v>3.2870370370370328E-3</v>
      </c>
      <c r="AT218" s="33">
        <f t="shared" ca="1" si="152"/>
        <v>1.9560185185185188E-3</v>
      </c>
      <c r="AX218">
        <f t="shared" si="175"/>
        <v>214</v>
      </c>
      <c r="AY218" s="34">
        <v>5.5413609364081818E-4</v>
      </c>
    </row>
    <row r="219" spans="1:51">
      <c r="A219" s="2">
        <v>6</v>
      </c>
      <c r="B219" s="1">
        <f t="shared" si="139"/>
        <v>6.9444444444444444E-5</v>
      </c>
      <c r="C219" s="5">
        <f t="shared" ca="1" si="153"/>
        <v>0.76848379629629682</v>
      </c>
      <c r="D219" s="18">
        <f t="shared" ca="1" si="133"/>
        <v>0.76848379629629682</v>
      </c>
      <c r="E219" s="21">
        <f t="shared" ca="1" si="154"/>
        <v>9.2592592592533052E-5</v>
      </c>
      <c r="F219" s="18">
        <f t="shared" ca="1" si="155"/>
        <v>0.76857638888888935</v>
      </c>
      <c r="G219" s="25">
        <f t="shared" ca="1" si="140"/>
        <v>27</v>
      </c>
      <c r="H219" s="18">
        <f t="shared" ca="1" si="156"/>
        <v>3.1250000000000001E-4</v>
      </c>
      <c r="I219" s="18">
        <f t="shared" ca="1" si="157"/>
        <v>0.7688888888888894</v>
      </c>
      <c r="J219" s="16">
        <f t="shared" ca="1" si="158"/>
        <v>0.7688888888888894</v>
      </c>
      <c r="K219" s="23">
        <f t="shared" ca="1" si="159"/>
        <v>9.6064814814800226E-4</v>
      </c>
      <c r="L219" s="16">
        <f t="shared" ca="1" si="160"/>
        <v>0.7698495370370374</v>
      </c>
      <c r="M219" s="15">
        <f t="shared" ca="1" si="141"/>
        <v>9</v>
      </c>
      <c r="N219" s="16">
        <f t="shared" ca="1" si="142"/>
        <v>1.0416666666666667E-4</v>
      </c>
      <c r="O219" s="16">
        <f t="shared" ca="1" si="161"/>
        <v>0.76995370370370408</v>
      </c>
      <c r="P219" s="14">
        <f t="shared" ca="1" si="162"/>
        <v>0.76995370370370408</v>
      </c>
      <c r="Q219" s="23">
        <f>0</f>
        <v>0</v>
      </c>
      <c r="R219" s="14">
        <f t="shared" ca="1" si="163"/>
        <v>0.76995370370370408</v>
      </c>
      <c r="S219" s="13">
        <f t="shared" ca="1" si="143"/>
        <v>28</v>
      </c>
      <c r="T219" s="14">
        <f t="shared" ca="1" si="144"/>
        <v>3.2407407407407406E-4</v>
      </c>
      <c r="U219" s="14">
        <f t="shared" ca="1" si="164"/>
        <v>0.77027777777777817</v>
      </c>
      <c r="V219" s="12">
        <f t="shared" ca="1" si="165"/>
        <v>0.77027777777777817</v>
      </c>
      <c r="W219" s="23">
        <f t="shared" ca="1" si="166"/>
        <v>2.7199074074074625E-3</v>
      </c>
      <c r="X219" s="12">
        <f t="shared" ca="1" si="167"/>
        <v>0.77299768518518563</v>
      </c>
      <c r="Y219" s="11">
        <f t="shared" ca="1" si="145"/>
        <v>23</v>
      </c>
      <c r="Z219" s="12">
        <f t="shared" ca="1" si="146"/>
        <v>2.6620370370370372E-4</v>
      </c>
      <c r="AA219" s="12">
        <f t="shared" ca="1" si="168"/>
        <v>0.77326388888888931</v>
      </c>
      <c r="AB219" s="10">
        <f t="shared" ca="1" si="169"/>
        <v>0.77326388888888931</v>
      </c>
      <c r="AC219" s="23">
        <f>0</f>
        <v>0</v>
      </c>
      <c r="AD219" s="10">
        <f t="shared" ca="1" si="170"/>
        <v>0.77326388888888931</v>
      </c>
      <c r="AE219" s="9">
        <f t="shared" ca="1" si="134"/>
        <v>41</v>
      </c>
      <c r="AF219" s="10">
        <f t="shared" ca="1" si="147"/>
        <v>4.7453703703703704E-4</v>
      </c>
      <c r="AG219" s="10">
        <f t="shared" ca="1" si="171"/>
        <v>0.77373842592592634</v>
      </c>
      <c r="AH219" s="9" t="str">
        <f t="shared" ca="1" si="135"/>
        <v>Burrito</v>
      </c>
      <c r="AI219" s="8">
        <f t="shared" ca="1" si="172"/>
        <v>0.77373842592592634</v>
      </c>
      <c r="AJ219" s="23">
        <f t="shared" ca="1" si="173"/>
        <v>0</v>
      </c>
      <c r="AK219" s="8">
        <f t="shared" ca="1" si="176"/>
        <v>0.77373842592592634</v>
      </c>
      <c r="AL219" s="7">
        <f t="shared" ca="1" si="136"/>
        <v>59</v>
      </c>
      <c r="AM219" s="8">
        <f t="shared" ca="1" si="148"/>
        <v>6.8287037037037036E-4</v>
      </c>
      <c r="AN219" s="8">
        <f t="shared" ca="1" si="149"/>
        <v>0.77442129629629675</v>
      </c>
      <c r="AO219" s="7" t="str">
        <f t="shared" ca="1" si="137"/>
        <v>Cash</v>
      </c>
      <c r="AP219" s="1">
        <f t="shared" ca="1" si="150"/>
        <v>3.7731481481479978E-3</v>
      </c>
      <c r="AQ219" s="1">
        <f t="shared" ca="1" si="138"/>
        <v>2.1643518518518518E-3</v>
      </c>
      <c r="AR219">
        <f t="shared" ca="1" si="151"/>
        <v>1</v>
      </c>
      <c r="AS219" s="33">
        <f t="shared" ca="1" si="174"/>
        <v>3.7731481481479978E-3</v>
      </c>
      <c r="AT219" s="33">
        <f t="shared" ca="1" si="152"/>
        <v>2.1643518518518518E-3</v>
      </c>
      <c r="AX219">
        <f t="shared" si="175"/>
        <v>215</v>
      </c>
      <c r="AY219" s="34">
        <v>5.5102026007196726E-4</v>
      </c>
    </row>
    <row r="220" spans="1:51">
      <c r="A220" s="2">
        <v>166</v>
      </c>
      <c r="B220" s="1">
        <f t="shared" si="139"/>
        <v>1.9212962962962964E-3</v>
      </c>
      <c r="C220" s="5">
        <f t="shared" ca="1" si="153"/>
        <v>0.77040509259259315</v>
      </c>
      <c r="D220" s="18">
        <f t="shared" ca="1" si="133"/>
        <v>0.77040509259259315</v>
      </c>
      <c r="E220" s="21">
        <f t="shared" ca="1" si="154"/>
        <v>0</v>
      </c>
      <c r="F220" s="18">
        <f t="shared" ca="1" si="155"/>
        <v>0.77040509259259315</v>
      </c>
      <c r="G220" s="25">
        <f t="shared" ca="1" si="140"/>
        <v>26</v>
      </c>
      <c r="H220" s="18">
        <f t="shared" ca="1" si="156"/>
        <v>3.0092592592592595E-4</v>
      </c>
      <c r="I220" s="18">
        <f t="shared" ca="1" si="157"/>
        <v>0.77070601851851905</v>
      </c>
      <c r="J220" s="16">
        <f t="shared" ca="1" si="158"/>
        <v>0.77070601851851905</v>
      </c>
      <c r="K220" s="23">
        <f t="shared" ca="1" si="159"/>
        <v>0</v>
      </c>
      <c r="L220" s="16">
        <f t="shared" ca="1" si="160"/>
        <v>0.77070601851851905</v>
      </c>
      <c r="M220" s="15">
        <f t="shared" ca="1" si="141"/>
        <v>28</v>
      </c>
      <c r="N220" s="16">
        <f t="shared" ca="1" si="142"/>
        <v>3.2407407407407406E-4</v>
      </c>
      <c r="O220" s="16">
        <f t="shared" ca="1" si="161"/>
        <v>0.77103009259259314</v>
      </c>
      <c r="P220" s="14">
        <f t="shared" ca="1" si="162"/>
        <v>0.77103009259259314</v>
      </c>
      <c r="Q220" s="23">
        <f>0</f>
        <v>0</v>
      </c>
      <c r="R220" s="14">
        <f t="shared" ca="1" si="163"/>
        <v>0.77103009259259314</v>
      </c>
      <c r="S220" s="13">
        <f t="shared" ca="1" si="143"/>
        <v>22</v>
      </c>
      <c r="T220" s="14">
        <f t="shared" ca="1" si="144"/>
        <v>2.5462962962962961E-4</v>
      </c>
      <c r="U220" s="14">
        <f t="shared" ca="1" si="164"/>
        <v>0.77128472222222277</v>
      </c>
      <c r="V220" s="12">
        <f t="shared" ca="1" si="165"/>
        <v>0.77128472222222277</v>
      </c>
      <c r="W220" s="23">
        <f t="shared" ca="1" si="166"/>
        <v>2.4537037037035692E-3</v>
      </c>
      <c r="X220" s="12">
        <f t="shared" ca="1" si="167"/>
        <v>0.77373842592592634</v>
      </c>
      <c r="Y220" s="11">
        <f t="shared" ca="1" si="145"/>
        <v>27</v>
      </c>
      <c r="Z220" s="12">
        <f t="shared" ca="1" si="146"/>
        <v>3.1250000000000001E-4</v>
      </c>
      <c r="AA220" s="12">
        <f t="shared" ca="1" si="168"/>
        <v>0.77405092592592639</v>
      </c>
      <c r="AB220" s="10">
        <f t="shared" ca="1" si="169"/>
        <v>0.77405092592592639</v>
      </c>
      <c r="AC220" s="23">
        <f>0</f>
        <v>0</v>
      </c>
      <c r="AD220" s="10">
        <f t="shared" ca="1" si="170"/>
        <v>0.77405092592592639</v>
      </c>
      <c r="AE220" s="9">
        <f t="shared" ca="1" si="134"/>
        <v>24</v>
      </c>
      <c r="AF220" s="10">
        <f t="shared" ca="1" si="147"/>
        <v>2.7777777777777778E-4</v>
      </c>
      <c r="AG220" s="10">
        <f t="shared" ca="1" si="171"/>
        <v>0.77432870370370421</v>
      </c>
      <c r="AH220" s="9" t="str">
        <f t="shared" ca="1" si="135"/>
        <v>Bowl</v>
      </c>
      <c r="AI220" s="8">
        <f t="shared" ca="1" si="172"/>
        <v>0.77432870370370421</v>
      </c>
      <c r="AJ220" s="23">
        <f t="shared" ca="1" si="173"/>
        <v>9.2592592592533052E-5</v>
      </c>
      <c r="AK220" s="8">
        <f t="shared" ca="1" si="176"/>
        <v>0.77442129629629675</v>
      </c>
      <c r="AL220" s="7">
        <f t="shared" ca="1" si="136"/>
        <v>14</v>
      </c>
      <c r="AM220" s="8">
        <f t="shared" ca="1" si="148"/>
        <v>1.6203703703703703E-4</v>
      </c>
      <c r="AN220" s="8">
        <f t="shared" ca="1" si="149"/>
        <v>0.77458333333333373</v>
      </c>
      <c r="AO220" s="7" t="str">
        <f t="shared" ca="1" si="137"/>
        <v>Debit</v>
      </c>
      <c r="AP220" s="1">
        <f t="shared" ca="1" si="150"/>
        <v>2.5462962962961022E-3</v>
      </c>
      <c r="AQ220" s="1">
        <f t="shared" ca="1" si="138"/>
        <v>1.6319444444444445E-3</v>
      </c>
      <c r="AR220">
        <f t="shared" ca="1" si="151"/>
        <v>1</v>
      </c>
      <c r="AS220" s="33">
        <f t="shared" ca="1" si="174"/>
        <v>2.5462962962961022E-3</v>
      </c>
      <c r="AT220" s="33">
        <f t="shared" ca="1" si="152"/>
        <v>1.6319444444444445E-3</v>
      </c>
      <c r="AX220">
        <f t="shared" si="175"/>
        <v>216</v>
      </c>
      <c r="AY220" s="34">
        <v>4.3235354064757853E-4</v>
      </c>
    </row>
    <row r="221" spans="1:51">
      <c r="A221" s="2">
        <v>155</v>
      </c>
      <c r="B221" s="1">
        <f t="shared" si="139"/>
        <v>1.7939814814814815E-3</v>
      </c>
      <c r="C221" s="5">
        <f t="shared" ca="1" si="153"/>
        <v>0.77219907407407462</v>
      </c>
      <c r="D221" s="18">
        <f t="shared" ca="1" si="133"/>
        <v>0.77219907407407462</v>
      </c>
      <c r="E221" s="21">
        <f t="shared" ca="1" si="154"/>
        <v>0</v>
      </c>
      <c r="F221" s="18">
        <f t="shared" ca="1" si="155"/>
        <v>0.77219907407407462</v>
      </c>
      <c r="G221" s="25">
        <f t="shared" ca="1" si="140"/>
        <v>10</v>
      </c>
      <c r="H221" s="18">
        <f t="shared" ca="1" si="156"/>
        <v>1.1574074074074075E-4</v>
      </c>
      <c r="I221" s="18">
        <f t="shared" ca="1" si="157"/>
        <v>0.77231481481481534</v>
      </c>
      <c r="J221" s="16">
        <f t="shared" ca="1" si="158"/>
        <v>0.77231481481481534</v>
      </c>
      <c r="K221" s="23">
        <f t="shared" ca="1" si="159"/>
        <v>0</v>
      </c>
      <c r="L221" s="16">
        <f t="shared" ca="1" si="160"/>
        <v>0.77231481481481534</v>
      </c>
      <c r="M221" s="15">
        <f t="shared" ca="1" si="141"/>
        <v>35</v>
      </c>
      <c r="N221" s="16">
        <f t="shared" ca="1" si="142"/>
        <v>4.0509259259259258E-4</v>
      </c>
      <c r="O221" s="16">
        <f t="shared" ca="1" si="161"/>
        <v>0.77271990740740792</v>
      </c>
      <c r="P221" s="14">
        <f t="shared" ca="1" si="162"/>
        <v>0.77271990740740792</v>
      </c>
      <c r="Q221" s="23">
        <f>0</f>
        <v>0</v>
      </c>
      <c r="R221" s="14">
        <f t="shared" ca="1" si="163"/>
        <v>0.77271990740740792</v>
      </c>
      <c r="S221" s="13">
        <f t="shared" ca="1" si="143"/>
        <v>43</v>
      </c>
      <c r="T221" s="14">
        <f t="shared" ca="1" si="144"/>
        <v>4.9768518518518521E-4</v>
      </c>
      <c r="U221" s="14">
        <f t="shared" ca="1" si="164"/>
        <v>0.77321759259259315</v>
      </c>
      <c r="V221" s="12">
        <f t="shared" ca="1" si="165"/>
        <v>0.77321759259259315</v>
      </c>
      <c r="W221" s="23">
        <f t="shared" ca="1" si="166"/>
        <v>1.1111111111110628E-3</v>
      </c>
      <c r="X221" s="12">
        <f t="shared" ca="1" si="167"/>
        <v>0.77432870370370421</v>
      </c>
      <c r="Y221" s="11">
        <f t="shared" ca="1" si="145"/>
        <v>30</v>
      </c>
      <c r="Z221" s="12">
        <f t="shared" ca="1" si="146"/>
        <v>3.4722222222222224E-4</v>
      </c>
      <c r="AA221" s="12">
        <f t="shared" ca="1" si="168"/>
        <v>0.77467592592592649</v>
      </c>
      <c r="AB221" s="10">
        <f t="shared" ca="1" si="169"/>
        <v>0.77467592592592649</v>
      </c>
      <c r="AC221" s="23">
        <f>0</f>
        <v>0</v>
      </c>
      <c r="AD221" s="10">
        <f t="shared" ca="1" si="170"/>
        <v>0.77467592592592649</v>
      </c>
      <c r="AE221" s="9">
        <f t="shared" ca="1" si="134"/>
        <v>48</v>
      </c>
      <c r="AF221" s="10">
        <f t="shared" ca="1" si="147"/>
        <v>5.5555555555555556E-4</v>
      </c>
      <c r="AG221" s="10">
        <f t="shared" ca="1" si="171"/>
        <v>0.77523148148148202</v>
      </c>
      <c r="AH221" s="9" t="str">
        <f t="shared" ca="1" si="135"/>
        <v>Bowl</v>
      </c>
      <c r="AI221" s="8">
        <f t="shared" ca="1" si="172"/>
        <v>0.77523148148148202</v>
      </c>
      <c r="AJ221" s="23">
        <f t="shared" ca="1" si="173"/>
        <v>0</v>
      </c>
      <c r="AK221" s="8">
        <f t="shared" ca="1" si="176"/>
        <v>0.77523148148148202</v>
      </c>
      <c r="AL221" s="7">
        <f t="shared" ca="1" si="136"/>
        <v>28</v>
      </c>
      <c r="AM221" s="8">
        <f t="shared" ca="1" si="148"/>
        <v>3.2407407407407406E-4</v>
      </c>
      <c r="AN221" s="8">
        <f t="shared" ca="1" si="149"/>
        <v>0.77555555555555611</v>
      </c>
      <c r="AO221" s="7" t="str">
        <f t="shared" ca="1" si="137"/>
        <v>Debit</v>
      </c>
      <c r="AP221" s="1">
        <f t="shared" ca="1" si="150"/>
        <v>1.1111111111110628E-3</v>
      </c>
      <c r="AQ221" s="1">
        <f t="shared" ca="1" si="138"/>
        <v>2.2453703703703707E-3</v>
      </c>
      <c r="AR221">
        <f t="shared" ca="1" si="151"/>
        <v>1</v>
      </c>
      <c r="AS221" s="33">
        <f t="shared" ca="1" si="174"/>
        <v>1.1111111111110628E-3</v>
      </c>
      <c r="AT221" s="33">
        <f t="shared" ca="1" si="152"/>
        <v>2.2453703703703707E-3</v>
      </c>
      <c r="AX221">
        <f t="shared" si="175"/>
        <v>217</v>
      </c>
      <c r="AY221" s="34">
        <v>4.6960263555091507E-4</v>
      </c>
    </row>
    <row r="222" spans="1:51">
      <c r="A222" s="2">
        <v>101</v>
      </c>
      <c r="B222" s="1">
        <f t="shared" si="139"/>
        <v>1.1689814814814816E-3</v>
      </c>
      <c r="C222" s="5">
        <f t="shared" ca="1" si="153"/>
        <v>0.7733680555555561</v>
      </c>
      <c r="D222" s="18">
        <f t="shared" ca="1" si="133"/>
        <v>0.7733680555555561</v>
      </c>
      <c r="E222" s="21">
        <f t="shared" ca="1" si="154"/>
        <v>0</v>
      </c>
      <c r="F222" s="18">
        <f t="shared" ca="1" si="155"/>
        <v>0.7733680555555561</v>
      </c>
      <c r="G222" s="25">
        <f t="shared" ca="1" si="140"/>
        <v>12</v>
      </c>
      <c r="H222" s="18">
        <f t="shared" ca="1" si="156"/>
        <v>1.3888888888888889E-4</v>
      </c>
      <c r="I222" s="18">
        <f t="shared" ca="1" si="157"/>
        <v>0.77350694444444501</v>
      </c>
      <c r="J222" s="16">
        <f t="shared" ca="1" si="158"/>
        <v>0.77350694444444501</v>
      </c>
      <c r="K222" s="23">
        <f t="shared" ca="1" si="159"/>
        <v>0</v>
      </c>
      <c r="L222" s="16">
        <f t="shared" ca="1" si="160"/>
        <v>0.77350694444444501</v>
      </c>
      <c r="M222" s="15">
        <f t="shared" ca="1" si="141"/>
        <v>34</v>
      </c>
      <c r="N222" s="16">
        <f t="shared" ca="1" si="142"/>
        <v>3.9351851851851852E-4</v>
      </c>
      <c r="O222" s="16">
        <f t="shared" ca="1" si="161"/>
        <v>0.77390046296296355</v>
      </c>
      <c r="P222" s="14">
        <f t="shared" ca="1" si="162"/>
        <v>0.77390046296296355</v>
      </c>
      <c r="Q222" s="23">
        <f>0</f>
        <v>0</v>
      </c>
      <c r="R222" s="14">
        <f t="shared" ca="1" si="163"/>
        <v>0.77390046296296355</v>
      </c>
      <c r="S222" s="13">
        <f t="shared" ca="1" si="143"/>
        <v>18</v>
      </c>
      <c r="T222" s="14">
        <f t="shared" ca="1" si="144"/>
        <v>2.0833333333333335E-4</v>
      </c>
      <c r="U222" s="14">
        <f t="shared" ca="1" si="164"/>
        <v>0.77410879629629692</v>
      </c>
      <c r="V222" s="12">
        <f t="shared" ca="1" si="165"/>
        <v>0.77410879629629692</v>
      </c>
      <c r="W222" s="23">
        <f t="shared" ca="1" si="166"/>
        <v>1.1226851851851016E-3</v>
      </c>
      <c r="X222" s="12">
        <f t="shared" ca="1" si="167"/>
        <v>0.77523148148148202</v>
      </c>
      <c r="Y222" s="11">
        <f t="shared" ca="1" si="145"/>
        <v>21</v>
      </c>
      <c r="Z222" s="12">
        <f t="shared" ca="1" si="146"/>
        <v>2.4305555555555555E-4</v>
      </c>
      <c r="AA222" s="12">
        <f t="shared" ca="1" si="168"/>
        <v>0.77547453703703761</v>
      </c>
      <c r="AB222" s="10">
        <f t="shared" ca="1" si="169"/>
        <v>0.77547453703703761</v>
      </c>
      <c r="AC222" s="23">
        <f>0</f>
        <v>0</v>
      </c>
      <c r="AD222" s="10">
        <f t="shared" ca="1" si="170"/>
        <v>0.77547453703703761</v>
      </c>
      <c r="AE222" s="9">
        <f t="shared" ca="1" si="134"/>
        <v>63</v>
      </c>
      <c r="AF222" s="10">
        <f t="shared" ca="1" si="147"/>
        <v>7.291666666666667E-4</v>
      </c>
      <c r="AG222" s="10">
        <f t="shared" ca="1" si="171"/>
        <v>0.77620370370370428</v>
      </c>
      <c r="AH222" s="9" t="str">
        <f t="shared" ca="1" si="135"/>
        <v>Quesadilla</v>
      </c>
      <c r="AI222" s="8">
        <f t="shared" ca="1" si="172"/>
        <v>0.77620370370370428</v>
      </c>
      <c r="AJ222" s="23">
        <f t="shared" ca="1" si="173"/>
        <v>0</v>
      </c>
      <c r="AK222" s="8">
        <f t="shared" ca="1" si="176"/>
        <v>0.77620370370370428</v>
      </c>
      <c r="AL222" s="7">
        <f t="shared" ca="1" si="136"/>
        <v>24</v>
      </c>
      <c r="AM222" s="8">
        <f t="shared" ca="1" si="148"/>
        <v>2.7777777777777778E-4</v>
      </c>
      <c r="AN222" s="8">
        <f t="shared" ca="1" si="149"/>
        <v>0.77648148148148211</v>
      </c>
      <c r="AO222" s="7" t="str">
        <f t="shared" ca="1" si="137"/>
        <v>Debit</v>
      </c>
      <c r="AP222" s="1">
        <f t="shared" ca="1" si="150"/>
        <v>1.1226851851851016E-3</v>
      </c>
      <c r="AQ222" s="1">
        <f t="shared" ca="1" si="138"/>
        <v>1.9907407407407408E-3</v>
      </c>
      <c r="AR222">
        <f t="shared" ca="1" si="151"/>
        <v>1</v>
      </c>
      <c r="AS222" s="33">
        <f t="shared" ca="1" si="174"/>
        <v>1.1226851851851016E-3</v>
      </c>
      <c r="AT222" s="33">
        <f t="shared" ca="1" si="152"/>
        <v>1.9907407407407408E-3</v>
      </c>
      <c r="AX222">
        <f t="shared" si="175"/>
        <v>218</v>
      </c>
      <c r="AY222" s="34">
        <v>5.6305322618216067E-4</v>
      </c>
    </row>
    <row r="223" spans="1:51">
      <c r="A223" s="2">
        <v>80</v>
      </c>
      <c r="B223" s="1">
        <f t="shared" si="139"/>
        <v>9.2592592592592596E-4</v>
      </c>
      <c r="C223" s="5">
        <f t="shared" ca="1" si="153"/>
        <v>0.77429398148148199</v>
      </c>
      <c r="D223" s="18">
        <f t="shared" ca="1" si="133"/>
        <v>0.77429398148148199</v>
      </c>
      <c r="E223" s="21">
        <f t="shared" ca="1" si="154"/>
        <v>0</v>
      </c>
      <c r="F223" s="18">
        <f t="shared" ca="1" si="155"/>
        <v>0.77429398148148199</v>
      </c>
      <c r="G223" s="25">
        <f t="shared" ca="1" si="140"/>
        <v>28</v>
      </c>
      <c r="H223" s="18">
        <f t="shared" ca="1" si="156"/>
        <v>3.2407407407407406E-4</v>
      </c>
      <c r="I223" s="18">
        <f t="shared" ca="1" si="157"/>
        <v>0.77461805555555607</v>
      </c>
      <c r="J223" s="16">
        <f t="shared" ca="1" si="158"/>
        <v>0.77461805555555607</v>
      </c>
      <c r="K223" s="23">
        <f t="shared" ca="1" si="159"/>
        <v>0</v>
      </c>
      <c r="L223" s="16">
        <f t="shared" ca="1" si="160"/>
        <v>0.77461805555555607</v>
      </c>
      <c r="M223" s="15">
        <f t="shared" ca="1" si="141"/>
        <v>27</v>
      </c>
      <c r="N223" s="16">
        <f t="shared" ca="1" si="142"/>
        <v>3.1250000000000001E-4</v>
      </c>
      <c r="O223" s="16">
        <f t="shared" ca="1" si="161"/>
        <v>0.77493055555555612</v>
      </c>
      <c r="P223" s="14">
        <f t="shared" ca="1" si="162"/>
        <v>0.77493055555555612</v>
      </c>
      <c r="Q223" s="23">
        <f>0</f>
        <v>0</v>
      </c>
      <c r="R223" s="14">
        <f t="shared" ca="1" si="163"/>
        <v>0.77493055555555612</v>
      </c>
      <c r="S223" s="13">
        <f t="shared" ca="1" si="143"/>
        <v>43</v>
      </c>
      <c r="T223" s="14">
        <f t="shared" ca="1" si="144"/>
        <v>4.9768518518518521E-4</v>
      </c>
      <c r="U223" s="14">
        <f t="shared" ca="1" si="164"/>
        <v>0.77542824074074135</v>
      </c>
      <c r="V223" s="12">
        <f t="shared" ca="1" si="165"/>
        <v>0.77542824074074135</v>
      </c>
      <c r="W223" s="23">
        <f t="shared" ca="1" si="166"/>
        <v>7.7546296296293615E-4</v>
      </c>
      <c r="X223" s="12">
        <f t="shared" ca="1" si="167"/>
        <v>0.77620370370370428</v>
      </c>
      <c r="Y223" s="11">
        <f t="shared" ca="1" si="145"/>
        <v>30</v>
      </c>
      <c r="Z223" s="12">
        <f t="shared" ca="1" si="146"/>
        <v>3.4722222222222224E-4</v>
      </c>
      <c r="AA223" s="12">
        <f t="shared" ca="1" si="168"/>
        <v>0.77655092592592656</v>
      </c>
      <c r="AB223" s="10">
        <f t="shared" ca="1" si="169"/>
        <v>0.77655092592592656</v>
      </c>
      <c r="AC223" s="23">
        <f>0</f>
        <v>0</v>
      </c>
      <c r="AD223" s="10">
        <f t="shared" ca="1" si="170"/>
        <v>0.77655092592592656</v>
      </c>
      <c r="AE223" s="9">
        <f t="shared" ca="1" si="134"/>
        <v>37</v>
      </c>
      <c r="AF223" s="10">
        <f t="shared" ca="1" si="147"/>
        <v>4.2824074074074075E-4</v>
      </c>
      <c r="AG223" s="10">
        <f t="shared" ca="1" si="171"/>
        <v>0.77697916666666733</v>
      </c>
      <c r="AH223" s="9" t="str">
        <f t="shared" ca="1" si="135"/>
        <v>Burrito</v>
      </c>
      <c r="AI223" s="8">
        <f t="shared" ca="1" si="172"/>
        <v>0.77697916666666733</v>
      </c>
      <c r="AJ223" s="23">
        <f t="shared" ca="1" si="173"/>
        <v>0</v>
      </c>
      <c r="AK223" s="8">
        <f t="shared" ca="1" si="176"/>
        <v>0.77697916666666733</v>
      </c>
      <c r="AL223" s="7">
        <f t="shared" ca="1" si="136"/>
        <v>19</v>
      </c>
      <c r="AM223" s="8">
        <f t="shared" ca="1" si="148"/>
        <v>2.199074074074074E-4</v>
      </c>
      <c r="AN223" s="8">
        <f t="shared" ca="1" si="149"/>
        <v>0.77719907407407474</v>
      </c>
      <c r="AO223" s="7" t="str">
        <f t="shared" ca="1" si="137"/>
        <v>Debit</v>
      </c>
      <c r="AP223" s="1">
        <f t="shared" ca="1" si="150"/>
        <v>7.7546296296293615E-4</v>
      </c>
      <c r="AQ223" s="1">
        <f t="shared" ca="1" si="138"/>
        <v>2.1296296296296298E-3</v>
      </c>
      <c r="AR223">
        <f t="shared" ca="1" si="151"/>
        <v>1</v>
      </c>
      <c r="AS223" s="33">
        <f t="shared" ca="1" si="174"/>
        <v>7.7546296296293615E-4</v>
      </c>
      <c r="AT223" s="33">
        <f t="shared" ca="1" si="152"/>
        <v>2.1296296296296298E-3</v>
      </c>
      <c r="AX223">
        <f t="shared" si="175"/>
        <v>219</v>
      </c>
      <c r="AY223" s="34">
        <v>5.2105171208945654E-4</v>
      </c>
    </row>
    <row r="224" spans="1:51">
      <c r="A224" s="2">
        <v>132</v>
      </c>
      <c r="B224" s="1">
        <f t="shared" si="139"/>
        <v>1.5277777777777779E-3</v>
      </c>
      <c r="C224" s="5">
        <f t="shared" ca="1" si="153"/>
        <v>0.77582175925925978</v>
      </c>
      <c r="D224" s="18">
        <f t="shared" ca="1" si="133"/>
        <v>0.77582175925925978</v>
      </c>
      <c r="E224" s="21">
        <f t="shared" ca="1" si="154"/>
        <v>0</v>
      </c>
      <c r="F224" s="18">
        <f t="shared" ca="1" si="155"/>
        <v>0.77582175925925978</v>
      </c>
      <c r="G224" s="25">
        <f t="shared" ca="1" si="140"/>
        <v>24</v>
      </c>
      <c r="H224" s="18">
        <f t="shared" ca="1" si="156"/>
        <v>2.7777777777777778E-4</v>
      </c>
      <c r="I224" s="18">
        <f t="shared" ca="1" si="157"/>
        <v>0.7760995370370376</v>
      </c>
      <c r="J224" s="16">
        <f t="shared" ca="1" si="158"/>
        <v>0.7760995370370376</v>
      </c>
      <c r="K224" s="23">
        <f t="shared" ca="1" si="159"/>
        <v>0</v>
      </c>
      <c r="L224" s="16">
        <f t="shared" ca="1" si="160"/>
        <v>0.7760995370370376</v>
      </c>
      <c r="M224" s="15">
        <f t="shared" ca="1" si="141"/>
        <v>12</v>
      </c>
      <c r="N224" s="16">
        <f t="shared" ca="1" si="142"/>
        <v>1.3888888888888889E-4</v>
      </c>
      <c r="O224" s="16">
        <f t="shared" ca="1" si="161"/>
        <v>0.77623842592592651</v>
      </c>
      <c r="P224" s="14">
        <f t="shared" ca="1" si="162"/>
        <v>0.77623842592592651</v>
      </c>
      <c r="Q224" s="23">
        <f>0</f>
        <v>0</v>
      </c>
      <c r="R224" s="14">
        <f t="shared" ca="1" si="163"/>
        <v>0.77623842592592651</v>
      </c>
      <c r="S224" s="13">
        <f t="shared" ca="1" si="143"/>
        <v>33</v>
      </c>
      <c r="T224" s="14">
        <f t="shared" ca="1" si="144"/>
        <v>3.8194444444444446E-4</v>
      </c>
      <c r="U224" s="14">
        <f t="shared" ca="1" si="164"/>
        <v>0.7766203703703709</v>
      </c>
      <c r="V224" s="12">
        <f t="shared" ca="1" si="165"/>
        <v>0.7766203703703709</v>
      </c>
      <c r="W224" s="23">
        <f t="shared" ca="1" si="166"/>
        <v>3.587962962964264E-4</v>
      </c>
      <c r="X224" s="12">
        <f t="shared" ca="1" si="167"/>
        <v>0.77697916666666733</v>
      </c>
      <c r="Y224" s="11">
        <f t="shared" ca="1" si="145"/>
        <v>22</v>
      </c>
      <c r="Z224" s="12">
        <f t="shared" ca="1" si="146"/>
        <v>2.5462962962962961E-4</v>
      </c>
      <c r="AA224" s="12">
        <f t="shared" ca="1" si="168"/>
        <v>0.77723379629629696</v>
      </c>
      <c r="AB224" s="10">
        <f t="shared" ca="1" si="169"/>
        <v>0.77723379629629696</v>
      </c>
      <c r="AC224" s="23">
        <f>0</f>
        <v>0</v>
      </c>
      <c r="AD224" s="10">
        <f t="shared" ca="1" si="170"/>
        <v>0.77723379629629696</v>
      </c>
      <c r="AE224" s="9">
        <f t="shared" ca="1" si="134"/>
        <v>60</v>
      </c>
      <c r="AF224" s="10">
        <f t="shared" ca="1" si="147"/>
        <v>6.9444444444444447E-4</v>
      </c>
      <c r="AG224" s="10">
        <f t="shared" ca="1" si="171"/>
        <v>0.77792824074074141</v>
      </c>
      <c r="AH224" s="9" t="str">
        <f t="shared" ca="1" si="135"/>
        <v>Burrito</v>
      </c>
      <c r="AI224" s="8">
        <f t="shared" ca="1" si="172"/>
        <v>0.77792824074074141</v>
      </c>
      <c r="AJ224" s="23">
        <f t="shared" ca="1" si="173"/>
        <v>0</v>
      </c>
      <c r="AK224" s="8">
        <f t="shared" ca="1" si="176"/>
        <v>0.77792824074074141</v>
      </c>
      <c r="AL224" s="7">
        <f t="shared" ca="1" si="136"/>
        <v>29</v>
      </c>
      <c r="AM224" s="8">
        <f t="shared" ca="1" si="148"/>
        <v>3.3564814814814812E-4</v>
      </c>
      <c r="AN224" s="8">
        <f t="shared" ca="1" si="149"/>
        <v>0.77826388888888953</v>
      </c>
      <c r="AO224" s="7" t="str">
        <f t="shared" ca="1" si="137"/>
        <v>Debit</v>
      </c>
      <c r="AP224" s="1">
        <f t="shared" ca="1" si="150"/>
        <v>3.587962962964264E-4</v>
      </c>
      <c r="AQ224" s="1">
        <f t="shared" ca="1" si="138"/>
        <v>2.0833333333333333E-3</v>
      </c>
      <c r="AR224">
        <f t="shared" ca="1" si="151"/>
        <v>1</v>
      </c>
      <c r="AS224" s="33">
        <f t="shared" ca="1" si="174"/>
        <v>3.587962962964264E-4</v>
      </c>
      <c r="AT224" s="33">
        <f t="shared" ca="1" si="152"/>
        <v>2.0833333333333333E-3</v>
      </c>
      <c r="AX224">
        <f t="shared" si="175"/>
        <v>220</v>
      </c>
      <c r="AY224" s="34">
        <v>4.5632329037501018E-4</v>
      </c>
    </row>
    <row r="225" spans="1:51">
      <c r="A225" s="2">
        <v>92</v>
      </c>
      <c r="B225" s="1">
        <f t="shared" si="139"/>
        <v>1.0648148148148149E-3</v>
      </c>
      <c r="C225" s="5">
        <f t="shared" ca="1" si="153"/>
        <v>0.77688657407407458</v>
      </c>
      <c r="D225" s="18">
        <f t="shared" ca="1" si="133"/>
        <v>0.77688657407407458</v>
      </c>
      <c r="E225" s="21">
        <f t="shared" ca="1" si="154"/>
        <v>0</v>
      </c>
      <c r="F225" s="18">
        <f t="shared" ca="1" si="155"/>
        <v>0.77688657407407458</v>
      </c>
      <c r="G225" s="25">
        <f t="shared" ca="1" si="140"/>
        <v>19</v>
      </c>
      <c r="H225" s="18">
        <f t="shared" ca="1" si="156"/>
        <v>2.199074074074074E-4</v>
      </c>
      <c r="I225" s="18">
        <f t="shared" ca="1" si="157"/>
        <v>0.77710648148148198</v>
      </c>
      <c r="J225" s="16">
        <f t="shared" ca="1" si="158"/>
        <v>0.77710648148148198</v>
      </c>
      <c r="K225" s="23">
        <f t="shared" ca="1" si="159"/>
        <v>0</v>
      </c>
      <c r="L225" s="16">
        <f t="shared" ca="1" si="160"/>
        <v>0.77710648148148198</v>
      </c>
      <c r="M225" s="15">
        <f t="shared" ca="1" si="141"/>
        <v>11</v>
      </c>
      <c r="N225" s="16">
        <f t="shared" ca="1" si="142"/>
        <v>1.273148148148148E-4</v>
      </c>
      <c r="O225" s="16">
        <f t="shared" ca="1" si="161"/>
        <v>0.77723379629629674</v>
      </c>
      <c r="P225" s="14">
        <f t="shared" ca="1" si="162"/>
        <v>0.77723379629629674</v>
      </c>
      <c r="Q225" s="23">
        <f>0</f>
        <v>0</v>
      </c>
      <c r="R225" s="14">
        <f t="shared" ca="1" si="163"/>
        <v>0.77723379629629674</v>
      </c>
      <c r="S225" s="13">
        <f t="shared" ca="1" si="143"/>
        <v>33</v>
      </c>
      <c r="T225" s="14">
        <f t="shared" ca="1" si="144"/>
        <v>3.8194444444444446E-4</v>
      </c>
      <c r="U225" s="14">
        <f t="shared" ca="1" si="164"/>
        <v>0.77761574074074113</v>
      </c>
      <c r="V225" s="12">
        <f t="shared" ca="1" si="165"/>
        <v>0.77761574074074113</v>
      </c>
      <c r="W225" s="23">
        <f t="shared" ca="1" si="166"/>
        <v>3.1250000000027089E-4</v>
      </c>
      <c r="X225" s="12">
        <f t="shared" ca="1" si="167"/>
        <v>0.77792824074074141</v>
      </c>
      <c r="Y225" s="11">
        <f t="shared" ca="1" si="145"/>
        <v>21</v>
      </c>
      <c r="Z225" s="12">
        <f t="shared" ca="1" si="146"/>
        <v>2.4305555555555555E-4</v>
      </c>
      <c r="AA225" s="12">
        <f t="shared" ca="1" si="168"/>
        <v>0.778171296296297</v>
      </c>
      <c r="AB225" s="10">
        <f t="shared" ca="1" si="169"/>
        <v>0.778171296296297</v>
      </c>
      <c r="AC225" s="23">
        <f>0</f>
        <v>0</v>
      </c>
      <c r="AD225" s="10">
        <f t="shared" ca="1" si="170"/>
        <v>0.778171296296297</v>
      </c>
      <c r="AE225" s="9">
        <f t="shared" ca="1" si="134"/>
        <v>40</v>
      </c>
      <c r="AF225" s="10">
        <f t="shared" ca="1" si="147"/>
        <v>4.6296296296296298E-4</v>
      </c>
      <c r="AG225" s="10">
        <f t="shared" ca="1" si="171"/>
        <v>0.77863425925926</v>
      </c>
      <c r="AH225" s="9" t="str">
        <f t="shared" ca="1" si="135"/>
        <v>Bowl</v>
      </c>
      <c r="AI225" s="8">
        <f t="shared" ca="1" si="172"/>
        <v>0.77863425925926</v>
      </c>
      <c r="AJ225" s="23">
        <f t="shared" ca="1" si="173"/>
        <v>0</v>
      </c>
      <c r="AK225" s="8">
        <f t="shared" ca="1" si="176"/>
        <v>0.77863425925926</v>
      </c>
      <c r="AL225" s="7">
        <f t="shared" ca="1" si="136"/>
        <v>18</v>
      </c>
      <c r="AM225" s="8">
        <f t="shared" ca="1" si="148"/>
        <v>2.0833333333333335E-4</v>
      </c>
      <c r="AN225" s="8">
        <f t="shared" ca="1" si="149"/>
        <v>0.77884259259259336</v>
      </c>
      <c r="AO225" s="7" t="str">
        <f t="shared" ca="1" si="137"/>
        <v>Debit</v>
      </c>
      <c r="AP225" s="1">
        <f t="shared" ca="1" si="150"/>
        <v>3.1250000000027089E-4</v>
      </c>
      <c r="AQ225" s="1">
        <f t="shared" ca="1" si="138"/>
        <v>1.6435185185185185E-3</v>
      </c>
      <c r="AR225">
        <f t="shared" ca="1" si="151"/>
        <v>1</v>
      </c>
      <c r="AS225" s="33">
        <f t="shared" ca="1" si="174"/>
        <v>3.1250000000027089E-4</v>
      </c>
      <c r="AT225" s="33">
        <f t="shared" ca="1" si="152"/>
        <v>1.6435185185185185E-3</v>
      </c>
      <c r="AX225">
        <f t="shared" si="175"/>
        <v>221</v>
      </c>
      <c r="AY225" s="34">
        <v>5.1446395294665079E-4</v>
      </c>
    </row>
    <row r="226" spans="1:51">
      <c r="A226" s="2">
        <v>84</v>
      </c>
      <c r="B226" s="1">
        <f t="shared" si="139"/>
        <v>9.7222222222222219E-4</v>
      </c>
      <c r="C226" s="5">
        <f t="shared" ca="1" si="153"/>
        <v>0.77785879629629684</v>
      </c>
      <c r="D226" s="18">
        <f t="shared" ca="1" si="133"/>
        <v>0.77785879629629684</v>
      </c>
      <c r="E226" s="21">
        <f t="shared" ca="1" si="154"/>
        <v>0</v>
      </c>
      <c r="F226" s="18">
        <f t="shared" ca="1" si="155"/>
        <v>0.77785879629629684</v>
      </c>
      <c r="G226" s="25">
        <f t="shared" ca="1" si="140"/>
        <v>27</v>
      </c>
      <c r="H226" s="18">
        <f t="shared" ca="1" si="156"/>
        <v>3.1250000000000001E-4</v>
      </c>
      <c r="I226" s="18">
        <f t="shared" ca="1" si="157"/>
        <v>0.77817129629629689</v>
      </c>
      <c r="J226" s="16">
        <f t="shared" ca="1" si="158"/>
        <v>0.77817129629629689</v>
      </c>
      <c r="K226" s="23">
        <f t="shared" ca="1" si="159"/>
        <v>0</v>
      </c>
      <c r="L226" s="16">
        <f t="shared" ca="1" si="160"/>
        <v>0.77817129629629689</v>
      </c>
      <c r="M226" s="15">
        <f t="shared" ca="1" si="141"/>
        <v>21</v>
      </c>
      <c r="N226" s="16">
        <f t="shared" ca="1" si="142"/>
        <v>2.4305555555555555E-4</v>
      </c>
      <c r="O226" s="16">
        <f t="shared" ca="1" si="161"/>
        <v>0.77841435185185248</v>
      </c>
      <c r="P226" s="14">
        <f t="shared" ca="1" si="162"/>
        <v>0.77841435185185248</v>
      </c>
      <c r="Q226" s="23">
        <f>0</f>
        <v>0</v>
      </c>
      <c r="R226" s="14">
        <f t="shared" ca="1" si="163"/>
        <v>0.77841435185185248</v>
      </c>
      <c r="S226" s="13">
        <f t="shared" ca="1" si="143"/>
        <v>30</v>
      </c>
      <c r="T226" s="14">
        <f t="shared" ca="1" si="144"/>
        <v>3.4722222222222224E-4</v>
      </c>
      <c r="U226" s="14">
        <f t="shared" ca="1" si="164"/>
        <v>0.77876157407407476</v>
      </c>
      <c r="V226" s="12">
        <f t="shared" ca="1" si="165"/>
        <v>0.77876157407407476</v>
      </c>
      <c r="W226" s="23">
        <f t="shared" ca="1" si="166"/>
        <v>0</v>
      </c>
      <c r="X226" s="12">
        <f t="shared" ca="1" si="167"/>
        <v>0.77876157407407476</v>
      </c>
      <c r="Y226" s="11">
        <f t="shared" ca="1" si="145"/>
        <v>48</v>
      </c>
      <c r="Z226" s="12">
        <f t="shared" ca="1" si="146"/>
        <v>5.5555555555555556E-4</v>
      </c>
      <c r="AA226" s="12">
        <f t="shared" ca="1" si="168"/>
        <v>0.77931712962963029</v>
      </c>
      <c r="AB226" s="10">
        <f t="shared" ca="1" si="169"/>
        <v>0.77931712962963029</v>
      </c>
      <c r="AC226" s="23">
        <f>0</f>
        <v>0</v>
      </c>
      <c r="AD226" s="10">
        <f t="shared" ca="1" si="170"/>
        <v>0.77931712962963029</v>
      </c>
      <c r="AE226" s="9">
        <f t="shared" ca="1" si="134"/>
        <v>37</v>
      </c>
      <c r="AF226" s="10">
        <f t="shared" ca="1" si="147"/>
        <v>4.2824074074074075E-4</v>
      </c>
      <c r="AG226" s="10">
        <f t="shared" ca="1" si="171"/>
        <v>0.77974537037037106</v>
      </c>
      <c r="AH226" s="9" t="str">
        <f t="shared" ca="1" si="135"/>
        <v>Bowl</v>
      </c>
      <c r="AI226" s="8">
        <f t="shared" ca="1" si="172"/>
        <v>0.77974537037037106</v>
      </c>
      <c r="AJ226" s="23">
        <f t="shared" ca="1" si="173"/>
        <v>0</v>
      </c>
      <c r="AK226" s="8">
        <f t="shared" ca="1" si="176"/>
        <v>0.77974537037037106</v>
      </c>
      <c r="AL226" s="7">
        <f t="shared" ca="1" si="136"/>
        <v>44</v>
      </c>
      <c r="AM226" s="8">
        <f t="shared" ca="1" si="148"/>
        <v>5.0925925925925921E-4</v>
      </c>
      <c r="AN226" s="8">
        <f t="shared" ca="1" si="149"/>
        <v>0.78025462962963033</v>
      </c>
      <c r="AO226" s="7" t="str">
        <f t="shared" ca="1" si="137"/>
        <v>Cash</v>
      </c>
      <c r="AP226" s="1">
        <f t="shared" ca="1" si="150"/>
        <v>0</v>
      </c>
      <c r="AQ226" s="1">
        <f t="shared" ca="1" si="138"/>
        <v>2.3958333333333331E-3</v>
      </c>
      <c r="AR226">
        <f t="shared" ca="1" si="151"/>
        <v>1</v>
      </c>
      <c r="AS226" s="33">
        <f t="shared" ca="1" si="174"/>
        <v>0</v>
      </c>
      <c r="AT226" s="33">
        <f t="shared" ca="1" si="152"/>
        <v>2.3958333333333331E-3</v>
      </c>
      <c r="AX226">
        <f t="shared" si="175"/>
        <v>222</v>
      </c>
      <c r="AY226" s="34">
        <v>5.9118483687447296E-4</v>
      </c>
    </row>
    <row r="227" spans="1:51">
      <c r="A227" s="2">
        <v>21</v>
      </c>
      <c r="B227" s="1">
        <f t="shared" si="139"/>
        <v>2.4305555555555555E-4</v>
      </c>
      <c r="C227" s="5">
        <f t="shared" ca="1" si="153"/>
        <v>0.77810185185185243</v>
      </c>
      <c r="D227" s="18">
        <f t="shared" ca="1" si="133"/>
        <v>0.77810185185185243</v>
      </c>
      <c r="E227" s="21">
        <f t="shared" ca="1" si="154"/>
        <v>6.94444444444553E-5</v>
      </c>
      <c r="F227" s="18">
        <f t="shared" ca="1" si="155"/>
        <v>0.77817129629629689</v>
      </c>
      <c r="G227" s="25">
        <f t="shared" ca="1" si="140"/>
        <v>24</v>
      </c>
      <c r="H227" s="18">
        <f t="shared" ca="1" si="156"/>
        <v>2.7777777777777778E-4</v>
      </c>
      <c r="I227" s="18">
        <f t="shared" ca="1" si="157"/>
        <v>0.77844907407407471</v>
      </c>
      <c r="J227" s="16">
        <f t="shared" ca="1" si="158"/>
        <v>0.77844907407407471</v>
      </c>
      <c r="K227" s="23">
        <f t="shared" ca="1" si="159"/>
        <v>3.1250000000004885E-4</v>
      </c>
      <c r="L227" s="16">
        <f t="shared" ca="1" si="160"/>
        <v>0.77876157407407476</v>
      </c>
      <c r="M227" s="15">
        <f t="shared" ca="1" si="141"/>
        <v>35</v>
      </c>
      <c r="N227" s="16">
        <f t="shared" ca="1" si="142"/>
        <v>4.0509259259259258E-4</v>
      </c>
      <c r="O227" s="16">
        <f t="shared" ca="1" si="161"/>
        <v>0.77916666666666734</v>
      </c>
      <c r="P227" s="14">
        <f t="shared" ca="1" si="162"/>
        <v>0.77916666666666734</v>
      </c>
      <c r="Q227" s="23">
        <f>0</f>
        <v>0</v>
      </c>
      <c r="R227" s="14">
        <f t="shared" ca="1" si="163"/>
        <v>0.77916666666666734</v>
      </c>
      <c r="S227" s="13">
        <f t="shared" ca="1" si="143"/>
        <v>26</v>
      </c>
      <c r="T227" s="14">
        <f t="shared" ca="1" si="144"/>
        <v>3.0092592592592595E-4</v>
      </c>
      <c r="U227" s="14">
        <f t="shared" ca="1" si="164"/>
        <v>0.77946759259259324</v>
      </c>
      <c r="V227" s="12">
        <f t="shared" ca="1" si="165"/>
        <v>0.77946759259259324</v>
      </c>
      <c r="W227" s="23">
        <f t="shared" ca="1" si="166"/>
        <v>2.777777777778212E-4</v>
      </c>
      <c r="X227" s="12">
        <f t="shared" ca="1" si="167"/>
        <v>0.77974537037037106</v>
      </c>
      <c r="Y227" s="11">
        <f t="shared" ca="1" si="145"/>
        <v>21</v>
      </c>
      <c r="Z227" s="12">
        <f t="shared" ca="1" si="146"/>
        <v>2.4305555555555555E-4</v>
      </c>
      <c r="AA227" s="12">
        <f t="shared" ca="1" si="168"/>
        <v>0.77998842592592665</v>
      </c>
      <c r="AB227" s="10">
        <f t="shared" ca="1" si="169"/>
        <v>0.77998842592592665</v>
      </c>
      <c r="AC227" s="23">
        <f>0</f>
        <v>0</v>
      </c>
      <c r="AD227" s="10">
        <f t="shared" ca="1" si="170"/>
        <v>0.77998842592592665</v>
      </c>
      <c r="AE227" s="9">
        <f t="shared" ca="1" si="134"/>
        <v>48</v>
      </c>
      <c r="AF227" s="10">
        <f t="shared" ca="1" si="147"/>
        <v>5.5555555555555556E-4</v>
      </c>
      <c r="AG227" s="10">
        <f t="shared" ca="1" si="171"/>
        <v>0.78054398148148219</v>
      </c>
      <c r="AH227" s="9" t="str">
        <f t="shared" ca="1" si="135"/>
        <v>Burrito</v>
      </c>
      <c r="AI227" s="8">
        <f t="shared" ca="1" si="172"/>
        <v>0.78054398148148219</v>
      </c>
      <c r="AJ227" s="23">
        <f t="shared" ca="1" si="173"/>
        <v>0</v>
      </c>
      <c r="AK227" s="8">
        <f t="shared" ca="1" si="176"/>
        <v>0.78054398148148219</v>
      </c>
      <c r="AL227" s="7">
        <f t="shared" ca="1" si="136"/>
        <v>26</v>
      </c>
      <c r="AM227" s="8">
        <f t="shared" ca="1" si="148"/>
        <v>3.0092592592592595E-4</v>
      </c>
      <c r="AN227" s="8">
        <f t="shared" ca="1" si="149"/>
        <v>0.78084490740740808</v>
      </c>
      <c r="AO227" s="7" t="str">
        <f t="shared" ca="1" si="137"/>
        <v>Debit</v>
      </c>
      <c r="AP227" s="1">
        <f t="shared" ca="1" si="150"/>
        <v>6.5972222222232535E-4</v>
      </c>
      <c r="AQ227" s="1">
        <f t="shared" ca="1" si="138"/>
        <v>2.0833333333333333E-3</v>
      </c>
      <c r="AR227">
        <f t="shared" ca="1" si="151"/>
        <v>1</v>
      </c>
      <c r="AS227" s="33">
        <f t="shared" ca="1" si="174"/>
        <v>6.5972222222232535E-4</v>
      </c>
      <c r="AT227" s="33">
        <f t="shared" ca="1" si="152"/>
        <v>2.0833333333333333E-3</v>
      </c>
      <c r="AX227">
        <f t="shared" si="175"/>
        <v>223</v>
      </c>
      <c r="AY227" s="34">
        <v>5.4238003726997679E-4</v>
      </c>
    </row>
    <row r="228" spans="1:51">
      <c r="A228" s="2">
        <v>75</v>
      </c>
      <c r="B228" s="1">
        <f t="shared" si="139"/>
        <v>8.6805555555555551E-4</v>
      </c>
      <c r="C228" s="5">
        <f t="shared" ca="1" si="153"/>
        <v>0.77896990740740801</v>
      </c>
      <c r="D228" s="18">
        <f t="shared" ca="1" si="133"/>
        <v>0.77896990740740801</v>
      </c>
      <c r="E228" s="21">
        <f t="shared" ca="1" si="154"/>
        <v>0</v>
      </c>
      <c r="F228" s="18">
        <f t="shared" ca="1" si="155"/>
        <v>0.77896990740740801</v>
      </c>
      <c r="G228" s="25">
        <f t="shared" ca="1" si="140"/>
        <v>23</v>
      </c>
      <c r="H228" s="18">
        <f t="shared" ca="1" si="156"/>
        <v>2.6620370370370372E-4</v>
      </c>
      <c r="I228" s="18">
        <f t="shared" ca="1" si="157"/>
        <v>0.77923611111111168</v>
      </c>
      <c r="J228" s="16">
        <f t="shared" ca="1" si="158"/>
        <v>0.77923611111111168</v>
      </c>
      <c r="K228" s="23">
        <f t="shared" ca="1" si="159"/>
        <v>2.3148148148155467E-4</v>
      </c>
      <c r="L228" s="16">
        <f t="shared" ca="1" si="160"/>
        <v>0.77946759259259324</v>
      </c>
      <c r="M228" s="15">
        <f t="shared" ca="1" si="141"/>
        <v>29</v>
      </c>
      <c r="N228" s="16">
        <f t="shared" ca="1" si="142"/>
        <v>3.3564814814814812E-4</v>
      </c>
      <c r="O228" s="16">
        <f t="shared" ca="1" si="161"/>
        <v>0.77980324074074137</v>
      </c>
      <c r="P228" s="14">
        <f t="shared" ca="1" si="162"/>
        <v>0.77980324074074137</v>
      </c>
      <c r="Q228" s="23">
        <f>0</f>
        <v>0</v>
      </c>
      <c r="R228" s="14">
        <f t="shared" ca="1" si="163"/>
        <v>0.77980324074074137</v>
      </c>
      <c r="S228" s="13">
        <f t="shared" ca="1" si="143"/>
        <v>44</v>
      </c>
      <c r="T228" s="14">
        <f t="shared" ca="1" si="144"/>
        <v>5.0925925925925921E-4</v>
      </c>
      <c r="U228" s="14">
        <f t="shared" ca="1" si="164"/>
        <v>0.78031250000000063</v>
      </c>
      <c r="V228" s="12">
        <f t="shared" ca="1" si="165"/>
        <v>0.78031250000000063</v>
      </c>
      <c r="W228" s="23">
        <f t="shared" ca="1" si="166"/>
        <v>2.3148148148155467E-4</v>
      </c>
      <c r="X228" s="12">
        <f t="shared" ca="1" si="167"/>
        <v>0.78054398148148219</v>
      </c>
      <c r="Y228" s="11">
        <f t="shared" ca="1" si="145"/>
        <v>49</v>
      </c>
      <c r="Z228" s="12">
        <f t="shared" ca="1" si="146"/>
        <v>5.6712962962962967E-4</v>
      </c>
      <c r="AA228" s="12">
        <f t="shared" ca="1" si="168"/>
        <v>0.78111111111111187</v>
      </c>
      <c r="AB228" s="10">
        <f t="shared" ca="1" si="169"/>
        <v>0.78111111111111187</v>
      </c>
      <c r="AC228" s="23">
        <f>0</f>
        <v>0</v>
      </c>
      <c r="AD228" s="10">
        <f t="shared" ca="1" si="170"/>
        <v>0.78111111111111187</v>
      </c>
      <c r="AE228" s="9">
        <f t="shared" ca="1" si="134"/>
        <v>46</v>
      </c>
      <c r="AF228" s="10">
        <f t="shared" ca="1" si="147"/>
        <v>5.3240740740740744E-4</v>
      </c>
      <c r="AG228" s="10">
        <f t="shared" ca="1" si="171"/>
        <v>0.78164351851851932</v>
      </c>
      <c r="AH228" s="9" t="str">
        <f t="shared" ca="1" si="135"/>
        <v>Bowl</v>
      </c>
      <c r="AI228" s="8">
        <f t="shared" ca="1" si="172"/>
        <v>0.78164351851851932</v>
      </c>
      <c r="AJ228" s="23">
        <f t="shared" ca="1" si="173"/>
        <v>0</v>
      </c>
      <c r="AK228" s="8">
        <f t="shared" ca="1" si="176"/>
        <v>0.78164351851851932</v>
      </c>
      <c r="AL228" s="7">
        <f t="shared" ca="1" si="136"/>
        <v>27</v>
      </c>
      <c r="AM228" s="8">
        <f t="shared" ca="1" si="148"/>
        <v>3.1250000000000001E-4</v>
      </c>
      <c r="AN228" s="8">
        <f t="shared" ca="1" si="149"/>
        <v>0.78195601851851937</v>
      </c>
      <c r="AO228" s="7" t="str">
        <f t="shared" ca="1" si="137"/>
        <v>Debit</v>
      </c>
      <c r="AP228" s="1">
        <f t="shared" ca="1" si="150"/>
        <v>4.6296296296310935E-4</v>
      </c>
      <c r="AQ228" s="1">
        <f t="shared" ca="1" si="138"/>
        <v>2.5231481481481485E-3</v>
      </c>
      <c r="AR228">
        <f t="shared" ca="1" si="151"/>
        <v>1</v>
      </c>
      <c r="AS228" s="33">
        <f t="shared" ca="1" si="174"/>
        <v>4.6296296296310935E-4</v>
      </c>
      <c r="AT228" s="33">
        <f t="shared" ca="1" si="152"/>
        <v>2.5231481481481485E-3</v>
      </c>
      <c r="AX228">
        <f t="shared" si="175"/>
        <v>224</v>
      </c>
      <c r="AY228" s="34">
        <v>4.4434221287536205E-4</v>
      </c>
    </row>
    <row r="229" spans="1:51">
      <c r="A229" s="2">
        <v>59</v>
      </c>
      <c r="B229" s="1">
        <f t="shared" si="139"/>
        <v>6.8287037037037036E-4</v>
      </c>
      <c r="C229" s="5">
        <f t="shared" ca="1" si="153"/>
        <v>0.77965277777777842</v>
      </c>
      <c r="D229" s="18">
        <f t="shared" ca="1" si="133"/>
        <v>0.77965277777777842</v>
      </c>
      <c r="E229" s="21">
        <f t="shared" ca="1" si="154"/>
        <v>0</v>
      </c>
      <c r="F229" s="18">
        <f t="shared" ca="1" si="155"/>
        <v>0.77965277777777842</v>
      </c>
      <c r="G229" s="25">
        <f t="shared" ca="1" si="140"/>
        <v>24</v>
      </c>
      <c r="H229" s="18">
        <f t="shared" ca="1" si="156"/>
        <v>2.7777777777777778E-4</v>
      </c>
      <c r="I229" s="18">
        <f t="shared" ca="1" si="157"/>
        <v>0.77993055555555624</v>
      </c>
      <c r="J229" s="16">
        <f t="shared" ca="1" si="158"/>
        <v>0.77993055555555624</v>
      </c>
      <c r="K229" s="23">
        <f t="shared" ca="1" si="159"/>
        <v>3.8194444444439313E-4</v>
      </c>
      <c r="L229" s="16">
        <f t="shared" ca="1" si="160"/>
        <v>0.78031250000000063</v>
      </c>
      <c r="M229" s="15">
        <f t="shared" ca="1" si="141"/>
        <v>19</v>
      </c>
      <c r="N229" s="16">
        <f t="shared" ca="1" si="142"/>
        <v>2.199074074074074E-4</v>
      </c>
      <c r="O229" s="16">
        <f t="shared" ca="1" si="161"/>
        <v>0.78053240740740804</v>
      </c>
      <c r="P229" s="14">
        <f t="shared" ca="1" si="162"/>
        <v>0.78053240740740804</v>
      </c>
      <c r="Q229" s="23">
        <f>0</f>
        <v>0</v>
      </c>
      <c r="R229" s="14">
        <f t="shared" ca="1" si="163"/>
        <v>0.78053240740740804</v>
      </c>
      <c r="S229" s="13">
        <f t="shared" ca="1" si="143"/>
        <v>37</v>
      </c>
      <c r="T229" s="14">
        <f t="shared" ca="1" si="144"/>
        <v>4.2824074074074075E-4</v>
      </c>
      <c r="U229" s="14">
        <f t="shared" ca="1" si="164"/>
        <v>0.78096064814814881</v>
      </c>
      <c r="V229" s="12">
        <f t="shared" ca="1" si="165"/>
        <v>0.78096064814814881</v>
      </c>
      <c r="W229" s="23">
        <f t="shared" ca="1" si="166"/>
        <v>6.8287037037051412E-4</v>
      </c>
      <c r="X229" s="12">
        <f t="shared" ca="1" si="167"/>
        <v>0.78164351851851932</v>
      </c>
      <c r="Y229" s="11">
        <f t="shared" ca="1" si="145"/>
        <v>29</v>
      </c>
      <c r="Z229" s="12">
        <f t="shared" ca="1" si="146"/>
        <v>3.3564814814814812E-4</v>
      </c>
      <c r="AA229" s="12">
        <f t="shared" ca="1" si="168"/>
        <v>0.78197916666666745</v>
      </c>
      <c r="AB229" s="10">
        <f t="shared" ca="1" si="169"/>
        <v>0.78197916666666745</v>
      </c>
      <c r="AC229" s="23">
        <f>0</f>
        <v>0</v>
      </c>
      <c r="AD229" s="10">
        <f t="shared" ca="1" si="170"/>
        <v>0.78197916666666745</v>
      </c>
      <c r="AE229" s="9">
        <f t="shared" ca="1" si="134"/>
        <v>49</v>
      </c>
      <c r="AF229" s="10">
        <f t="shared" ca="1" si="147"/>
        <v>5.6712962962962967E-4</v>
      </c>
      <c r="AG229" s="10">
        <f t="shared" ca="1" si="171"/>
        <v>0.78254629629629713</v>
      </c>
      <c r="AH229" s="9" t="str">
        <f t="shared" ca="1" si="135"/>
        <v>Bowl</v>
      </c>
      <c r="AI229" s="8">
        <f t="shared" ca="1" si="172"/>
        <v>0.78254629629629713</v>
      </c>
      <c r="AJ229" s="23">
        <f t="shared" ca="1" si="173"/>
        <v>0</v>
      </c>
      <c r="AK229" s="8">
        <f t="shared" ca="1" si="176"/>
        <v>0.78254629629629713</v>
      </c>
      <c r="AL229" s="7">
        <f t="shared" ca="1" si="136"/>
        <v>35</v>
      </c>
      <c r="AM229" s="8">
        <f t="shared" ca="1" si="148"/>
        <v>4.0509259259259258E-4</v>
      </c>
      <c r="AN229" s="8">
        <f t="shared" ca="1" si="149"/>
        <v>0.78295138888888971</v>
      </c>
      <c r="AO229" s="7" t="str">
        <f t="shared" ca="1" si="137"/>
        <v>Cash</v>
      </c>
      <c r="AP229" s="1">
        <f t="shared" ca="1" si="150"/>
        <v>1.0648148148149073E-3</v>
      </c>
      <c r="AQ229" s="1">
        <f t="shared" ca="1" si="138"/>
        <v>2.2337962962962962E-3</v>
      </c>
      <c r="AR229">
        <f t="shared" ca="1" si="151"/>
        <v>1</v>
      </c>
      <c r="AS229" s="33">
        <f t="shared" ca="1" si="174"/>
        <v>1.0648148148149073E-3</v>
      </c>
      <c r="AT229" s="33">
        <f t="shared" ca="1" si="152"/>
        <v>2.2337962962962962E-3</v>
      </c>
      <c r="AX229">
        <f t="shared" si="175"/>
        <v>225</v>
      </c>
      <c r="AY229" s="34">
        <v>5.7178837642675744E-4</v>
      </c>
    </row>
    <row r="230" spans="1:51">
      <c r="A230" s="2">
        <v>101</v>
      </c>
      <c r="B230" s="1">
        <f t="shared" si="139"/>
        <v>1.1689814814814816E-3</v>
      </c>
      <c r="C230" s="5">
        <f t="shared" ca="1" si="153"/>
        <v>0.7808217592592599</v>
      </c>
      <c r="D230" s="18">
        <f t="shared" ca="1" si="133"/>
        <v>0.7808217592592599</v>
      </c>
      <c r="E230" s="21">
        <f t="shared" ca="1" si="154"/>
        <v>0</v>
      </c>
      <c r="F230" s="18">
        <f t="shared" ca="1" si="155"/>
        <v>0.7808217592592599</v>
      </c>
      <c r="G230" s="25">
        <f t="shared" ca="1" si="140"/>
        <v>10</v>
      </c>
      <c r="H230" s="18">
        <f t="shared" ca="1" si="156"/>
        <v>1.1574074074074075E-4</v>
      </c>
      <c r="I230" s="18">
        <f t="shared" ca="1" si="157"/>
        <v>0.78093750000000062</v>
      </c>
      <c r="J230" s="16">
        <f t="shared" ca="1" si="158"/>
        <v>0.78093750000000062</v>
      </c>
      <c r="K230" s="23">
        <f t="shared" ca="1" si="159"/>
        <v>2.3148148148188774E-5</v>
      </c>
      <c r="L230" s="16">
        <f t="shared" ca="1" si="160"/>
        <v>0.78096064814814881</v>
      </c>
      <c r="M230" s="15">
        <f t="shared" ca="1" si="141"/>
        <v>16</v>
      </c>
      <c r="N230" s="16">
        <f t="shared" ca="1" si="142"/>
        <v>1.8518518518518518E-4</v>
      </c>
      <c r="O230" s="16">
        <f t="shared" ca="1" si="161"/>
        <v>0.78114583333333398</v>
      </c>
      <c r="P230" s="14">
        <f t="shared" ca="1" si="162"/>
        <v>0.78114583333333398</v>
      </c>
      <c r="Q230" s="23">
        <f>0</f>
        <v>0</v>
      </c>
      <c r="R230" s="14">
        <f t="shared" ca="1" si="163"/>
        <v>0.78114583333333398</v>
      </c>
      <c r="S230" s="13">
        <f t="shared" ca="1" si="143"/>
        <v>45</v>
      </c>
      <c r="T230" s="14">
        <f t="shared" ca="1" si="144"/>
        <v>5.2083333333333333E-4</v>
      </c>
      <c r="U230" s="14">
        <f t="shared" ca="1" si="164"/>
        <v>0.78166666666666729</v>
      </c>
      <c r="V230" s="12">
        <f t="shared" ca="1" si="165"/>
        <v>0.78166666666666729</v>
      </c>
      <c r="W230" s="23">
        <f t="shared" ca="1" si="166"/>
        <v>8.7962962962984115E-4</v>
      </c>
      <c r="X230" s="12">
        <f t="shared" ca="1" si="167"/>
        <v>0.78254629629629713</v>
      </c>
      <c r="Y230" s="11">
        <f t="shared" ca="1" si="145"/>
        <v>26</v>
      </c>
      <c r="Z230" s="12">
        <f t="shared" ca="1" si="146"/>
        <v>3.0092592592592595E-4</v>
      </c>
      <c r="AA230" s="12">
        <f t="shared" ca="1" si="168"/>
        <v>0.78284722222222303</v>
      </c>
      <c r="AB230" s="10">
        <f t="shared" ca="1" si="169"/>
        <v>0.78284722222222303</v>
      </c>
      <c r="AC230" s="23">
        <f>0</f>
        <v>0</v>
      </c>
      <c r="AD230" s="10">
        <f t="shared" ca="1" si="170"/>
        <v>0.78284722222222303</v>
      </c>
      <c r="AE230" s="9">
        <f t="shared" ca="1" si="134"/>
        <v>44</v>
      </c>
      <c r="AF230" s="10">
        <f t="shared" ca="1" si="147"/>
        <v>5.0925925925925921E-4</v>
      </c>
      <c r="AG230" s="10">
        <f t="shared" ca="1" si="171"/>
        <v>0.78335648148148229</v>
      </c>
      <c r="AH230" s="9" t="str">
        <f t="shared" ca="1" si="135"/>
        <v>Quesadilla</v>
      </c>
      <c r="AI230" s="8">
        <f t="shared" ca="1" si="172"/>
        <v>0.78335648148148229</v>
      </c>
      <c r="AJ230" s="23">
        <f t="shared" ca="1" si="173"/>
        <v>0</v>
      </c>
      <c r="AK230" s="8">
        <f t="shared" ca="1" si="176"/>
        <v>0.78335648148148229</v>
      </c>
      <c r="AL230" s="7">
        <f t="shared" ca="1" si="136"/>
        <v>28</v>
      </c>
      <c r="AM230" s="8">
        <f t="shared" ca="1" si="148"/>
        <v>3.2407407407407406E-4</v>
      </c>
      <c r="AN230" s="8">
        <f t="shared" ca="1" si="149"/>
        <v>0.78368055555555638</v>
      </c>
      <c r="AO230" s="7" t="str">
        <f t="shared" ca="1" si="137"/>
        <v>Debit</v>
      </c>
      <c r="AP230" s="1">
        <f t="shared" ca="1" si="150"/>
        <v>9.0277777777802992E-4</v>
      </c>
      <c r="AQ230" s="1">
        <f t="shared" ca="1" si="138"/>
        <v>1.9560185185185184E-3</v>
      </c>
      <c r="AR230">
        <f t="shared" ca="1" si="151"/>
        <v>1</v>
      </c>
      <c r="AS230" s="33">
        <f t="shared" ca="1" si="174"/>
        <v>9.0277777777802992E-4</v>
      </c>
      <c r="AT230" s="33">
        <f t="shared" ca="1" si="152"/>
        <v>1.9560185185185184E-3</v>
      </c>
      <c r="AX230">
        <f t="shared" si="175"/>
        <v>226</v>
      </c>
      <c r="AY230" s="34">
        <v>6.0921717171718084E-4</v>
      </c>
    </row>
    <row r="231" spans="1:51">
      <c r="A231" s="2">
        <v>107</v>
      </c>
      <c r="B231" s="1">
        <f t="shared" si="139"/>
        <v>1.238425925925926E-3</v>
      </c>
      <c r="C231" s="5">
        <f t="shared" ca="1" si="153"/>
        <v>0.78206018518518583</v>
      </c>
      <c r="D231" s="18">
        <f t="shared" ca="1" si="133"/>
        <v>0.78206018518518583</v>
      </c>
      <c r="E231" s="21">
        <f t="shared" ca="1" si="154"/>
        <v>0</v>
      </c>
      <c r="F231" s="18">
        <f t="shared" ca="1" si="155"/>
        <v>0.78206018518518583</v>
      </c>
      <c r="G231" s="25">
        <f t="shared" ca="1" si="140"/>
        <v>29</v>
      </c>
      <c r="H231" s="18">
        <f t="shared" ca="1" si="156"/>
        <v>3.3564814814814812E-4</v>
      </c>
      <c r="I231" s="18">
        <f t="shared" ca="1" si="157"/>
        <v>0.78239583333333396</v>
      </c>
      <c r="J231" s="16">
        <f t="shared" ca="1" si="158"/>
        <v>0.78239583333333396</v>
      </c>
      <c r="K231" s="23">
        <f t="shared" ca="1" si="159"/>
        <v>0</v>
      </c>
      <c r="L231" s="16">
        <f t="shared" ca="1" si="160"/>
        <v>0.78239583333333396</v>
      </c>
      <c r="M231" s="15">
        <f t="shared" ca="1" si="141"/>
        <v>28</v>
      </c>
      <c r="N231" s="16">
        <f t="shared" ca="1" si="142"/>
        <v>3.2407407407407406E-4</v>
      </c>
      <c r="O231" s="16">
        <f t="shared" ca="1" si="161"/>
        <v>0.78271990740740804</v>
      </c>
      <c r="P231" s="14">
        <f t="shared" ca="1" si="162"/>
        <v>0.78271990740740804</v>
      </c>
      <c r="Q231" s="23">
        <f>0</f>
        <v>0</v>
      </c>
      <c r="R231" s="14">
        <f t="shared" ca="1" si="163"/>
        <v>0.78271990740740804</v>
      </c>
      <c r="S231" s="13">
        <f t="shared" ca="1" si="143"/>
        <v>24</v>
      </c>
      <c r="T231" s="14">
        <f t="shared" ca="1" si="144"/>
        <v>2.7777777777777778E-4</v>
      </c>
      <c r="U231" s="14">
        <f t="shared" ca="1" si="164"/>
        <v>0.78299768518518587</v>
      </c>
      <c r="V231" s="12">
        <f t="shared" ca="1" si="165"/>
        <v>0.78299768518518587</v>
      </c>
      <c r="W231" s="23">
        <f t="shared" ca="1" si="166"/>
        <v>3.587962962964264E-4</v>
      </c>
      <c r="X231" s="12">
        <f t="shared" ca="1" si="167"/>
        <v>0.78335648148148229</v>
      </c>
      <c r="Y231" s="11">
        <f t="shared" ca="1" si="145"/>
        <v>42</v>
      </c>
      <c r="Z231" s="12">
        <f t="shared" ca="1" si="146"/>
        <v>4.861111111111111E-4</v>
      </c>
      <c r="AA231" s="12">
        <f t="shared" ca="1" si="168"/>
        <v>0.78384259259259337</v>
      </c>
      <c r="AB231" s="10">
        <f t="shared" ca="1" si="169"/>
        <v>0.78384259259259337</v>
      </c>
      <c r="AC231" s="23">
        <f>0</f>
        <v>0</v>
      </c>
      <c r="AD231" s="10">
        <f t="shared" ca="1" si="170"/>
        <v>0.78384259259259337</v>
      </c>
      <c r="AE231" s="9">
        <f t="shared" ca="1" si="134"/>
        <v>55</v>
      </c>
      <c r="AF231" s="10">
        <f t="shared" ca="1" si="147"/>
        <v>6.3657407407407413E-4</v>
      </c>
      <c r="AG231" s="10">
        <f t="shared" ca="1" si="171"/>
        <v>0.78447916666666739</v>
      </c>
      <c r="AH231" s="9" t="str">
        <f t="shared" ca="1" si="135"/>
        <v>Burrito</v>
      </c>
      <c r="AI231" s="8">
        <f t="shared" ca="1" si="172"/>
        <v>0.78447916666666739</v>
      </c>
      <c r="AJ231" s="23">
        <f t="shared" ca="1" si="173"/>
        <v>0</v>
      </c>
      <c r="AK231" s="8">
        <f t="shared" ca="1" si="176"/>
        <v>0.78447916666666739</v>
      </c>
      <c r="AL231" s="7">
        <f t="shared" ca="1" si="136"/>
        <v>30</v>
      </c>
      <c r="AM231" s="8">
        <f t="shared" ca="1" si="148"/>
        <v>3.4722222222222224E-4</v>
      </c>
      <c r="AN231" s="8">
        <f t="shared" ca="1" si="149"/>
        <v>0.78482638888888967</v>
      </c>
      <c r="AO231" s="7" t="str">
        <f t="shared" ca="1" si="137"/>
        <v>Debit</v>
      </c>
      <c r="AP231" s="1">
        <f t="shared" ca="1" si="150"/>
        <v>3.587962962964264E-4</v>
      </c>
      <c r="AQ231" s="1">
        <f t="shared" ca="1" si="138"/>
        <v>2.4074074074074076E-3</v>
      </c>
      <c r="AR231">
        <f t="shared" ca="1" si="151"/>
        <v>1</v>
      </c>
      <c r="AS231" s="33">
        <f t="shared" ca="1" si="174"/>
        <v>3.587962962964264E-4</v>
      </c>
      <c r="AT231" s="33">
        <f t="shared" ca="1" si="152"/>
        <v>2.4074074074074076E-3</v>
      </c>
      <c r="AX231">
        <f t="shared" si="175"/>
        <v>227</v>
      </c>
      <c r="AY231" s="34">
        <v>5.2317005491297433E-4</v>
      </c>
    </row>
    <row r="232" spans="1:51">
      <c r="A232" s="2">
        <v>99</v>
      </c>
      <c r="B232" s="1">
        <f t="shared" si="139"/>
        <v>1.1458333333333333E-3</v>
      </c>
      <c r="C232" s="5">
        <f t="shared" ca="1" si="153"/>
        <v>0.78320601851851912</v>
      </c>
      <c r="D232" s="18">
        <f t="shared" ca="1" si="133"/>
        <v>0.78320601851851912</v>
      </c>
      <c r="E232" s="21">
        <f t="shared" ca="1" si="154"/>
        <v>0</v>
      </c>
      <c r="F232" s="18">
        <f t="shared" ca="1" si="155"/>
        <v>0.78320601851851912</v>
      </c>
      <c r="G232" s="25">
        <f t="shared" ca="1" si="140"/>
        <v>16</v>
      </c>
      <c r="H232" s="18">
        <f t="shared" ca="1" si="156"/>
        <v>1.8518518518518518E-4</v>
      </c>
      <c r="I232" s="18">
        <f t="shared" ca="1" si="157"/>
        <v>0.7833912037037043</v>
      </c>
      <c r="J232" s="16">
        <f t="shared" ca="1" si="158"/>
        <v>0.7833912037037043</v>
      </c>
      <c r="K232" s="23">
        <f t="shared" ca="1" si="159"/>
        <v>0</v>
      </c>
      <c r="L232" s="16">
        <f t="shared" ca="1" si="160"/>
        <v>0.7833912037037043</v>
      </c>
      <c r="M232" s="15">
        <f t="shared" ca="1" si="141"/>
        <v>32</v>
      </c>
      <c r="N232" s="16">
        <f t="shared" ca="1" si="142"/>
        <v>3.7037037037037035E-4</v>
      </c>
      <c r="O232" s="16">
        <f t="shared" ca="1" si="161"/>
        <v>0.78376157407407465</v>
      </c>
      <c r="P232" s="14">
        <f t="shared" ca="1" si="162"/>
        <v>0.78376157407407465</v>
      </c>
      <c r="Q232" s="23">
        <f>0</f>
        <v>0</v>
      </c>
      <c r="R232" s="14">
        <f t="shared" ca="1" si="163"/>
        <v>0.78376157407407465</v>
      </c>
      <c r="S232" s="13">
        <f t="shared" ca="1" si="143"/>
        <v>29</v>
      </c>
      <c r="T232" s="14">
        <f t="shared" ca="1" si="144"/>
        <v>3.3564814814814812E-4</v>
      </c>
      <c r="U232" s="14">
        <f t="shared" ca="1" si="164"/>
        <v>0.78409722222222278</v>
      </c>
      <c r="V232" s="12">
        <f t="shared" ca="1" si="165"/>
        <v>0.78409722222222278</v>
      </c>
      <c r="W232" s="23">
        <f t="shared" ca="1" si="166"/>
        <v>3.8194444444461517E-4</v>
      </c>
      <c r="X232" s="12">
        <f t="shared" ca="1" si="167"/>
        <v>0.78447916666666739</v>
      </c>
      <c r="Y232" s="11">
        <f t="shared" ca="1" si="145"/>
        <v>32</v>
      </c>
      <c r="Z232" s="12">
        <f t="shared" ca="1" si="146"/>
        <v>3.7037037037037035E-4</v>
      </c>
      <c r="AA232" s="12">
        <f t="shared" ca="1" si="168"/>
        <v>0.78484953703703775</v>
      </c>
      <c r="AB232" s="10">
        <f t="shared" ca="1" si="169"/>
        <v>0.78484953703703775</v>
      </c>
      <c r="AC232" s="23">
        <f>0</f>
        <v>0</v>
      </c>
      <c r="AD232" s="10">
        <f t="shared" ca="1" si="170"/>
        <v>0.78484953703703775</v>
      </c>
      <c r="AE232" s="9">
        <f t="shared" ca="1" si="134"/>
        <v>39</v>
      </c>
      <c r="AF232" s="10">
        <f t="shared" ca="1" si="147"/>
        <v>4.5138888888888887E-4</v>
      </c>
      <c r="AG232" s="10">
        <f t="shared" ca="1" si="171"/>
        <v>0.7853009259259266</v>
      </c>
      <c r="AH232" s="9" t="str">
        <f t="shared" ca="1" si="135"/>
        <v>Bowl</v>
      </c>
      <c r="AI232" s="8">
        <f t="shared" ca="1" si="172"/>
        <v>0.7853009259259266</v>
      </c>
      <c r="AJ232" s="23">
        <f t="shared" ca="1" si="173"/>
        <v>0</v>
      </c>
      <c r="AK232" s="8">
        <f t="shared" ca="1" si="176"/>
        <v>0.7853009259259266</v>
      </c>
      <c r="AL232" s="7">
        <f t="shared" ca="1" si="136"/>
        <v>46</v>
      </c>
      <c r="AM232" s="8">
        <f t="shared" ca="1" si="148"/>
        <v>5.3240740740740744E-4</v>
      </c>
      <c r="AN232" s="8">
        <f t="shared" ca="1" si="149"/>
        <v>0.78583333333333405</v>
      </c>
      <c r="AO232" s="7" t="str">
        <f t="shared" ca="1" si="137"/>
        <v>Cash</v>
      </c>
      <c r="AP232" s="1">
        <f t="shared" ca="1" si="150"/>
        <v>3.8194444444461517E-4</v>
      </c>
      <c r="AQ232" s="1">
        <f t="shared" ca="1" si="138"/>
        <v>2.2453703703703707E-3</v>
      </c>
      <c r="AR232">
        <f t="shared" ca="1" si="151"/>
        <v>1</v>
      </c>
      <c r="AS232" s="33">
        <f t="shared" ca="1" si="174"/>
        <v>3.8194444444461517E-4</v>
      </c>
      <c r="AT232" s="33">
        <f t="shared" ca="1" si="152"/>
        <v>2.2453703703703707E-3</v>
      </c>
      <c r="AX232">
        <f t="shared" si="175"/>
        <v>228</v>
      </c>
      <c r="AY232" s="34">
        <v>5.4220364565191377E-4</v>
      </c>
    </row>
    <row r="233" spans="1:51">
      <c r="A233" s="2">
        <v>45</v>
      </c>
      <c r="B233" s="1">
        <f t="shared" si="139"/>
        <v>5.2083333333333333E-4</v>
      </c>
      <c r="C233" s="5">
        <f t="shared" ca="1" si="153"/>
        <v>0.78372685185185242</v>
      </c>
      <c r="D233" s="18">
        <f t="shared" ca="1" si="133"/>
        <v>0.78372685185185242</v>
      </c>
      <c r="E233" s="21">
        <f t="shared" ca="1" si="154"/>
        <v>0</v>
      </c>
      <c r="F233" s="18">
        <f t="shared" ca="1" si="155"/>
        <v>0.78372685185185242</v>
      </c>
      <c r="G233" s="25">
        <f t="shared" ca="1" si="140"/>
        <v>13</v>
      </c>
      <c r="H233" s="18">
        <f t="shared" ca="1" si="156"/>
        <v>1.5046296296296297E-4</v>
      </c>
      <c r="I233" s="18">
        <f t="shared" ca="1" si="157"/>
        <v>0.78387731481481537</v>
      </c>
      <c r="J233" s="16">
        <f t="shared" ca="1" si="158"/>
        <v>0.78387731481481537</v>
      </c>
      <c r="K233" s="23">
        <f t="shared" ca="1" si="159"/>
        <v>2.1990740740740478E-4</v>
      </c>
      <c r="L233" s="16">
        <f t="shared" ca="1" si="160"/>
        <v>0.78409722222222278</v>
      </c>
      <c r="M233" s="15">
        <f t="shared" ca="1" si="141"/>
        <v>9</v>
      </c>
      <c r="N233" s="16">
        <f t="shared" ca="1" si="142"/>
        <v>1.0416666666666667E-4</v>
      </c>
      <c r="O233" s="16">
        <f t="shared" ca="1" si="161"/>
        <v>0.78420138888888946</v>
      </c>
      <c r="P233" s="14">
        <f t="shared" ca="1" si="162"/>
        <v>0.78420138888888946</v>
      </c>
      <c r="Q233" s="23">
        <f>0</f>
        <v>0</v>
      </c>
      <c r="R233" s="14">
        <f t="shared" ca="1" si="163"/>
        <v>0.78420138888888946</v>
      </c>
      <c r="S233" s="13">
        <f t="shared" ca="1" si="143"/>
        <v>31</v>
      </c>
      <c r="T233" s="14">
        <f t="shared" ca="1" si="144"/>
        <v>3.5879629629629629E-4</v>
      </c>
      <c r="U233" s="14">
        <f t="shared" ca="1" si="164"/>
        <v>0.78456018518518578</v>
      </c>
      <c r="V233" s="12">
        <f t="shared" ca="1" si="165"/>
        <v>0.78456018518518578</v>
      </c>
      <c r="W233" s="23">
        <f t="shared" ca="1" si="166"/>
        <v>7.4074074074081953E-4</v>
      </c>
      <c r="X233" s="12">
        <f t="shared" ca="1" si="167"/>
        <v>0.7853009259259266</v>
      </c>
      <c r="Y233" s="11">
        <f t="shared" ca="1" si="145"/>
        <v>47</v>
      </c>
      <c r="Z233" s="12">
        <f t="shared" ca="1" si="146"/>
        <v>5.4398148148148144E-4</v>
      </c>
      <c r="AA233" s="12">
        <f t="shared" ca="1" si="168"/>
        <v>0.78584490740740809</v>
      </c>
      <c r="AB233" s="10">
        <f t="shared" ca="1" si="169"/>
        <v>0.78584490740740809</v>
      </c>
      <c r="AC233" s="23">
        <f>0</f>
        <v>0</v>
      </c>
      <c r="AD233" s="10">
        <f t="shared" ca="1" si="170"/>
        <v>0.78584490740740809</v>
      </c>
      <c r="AE233" s="9">
        <f t="shared" ca="1" si="134"/>
        <v>30</v>
      </c>
      <c r="AF233" s="10">
        <f t="shared" ca="1" si="147"/>
        <v>3.4722222222222224E-4</v>
      </c>
      <c r="AG233" s="10">
        <f t="shared" ca="1" si="171"/>
        <v>0.78619212962963037</v>
      </c>
      <c r="AH233" s="9" t="str">
        <f t="shared" ca="1" si="135"/>
        <v>Bowl</v>
      </c>
      <c r="AI233" s="8">
        <f t="shared" ca="1" si="172"/>
        <v>0.78619212962963037</v>
      </c>
      <c r="AJ233" s="23">
        <f t="shared" ca="1" si="173"/>
        <v>0</v>
      </c>
      <c r="AK233" s="8">
        <f t="shared" ca="1" si="176"/>
        <v>0.78619212962963037</v>
      </c>
      <c r="AL233" s="7">
        <f t="shared" ca="1" si="136"/>
        <v>20</v>
      </c>
      <c r="AM233" s="8">
        <f t="shared" ca="1" si="148"/>
        <v>2.3148148148148149E-4</v>
      </c>
      <c r="AN233" s="8">
        <f t="shared" ca="1" si="149"/>
        <v>0.78642361111111181</v>
      </c>
      <c r="AO233" s="7" t="str">
        <f t="shared" ca="1" si="137"/>
        <v>Debit</v>
      </c>
      <c r="AP233" s="1">
        <f t="shared" ca="1" si="150"/>
        <v>9.606481481482243E-4</v>
      </c>
      <c r="AQ233" s="1">
        <f t="shared" ca="1" si="138"/>
        <v>1.736111111111111E-3</v>
      </c>
      <c r="AR233">
        <f t="shared" ca="1" si="151"/>
        <v>1</v>
      </c>
      <c r="AS233" s="33">
        <f t="shared" ca="1" si="174"/>
        <v>9.606481481482243E-4</v>
      </c>
      <c r="AT233" s="33">
        <f t="shared" ca="1" si="152"/>
        <v>1.736111111111111E-3</v>
      </c>
      <c r="AX233">
        <f t="shared" si="175"/>
        <v>229</v>
      </c>
      <c r="AY233" s="34">
        <v>4.6518314698345425E-4</v>
      </c>
    </row>
    <row r="234" spans="1:51">
      <c r="A234" s="2">
        <v>98</v>
      </c>
      <c r="B234" s="1">
        <f t="shared" si="139"/>
        <v>1.1342592592592593E-3</v>
      </c>
      <c r="C234" s="5">
        <f t="shared" ca="1" si="153"/>
        <v>0.78486111111111168</v>
      </c>
      <c r="D234" s="18">
        <f t="shared" ca="1" si="133"/>
        <v>0.78486111111111168</v>
      </c>
      <c r="E234" s="21">
        <f t="shared" ca="1" si="154"/>
        <v>0</v>
      </c>
      <c r="F234" s="18">
        <f t="shared" ca="1" si="155"/>
        <v>0.78486111111111168</v>
      </c>
      <c r="G234" s="25">
        <f t="shared" ca="1" si="140"/>
        <v>26</v>
      </c>
      <c r="H234" s="18">
        <f t="shared" ca="1" si="156"/>
        <v>3.0092592592592595E-4</v>
      </c>
      <c r="I234" s="18">
        <f t="shared" ca="1" si="157"/>
        <v>0.78516203703703757</v>
      </c>
      <c r="J234" s="16">
        <f t="shared" ca="1" si="158"/>
        <v>0.78516203703703757</v>
      </c>
      <c r="K234" s="23">
        <f t="shared" ca="1" si="159"/>
        <v>0</v>
      </c>
      <c r="L234" s="16">
        <f t="shared" ca="1" si="160"/>
        <v>0.78516203703703757</v>
      </c>
      <c r="M234" s="15">
        <f t="shared" ca="1" si="141"/>
        <v>17</v>
      </c>
      <c r="N234" s="16">
        <f t="shared" ca="1" si="142"/>
        <v>1.9675925925925926E-4</v>
      </c>
      <c r="O234" s="16">
        <f t="shared" ca="1" si="161"/>
        <v>0.78535879629629679</v>
      </c>
      <c r="P234" s="14">
        <f t="shared" ca="1" si="162"/>
        <v>0.78535879629629679</v>
      </c>
      <c r="Q234" s="23">
        <f>0</f>
        <v>0</v>
      </c>
      <c r="R234" s="14">
        <f t="shared" ca="1" si="163"/>
        <v>0.78535879629629679</v>
      </c>
      <c r="S234" s="13">
        <f t="shared" ca="1" si="143"/>
        <v>33</v>
      </c>
      <c r="T234" s="14">
        <f t="shared" ca="1" si="144"/>
        <v>3.8194444444444446E-4</v>
      </c>
      <c r="U234" s="14">
        <f t="shared" ca="1" si="164"/>
        <v>0.78574074074074118</v>
      </c>
      <c r="V234" s="12">
        <f t="shared" ca="1" si="165"/>
        <v>0.78574074074074118</v>
      </c>
      <c r="W234" s="23">
        <f t="shared" ca="1" si="166"/>
        <v>4.5138888888918149E-4</v>
      </c>
      <c r="X234" s="12">
        <f t="shared" ca="1" si="167"/>
        <v>0.78619212962963037</v>
      </c>
      <c r="Y234" s="11">
        <f t="shared" ca="1" si="145"/>
        <v>45</v>
      </c>
      <c r="Z234" s="12">
        <f t="shared" ca="1" si="146"/>
        <v>5.2083333333333333E-4</v>
      </c>
      <c r="AA234" s="12">
        <f t="shared" ca="1" si="168"/>
        <v>0.78671296296296367</v>
      </c>
      <c r="AB234" s="10">
        <f t="shared" ca="1" si="169"/>
        <v>0.78671296296296367</v>
      </c>
      <c r="AC234" s="23">
        <f>0</f>
        <v>0</v>
      </c>
      <c r="AD234" s="10">
        <f t="shared" ca="1" si="170"/>
        <v>0.78671296296296367</v>
      </c>
      <c r="AE234" s="9">
        <f t="shared" ca="1" si="134"/>
        <v>32</v>
      </c>
      <c r="AF234" s="10">
        <f t="shared" ca="1" si="147"/>
        <v>3.7037037037037035E-4</v>
      </c>
      <c r="AG234" s="10">
        <f t="shared" ca="1" si="171"/>
        <v>0.78708333333333402</v>
      </c>
      <c r="AH234" s="9" t="str">
        <f t="shared" ca="1" si="135"/>
        <v>Burrito</v>
      </c>
      <c r="AI234" s="8">
        <f t="shared" ca="1" si="172"/>
        <v>0.78708333333333402</v>
      </c>
      <c r="AJ234" s="23">
        <f t="shared" ca="1" si="173"/>
        <v>0</v>
      </c>
      <c r="AK234" s="8">
        <f t="shared" ca="1" si="176"/>
        <v>0.78708333333333402</v>
      </c>
      <c r="AL234" s="7">
        <f t="shared" ca="1" si="136"/>
        <v>26</v>
      </c>
      <c r="AM234" s="8">
        <f t="shared" ca="1" si="148"/>
        <v>3.0092592592592595E-4</v>
      </c>
      <c r="AN234" s="8">
        <f t="shared" ca="1" si="149"/>
        <v>0.78738425925925992</v>
      </c>
      <c r="AO234" s="7" t="str">
        <f t="shared" ca="1" si="137"/>
        <v>Debit</v>
      </c>
      <c r="AP234" s="1">
        <f t="shared" ca="1" si="150"/>
        <v>4.5138888888918149E-4</v>
      </c>
      <c r="AQ234" s="1">
        <f t="shared" ca="1" si="138"/>
        <v>2.0717592592592593E-3</v>
      </c>
      <c r="AR234">
        <f t="shared" ca="1" si="151"/>
        <v>1</v>
      </c>
      <c r="AS234" s="33">
        <f t="shared" ca="1" si="174"/>
        <v>4.5138888888918149E-4</v>
      </c>
      <c r="AT234" s="33">
        <f t="shared" ca="1" si="152"/>
        <v>2.0717592592592593E-3</v>
      </c>
      <c r="AX234">
        <f t="shared" si="175"/>
        <v>230</v>
      </c>
      <c r="AY234" s="34">
        <v>5.9256356670149015E-4</v>
      </c>
    </row>
    <row r="235" spans="1:51">
      <c r="A235" s="2">
        <v>174</v>
      </c>
      <c r="B235" s="1">
        <f t="shared" si="139"/>
        <v>2.0138888888888888E-3</v>
      </c>
      <c r="C235" s="5">
        <f t="shared" ca="1" si="153"/>
        <v>0.78687500000000055</v>
      </c>
      <c r="D235" s="18">
        <f t="shared" ca="1" si="133"/>
        <v>0.78687500000000055</v>
      </c>
      <c r="E235" s="21">
        <f t="shared" ca="1" si="154"/>
        <v>0</v>
      </c>
      <c r="F235" s="18">
        <f t="shared" ca="1" si="155"/>
        <v>0.78687500000000055</v>
      </c>
      <c r="G235" s="25">
        <f t="shared" ca="1" si="140"/>
        <v>26</v>
      </c>
      <c r="H235" s="18">
        <f t="shared" ca="1" si="156"/>
        <v>3.0092592592592595E-4</v>
      </c>
      <c r="I235" s="18">
        <f t="shared" ca="1" si="157"/>
        <v>0.78717592592592645</v>
      </c>
      <c r="J235" s="16">
        <f t="shared" ca="1" si="158"/>
        <v>0.78717592592592645</v>
      </c>
      <c r="K235" s="23">
        <f t="shared" ca="1" si="159"/>
        <v>0</v>
      </c>
      <c r="L235" s="16">
        <f t="shared" ca="1" si="160"/>
        <v>0.78717592592592645</v>
      </c>
      <c r="M235" s="15">
        <f t="shared" ca="1" si="141"/>
        <v>27</v>
      </c>
      <c r="N235" s="16">
        <f t="shared" ca="1" si="142"/>
        <v>3.1250000000000001E-4</v>
      </c>
      <c r="O235" s="16">
        <f t="shared" ca="1" si="161"/>
        <v>0.78748842592592649</v>
      </c>
      <c r="P235" s="14">
        <f t="shared" ca="1" si="162"/>
        <v>0.78748842592592649</v>
      </c>
      <c r="Q235" s="23">
        <f>0</f>
        <v>0</v>
      </c>
      <c r="R235" s="14">
        <f t="shared" ca="1" si="163"/>
        <v>0.78748842592592649</v>
      </c>
      <c r="S235" s="13">
        <f t="shared" ca="1" si="143"/>
        <v>37</v>
      </c>
      <c r="T235" s="14">
        <f t="shared" ca="1" si="144"/>
        <v>4.2824074074074075E-4</v>
      </c>
      <c r="U235" s="14">
        <f t="shared" ca="1" si="164"/>
        <v>0.78791666666666726</v>
      </c>
      <c r="V235" s="12">
        <f t="shared" ca="1" si="165"/>
        <v>0.78791666666666726</v>
      </c>
      <c r="W235" s="23">
        <f t="shared" ca="1" si="166"/>
        <v>0</v>
      </c>
      <c r="X235" s="12">
        <f t="shared" ca="1" si="167"/>
        <v>0.78791666666666726</v>
      </c>
      <c r="Y235" s="11">
        <f t="shared" ca="1" si="145"/>
        <v>49</v>
      </c>
      <c r="Z235" s="12">
        <f t="shared" ca="1" si="146"/>
        <v>5.6712962962962967E-4</v>
      </c>
      <c r="AA235" s="12">
        <f t="shared" ca="1" si="168"/>
        <v>0.78848379629629695</v>
      </c>
      <c r="AB235" s="10">
        <f t="shared" ca="1" si="169"/>
        <v>0.78848379629629695</v>
      </c>
      <c r="AC235" s="23">
        <f>0</f>
        <v>0</v>
      </c>
      <c r="AD235" s="10">
        <f t="shared" ca="1" si="170"/>
        <v>0.78848379629629695</v>
      </c>
      <c r="AE235" s="9">
        <f t="shared" ca="1" si="134"/>
        <v>22</v>
      </c>
      <c r="AF235" s="10">
        <f t="shared" ca="1" si="147"/>
        <v>2.5462962962962961E-4</v>
      </c>
      <c r="AG235" s="10">
        <f t="shared" ca="1" si="171"/>
        <v>0.78873842592592658</v>
      </c>
      <c r="AH235" s="9" t="str">
        <f t="shared" ca="1" si="135"/>
        <v>Bowl</v>
      </c>
      <c r="AI235" s="8">
        <f t="shared" ca="1" si="172"/>
        <v>0.78873842592592658</v>
      </c>
      <c r="AJ235" s="23">
        <f t="shared" ca="1" si="173"/>
        <v>0</v>
      </c>
      <c r="AK235" s="8">
        <f t="shared" ca="1" si="176"/>
        <v>0.78873842592592658</v>
      </c>
      <c r="AL235" s="7">
        <f t="shared" ca="1" si="136"/>
        <v>28</v>
      </c>
      <c r="AM235" s="8">
        <f t="shared" ca="1" si="148"/>
        <v>3.2407407407407406E-4</v>
      </c>
      <c r="AN235" s="8">
        <f t="shared" ca="1" si="149"/>
        <v>0.78906250000000067</v>
      </c>
      <c r="AO235" s="7" t="str">
        <f t="shared" ca="1" si="137"/>
        <v>Debit</v>
      </c>
      <c r="AP235" s="1">
        <f t="shared" ca="1" si="150"/>
        <v>0</v>
      </c>
      <c r="AQ235" s="1">
        <f t="shared" ca="1" si="138"/>
        <v>2.1875000000000002E-3</v>
      </c>
      <c r="AR235">
        <f t="shared" ca="1" si="151"/>
        <v>1</v>
      </c>
      <c r="AS235" s="33">
        <f t="shared" ca="1" si="174"/>
        <v>0</v>
      </c>
      <c r="AT235" s="33">
        <f t="shared" ca="1" si="152"/>
        <v>2.1875000000000002E-3</v>
      </c>
      <c r="AX235">
        <f t="shared" si="175"/>
        <v>231</v>
      </c>
      <c r="AY235" s="34">
        <v>5.0024097441292328E-4</v>
      </c>
    </row>
    <row r="236" spans="1:51">
      <c r="A236" s="2">
        <v>86</v>
      </c>
      <c r="B236" s="1">
        <f t="shared" si="139"/>
        <v>9.9537037037037042E-4</v>
      </c>
      <c r="C236" s="5">
        <f t="shared" ca="1" si="153"/>
        <v>0.78787037037037089</v>
      </c>
      <c r="D236" s="18">
        <f t="shared" ca="1" si="133"/>
        <v>0.78787037037037089</v>
      </c>
      <c r="E236" s="21">
        <f t="shared" ca="1" si="154"/>
        <v>0</v>
      </c>
      <c r="F236" s="18">
        <f t="shared" ca="1" si="155"/>
        <v>0.78787037037037089</v>
      </c>
      <c r="G236" s="25">
        <f t="shared" ca="1" si="140"/>
        <v>16</v>
      </c>
      <c r="H236" s="18">
        <f t="shared" ca="1" si="156"/>
        <v>1.8518518518518518E-4</v>
      </c>
      <c r="I236" s="18">
        <f t="shared" ca="1" si="157"/>
        <v>0.78805555555555606</v>
      </c>
      <c r="J236" s="16">
        <f t="shared" ca="1" si="158"/>
        <v>0.78805555555555606</v>
      </c>
      <c r="K236" s="23">
        <f t="shared" ca="1" si="159"/>
        <v>0</v>
      </c>
      <c r="L236" s="16">
        <f t="shared" ca="1" si="160"/>
        <v>0.78805555555555606</v>
      </c>
      <c r="M236" s="15">
        <f t="shared" ca="1" si="141"/>
        <v>18</v>
      </c>
      <c r="N236" s="16">
        <f t="shared" ca="1" si="142"/>
        <v>2.0833333333333335E-4</v>
      </c>
      <c r="O236" s="16">
        <f t="shared" ca="1" si="161"/>
        <v>0.78826388888888943</v>
      </c>
      <c r="P236" s="14">
        <f t="shared" ca="1" si="162"/>
        <v>0.78826388888888943</v>
      </c>
      <c r="Q236" s="23">
        <f>0</f>
        <v>0</v>
      </c>
      <c r="R236" s="14">
        <f t="shared" ca="1" si="163"/>
        <v>0.78826388888888943</v>
      </c>
      <c r="S236" s="13">
        <f t="shared" ca="1" si="143"/>
        <v>34</v>
      </c>
      <c r="T236" s="14">
        <f t="shared" ca="1" si="144"/>
        <v>3.9351851851851852E-4</v>
      </c>
      <c r="U236" s="14">
        <f t="shared" ca="1" si="164"/>
        <v>0.78865740740740797</v>
      </c>
      <c r="V236" s="12">
        <f t="shared" ca="1" si="165"/>
        <v>0.78865740740740797</v>
      </c>
      <c r="W236" s="23">
        <f t="shared" ca="1" si="166"/>
        <v>8.1018518518605198E-5</v>
      </c>
      <c r="X236" s="12">
        <f t="shared" ca="1" si="167"/>
        <v>0.78873842592592658</v>
      </c>
      <c r="Y236" s="11">
        <f t="shared" ca="1" si="145"/>
        <v>42</v>
      </c>
      <c r="Z236" s="12">
        <f t="shared" ca="1" si="146"/>
        <v>4.861111111111111E-4</v>
      </c>
      <c r="AA236" s="12">
        <f t="shared" ca="1" si="168"/>
        <v>0.78922453703703765</v>
      </c>
      <c r="AB236" s="10">
        <f t="shared" ca="1" si="169"/>
        <v>0.78922453703703765</v>
      </c>
      <c r="AC236" s="23">
        <f>0</f>
        <v>0</v>
      </c>
      <c r="AD236" s="10">
        <f t="shared" ca="1" si="170"/>
        <v>0.78922453703703765</v>
      </c>
      <c r="AE236" s="9">
        <f t="shared" ca="1" si="134"/>
        <v>63</v>
      </c>
      <c r="AF236" s="10">
        <f t="shared" ca="1" si="147"/>
        <v>7.291666666666667E-4</v>
      </c>
      <c r="AG236" s="10">
        <f t="shared" ca="1" si="171"/>
        <v>0.78995370370370432</v>
      </c>
      <c r="AH236" s="9" t="str">
        <f t="shared" ca="1" si="135"/>
        <v>Quesadilla</v>
      </c>
      <c r="AI236" s="8">
        <f t="shared" ca="1" si="172"/>
        <v>0.78995370370370432</v>
      </c>
      <c r="AJ236" s="23">
        <f t="shared" ca="1" si="173"/>
        <v>0</v>
      </c>
      <c r="AK236" s="8">
        <f t="shared" ca="1" si="176"/>
        <v>0.78995370370370432</v>
      </c>
      <c r="AL236" s="7">
        <f t="shared" ca="1" si="136"/>
        <v>25</v>
      </c>
      <c r="AM236" s="8">
        <f t="shared" ca="1" si="148"/>
        <v>2.8935185185185184E-4</v>
      </c>
      <c r="AN236" s="8">
        <f t="shared" ca="1" si="149"/>
        <v>0.79024305555555618</v>
      </c>
      <c r="AO236" s="7" t="str">
        <f t="shared" ca="1" si="137"/>
        <v>Debit</v>
      </c>
      <c r="AP236" s="1">
        <f t="shared" ca="1" si="150"/>
        <v>8.1018518518605198E-5</v>
      </c>
      <c r="AQ236" s="1">
        <f t="shared" ca="1" si="138"/>
        <v>2.2916666666666667E-3</v>
      </c>
      <c r="AR236">
        <f t="shared" ca="1" si="151"/>
        <v>1</v>
      </c>
      <c r="AS236" s="33">
        <f t="shared" ca="1" si="174"/>
        <v>8.1018518518605198E-5</v>
      </c>
      <c r="AT236" s="33">
        <f t="shared" ca="1" si="152"/>
        <v>2.2916666666666667E-3</v>
      </c>
      <c r="AX236">
        <f t="shared" si="175"/>
        <v>232</v>
      </c>
      <c r="AY236" s="34">
        <v>4.3781300955044919E-4</v>
      </c>
    </row>
    <row r="237" spans="1:51">
      <c r="A237" s="2">
        <v>48</v>
      </c>
      <c r="B237" s="1">
        <f t="shared" si="139"/>
        <v>5.5555555555555556E-4</v>
      </c>
      <c r="C237" s="5">
        <f t="shared" ca="1" si="153"/>
        <v>0.78842592592592642</v>
      </c>
      <c r="D237" s="18">
        <f t="shared" ca="1" si="133"/>
        <v>0.78842592592592642</v>
      </c>
      <c r="E237" s="21">
        <f t="shared" ca="1" si="154"/>
        <v>0</v>
      </c>
      <c r="F237" s="18">
        <f t="shared" ca="1" si="155"/>
        <v>0.78842592592592642</v>
      </c>
      <c r="G237" s="25">
        <f t="shared" ca="1" si="140"/>
        <v>14</v>
      </c>
      <c r="H237" s="18">
        <f t="shared" ca="1" si="156"/>
        <v>1.6203703703703703E-4</v>
      </c>
      <c r="I237" s="18">
        <f t="shared" ca="1" si="157"/>
        <v>0.78858796296296341</v>
      </c>
      <c r="J237" s="16">
        <f t="shared" ca="1" si="158"/>
        <v>0.78858796296296341</v>
      </c>
      <c r="K237" s="23">
        <f t="shared" ca="1" si="159"/>
        <v>6.9444444444566322E-5</v>
      </c>
      <c r="L237" s="16">
        <f t="shared" ca="1" si="160"/>
        <v>0.78865740740740797</v>
      </c>
      <c r="M237" s="15">
        <f t="shared" ca="1" si="141"/>
        <v>13</v>
      </c>
      <c r="N237" s="16">
        <f t="shared" ca="1" si="142"/>
        <v>1.5046296296296297E-4</v>
      </c>
      <c r="O237" s="16">
        <f t="shared" ca="1" si="161"/>
        <v>0.78880787037037092</v>
      </c>
      <c r="P237" s="14">
        <f t="shared" ca="1" si="162"/>
        <v>0.78880787037037092</v>
      </c>
      <c r="Q237" s="23">
        <f>0</f>
        <v>0</v>
      </c>
      <c r="R237" s="14">
        <f t="shared" ca="1" si="163"/>
        <v>0.78880787037037092</v>
      </c>
      <c r="S237" s="13">
        <f t="shared" ca="1" si="143"/>
        <v>42</v>
      </c>
      <c r="T237" s="14">
        <f t="shared" ca="1" si="144"/>
        <v>4.861111111111111E-4</v>
      </c>
      <c r="U237" s="14">
        <f t="shared" ca="1" si="164"/>
        <v>0.789293981481482</v>
      </c>
      <c r="V237" s="12">
        <f t="shared" ca="1" si="165"/>
        <v>0.789293981481482</v>
      </c>
      <c r="W237" s="23">
        <f t="shared" ca="1" si="166"/>
        <v>6.5972222222232535E-4</v>
      </c>
      <c r="X237" s="12">
        <f t="shared" ca="1" si="167"/>
        <v>0.78995370370370432</v>
      </c>
      <c r="Y237" s="11">
        <f t="shared" ca="1" si="145"/>
        <v>41</v>
      </c>
      <c r="Z237" s="12">
        <f t="shared" ca="1" si="146"/>
        <v>4.7453703703703704E-4</v>
      </c>
      <c r="AA237" s="12">
        <f t="shared" ca="1" si="168"/>
        <v>0.79042824074074136</v>
      </c>
      <c r="AB237" s="10">
        <f t="shared" ca="1" si="169"/>
        <v>0.79042824074074136</v>
      </c>
      <c r="AC237" s="23">
        <f>0</f>
        <v>0</v>
      </c>
      <c r="AD237" s="10">
        <f t="shared" ca="1" si="170"/>
        <v>0.79042824074074136</v>
      </c>
      <c r="AE237" s="9">
        <f t="shared" ca="1" si="134"/>
        <v>56</v>
      </c>
      <c r="AF237" s="10">
        <f t="shared" ca="1" si="147"/>
        <v>6.4814814814814813E-4</v>
      </c>
      <c r="AG237" s="10">
        <f t="shared" ca="1" si="171"/>
        <v>0.79107638888888954</v>
      </c>
      <c r="AH237" s="9" t="str">
        <f t="shared" ca="1" si="135"/>
        <v>Quesadilla</v>
      </c>
      <c r="AI237" s="8">
        <f t="shared" ca="1" si="172"/>
        <v>0.79107638888888954</v>
      </c>
      <c r="AJ237" s="23">
        <f t="shared" ca="1" si="173"/>
        <v>0</v>
      </c>
      <c r="AK237" s="8">
        <f t="shared" ca="1" si="176"/>
        <v>0.79107638888888954</v>
      </c>
      <c r="AL237" s="7">
        <f t="shared" ca="1" si="136"/>
        <v>21</v>
      </c>
      <c r="AM237" s="8">
        <f t="shared" ca="1" si="148"/>
        <v>2.4305555555555555E-4</v>
      </c>
      <c r="AN237" s="8">
        <f t="shared" ca="1" si="149"/>
        <v>0.79131944444444513</v>
      </c>
      <c r="AO237" s="7" t="str">
        <f t="shared" ca="1" si="137"/>
        <v>Debit</v>
      </c>
      <c r="AP237" s="1">
        <f t="shared" ca="1" si="150"/>
        <v>7.2916666666689167E-4</v>
      </c>
      <c r="AQ237" s="1">
        <f t="shared" ca="1" si="138"/>
        <v>2.1643518518518518E-3</v>
      </c>
      <c r="AR237">
        <f t="shared" ca="1" si="151"/>
        <v>1</v>
      </c>
      <c r="AS237" s="33">
        <f t="shared" ca="1" si="174"/>
        <v>7.2916666666689167E-4</v>
      </c>
      <c r="AT237" s="33">
        <f t="shared" ca="1" si="152"/>
        <v>2.1643518518518518E-3</v>
      </c>
      <c r="AX237">
        <f t="shared" si="175"/>
        <v>233</v>
      </c>
      <c r="AY237" s="34">
        <v>5.4033035401334229E-4</v>
      </c>
    </row>
    <row r="238" spans="1:51">
      <c r="A238" s="2">
        <v>137</v>
      </c>
      <c r="B238" s="1">
        <f t="shared" si="139"/>
        <v>1.5856481481481481E-3</v>
      </c>
      <c r="C238" s="5">
        <f t="shared" ca="1" si="153"/>
        <v>0.79001157407407452</v>
      </c>
      <c r="D238" s="18">
        <f t="shared" ca="1" si="133"/>
        <v>0.79001157407407452</v>
      </c>
      <c r="E238" s="21">
        <f t="shared" ca="1" si="154"/>
        <v>0</v>
      </c>
      <c r="F238" s="18">
        <f t="shared" ca="1" si="155"/>
        <v>0.79001157407407452</v>
      </c>
      <c r="G238" s="25">
        <f t="shared" ca="1" si="140"/>
        <v>13</v>
      </c>
      <c r="H238" s="18">
        <f t="shared" ca="1" si="156"/>
        <v>1.5046296296296297E-4</v>
      </c>
      <c r="I238" s="18">
        <f t="shared" ca="1" si="157"/>
        <v>0.79016203703703747</v>
      </c>
      <c r="J238" s="16">
        <f t="shared" ca="1" si="158"/>
        <v>0.79016203703703747</v>
      </c>
      <c r="K238" s="23">
        <f t="shared" ca="1" si="159"/>
        <v>0</v>
      </c>
      <c r="L238" s="16">
        <f t="shared" ca="1" si="160"/>
        <v>0.79016203703703747</v>
      </c>
      <c r="M238" s="15">
        <f t="shared" ca="1" si="141"/>
        <v>25</v>
      </c>
      <c r="N238" s="16">
        <f t="shared" ca="1" si="142"/>
        <v>2.8935185185185184E-4</v>
      </c>
      <c r="O238" s="16">
        <f t="shared" ca="1" si="161"/>
        <v>0.79045138888888933</v>
      </c>
      <c r="P238" s="14">
        <f t="shared" ca="1" si="162"/>
        <v>0.79045138888888933</v>
      </c>
      <c r="Q238" s="23">
        <f>0</f>
        <v>0</v>
      </c>
      <c r="R238" s="14">
        <f t="shared" ca="1" si="163"/>
        <v>0.79045138888888933</v>
      </c>
      <c r="S238" s="13">
        <f t="shared" ca="1" si="143"/>
        <v>41</v>
      </c>
      <c r="T238" s="14">
        <f t="shared" ca="1" si="144"/>
        <v>4.7453703703703704E-4</v>
      </c>
      <c r="U238" s="14">
        <f t="shared" ca="1" si="164"/>
        <v>0.79092592592592637</v>
      </c>
      <c r="V238" s="12">
        <f t="shared" ca="1" si="165"/>
        <v>0.79092592592592637</v>
      </c>
      <c r="W238" s="23">
        <f t="shared" ca="1" si="166"/>
        <v>1.5046296296317152E-4</v>
      </c>
      <c r="X238" s="12">
        <f t="shared" ca="1" si="167"/>
        <v>0.79107638888888954</v>
      </c>
      <c r="Y238" s="11">
        <f t="shared" ca="1" si="145"/>
        <v>44</v>
      </c>
      <c r="Z238" s="12">
        <f t="shared" ca="1" si="146"/>
        <v>5.0925925925925921E-4</v>
      </c>
      <c r="AA238" s="12">
        <f t="shared" ca="1" si="168"/>
        <v>0.7915856481481488</v>
      </c>
      <c r="AB238" s="10">
        <f t="shared" ca="1" si="169"/>
        <v>0.7915856481481488</v>
      </c>
      <c r="AC238" s="23">
        <f>0</f>
        <v>0</v>
      </c>
      <c r="AD238" s="10">
        <f t="shared" ca="1" si="170"/>
        <v>0.7915856481481488</v>
      </c>
      <c r="AE238" s="9">
        <f t="shared" ca="1" si="134"/>
        <v>32</v>
      </c>
      <c r="AF238" s="10">
        <f t="shared" ca="1" si="147"/>
        <v>3.7037037037037035E-4</v>
      </c>
      <c r="AG238" s="10">
        <f t="shared" ca="1" si="171"/>
        <v>0.79195601851851916</v>
      </c>
      <c r="AH238" s="9" t="str">
        <f t="shared" ca="1" si="135"/>
        <v>Bowl</v>
      </c>
      <c r="AI238" s="8">
        <f t="shared" ca="1" si="172"/>
        <v>0.79195601851851916</v>
      </c>
      <c r="AJ238" s="23">
        <f t="shared" ca="1" si="173"/>
        <v>0</v>
      </c>
      <c r="AK238" s="8">
        <f t="shared" ca="1" si="176"/>
        <v>0.79195601851851916</v>
      </c>
      <c r="AL238" s="7">
        <f t="shared" ca="1" si="136"/>
        <v>16</v>
      </c>
      <c r="AM238" s="8">
        <f t="shared" ca="1" si="148"/>
        <v>1.8518518518518518E-4</v>
      </c>
      <c r="AN238" s="8">
        <f t="shared" ca="1" si="149"/>
        <v>0.79214120370370433</v>
      </c>
      <c r="AO238" s="7" t="str">
        <f t="shared" ca="1" si="137"/>
        <v>Debit</v>
      </c>
      <c r="AP238" s="1">
        <f t="shared" ca="1" si="150"/>
        <v>1.5046296296317152E-4</v>
      </c>
      <c r="AQ238" s="1">
        <f t="shared" ca="1" si="138"/>
        <v>1.9791666666666668E-3</v>
      </c>
      <c r="AR238">
        <f t="shared" ca="1" si="151"/>
        <v>1</v>
      </c>
      <c r="AS238" s="33">
        <f t="shared" ca="1" si="174"/>
        <v>1.5046296296317152E-4</v>
      </c>
      <c r="AT238" s="33">
        <f t="shared" ca="1" si="152"/>
        <v>1.9791666666666668E-3</v>
      </c>
      <c r="AX238">
        <f t="shared" si="175"/>
        <v>234</v>
      </c>
      <c r="AY238" s="34">
        <v>5.2674735864389826E-4</v>
      </c>
    </row>
    <row r="239" spans="1:51">
      <c r="A239" s="2">
        <v>51</v>
      </c>
      <c r="B239" s="1">
        <f t="shared" si="139"/>
        <v>5.9027777777777778E-4</v>
      </c>
      <c r="C239" s="5">
        <f t="shared" ca="1" si="153"/>
        <v>0.79060185185185228</v>
      </c>
      <c r="D239" s="18">
        <f t="shared" ca="1" si="133"/>
        <v>0.79060185185185228</v>
      </c>
      <c r="E239" s="21">
        <f t="shared" ca="1" si="154"/>
        <v>0</v>
      </c>
      <c r="F239" s="18">
        <f t="shared" ca="1" si="155"/>
        <v>0.79060185185185228</v>
      </c>
      <c r="G239" s="25">
        <f t="shared" ca="1" si="140"/>
        <v>30</v>
      </c>
      <c r="H239" s="18">
        <f t="shared" ca="1" si="156"/>
        <v>3.4722222222222224E-4</v>
      </c>
      <c r="I239" s="18">
        <f t="shared" ca="1" si="157"/>
        <v>0.79094907407407455</v>
      </c>
      <c r="J239" s="16">
        <f t="shared" ca="1" si="158"/>
        <v>0.79094907407407455</v>
      </c>
      <c r="K239" s="23">
        <f t="shared" ca="1" si="159"/>
        <v>0</v>
      </c>
      <c r="L239" s="16">
        <f t="shared" ca="1" si="160"/>
        <v>0.79094907407407455</v>
      </c>
      <c r="M239" s="15">
        <f t="shared" ca="1" si="141"/>
        <v>16</v>
      </c>
      <c r="N239" s="16">
        <f t="shared" ca="1" si="142"/>
        <v>1.8518518518518518E-4</v>
      </c>
      <c r="O239" s="16">
        <f t="shared" ca="1" si="161"/>
        <v>0.79113425925925973</v>
      </c>
      <c r="P239" s="14">
        <f t="shared" ca="1" si="162"/>
        <v>0.79113425925925973</v>
      </c>
      <c r="Q239" s="23">
        <f>0</f>
        <v>0</v>
      </c>
      <c r="R239" s="14">
        <f t="shared" ca="1" si="163"/>
        <v>0.79113425925925973</v>
      </c>
      <c r="S239" s="13">
        <f t="shared" ca="1" si="143"/>
        <v>44</v>
      </c>
      <c r="T239" s="14">
        <f t="shared" ca="1" si="144"/>
        <v>5.0925925925925921E-4</v>
      </c>
      <c r="U239" s="14">
        <f t="shared" ca="1" si="164"/>
        <v>0.791643518518519</v>
      </c>
      <c r="V239" s="12">
        <f t="shared" ca="1" si="165"/>
        <v>0.791643518518519</v>
      </c>
      <c r="W239" s="23">
        <f t="shared" ca="1" si="166"/>
        <v>3.1250000000015987E-4</v>
      </c>
      <c r="X239" s="12">
        <f t="shared" ca="1" si="167"/>
        <v>0.79195601851851916</v>
      </c>
      <c r="Y239" s="11">
        <f t="shared" ca="1" si="145"/>
        <v>41</v>
      </c>
      <c r="Z239" s="12">
        <f t="shared" ca="1" si="146"/>
        <v>4.7453703703703704E-4</v>
      </c>
      <c r="AA239" s="12">
        <f t="shared" ca="1" si="168"/>
        <v>0.79243055555555619</v>
      </c>
      <c r="AB239" s="10">
        <f t="shared" ca="1" si="169"/>
        <v>0.79243055555555619</v>
      </c>
      <c r="AC239" s="23">
        <f>0</f>
        <v>0</v>
      </c>
      <c r="AD239" s="10">
        <f t="shared" ca="1" si="170"/>
        <v>0.79243055555555619</v>
      </c>
      <c r="AE239" s="9">
        <f t="shared" ca="1" si="134"/>
        <v>45</v>
      </c>
      <c r="AF239" s="10">
        <f t="shared" ca="1" si="147"/>
        <v>5.2083333333333333E-4</v>
      </c>
      <c r="AG239" s="10">
        <f t="shared" ca="1" si="171"/>
        <v>0.7929513888888895</v>
      </c>
      <c r="AH239" s="9" t="str">
        <f t="shared" ca="1" si="135"/>
        <v>Burrito</v>
      </c>
      <c r="AI239" s="8">
        <f t="shared" ca="1" si="172"/>
        <v>0.7929513888888895</v>
      </c>
      <c r="AJ239" s="23">
        <f t="shared" ca="1" si="173"/>
        <v>0</v>
      </c>
      <c r="AK239" s="8">
        <f t="shared" ca="1" si="176"/>
        <v>0.7929513888888895</v>
      </c>
      <c r="AL239" s="7">
        <f t="shared" ca="1" si="136"/>
        <v>25</v>
      </c>
      <c r="AM239" s="8">
        <f t="shared" ca="1" si="148"/>
        <v>2.8935185185185184E-4</v>
      </c>
      <c r="AN239" s="8">
        <f t="shared" ca="1" si="149"/>
        <v>0.79324074074074136</v>
      </c>
      <c r="AO239" s="7" t="str">
        <f t="shared" ca="1" si="137"/>
        <v>Debit</v>
      </c>
      <c r="AP239" s="1">
        <f t="shared" ca="1" si="150"/>
        <v>3.1250000000015987E-4</v>
      </c>
      <c r="AQ239" s="1">
        <f t="shared" ca="1" si="138"/>
        <v>2.3263888888888891E-3</v>
      </c>
      <c r="AR239">
        <f t="shared" ca="1" si="151"/>
        <v>1</v>
      </c>
      <c r="AS239" s="33">
        <f t="shared" ca="1" si="174"/>
        <v>3.1250000000015987E-4</v>
      </c>
      <c r="AT239" s="33">
        <f t="shared" ca="1" si="152"/>
        <v>2.3263888888888891E-3</v>
      </c>
      <c r="AU239" s="28"/>
      <c r="AX239">
        <f t="shared" si="175"/>
        <v>235</v>
      </c>
      <c r="AY239" s="34">
        <v>4.9677812608851899E-4</v>
      </c>
    </row>
    <row r="240" spans="1:51">
      <c r="A240" s="2">
        <v>125</v>
      </c>
      <c r="B240" s="1">
        <f t="shared" si="139"/>
        <v>1.4467592592592592E-3</v>
      </c>
      <c r="C240" s="5">
        <f t="shared" ca="1" si="153"/>
        <v>0.79204861111111158</v>
      </c>
      <c r="D240" s="18">
        <f t="shared" ca="1" si="133"/>
        <v>0.79204861111111158</v>
      </c>
      <c r="E240" s="21">
        <f t="shared" ca="1" si="154"/>
        <v>0</v>
      </c>
      <c r="F240" s="18">
        <f t="shared" ca="1" si="155"/>
        <v>0.79204861111111158</v>
      </c>
      <c r="G240" s="25">
        <f t="shared" ca="1" si="140"/>
        <v>12</v>
      </c>
      <c r="H240" s="18">
        <f t="shared" ca="1" si="156"/>
        <v>1.3888888888888889E-4</v>
      </c>
      <c r="I240" s="18">
        <f t="shared" ca="1" si="157"/>
        <v>0.79218750000000049</v>
      </c>
      <c r="J240" s="16">
        <f t="shared" ca="1" si="158"/>
        <v>0.79218750000000049</v>
      </c>
      <c r="K240" s="23">
        <f t="shared" ca="1" si="159"/>
        <v>0</v>
      </c>
      <c r="L240" s="16">
        <f t="shared" ca="1" si="160"/>
        <v>0.79218750000000049</v>
      </c>
      <c r="M240" s="15">
        <f t="shared" ca="1" si="141"/>
        <v>14</v>
      </c>
      <c r="N240" s="16">
        <f t="shared" ca="1" si="142"/>
        <v>1.6203703703703703E-4</v>
      </c>
      <c r="O240" s="16">
        <f t="shared" ca="1" si="161"/>
        <v>0.79234953703703748</v>
      </c>
      <c r="P240" s="14">
        <f t="shared" ca="1" si="162"/>
        <v>0.79234953703703748</v>
      </c>
      <c r="Q240" s="23">
        <f>0</f>
        <v>0</v>
      </c>
      <c r="R240" s="14">
        <f t="shared" ca="1" si="163"/>
        <v>0.79234953703703748</v>
      </c>
      <c r="S240" s="13">
        <f t="shared" ca="1" si="143"/>
        <v>34</v>
      </c>
      <c r="T240" s="14">
        <f t="shared" ca="1" si="144"/>
        <v>3.9351851851851852E-4</v>
      </c>
      <c r="U240" s="14">
        <f t="shared" ca="1" si="164"/>
        <v>0.79274305555555602</v>
      </c>
      <c r="V240" s="12">
        <f t="shared" ca="1" si="165"/>
        <v>0.79274305555555602</v>
      </c>
      <c r="W240" s="23">
        <f t="shared" ca="1" si="166"/>
        <v>2.0833333333347692E-4</v>
      </c>
      <c r="X240" s="12">
        <f t="shared" ca="1" si="167"/>
        <v>0.7929513888888895</v>
      </c>
      <c r="Y240" s="11">
        <f t="shared" ca="1" si="145"/>
        <v>23</v>
      </c>
      <c r="Z240" s="12">
        <f t="shared" ca="1" si="146"/>
        <v>2.6620370370370372E-4</v>
      </c>
      <c r="AA240" s="12">
        <f t="shared" ca="1" si="168"/>
        <v>0.79321759259259317</v>
      </c>
      <c r="AB240" s="10">
        <f t="shared" ca="1" si="169"/>
        <v>0.79321759259259317</v>
      </c>
      <c r="AC240" s="23">
        <f>0</f>
        <v>0</v>
      </c>
      <c r="AD240" s="10">
        <f t="shared" ca="1" si="170"/>
        <v>0.79321759259259317</v>
      </c>
      <c r="AE240" s="9">
        <f t="shared" ca="1" si="134"/>
        <v>31</v>
      </c>
      <c r="AF240" s="10">
        <f t="shared" ca="1" si="147"/>
        <v>3.5879629629629629E-4</v>
      </c>
      <c r="AG240" s="10">
        <f t="shared" ca="1" si="171"/>
        <v>0.79357638888888948</v>
      </c>
      <c r="AH240" s="9" t="str">
        <f t="shared" ca="1" si="135"/>
        <v>Bowl</v>
      </c>
      <c r="AI240" s="8">
        <f t="shared" ca="1" si="172"/>
        <v>0.79357638888888948</v>
      </c>
      <c r="AJ240" s="23">
        <f t="shared" ca="1" si="173"/>
        <v>0</v>
      </c>
      <c r="AK240" s="8">
        <f t="shared" ca="1" si="176"/>
        <v>0.79357638888888948</v>
      </c>
      <c r="AL240" s="7">
        <f t="shared" ca="1" si="136"/>
        <v>26</v>
      </c>
      <c r="AM240" s="8">
        <f t="shared" ca="1" si="148"/>
        <v>3.0092592592592595E-4</v>
      </c>
      <c r="AN240" s="8">
        <f t="shared" ca="1" si="149"/>
        <v>0.79387731481481538</v>
      </c>
      <c r="AO240" s="7" t="str">
        <f t="shared" ca="1" si="137"/>
        <v>Debit</v>
      </c>
      <c r="AP240" s="1">
        <f t="shared" ca="1" si="150"/>
        <v>2.0833333333347692E-4</v>
      </c>
      <c r="AQ240" s="1">
        <f t="shared" ca="1" si="138"/>
        <v>1.6203703703703705E-3</v>
      </c>
      <c r="AR240">
        <f t="shared" ca="1" si="151"/>
        <v>1</v>
      </c>
      <c r="AS240" s="33">
        <f t="shared" ca="1" si="174"/>
        <v>2.0833333333347692E-4</v>
      </c>
      <c r="AT240" s="33">
        <f t="shared" ca="1" si="152"/>
        <v>1.6203703703703705E-3</v>
      </c>
      <c r="AU240" s="28"/>
      <c r="AX240">
        <f t="shared" si="175"/>
        <v>236</v>
      </c>
      <c r="AY240" s="34">
        <v>4.0012190874262041E-4</v>
      </c>
    </row>
    <row r="241" spans="1:51" ht="15" customHeight="1">
      <c r="A241" s="2">
        <v>33</v>
      </c>
      <c r="B241" s="1">
        <f t="shared" ref="B241:B304" si="177">A241/86400</f>
        <v>3.8194444444444446E-4</v>
      </c>
      <c r="C241" s="5">
        <f t="shared" ref="C241:C304" ca="1" si="178">C240+B241</f>
        <v>0.79243055555555597</v>
      </c>
      <c r="D241" s="18">
        <f t="shared" ref="D241:D304" ca="1" si="179">C241</f>
        <v>0.79243055555555597</v>
      </c>
      <c r="E241" s="21">
        <f t="shared" ref="E241:E304" ca="1" si="180">MAX(0,(I240-D241))</f>
        <v>0</v>
      </c>
      <c r="F241" s="18">
        <f t="shared" ref="F241:F304" ca="1" si="181">D241+E241</f>
        <v>0.79243055555555597</v>
      </c>
      <c r="G241" s="25">
        <f t="shared" ca="1" si="140"/>
        <v>22</v>
      </c>
      <c r="H241" s="18">
        <f t="shared" ref="H241:H304" ca="1" si="182">G241/86400</f>
        <v>2.5462962962962961E-4</v>
      </c>
      <c r="I241" s="18">
        <f t="shared" ref="I241:I304" ca="1" si="183">F241+H241</f>
        <v>0.7926851851851856</v>
      </c>
      <c r="J241" s="16">
        <f t="shared" ref="J241:J304" ca="1" si="184">I241</f>
        <v>0.7926851851851856</v>
      </c>
      <c r="K241" s="23">
        <f t="shared" ref="K241:K304" ca="1" si="185">MAX(0,(U240-J241))</f>
        <v>5.7870370370416424E-5</v>
      </c>
      <c r="L241" s="16">
        <f t="shared" ref="L241:L304" ca="1" si="186">J241+K241</f>
        <v>0.79274305555555602</v>
      </c>
      <c r="M241" s="15">
        <f t="shared" ca="1" si="141"/>
        <v>11</v>
      </c>
      <c r="N241" s="16">
        <f t="shared" ref="N241:N304" ca="1" si="187">M241/86400</f>
        <v>1.273148148148148E-4</v>
      </c>
      <c r="O241" s="16">
        <f t="shared" ref="O241:O304" ca="1" si="188">L241+N241</f>
        <v>0.79287037037037078</v>
      </c>
      <c r="P241" s="14">
        <f t="shared" ref="P241:P304" ca="1" si="189">O241</f>
        <v>0.79287037037037078</v>
      </c>
      <c r="Q241" s="23">
        <f>0</f>
        <v>0</v>
      </c>
      <c r="R241" s="14">
        <f t="shared" ref="R241:R304" ca="1" si="190">P241+Q241</f>
        <v>0.79287037037037078</v>
      </c>
      <c r="S241" s="13">
        <f t="shared" ca="1" si="143"/>
        <v>21</v>
      </c>
      <c r="T241" s="14">
        <f t="shared" ref="T241:T304" ca="1" si="191">S241/86400</f>
        <v>2.4305555555555555E-4</v>
      </c>
      <c r="U241" s="14">
        <f t="shared" ref="U241:U304" ca="1" si="192">R241+T241</f>
        <v>0.79311342592592637</v>
      </c>
      <c r="V241" s="12">
        <f t="shared" ref="V241:V304" ca="1" si="193">U241</f>
        <v>0.79311342592592637</v>
      </c>
      <c r="W241" s="23">
        <f t="shared" ref="W241:W304" ca="1" si="194">MAX(0,(AG240-V241))</f>
        <v>4.6296296296310935E-4</v>
      </c>
      <c r="X241" s="12">
        <f t="shared" ref="X241:X304" ca="1" si="195">V241+W241</f>
        <v>0.79357638888888948</v>
      </c>
      <c r="Y241" s="11">
        <f t="shared" ca="1" si="145"/>
        <v>23</v>
      </c>
      <c r="Z241" s="12">
        <f t="shared" ref="Z241:Z304" ca="1" si="196">Y241/86400</f>
        <v>2.6620370370370372E-4</v>
      </c>
      <c r="AA241" s="12">
        <f t="shared" ref="AA241:AA304" ca="1" si="197">X241+Z241</f>
        <v>0.79384259259259315</v>
      </c>
      <c r="AB241" s="10">
        <f t="shared" ref="AB241:AB304" ca="1" si="198">AA241</f>
        <v>0.79384259259259315</v>
      </c>
      <c r="AC241" s="23">
        <f>0</f>
        <v>0</v>
      </c>
      <c r="AD241" s="10">
        <f t="shared" ref="AD241:AD304" ca="1" si="199">AB241+AC241</f>
        <v>0.79384259259259315</v>
      </c>
      <c r="AE241" s="9">
        <f t="shared" ca="1" si="134"/>
        <v>45</v>
      </c>
      <c r="AF241" s="10">
        <f t="shared" ref="AF241:AF304" ca="1" si="200">AE241/86400</f>
        <v>5.2083333333333333E-4</v>
      </c>
      <c r="AG241" s="10">
        <f t="shared" ref="AG241:AG304" ca="1" si="201">AD241+AF241</f>
        <v>0.79436342592592646</v>
      </c>
      <c r="AH241" s="9" t="str">
        <f t="shared" ca="1" si="135"/>
        <v>Bowl</v>
      </c>
      <c r="AI241" s="8">
        <f t="shared" ref="AI241:AI304" ca="1" si="202">AG241</f>
        <v>0.79436342592592646</v>
      </c>
      <c r="AJ241" s="23">
        <f t="shared" ref="AJ241:AJ304" ca="1" si="203">MAX(0,(AN240-AI241))</f>
        <v>0</v>
      </c>
      <c r="AK241" s="8">
        <f t="shared" ref="AK241:AK304" ca="1" si="204">AI241+AJ241</f>
        <v>0.79436342592592646</v>
      </c>
      <c r="AL241" s="7">
        <f t="shared" ca="1" si="136"/>
        <v>38</v>
      </c>
      <c r="AM241" s="8">
        <f t="shared" ref="AM241:AM304" ca="1" si="205">AL241/86400</f>
        <v>4.3981481481481481E-4</v>
      </c>
      <c r="AN241" s="8">
        <f t="shared" ref="AN241:AN304" ca="1" si="206">AK241+AM241</f>
        <v>0.79480324074074127</v>
      </c>
      <c r="AO241" s="7" t="str">
        <f t="shared" ca="1" si="137"/>
        <v>Cash</v>
      </c>
      <c r="AP241" s="1">
        <f t="shared" ref="AP241:AP304" ca="1" si="207">E241+K241+Q241+W241+AC241+AJ241</f>
        <v>5.2083333333352577E-4</v>
      </c>
      <c r="AQ241" s="1">
        <f t="shared" ref="AQ241:AQ304" ca="1" si="208">AM241+AF241+Z241+T241+N241+H241</f>
        <v>1.8518518518518517E-3</v>
      </c>
      <c r="AR241">
        <f t="shared" ref="AR241:AR304" ca="1" si="209">IF(C241&lt;$H$1, 1,0)</f>
        <v>1</v>
      </c>
      <c r="AS241" s="33">
        <f t="shared" ref="AS241:AS304" ca="1" si="210">AP241*AR241</f>
        <v>5.2083333333352577E-4</v>
      </c>
      <c r="AT241" s="33">
        <f t="shared" ref="AT241:AT304" ca="1" si="211">AQ241*AR241</f>
        <v>1.8518518518518517E-3</v>
      </c>
      <c r="AU241" s="28"/>
      <c r="AX241">
        <f t="shared" si="175"/>
        <v>237</v>
      </c>
      <c r="AY241" s="34">
        <v>4.7638743759433912E-4</v>
      </c>
    </row>
    <row r="242" spans="1:51" ht="15" customHeight="1">
      <c r="A242" s="2">
        <v>10</v>
      </c>
      <c r="B242" s="1">
        <f t="shared" si="177"/>
        <v>1.1574074074074075E-4</v>
      </c>
      <c r="C242" s="5">
        <f t="shared" ca="1" si="178"/>
        <v>0.79254629629629669</v>
      </c>
      <c r="D242" s="18">
        <f t="shared" ca="1" si="179"/>
        <v>0.79254629629629669</v>
      </c>
      <c r="E242" s="21">
        <f t="shared" ca="1" si="180"/>
        <v>1.388888888889106E-4</v>
      </c>
      <c r="F242" s="18">
        <f t="shared" ca="1" si="181"/>
        <v>0.7926851851851856</v>
      </c>
      <c r="G242" s="25">
        <f t="shared" ca="1" si="140"/>
        <v>27</v>
      </c>
      <c r="H242" s="18">
        <f t="shared" ca="1" si="182"/>
        <v>3.1250000000000001E-4</v>
      </c>
      <c r="I242" s="18">
        <f t="shared" ca="1" si="183"/>
        <v>0.79299768518518565</v>
      </c>
      <c r="J242" s="16">
        <f t="shared" ca="1" si="184"/>
        <v>0.79299768518518565</v>
      </c>
      <c r="K242" s="23">
        <f t="shared" ca="1" si="185"/>
        <v>1.1574074074072183E-4</v>
      </c>
      <c r="L242" s="16">
        <f t="shared" ca="1" si="186"/>
        <v>0.79311342592592637</v>
      </c>
      <c r="M242" s="15">
        <f t="shared" ca="1" si="141"/>
        <v>9</v>
      </c>
      <c r="N242" s="16">
        <f t="shared" ca="1" si="187"/>
        <v>1.0416666666666667E-4</v>
      </c>
      <c r="O242" s="16">
        <f t="shared" ca="1" si="188"/>
        <v>0.79321759259259306</v>
      </c>
      <c r="P242" s="14">
        <f t="shared" ca="1" si="189"/>
        <v>0.79321759259259306</v>
      </c>
      <c r="Q242" s="23">
        <f>0</f>
        <v>0</v>
      </c>
      <c r="R242" s="14">
        <f t="shared" ca="1" si="190"/>
        <v>0.79321759259259306</v>
      </c>
      <c r="S242" s="13">
        <f t="shared" ca="1" si="143"/>
        <v>20</v>
      </c>
      <c r="T242" s="14">
        <f t="shared" ca="1" si="191"/>
        <v>2.3148148148148149E-4</v>
      </c>
      <c r="U242" s="14">
        <f t="shared" ca="1" si="192"/>
        <v>0.7934490740740745</v>
      </c>
      <c r="V242" s="12">
        <f t="shared" ca="1" si="193"/>
        <v>0.7934490740740745</v>
      </c>
      <c r="W242" s="23">
        <f t="shared" ca="1" si="194"/>
        <v>9.1435185185195778E-4</v>
      </c>
      <c r="X242" s="12">
        <f t="shared" ca="1" si="195"/>
        <v>0.79436342592592646</v>
      </c>
      <c r="Y242" s="11">
        <f t="shared" ca="1" si="145"/>
        <v>46</v>
      </c>
      <c r="Z242" s="12">
        <f t="shared" ca="1" si="196"/>
        <v>5.3240740740740744E-4</v>
      </c>
      <c r="AA242" s="12">
        <f t="shared" ca="1" si="197"/>
        <v>0.79489583333333391</v>
      </c>
      <c r="AB242" s="10">
        <f t="shared" ca="1" si="198"/>
        <v>0.79489583333333391</v>
      </c>
      <c r="AC242" s="23">
        <f>0</f>
        <v>0</v>
      </c>
      <c r="AD242" s="10">
        <f t="shared" ca="1" si="199"/>
        <v>0.79489583333333391</v>
      </c>
      <c r="AE242" s="9">
        <f t="shared" ca="1" si="134"/>
        <v>43</v>
      </c>
      <c r="AF242" s="10">
        <f t="shared" ca="1" si="200"/>
        <v>4.9768518518518521E-4</v>
      </c>
      <c r="AG242" s="10">
        <f t="shared" ca="1" si="201"/>
        <v>0.79539351851851914</v>
      </c>
      <c r="AH242" s="9" t="str">
        <f t="shared" ca="1" si="135"/>
        <v>Burrito</v>
      </c>
      <c r="AI242" s="8">
        <f t="shared" ca="1" si="202"/>
        <v>0.79539351851851914</v>
      </c>
      <c r="AJ242" s="23">
        <f t="shared" ca="1" si="203"/>
        <v>0</v>
      </c>
      <c r="AK242" s="8">
        <f t="shared" ca="1" si="204"/>
        <v>0.79539351851851914</v>
      </c>
      <c r="AL242" s="7">
        <f t="shared" ca="1" si="136"/>
        <v>24</v>
      </c>
      <c r="AM242" s="8">
        <f t="shared" ca="1" si="205"/>
        <v>2.7777777777777778E-4</v>
      </c>
      <c r="AN242" s="8">
        <f t="shared" ca="1" si="206"/>
        <v>0.79567129629629696</v>
      </c>
      <c r="AO242" s="7" t="str">
        <f t="shared" ca="1" si="137"/>
        <v>Debit</v>
      </c>
      <c r="AP242" s="1">
        <f t="shared" ca="1" si="207"/>
        <v>1.1689814814815902E-3</v>
      </c>
      <c r="AQ242" s="1">
        <f t="shared" ca="1" si="208"/>
        <v>1.9560185185185188E-3</v>
      </c>
      <c r="AR242">
        <f t="shared" ca="1" si="209"/>
        <v>1</v>
      </c>
      <c r="AS242" s="33">
        <f t="shared" ca="1" si="210"/>
        <v>1.1689814814815902E-3</v>
      </c>
      <c r="AT242" s="33">
        <f t="shared" ca="1" si="211"/>
        <v>1.9560185185185188E-3</v>
      </c>
      <c r="AU242" s="28"/>
      <c r="AX242">
        <f t="shared" si="175"/>
        <v>238</v>
      </c>
      <c r="AY242" s="34">
        <v>5.4155056310230319E-4</v>
      </c>
    </row>
    <row r="243" spans="1:51" ht="15" customHeight="1">
      <c r="A243" s="2">
        <v>102</v>
      </c>
      <c r="B243" s="1">
        <f t="shared" si="177"/>
        <v>1.1805555555555556E-3</v>
      </c>
      <c r="C243" s="5">
        <f t="shared" ca="1" si="178"/>
        <v>0.79372685185185221</v>
      </c>
      <c r="D243" s="18">
        <f t="shared" ca="1" si="179"/>
        <v>0.79372685185185221</v>
      </c>
      <c r="E243" s="21">
        <f t="shared" ca="1" si="180"/>
        <v>0</v>
      </c>
      <c r="F243" s="18">
        <f t="shared" ca="1" si="181"/>
        <v>0.79372685185185221</v>
      </c>
      <c r="G243" s="25">
        <f t="shared" ca="1" si="140"/>
        <v>26</v>
      </c>
      <c r="H243" s="18">
        <f t="shared" ca="1" si="182"/>
        <v>3.0092592592592595E-4</v>
      </c>
      <c r="I243" s="18">
        <f t="shared" ca="1" si="183"/>
        <v>0.79402777777777811</v>
      </c>
      <c r="J243" s="16">
        <f t="shared" ca="1" si="184"/>
        <v>0.79402777777777811</v>
      </c>
      <c r="K243" s="23">
        <f t="shared" ca="1" si="185"/>
        <v>0</v>
      </c>
      <c r="L243" s="16">
        <f t="shared" ca="1" si="186"/>
        <v>0.79402777777777811</v>
      </c>
      <c r="M243" s="15">
        <f t="shared" ca="1" si="141"/>
        <v>9</v>
      </c>
      <c r="N243" s="16">
        <f t="shared" ca="1" si="187"/>
        <v>1.0416666666666667E-4</v>
      </c>
      <c r="O243" s="16">
        <f t="shared" ca="1" si="188"/>
        <v>0.79413194444444479</v>
      </c>
      <c r="P243" s="14">
        <f t="shared" ca="1" si="189"/>
        <v>0.79413194444444479</v>
      </c>
      <c r="Q243" s="23">
        <f>0</f>
        <v>0</v>
      </c>
      <c r="R243" s="14">
        <f t="shared" ca="1" si="190"/>
        <v>0.79413194444444479</v>
      </c>
      <c r="S243" s="13">
        <f t="shared" ca="1" si="143"/>
        <v>40</v>
      </c>
      <c r="T243" s="14">
        <f t="shared" ca="1" si="191"/>
        <v>4.6296296296296298E-4</v>
      </c>
      <c r="U243" s="14">
        <f t="shared" ca="1" si="192"/>
        <v>0.79459490740740779</v>
      </c>
      <c r="V243" s="12">
        <f t="shared" ca="1" si="193"/>
        <v>0.79459490740740779</v>
      </c>
      <c r="W243" s="23">
        <f t="shared" ca="1" si="194"/>
        <v>7.9861111111134697E-4</v>
      </c>
      <c r="X243" s="12">
        <f t="shared" ca="1" si="195"/>
        <v>0.79539351851851914</v>
      </c>
      <c r="Y243" s="11">
        <f t="shared" ca="1" si="145"/>
        <v>46</v>
      </c>
      <c r="Z243" s="12">
        <f t="shared" ca="1" si="196"/>
        <v>5.3240740740740744E-4</v>
      </c>
      <c r="AA243" s="12">
        <f t="shared" ca="1" si="197"/>
        <v>0.79592592592592659</v>
      </c>
      <c r="AB243" s="10">
        <f t="shared" ca="1" si="198"/>
        <v>0.79592592592592659</v>
      </c>
      <c r="AC243" s="23">
        <f>0</f>
        <v>0</v>
      </c>
      <c r="AD243" s="10">
        <f t="shared" ca="1" si="199"/>
        <v>0.79592592592592659</v>
      </c>
      <c r="AE243" s="9">
        <f t="shared" ca="1" si="134"/>
        <v>28</v>
      </c>
      <c r="AF243" s="10">
        <f t="shared" ca="1" si="200"/>
        <v>3.2407407407407406E-4</v>
      </c>
      <c r="AG243" s="10">
        <f t="shared" ca="1" si="201"/>
        <v>0.79625000000000068</v>
      </c>
      <c r="AH243" s="9" t="str">
        <f t="shared" ca="1" si="135"/>
        <v>Bowl</v>
      </c>
      <c r="AI243" s="8">
        <f t="shared" ca="1" si="202"/>
        <v>0.79625000000000068</v>
      </c>
      <c r="AJ243" s="23">
        <f t="shared" ca="1" si="203"/>
        <v>0</v>
      </c>
      <c r="AK243" s="8">
        <f t="shared" ca="1" si="204"/>
        <v>0.79625000000000068</v>
      </c>
      <c r="AL243" s="7">
        <f t="shared" ca="1" si="136"/>
        <v>22</v>
      </c>
      <c r="AM243" s="8">
        <f t="shared" ca="1" si="205"/>
        <v>2.5462962962962961E-4</v>
      </c>
      <c r="AN243" s="8">
        <f t="shared" ca="1" si="206"/>
        <v>0.79650462962963031</v>
      </c>
      <c r="AO243" s="7" t="str">
        <f t="shared" ca="1" si="137"/>
        <v>Debit</v>
      </c>
      <c r="AP243" s="1">
        <f t="shared" ca="1" si="207"/>
        <v>7.9861111111134697E-4</v>
      </c>
      <c r="AQ243" s="1">
        <f t="shared" ca="1" si="208"/>
        <v>1.9791666666666668E-3</v>
      </c>
      <c r="AR243">
        <f t="shared" ca="1" si="209"/>
        <v>1</v>
      </c>
      <c r="AS243" s="33">
        <f t="shared" ca="1" si="210"/>
        <v>7.9861111111134697E-4</v>
      </c>
      <c r="AT243" s="33">
        <f t="shared" ca="1" si="211"/>
        <v>1.9791666666666668E-3</v>
      </c>
      <c r="AX243">
        <f t="shared" si="175"/>
        <v>239</v>
      </c>
      <c r="AY243" s="34">
        <v>5.6611052876775754E-4</v>
      </c>
    </row>
    <row r="244" spans="1:51" ht="15" customHeight="1">
      <c r="A244" s="2">
        <v>175</v>
      </c>
      <c r="B244" s="1">
        <f t="shared" si="177"/>
        <v>2.0254629629629629E-3</v>
      </c>
      <c r="C244" s="5">
        <f t="shared" ca="1" si="178"/>
        <v>0.79575231481481512</v>
      </c>
      <c r="D244" s="18">
        <f t="shared" ca="1" si="179"/>
        <v>0.79575231481481512</v>
      </c>
      <c r="E244" s="21">
        <f t="shared" ca="1" si="180"/>
        <v>0</v>
      </c>
      <c r="F244" s="18">
        <f t="shared" ca="1" si="181"/>
        <v>0.79575231481481512</v>
      </c>
      <c r="G244" s="25">
        <f t="shared" ca="1" si="140"/>
        <v>11</v>
      </c>
      <c r="H244" s="18">
        <f t="shared" ca="1" si="182"/>
        <v>1.273148148148148E-4</v>
      </c>
      <c r="I244" s="18">
        <f t="shared" ca="1" si="183"/>
        <v>0.79587962962962988</v>
      </c>
      <c r="J244" s="16">
        <f t="shared" ca="1" si="184"/>
        <v>0.79587962962962988</v>
      </c>
      <c r="K244" s="23">
        <f t="shared" ca="1" si="185"/>
        <v>0</v>
      </c>
      <c r="L244" s="16">
        <f t="shared" ca="1" si="186"/>
        <v>0.79587962962962988</v>
      </c>
      <c r="M244" s="15">
        <f t="shared" ca="1" si="141"/>
        <v>8</v>
      </c>
      <c r="N244" s="16">
        <f t="shared" ca="1" si="187"/>
        <v>9.2592592592592588E-5</v>
      </c>
      <c r="O244" s="16">
        <f t="shared" ca="1" si="188"/>
        <v>0.79597222222222253</v>
      </c>
      <c r="P244" s="14">
        <f t="shared" ca="1" si="189"/>
        <v>0.79597222222222253</v>
      </c>
      <c r="Q244" s="23">
        <f>0</f>
        <v>0</v>
      </c>
      <c r="R244" s="14">
        <f t="shared" ca="1" si="190"/>
        <v>0.79597222222222253</v>
      </c>
      <c r="S244" s="13">
        <f t="shared" ca="1" si="143"/>
        <v>40</v>
      </c>
      <c r="T244" s="14">
        <f t="shared" ca="1" si="191"/>
        <v>4.6296296296296298E-4</v>
      </c>
      <c r="U244" s="14">
        <f t="shared" ca="1" si="192"/>
        <v>0.79643518518518552</v>
      </c>
      <c r="V244" s="12">
        <f t="shared" ca="1" si="193"/>
        <v>0.79643518518518552</v>
      </c>
      <c r="W244" s="23">
        <f t="shared" ca="1" si="194"/>
        <v>0</v>
      </c>
      <c r="X244" s="12">
        <f t="shared" ca="1" si="195"/>
        <v>0.79643518518518552</v>
      </c>
      <c r="Y244" s="11">
        <f t="shared" ca="1" si="145"/>
        <v>20</v>
      </c>
      <c r="Z244" s="12">
        <f t="shared" ca="1" si="196"/>
        <v>2.3148148148148149E-4</v>
      </c>
      <c r="AA244" s="12">
        <f t="shared" ca="1" si="197"/>
        <v>0.79666666666666697</v>
      </c>
      <c r="AB244" s="10">
        <f t="shared" ca="1" si="198"/>
        <v>0.79666666666666697</v>
      </c>
      <c r="AC244" s="23">
        <f>0</f>
        <v>0</v>
      </c>
      <c r="AD244" s="10">
        <f t="shared" ca="1" si="199"/>
        <v>0.79666666666666697</v>
      </c>
      <c r="AE244" s="9">
        <f t="shared" ca="1" si="134"/>
        <v>31</v>
      </c>
      <c r="AF244" s="10">
        <f t="shared" ca="1" si="200"/>
        <v>3.5879629629629629E-4</v>
      </c>
      <c r="AG244" s="10">
        <f t="shared" ca="1" si="201"/>
        <v>0.79702546296296328</v>
      </c>
      <c r="AH244" s="9" t="str">
        <f t="shared" ca="1" si="135"/>
        <v>Bowl</v>
      </c>
      <c r="AI244" s="8">
        <f t="shared" ca="1" si="202"/>
        <v>0.79702546296296328</v>
      </c>
      <c r="AJ244" s="23">
        <f t="shared" ca="1" si="203"/>
        <v>0</v>
      </c>
      <c r="AK244" s="8">
        <f t="shared" ca="1" si="204"/>
        <v>0.79702546296296328</v>
      </c>
      <c r="AL244" s="7">
        <f t="shared" ca="1" si="136"/>
        <v>19</v>
      </c>
      <c r="AM244" s="8">
        <f t="shared" ca="1" si="205"/>
        <v>2.199074074074074E-4</v>
      </c>
      <c r="AN244" s="8">
        <f t="shared" ca="1" si="206"/>
        <v>0.79724537037037069</v>
      </c>
      <c r="AO244" s="7" t="str">
        <f t="shared" ca="1" si="137"/>
        <v>Debit</v>
      </c>
      <c r="AP244" s="1">
        <f t="shared" ca="1" si="207"/>
        <v>0</v>
      </c>
      <c r="AQ244" s="1">
        <f t="shared" ca="1" si="208"/>
        <v>1.4930555555555556E-3</v>
      </c>
      <c r="AR244">
        <f t="shared" ca="1" si="209"/>
        <v>1</v>
      </c>
      <c r="AS244" s="33">
        <f t="shared" ca="1" si="210"/>
        <v>0</v>
      </c>
      <c r="AT244" s="33">
        <f t="shared" ca="1" si="211"/>
        <v>1.4930555555555556E-3</v>
      </c>
      <c r="AX244">
        <f t="shared" si="175"/>
        <v>240</v>
      </c>
      <c r="AY244" s="34">
        <v>5.2576773481950083E-4</v>
      </c>
    </row>
    <row r="245" spans="1:51" ht="15" customHeight="1">
      <c r="A245" s="2">
        <v>120</v>
      </c>
      <c r="B245" s="1">
        <f t="shared" si="177"/>
        <v>1.3888888888888889E-3</v>
      </c>
      <c r="C245" s="5">
        <f t="shared" ca="1" si="178"/>
        <v>0.797141203703704</v>
      </c>
      <c r="D245" s="18">
        <f t="shared" ca="1" si="179"/>
        <v>0.797141203703704</v>
      </c>
      <c r="E245" s="21">
        <f t="shared" ca="1" si="180"/>
        <v>0</v>
      </c>
      <c r="F245" s="18">
        <f t="shared" ca="1" si="181"/>
        <v>0.797141203703704</v>
      </c>
      <c r="G245" s="25">
        <f t="shared" ca="1" si="140"/>
        <v>17</v>
      </c>
      <c r="H245" s="18">
        <f t="shared" ca="1" si="182"/>
        <v>1.9675925925925926E-4</v>
      </c>
      <c r="I245" s="18">
        <f t="shared" ca="1" si="183"/>
        <v>0.79733796296296322</v>
      </c>
      <c r="J245" s="16">
        <f t="shared" ca="1" si="184"/>
        <v>0.79733796296296322</v>
      </c>
      <c r="K245" s="23">
        <f t="shared" ca="1" si="185"/>
        <v>0</v>
      </c>
      <c r="L245" s="16">
        <f t="shared" ca="1" si="186"/>
        <v>0.79733796296296322</v>
      </c>
      <c r="M245" s="15">
        <f t="shared" ca="1" si="141"/>
        <v>14</v>
      </c>
      <c r="N245" s="16">
        <f t="shared" ca="1" si="187"/>
        <v>1.6203703703703703E-4</v>
      </c>
      <c r="O245" s="16">
        <f t="shared" ca="1" si="188"/>
        <v>0.79750000000000021</v>
      </c>
      <c r="P245" s="14">
        <f t="shared" ca="1" si="189"/>
        <v>0.79750000000000021</v>
      </c>
      <c r="Q245" s="23">
        <f>0</f>
        <v>0</v>
      </c>
      <c r="R245" s="14">
        <f t="shared" ca="1" si="190"/>
        <v>0.79750000000000021</v>
      </c>
      <c r="S245" s="13">
        <f t="shared" ca="1" si="143"/>
        <v>16</v>
      </c>
      <c r="T245" s="14">
        <f t="shared" ca="1" si="191"/>
        <v>1.8518518518518518E-4</v>
      </c>
      <c r="U245" s="14">
        <f t="shared" ca="1" si="192"/>
        <v>0.79768518518518539</v>
      </c>
      <c r="V245" s="12">
        <f t="shared" ca="1" si="193"/>
        <v>0.79768518518518539</v>
      </c>
      <c r="W245" s="23">
        <f t="shared" ca="1" si="194"/>
        <v>0</v>
      </c>
      <c r="X245" s="12">
        <f t="shared" ca="1" si="195"/>
        <v>0.79768518518518539</v>
      </c>
      <c r="Y245" s="11">
        <f t="shared" ca="1" si="145"/>
        <v>22</v>
      </c>
      <c r="Z245" s="12">
        <f t="shared" ca="1" si="196"/>
        <v>2.5462962962962961E-4</v>
      </c>
      <c r="AA245" s="12">
        <f t="shared" ca="1" si="197"/>
        <v>0.79793981481481502</v>
      </c>
      <c r="AB245" s="10">
        <f t="shared" ca="1" si="198"/>
        <v>0.79793981481481502</v>
      </c>
      <c r="AC245" s="23">
        <f>0</f>
        <v>0</v>
      </c>
      <c r="AD245" s="10">
        <f t="shared" ca="1" si="199"/>
        <v>0.79793981481481502</v>
      </c>
      <c r="AE245" s="9">
        <f t="shared" ca="1" si="134"/>
        <v>54</v>
      </c>
      <c r="AF245" s="10">
        <f t="shared" ca="1" si="200"/>
        <v>6.2500000000000001E-4</v>
      </c>
      <c r="AG245" s="10">
        <f t="shared" ca="1" si="201"/>
        <v>0.798564814814815</v>
      </c>
      <c r="AH245" s="9" t="str">
        <f t="shared" ca="1" si="135"/>
        <v>Quesadilla</v>
      </c>
      <c r="AI245" s="8">
        <f t="shared" ca="1" si="202"/>
        <v>0.798564814814815</v>
      </c>
      <c r="AJ245" s="23">
        <f t="shared" ca="1" si="203"/>
        <v>0</v>
      </c>
      <c r="AK245" s="8">
        <f t="shared" ca="1" si="204"/>
        <v>0.798564814814815</v>
      </c>
      <c r="AL245" s="7">
        <f t="shared" ca="1" si="136"/>
        <v>20</v>
      </c>
      <c r="AM245" s="8">
        <f t="shared" ca="1" si="205"/>
        <v>2.3148148148148149E-4</v>
      </c>
      <c r="AN245" s="8">
        <f t="shared" ca="1" si="206"/>
        <v>0.79879629629629645</v>
      </c>
      <c r="AO245" s="7" t="str">
        <f t="shared" ca="1" si="137"/>
        <v>Debit</v>
      </c>
      <c r="AP245" s="1">
        <f t="shared" ca="1" si="207"/>
        <v>0</v>
      </c>
      <c r="AQ245" s="1">
        <f t="shared" ca="1" si="208"/>
        <v>1.6550925925925926E-3</v>
      </c>
      <c r="AR245">
        <f t="shared" ca="1" si="209"/>
        <v>1</v>
      </c>
      <c r="AS245" s="33">
        <f t="shared" ca="1" si="210"/>
        <v>0</v>
      </c>
      <c r="AT245" s="33">
        <f t="shared" ca="1" si="211"/>
        <v>1.6550925925925926E-3</v>
      </c>
      <c r="AX245">
        <f t="shared" si="175"/>
        <v>241</v>
      </c>
      <c r="AY245" s="34">
        <v>5.606713688610321E-4</v>
      </c>
    </row>
    <row r="246" spans="1:51" ht="15" customHeight="1">
      <c r="A246" s="2">
        <v>33</v>
      </c>
      <c r="B246" s="1">
        <f t="shared" si="177"/>
        <v>3.8194444444444446E-4</v>
      </c>
      <c r="C246" s="5">
        <f t="shared" ca="1" si="178"/>
        <v>0.7975231481481484</v>
      </c>
      <c r="D246" s="18">
        <f t="shared" ca="1" si="179"/>
        <v>0.7975231481481484</v>
      </c>
      <c r="E246" s="21">
        <f t="shared" ca="1" si="180"/>
        <v>0</v>
      </c>
      <c r="F246" s="18">
        <f t="shared" ca="1" si="181"/>
        <v>0.7975231481481484</v>
      </c>
      <c r="G246" s="25">
        <f t="shared" ca="1" si="140"/>
        <v>21</v>
      </c>
      <c r="H246" s="18">
        <f t="shared" ca="1" si="182"/>
        <v>2.4305555555555555E-4</v>
      </c>
      <c r="I246" s="18">
        <f t="shared" ca="1" si="183"/>
        <v>0.79776620370370399</v>
      </c>
      <c r="J246" s="16">
        <f t="shared" ca="1" si="184"/>
        <v>0.79776620370370399</v>
      </c>
      <c r="K246" s="23">
        <f t="shared" ca="1" si="185"/>
        <v>0</v>
      </c>
      <c r="L246" s="16">
        <f t="shared" ca="1" si="186"/>
        <v>0.79776620370370399</v>
      </c>
      <c r="M246" s="15">
        <f t="shared" ca="1" si="141"/>
        <v>33</v>
      </c>
      <c r="N246" s="16">
        <f t="shared" ca="1" si="187"/>
        <v>3.8194444444444446E-4</v>
      </c>
      <c r="O246" s="16">
        <f t="shared" ca="1" si="188"/>
        <v>0.79814814814814838</v>
      </c>
      <c r="P246" s="14">
        <f t="shared" ca="1" si="189"/>
        <v>0.79814814814814838</v>
      </c>
      <c r="Q246" s="23">
        <f>0</f>
        <v>0</v>
      </c>
      <c r="R246" s="14">
        <f t="shared" ca="1" si="190"/>
        <v>0.79814814814814838</v>
      </c>
      <c r="S246" s="13">
        <f t="shared" ca="1" si="143"/>
        <v>24</v>
      </c>
      <c r="T246" s="14">
        <f t="shared" ca="1" si="191"/>
        <v>2.7777777777777778E-4</v>
      </c>
      <c r="U246" s="14">
        <f t="shared" ca="1" si="192"/>
        <v>0.79842592592592621</v>
      </c>
      <c r="V246" s="12">
        <f t="shared" ca="1" si="193"/>
        <v>0.79842592592592621</v>
      </c>
      <c r="W246" s="23">
        <f t="shared" ca="1" si="194"/>
        <v>1.3888888888879958E-4</v>
      </c>
      <c r="X246" s="12">
        <f t="shared" ca="1" si="195"/>
        <v>0.798564814814815</v>
      </c>
      <c r="Y246" s="11">
        <f t="shared" ca="1" si="145"/>
        <v>24</v>
      </c>
      <c r="Z246" s="12">
        <f t="shared" ca="1" si="196"/>
        <v>2.7777777777777778E-4</v>
      </c>
      <c r="AA246" s="12">
        <f t="shared" ca="1" si="197"/>
        <v>0.79884259259259283</v>
      </c>
      <c r="AB246" s="10">
        <f t="shared" ca="1" si="198"/>
        <v>0.79884259259259283</v>
      </c>
      <c r="AC246" s="23">
        <f>0</f>
        <v>0</v>
      </c>
      <c r="AD246" s="10">
        <f t="shared" ca="1" si="199"/>
        <v>0.79884259259259283</v>
      </c>
      <c r="AE246" s="9">
        <f t="shared" ca="1" si="134"/>
        <v>40</v>
      </c>
      <c r="AF246" s="10">
        <f t="shared" ca="1" si="200"/>
        <v>4.6296296296296298E-4</v>
      </c>
      <c r="AG246" s="10">
        <f t="shared" ca="1" si="201"/>
        <v>0.79930555555555582</v>
      </c>
      <c r="AH246" s="9" t="str">
        <f t="shared" ca="1" si="135"/>
        <v>Quesadilla</v>
      </c>
      <c r="AI246" s="8">
        <f t="shared" ca="1" si="202"/>
        <v>0.79930555555555582</v>
      </c>
      <c r="AJ246" s="23">
        <f t="shared" ca="1" si="203"/>
        <v>0</v>
      </c>
      <c r="AK246" s="8">
        <f t="shared" ca="1" si="204"/>
        <v>0.79930555555555582</v>
      </c>
      <c r="AL246" s="7">
        <f t="shared" ca="1" si="136"/>
        <v>49</v>
      </c>
      <c r="AM246" s="8">
        <f t="shared" ca="1" si="205"/>
        <v>5.6712962962962967E-4</v>
      </c>
      <c r="AN246" s="8">
        <f t="shared" ca="1" si="206"/>
        <v>0.79987268518518551</v>
      </c>
      <c r="AO246" s="7" t="str">
        <f t="shared" ca="1" si="137"/>
        <v>Cash</v>
      </c>
      <c r="AP246" s="1">
        <f t="shared" ca="1" si="207"/>
        <v>1.3888888888879958E-4</v>
      </c>
      <c r="AQ246" s="1">
        <f t="shared" ca="1" si="208"/>
        <v>2.2106481481481482E-3</v>
      </c>
      <c r="AR246">
        <f t="shared" ca="1" si="209"/>
        <v>1</v>
      </c>
      <c r="AS246" s="33">
        <f t="shared" ca="1" si="210"/>
        <v>1.3888888888879958E-4</v>
      </c>
      <c r="AT246" s="33">
        <f t="shared" ca="1" si="211"/>
        <v>2.2106481481481482E-3</v>
      </c>
      <c r="AX246">
        <f t="shared" si="175"/>
        <v>242</v>
      </c>
      <c r="AY246" s="34">
        <v>4.7301317775455179E-4</v>
      </c>
    </row>
    <row r="247" spans="1:51" ht="15" customHeight="1">
      <c r="A247" s="2">
        <v>32</v>
      </c>
      <c r="B247" s="1">
        <f t="shared" si="177"/>
        <v>3.7037037037037035E-4</v>
      </c>
      <c r="C247" s="5">
        <f t="shared" ca="1" si="178"/>
        <v>0.79789351851851875</v>
      </c>
      <c r="D247" s="18">
        <f t="shared" ca="1" si="179"/>
        <v>0.79789351851851875</v>
      </c>
      <c r="E247" s="21">
        <f t="shared" ca="1" si="180"/>
        <v>0</v>
      </c>
      <c r="F247" s="18">
        <f t="shared" ca="1" si="181"/>
        <v>0.79789351851851875</v>
      </c>
      <c r="G247" s="25">
        <f t="shared" ca="1" si="140"/>
        <v>15</v>
      </c>
      <c r="H247" s="18">
        <f t="shared" ca="1" si="182"/>
        <v>1.7361111111111112E-4</v>
      </c>
      <c r="I247" s="18">
        <f t="shared" ca="1" si="183"/>
        <v>0.79806712962962989</v>
      </c>
      <c r="J247" s="16">
        <f t="shared" ca="1" si="184"/>
        <v>0.79806712962962989</v>
      </c>
      <c r="K247" s="23">
        <f t="shared" ca="1" si="185"/>
        <v>3.5879629629631538E-4</v>
      </c>
      <c r="L247" s="16">
        <f t="shared" ca="1" si="186"/>
        <v>0.79842592592592621</v>
      </c>
      <c r="M247" s="15">
        <f t="shared" ca="1" si="141"/>
        <v>22</v>
      </c>
      <c r="N247" s="16">
        <f t="shared" ca="1" si="187"/>
        <v>2.5462962962962961E-4</v>
      </c>
      <c r="O247" s="16">
        <f t="shared" ca="1" si="188"/>
        <v>0.79868055555555584</v>
      </c>
      <c r="P247" s="14">
        <f t="shared" ca="1" si="189"/>
        <v>0.79868055555555584</v>
      </c>
      <c r="Q247" s="23">
        <f>0</f>
        <v>0</v>
      </c>
      <c r="R247" s="14">
        <f t="shared" ca="1" si="190"/>
        <v>0.79868055555555584</v>
      </c>
      <c r="S247" s="13">
        <f t="shared" ca="1" si="143"/>
        <v>45</v>
      </c>
      <c r="T247" s="14">
        <f t="shared" ca="1" si="191"/>
        <v>5.2083333333333333E-4</v>
      </c>
      <c r="U247" s="14">
        <f t="shared" ca="1" si="192"/>
        <v>0.79920138888888914</v>
      </c>
      <c r="V247" s="12">
        <f t="shared" ca="1" si="193"/>
        <v>0.79920138888888914</v>
      </c>
      <c r="W247" s="23">
        <f t="shared" ca="1" si="194"/>
        <v>1.0416666666668295E-4</v>
      </c>
      <c r="X247" s="12">
        <f t="shared" ca="1" si="195"/>
        <v>0.79930555555555582</v>
      </c>
      <c r="Y247" s="11">
        <f t="shared" ca="1" si="145"/>
        <v>37</v>
      </c>
      <c r="Z247" s="12">
        <f t="shared" ca="1" si="196"/>
        <v>4.2824074074074075E-4</v>
      </c>
      <c r="AA247" s="12">
        <f t="shared" ca="1" si="197"/>
        <v>0.7997337962962966</v>
      </c>
      <c r="AB247" s="10">
        <f t="shared" ca="1" si="198"/>
        <v>0.7997337962962966</v>
      </c>
      <c r="AC247" s="23">
        <f>0</f>
        <v>0</v>
      </c>
      <c r="AD247" s="10">
        <f t="shared" ca="1" si="199"/>
        <v>0.7997337962962966</v>
      </c>
      <c r="AE247" s="9">
        <f t="shared" ca="1" si="134"/>
        <v>25</v>
      </c>
      <c r="AF247" s="10">
        <f t="shared" ca="1" si="200"/>
        <v>2.8935185185185184E-4</v>
      </c>
      <c r="AG247" s="10">
        <f t="shared" ca="1" si="201"/>
        <v>0.80002314814814846</v>
      </c>
      <c r="AH247" s="9" t="str">
        <f t="shared" ca="1" si="135"/>
        <v>Bowl</v>
      </c>
      <c r="AI247" s="8">
        <f t="shared" ca="1" si="202"/>
        <v>0.80002314814814846</v>
      </c>
      <c r="AJ247" s="23">
        <f t="shared" ca="1" si="203"/>
        <v>0</v>
      </c>
      <c r="AK247" s="8">
        <f t="shared" ca="1" si="204"/>
        <v>0.80002314814814846</v>
      </c>
      <c r="AL247" s="7">
        <f t="shared" ca="1" si="136"/>
        <v>15</v>
      </c>
      <c r="AM247" s="8">
        <f t="shared" ca="1" si="205"/>
        <v>1.7361111111111112E-4</v>
      </c>
      <c r="AN247" s="8">
        <f t="shared" ca="1" si="206"/>
        <v>0.80019675925925959</v>
      </c>
      <c r="AO247" s="7" t="str">
        <f t="shared" ca="1" si="137"/>
        <v>Debit</v>
      </c>
      <c r="AP247" s="1">
        <f t="shared" ca="1" si="207"/>
        <v>4.6296296296299833E-4</v>
      </c>
      <c r="AQ247" s="1">
        <f t="shared" ca="1" si="208"/>
        <v>1.8402777777777779E-3</v>
      </c>
      <c r="AR247">
        <f t="shared" ca="1" si="209"/>
        <v>1</v>
      </c>
      <c r="AS247" s="33">
        <f t="shared" ca="1" si="210"/>
        <v>4.6296296296299833E-4</v>
      </c>
      <c r="AT247" s="33">
        <f t="shared" ca="1" si="211"/>
        <v>1.8402777777777779E-3</v>
      </c>
      <c r="AX247">
        <f t="shared" si="175"/>
        <v>243</v>
      </c>
      <c r="AY247" s="34">
        <v>4.9834032145353046E-4</v>
      </c>
    </row>
    <row r="248" spans="1:51" ht="15" customHeight="1">
      <c r="A248" s="2">
        <v>178</v>
      </c>
      <c r="B248" s="1">
        <f t="shared" si="177"/>
        <v>2.0601851851851853E-3</v>
      </c>
      <c r="C248" s="5">
        <f t="shared" ca="1" si="178"/>
        <v>0.79995370370370389</v>
      </c>
      <c r="D248" s="18">
        <f t="shared" ca="1" si="179"/>
        <v>0.79995370370370389</v>
      </c>
      <c r="E248" s="21">
        <f t="shared" ca="1" si="180"/>
        <v>0</v>
      </c>
      <c r="F248" s="18">
        <f t="shared" ca="1" si="181"/>
        <v>0.79995370370370389</v>
      </c>
      <c r="G248" s="25">
        <f t="shared" ca="1" si="140"/>
        <v>17</v>
      </c>
      <c r="H248" s="18">
        <f t="shared" ca="1" si="182"/>
        <v>1.9675925925925926E-4</v>
      </c>
      <c r="I248" s="18">
        <f t="shared" ca="1" si="183"/>
        <v>0.8001504629629631</v>
      </c>
      <c r="J248" s="16">
        <f t="shared" ca="1" si="184"/>
        <v>0.8001504629629631</v>
      </c>
      <c r="K248" s="23">
        <f t="shared" ca="1" si="185"/>
        <v>0</v>
      </c>
      <c r="L248" s="16">
        <f t="shared" ca="1" si="186"/>
        <v>0.8001504629629631</v>
      </c>
      <c r="M248" s="15">
        <f t="shared" ca="1" si="141"/>
        <v>33</v>
      </c>
      <c r="N248" s="16">
        <f t="shared" ca="1" si="187"/>
        <v>3.8194444444444446E-4</v>
      </c>
      <c r="O248" s="16">
        <f t="shared" ca="1" si="188"/>
        <v>0.8005324074074075</v>
      </c>
      <c r="P248" s="14">
        <f t="shared" ca="1" si="189"/>
        <v>0.8005324074074075</v>
      </c>
      <c r="Q248" s="23">
        <f>0</f>
        <v>0</v>
      </c>
      <c r="R248" s="14">
        <f t="shared" ca="1" si="190"/>
        <v>0.8005324074074075</v>
      </c>
      <c r="S248" s="13">
        <f t="shared" ca="1" si="143"/>
        <v>40</v>
      </c>
      <c r="T248" s="14">
        <f t="shared" ca="1" si="191"/>
        <v>4.6296296296296298E-4</v>
      </c>
      <c r="U248" s="14">
        <f t="shared" ca="1" si="192"/>
        <v>0.8009953703703705</v>
      </c>
      <c r="V248" s="12">
        <f t="shared" ca="1" si="193"/>
        <v>0.8009953703703705</v>
      </c>
      <c r="W248" s="23">
        <f t="shared" ca="1" si="194"/>
        <v>0</v>
      </c>
      <c r="X248" s="12">
        <f t="shared" ca="1" si="195"/>
        <v>0.8009953703703705</v>
      </c>
      <c r="Y248" s="11">
        <f t="shared" ca="1" si="145"/>
        <v>33</v>
      </c>
      <c r="Z248" s="12">
        <f t="shared" ca="1" si="196"/>
        <v>3.8194444444444446E-4</v>
      </c>
      <c r="AA248" s="12">
        <f t="shared" ca="1" si="197"/>
        <v>0.80137731481481489</v>
      </c>
      <c r="AB248" s="10">
        <f t="shared" ca="1" si="198"/>
        <v>0.80137731481481489</v>
      </c>
      <c r="AC248" s="23">
        <f>0</f>
        <v>0</v>
      </c>
      <c r="AD248" s="10">
        <f t="shared" ca="1" si="199"/>
        <v>0.80137731481481489</v>
      </c>
      <c r="AE248" s="9">
        <f t="shared" ca="1" si="134"/>
        <v>46</v>
      </c>
      <c r="AF248" s="10">
        <f t="shared" ca="1" si="200"/>
        <v>5.3240740740740744E-4</v>
      </c>
      <c r="AG248" s="10">
        <f t="shared" ca="1" si="201"/>
        <v>0.80190972222222234</v>
      </c>
      <c r="AH248" s="9" t="str">
        <f t="shared" ca="1" si="135"/>
        <v>Bowl</v>
      </c>
      <c r="AI248" s="8">
        <f t="shared" ca="1" si="202"/>
        <v>0.80190972222222234</v>
      </c>
      <c r="AJ248" s="23">
        <f t="shared" ca="1" si="203"/>
        <v>0</v>
      </c>
      <c r="AK248" s="8">
        <f t="shared" ca="1" si="204"/>
        <v>0.80190972222222234</v>
      </c>
      <c r="AL248" s="7">
        <f t="shared" ca="1" si="136"/>
        <v>29</v>
      </c>
      <c r="AM248" s="8">
        <f t="shared" ca="1" si="205"/>
        <v>3.3564814814814812E-4</v>
      </c>
      <c r="AN248" s="8">
        <f t="shared" ca="1" si="206"/>
        <v>0.80224537037037047</v>
      </c>
      <c r="AO248" s="7" t="str">
        <f t="shared" ca="1" si="137"/>
        <v>Debit</v>
      </c>
      <c r="AP248" s="1">
        <f t="shared" ca="1" si="207"/>
        <v>0</v>
      </c>
      <c r="AQ248" s="1">
        <f t="shared" ca="1" si="208"/>
        <v>2.2916666666666667E-3</v>
      </c>
      <c r="AR248">
        <f t="shared" ca="1" si="209"/>
        <v>1</v>
      </c>
      <c r="AS248" s="33">
        <f t="shared" ca="1" si="210"/>
        <v>0</v>
      </c>
      <c r="AT248" s="33">
        <f t="shared" ca="1" si="211"/>
        <v>2.2916666666666667E-3</v>
      </c>
      <c r="AX248">
        <f t="shared" si="175"/>
        <v>244</v>
      </c>
      <c r="AY248" s="34">
        <v>5.1861314931283728E-4</v>
      </c>
    </row>
    <row r="249" spans="1:51" ht="15" customHeight="1">
      <c r="A249" s="2">
        <v>155</v>
      </c>
      <c r="B249" s="1">
        <f t="shared" si="177"/>
        <v>1.7939814814814815E-3</v>
      </c>
      <c r="C249" s="5">
        <f t="shared" ca="1" si="178"/>
        <v>0.80174768518518535</v>
      </c>
      <c r="D249" s="18">
        <f t="shared" ca="1" si="179"/>
        <v>0.80174768518518535</v>
      </c>
      <c r="E249" s="21">
        <f t="shared" ca="1" si="180"/>
        <v>0</v>
      </c>
      <c r="F249" s="18">
        <f t="shared" ca="1" si="181"/>
        <v>0.80174768518518535</v>
      </c>
      <c r="G249" s="25">
        <f t="shared" ca="1" si="140"/>
        <v>30</v>
      </c>
      <c r="H249" s="18">
        <f t="shared" ca="1" si="182"/>
        <v>3.4722222222222224E-4</v>
      </c>
      <c r="I249" s="18">
        <f t="shared" ca="1" si="183"/>
        <v>0.80209490740740763</v>
      </c>
      <c r="J249" s="16">
        <f t="shared" ca="1" si="184"/>
        <v>0.80209490740740763</v>
      </c>
      <c r="K249" s="23">
        <f t="shared" ca="1" si="185"/>
        <v>0</v>
      </c>
      <c r="L249" s="16">
        <f t="shared" ca="1" si="186"/>
        <v>0.80209490740740763</v>
      </c>
      <c r="M249" s="15">
        <f t="shared" ca="1" si="141"/>
        <v>22</v>
      </c>
      <c r="N249" s="16">
        <f t="shared" ca="1" si="187"/>
        <v>2.5462962962962961E-4</v>
      </c>
      <c r="O249" s="16">
        <f t="shared" ca="1" si="188"/>
        <v>0.80234953703703726</v>
      </c>
      <c r="P249" s="14">
        <f t="shared" ca="1" si="189"/>
        <v>0.80234953703703726</v>
      </c>
      <c r="Q249" s="23">
        <f>0</f>
        <v>0</v>
      </c>
      <c r="R249" s="14">
        <f t="shared" ca="1" si="190"/>
        <v>0.80234953703703726</v>
      </c>
      <c r="S249" s="13">
        <f t="shared" ca="1" si="143"/>
        <v>41</v>
      </c>
      <c r="T249" s="14">
        <f t="shared" ca="1" si="191"/>
        <v>4.7453703703703704E-4</v>
      </c>
      <c r="U249" s="14">
        <f t="shared" ca="1" si="192"/>
        <v>0.8028240740740743</v>
      </c>
      <c r="V249" s="12">
        <f t="shared" ca="1" si="193"/>
        <v>0.8028240740740743</v>
      </c>
      <c r="W249" s="23">
        <f t="shared" ca="1" si="194"/>
        <v>0</v>
      </c>
      <c r="X249" s="12">
        <f t="shared" ca="1" si="195"/>
        <v>0.8028240740740743</v>
      </c>
      <c r="Y249" s="11">
        <f t="shared" ca="1" si="145"/>
        <v>46</v>
      </c>
      <c r="Z249" s="12">
        <f t="shared" ca="1" si="196"/>
        <v>5.3240740740740744E-4</v>
      </c>
      <c r="AA249" s="12">
        <f t="shared" ca="1" si="197"/>
        <v>0.80335648148148175</v>
      </c>
      <c r="AB249" s="10">
        <f t="shared" ca="1" si="198"/>
        <v>0.80335648148148175</v>
      </c>
      <c r="AC249" s="23">
        <f>0</f>
        <v>0</v>
      </c>
      <c r="AD249" s="10">
        <f t="shared" ca="1" si="199"/>
        <v>0.80335648148148175</v>
      </c>
      <c r="AE249" s="9">
        <f t="shared" ca="1" si="134"/>
        <v>47</v>
      </c>
      <c r="AF249" s="10">
        <f t="shared" ca="1" si="200"/>
        <v>5.4398148148148144E-4</v>
      </c>
      <c r="AG249" s="10">
        <f t="shared" ca="1" si="201"/>
        <v>0.80390046296296325</v>
      </c>
      <c r="AH249" s="9" t="str">
        <f t="shared" ca="1" si="135"/>
        <v>Burrito</v>
      </c>
      <c r="AI249" s="8">
        <f t="shared" ca="1" si="202"/>
        <v>0.80390046296296325</v>
      </c>
      <c r="AJ249" s="23">
        <f t="shared" ca="1" si="203"/>
        <v>0</v>
      </c>
      <c r="AK249" s="8">
        <f t="shared" ca="1" si="204"/>
        <v>0.80390046296296325</v>
      </c>
      <c r="AL249" s="7">
        <f t="shared" ca="1" si="136"/>
        <v>24</v>
      </c>
      <c r="AM249" s="8">
        <f t="shared" ca="1" si="205"/>
        <v>2.7777777777777778E-4</v>
      </c>
      <c r="AN249" s="8">
        <f t="shared" ca="1" si="206"/>
        <v>0.80417824074074107</v>
      </c>
      <c r="AO249" s="7" t="str">
        <f t="shared" ca="1" si="137"/>
        <v>Debit</v>
      </c>
      <c r="AP249" s="1">
        <f t="shared" ca="1" si="207"/>
        <v>0</v>
      </c>
      <c r="AQ249" s="1">
        <f t="shared" ca="1" si="208"/>
        <v>2.4305555555555556E-3</v>
      </c>
      <c r="AR249">
        <f t="shared" ca="1" si="209"/>
        <v>1</v>
      </c>
      <c r="AS249" s="33">
        <f t="shared" ca="1" si="210"/>
        <v>0</v>
      </c>
      <c r="AT249" s="33">
        <f t="shared" ca="1" si="211"/>
        <v>2.4305555555555556E-3</v>
      </c>
      <c r="AX249">
        <f t="shared" si="175"/>
        <v>245</v>
      </c>
      <c r="AY249" s="34">
        <v>5.1851126204572782E-4</v>
      </c>
    </row>
    <row r="250" spans="1:51" ht="15" customHeight="1">
      <c r="A250" s="2">
        <v>113</v>
      </c>
      <c r="B250" s="1">
        <f t="shared" si="177"/>
        <v>1.3078703703703703E-3</v>
      </c>
      <c r="C250" s="5">
        <f t="shared" ca="1" si="178"/>
        <v>0.80305555555555574</v>
      </c>
      <c r="D250" s="18">
        <f t="shared" ca="1" si="179"/>
        <v>0.80305555555555574</v>
      </c>
      <c r="E250" s="21">
        <f t="shared" ca="1" si="180"/>
        <v>0</v>
      </c>
      <c r="F250" s="18">
        <f t="shared" ca="1" si="181"/>
        <v>0.80305555555555574</v>
      </c>
      <c r="G250" s="25">
        <f t="shared" ca="1" si="140"/>
        <v>23</v>
      </c>
      <c r="H250" s="18">
        <f t="shared" ca="1" si="182"/>
        <v>2.6620370370370372E-4</v>
      </c>
      <c r="I250" s="18">
        <f t="shared" ca="1" si="183"/>
        <v>0.80332175925925942</v>
      </c>
      <c r="J250" s="16">
        <f t="shared" ca="1" si="184"/>
        <v>0.80332175925925942</v>
      </c>
      <c r="K250" s="23">
        <f t="shared" ca="1" si="185"/>
        <v>0</v>
      </c>
      <c r="L250" s="16">
        <f t="shared" ca="1" si="186"/>
        <v>0.80332175925925942</v>
      </c>
      <c r="M250" s="15">
        <f t="shared" ca="1" si="141"/>
        <v>26</v>
      </c>
      <c r="N250" s="16">
        <f t="shared" ca="1" si="187"/>
        <v>3.0092592592592595E-4</v>
      </c>
      <c r="O250" s="16">
        <f t="shared" ca="1" si="188"/>
        <v>0.80362268518518531</v>
      </c>
      <c r="P250" s="14">
        <f t="shared" ca="1" si="189"/>
        <v>0.80362268518518531</v>
      </c>
      <c r="Q250" s="23">
        <f>0</f>
        <v>0</v>
      </c>
      <c r="R250" s="14">
        <f t="shared" ca="1" si="190"/>
        <v>0.80362268518518531</v>
      </c>
      <c r="S250" s="13">
        <f t="shared" ca="1" si="143"/>
        <v>33</v>
      </c>
      <c r="T250" s="14">
        <f t="shared" ca="1" si="191"/>
        <v>3.8194444444444446E-4</v>
      </c>
      <c r="U250" s="14">
        <f t="shared" ca="1" si="192"/>
        <v>0.80400462962962971</v>
      </c>
      <c r="V250" s="12">
        <f t="shared" ca="1" si="193"/>
        <v>0.80400462962962971</v>
      </c>
      <c r="W250" s="23">
        <f t="shared" ca="1" si="194"/>
        <v>0</v>
      </c>
      <c r="X250" s="12">
        <f t="shared" ca="1" si="195"/>
        <v>0.80400462962962971</v>
      </c>
      <c r="Y250" s="11">
        <f t="shared" ca="1" si="145"/>
        <v>49</v>
      </c>
      <c r="Z250" s="12">
        <f t="shared" ca="1" si="196"/>
        <v>5.6712962962962967E-4</v>
      </c>
      <c r="AA250" s="12">
        <f t="shared" ca="1" si="197"/>
        <v>0.80457175925925939</v>
      </c>
      <c r="AB250" s="10">
        <f t="shared" ca="1" si="198"/>
        <v>0.80457175925925939</v>
      </c>
      <c r="AC250" s="23">
        <f>0</f>
        <v>0</v>
      </c>
      <c r="AD250" s="10">
        <f t="shared" ca="1" si="199"/>
        <v>0.80457175925925939</v>
      </c>
      <c r="AE250" s="9">
        <f t="shared" ca="1" si="134"/>
        <v>59</v>
      </c>
      <c r="AF250" s="10">
        <f t="shared" ca="1" si="200"/>
        <v>6.8287037037037036E-4</v>
      </c>
      <c r="AG250" s="10">
        <f t="shared" ca="1" si="201"/>
        <v>0.80525462962962979</v>
      </c>
      <c r="AH250" s="9" t="str">
        <f t="shared" ca="1" si="135"/>
        <v>Quesadilla</v>
      </c>
      <c r="AI250" s="8">
        <f t="shared" ca="1" si="202"/>
        <v>0.80525462962962979</v>
      </c>
      <c r="AJ250" s="23">
        <f t="shared" ca="1" si="203"/>
        <v>0</v>
      </c>
      <c r="AK250" s="8">
        <f t="shared" ca="1" si="204"/>
        <v>0.80525462962962979</v>
      </c>
      <c r="AL250" s="7">
        <f t="shared" ca="1" si="136"/>
        <v>14</v>
      </c>
      <c r="AM250" s="8">
        <f t="shared" ca="1" si="205"/>
        <v>1.6203703703703703E-4</v>
      </c>
      <c r="AN250" s="8">
        <f t="shared" ca="1" si="206"/>
        <v>0.80541666666666678</v>
      </c>
      <c r="AO250" s="7" t="str">
        <f t="shared" ca="1" si="137"/>
        <v>Debit</v>
      </c>
      <c r="AP250" s="1">
        <f t="shared" ca="1" si="207"/>
        <v>0</v>
      </c>
      <c r="AQ250" s="1">
        <f t="shared" ca="1" si="208"/>
        <v>2.3611111111111116E-3</v>
      </c>
      <c r="AR250">
        <f t="shared" ca="1" si="209"/>
        <v>1</v>
      </c>
      <c r="AS250" s="33">
        <f t="shared" ca="1" si="210"/>
        <v>0</v>
      </c>
      <c r="AT250" s="33">
        <f t="shared" ca="1" si="211"/>
        <v>2.3611111111111116E-3</v>
      </c>
      <c r="AX250">
        <f t="shared" si="175"/>
        <v>246</v>
      </c>
      <c r="AY250" s="34">
        <v>5.6687485441414033E-4</v>
      </c>
    </row>
    <row r="251" spans="1:51" ht="15" customHeight="1">
      <c r="A251" s="2">
        <v>106</v>
      </c>
      <c r="B251" s="1">
        <f t="shared" si="177"/>
        <v>1.2268518518518518E-3</v>
      </c>
      <c r="C251" s="5">
        <f t="shared" ca="1" si="178"/>
        <v>0.80428240740740764</v>
      </c>
      <c r="D251" s="18">
        <f t="shared" ca="1" si="179"/>
        <v>0.80428240740740764</v>
      </c>
      <c r="E251" s="21">
        <f t="shared" ca="1" si="180"/>
        <v>0</v>
      </c>
      <c r="F251" s="18">
        <f t="shared" ca="1" si="181"/>
        <v>0.80428240740740764</v>
      </c>
      <c r="G251" s="25">
        <f t="shared" ca="1" si="140"/>
        <v>15</v>
      </c>
      <c r="H251" s="18">
        <f t="shared" ca="1" si="182"/>
        <v>1.7361111111111112E-4</v>
      </c>
      <c r="I251" s="18">
        <f t="shared" ca="1" si="183"/>
        <v>0.80445601851851878</v>
      </c>
      <c r="J251" s="16">
        <f t="shared" ca="1" si="184"/>
        <v>0.80445601851851878</v>
      </c>
      <c r="K251" s="23">
        <f t="shared" ca="1" si="185"/>
        <v>0</v>
      </c>
      <c r="L251" s="16">
        <f t="shared" ca="1" si="186"/>
        <v>0.80445601851851878</v>
      </c>
      <c r="M251" s="15">
        <f t="shared" ca="1" si="141"/>
        <v>30</v>
      </c>
      <c r="N251" s="16">
        <f t="shared" ca="1" si="187"/>
        <v>3.4722222222222224E-4</v>
      </c>
      <c r="O251" s="16">
        <f t="shared" ca="1" si="188"/>
        <v>0.80480324074074105</v>
      </c>
      <c r="P251" s="14">
        <f t="shared" ca="1" si="189"/>
        <v>0.80480324074074105</v>
      </c>
      <c r="Q251" s="23">
        <f>0</f>
        <v>0</v>
      </c>
      <c r="R251" s="14">
        <f t="shared" ca="1" si="190"/>
        <v>0.80480324074074105</v>
      </c>
      <c r="S251" s="13">
        <f t="shared" ca="1" si="143"/>
        <v>16</v>
      </c>
      <c r="T251" s="14">
        <f t="shared" ca="1" si="191"/>
        <v>1.8518518518518518E-4</v>
      </c>
      <c r="U251" s="14">
        <f t="shared" ca="1" si="192"/>
        <v>0.80498842592592623</v>
      </c>
      <c r="V251" s="12">
        <f t="shared" ca="1" si="193"/>
        <v>0.80498842592592623</v>
      </c>
      <c r="W251" s="23">
        <f t="shared" ca="1" si="194"/>
        <v>2.6620370370356028E-4</v>
      </c>
      <c r="X251" s="12">
        <f t="shared" ca="1" si="195"/>
        <v>0.80525462962962979</v>
      </c>
      <c r="Y251" s="11">
        <f t="shared" ca="1" si="145"/>
        <v>29</v>
      </c>
      <c r="Z251" s="12">
        <f t="shared" ca="1" si="196"/>
        <v>3.3564814814814812E-4</v>
      </c>
      <c r="AA251" s="12">
        <f t="shared" ca="1" si="197"/>
        <v>0.80559027777777792</v>
      </c>
      <c r="AB251" s="10">
        <f t="shared" ca="1" si="198"/>
        <v>0.80559027777777792</v>
      </c>
      <c r="AC251" s="23">
        <f>0</f>
        <v>0</v>
      </c>
      <c r="AD251" s="10">
        <f t="shared" ca="1" si="199"/>
        <v>0.80559027777777792</v>
      </c>
      <c r="AE251" s="9">
        <f t="shared" ca="1" si="134"/>
        <v>39</v>
      </c>
      <c r="AF251" s="10">
        <f t="shared" ca="1" si="200"/>
        <v>4.5138888888888887E-4</v>
      </c>
      <c r="AG251" s="10">
        <f t="shared" ca="1" si="201"/>
        <v>0.80604166666666677</v>
      </c>
      <c r="AH251" s="9" t="str">
        <f t="shared" ca="1" si="135"/>
        <v>Bowl</v>
      </c>
      <c r="AI251" s="8">
        <f t="shared" ca="1" si="202"/>
        <v>0.80604166666666677</v>
      </c>
      <c r="AJ251" s="23">
        <f t="shared" ca="1" si="203"/>
        <v>0</v>
      </c>
      <c r="AK251" s="8">
        <f t="shared" ca="1" si="204"/>
        <v>0.80604166666666677</v>
      </c>
      <c r="AL251" s="7">
        <f t="shared" ca="1" si="136"/>
        <v>26</v>
      </c>
      <c r="AM251" s="8">
        <f t="shared" ca="1" si="205"/>
        <v>3.0092592592592595E-4</v>
      </c>
      <c r="AN251" s="8">
        <f t="shared" ca="1" si="206"/>
        <v>0.80634259259259267</v>
      </c>
      <c r="AO251" s="7" t="str">
        <f t="shared" ca="1" si="137"/>
        <v>Debit</v>
      </c>
      <c r="AP251" s="1">
        <f t="shared" ca="1" si="207"/>
        <v>2.6620370370356028E-4</v>
      </c>
      <c r="AQ251" s="1">
        <f t="shared" ca="1" si="208"/>
        <v>1.7939814814814815E-3</v>
      </c>
      <c r="AR251">
        <f t="shared" ca="1" si="209"/>
        <v>1</v>
      </c>
      <c r="AS251" s="33">
        <f t="shared" ca="1" si="210"/>
        <v>2.6620370370356028E-4</v>
      </c>
      <c r="AT251" s="33">
        <f t="shared" ca="1" si="211"/>
        <v>1.7939814814814815E-3</v>
      </c>
      <c r="AX251">
        <f t="shared" si="175"/>
        <v>247</v>
      </c>
      <c r="AY251" s="34">
        <v>4.3959643605872005E-4</v>
      </c>
    </row>
    <row r="252" spans="1:51" ht="15" customHeight="1">
      <c r="A252" s="2">
        <v>91</v>
      </c>
      <c r="B252" s="1">
        <f t="shared" si="177"/>
        <v>1.0532407407407407E-3</v>
      </c>
      <c r="C252" s="5">
        <f t="shared" ca="1" si="178"/>
        <v>0.8053356481481484</v>
      </c>
      <c r="D252" s="18">
        <f t="shared" ca="1" si="179"/>
        <v>0.8053356481481484</v>
      </c>
      <c r="E252" s="21">
        <f t="shared" ca="1" si="180"/>
        <v>0</v>
      </c>
      <c r="F252" s="18">
        <f t="shared" ca="1" si="181"/>
        <v>0.8053356481481484</v>
      </c>
      <c r="G252" s="25">
        <f t="shared" ca="1" si="140"/>
        <v>24</v>
      </c>
      <c r="H252" s="18">
        <f t="shared" ca="1" si="182"/>
        <v>2.7777777777777778E-4</v>
      </c>
      <c r="I252" s="18">
        <f t="shared" ca="1" si="183"/>
        <v>0.80561342592592622</v>
      </c>
      <c r="J252" s="16">
        <f t="shared" ca="1" si="184"/>
        <v>0.80561342592592622</v>
      </c>
      <c r="K252" s="23">
        <f t="shared" ca="1" si="185"/>
        <v>0</v>
      </c>
      <c r="L252" s="16">
        <f t="shared" ca="1" si="186"/>
        <v>0.80561342592592622</v>
      </c>
      <c r="M252" s="15">
        <f t="shared" ca="1" si="141"/>
        <v>33</v>
      </c>
      <c r="N252" s="16">
        <f t="shared" ca="1" si="187"/>
        <v>3.8194444444444446E-4</v>
      </c>
      <c r="O252" s="16">
        <f t="shared" ca="1" si="188"/>
        <v>0.80599537037037061</v>
      </c>
      <c r="P252" s="14">
        <f t="shared" ca="1" si="189"/>
        <v>0.80599537037037061</v>
      </c>
      <c r="Q252" s="23">
        <f>0</f>
        <v>0</v>
      </c>
      <c r="R252" s="14">
        <f t="shared" ca="1" si="190"/>
        <v>0.80599537037037061</v>
      </c>
      <c r="S252" s="13">
        <f t="shared" ca="1" si="143"/>
        <v>45</v>
      </c>
      <c r="T252" s="14">
        <f t="shared" ca="1" si="191"/>
        <v>5.2083333333333333E-4</v>
      </c>
      <c r="U252" s="14">
        <f t="shared" ca="1" si="192"/>
        <v>0.80651620370370392</v>
      </c>
      <c r="V252" s="12">
        <f t="shared" ca="1" si="193"/>
        <v>0.80651620370370392</v>
      </c>
      <c r="W252" s="23">
        <f t="shared" ca="1" si="194"/>
        <v>0</v>
      </c>
      <c r="X252" s="12">
        <f t="shared" ca="1" si="195"/>
        <v>0.80651620370370392</v>
      </c>
      <c r="Y252" s="11">
        <f t="shared" ca="1" si="145"/>
        <v>27</v>
      </c>
      <c r="Z252" s="12">
        <f t="shared" ca="1" si="196"/>
        <v>3.1250000000000001E-4</v>
      </c>
      <c r="AA252" s="12">
        <f t="shared" ca="1" si="197"/>
        <v>0.80682870370370396</v>
      </c>
      <c r="AB252" s="10">
        <f t="shared" ca="1" si="198"/>
        <v>0.80682870370370396</v>
      </c>
      <c r="AC252" s="23">
        <f>0</f>
        <v>0</v>
      </c>
      <c r="AD252" s="10">
        <f t="shared" ca="1" si="199"/>
        <v>0.80682870370370396</v>
      </c>
      <c r="AE252" s="9">
        <f t="shared" ca="1" si="134"/>
        <v>27</v>
      </c>
      <c r="AF252" s="10">
        <f t="shared" ca="1" si="200"/>
        <v>3.1250000000000001E-4</v>
      </c>
      <c r="AG252" s="10">
        <f t="shared" ca="1" si="201"/>
        <v>0.80714120370370401</v>
      </c>
      <c r="AH252" s="9" t="str">
        <f t="shared" ca="1" si="135"/>
        <v>Bowl</v>
      </c>
      <c r="AI252" s="8">
        <f t="shared" ca="1" si="202"/>
        <v>0.80714120370370401</v>
      </c>
      <c r="AJ252" s="23">
        <f t="shared" ca="1" si="203"/>
        <v>0</v>
      </c>
      <c r="AK252" s="8">
        <f t="shared" ca="1" si="204"/>
        <v>0.80714120370370401</v>
      </c>
      <c r="AL252" s="7">
        <f t="shared" ca="1" si="136"/>
        <v>28</v>
      </c>
      <c r="AM252" s="8">
        <f t="shared" ca="1" si="205"/>
        <v>3.2407407407407406E-4</v>
      </c>
      <c r="AN252" s="8">
        <f t="shared" ca="1" si="206"/>
        <v>0.8074652777777781</v>
      </c>
      <c r="AO252" s="7" t="str">
        <f t="shared" ca="1" si="137"/>
        <v>Debit</v>
      </c>
      <c r="AP252" s="1">
        <f t="shared" ca="1" si="207"/>
        <v>0</v>
      </c>
      <c r="AQ252" s="1">
        <f t="shared" ca="1" si="208"/>
        <v>2.1296296296296298E-3</v>
      </c>
      <c r="AR252">
        <f t="shared" ca="1" si="209"/>
        <v>1</v>
      </c>
      <c r="AS252" s="33">
        <f t="shared" ca="1" si="210"/>
        <v>0</v>
      </c>
      <c r="AT252" s="33">
        <f t="shared" ca="1" si="211"/>
        <v>2.1296296296296298E-3</v>
      </c>
      <c r="AX252">
        <f t="shared" si="175"/>
        <v>248</v>
      </c>
      <c r="AY252" s="34">
        <v>4.0352754484045453E-4</v>
      </c>
    </row>
    <row r="253" spans="1:51" ht="15" customHeight="1">
      <c r="A253" s="2">
        <v>27</v>
      </c>
      <c r="B253" s="1">
        <f t="shared" si="177"/>
        <v>3.1250000000000001E-4</v>
      </c>
      <c r="C253" s="5">
        <f t="shared" ca="1" si="178"/>
        <v>0.80564814814814845</v>
      </c>
      <c r="D253" s="18">
        <f t="shared" ca="1" si="179"/>
        <v>0.80564814814814845</v>
      </c>
      <c r="E253" s="21">
        <f t="shared" ca="1" si="180"/>
        <v>0</v>
      </c>
      <c r="F253" s="18">
        <f t="shared" ca="1" si="181"/>
        <v>0.80564814814814845</v>
      </c>
      <c r="G253" s="25">
        <f t="shared" ca="1" si="140"/>
        <v>29</v>
      </c>
      <c r="H253" s="18">
        <f t="shared" ca="1" si="182"/>
        <v>3.3564814814814812E-4</v>
      </c>
      <c r="I253" s="18">
        <f t="shared" ca="1" si="183"/>
        <v>0.80598379629629657</v>
      </c>
      <c r="J253" s="16">
        <f t="shared" ca="1" si="184"/>
        <v>0.80598379629629657</v>
      </c>
      <c r="K253" s="23">
        <f t="shared" ca="1" si="185"/>
        <v>5.324074074073426E-4</v>
      </c>
      <c r="L253" s="16">
        <f t="shared" ca="1" si="186"/>
        <v>0.80651620370370392</v>
      </c>
      <c r="M253" s="15">
        <f t="shared" ca="1" si="141"/>
        <v>8</v>
      </c>
      <c r="N253" s="16">
        <f t="shared" ca="1" si="187"/>
        <v>9.2592592592592588E-5</v>
      </c>
      <c r="O253" s="16">
        <f t="shared" ca="1" si="188"/>
        <v>0.80660879629629656</v>
      </c>
      <c r="P253" s="14">
        <f t="shared" ca="1" si="189"/>
        <v>0.80660879629629656</v>
      </c>
      <c r="Q253" s="23">
        <f>0</f>
        <v>0</v>
      </c>
      <c r="R253" s="14">
        <f t="shared" ca="1" si="190"/>
        <v>0.80660879629629656</v>
      </c>
      <c r="S253" s="13">
        <f t="shared" ca="1" si="143"/>
        <v>39</v>
      </c>
      <c r="T253" s="14">
        <f t="shared" ca="1" si="191"/>
        <v>4.5138888888888887E-4</v>
      </c>
      <c r="U253" s="14">
        <f t="shared" ca="1" si="192"/>
        <v>0.80706018518518541</v>
      </c>
      <c r="V253" s="12">
        <f t="shared" ca="1" si="193"/>
        <v>0.80706018518518541</v>
      </c>
      <c r="W253" s="23">
        <f t="shared" ca="1" si="194"/>
        <v>8.1018518518605198E-5</v>
      </c>
      <c r="X253" s="12">
        <f t="shared" ca="1" si="195"/>
        <v>0.80714120370370401</v>
      </c>
      <c r="Y253" s="11">
        <f t="shared" ca="1" si="145"/>
        <v>37</v>
      </c>
      <c r="Z253" s="12">
        <f t="shared" ca="1" si="196"/>
        <v>4.2824074074074075E-4</v>
      </c>
      <c r="AA253" s="12">
        <f t="shared" ca="1" si="197"/>
        <v>0.80756944444444478</v>
      </c>
      <c r="AB253" s="10">
        <f t="shared" ca="1" si="198"/>
        <v>0.80756944444444478</v>
      </c>
      <c r="AC253" s="23">
        <f>0</f>
        <v>0</v>
      </c>
      <c r="AD253" s="10">
        <f t="shared" ca="1" si="199"/>
        <v>0.80756944444444478</v>
      </c>
      <c r="AE253" s="9">
        <f t="shared" ca="1" si="134"/>
        <v>45</v>
      </c>
      <c r="AF253" s="10">
        <f t="shared" ca="1" si="200"/>
        <v>5.2083333333333333E-4</v>
      </c>
      <c r="AG253" s="10">
        <f t="shared" ca="1" si="201"/>
        <v>0.80809027777777809</v>
      </c>
      <c r="AH253" s="9" t="str">
        <f t="shared" ca="1" si="135"/>
        <v>Quesadilla</v>
      </c>
      <c r="AI253" s="8">
        <f t="shared" ca="1" si="202"/>
        <v>0.80809027777777809</v>
      </c>
      <c r="AJ253" s="23">
        <f t="shared" ca="1" si="203"/>
        <v>0</v>
      </c>
      <c r="AK253" s="8">
        <f t="shared" ca="1" si="204"/>
        <v>0.80809027777777809</v>
      </c>
      <c r="AL253" s="7">
        <f t="shared" ca="1" si="136"/>
        <v>24</v>
      </c>
      <c r="AM253" s="8">
        <f t="shared" ca="1" si="205"/>
        <v>2.7777777777777778E-4</v>
      </c>
      <c r="AN253" s="8">
        <f t="shared" ca="1" si="206"/>
        <v>0.80836805555555591</v>
      </c>
      <c r="AO253" s="7" t="str">
        <f t="shared" ca="1" si="137"/>
        <v>Debit</v>
      </c>
      <c r="AP253" s="1">
        <f t="shared" ca="1" si="207"/>
        <v>6.134259259259478E-4</v>
      </c>
      <c r="AQ253" s="1">
        <f t="shared" ca="1" si="208"/>
        <v>2.1064814814814813E-3</v>
      </c>
      <c r="AR253">
        <f t="shared" ca="1" si="209"/>
        <v>1</v>
      </c>
      <c r="AS253" s="33">
        <f t="shared" ca="1" si="210"/>
        <v>6.134259259259478E-4</v>
      </c>
      <c r="AT253" s="33">
        <f t="shared" ca="1" si="211"/>
        <v>2.1064814814814813E-3</v>
      </c>
      <c r="AX253">
        <f t="shared" si="175"/>
        <v>249</v>
      </c>
      <c r="AY253" s="34">
        <v>4.8074395373293448E-4</v>
      </c>
    </row>
    <row r="254" spans="1:51" ht="15" customHeight="1">
      <c r="A254" s="2">
        <v>154</v>
      </c>
      <c r="B254" s="1">
        <f t="shared" si="177"/>
        <v>1.7824074074074075E-3</v>
      </c>
      <c r="C254" s="5">
        <f t="shared" ca="1" si="178"/>
        <v>0.80743055555555587</v>
      </c>
      <c r="D254" s="18">
        <f t="shared" ca="1" si="179"/>
        <v>0.80743055555555587</v>
      </c>
      <c r="E254" s="21">
        <f t="shared" ca="1" si="180"/>
        <v>0</v>
      </c>
      <c r="F254" s="18">
        <f t="shared" ca="1" si="181"/>
        <v>0.80743055555555587</v>
      </c>
      <c r="G254" s="25">
        <f t="shared" ca="1" si="140"/>
        <v>21</v>
      </c>
      <c r="H254" s="18">
        <f t="shared" ca="1" si="182"/>
        <v>2.4305555555555555E-4</v>
      </c>
      <c r="I254" s="18">
        <f t="shared" ca="1" si="183"/>
        <v>0.80767361111111147</v>
      </c>
      <c r="J254" s="16">
        <f t="shared" ca="1" si="184"/>
        <v>0.80767361111111147</v>
      </c>
      <c r="K254" s="23">
        <f t="shared" ca="1" si="185"/>
        <v>0</v>
      </c>
      <c r="L254" s="16">
        <f t="shared" ca="1" si="186"/>
        <v>0.80767361111111147</v>
      </c>
      <c r="M254" s="15">
        <f t="shared" ca="1" si="141"/>
        <v>21</v>
      </c>
      <c r="N254" s="16">
        <f t="shared" ca="1" si="187"/>
        <v>2.4305555555555555E-4</v>
      </c>
      <c r="O254" s="16">
        <f t="shared" ca="1" si="188"/>
        <v>0.80791666666666706</v>
      </c>
      <c r="P254" s="14">
        <f t="shared" ca="1" si="189"/>
        <v>0.80791666666666706</v>
      </c>
      <c r="Q254" s="23">
        <f>0</f>
        <v>0</v>
      </c>
      <c r="R254" s="14">
        <f t="shared" ca="1" si="190"/>
        <v>0.80791666666666706</v>
      </c>
      <c r="S254" s="13">
        <f t="shared" ca="1" si="143"/>
        <v>38</v>
      </c>
      <c r="T254" s="14">
        <f t="shared" ca="1" si="191"/>
        <v>4.3981481481481481E-4</v>
      </c>
      <c r="U254" s="14">
        <f t="shared" ca="1" si="192"/>
        <v>0.80835648148148187</v>
      </c>
      <c r="V254" s="12">
        <f t="shared" ca="1" si="193"/>
        <v>0.80835648148148187</v>
      </c>
      <c r="W254" s="23">
        <f t="shared" ca="1" si="194"/>
        <v>0</v>
      </c>
      <c r="X254" s="12">
        <f t="shared" ca="1" si="195"/>
        <v>0.80835648148148187</v>
      </c>
      <c r="Y254" s="11">
        <f t="shared" ca="1" si="145"/>
        <v>41</v>
      </c>
      <c r="Z254" s="12">
        <f t="shared" ca="1" si="196"/>
        <v>4.7453703703703704E-4</v>
      </c>
      <c r="AA254" s="12">
        <f t="shared" ca="1" si="197"/>
        <v>0.80883101851851891</v>
      </c>
      <c r="AB254" s="10">
        <f t="shared" ca="1" si="198"/>
        <v>0.80883101851851891</v>
      </c>
      <c r="AC254" s="23">
        <f>0</f>
        <v>0</v>
      </c>
      <c r="AD254" s="10">
        <f t="shared" ca="1" si="199"/>
        <v>0.80883101851851891</v>
      </c>
      <c r="AE254" s="9">
        <f t="shared" ca="1" si="134"/>
        <v>27</v>
      </c>
      <c r="AF254" s="10">
        <f t="shared" ca="1" si="200"/>
        <v>3.1250000000000001E-4</v>
      </c>
      <c r="AG254" s="10">
        <f t="shared" ca="1" si="201"/>
        <v>0.80914351851851896</v>
      </c>
      <c r="AH254" s="9" t="str">
        <f t="shared" ca="1" si="135"/>
        <v>Bowl</v>
      </c>
      <c r="AI254" s="8">
        <f t="shared" ca="1" si="202"/>
        <v>0.80914351851851896</v>
      </c>
      <c r="AJ254" s="23">
        <f t="shared" ca="1" si="203"/>
        <v>0</v>
      </c>
      <c r="AK254" s="8">
        <f t="shared" ca="1" si="204"/>
        <v>0.80914351851851896</v>
      </c>
      <c r="AL254" s="7">
        <f t="shared" ca="1" si="136"/>
        <v>22</v>
      </c>
      <c r="AM254" s="8">
        <f t="shared" ca="1" si="205"/>
        <v>2.5462962962962961E-4</v>
      </c>
      <c r="AN254" s="8">
        <f t="shared" ca="1" si="206"/>
        <v>0.80939814814814859</v>
      </c>
      <c r="AO254" s="7" t="str">
        <f t="shared" ca="1" si="137"/>
        <v>Debit</v>
      </c>
      <c r="AP254" s="1">
        <f t="shared" ca="1" si="207"/>
        <v>0</v>
      </c>
      <c r="AQ254" s="1">
        <f t="shared" ca="1" si="208"/>
        <v>1.9675925925925924E-3</v>
      </c>
      <c r="AR254">
        <f t="shared" ca="1" si="209"/>
        <v>1</v>
      </c>
      <c r="AS254" s="33">
        <f t="shared" ca="1" si="210"/>
        <v>0</v>
      </c>
      <c r="AT254" s="33">
        <f t="shared" ca="1" si="211"/>
        <v>1.9675925925925924E-3</v>
      </c>
      <c r="AX254">
        <f t="shared" si="175"/>
        <v>250</v>
      </c>
      <c r="AY254" s="34">
        <v>5.4310796645700408E-4</v>
      </c>
    </row>
    <row r="255" spans="1:51" ht="15" customHeight="1">
      <c r="A255" s="2">
        <v>27</v>
      </c>
      <c r="B255" s="1">
        <f t="shared" si="177"/>
        <v>3.1250000000000001E-4</v>
      </c>
      <c r="C255" s="5">
        <f t="shared" ca="1" si="178"/>
        <v>0.80774305555555592</v>
      </c>
      <c r="D255" s="18">
        <f t="shared" ca="1" si="179"/>
        <v>0.80774305555555592</v>
      </c>
      <c r="E255" s="21">
        <f t="shared" ca="1" si="180"/>
        <v>0</v>
      </c>
      <c r="F255" s="18">
        <f t="shared" ca="1" si="181"/>
        <v>0.80774305555555592</v>
      </c>
      <c r="G255" s="25">
        <f t="shared" ca="1" si="140"/>
        <v>28</v>
      </c>
      <c r="H255" s="18">
        <f t="shared" ca="1" si="182"/>
        <v>3.2407407407407406E-4</v>
      </c>
      <c r="I255" s="18">
        <f t="shared" ca="1" si="183"/>
        <v>0.80806712962963001</v>
      </c>
      <c r="J255" s="16">
        <f t="shared" ca="1" si="184"/>
        <v>0.80806712962963001</v>
      </c>
      <c r="K255" s="23">
        <f t="shared" ca="1" si="185"/>
        <v>2.8935185185186008E-4</v>
      </c>
      <c r="L255" s="16">
        <f t="shared" ca="1" si="186"/>
        <v>0.80835648148148187</v>
      </c>
      <c r="M255" s="15">
        <f t="shared" ca="1" si="141"/>
        <v>26</v>
      </c>
      <c r="N255" s="16">
        <f t="shared" ca="1" si="187"/>
        <v>3.0092592592592595E-4</v>
      </c>
      <c r="O255" s="16">
        <f t="shared" ca="1" si="188"/>
        <v>0.80865740740740777</v>
      </c>
      <c r="P255" s="14">
        <f t="shared" ca="1" si="189"/>
        <v>0.80865740740740777</v>
      </c>
      <c r="Q255" s="23">
        <f>0</f>
        <v>0</v>
      </c>
      <c r="R255" s="14">
        <f t="shared" ca="1" si="190"/>
        <v>0.80865740740740777</v>
      </c>
      <c r="S255" s="13">
        <f t="shared" ca="1" si="143"/>
        <v>45</v>
      </c>
      <c r="T255" s="14">
        <f t="shared" ca="1" si="191"/>
        <v>5.2083333333333333E-4</v>
      </c>
      <c r="U255" s="14">
        <f t="shared" ca="1" si="192"/>
        <v>0.80917824074074107</v>
      </c>
      <c r="V255" s="12">
        <f t="shared" ca="1" si="193"/>
        <v>0.80917824074074107</v>
      </c>
      <c r="W255" s="23">
        <f t="shared" ca="1" si="194"/>
        <v>0</v>
      </c>
      <c r="X255" s="12">
        <f t="shared" ca="1" si="195"/>
        <v>0.80917824074074107</v>
      </c>
      <c r="Y255" s="11">
        <f t="shared" ca="1" si="145"/>
        <v>28</v>
      </c>
      <c r="Z255" s="12">
        <f t="shared" ca="1" si="196"/>
        <v>3.2407407407407406E-4</v>
      </c>
      <c r="AA255" s="12">
        <f t="shared" ca="1" si="197"/>
        <v>0.80950231481481516</v>
      </c>
      <c r="AB255" s="10">
        <f t="shared" ca="1" si="198"/>
        <v>0.80950231481481516</v>
      </c>
      <c r="AC255" s="23">
        <f>0</f>
        <v>0</v>
      </c>
      <c r="AD255" s="10">
        <f t="shared" ca="1" si="199"/>
        <v>0.80950231481481516</v>
      </c>
      <c r="AE255" s="9">
        <f t="shared" ca="1" si="134"/>
        <v>45</v>
      </c>
      <c r="AF255" s="10">
        <f t="shared" ca="1" si="200"/>
        <v>5.2083333333333333E-4</v>
      </c>
      <c r="AG255" s="10">
        <f t="shared" ca="1" si="201"/>
        <v>0.81002314814814846</v>
      </c>
      <c r="AH255" s="9" t="str">
        <f t="shared" ca="1" si="135"/>
        <v>Bowl</v>
      </c>
      <c r="AI255" s="8">
        <f t="shared" ca="1" si="202"/>
        <v>0.81002314814814846</v>
      </c>
      <c r="AJ255" s="23">
        <f t="shared" ca="1" si="203"/>
        <v>0</v>
      </c>
      <c r="AK255" s="8">
        <f t="shared" ca="1" si="204"/>
        <v>0.81002314814814846</v>
      </c>
      <c r="AL255" s="7">
        <f t="shared" ca="1" si="136"/>
        <v>39</v>
      </c>
      <c r="AM255" s="8">
        <f t="shared" ca="1" si="205"/>
        <v>4.5138888888888887E-4</v>
      </c>
      <c r="AN255" s="8">
        <f t="shared" ca="1" si="206"/>
        <v>0.81047453703703731</v>
      </c>
      <c r="AO255" s="7" t="str">
        <f t="shared" ca="1" si="137"/>
        <v>Cash</v>
      </c>
      <c r="AP255" s="1">
        <f t="shared" ca="1" si="207"/>
        <v>2.8935185185186008E-4</v>
      </c>
      <c r="AQ255" s="1">
        <f t="shared" ca="1" si="208"/>
        <v>2.4421296296296292E-3</v>
      </c>
      <c r="AR255">
        <f t="shared" ca="1" si="209"/>
        <v>1</v>
      </c>
      <c r="AS255" s="33">
        <f t="shared" ca="1" si="210"/>
        <v>2.8935185185186008E-4</v>
      </c>
      <c r="AT255" s="33">
        <f t="shared" ca="1" si="211"/>
        <v>2.4421296296296292E-3</v>
      </c>
      <c r="AX255">
        <f t="shared" si="175"/>
        <v>251</v>
      </c>
      <c r="AY255" s="34">
        <v>4.7053342650827361E-4</v>
      </c>
    </row>
    <row r="256" spans="1:51" ht="15" customHeight="1">
      <c r="A256" s="2">
        <v>163</v>
      </c>
      <c r="B256" s="1">
        <f t="shared" si="177"/>
        <v>1.8865740740740742E-3</v>
      </c>
      <c r="C256" s="5">
        <f t="shared" ca="1" si="178"/>
        <v>0.80962962962963003</v>
      </c>
      <c r="D256" s="18">
        <f t="shared" ca="1" si="179"/>
        <v>0.80962962962963003</v>
      </c>
      <c r="E256" s="21">
        <f t="shared" ca="1" si="180"/>
        <v>0</v>
      </c>
      <c r="F256" s="18">
        <f t="shared" ca="1" si="181"/>
        <v>0.80962962962963003</v>
      </c>
      <c r="G256" s="25">
        <f t="shared" ca="1" si="140"/>
        <v>21</v>
      </c>
      <c r="H256" s="18">
        <f t="shared" ca="1" si="182"/>
        <v>2.4305555555555555E-4</v>
      </c>
      <c r="I256" s="18">
        <f t="shared" ca="1" si="183"/>
        <v>0.80987268518518563</v>
      </c>
      <c r="J256" s="16">
        <f t="shared" ca="1" si="184"/>
        <v>0.80987268518518563</v>
      </c>
      <c r="K256" s="23">
        <f t="shared" ca="1" si="185"/>
        <v>0</v>
      </c>
      <c r="L256" s="16">
        <f t="shared" ca="1" si="186"/>
        <v>0.80987268518518563</v>
      </c>
      <c r="M256" s="15">
        <f t="shared" ca="1" si="141"/>
        <v>21</v>
      </c>
      <c r="N256" s="16">
        <f t="shared" ca="1" si="187"/>
        <v>2.4305555555555555E-4</v>
      </c>
      <c r="O256" s="16">
        <f t="shared" ca="1" si="188"/>
        <v>0.81011574074074122</v>
      </c>
      <c r="P256" s="14">
        <f t="shared" ca="1" si="189"/>
        <v>0.81011574074074122</v>
      </c>
      <c r="Q256" s="23">
        <f>0</f>
        <v>0</v>
      </c>
      <c r="R256" s="14">
        <f t="shared" ca="1" si="190"/>
        <v>0.81011574074074122</v>
      </c>
      <c r="S256" s="13">
        <f t="shared" ca="1" si="143"/>
        <v>33</v>
      </c>
      <c r="T256" s="14">
        <f t="shared" ca="1" si="191"/>
        <v>3.8194444444444446E-4</v>
      </c>
      <c r="U256" s="14">
        <f t="shared" ca="1" si="192"/>
        <v>0.81049768518518561</v>
      </c>
      <c r="V256" s="12">
        <f t="shared" ca="1" si="193"/>
        <v>0.81049768518518561</v>
      </c>
      <c r="W256" s="23">
        <f t="shared" ca="1" si="194"/>
        <v>0</v>
      </c>
      <c r="X256" s="12">
        <f t="shared" ca="1" si="195"/>
        <v>0.81049768518518561</v>
      </c>
      <c r="Y256" s="11">
        <f t="shared" ca="1" si="145"/>
        <v>46</v>
      </c>
      <c r="Z256" s="12">
        <f t="shared" ca="1" si="196"/>
        <v>5.3240740740740744E-4</v>
      </c>
      <c r="AA256" s="12">
        <f t="shared" ca="1" si="197"/>
        <v>0.81103009259259307</v>
      </c>
      <c r="AB256" s="10">
        <f t="shared" ca="1" si="198"/>
        <v>0.81103009259259307</v>
      </c>
      <c r="AC256" s="23">
        <f>0</f>
        <v>0</v>
      </c>
      <c r="AD256" s="10">
        <f t="shared" ca="1" si="199"/>
        <v>0.81103009259259307</v>
      </c>
      <c r="AE256" s="9">
        <f t="shared" ca="1" si="134"/>
        <v>30</v>
      </c>
      <c r="AF256" s="10">
        <f t="shared" ca="1" si="200"/>
        <v>3.4722222222222224E-4</v>
      </c>
      <c r="AG256" s="10">
        <f t="shared" ca="1" si="201"/>
        <v>0.81137731481481534</v>
      </c>
      <c r="AH256" s="9" t="str">
        <f t="shared" ca="1" si="135"/>
        <v>Burrito</v>
      </c>
      <c r="AI256" s="8">
        <f t="shared" ca="1" si="202"/>
        <v>0.81137731481481534</v>
      </c>
      <c r="AJ256" s="23">
        <f t="shared" ca="1" si="203"/>
        <v>0</v>
      </c>
      <c r="AK256" s="8">
        <f t="shared" ca="1" si="204"/>
        <v>0.81137731481481534</v>
      </c>
      <c r="AL256" s="7">
        <f t="shared" ca="1" si="136"/>
        <v>26</v>
      </c>
      <c r="AM256" s="8">
        <f t="shared" ca="1" si="205"/>
        <v>3.0092592592592595E-4</v>
      </c>
      <c r="AN256" s="8">
        <f t="shared" ca="1" si="206"/>
        <v>0.81167824074074124</v>
      </c>
      <c r="AO256" s="7" t="str">
        <f t="shared" ca="1" si="137"/>
        <v>Debit</v>
      </c>
      <c r="AP256" s="1">
        <f t="shared" ca="1" si="207"/>
        <v>0</v>
      </c>
      <c r="AQ256" s="1">
        <f t="shared" ca="1" si="208"/>
        <v>2.0486111111111113E-3</v>
      </c>
      <c r="AR256">
        <f t="shared" ca="1" si="209"/>
        <v>1</v>
      </c>
      <c r="AS256" s="33">
        <f t="shared" ca="1" si="210"/>
        <v>0</v>
      </c>
      <c r="AT256" s="33">
        <f t="shared" ca="1" si="211"/>
        <v>2.0486111111111113E-3</v>
      </c>
      <c r="AX256">
        <f t="shared" si="175"/>
        <v>252</v>
      </c>
      <c r="AY256" s="34">
        <v>4.4964185883997513E-4</v>
      </c>
    </row>
    <row r="257" spans="1:51" ht="15" customHeight="1">
      <c r="A257" s="2">
        <v>37</v>
      </c>
      <c r="B257" s="1">
        <f t="shared" si="177"/>
        <v>4.2824074074074075E-4</v>
      </c>
      <c r="C257" s="5">
        <f t="shared" ca="1" si="178"/>
        <v>0.8100578703703708</v>
      </c>
      <c r="D257" s="18">
        <f t="shared" ca="1" si="179"/>
        <v>0.8100578703703708</v>
      </c>
      <c r="E257" s="21">
        <f t="shared" ca="1" si="180"/>
        <v>0</v>
      </c>
      <c r="F257" s="18">
        <f t="shared" ca="1" si="181"/>
        <v>0.8100578703703708</v>
      </c>
      <c r="G257" s="25">
        <f t="shared" ca="1" si="140"/>
        <v>11</v>
      </c>
      <c r="H257" s="18">
        <f t="shared" ca="1" si="182"/>
        <v>1.273148148148148E-4</v>
      </c>
      <c r="I257" s="18">
        <f t="shared" ca="1" si="183"/>
        <v>0.81018518518518556</v>
      </c>
      <c r="J257" s="16">
        <f t="shared" ca="1" si="184"/>
        <v>0.81018518518518556</v>
      </c>
      <c r="K257" s="23">
        <f t="shared" ca="1" si="185"/>
        <v>3.1250000000004885E-4</v>
      </c>
      <c r="L257" s="16">
        <f t="shared" ca="1" si="186"/>
        <v>0.81049768518518561</v>
      </c>
      <c r="M257" s="15">
        <f t="shared" ca="1" si="141"/>
        <v>33</v>
      </c>
      <c r="N257" s="16">
        <f t="shared" ca="1" si="187"/>
        <v>3.8194444444444446E-4</v>
      </c>
      <c r="O257" s="16">
        <f t="shared" ca="1" si="188"/>
        <v>0.81087962962963001</v>
      </c>
      <c r="P257" s="14">
        <f t="shared" ca="1" si="189"/>
        <v>0.81087962962963001</v>
      </c>
      <c r="Q257" s="23">
        <f>0</f>
        <v>0</v>
      </c>
      <c r="R257" s="14">
        <f t="shared" ca="1" si="190"/>
        <v>0.81087962962963001</v>
      </c>
      <c r="S257" s="13">
        <f t="shared" ca="1" si="143"/>
        <v>38</v>
      </c>
      <c r="T257" s="14">
        <f t="shared" ca="1" si="191"/>
        <v>4.3981481481481481E-4</v>
      </c>
      <c r="U257" s="14">
        <f t="shared" ca="1" si="192"/>
        <v>0.81131944444444482</v>
      </c>
      <c r="V257" s="12">
        <f t="shared" ca="1" si="193"/>
        <v>0.81131944444444482</v>
      </c>
      <c r="W257" s="23">
        <f t="shared" ca="1" si="194"/>
        <v>5.7870370370527446E-5</v>
      </c>
      <c r="X257" s="12">
        <f t="shared" ca="1" si="195"/>
        <v>0.81137731481481534</v>
      </c>
      <c r="Y257" s="11">
        <f t="shared" ca="1" si="145"/>
        <v>21</v>
      </c>
      <c r="Z257" s="12">
        <f t="shared" ca="1" si="196"/>
        <v>2.4305555555555555E-4</v>
      </c>
      <c r="AA257" s="12">
        <f t="shared" ca="1" si="197"/>
        <v>0.81162037037037094</v>
      </c>
      <c r="AB257" s="10">
        <f t="shared" ca="1" si="198"/>
        <v>0.81162037037037094</v>
      </c>
      <c r="AC257" s="23">
        <f>0</f>
        <v>0</v>
      </c>
      <c r="AD257" s="10">
        <f t="shared" ca="1" si="199"/>
        <v>0.81162037037037094</v>
      </c>
      <c r="AE257" s="9">
        <f t="shared" ca="1" si="134"/>
        <v>44</v>
      </c>
      <c r="AF257" s="10">
        <f t="shared" ca="1" si="200"/>
        <v>5.0925925925925921E-4</v>
      </c>
      <c r="AG257" s="10">
        <f t="shared" ca="1" si="201"/>
        <v>0.8121296296296302</v>
      </c>
      <c r="AH257" s="9" t="str">
        <f t="shared" ca="1" si="135"/>
        <v>Quesadilla</v>
      </c>
      <c r="AI257" s="8">
        <f t="shared" ca="1" si="202"/>
        <v>0.8121296296296302</v>
      </c>
      <c r="AJ257" s="23">
        <f t="shared" ca="1" si="203"/>
        <v>0</v>
      </c>
      <c r="AK257" s="8">
        <f t="shared" ca="1" si="204"/>
        <v>0.8121296296296302</v>
      </c>
      <c r="AL257" s="7">
        <f t="shared" ca="1" si="136"/>
        <v>29</v>
      </c>
      <c r="AM257" s="8">
        <f t="shared" ca="1" si="205"/>
        <v>3.3564814814814812E-4</v>
      </c>
      <c r="AN257" s="8">
        <f t="shared" ca="1" si="206"/>
        <v>0.81246527777777833</v>
      </c>
      <c r="AO257" s="7" t="str">
        <f t="shared" ca="1" si="137"/>
        <v>Debit</v>
      </c>
      <c r="AP257" s="1">
        <f t="shared" ca="1" si="207"/>
        <v>3.703703703705763E-4</v>
      </c>
      <c r="AQ257" s="1">
        <f t="shared" ca="1" si="208"/>
        <v>2.0370370370370369E-3</v>
      </c>
      <c r="AR257">
        <f t="shared" ca="1" si="209"/>
        <v>1</v>
      </c>
      <c r="AS257" s="33">
        <f t="shared" ca="1" si="210"/>
        <v>3.703703703705763E-4</v>
      </c>
      <c r="AT257" s="33">
        <f t="shared" ca="1" si="211"/>
        <v>2.0370370370370369E-3</v>
      </c>
      <c r="AX257">
        <f t="shared" si="175"/>
        <v>253</v>
      </c>
      <c r="AY257" s="34">
        <v>5.3965030281855888E-4</v>
      </c>
    </row>
    <row r="258" spans="1:51" ht="15" customHeight="1">
      <c r="A258" s="2">
        <v>63</v>
      </c>
      <c r="B258" s="1">
        <f t="shared" si="177"/>
        <v>7.291666666666667E-4</v>
      </c>
      <c r="C258" s="5">
        <f t="shared" ca="1" si="178"/>
        <v>0.81078703703703747</v>
      </c>
      <c r="D258" s="18">
        <f t="shared" ca="1" si="179"/>
        <v>0.81078703703703747</v>
      </c>
      <c r="E258" s="21">
        <f t="shared" ca="1" si="180"/>
        <v>0</v>
      </c>
      <c r="F258" s="18">
        <f t="shared" ca="1" si="181"/>
        <v>0.81078703703703747</v>
      </c>
      <c r="G258" s="25">
        <f t="shared" ca="1" si="140"/>
        <v>16</v>
      </c>
      <c r="H258" s="18">
        <f t="shared" ca="1" si="182"/>
        <v>1.8518518518518518E-4</v>
      </c>
      <c r="I258" s="18">
        <f t="shared" ca="1" si="183"/>
        <v>0.81097222222222265</v>
      </c>
      <c r="J258" s="16">
        <f t="shared" ca="1" si="184"/>
        <v>0.81097222222222265</v>
      </c>
      <c r="K258" s="23">
        <f t="shared" ca="1" si="185"/>
        <v>3.4722222222216548E-4</v>
      </c>
      <c r="L258" s="16">
        <f t="shared" ca="1" si="186"/>
        <v>0.81131944444444482</v>
      </c>
      <c r="M258" s="15">
        <f t="shared" ca="1" si="141"/>
        <v>23</v>
      </c>
      <c r="N258" s="16">
        <f t="shared" ca="1" si="187"/>
        <v>2.6620370370370372E-4</v>
      </c>
      <c r="O258" s="16">
        <f t="shared" ca="1" si="188"/>
        <v>0.81158564814814849</v>
      </c>
      <c r="P258" s="14">
        <f t="shared" ca="1" si="189"/>
        <v>0.81158564814814849</v>
      </c>
      <c r="Q258" s="23">
        <f>0</f>
        <v>0</v>
      </c>
      <c r="R258" s="14">
        <f t="shared" ca="1" si="190"/>
        <v>0.81158564814814849</v>
      </c>
      <c r="S258" s="13">
        <f t="shared" ca="1" si="143"/>
        <v>27</v>
      </c>
      <c r="T258" s="14">
        <f t="shared" ca="1" si="191"/>
        <v>3.1250000000000001E-4</v>
      </c>
      <c r="U258" s="14">
        <f t="shared" ca="1" si="192"/>
        <v>0.81189814814814854</v>
      </c>
      <c r="V258" s="12">
        <f t="shared" ca="1" si="193"/>
        <v>0.81189814814814854</v>
      </c>
      <c r="W258" s="23">
        <f t="shared" ca="1" si="194"/>
        <v>2.314814814816657E-4</v>
      </c>
      <c r="X258" s="12">
        <f t="shared" ca="1" si="195"/>
        <v>0.8121296296296302</v>
      </c>
      <c r="Y258" s="11">
        <f t="shared" ca="1" si="145"/>
        <v>42</v>
      </c>
      <c r="Z258" s="12">
        <f t="shared" ca="1" si="196"/>
        <v>4.861111111111111E-4</v>
      </c>
      <c r="AA258" s="12">
        <f t="shared" ca="1" si="197"/>
        <v>0.81261574074074128</v>
      </c>
      <c r="AB258" s="10">
        <f t="shared" ca="1" si="198"/>
        <v>0.81261574074074128</v>
      </c>
      <c r="AC258" s="23">
        <f>0</f>
        <v>0</v>
      </c>
      <c r="AD258" s="10">
        <f t="shared" ca="1" si="199"/>
        <v>0.81261574074074128</v>
      </c>
      <c r="AE258" s="9">
        <f t="shared" ca="1" si="134"/>
        <v>45</v>
      </c>
      <c r="AF258" s="10">
        <f t="shared" ca="1" si="200"/>
        <v>5.2083333333333333E-4</v>
      </c>
      <c r="AG258" s="10">
        <f t="shared" ca="1" si="201"/>
        <v>0.81313657407407458</v>
      </c>
      <c r="AH258" s="9" t="str">
        <f t="shared" ca="1" si="135"/>
        <v>Burrito</v>
      </c>
      <c r="AI258" s="8">
        <f t="shared" ca="1" si="202"/>
        <v>0.81313657407407458</v>
      </c>
      <c r="AJ258" s="23">
        <f t="shared" ca="1" si="203"/>
        <v>0</v>
      </c>
      <c r="AK258" s="8">
        <f t="shared" ca="1" si="204"/>
        <v>0.81313657407407458</v>
      </c>
      <c r="AL258" s="7">
        <f t="shared" ca="1" si="136"/>
        <v>34</v>
      </c>
      <c r="AM258" s="8">
        <f t="shared" ca="1" si="205"/>
        <v>3.9351851851851852E-4</v>
      </c>
      <c r="AN258" s="8">
        <f t="shared" ca="1" si="206"/>
        <v>0.81353009259259312</v>
      </c>
      <c r="AO258" s="7" t="str">
        <f t="shared" ca="1" si="137"/>
        <v>Cash</v>
      </c>
      <c r="AP258" s="1">
        <f t="shared" ca="1" si="207"/>
        <v>5.7870370370383117E-4</v>
      </c>
      <c r="AQ258" s="1">
        <f t="shared" ca="1" si="208"/>
        <v>2.1643518518518522E-3</v>
      </c>
      <c r="AR258">
        <f t="shared" ca="1" si="209"/>
        <v>1</v>
      </c>
      <c r="AS258" s="33">
        <f t="shared" ca="1" si="210"/>
        <v>5.7870370370383117E-4</v>
      </c>
      <c r="AT258" s="33">
        <f t="shared" ca="1" si="211"/>
        <v>2.1643518518518522E-3</v>
      </c>
      <c r="AX258">
        <f t="shared" si="175"/>
        <v>254</v>
      </c>
      <c r="AY258" s="34">
        <v>6.9582750989983025E-4</v>
      </c>
    </row>
    <row r="259" spans="1:51" ht="15" customHeight="1">
      <c r="A259" s="2">
        <v>79</v>
      </c>
      <c r="B259" s="1">
        <f t="shared" si="177"/>
        <v>9.1435185185185185E-4</v>
      </c>
      <c r="C259" s="5">
        <f t="shared" ca="1" si="178"/>
        <v>0.81170138888888932</v>
      </c>
      <c r="D259" s="18">
        <f t="shared" ca="1" si="179"/>
        <v>0.81170138888888932</v>
      </c>
      <c r="E259" s="21">
        <f t="shared" ca="1" si="180"/>
        <v>0</v>
      </c>
      <c r="F259" s="18">
        <f t="shared" ca="1" si="181"/>
        <v>0.81170138888888932</v>
      </c>
      <c r="G259" s="25">
        <f t="shared" ca="1" si="140"/>
        <v>20</v>
      </c>
      <c r="H259" s="18">
        <f t="shared" ca="1" si="182"/>
        <v>2.3148148148148149E-4</v>
      </c>
      <c r="I259" s="18">
        <f t="shared" ca="1" si="183"/>
        <v>0.81193287037037076</v>
      </c>
      <c r="J259" s="16">
        <f t="shared" ca="1" si="184"/>
        <v>0.81193287037037076</v>
      </c>
      <c r="K259" s="23">
        <f t="shared" ca="1" si="185"/>
        <v>0</v>
      </c>
      <c r="L259" s="16">
        <f t="shared" ca="1" si="186"/>
        <v>0.81193287037037076</v>
      </c>
      <c r="M259" s="15">
        <f t="shared" ca="1" si="141"/>
        <v>35</v>
      </c>
      <c r="N259" s="16">
        <f t="shared" ca="1" si="187"/>
        <v>4.0509259259259258E-4</v>
      </c>
      <c r="O259" s="16">
        <f t="shared" ca="1" si="188"/>
        <v>0.81233796296296334</v>
      </c>
      <c r="P259" s="14">
        <f t="shared" ca="1" si="189"/>
        <v>0.81233796296296334</v>
      </c>
      <c r="Q259" s="23">
        <f>0</f>
        <v>0</v>
      </c>
      <c r="R259" s="14">
        <f t="shared" ca="1" si="190"/>
        <v>0.81233796296296334</v>
      </c>
      <c r="S259" s="13">
        <f t="shared" ca="1" si="143"/>
        <v>31</v>
      </c>
      <c r="T259" s="14">
        <f t="shared" ca="1" si="191"/>
        <v>3.5879629629629629E-4</v>
      </c>
      <c r="U259" s="14">
        <f t="shared" ca="1" si="192"/>
        <v>0.81269675925925966</v>
      </c>
      <c r="V259" s="12">
        <f t="shared" ca="1" si="193"/>
        <v>0.81269675925925966</v>
      </c>
      <c r="W259" s="23">
        <f t="shared" ca="1" si="194"/>
        <v>4.3981481481492057E-4</v>
      </c>
      <c r="X259" s="12">
        <f t="shared" ca="1" si="195"/>
        <v>0.81313657407407458</v>
      </c>
      <c r="Y259" s="11">
        <f t="shared" ca="1" si="145"/>
        <v>32</v>
      </c>
      <c r="Z259" s="12">
        <f t="shared" ca="1" si="196"/>
        <v>3.7037037037037035E-4</v>
      </c>
      <c r="AA259" s="12">
        <f t="shared" ca="1" si="197"/>
        <v>0.81350694444444493</v>
      </c>
      <c r="AB259" s="10">
        <f t="shared" ca="1" si="198"/>
        <v>0.81350694444444493</v>
      </c>
      <c r="AC259" s="23">
        <f>0</f>
        <v>0</v>
      </c>
      <c r="AD259" s="10">
        <f t="shared" ca="1" si="199"/>
        <v>0.81350694444444493</v>
      </c>
      <c r="AE259" s="9">
        <f t="shared" ca="1" si="134"/>
        <v>22</v>
      </c>
      <c r="AF259" s="10">
        <f t="shared" ca="1" si="200"/>
        <v>2.5462962962962961E-4</v>
      </c>
      <c r="AG259" s="10">
        <f t="shared" ca="1" si="201"/>
        <v>0.81376157407407457</v>
      </c>
      <c r="AH259" s="9" t="str">
        <f t="shared" ca="1" si="135"/>
        <v>Bowl</v>
      </c>
      <c r="AI259" s="8">
        <f t="shared" ca="1" si="202"/>
        <v>0.81376157407407457</v>
      </c>
      <c r="AJ259" s="23">
        <f t="shared" ca="1" si="203"/>
        <v>0</v>
      </c>
      <c r="AK259" s="8">
        <f t="shared" ca="1" si="204"/>
        <v>0.81376157407407457</v>
      </c>
      <c r="AL259" s="7">
        <f t="shared" ca="1" si="136"/>
        <v>11</v>
      </c>
      <c r="AM259" s="8">
        <f t="shared" ca="1" si="205"/>
        <v>1.273148148148148E-4</v>
      </c>
      <c r="AN259" s="8">
        <f t="shared" ca="1" si="206"/>
        <v>0.81388888888888933</v>
      </c>
      <c r="AO259" s="7" t="str">
        <f t="shared" ca="1" si="137"/>
        <v>Debit</v>
      </c>
      <c r="AP259" s="1">
        <f t="shared" ca="1" si="207"/>
        <v>4.3981481481492057E-4</v>
      </c>
      <c r="AQ259" s="1">
        <f t="shared" ca="1" si="208"/>
        <v>1.747685185185185E-3</v>
      </c>
      <c r="AR259">
        <f t="shared" ca="1" si="209"/>
        <v>1</v>
      </c>
      <c r="AS259" s="33">
        <f t="shared" ca="1" si="210"/>
        <v>4.3981481481492057E-4</v>
      </c>
      <c r="AT259" s="33">
        <f t="shared" ca="1" si="211"/>
        <v>1.747685185185185E-3</v>
      </c>
      <c r="AX259">
        <f t="shared" si="175"/>
        <v>255</v>
      </c>
      <c r="AY259" s="34">
        <v>5.7990478686237073E-4</v>
      </c>
    </row>
    <row r="260" spans="1:51" ht="15" customHeight="1">
      <c r="A260" s="2">
        <v>146</v>
      </c>
      <c r="B260" s="1">
        <f t="shared" si="177"/>
        <v>1.6898148148148148E-3</v>
      </c>
      <c r="C260" s="5">
        <f t="shared" ca="1" si="178"/>
        <v>0.8133912037037041</v>
      </c>
      <c r="D260" s="18">
        <f t="shared" ca="1" si="179"/>
        <v>0.8133912037037041</v>
      </c>
      <c r="E260" s="21">
        <f t="shared" ca="1" si="180"/>
        <v>0</v>
      </c>
      <c r="F260" s="18">
        <f t="shared" ca="1" si="181"/>
        <v>0.8133912037037041</v>
      </c>
      <c r="G260" s="25">
        <f t="shared" ca="1" si="140"/>
        <v>28</v>
      </c>
      <c r="H260" s="18">
        <f t="shared" ca="1" si="182"/>
        <v>3.2407407407407406E-4</v>
      </c>
      <c r="I260" s="18">
        <f t="shared" ca="1" si="183"/>
        <v>0.81371527777777819</v>
      </c>
      <c r="J260" s="16">
        <f t="shared" ca="1" si="184"/>
        <v>0.81371527777777819</v>
      </c>
      <c r="K260" s="23">
        <f t="shared" ca="1" si="185"/>
        <v>0</v>
      </c>
      <c r="L260" s="16">
        <f t="shared" ca="1" si="186"/>
        <v>0.81371527777777819</v>
      </c>
      <c r="M260" s="15">
        <f t="shared" ca="1" si="141"/>
        <v>10</v>
      </c>
      <c r="N260" s="16">
        <f t="shared" ca="1" si="187"/>
        <v>1.1574074074074075E-4</v>
      </c>
      <c r="O260" s="16">
        <f t="shared" ca="1" si="188"/>
        <v>0.81383101851851891</v>
      </c>
      <c r="P260" s="14">
        <f t="shared" ca="1" si="189"/>
        <v>0.81383101851851891</v>
      </c>
      <c r="Q260" s="23">
        <f>0</f>
        <v>0</v>
      </c>
      <c r="R260" s="14">
        <f t="shared" ca="1" si="190"/>
        <v>0.81383101851851891</v>
      </c>
      <c r="S260" s="13">
        <f t="shared" ca="1" si="143"/>
        <v>18</v>
      </c>
      <c r="T260" s="14">
        <f t="shared" ca="1" si="191"/>
        <v>2.0833333333333335E-4</v>
      </c>
      <c r="U260" s="14">
        <f t="shared" ca="1" si="192"/>
        <v>0.81403935185185228</v>
      </c>
      <c r="V260" s="12">
        <f t="shared" ca="1" si="193"/>
        <v>0.81403935185185228</v>
      </c>
      <c r="W260" s="23">
        <f t="shared" ca="1" si="194"/>
        <v>0</v>
      </c>
      <c r="X260" s="12">
        <f t="shared" ca="1" si="195"/>
        <v>0.81403935185185228</v>
      </c>
      <c r="Y260" s="11">
        <f t="shared" ca="1" si="145"/>
        <v>33</v>
      </c>
      <c r="Z260" s="12">
        <f t="shared" ca="1" si="196"/>
        <v>3.8194444444444446E-4</v>
      </c>
      <c r="AA260" s="12">
        <f t="shared" ca="1" si="197"/>
        <v>0.81442129629629667</v>
      </c>
      <c r="AB260" s="10">
        <f t="shared" ca="1" si="198"/>
        <v>0.81442129629629667</v>
      </c>
      <c r="AC260" s="23">
        <f>0</f>
        <v>0</v>
      </c>
      <c r="AD260" s="10">
        <f t="shared" ca="1" si="199"/>
        <v>0.81442129629629667</v>
      </c>
      <c r="AE260" s="9">
        <f t="shared" ca="1" si="134"/>
        <v>34</v>
      </c>
      <c r="AF260" s="10">
        <f t="shared" ca="1" si="200"/>
        <v>3.9351851851851852E-4</v>
      </c>
      <c r="AG260" s="10">
        <f t="shared" ca="1" si="201"/>
        <v>0.81481481481481521</v>
      </c>
      <c r="AH260" s="9" t="str">
        <f t="shared" ca="1" si="135"/>
        <v>Burrito</v>
      </c>
      <c r="AI260" s="8">
        <f t="shared" ca="1" si="202"/>
        <v>0.81481481481481521</v>
      </c>
      <c r="AJ260" s="23">
        <f t="shared" ca="1" si="203"/>
        <v>0</v>
      </c>
      <c r="AK260" s="8">
        <f t="shared" ca="1" si="204"/>
        <v>0.81481481481481521</v>
      </c>
      <c r="AL260" s="7">
        <f t="shared" ca="1" si="136"/>
        <v>51</v>
      </c>
      <c r="AM260" s="8">
        <f t="shared" ca="1" si="205"/>
        <v>5.9027777777777778E-4</v>
      </c>
      <c r="AN260" s="8">
        <f t="shared" ca="1" si="206"/>
        <v>0.81540509259259297</v>
      </c>
      <c r="AO260" s="7" t="str">
        <f t="shared" ca="1" si="137"/>
        <v>Cash</v>
      </c>
      <c r="AP260" s="1">
        <f t="shared" ca="1" si="207"/>
        <v>0</v>
      </c>
      <c r="AQ260" s="1">
        <f t="shared" ca="1" si="208"/>
        <v>2.0138888888888888E-3</v>
      </c>
      <c r="AR260">
        <f t="shared" ca="1" si="209"/>
        <v>1</v>
      </c>
      <c r="AS260" s="33">
        <f t="shared" ca="1" si="210"/>
        <v>0</v>
      </c>
      <c r="AT260" s="33">
        <f t="shared" ca="1" si="211"/>
        <v>2.0138888888888888E-3</v>
      </c>
      <c r="AX260">
        <f t="shared" si="175"/>
        <v>256</v>
      </c>
      <c r="AY260" s="34">
        <v>5.1690251572325736E-4</v>
      </c>
    </row>
    <row r="261" spans="1:51" ht="15" customHeight="1">
      <c r="A261" s="2">
        <v>66</v>
      </c>
      <c r="B261" s="1">
        <f t="shared" si="177"/>
        <v>7.6388888888888893E-4</v>
      </c>
      <c r="C261" s="5">
        <f t="shared" ca="1" si="178"/>
        <v>0.814155092592593</v>
      </c>
      <c r="D261" s="18">
        <f t="shared" ca="1" si="179"/>
        <v>0.814155092592593</v>
      </c>
      <c r="E261" s="21">
        <f t="shared" ca="1" si="180"/>
        <v>0</v>
      </c>
      <c r="F261" s="18">
        <f t="shared" ca="1" si="181"/>
        <v>0.814155092592593</v>
      </c>
      <c r="G261" s="25">
        <f t="shared" ca="1" si="140"/>
        <v>19</v>
      </c>
      <c r="H261" s="18">
        <f t="shared" ca="1" si="182"/>
        <v>2.199074074074074E-4</v>
      </c>
      <c r="I261" s="18">
        <f t="shared" ca="1" si="183"/>
        <v>0.8143750000000004</v>
      </c>
      <c r="J261" s="16">
        <f t="shared" ca="1" si="184"/>
        <v>0.8143750000000004</v>
      </c>
      <c r="K261" s="23">
        <f t="shared" ca="1" si="185"/>
        <v>0</v>
      </c>
      <c r="L261" s="16">
        <f t="shared" ca="1" si="186"/>
        <v>0.8143750000000004</v>
      </c>
      <c r="M261" s="15">
        <f t="shared" ca="1" si="141"/>
        <v>26</v>
      </c>
      <c r="N261" s="16">
        <f t="shared" ca="1" si="187"/>
        <v>3.0092592592592595E-4</v>
      </c>
      <c r="O261" s="16">
        <f t="shared" ca="1" si="188"/>
        <v>0.8146759259259263</v>
      </c>
      <c r="P261" s="14">
        <f t="shared" ca="1" si="189"/>
        <v>0.8146759259259263</v>
      </c>
      <c r="Q261" s="23">
        <f>0</f>
        <v>0</v>
      </c>
      <c r="R261" s="14">
        <f t="shared" ca="1" si="190"/>
        <v>0.8146759259259263</v>
      </c>
      <c r="S261" s="13">
        <f t="shared" ca="1" si="143"/>
        <v>39</v>
      </c>
      <c r="T261" s="14">
        <f t="shared" ca="1" si="191"/>
        <v>4.5138888888888887E-4</v>
      </c>
      <c r="U261" s="14">
        <f t="shared" ca="1" si="192"/>
        <v>0.81512731481481515</v>
      </c>
      <c r="V261" s="12">
        <f t="shared" ca="1" si="193"/>
        <v>0.81512731481481515</v>
      </c>
      <c r="W261" s="23">
        <f t="shared" ca="1" si="194"/>
        <v>0</v>
      </c>
      <c r="X261" s="12">
        <f t="shared" ca="1" si="195"/>
        <v>0.81512731481481515</v>
      </c>
      <c r="Y261" s="11">
        <f t="shared" ca="1" si="145"/>
        <v>20</v>
      </c>
      <c r="Z261" s="12">
        <f t="shared" ca="1" si="196"/>
        <v>2.3148148148148149E-4</v>
      </c>
      <c r="AA261" s="12">
        <f t="shared" ca="1" si="197"/>
        <v>0.8153587962962966</v>
      </c>
      <c r="AB261" s="10">
        <f t="shared" ca="1" si="198"/>
        <v>0.8153587962962966</v>
      </c>
      <c r="AC261" s="23">
        <f>0</f>
        <v>0</v>
      </c>
      <c r="AD261" s="10">
        <f t="shared" ca="1" si="199"/>
        <v>0.8153587962962966</v>
      </c>
      <c r="AE261" s="9">
        <f t="shared" ref="AE261:AE324" ca="1" si="212">IF(AH261=$AD$445,RANDBETWEEN($AE$445,$AF$445),IF(AH261=$AD$446,RANDBETWEEN($AE$446,$AF$446),RANDBETWEEN($AE$447,$AF$447)))</f>
        <v>42</v>
      </c>
      <c r="AF261" s="10">
        <f t="shared" ca="1" si="200"/>
        <v>4.861111111111111E-4</v>
      </c>
      <c r="AG261" s="10">
        <f t="shared" ca="1" si="201"/>
        <v>0.81584490740740767</v>
      </c>
      <c r="AH261" s="9" t="str">
        <f t="shared" ref="AH261:AH324" ca="1" si="213">IF(RAND()&lt;$AC$445,$AD$445,IF(RAND()&lt;$AC$446,$AD$446,$AD$447))</f>
        <v>Bowl</v>
      </c>
      <c r="AI261" s="8">
        <f t="shared" ca="1" si="202"/>
        <v>0.81584490740740767</v>
      </c>
      <c r="AJ261" s="23">
        <f t="shared" ca="1" si="203"/>
        <v>0</v>
      </c>
      <c r="AK261" s="8">
        <f t="shared" ca="1" si="204"/>
        <v>0.81584490740740767</v>
      </c>
      <c r="AL261" s="7">
        <f t="shared" ref="AL261:AL324" ca="1" si="214">IF(AO261=$AK$445,RANDBETWEEN($AL$445,$AM$445),RANDBETWEEN($AL$446,$AM$446))</f>
        <v>36</v>
      </c>
      <c r="AM261" s="8">
        <f t="shared" ca="1" si="205"/>
        <v>4.1666666666666669E-4</v>
      </c>
      <c r="AN261" s="8">
        <f t="shared" ca="1" si="206"/>
        <v>0.81626157407407429</v>
      </c>
      <c r="AO261" s="7" t="str">
        <f t="shared" ref="AO261:AO324" ca="1" si="215">IF(RAND()&lt;$AJ$445,$AK$445,$AK$446)</f>
        <v>Cash</v>
      </c>
      <c r="AP261" s="1">
        <f t="shared" ca="1" si="207"/>
        <v>0</v>
      </c>
      <c r="AQ261" s="1">
        <f t="shared" ca="1" si="208"/>
        <v>2.1064814814814813E-3</v>
      </c>
      <c r="AR261">
        <f t="shared" ca="1" si="209"/>
        <v>1</v>
      </c>
      <c r="AS261" s="33">
        <f t="shared" ca="1" si="210"/>
        <v>0</v>
      </c>
      <c r="AT261" s="33">
        <f t="shared" ca="1" si="211"/>
        <v>2.1064814814814813E-3</v>
      </c>
      <c r="AX261">
        <f t="shared" si="175"/>
        <v>257</v>
      </c>
      <c r="AY261" s="34">
        <v>5.1424557419055934E-4</v>
      </c>
    </row>
    <row r="262" spans="1:51" ht="15" customHeight="1">
      <c r="A262" s="2">
        <v>116</v>
      </c>
      <c r="B262" s="1">
        <f t="shared" si="177"/>
        <v>1.3425925925925925E-3</v>
      </c>
      <c r="C262" s="5">
        <f t="shared" ca="1" si="178"/>
        <v>0.81549768518518562</v>
      </c>
      <c r="D262" s="18">
        <f t="shared" ca="1" si="179"/>
        <v>0.81549768518518562</v>
      </c>
      <c r="E262" s="21">
        <f t="shared" ca="1" si="180"/>
        <v>0</v>
      </c>
      <c r="F262" s="18">
        <f t="shared" ca="1" si="181"/>
        <v>0.81549768518518562</v>
      </c>
      <c r="G262" s="25">
        <f t="shared" ref="G262:G325" ca="1" si="216">RANDBETWEEN(10,30)</f>
        <v>26</v>
      </c>
      <c r="H262" s="18">
        <f t="shared" ca="1" si="182"/>
        <v>3.0092592592592595E-4</v>
      </c>
      <c r="I262" s="18">
        <f t="shared" ca="1" si="183"/>
        <v>0.81579861111111152</v>
      </c>
      <c r="J262" s="16">
        <f t="shared" ca="1" si="184"/>
        <v>0.81579861111111152</v>
      </c>
      <c r="K262" s="23">
        <f t="shared" ca="1" si="185"/>
        <v>0</v>
      </c>
      <c r="L262" s="16">
        <f t="shared" ca="1" si="186"/>
        <v>0.81579861111111152</v>
      </c>
      <c r="M262" s="15">
        <f t="shared" ref="M262:M325" ca="1" si="217">RANDBETWEEN(8,35)</f>
        <v>31</v>
      </c>
      <c r="N262" s="16">
        <f t="shared" ca="1" si="187"/>
        <v>3.5879629629629629E-4</v>
      </c>
      <c r="O262" s="16">
        <f t="shared" ca="1" si="188"/>
        <v>0.81615740740740783</v>
      </c>
      <c r="P262" s="14">
        <f t="shared" ca="1" si="189"/>
        <v>0.81615740740740783</v>
      </c>
      <c r="Q262" s="23">
        <f>0</f>
        <v>0</v>
      </c>
      <c r="R262" s="14">
        <f t="shared" ca="1" si="190"/>
        <v>0.81615740740740783</v>
      </c>
      <c r="S262" s="13">
        <f t="shared" ref="S262:S325" ca="1" si="218">RANDBETWEEN(15,45)</f>
        <v>15</v>
      </c>
      <c r="T262" s="14">
        <f t="shared" ca="1" si="191"/>
        <v>1.7361111111111112E-4</v>
      </c>
      <c r="U262" s="14">
        <f t="shared" ca="1" si="192"/>
        <v>0.81633101851851897</v>
      </c>
      <c r="V262" s="12">
        <f t="shared" ca="1" si="193"/>
        <v>0.81633101851851897</v>
      </c>
      <c r="W262" s="23">
        <f t="shared" ca="1" si="194"/>
        <v>0</v>
      </c>
      <c r="X262" s="12">
        <f t="shared" ca="1" si="195"/>
        <v>0.81633101851851897</v>
      </c>
      <c r="Y262" s="11">
        <f t="shared" ref="Y262:Y325" ca="1" si="219">RANDBETWEEN(20,50)</f>
        <v>28</v>
      </c>
      <c r="Z262" s="12">
        <f t="shared" ca="1" si="196"/>
        <v>3.2407407407407406E-4</v>
      </c>
      <c r="AA262" s="12">
        <f t="shared" ca="1" si="197"/>
        <v>0.81665509259259306</v>
      </c>
      <c r="AB262" s="10">
        <f t="shared" ca="1" si="198"/>
        <v>0.81665509259259306</v>
      </c>
      <c r="AC262" s="23">
        <f>0</f>
        <v>0</v>
      </c>
      <c r="AD262" s="10">
        <f t="shared" ca="1" si="199"/>
        <v>0.81665509259259306</v>
      </c>
      <c r="AE262" s="9">
        <f t="shared" ca="1" si="212"/>
        <v>66</v>
      </c>
      <c r="AF262" s="10">
        <f t="shared" ca="1" si="200"/>
        <v>7.6388888888888893E-4</v>
      </c>
      <c r="AG262" s="10">
        <f t="shared" ca="1" si="201"/>
        <v>0.81741898148148195</v>
      </c>
      <c r="AH262" s="9" t="str">
        <f t="shared" ca="1" si="213"/>
        <v>Quesadilla</v>
      </c>
      <c r="AI262" s="8">
        <f t="shared" ca="1" si="202"/>
        <v>0.81741898148148195</v>
      </c>
      <c r="AJ262" s="23">
        <f t="shared" ca="1" si="203"/>
        <v>0</v>
      </c>
      <c r="AK262" s="8">
        <f t="shared" ca="1" si="204"/>
        <v>0.81741898148148195</v>
      </c>
      <c r="AL262" s="7">
        <f t="shared" ca="1" si="214"/>
        <v>16</v>
      </c>
      <c r="AM262" s="8">
        <f t="shared" ca="1" si="205"/>
        <v>1.8518518518518518E-4</v>
      </c>
      <c r="AN262" s="8">
        <f t="shared" ca="1" si="206"/>
        <v>0.81760416666666713</v>
      </c>
      <c r="AO262" s="7" t="str">
        <f t="shared" ca="1" si="215"/>
        <v>Debit</v>
      </c>
      <c r="AP262" s="1">
        <f t="shared" ca="1" si="207"/>
        <v>0</v>
      </c>
      <c r="AQ262" s="1">
        <f t="shared" ca="1" si="208"/>
        <v>2.1064814814814817E-3</v>
      </c>
      <c r="AR262">
        <f t="shared" ca="1" si="209"/>
        <v>1</v>
      </c>
      <c r="AS262" s="33">
        <f t="shared" ca="1" si="210"/>
        <v>0</v>
      </c>
      <c r="AT262" s="33">
        <f t="shared" ca="1" si="211"/>
        <v>2.1064814814814817E-3</v>
      </c>
      <c r="AX262">
        <f t="shared" si="175"/>
        <v>258</v>
      </c>
      <c r="AY262" s="34">
        <v>6.115755253686718E-4</v>
      </c>
    </row>
    <row r="263" spans="1:51" ht="15" customHeight="1">
      <c r="A263" s="2">
        <v>112</v>
      </c>
      <c r="B263" s="1">
        <f t="shared" si="177"/>
        <v>1.2962962962962963E-3</v>
      </c>
      <c r="C263" s="5">
        <f t="shared" ca="1" si="178"/>
        <v>0.81679398148148197</v>
      </c>
      <c r="D263" s="18">
        <f t="shared" ca="1" si="179"/>
        <v>0.81679398148148197</v>
      </c>
      <c r="E263" s="21">
        <f t="shared" ca="1" si="180"/>
        <v>0</v>
      </c>
      <c r="F263" s="18">
        <f t="shared" ca="1" si="181"/>
        <v>0.81679398148148197</v>
      </c>
      <c r="G263" s="25">
        <f t="shared" ca="1" si="216"/>
        <v>30</v>
      </c>
      <c r="H263" s="18">
        <f t="shared" ca="1" si="182"/>
        <v>3.4722222222222224E-4</v>
      </c>
      <c r="I263" s="18">
        <f t="shared" ca="1" si="183"/>
        <v>0.81714120370370424</v>
      </c>
      <c r="J263" s="16">
        <f t="shared" ca="1" si="184"/>
        <v>0.81714120370370424</v>
      </c>
      <c r="K263" s="23">
        <f t="shared" ca="1" si="185"/>
        <v>0</v>
      </c>
      <c r="L263" s="16">
        <f t="shared" ca="1" si="186"/>
        <v>0.81714120370370424</v>
      </c>
      <c r="M263" s="15">
        <f t="shared" ca="1" si="217"/>
        <v>12</v>
      </c>
      <c r="N263" s="16">
        <f t="shared" ca="1" si="187"/>
        <v>1.3888888888888889E-4</v>
      </c>
      <c r="O263" s="16">
        <f t="shared" ca="1" si="188"/>
        <v>0.81728009259259315</v>
      </c>
      <c r="P263" s="14">
        <f t="shared" ca="1" si="189"/>
        <v>0.81728009259259315</v>
      </c>
      <c r="Q263" s="23">
        <f>0</f>
        <v>0</v>
      </c>
      <c r="R263" s="14">
        <f t="shared" ca="1" si="190"/>
        <v>0.81728009259259315</v>
      </c>
      <c r="S263" s="13">
        <f t="shared" ca="1" si="218"/>
        <v>36</v>
      </c>
      <c r="T263" s="14">
        <f t="shared" ca="1" si="191"/>
        <v>4.1666666666666669E-4</v>
      </c>
      <c r="U263" s="14">
        <f t="shared" ca="1" si="192"/>
        <v>0.81769675925925978</v>
      </c>
      <c r="V263" s="12">
        <f t="shared" ca="1" si="193"/>
        <v>0.81769675925925978</v>
      </c>
      <c r="W263" s="23">
        <f t="shared" ca="1" si="194"/>
        <v>0</v>
      </c>
      <c r="X263" s="12">
        <f t="shared" ca="1" si="195"/>
        <v>0.81769675925925978</v>
      </c>
      <c r="Y263" s="11">
        <f t="shared" ca="1" si="219"/>
        <v>26</v>
      </c>
      <c r="Z263" s="12">
        <f t="shared" ca="1" si="196"/>
        <v>3.0092592592592595E-4</v>
      </c>
      <c r="AA263" s="12">
        <f t="shared" ca="1" si="197"/>
        <v>0.81799768518518567</v>
      </c>
      <c r="AB263" s="10">
        <f t="shared" ca="1" si="198"/>
        <v>0.81799768518518567</v>
      </c>
      <c r="AC263" s="23">
        <f>0</f>
        <v>0</v>
      </c>
      <c r="AD263" s="10">
        <f t="shared" ca="1" si="199"/>
        <v>0.81799768518518567</v>
      </c>
      <c r="AE263" s="9">
        <f t="shared" ca="1" si="212"/>
        <v>45</v>
      </c>
      <c r="AF263" s="10">
        <f t="shared" ca="1" si="200"/>
        <v>5.2083333333333333E-4</v>
      </c>
      <c r="AG263" s="10">
        <f t="shared" ca="1" si="201"/>
        <v>0.81851851851851898</v>
      </c>
      <c r="AH263" s="9" t="str">
        <f t="shared" ca="1" si="213"/>
        <v>Bowl</v>
      </c>
      <c r="AI263" s="8">
        <f t="shared" ca="1" si="202"/>
        <v>0.81851851851851898</v>
      </c>
      <c r="AJ263" s="23">
        <f t="shared" ca="1" si="203"/>
        <v>0</v>
      </c>
      <c r="AK263" s="8">
        <f t="shared" ca="1" si="204"/>
        <v>0.81851851851851898</v>
      </c>
      <c r="AL263" s="7">
        <f t="shared" ca="1" si="214"/>
        <v>20</v>
      </c>
      <c r="AM263" s="8">
        <f t="shared" ca="1" si="205"/>
        <v>2.3148148148148149E-4</v>
      </c>
      <c r="AN263" s="8">
        <f t="shared" ca="1" si="206"/>
        <v>0.81875000000000042</v>
      </c>
      <c r="AO263" s="7" t="str">
        <f t="shared" ca="1" si="215"/>
        <v>Debit</v>
      </c>
      <c r="AP263" s="1">
        <f t="shared" ca="1" si="207"/>
        <v>0</v>
      </c>
      <c r="AQ263" s="1">
        <f t="shared" ca="1" si="208"/>
        <v>1.9560185185185188E-3</v>
      </c>
      <c r="AR263">
        <f t="shared" ca="1" si="209"/>
        <v>1</v>
      </c>
      <c r="AS263" s="33">
        <f t="shared" ca="1" si="210"/>
        <v>0</v>
      </c>
      <c r="AT263" s="33">
        <f t="shared" ca="1" si="211"/>
        <v>1.9560185185185188E-3</v>
      </c>
      <c r="AX263">
        <f t="shared" ref="AX263:AX326" si="220">AX262+1</f>
        <v>259</v>
      </c>
      <c r="AY263" s="34">
        <v>4.9422752154672678E-4</v>
      </c>
    </row>
    <row r="264" spans="1:51" ht="15" customHeight="1">
      <c r="A264" s="2">
        <v>14</v>
      </c>
      <c r="B264" s="1">
        <f t="shared" si="177"/>
        <v>1.6203703703703703E-4</v>
      </c>
      <c r="C264" s="5">
        <f t="shared" ca="1" si="178"/>
        <v>0.81695601851851896</v>
      </c>
      <c r="D264" s="18">
        <f t="shared" ca="1" si="179"/>
        <v>0.81695601851851896</v>
      </c>
      <c r="E264" s="21">
        <f t="shared" ca="1" si="180"/>
        <v>1.8518518518528815E-4</v>
      </c>
      <c r="F264" s="18">
        <f t="shared" ca="1" si="181"/>
        <v>0.81714120370370424</v>
      </c>
      <c r="G264" s="25">
        <f t="shared" ca="1" si="216"/>
        <v>10</v>
      </c>
      <c r="H264" s="18">
        <f t="shared" ca="1" si="182"/>
        <v>1.1574074074074075E-4</v>
      </c>
      <c r="I264" s="18">
        <f t="shared" ca="1" si="183"/>
        <v>0.81725694444444497</v>
      </c>
      <c r="J264" s="16">
        <f t="shared" ca="1" si="184"/>
        <v>0.81725694444444497</v>
      </c>
      <c r="K264" s="23">
        <f t="shared" ca="1" si="185"/>
        <v>4.3981481481480955E-4</v>
      </c>
      <c r="L264" s="16">
        <f t="shared" ca="1" si="186"/>
        <v>0.81769675925925978</v>
      </c>
      <c r="M264" s="15">
        <f t="shared" ca="1" si="217"/>
        <v>8</v>
      </c>
      <c r="N264" s="16">
        <f t="shared" ca="1" si="187"/>
        <v>9.2592592592592588E-5</v>
      </c>
      <c r="O264" s="16">
        <f t="shared" ca="1" si="188"/>
        <v>0.81778935185185242</v>
      </c>
      <c r="P264" s="14">
        <f t="shared" ca="1" si="189"/>
        <v>0.81778935185185242</v>
      </c>
      <c r="Q264" s="23">
        <f>0</f>
        <v>0</v>
      </c>
      <c r="R264" s="14">
        <f t="shared" ca="1" si="190"/>
        <v>0.81778935185185242</v>
      </c>
      <c r="S264" s="13">
        <f t="shared" ca="1" si="218"/>
        <v>31</v>
      </c>
      <c r="T264" s="14">
        <f t="shared" ca="1" si="191"/>
        <v>3.5879629629629629E-4</v>
      </c>
      <c r="U264" s="14">
        <f t="shared" ca="1" si="192"/>
        <v>0.81814814814814874</v>
      </c>
      <c r="V264" s="12">
        <f t="shared" ca="1" si="193"/>
        <v>0.81814814814814874</v>
      </c>
      <c r="W264" s="23">
        <f t="shared" ca="1" si="194"/>
        <v>3.7037037037024323E-4</v>
      </c>
      <c r="X264" s="12">
        <f t="shared" ca="1" si="195"/>
        <v>0.81851851851851898</v>
      </c>
      <c r="Y264" s="11">
        <f t="shared" ca="1" si="219"/>
        <v>39</v>
      </c>
      <c r="Z264" s="12">
        <f t="shared" ca="1" si="196"/>
        <v>4.5138888888888887E-4</v>
      </c>
      <c r="AA264" s="12">
        <f t="shared" ca="1" si="197"/>
        <v>0.81896990740740783</v>
      </c>
      <c r="AB264" s="10">
        <f t="shared" ca="1" si="198"/>
        <v>0.81896990740740783</v>
      </c>
      <c r="AC264" s="23">
        <f>0</f>
        <v>0</v>
      </c>
      <c r="AD264" s="10">
        <f t="shared" ca="1" si="199"/>
        <v>0.81896990740740783</v>
      </c>
      <c r="AE264" s="9">
        <f t="shared" ca="1" si="212"/>
        <v>48</v>
      </c>
      <c r="AF264" s="10">
        <f t="shared" ca="1" si="200"/>
        <v>5.5555555555555556E-4</v>
      </c>
      <c r="AG264" s="10">
        <f t="shared" ca="1" si="201"/>
        <v>0.81952546296296336</v>
      </c>
      <c r="AH264" s="9" t="str">
        <f t="shared" ca="1" si="213"/>
        <v>Bowl</v>
      </c>
      <c r="AI264" s="8">
        <f t="shared" ca="1" si="202"/>
        <v>0.81952546296296336</v>
      </c>
      <c r="AJ264" s="23">
        <f t="shared" ca="1" si="203"/>
        <v>0</v>
      </c>
      <c r="AK264" s="8">
        <f t="shared" ca="1" si="204"/>
        <v>0.81952546296296336</v>
      </c>
      <c r="AL264" s="7">
        <f t="shared" ca="1" si="214"/>
        <v>30</v>
      </c>
      <c r="AM264" s="8">
        <f t="shared" ca="1" si="205"/>
        <v>3.4722222222222224E-4</v>
      </c>
      <c r="AN264" s="8">
        <f t="shared" ca="1" si="206"/>
        <v>0.81987268518518563</v>
      </c>
      <c r="AO264" s="7" t="str">
        <f t="shared" ca="1" si="215"/>
        <v>Debit</v>
      </c>
      <c r="AP264" s="1">
        <f t="shared" ca="1" si="207"/>
        <v>9.9537037037034093E-4</v>
      </c>
      <c r="AQ264" s="1">
        <f t="shared" ca="1" si="208"/>
        <v>1.9212962962962964E-3</v>
      </c>
      <c r="AR264">
        <f t="shared" ca="1" si="209"/>
        <v>1</v>
      </c>
      <c r="AS264" s="33">
        <f t="shared" ca="1" si="210"/>
        <v>9.9537037037034093E-4</v>
      </c>
      <c r="AT264" s="33">
        <f t="shared" ca="1" si="211"/>
        <v>1.9212962962962964E-3</v>
      </c>
      <c r="AX264">
        <f t="shared" si="220"/>
        <v>260</v>
      </c>
      <c r="AY264" s="34">
        <v>5.409969718145561E-4</v>
      </c>
    </row>
    <row r="265" spans="1:51" ht="15" customHeight="1">
      <c r="A265" s="2">
        <v>77</v>
      </c>
      <c r="B265" s="1">
        <f t="shared" si="177"/>
        <v>8.9120370370370373E-4</v>
      </c>
      <c r="C265" s="5">
        <f t="shared" ca="1" si="178"/>
        <v>0.81784722222222261</v>
      </c>
      <c r="D265" s="18">
        <f t="shared" ca="1" si="179"/>
        <v>0.81784722222222261</v>
      </c>
      <c r="E265" s="21">
        <f t="shared" ca="1" si="180"/>
        <v>0</v>
      </c>
      <c r="F265" s="18">
        <f t="shared" ca="1" si="181"/>
        <v>0.81784722222222261</v>
      </c>
      <c r="G265" s="25">
        <f t="shared" ca="1" si="216"/>
        <v>13</v>
      </c>
      <c r="H265" s="18">
        <f t="shared" ca="1" si="182"/>
        <v>1.5046296296296297E-4</v>
      </c>
      <c r="I265" s="18">
        <f t="shared" ca="1" si="183"/>
        <v>0.81799768518518556</v>
      </c>
      <c r="J265" s="16">
        <f t="shared" ca="1" si="184"/>
        <v>0.81799768518518556</v>
      </c>
      <c r="K265" s="23">
        <f t="shared" ca="1" si="185"/>
        <v>1.5046296296317152E-4</v>
      </c>
      <c r="L265" s="16">
        <f t="shared" ca="1" si="186"/>
        <v>0.81814814814814874</v>
      </c>
      <c r="M265" s="15">
        <f t="shared" ca="1" si="217"/>
        <v>30</v>
      </c>
      <c r="N265" s="16">
        <f t="shared" ca="1" si="187"/>
        <v>3.4722222222222224E-4</v>
      </c>
      <c r="O265" s="16">
        <f t="shared" ca="1" si="188"/>
        <v>0.81849537037037101</v>
      </c>
      <c r="P265" s="14">
        <f t="shared" ca="1" si="189"/>
        <v>0.81849537037037101</v>
      </c>
      <c r="Q265" s="23">
        <f>0</f>
        <v>0</v>
      </c>
      <c r="R265" s="14">
        <f t="shared" ca="1" si="190"/>
        <v>0.81849537037037101</v>
      </c>
      <c r="S265" s="13">
        <f t="shared" ca="1" si="218"/>
        <v>19</v>
      </c>
      <c r="T265" s="14">
        <f t="shared" ca="1" si="191"/>
        <v>2.199074074074074E-4</v>
      </c>
      <c r="U265" s="14">
        <f t="shared" ca="1" si="192"/>
        <v>0.81871527777777842</v>
      </c>
      <c r="V265" s="12">
        <f t="shared" ca="1" si="193"/>
        <v>0.81871527777777842</v>
      </c>
      <c r="W265" s="23">
        <f t="shared" ca="1" si="194"/>
        <v>8.1018518518494176E-4</v>
      </c>
      <c r="X265" s="12">
        <f t="shared" ca="1" si="195"/>
        <v>0.81952546296296336</v>
      </c>
      <c r="Y265" s="11">
        <f t="shared" ca="1" si="219"/>
        <v>44</v>
      </c>
      <c r="Z265" s="12">
        <f t="shared" ca="1" si="196"/>
        <v>5.0925925925925921E-4</v>
      </c>
      <c r="AA265" s="12">
        <f t="shared" ca="1" si="197"/>
        <v>0.82003472222222262</v>
      </c>
      <c r="AB265" s="10">
        <f t="shared" ca="1" si="198"/>
        <v>0.82003472222222262</v>
      </c>
      <c r="AC265" s="23">
        <f>0</f>
        <v>0</v>
      </c>
      <c r="AD265" s="10">
        <f t="shared" ca="1" si="199"/>
        <v>0.82003472222222262</v>
      </c>
      <c r="AE265" s="9">
        <f t="shared" ca="1" si="212"/>
        <v>35</v>
      </c>
      <c r="AF265" s="10">
        <f t="shared" ca="1" si="200"/>
        <v>4.0509259259259258E-4</v>
      </c>
      <c r="AG265" s="10">
        <f t="shared" ca="1" si="201"/>
        <v>0.8204398148148152</v>
      </c>
      <c r="AH265" s="9" t="str">
        <f t="shared" ca="1" si="213"/>
        <v>Bowl</v>
      </c>
      <c r="AI265" s="8">
        <f t="shared" ca="1" si="202"/>
        <v>0.8204398148148152</v>
      </c>
      <c r="AJ265" s="23">
        <f t="shared" ca="1" si="203"/>
        <v>0</v>
      </c>
      <c r="AK265" s="8">
        <f t="shared" ca="1" si="204"/>
        <v>0.8204398148148152</v>
      </c>
      <c r="AL265" s="7">
        <f t="shared" ca="1" si="214"/>
        <v>11</v>
      </c>
      <c r="AM265" s="8">
        <f t="shared" ca="1" si="205"/>
        <v>1.273148148148148E-4</v>
      </c>
      <c r="AN265" s="8">
        <f t="shared" ca="1" si="206"/>
        <v>0.82056712962962997</v>
      </c>
      <c r="AO265" s="7" t="str">
        <f t="shared" ca="1" si="215"/>
        <v>Debit</v>
      </c>
      <c r="AP265" s="1">
        <f t="shared" ca="1" si="207"/>
        <v>9.6064814814811328E-4</v>
      </c>
      <c r="AQ265" s="1">
        <f t="shared" ca="1" si="208"/>
        <v>1.7592592592592592E-3</v>
      </c>
      <c r="AR265">
        <f t="shared" ca="1" si="209"/>
        <v>1</v>
      </c>
      <c r="AS265" s="33">
        <f t="shared" ca="1" si="210"/>
        <v>9.6064814814811328E-4</v>
      </c>
      <c r="AT265" s="33">
        <f t="shared" ca="1" si="211"/>
        <v>1.7592592592592592E-3</v>
      </c>
      <c r="AX265">
        <f t="shared" si="220"/>
        <v>261</v>
      </c>
      <c r="AY265" s="34">
        <v>5.5861285814121228E-4</v>
      </c>
    </row>
    <row r="266" spans="1:51" ht="15" customHeight="1">
      <c r="A266" s="2">
        <v>159</v>
      </c>
      <c r="B266" s="1">
        <f t="shared" si="177"/>
        <v>1.8402777777777777E-3</v>
      </c>
      <c r="C266" s="5">
        <f t="shared" ca="1" si="178"/>
        <v>0.81968750000000035</v>
      </c>
      <c r="D266" s="18">
        <f t="shared" ca="1" si="179"/>
        <v>0.81968750000000035</v>
      </c>
      <c r="E266" s="21">
        <f t="shared" ca="1" si="180"/>
        <v>0</v>
      </c>
      <c r="F266" s="18">
        <f t="shared" ca="1" si="181"/>
        <v>0.81968750000000035</v>
      </c>
      <c r="G266" s="25">
        <f t="shared" ca="1" si="216"/>
        <v>12</v>
      </c>
      <c r="H266" s="18">
        <f t="shared" ca="1" si="182"/>
        <v>1.3888888888888889E-4</v>
      </c>
      <c r="I266" s="18">
        <f t="shared" ca="1" si="183"/>
        <v>0.81982638888888926</v>
      </c>
      <c r="J266" s="16">
        <f t="shared" ca="1" si="184"/>
        <v>0.81982638888888926</v>
      </c>
      <c r="K266" s="23">
        <f t="shared" ca="1" si="185"/>
        <v>0</v>
      </c>
      <c r="L266" s="16">
        <f t="shared" ca="1" si="186"/>
        <v>0.81982638888888926</v>
      </c>
      <c r="M266" s="15">
        <f t="shared" ca="1" si="217"/>
        <v>11</v>
      </c>
      <c r="N266" s="16">
        <f t="shared" ca="1" si="187"/>
        <v>1.273148148148148E-4</v>
      </c>
      <c r="O266" s="16">
        <f t="shared" ca="1" si="188"/>
        <v>0.81995370370370402</v>
      </c>
      <c r="P266" s="14">
        <f t="shared" ca="1" si="189"/>
        <v>0.81995370370370402</v>
      </c>
      <c r="Q266" s="23">
        <f>0</f>
        <v>0</v>
      </c>
      <c r="R266" s="14">
        <f t="shared" ca="1" si="190"/>
        <v>0.81995370370370402</v>
      </c>
      <c r="S266" s="13">
        <f t="shared" ca="1" si="218"/>
        <v>35</v>
      </c>
      <c r="T266" s="14">
        <f t="shared" ca="1" si="191"/>
        <v>4.0509259259259258E-4</v>
      </c>
      <c r="U266" s="14">
        <f t="shared" ca="1" si="192"/>
        <v>0.8203587962962966</v>
      </c>
      <c r="V266" s="12">
        <f t="shared" ca="1" si="193"/>
        <v>0.8203587962962966</v>
      </c>
      <c r="W266" s="23">
        <f t="shared" ca="1" si="194"/>
        <v>8.1018518518605198E-5</v>
      </c>
      <c r="X266" s="12">
        <f t="shared" ca="1" si="195"/>
        <v>0.8204398148148152</v>
      </c>
      <c r="Y266" s="11">
        <f t="shared" ca="1" si="219"/>
        <v>39</v>
      </c>
      <c r="Z266" s="12">
        <f t="shared" ca="1" si="196"/>
        <v>4.5138888888888887E-4</v>
      </c>
      <c r="AA266" s="12">
        <f t="shared" ca="1" si="197"/>
        <v>0.82089120370370405</v>
      </c>
      <c r="AB266" s="10">
        <f t="shared" ca="1" si="198"/>
        <v>0.82089120370370405</v>
      </c>
      <c r="AC266" s="23">
        <f>0</f>
        <v>0</v>
      </c>
      <c r="AD266" s="10">
        <f t="shared" ca="1" si="199"/>
        <v>0.82089120370370405</v>
      </c>
      <c r="AE266" s="9">
        <f t="shared" ca="1" si="212"/>
        <v>68</v>
      </c>
      <c r="AF266" s="10">
        <f t="shared" ca="1" si="200"/>
        <v>7.8703703703703705E-4</v>
      </c>
      <c r="AG266" s="10">
        <f t="shared" ca="1" si="201"/>
        <v>0.82167824074074114</v>
      </c>
      <c r="AH266" s="9" t="str">
        <f t="shared" ca="1" si="213"/>
        <v>Quesadilla</v>
      </c>
      <c r="AI266" s="8">
        <f t="shared" ca="1" si="202"/>
        <v>0.82167824074074114</v>
      </c>
      <c r="AJ266" s="23">
        <f t="shared" ca="1" si="203"/>
        <v>0</v>
      </c>
      <c r="AK266" s="8">
        <f t="shared" ca="1" si="204"/>
        <v>0.82167824074074114</v>
      </c>
      <c r="AL266" s="7">
        <f t="shared" ca="1" si="214"/>
        <v>26</v>
      </c>
      <c r="AM266" s="8">
        <f t="shared" ca="1" si="205"/>
        <v>3.0092592592592595E-4</v>
      </c>
      <c r="AN266" s="8">
        <f t="shared" ca="1" si="206"/>
        <v>0.82197916666666704</v>
      </c>
      <c r="AO266" s="7" t="str">
        <f t="shared" ca="1" si="215"/>
        <v>Debit</v>
      </c>
      <c r="AP266" s="1">
        <f t="shared" ca="1" si="207"/>
        <v>8.1018518518605198E-5</v>
      </c>
      <c r="AQ266" s="1">
        <f t="shared" ca="1" si="208"/>
        <v>2.2106481481481478E-3</v>
      </c>
      <c r="AR266">
        <f t="shared" ca="1" si="209"/>
        <v>1</v>
      </c>
      <c r="AS266" s="33">
        <f t="shared" ca="1" si="210"/>
        <v>8.1018518518605198E-5</v>
      </c>
      <c r="AT266" s="33">
        <f t="shared" ca="1" si="211"/>
        <v>2.2106481481481478E-3</v>
      </c>
      <c r="AX266">
        <f t="shared" si="220"/>
        <v>262</v>
      </c>
      <c r="AY266" s="34">
        <v>5.3506434894014492E-4</v>
      </c>
    </row>
    <row r="267" spans="1:51" ht="15" customHeight="1">
      <c r="A267" s="2">
        <v>17</v>
      </c>
      <c r="B267" s="1">
        <f t="shared" si="177"/>
        <v>1.9675925925925926E-4</v>
      </c>
      <c r="C267" s="5">
        <f t="shared" ca="1" si="178"/>
        <v>0.81988425925925956</v>
      </c>
      <c r="D267" s="18">
        <f t="shared" ca="1" si="179"/>
        <v>0.81988425925925956</v>
      </c>
      <c r="E267" s="21">
        <f t="shared" ca="1" si="180"/>
        <v>0</v>
      </c>
      <c r="F267" s="18">
        <f t="shared" ca="1" si="181"/>
        <v>0.81988425925925956</v>
      </c>
      <c r="G267" s="25">
        <f t="shared" ca="1" si="216"/>
        <v>10</v>
      </c>
      <c r="H267" s="18">
        <f t="shared" ca="1" si="182"/>
        <v>1.1574074074074075E-4</v>
      </c>
      <c r="I267" s="18">
        <f t="shared" ca="1" si="183"/>
        <v>0.82000000000000028</v>
      </c>
      <c r="J267" s="16">
        <f t="shared" ca="1" si="184"/>
        <v>0.82000000000000028</v>
      </c>
      <c r="K267" s="23">
        <f t="shared" ca="1" si="185"/>
        <v>3.5879629629631538E-4</v>
      </c>
      <c r="L267" s="16">
        <f t="shared" ca="1" si="186"/>
        <v>0.8203587962962966</v>
      </c>
      <c r="M267" s="15">
        <f t="shared" ca="1" si="217"/>
        <v>8</v>
      </c>
      <c r="N267" s="16">
        <f t="shared" ca="1" si="187"/>
        <v>9.2592592592592588E-5</v>
      </c>
      <c r="O267" s="16">
        <f t="shared" ca="1" si="188"/>
        <v>0.82045138888888924</v>
      </c>
      <c r="P267" s="14">
        <f t="shared" ca="1" si="189"/>
        <v>0.82045138888888924</v>
      </c>
      <c r="Q267" s="23">
        <f>0</f>
        <v>0</v>
      </c>
      <c r="R267" s="14">
        <f t="shared" ca="1" si="190"/>
        <v>0.82045138888888924</v>
      </c>
      <c r="S267" s="13">
        <f t="shared" ca="1" si="218"/>
        <v>33</v>
      </c>
      <c r="T267" s="14">
        <f t="shared" ca="1" si="191"/>
        <v>3.8194444444444446E-4</v>
      </c>
      <c r="U267" s="14">
        <f t="shared" ca="1" si="192"/>
        <v>0.82083333333333364</v>
      </c>
      <c r="V267" s="12">
        <f t="shared" ca="1" si="193"/>
        <v>0.82083333333333364</v>
      </c>
      <c r="W267" s="23">
        <f t="shared" ca="1" si="194"/>
        <v>8.4490740740750248E-4</v>
      </c>
      <c r="X267" s="12">
        <f t="shared" ca="1" si="195"/>
        <v>0.82167824074074114</v>
      </c>
      <c r="Y267" s="11">
        <f t="shared" ca="1" si="219"/>
        <v>39</v>
      </c>
      <c r="Z267" s="12">
        <f t="shared" ca="1" si="196"/>
        <v>4.5138888888888887E-4</v>
      </c>
      <c r="AA267" s="12">
        <f t="shared" ca="1" si="197"/>
        <v>0.82212962962962999</v>
      </c>
      <c r="AB267" s="10">
        <f t="shared" ca="1" si="198"/>
        <v>0.82212962962962999</v>
      </c>
      <c r="AC267" s="23">
        <f>0</f>
        <v>0</v>
      </c>
      <c r="AD267" s="10">
        <f t="shared" ca="1" si="199"/>
        <v>0.82212962962962999</v>
      </c>
      <c r="AE267" s="9">
        <f t="shared" ca="1" si="212"/>
        <v>59</v>
      </c>
      <c r="AF267" s="10">
        <f t="shared" ca="1" si="200"/>
        <v>6.8287037037037036E-4</v>
      </c>
      <c r="AG267" s="10">
        <f t="shared" ca="1" si="201"/>
        <v>0.82281250000000039</v>
      </c>
      <c r="AH267" s="9" t="str">
        <f t="shared" ca="1" si="213"/>
        <v>Quesadilla</v>
      </c>
      <c r="AI267" s="8">
        <f t="shared" ca="1" si="202"/>
        <v>0.82281250000000039</v>
      </c>
      <c r="AJ267" s="23">
        <f t="shared" ca="1" si="203"/>
        <v>0</v>
      </c>
      <c r="AK267" s="8">
        <f t="shared" ca="1" si="204"/>
        <v>0.82281250000000039</v>
      </c>
      <c r="AL267" s="7">
        <f t="shared" ca="1" si="214"/>
        <v>22</v>
      </c>
      <c r="AM267" s="8">
        <f t="shared" ca="1" si="205"/>
        <v>2.5462962962962961E-4</v>
      </c>
      <c r="AN267" s="8">
        <f t="shared" ca="1" si="206"/>
        <v>0.82306712962963002</v>
      </c>
      <c r="AO267" s="7" t="str">
        <f t="shared" ca="1" si="215"/>
        <v>Debit</v>
      </c>
      <c r="AP267" s="1">
        <f t="shared" ca="1" si="207"/>
        <v>1.2037037037038179E-3</v>
      </c>
      <c r="AQ267" s="1">
        <f t="shared" ca="1" si="208"/>
        <v>1.9791666666666668E-3</v>
      </c>
      <c r="AR267">
        <f t="shared" ca="1" si="209"/>
        <v>1</v>
      </c>
      <c r="AS267" s="33">
        <f t="shared" ca="1" si="210"/>
        <v>1.2037037037038179E-3</v>
      </c>
      <c r="AT267" s="33">
        <f t="shared" ca="1" si="211"/>
        <v>1.9791666666666668E-3</v>
      </c>
      <c r="AX267">
        <f t="shared" si="220"/>
        <v>263</v>
      </c>
      <c r="AY267" s="34">
        <v>5.7362417276210335E-4</v>
      </c>
    </row>
    <row r="268" spans="1:51" ht="15" customHeight="1">
      <c r="A268" s="2">
        <v>52</v>
      </c>
      <c r="B268" s="1">
        <f t="shared" si="177"/>
        <v>6.018518518518519E-4</v>
      </c>
      <c r="C268" s="5">
        <f t="shared" ca="1" si="178"/>
        <v>0.82048611111111136</v>
      </c>
      <c r="D268" s="18">
        <f t="shared" ca="1" si="179"/>
        <v>0.82048611111111136</v>
      </c>
      <c r="E268" s="21">
        <f t="shared" ca="1" si="180"/>
        <v>0</v>
      </c>
      <c r="F268" s="18">
        <f t="shared" ca="1" si="181"/>
        <v>0.82048611111111136</v>
      </c>
      <c r="G268" s="25">
        <f t="shared" ca="1" si="216"/>
        <v>30</v>
      </c>
      <c r="H268" s="18">
        <f t="shared" ca="1" si="182"/>
        <v>3.4722222222222224E-4</v>
      </c>
      <c r="I268" s="18">
        <f t="shared" ca="1" si="183"/>
        <v>0.82083333333333364</v>
      </c>
      <c r="J268" s="16">
        <f t="shared" ca="1" si="184"/>
        <v>0.82083333333333364</v>
      </c>
      <c r="K268" s="23">
        <f t="shared" ca="1" si="185"/>
        <v>0</v>
      </c>
      <c r="L268" s="16">
        <f t="shared" ca="1" si="186"/>
        <v>0.82083333333333364</v>
      </c>
      <c r="M268" s="15">
        <f t="shared" ca="1" si="217"/>
        <v>13</v>
      </c>
      <c r="N268" s="16">
        <f t="shared" ca="1" si="187"/>
        <v>1.5046296296296297E-4</v>
      </c>
      <c r="O268" s="16">
        <f t="shared" ca="1" si="188"/>
        <v>0.82098379629629659</v>
      </c>
      <c r="P268" s="14">
        <f t="shared" ca="1" si="189"/>
        <v>0.82098379629629659</v>
      </c>
      <c r="Q268" s="23">
        <f>0</f>
        <v>0</v>
      </c>
      <c r="R268" s="14">
        <f t="shared" ca="1" si="190"/>
        <v>0.82098379629629659</v>
      </c>
      <c r="S268" s="13">
        <f t="shared" ca="1" si="218"/>
        <v>38</v>
      </c>
      <c r="T268" s="14">
        <f t="shared" ca="1" si="191"/>
        <v>4.3981481481481481E-4</v>
      </c>
      <c r="U268" s="14">
        <f t="shared" ca="1" si="192"/>
        <v>0.8214236111111114</v>
      </c>
      <c r="V268" s="12">
        <f t="shared" ca="1" si="193"/>
        <v>0.8214236111111114</v>
      </c>
      <c r="W268" s="23">
        <f t="shared" ca="1" si="194"/>
        <v>1.388888888888995E-3</v>
      </c>
      <c r="X268" s="12">
        <f t="shared" ca="1" si="195"/>
        <v>0.82281250000000039</v>
      </c>
      <c r="Y268" s="11">
        <f t="shared" ca="1" si="219"/>
        <v>48</v>
      </c>
      <c r="Z268" s="12">
        <f t="shared" ca="1" si="196"/>
        <v>5.5555555555555556E-4</v>
      </c>
      <c r="AA268" s="12">
        <f t="shared" ca="1" si="197"/>
        <v>0.82336805555555592</v>
      </c>
      <c r="AB268" s="10">
        <f t="shared" ca="1" si="198"/>
        <v>0.82336805555555592</v>
      </c>
      <c r="AC268" s="23">
        <f>0</f>
        <v>0</v>
      </c>
      <c r="AD268" s="10">
        <f t="shared" ca="1" si="199"/>
        <v>0.82336805555555592</v>
      </c>
      <c r="AE268" s="9">
        <f t="shared" ca="1" si="212"/>
        <v>35</v>
      </c>
      <c r="AF268" s="10">
        <f t="shared" ca="1" si="200"/>
        <v>4.0509259259259258E-4</v>
      </c>
      <c r="AG268" s="10">
        <f t="shared" ca="1" si="201"/>
        <v>0.8237731481481485</v>
      </c>
      <c r="AH268" s="9" t="str">
        <f t="shared" ca="1" si="213"/>
        <v>Bowl</v>
      </c>
      <c r="AI268" s="8">
        <f t="shared" ca="1" si="202"/>
        <v>0.8237731481481485</v>
      </c>
      <c r="AJ268" s="23">
        <f t="shared" ca="1" si="203"/>
        <v>0</v>
      </c>
      <c r="AK268" s="8">
        <f t="shared" ca="1" si="204"/>
        <v>0.8237731481481485</v>
      </c>
      <c r="AL268" s="7">
        <f t="shared" ca="1" si="214"/>
        <v>27</v>
      </c>
      <c r="AM268" s="8">
        <f t="shared" ca="1" si="205"/>
        <v>3.1250000000000001E-4</v>
      </c>
      <c r="AN268" s="8">
        <f t="shared" ca="1" si="206"/>
        <v>0.82408564814814855</v>
      </c>
      <c r="AO268" s="7" t="str">
        <f t="shared" ca="1" si="215"/>
        <v>Debit</v>
      </c>
      <c r="AP268" s="1">
        <f t="shared" ca="1" si="207"/>
        <v>1.388888888888995E-3</v>
      </c>
      <c r="AQ268" s="1">
        <f t="shared" ca="1" si="208"/>
        <v>2.2106481481481482E-3</v>
      </c>
      <c r="AR268">
        <f t="shared" ca="1" si="209"/>
        <v>1</v>
      </c>
      <c r="AS268" s="33">
        <f t="shared" ca="1" si="210"/>
        <v>1.388888888888995E-3</v>
      </c>
      <c r="AT268" s="33">
        <f t="shared" ca="1" si="211"/>
        <v>2.2106481481481482E-3</v>
      </c>
      <c r="AX268">
        <f t="shared" si="220"/>
        <v>264</v>
      </c>
      <c r="AY268" s="34">
        <v>5.8461853020217195E-4</v>
      </c>
    </row>
    <row r="269" spans="1:51" ht="15" customHeight="1">
      <c r="A269" s="2">
        <v>54</v>
      </c>
      <c r="B269" s="1">
        <f t="shared" si="177"/>
        <v>6.2500000000000001E-4</v>
      </c>
      <c r="C269" s="5">
        <f t="shared" ca="1" si="178"/>
        <v>0.82111111111111135</v>
      </c>
      <c r="D269" s="18">
        <f t="shared" ca="1" si="179"/>
        <v>0.82111111111111135</v>
      </c>
      <c r="E269" s="21">
        <f t="shared" ca="1" si="180"/>
        <v>0</v>
      </c>
      <c r="F269" s="18">
        <f t="shared" ca="1" si="181"/>
        <v>0.82111111111111135</v>
      </c>
      <c r="G269" s="25">
        <f t="shared" ca="1" si="216"/>
        <v>12</v>
      </c>
      <c r="H269" s="18">
        <f t="shared" ca="1" si="182"/>
        <v>1.3888888888888889E-4</v>
      </c>
      <c r="I269" s="18">
        <f t="shared" ca="1" si="183"/>
        <v>0.82125000000000026</v>
      </c>
      <c r="J269" s="16">
        <f t="shared" ca="1" si="184"/>
        <v>0.82125000000000026</v>
      </c>
      <c r="K269" s="23">
        <f t="shared" ca="1" si="185"/>
        <v>1.7361111111113825E-4</v>
      </c>
      <c r="L269" s="16">
        <f t="shared" ca="1" si="186"/>
        <v>0.8214236111111114</v>
      </c>
      <c r="M269" s="15">
        <f t="shared" ca="1" si="217"/>
        <v>23</v>
      </c>
      <c r="N269" s="16">
        <f t="shared" ca="1" si="187"/>
        <v>2.6620370370370372E-4</v>
      </c>
      <c r="O269" s="16">
        <f t="shared" ca="1" si="188"/>
        <v>0.82168981481481507</v>
      </c>
      <c r="P269" s="14">
        <f t="shared" ca="1" si="189"/>
        <v>0.82168981481481507</v>
      </c>
      <c r="Q269" s="23">
        <f>0</f>
        <v>0</v>
      </c>
      <c r="R269" s="14">
        <f t="shared" ca="1" si="190"/>
        <v>0.82168981481481507</v>
      </c>
      <c r="S269" s="13">
        <f t="shared" ca="1" si="218"/>
        <v>40</v>
      </c>
      <c r="T269" s="14">
        <f t="shared" ca="1" si="191"/>
        <v>4.6296296296296298E-4</v>
      </c>
      <c r="U269" s="14">
        <f t="shared" ca="1" si="192"/>
        <v>0.82215277777777807</v>
      </c>
      <c r="V269" s="12">
        <f t="shared" ca="1" si="193"/>
        <v>0.82215277777777807</v>
      </c>
      <c r="W269" s="23">
        <f t="shared" ca="1" si="194"/>
        <v>1.6203703703704386E-3</v>
      </c>
      <c r="X269" s="12">
        <f t="shared" ca="1" si="195"/>
        <v>0.8237731481481485</v>
      </c>
      <c r="Y269" s="11">
        <f t="shared" ca="1" si="219"/>
        <v>43</v>
      </c>
      <c r="Z269" s="12">
        <f t="shared" ca="1" si="196"/>
        <v>4.9768518518518521E-4</v>
      </c>
      <c r="AA269" s="12">
        <f t="shared" ca="1" si="197"/>
        <v>0.82427083333333373</v>
      </c>
      <c r="AB269" s="10">
        <f t="shared" ca="1" si="198"/>
        <v>0.82427083333333373</v>
      </c>
      <c r="AC269" s="23">
        <f>0</f>
        <v>0</v>
      </c>
      <c r="AD269" s="10">
        <f t="shared" ca="1" si="199"/>
        <v>0.82427083333333373</v>
      </c>
      <c r="AE269" s="9">
        <f t="shared" ca="1" si="212"/>
        <v>40</v>
      </c>
      <c r="AF269" s="10">
        <f t="shared" ca="1" si="200"/>
        <v>4.6296296296296298E-4</v>
      </c>
      <c r="AG269" s="10">
        <f t="shared" ca="1" si="201"/>
        <v>0.82473379629629673</v>
      </c>
      <c r="AH269" s="9" t="str">
        <f t="shared" ca="1" si="213"/>
        <v>Bowl</v>
      </c>
      <c r="AI269" s="8">
        <f t="shared" ca="1" si="202"/>
        <v>0.82473379629629673</v>
      </c>
      <c r="AJ269" s="23">
        <f t="shared" ca="1" si="203"/>
        <v>0</v>
      </c>
      <c r="AK269" s="8">
        <f t="shared" ca="1" si="204"/>
        <v>0.82473379629629673</v>
      </c>
      <c r="AL269" s="7">
        <f t="shared" ca="1" si="214"/>
        <v>30</v>
      </c>
      <c r="AM269" s="8">
        <f t="shared" ca="1" si="205"/>
        <v>3.4722222222222224E-4</v>
      </c>
      <c r="AN269" s="8">
        <f t="shared" ca="1" si="206"/>
        <v>0.825081018518519</v>
      </c>
      <c r="AO269" s="7" t="str">
        <f t="shared" ca="1" si="215"/>
        <v>Debit</v>
      </c>
      <c r="AP269" s="1">
        <f t="shared" ca="1" si="207"/>
        <v>1.7939814814815769E-3</v>
      </c>
      <c r="AQ269" s="1">
        <f t="shared" ca="1" si="208"/>
        <v>2.1759259259259262E-3</v>
      </c>
      <c r="AR269">
        <f t="shared" ca="1" si="209"/>
        <v>1</v>
      </c>
      <c r="AS269" s="33">
        <f t="shared" ca="1" si="210"/>
        <v>1.7939814814815769E-3</v>
      </c>
      <c r="AT269" s="33">
        <f t="shared" ca="1" si="211"/>
        <v>2.1759259259259262E-3</v>
      </c>
      <c r="AX269">
        <f t="shared" si="220"/>
        <v>265</v>
      </c>
      <c r="AY269" s="34">
        <v>5.4496110530594078E-4</v>
      </c>
    </row>
    <row r="270" spans="1:51" ht="15" customHeight="1">
      <c r="A270" s="2">
        <v>15</v>
      </c>
      <c r="B270" s="1">
        <f t="shared" si="177"/>
        <v>1.7361111111111112E-4</v>
      </c>
      <c r="C270" s="5">
        <f t="shared" ca="1" si="178"/>
        <v>0.82128472222222249</v>
      </c>
      <c r="D270" s="18">
        <f t="shared" ca="1" si="179"/>
        <v>0.82128472222222249</v>
      </c>
      <c r="E270" s="21">
        <f t="shared" ca="1" si="180"/>
        <v>0</v>
      </c>
      <c r="F270" s="18">
        <f t="shared" ca="1" si="181"/>
        <v>0.82128472222222249</v>
      </c>
      <c r="G270" s="25">
        <f t="shared" ca="1" si="216"/>
        <v>17</v>
      </c>
      <c r="H270" s="18">
        <f t="shared" ca="1" si="182"/>
        <v>1.9675925925925926E-4</v>
      </c>
      <c r="I270" s="18">
        <f t="shared" ca="1" si="183"/>
        <v>0.8214814814814817</v>
      </c>
      <c r="J270" s="16">
        <f t="shared" ca="1" si="184"/>
        <v>0.8214814814814817</v>
      </c>
      <c r="K270" s="23">
        <f t="shared" ca="1" si="185"/>
        <v>6.7129629629636423E-4</v>
      </c>
      <c r="L270" s="16">
        <f t="shared" ca="1" si="186"/>
        <v>0.82215277777777807</v>
      </c>
      <c r="M270" s="15">
        <f t="shared" ca="1" si="217"/>
        <v>22</v>
      </c>
      <c r="N270" s="16">
        <f t="shared" ca="1" si="187"/>
        <v>2.5462962962962961E-4</v>
      </c>
      <c r="O270" s="16">
        <f t="shared" ca="1" si="188"/>
        <v>0.8224074074074077</v>
      </c>
      <c r="P270" s="14">
        <f t="shared" ca="1" si="189"/>
        <v>0.8224074074074077</v>
      </c>
      <c r="Q270" s="23">
        <f>0</f>
        <v>0</v>
      </c>
      <c r="R270" s="14">
        <f t="shared" ca="1" si="190"/>
        <v>0.8224074074074077</v>
      </c>
      <c r="S270" s="13">
        <f t="shared" ca="1" si="218"/>
        <v>20</v>
      </c>
      <c r="T270" s="14">
        <f t="shared" ca="1" si="191"/>
        <v>2.3148148148148149E-4</v>
      </c>
      <c r="U270" s="14">
        <f t="shared" ca="1" si="192"/>
        <v>0.82263888888888914</v>
      </c>
      <c r="V270" s="12">
        <f t="shared" ca="1" si="193"/>
        <v>0.82263888888888914</v>
      </c>
      <c r="W270" s="23">
        <f t="shared" ca="1" si="194"/>
        <v>2.0949074074075869E-3</v>
      </c>
      <c r="X270" s="12">
        <f t="shared" ca="1" si="195"/>
        <v>0.82473379629629673</v>
      </c>
      <c r="Y270" s="11">
        <f t="shared" ca="1" si="219"/>
        <v>40</v>
      </c>
      <c r="Z270" s="12">
        <f t="shared" ca="1" si="196"/>
        <v>4.6296296296296298E-4</v>
      </c>
      <c r="AA270" s="12">
        <f t="shared" ca="1" si="197"/>
        <v>0.82519675925925973</v>
      </c>
      <c r="AB270" s="10">
        <f t="shared" ca="1" si="198"/>
        <v>0.82519675925925973</v>
      </c>
      <c r="AC270" s="23">
        <f>0</f>
        <v>0</v>
      </c>
      <c r="AD270" s="10">
        <f t="shared" ca="1" si="199"/>
        <v>0.82519675925925973</v>
      </c>
      <c r="AE270" s="9">
        <f t="shared" ca="1" si="212"/>
        <v>38</v>
      </c>
      <c r="AF270" s="10">
        <f t="shared" ca="1" si="200"/>
        <v>4.3981481481481481E-4</v>
      </c>
      <c r="AG270" s="10">
        <f t="shared" ca="1" si="201"/>
        <v>0.82563657407407454</v>
      </c>
      <c r="AH270" s="9" t="str">
        <f t="shared" ca="1" si="213"/>
        <v>Bowl</v>
      </c>
      <c r="AI270" s="8">
        <f t="shared" ca="1" si="202"/>
        <v>0.82563657407407454</v>
      </c>
      <c r="AJ270" s="23">
        <f t="shared" ca="1" si="203"/>
        <v>0</v>
      </c>
      <c r="AK270" s="8">
        <f t="shared" ca="1" si="204"/>
        <v>0.82563657407407454</v>
      </c>
      <c r="AL270" s="7">
        <f t="shared" ca="1" si="214"/>
        <v>12</v>
      </c>
      <c r="AM270" s="8">
        <f t="shared" ca="1" si="205"/>
        <v>1.3888888888888889E-4</v>
      </c>
      <c r="AN270" s="8">
        <f t="shared" ca="1" si="206"/>
        <v>0.82577546296296345</v>
      </c>
      <c r="AO270" s="7" t="str">
        <f t="shared" ca="1" si="215"/>
        <v>Debit</v>
      </c>
      <c r="AP270" s="1">
        <f t="shared" ca="1" si="207"/>
        <v>2.7662037037039511E-3</v>
      </c>
      <c r="AQ270" s="1">
        <f t="shared" ca="1" si="208"/>
        <v>1.724537037037037E-3</v>
      </c>
      <c r="AR270">
        <f t="shared" ca="1" si="209"/>
        <v>1</v>
      </c>
      <c r="AS270" s="33">
        <f t="shared" ca="1" si="210"/>
        <v>2.7662037037039511E-3</v>
      </c>
      <c r="AT270" s="33">
        <f t="shared" ca="1" si="211"/>
        <v>1.724537037037037E-3</v>
      </c>
      <c r="AX270">
        <f t="shared" si="220"/>
        <v>266</v>
      </c>
      <c r="AY270" s="34">
        <v>4.6325322187393194E-4</v>
      </c>
    </row>
    <row r="271" spans="1:51" ht="15" customHeight="1">
      <c r="A271" s="2">
        <v>81</v>
      </c>
      <c r="B271" s="1">
        <f t="shared" si="177"/>
        <v>9.3749999999999997E-4</v>
      </c>
      <c r="C271" s="5">
        <f t="shared" ca="1" si="178"/>
        <v>0.82222222222222252</v>
      </c>
      <c r="D271" s="18">
        <f t="shared" ca="1" si="179"/>
        <v>0.82222222222222252</v>
      </c>
      <c r="E271" s="21">
        <f t="shared" ca="1" si="180"/>
        <v>0</v>
      </c>
      <c r="F271" s="18">
        <f t="shared" ca="1" si="181"/>
        <v>0.82222222222222252</v>
      </c>
      <c r="G271" s="25">
        <f t="shared" ca="1" si="216"/>
        <v>15</v>
      </c>
      <c r="H271" s="18">
        <f t="shared" ca="1" si="182"/>
        <v>1.7361111111111112E-4</v>
      </c>
      <c r="I271" s="18">
        <f t="shared" ca="1" si="183"/>
        <v>0.82239583333333366</v>
      </c>
      <c r="J271" s="16">
        <f t="shared" ca="1" si="184"/>
        <v>0.82239583333333366</v>
      </c>
      <c r="K271" s="23">
        <f t="shared" ca="1" si="185"/>
        <v>2.4305555555548253E-4</v>
      </c>
      <c r="L271" s="16">
        <f t="shared" ca="1" si="186"/>
        <v>0.82263888888888914</v>
      </c>
      <c r="M271" s="15">
        <f t="shared" ca="1" si="217"/>
        <v>31</v>
      </c>
      <c r="N271" s="16">
        <f t="shared" ca="1" si="187"/>
        <v>3.5879629629629629E-4</v>
      </c>
      <c r="O271" s="16">
        <f t="shared" ca="1" si="188"/>
        <v>0.82299768518518546</v>
      </c>
      <c r="P271" s="14">
        <f t="shared" ca="1" si="189"/>
        <v>0.82299768518518546</v>
      </c>
      <c r="Q271" s="23">
        <f>0</f>
        <v>0</v>
      </c>
      <c r="R271" s="14">
        <f t="shared" ca="1" si="190"/>
        <v>0.82299768518518546</v>
      </c>
      <c r="S271" s="13">
        <f t="shared" ca="1" si="218"/>
        <v>26</v>
      </c>
      <c r="T271" s="14">
        <f t="shared" ca="1" si="191"/>
        <v>3.0092592592592595E-4</v>
      </c>
      <c r="U271" s="14">
        <f t="shared" ca="1" si="192"/>
        <v>0.82329861111111136</v>
      </c>
      <c r="V271" s="12">
        <f t="shared" ca="1" si="193"/>
        <v>0.82329861111111136</v>
      </c>
      <c r="W271" s="23">
        <f t="shared" ca="1" si="194"/>
        <v>2.3379629629631804E-3</v>
      </c>
      <c r="X271" s="12">
        <f t="shared" ca="1" si="195"/>
        <v>0.82563657407407454</v>
      </c>
      <c r="Y271" s="11">
        <f t="shared" ca="1" si="219"/>
        <v>35</v>
      </c>
      <c r="Z271" s="12">
        <f t="shared" ca="1" si="196"/>
        <v>4.0509259259259258E-4</v>
      </c>
      <c r="AA271" s="12">
        <f t="shared" ca="1" si="197"/>
        <v>0.82604166666666712</v>
      </c>
      <c r="AB271" s="10">
        <f t="shared" ca="1" si="198"/>
        <v>0.82604166666666712</v>
      </c>
      <c r="AC271" s="23">
        <f>0</f>
        <v>0</v>
      </c>
      <c r="AD271" s="10">
        <f t="shared" ca="1" si="199"/>
        <v>0.82604166666666712</v>
      </c>
      <c r="AE271" s="9">
        <f t="shared" ca="1" si="212"/>
        <v>50</v>
      </c>
      <c r="AF271" s="10">
        <f t="shared" ca="1" si="200"/>
        <v>5.7870370370370367E-4</v>
      </c>
      <c r="AG271" s="10">
        <f t="shared" ca="1" si="201"/>
        <v>0.82662037037037084</v>
      </c>
      <c r="AH271" s="9" t="str">
        <f t="shared" ca="1" si="213"/>
        <v>Bowl</v>
      </c>
      <c r="AI271" s="8">
        <f t="shared" ca="1" si="202"/>
        <v>0.82662037037037084</v>
      </c>
      <c r="AJ271" s="23">
        <f t="shared" ca="1" si="203"/>
        <v>0</v>
      </c>
      <c r="AK271" s="8">
        <f t="shared" ca="1" si="204"/>
        <v>0.82662037037037084</v>
      </c>
      <c r="AL271" s="7">
        <f t="shared" ca="1" si="214"/>
        <v>28</v>
      </c>
      <c r="AM271" s="8">
        <f t="shared" ca="1" si="205"/>
        <v>3.2407407407407406E-4</v>
      </c>
      <c r="AN271" s="8">
        <f t="shared" ca="1" si="206"/>
        <v>0.82694444444444493</v>
      </c>
      <c r="AO271" s="7" t="str">
        <f t="shared" ca="1" si="215"/>
        <v>Debit</v>
      </c>
      <c r="AP271" s="1">
        <f t="shared" ca="1" si="207"/>
        <v>2.5810185185186629E-3</v>
      </c>
      <c r="AQ271" s="1">
        <f t="shared" ca="1" si="208"/>
        <v>2.1412037037037033E-3</v>
      </c>
      <c r="AR271">
        <f t="shared" ca="1" si="209"/>
        <v>1</v>
      </c>
      <c r="AS271" s="33">
        <f t="shared" ca="1" si="210"/>
        <v>2.5810185185186629E-3</v>
      </c>
      <c r="AT271" s="33">
        <f t="shared" ca="1" si="211"/>
        <v>2.1412037037037033E-3</v>
      </c>
      <c r="AX271">
        <f t="shared" si="220"/>
        <v>267</v>
      </c>
      <c r="AY271" s="34">
        <v>5.7255270207315953E-4</v>
      </c>
    </row>
    <row r="272" spans="1:51" ht="15" customHeight="1">
      <c r="A272" s="2">
        <v>101</v>
      </c>
      <c r="B272" s="1">
        <f t="shared" si="177"/>
        <v>1.1689814814814816E-3</v>
      </c>
      <c r="C272" s="5">
        <f t="shared" ca="1" si="178"/>
        <v>0.823391203703704</v>
      </c>
      <c r="D272" s="18">
        <f t="shared" ca="1" si="179"/>
        <v>0.823391203703704</v>
      </c>
      <c r="E272" s="21">
        <f t="shared" ca="1" si="180"/>
        <v>0</v>
      </c>
      <c r="F272" s="18">
        <f t="shared" ca="1" si="181"/>
        <v>0.823391203703704</v>
      </c>
      <c r="G272" s="25">
        <f t="shared" ca="1" si="216"/>
        <v>29</v>
      </c>
      <c r="H272" s="18">
        <f t="shared" ca="1" si="182"/>
        <v>3.3564814814814812E-4</v>
      </c>
      <c r="I272" s="18">
        <f t="shared" ca="1" si="183"/>
        <v>0.82372685185185213</v>
      </c>
      <c r="J272" s="16">
        <f t="shared" ca="1" si="184"/>
        <v>0.82372685185185213</v>
      </c>
      <c r="K272" s="23">
        <f t="shared" ca="1" si="185"/>
        <v>0</v>
      </c>
      <c r="L272" s="16">
        <f t="shared" ca="1" si="186"/>
        <v>0.82372685185185213</v>
      </c>
      <c r="M272" s="15">
        <f t="shared" ca="1" si="217"/>
        <v>11</v>
      </c>
      <c r="N272" s="16">
        <f t="shared" ca="1" si="187"/>
        <v>1.273148148148148E-4</v>
      </c>
      <c r="O272" s="16">
        <f t="shared" ca="1" si="188"/>
        <v>0.82385416666666689</v>
      </c>
      <c r="P272" s="14">
        <f t="shared" ca="1" si="189"/>
        <v>0.82385416666666689</v>
      </c>
      <c r="Q272" s="23">
        <f>0</f>
        <v>0</v>
      </c>
      <c r="R272" s="14">
        <f t="shared" ca="1" si="190"/>
        <v>0.82385416666666689</v>
      </c>
      <c r="S272" s="13">
        <f t="shared" ca="1" si="218"/>
        <v>40</v>
      </c>
      <c r="T272" s="14">
        <f t="shared" ca="1" si="191"/>
        <v>4.6296296296296298E-4</v>
      </c>
      <c r="U272" s="14">
        <f t="shared" ca="1" si="192"/>
        <v>0.82431712962962989</v>
      </c>
      <c r="V272" s="12">
        <f t="shared" ca="1" si="193"/>
        <v>0.82431712962962989</v>
      </c>
      <c r="W272" s="23">
        <f t="shared" ca="1" si="194"/>
        <v>2.3032407407409528E-3</v>
      </c>
      <c r="X272" s="12">
        <f t="shared" ca="1" si="195"/>
        <v>0.82662037037037084</v>
      </c>
      <c r="Y272" s="11">
        <f t="shared" ca="1" si="219"/>
        <v>24</v>
      </c>
      <c r="Z272" s="12">
        <f t="shared" ca="1" si="196"/>
        <v>2.7777777777777778E-4</v>
      </c>
      <c r="AA272" s="12">
        <f t="shared" ca="1" si="197"/>
        <v>0.82689814814814866</v>
      </c>
      <c r="AB272" s="10">
        <f t="shared" ca="1" si="198"/>
        <v>0.82689814814814866</v>
      </c>
      <c r="AC272" s="23">
        <f>0</f>
        <v>0</v>
      </c>
      <c r="AD272" s="10">
        <f t="shared" ca="1" si="199"/>
        <v>0.82689814814814866</v>
      </c>
      <c r="AE272" s="9">
        <f t="shared" ca="1" si="212"/>
        <v>58</v>
      </c>
      <c r="AF272" s="10">
        <f t="shared" ca="1" si="200"/>
        <v>6.7129629629629625E-4</v>
      </c>
      <c r="AG272" s="10">
        <f t="shared" ca="1" si="201"/>
        <v>0.82756944444444491</v>
      </c>
      <c r="AH272" s="9" t="str">
        <f t="shared" ca="1" si="213"/>
        <v>Quesadilla</v>
      </c>
      <c r="AI272" s="8">
        <f t="shared" ca="1" si="202"/>
        <v>0.82756944444444491</v>
      </c>
      <c r="AJ272" s="23">
        <f t="shared" ca="1" si="203"/>
        <v>0</v>
      </c>
      <c r="AK272" s="8">
        <f t="shared" ca="1" si="204"/>
        <v>0.82756944444444491</v>
      </c>
      <c r="AL272" s="7">
        <f t="shared" ca="1" si="214"/>
        <v>13</v>
      </c>
      <c r="AM272" s="8">
        <f t="shared" ca="1" si="205"/>
        <v>1.5046296296296297E-4</v>
      </c>
      <c r="AN272" s="8">
        <f t="shared" ca="1" si="206"/>
        <v>0.82771990740740786</v>
      </c>
      <c r="AO272" s="7" t="str">
        <f t="shared" ca="1" si="215"/>
        <v>Debit</v>
      </c>
      <c r="AP272" s="1">
        <f t="shared" ca="1" si="207"/>
        <v>2.3032407407409528E-3</v>
      </c>
      <c r="AQ272" s="1">
        <f t="shared" ca="1" si="208"/>
        <v>2.0254629629629633E-3</v>
      </c>
      <c r="AR272">
        <f t="shared" ca="1" si="209"/>
        <v>1</v>
      </c>
      <c r="AS272" s="33">
        <f t="shared" ca="1" si="210"/>
        <v>2.3032407407409528E-3</v>
      </c>
      <c r="AT272" s="33">
        <f t="shared" ca="1" si="211"/>
        <v>2.0254629629629633E-3</v>
      </c>
      <c r="AX272">
        <f t="shared" si="220"/>
        <v>268</v>
      </c>
      <c r="AY272" s="34">
        <v>5.4427265315632519E-4</v>
      </c>
    </row>
    <row r="273" spans="1:51" ht="15" customHeight="1">
      <c r="A273" s="2">
        <v>164</v>
      </c>
      <c r="B273" s="1">
        <f t="shared" si="177"/>
        <v>1.8981481481481482E-3</v>
      </c>
      <c r="C273" s="5">
        <f t="shared" ca="1" si="178"/>
        <v>0.82528935185185215</v>
      </c>
      <c r="D273" s="18">
        <f t="shared" ca="1" si="179"/>
        <v>0.82528935185185215</v>
      </c>
      <c r="E273" s="21">
        <f t="shared" ca="1" si="180"/>
        <v>0</v>
      </c>
      <c r="F273" s="18">
        <f t="shared" ca="1" si="181"/>
        <v>0.82528935185185215</v>
      </c>
      <c r="G273" s="25">
        <f t="shared" ca="1" si="216"/>
        <v>22</v>
      </c>
      <c r="H273" s="18">
        <f t="shared" ca="1" si="182"/>
        <v>2.5462962962962961E-4</v>
      </c>
      <c r="I273" s="18">
        <f t="shared" ca="1" si="183"/>
        <v>0.82554398148148178</v>
      </c>
      <c r="J273" s="16">
        <f t="shared" ca="1" si="184"/>
        <v>0.82554398148148178</v>
      </c>
      <c r="K273" s="23">
        <f t="shared" ca="1" si="185"/>
        <v>0</v>
      </c>
      <c r="L273" s="16">
        <f t="shared" ca="1" si="186"/>
        <v>0.82554398148148178</v>
      </c>
      <c r="M273" s="15">
        <f t="shared" ca="1" si="217"/>
        <v>29</v>
      </c>
      <c r="N273" s="16">
        <f t="shared" ca="1" si="187"/>
        <v>3.3564814814814812E-4</v>
      </c>
      <c r="O273" s="16">
        <f t="shared" ca="1" si="188"/>
        <v>0.82587962962962991</v>
      </c>
      <c r="P273" s="14">
        <f t="shared" ca="1" si="189"/>
        <v>0.82587962962962991</v>
      </c>
      <c r="Q273" s="23">
        <f>0</f>
        <v>0</v>
      </c>
      <c r="R273" s="14">
        <f t="shared" ca="1" si="190"/>
        <v>0.82587962962962991</v>
      </c>
      <c r="S273" s="13">
        <f t="shared" ca="1" si="218"/>
        <v>36</v>
      </c>
      <c r="T273" s="14">
        <f t="shared" ca="1" si="191"/>
        <v>4.1666666666666669E-4</v>
      </c>
      <c r="U273" s="14">
        <f t="shared" ca="1" si="192"/>
        <v>0.82629629629629653</v>
      </c>
      <c r="V273" s="12">
        <f t="shared" ca="1" si="193"/>
        <v>0.82629629629629653</v>
      </c>
      <c r="W273" s="23">
        <f t="shared" ca="1" si="194"/>
        <v>1.2731481481483842E-3</v>
      </c>
      <c r="X273" s="12">
        <f t="shared" ca="1" si="195"/>
        <v>0.82756944444444491</v>
      </c>
      <c r="Y273" s="11">
        <f t="shared" ca="1" si="219"/>
        <v>25</v>
      </c>
      <c r="Z273" s="12">
        <f t="shared" ca="1" si="196"/>
        <v>2.8935185185185184E-4</v>
      </c>
      <c r="AA273" s="12">
        <f t="shared" ca="1" si="197"/>
        <v>0.82785879629629677</v>
      </c>
      <c r="AB273" s="10">
        <f t="shared" ca="1" si="198"/>
        <v>0.82785879629629677</v>
      </c>
      <c r="AC273" s="23">
        <f>0</f>
        <v>0</v>
      </c>
      <c r="AD273" s="10">
        <f t="shared" ca="1" si="199"/>
        <v>0.82785879629629677</v>
      </c>
      <c r="AE273" s="9">
        <f t="shared" ca="1" si="212"/>
        <v>34</v>
      </c>
      <c r="AF273" s="10">
        <f t="shared" ca="1" si="200"/>
        <v>3.9351851851851852E-4</v>
      </c>
      <c r="AG273" s="10">
        <f t="shared" ca="1" si="201"/>
        <v>0.82825231481481532</v>
      </c>
      <c r="AH273" s="9" t="str">
        <f t="shared" ca="1" si="213"/>
        <v>Bowl</v>
      </c>
      <c r="AI273" s="8">
        <f t="shared" ca="1" si="202"/>
        <v>0.82825231481481532</v>
      </c>
      <c r="AJ273" s="23">
        <f t="shared" ca="1" si="203"/>
        <v>0</v>
      </c>
      <c r="AK273" s="8">
        <f t="shared" ca="1" si="204"/>
        <v>0.82825231481481532</v>
      </c>
      <c r="AL273" s="7">
        <f t="shared" ca="1" si="214"/>
        <v>26</v>
      </c>
      <c r="AM273" s="8">
        <f t="shared" ca="1" si="205"/>
        <v>3.0092592592592595E-4</v>
      </c>
      <c r="AN273" s="8">
        <f t="shared" ca="1" si="206"/>
        <v>0.82855324074074121</v>
      </c>
      <c r="AO273" s="7" t="str">
        <f t="shared" ca="1" si="215"/>
        <v>Debit</v>
      </c>
      <c r="AP273" s="1">
        <f t="shared" ca="1" si="207"/>
        <v>1.2731481481483842E-3</v>
      </c>
      <c r="AQ273" s="1">
        <f t="shared" ca="1" si="208"/>
        <v>1.9907407407407408E-3</v>
      </c>
      <c r="AR273">
        <f t="shared" ca="1" si="209"/>
        <v>1</v>
      </c>
      <c r="AS273" s="33">
        <f t="shared" ca="1" si="210"/>
        <v>1.2731481481483842E-3</v>
      </c>
      <c r="AT273" s="33">
        <f t="shared" ca="1" si="211"/>
        <v>1.9907407407407408E-3</v>
      </c>
      <c r="AX273">
        <f t="shared" si="220"/>
        <v>269</v>
      </c>
      <c r="AY273" s="34">
        <v>6.2928131893654371E-4</v>
      </c>
    </row>
    <row r="274" spans="1:51" ht="15" customHeight="1">
      <c r="A274" s="2">
        <v>98</v>
      </c>
      <c r="B274" s="1">
        <f t="shared" si="177"/>
        <v>1.1342592592592593E-3</v>
      </c>
      <c r="C274" s="5">
        <f t="shared" ca="1" si="178"/>
        <v>0.8264236111111114</v>
      </c>
      <c r="D274" s="18">
        <f t="shared" ca="1" si="179"/>
        <v>0.8264236111111114</v>
      </c>
      <c r="E274" s="21">
        <f t="shared" ca="1" si="180"/>
        <v>0</v>
      </c>
      <c r="F274" s="18">
        <f t="shared" ca="1" si="181"/>
        <v>0.8264236111111114</v>
      </c>
      <c r="G274" s="25">
        <f t="shared" ca="1" si="216"/>
        <v>12</v>
      </c>
      <c r="H274" s="18">
        <f t="shared" ca="1" si="182"/>
        <v>1.3888888888888889E-4</v>
      </c>
      <c r="I274" s="18">
        <f t="shared" ca="1" si="183"/>
        <v>0.82656250000000031</v>
      </c>
      <c r="J274" s="16">
        <f t="shared" ca="1" si="184"/>
        <v>0.82656250000000031</v>
      </c>
      <c r="K274" s="23">
        <f t="shared" ca="1" si="185"/>
        <v>0</v>
      </c>
      <c r="L274" s="16">
        <f t="shared" ca="1" si="186"/>
        <v>0.82656250000000031</v>
      </c>
      <c r="M274" s="15">
        <f t="shared" ca="1" si="217"/>
        <v>8</v>
      </c>
      <c r="N274" s="16">
        <f t="shared" ca="1" si="187"/>
        <v>9.2592592592592588E-5</v>
      </c>
      <c r="O274" s="16">
        <f t="shared" ca="1" si="188"/>
        <v>0.82665509259259295</v>
      </c>
      <c r="P274" s="14">
        <f t="shared" ca="1" si="189"/>
        <v>0.82665509259259295</v>
      </c>
      <c r="Q274" s="23">
        <f>0</f>
        <v>0</v>
      </c>
      <c r="R274" s="14">
        <f t="shared" ca="1" si="190"/>
        <v>0.82665509259259295</v>
      </c>
      <c r="S274" s="13">
        <f t="shared" ca="1" si="218"/>
        <v>20</v>
      </c>
      <c r="T274" s="14">
        <f t="shared" ca="1" si="191"/>
        <v>2.3148148148148149E-4</v>
      </c>
      <c r="U274" s="14">
        <f t="shared" ca="1" si="192"/>
        <v>0.8268865740740744</v>
      </c>
      <c r="V274" s="12">
        <f t="shared" ca="1" si="193"/>
        <v>0.8268865740740744</v>
      </c>
      <c r="W274" s="23">
        <f t="shared" ca="1" si="194"/>
        <v>1.3657407407409172E-3</v>
      </c>
      <c r="X274" s="12">
        <f t="shared" ca="1" si="195"/>
        <v>0.82825231481481532</v>
      </c>
      <c r="Y274" s="11">
        <f t="shared" ca="1" si="219"/>
        <v>35</v>
      </c>
      <c r="Z274" s="12">
        <f t="shared" ca="1" si="196"/>
        <v>4.0509259259259258E-4</v>
      </c>
      <c r="AA274" s="12">
        <f t="shared" ca="1" si="197"/>
        <v>0.8286574074074079</v>
      </c>
      <c r="AB274" s="10">
        <f t="shared" ca="1" si="198"/>
        <v>0.8286574074074079</v>
      </c>
      <c r="AC274" s="23">
        <f>0</f>
        <v>0</v>
      </c>
      <c r="AD274" s="10">
        <f t="shared" ca="1" si="199"/>
        <v>0.8286574074074079</v>
      </c>
      <c r="AE274" s="9">
        <f t="shared" ca="1" si="212"/>
        <v>45</v>
      </c>
      <c r="AF274" s="10">
        <f t="shared" ca="1" si="200"/>
        <v>5.2083333333333333E-4</v>
      </c>
      <c r="AG274" s="10">
        <f t="shared" ca="1" si="201"/>
        <v>0.8291782407407412</v>
      </c>
      <c r="AH274" s="9" t="str">
        <f t="shared" ca="1" si="213"/>
        <v>Burrito</v>
      </c>
      <c r="AI274" s="8">
        <f t="shared" ca="1" si="202"/>
        <v>0.8291782407407412</v>
      </c>
      <c r="AJ274" s="23">
        <f t="shared" ca="1" si="203"/>
        <v>0</v>
      </c>
      <c r="AK274" s="8">
        <f t="shared" ca="1" si="204"/>
        <v>0.8291782407407412</v>
      </c>
      <c r="AL274" s="7">
        <f t="shared" ca="1" si="214"/>
        <v>23</v>
      </c>
      <c r="AM274" s="8">
        <f t="shared" ca="1" si="205"/>
        <v>2.6620370370370372E-4</v>
      </c>
      <c r="AN274" s="8">
        <f t="shared" ca="1" si="206"/>
        <v>0.82944444444444487</v>
      </c>
      <c r="AO274" s="7" t="str">
        <f t="shared" ca="1" si="215"/>
        <v>Debit</v>
      </c>
      <c r="AP274" s="1">
        <f t="shared" ca="1" si="207"/>
        <v>1.3657407407409172E-3</v>
      </c>
      <c r="AQ274" s="1">
        <f t="shared" ca="1" si="208"/>
        <v>1.6550925925925928E-3</v>
      </c>
      <c r="AR274">
        <f t="shared" ca="1" si="209"/>
        <v>1</v>
      </c>
      <c r="AS274" s="33">
        <f t="shared" ca="1" si="210"/>
        <v>1.3657407407409172E-3</v>
      </c>
      <c r="AT274" s="33">
        <f t="shared" ca="1" si="211"/>
        <v>1.6550925925925928E-3</v>
      </c>
      <c r="AX274">
        <f t="shared" si="220"/>
        <v>270</v>
      </c>
      <c r="AY274" s="34">
        <v>4.7877234490010699E-4</v>
      </c>
    </row>
    <row r="275" spans="1:51" ht="15" customHeight="1">
      <c r="A275" s="2">
        <v>90</v>
      </c>
      <c r="B275" s="1">
        <f t="shared" si="177"/>
        <v>1.0416666666666667E-3</v>
      </c>
      <c r="C275" s="5">
        <f t="shared" ca="1" si="178"/>
        <v>0.82746527777777812</v>
      </c>
      <c r="D275" s="18">
        <f t="shared" ca="1" si="179"/>
        <v>0.82746527777777812</v>
      </c>
      <c r="E275" s="21">
        <f t="shared" ca="1" si="180"/>
        <v>0</v>
      </c>
      <c r="F275" s="18">
        <f t="shared" ca="1" si="181"/>
        <v>0.82746527777777812</v>
      </c>
      <c r="G275" s="25">
        <f t="shared" ca="1" si="216"/>
        <v>26</v>
      </c>
      <c r="H275" s="18">
        <f t="shared" ca="1" si="182"/>
        <v>3.0092592592592595E-4</v>
      </c>
      <c r="I275" s="18">
        <f t="shared" ca="1" si="183"/>
        <v>0.82776620370370402</v>
      </c>
      <c r="J275" s="16">
        <f t="shared" ca="1" si="184"/>
        <v>0.82776620370370402</v>
      </c>
      <c r="K275" s="23">
        <f t="shared" ca="1" si="185"/>
        <v>0</v>
      </c>
      <c r="L275" s="16">
        <f t="shared" ca="1" si="186"/>
        <v>0.82776620370370402</v>
      </c>
      <c r="M275" s="15">
        <f t="shared" ca="1" si="217"/>
        <v>14</v>
      </c>
      <c r="N275" s="16">
        <f t="shared" ca="1" si="187"/>
        <v>1.6203703703703703E-4</v>
      </c>
      <c r="O275" s="16">
        <f t="shared" ca="1" si="188"/>
        <v>0.82792824074074101</v>
      </c>
      <c r="P275" s="14">
        <f t="shared" ca="1" si="189"/>
        <v>0.82792824074074101</v>
      </c>
      <c r="Q275" s="23">
        <f>0</f>
        <v>0</v>
      </c>
      <c r="R275" s="14">
        <f t="shared" ca="1" si="190"/>
        <v>0.82792824074074101</v>
      </c>
      <c r="S275" s="13">
        <f t="shared" ca="1" si="218"/>
        <v>32</v>
      </c>
      <c r="T275" s="14">
        <f t="shared" ca="1" si="191"/>
        <v>3.7037037037037035E-4</v>
      </c>
      <c r="U275" s="14">
        <f t="shared" ca="1" si="192"/>
        <v>0.82829861111111136</v>
      </c>
      <c r="V275" s="12">
        <f t="shared" ca="1" si="193"/>
        <v>0.82829861111111136</v>
      </c>
      <c r="W275" s="23">
        <f t="shared" ca="1" si="194"/>
        <v>8.7962962962984115E-4</v>
      </c>
      <c r="X275" s="12">
        <f t="shared" ca="1" si="195"/>
        <v>0.8291782407407412</v>
      </c>
      <c r="Y275" s="11">
        <f t="shared" ca="1" si="219"/>
        <v>40</v>
      </c>
      <c r="Z275" s="12">
        <f t="shared" ca="1" si="196"/>
        <v>4.6296296296296298E-4</v>
      </c>
      <c r="AA275" s="12">
        <f t="shared" ca="1" si="197"/>
        <v>0.8296412037037042</v>
      </c>
      <c r="AB275" s="10">
        <f t="shared" ca="1" si="198"/>
        <v>0.8296412037037042</v>
      </c>
      <c r="AC275" s="23">
        <f>0</f>
        <v>0</v>
      </c>
      <c r="AD275" s="10">
        <f t="shared" ca="1" si="199"/>
        <v>0.8296412037037042</v>
      </c>
      <c r="AE275" s="9">
        <f t="shared" ca="1" si="212"/>
        <v>40</v>
      </c>
      <c r="AF275" s="10">
        <f t="shared" ca="1" si="200"/>
        <v>4.6296296296296298E-4</v>
      </c>
      <c r="AG275" s="10">
        <f t="shared" ca="1" si="201"/>
        <v>0.8301041666666672</v>
      </c>
      <c r="AH275" s="9" t="str">
        <f t="shared" ca="1" si="213"/>
        <v>Quesadilla</v>
      </c>
      <c r="AI275" s="8">
        <f t="shared" ca="1" si="202"/>
        <v>0.8301041666666672</v>
      </c>
      <c r="AJ275" s="23">
        <f t="shared" ca="1" si="203"/>
        <v>0</v>
      </c>
      <c r="AK275" s="8">
        <f t="shared" ca="1" si="204"/>
        <v>0.8301041666666672</v>
      </c>
      <c r="AL275" s="7">
        <f t="shared" ca="1" si="214"/>
        <v>23</v>
      </c>
      <c r="AM275" s="8">
        <f t="shared" ca="1" si="205"/>
        <v>2.6620370370370372E-4</v>
      </c>
      <c r="AN275" s="8">
        <f t="shared" ca="1" si="206"/>
        <v>0.83037037037037087</v>
      </c>
      <c r="AO275" s="7" t="str">
        <f t="shared" ca="1" si="215"/>
        <v>Debit</v>
      </c>
      <c r="AP275" s="1">
        <f t="shared" ca="1" si="207"/>
        <v>8.7962962962984115E-4</v>
      </c>
      <c r="AQ275" s="1">
        <f t="shared" ca="1" si="208"/>
        <v>2.0254629629629629E-3</v>
      </c>
      <c r="AR275">
        <f t="shared" ca="1" si="209"/>
        <v>1</v>
      </c>
      <c r="AS275" s="33">
        <f t="shared" ca="1" si="210"/>
        <v>8.7962962962984115E-4</v>
      </c>
      <c r="AT275" s="33">
        <f t="shared" ca="1" si="211"/>
        <v>2.0254629629629629E-3</v>
      </c>
      <c r="AX275">
        <f t="shared" si="220"/>
        <v>271</v>
      </c>
      <c r="AY275" s="34">
        <v>4.7936259143153829E-4</v>
      </c>
    </row>
    <row r="276" spans="1:51" ht="15" customHeight="1">
      <c r="A276" s="2">
        <v>161</v>
      </c>
      <c r="B276" s="1">
        <f t="shared" si="177"/>
        <v>1.8634259259259259E-3</v>
      </c>
      <c r="C276" s="5">
        <f t="shared" ca="1" si="178"/>
        <v>0.82932870370370404</v>
      </c>
      <c r="D276" s="18">
        <f t="shared" ca="1" si="179"/>
        <v>0.82932870370370404</v>
      </c>
      <c r="E276" s="21">
        <f t="shared" ca="1" si="180"/>
        <v>0</v>
      </c>
      <c r="F276" s="18">
        <f t="shared" ca="1" si="181"/>
        <v>0.82932870370370404</v>
      </c>
      <c r="G276" s="25">
        <f t="shared" ca="1" si="216"/>
        <v>14</v>
      </c>
      <c r="H276" s="18">
        <f t="shared" ca="1" si="182"/>
        <v>1.6203703703703703E-4</v>
      </c>
      <c r="I276" s="18">
        <f t="shared" ca="1" si="183"/>
        <v>0.82949074074074103</v>
      </c>
      <c r="J276" s="16">
        <f t="shared" ca="1" si="184"/>
        <v>0.82949074074074103</v>
      </c>
      <c r="K276" s="23">
        <f t="shared" ca="1" si="185"/>
        <v>0</v>
      </c>
      <c r="L276" s="16">
        <f t="shared" ca="1" si="186"/>
        <v>0.82949074074074103</v>
      </c>
      <c r="M276" s="15">
        <f t="shared" ca="1" si="217"/>
        <v>34</v>
      </c>
      <c r="N276" s="16">
        <f t="shared" ca="1" si="187"/>
        <v>3.9351851851851852E-4</v>
      </c>
      <c r="O276" s="16">
        <f t="shared" ca="1" si="188"/>
        <v>0.82988425925925957</v>
      </c>
      <c r="P276" s="14">
        <f t="shared" ca="1" si="189"/>
        <v>0.82988425925925957</v>
      </c>
      <c r="Q276" s="23">
        <f>0</f>
        <v>0</v>
      </c>
      <c r="R276" s="14">
        <f t="shared" ca="1" si="190"/>
        <v>0.82988425925925957</v>
      </c>
      <c r="S276" s="13">
        <f t="shared" ca="1" si="218"/>
        <v>23</v>
      </c>
      <c r="T276" s="14">
        <f t="shared" ca="1" si="191"/>
        <v>2.6620370370370372E-4</v>
      </c>
      <c r="U276" s="14">
        <f t="shared" ca="1" si="192"/>
        <v>0.83015046296296324</v>
      </c>
      <c r="V276" s="12">
        <f t="shared" ca="1" si="193"/>
        <v>0.83015046296296324</v>
      </c>
      <c r="W276" s="23">
        <f t="shared" ca="1" si="194"/>
        <v>0</v>
      </c>
      <c r="X276" s="12">
        <f t="shared" ca="1" si="195"/>
        <v>0.83015046296296324</v>
      </c>
      <c r="Y276" s="11">
        <f t="shared" ca="1" si="219"/>
        <v>37</v>
      </c>
      <c r="Z276" s="12">
        <f t="shared" ca="1" si="196"/>
        <v>4.2824074074074075E-4</v>
      </c>
      <c r="AA276" s="12">
        <f t="shared" ca="1" si="197"/>
        <v>0.83057870370370401</v>
      </c>
      <c r="AB276" s="10">
        <f t="shared" ca="1" si="198"/>
        <v>0.83057870370370401</v>
      </c>
      <c r="AC276" s="23">
        <f>0</f>
        <v>0</v>
      </c>
      <c r="AD276" s="10">
        <f t="shared" ca="1" si="199"/>
        <v>0.83057870370370401</v>
      </c>
      <c r="AE276" s="9">
        <f t="shared" ca="1" si="212"/>
        <v>41</v>
      </c>
      <c r="AF276" s="10">
        <f t="shared" ca="1" si="200"/>
        <v>4.7453703703703704E-4</v>
      </c>
      <c r="AG276" s="10">
        <f t="shared" ca="1" si="201"/>
        <v>0.83105324074074105</v>
      </c>
      <c r="AH276" s="9" t="str">
        <f t="shared" ca="1" si="213"/>
        <v>Bowl</v>
      </c>
      <c r="AI276" s="8">
        <f t="shared" ca="1" si="202"/>
        <v>0.83105324074074105</v>
      </c>
      <c r="AJ276" s="23">
        <f t="shared" ca="1" si="203"/>
        <v>0</v>
      </c>
      <c r="AK276" s="8">
        <f t="shared" ca="1" si="204"/>
        <v>0.83105324074074105</v>
      </c>
      <c r="AL276" s="7">
        <f t="shared" ca="1" si="214"/>
        <v>50</v>
      </c>
      <c r="AM276" s="8">
        <f t="shared" ca="1" si="205"/>
        <v>5.7870370370370367E-4</v>
      </c>
      <c r="AN276" s="8">
        <f t="shared" ca="1" si="206"/>
        <v>0.83163194444444477</v>
      </c>
      <c r="AO276" s="7" t="str">
        <f t="shared" ca="1" si="215"/>
        <v>Cash</v>
      </c>
      <c r="AP276" s="1">
        <f t="shared" ca="1" si="207"/>
        <v>0</v>
      </c>
      <c r="AQ276" s="1">
        <f t="shared" ca="1" si="208"/>
        <v>2.3032407407407402E-3</v>
      </c>
      <c r="AR276">
        <f t="shared" ca="1" si="209"/>
        <v>1</v>
      </c>
      <c r="AS276" s="33">
        <f t="shared" ca="1" si="210"/>
        <v>0</v>
      </c>
      <c r="AT276" s="33">
        <f t="shared" ca="1" si="211"/>
        <v>2.3032407407407402E-3</v>
      </c>
      <c r="AX276">
        <f t="shared" si="220"/>
        <v>272</v>
      </c>
      <c r="AY276" s="34">
        <v>5.7772099930121566E-4</v>
      </c>
    </row>
    <row r="277" spans="1:51" ht="15" customHeight="1">
      <c r="A277" s="2">
        <v>18</v>
      </c>
      <c r="B277" s="1">
        <f t="shared" si="177"/>
        <v>2.0833333333333335E-4</v>
      </c>
      <c r="C277" s="5">
        <f t="shared" ca="1" si="178"/>
        <v>0.82953703703703741</v>
      </c>
      <c r="D277" s="18">
        <f t="shared" ca="1" si="179"/>
        <v>0.82953703703703741</v>
      </c>
      <c r="E277" s="21">
        <f t="shared" ca="1" si="180"/>
        <v>0</v>
      </c>
      <c r="F277" s="18">
        <f t="shared" ca="1" si="181"/>
        <v>0.82953703703703741</v>
      </c>
      <c r="G277" s="25">
        <f t="shared" ca="1" si="216"/>
        <v>19</v>
      </c>
      <c r="H277" s="18">
        <f t="shared" ca="1" si="182"/>
        <v>2.199074074074074E-4</v>
      </c>
      <c r="I277" s="18">
        <f t="shared" ca="1" si="183"/>
        <v>0.82975694444444481</v>
      </c>
      <c r="J277" s="16">
        <f t="shared" ca="1" si="184"/>
        <v>0.82975694444444481</v>
      </c>
      <c r="K277" s="23">
        <f t="shared" ca="1" si="185"/>
        <v>3.93518518518432E-4</v>
      </c>
      <c r="L277" s="16">
        <f t="shared" ca="1" si="186"/>
        <v>0.83015046296296324</v>
      </c>
      <c r="M277" s="15">
        <f t="shared" ca="1" si="217"/>
        <v>20</v>
      </c>
      <c r="N277" s="16">
        <f t="shared" ca="1" si="187"/>
        <v>2.3148148148148149E-4</v>
      </c>
      <c r="O277" s="16">
        <f t="shared" ca="1" si="188"/>
        <v>0.83038194444444469</v>
      </c>
      <c r="P277" s="14">
        <f t="shared" ca="1" si="189"/>
        <v>0.83038194444444469</v>
      </c>
      <c r="Q277" s="23">
        <f>0</f>
        <v>0</v>
      </c>
      <c r="R277" s="14">
        <f t="shared" ca="1" si="190"/>
        <v>0.83038194444444469</v>
      </c>
      <c r="S277" s="13">
        <f t="shared" ca="1" si="218"/>
        <v>33</v>
      </c>
      <c r="T277" s="14">
        <f t="shared" ca="1" si="191"/>
        <v>3.8194444444444446E-4</v>
      </c>
      <c r="U277" s="14">
        <f t="shared" ca="1" si="192"/>
        <v>0.83076388888888908</v>
      </c>
      <c r="V277" s="12">
        <f t="shared" ca="1" si="193"/>
        <v>0.83076388888888908</v>
      </c>
      <c r="W277" s="23">
        <f t="shared" ca="1" si="194"/>
        <v>2.893518518519711E-4</v>
      </c>
      <c r="X277" s="12">
        <f t="shared" ca="1" si="195"/>
        <v>0.83105324074074105</v>
      </c>
      <c r="Y277" s="11">
        <f t="shared" ca="1" si="219"/>
        <v>37</v>
      </c>
      <c r="Z277" s="12">
        <f t="shared" ca="1" si="196"/>
        <v>4.2824074074074075E-4</v>
      </c>
      <c r="AA277" s="12">
        <f t="shared" ca="1" si="197"/>
        <v>0.83148148148148182</v>
      </c>
      <c r="AB277" s="10">
        <f t="shared" ca="1" si="198"/>
        <v>0.83148148148148182</v>
      </c>
      <c r="AC277" s="23">
        <f>0</f>
        <v>0</v>
      </c>
      <c r="AD277" s="10">
        <f t="shared" ca="1" si="199"/>
        <v>0.83148148148148182</v>
      </c>
      <c r="AE277" s="9">
        <f t="shared" ca="1" si="212"/>
        <v>37</v>
      </c>
      <c r="AF277" s="10">
        <f t="shared" ca="1" si="200"/>
        <v>4.2824074074074075E-4</v>
      </c>
      <c r="AG277" s="10">
        <f t="shared" ca="1" si="201"/>
        <v>0.83190972222222259</v>
      </c>
      <c r="AH277" s="9" t="str">
        <f t="shared" ca="1" si="213"/>
        <v>Bowl</v>
      </c>
      <c r="AI277" s="8">
        <f t="shared" ca="1" si="202"/>
        <v>0.83190972222222259</v>
      </c>
      <c r="AJ277" s="23">
        <f t="shared" ca="1" si="203"/>
        <v>0</v>
      </c>
      <c r="AK277" s="8">
        <f t="shared" ca="1" si="204"/>
        <v>0.83190972222222259</v>
      </c>
      <c r="AL277" s="7">
        <f t="shared" ca="1" si="214"/>
        <v>30</v>
      </c>
      <c r="AM277" s="8">
        <f t="shared" ca="1" si="205"/>
        <v>3.4722222222222224E-4</v>
      </c>
      <c r="AN277" s="8">
        <f t="shared" ca="1" si="206"/>
        <v>0.83225694444444487</v>
      </c>
      <c r="AO277" s="7" t="str">
        <f t="shared" ca="1" si="215"/>
        <v>Debit</v>
      </c>
      <c r="AP277" s="1">
        <f t="shared" ca="1" si="207"/>
        <v>6.828703703704031E-4</v>
      </c>
      <c r="AQ277" s="1">
        <f t="shared" ca="1" si="208"/>
        <v>2.0370370370370373E-3</v>
      </c>
      <c r="AR277">
        <f t="shared" ca="1" si="209"/>
        <v>1</v>
      </c>
      <c r="AS277" s="33">
        <f t="shared" ca="1" si="210"/>
        <v>6.828703703704031E-4</v>
      </c>
      <c r="AT277" s="33">
        <f t="shared" ca="1" si="211"/>
        <v>2.0370370370370373E-3</v>
      </c>
      <c r="AX277">
        <f t="shared" si="220"/>
        <v>273</v>
      </c>
      <c r="AY277" s="34">
        <v>5.669482178102521E-4</v>
      </c>
    </row>
    <row r="278" spans="1:51" ht="15" customHeight="1">
      <c r="A278" s="2">
        <v>179</v>
      </c>
      <c r="B278" s="1">
        <f t="shared" si="177"/>
        <v>2.0717592592592593E-3</v>
      </c>
      <c r="C278" s="5">
        <f t="shared" ca="1" si="178"/>
        <v>0.83160879629629669</v>
      </c>
      <c r="D278" s="18">
        <f t="shared" ca="1" si="179"/>
        <v>0.83160879629629669</v>
      </c>
      <c r="E278" s="21">
        <f t="shared" ca="1" si="180"/>
        <v>0</v>
      </c>
      <c r="F278" s="18">
        <f t="shared" ca="1" si="181"/>
        <v>0.83160879629629669</v>
      </c>
      <c r="G278" s="25">
        <f t="shared" ca="1" si="216"/>
        <v>15</v>
      </c>
      <c r="H278" s="18">
        <f t="shared" ca="1" si="182"/>
        <v>1.7361111111111112E-4</v>
      </c>
      <c r="I278" s="18">
        <f t="shared" ca="1" si="183"/>
        <v>0.83178240740740783</v>
      </c>
      <c r="J278" s="16">
        <f t="shared" ca="1" si="184"/>
        <v>0.83178240740740783</v>
      </c>
      <c r="K278" s="23">
        <f t="shared" ca="1" si="185"/>
        <v>0</v>
      </c>
      <c r="L278" s="16">
        <f t="shared" ca="1" si="186"/>
        <v>0.83178240740740783</v>
      </c>
      <c r="M278" s="15">
        <f t="shared" ca="1" si="217"/>
        <v>18</v>
      </c>
      <c r="N278" s="16">
        <f t="shared" ca="1" si="187"/>
        <v>2.0833333333333335E-4</v>
      </c>
      <c r="O278" s="16">
        <f t="shared" ca="1" si="188"/>
        <v>0.8319907407407412</v>
      </c>
      <c r="P278" s="14">
        <f t="shared" ca="1" si="189"/>
        <v>0.8319907407407412</v>
      </c>
      <c r="Q278" s="23">
        <f>0</f>
        <v>0</v>
      </c>
      <c r="R278" s="14">
        <f t="shared" ca="1" si="190"/>
        <v>0.8319907407407412</v>
      </c>
      <c r="S278" s="13">
        <f t="shared" ca="1" si="218"/>
        <v>17</v>
      </c>
      <c r="T278" s="14">
        <f t="shared" ca="1" si="191"/>
        <v>1.9675925925925926E-4</v>
      </c>
      <c r="U278" s="14">
        <f t="shared" ca="1" si="192"/>
        <v>0.83218750000000041</v>
      </c>
      <c r="V278" s="12">
        <f t="shared" ca="1" si="193"/>
        <v>0.83218750000000041</v>
      </c>
      <c r="W278" s="23">
        <f t="shared" ca="1" si="194"/>
        <v>0</v>
      </c>
      <c r="X278" s="12">
        <f t="shared" ca="1" si="195"/>
        <v>0.83218750000000041</v>
      </c>
      <c r="Y278" s="11">
        <f t="shared" ca="1" si="219"/>
        <v>26</v>
      </c>
      <c r="Z278" s="12">
        <f t="shared" ca="1" si="196"/>
        <v>3.0092592592592595E-4</v>
      </c>
      <c r="AA278" s="12">
        <f t="shared" ca="1" si="197"/>
        <v>0.83248842592592631</v>
      </c>
      <c r="AB278" s="10">
        <f t="shared" ca="1" si="198"/>
        <v>0.83248842592592631</v>
      </c>
      <c r="AC278" s="23">
        <f>0</f>
        <v>0</v>
      </c>
      <c r="AD278" s="10">
        <f t="shared" ca="1" si="199"/>
        <v>0.83248842592592631</v>
      </c>
      <c r="AE278" s="9">
        <f t="shared" ca="1" si="212"/>
        <v>40</v>
      </c>
      <c r="AF278" s="10">
        <f t="shared" ca="1" si="200"/>
        <v>4.6296296296296298E-4</v>
      </c>
      <c r="AG278" s="10">
        <f t="shared" ca="1" si="201"/>
        <v>0.83295138888888931</v>
      </c>
      <c r="AH278" s="9" t="str">
        <f t="shared" ca="1" si="213"/>
        <v>Bowl</v>
      </c>
      <c r="AI278" s="8">
        <f t="shared" ca="1" si="202"/>
        <v>0.83295138888888931</v>
      </c>
      <c r="AJ278" s="23">
        <f t="shared" ca="1" si="203"/>
        <v>0</v>
      </c>
      <c r="AK278" s="8">
        <f t="shared" ca="1" si="204"/>
        <v>0.83295138888888931</v>
      </c>
      <c r="AL278" s="7">
        <f t="shared" ca="1" si="214"/>
        <v>45</v>
      </c>
      <c r="AM278" s="8">
        <f t="shared" ca="1" si="205"/>
        <v>5.2083333333333333E-4</v>
      </c>
      <c r="AN278" s="8">
        <f t="shared" ca="1" si="206"/>
        <v>0.83347222222222261</v>
      </c>
      <c r="AO278" s="7" t="str">
        <f t="shared" ca="1" si="215"/>
        <v>Cash</v>
      </c>
      <c r="AP278" s="1">
        <f t="shared" ca="1" si="207"/>
        <v>0</v>
      </c>
      <c r="AQ278" s="1">
        <f t="shared" ca="1" si="208"/>
        <v>1.8634259259259261E-3</v>
      </c>
      <c r="AR278">
        <f t="shared" ca="1" si="209"/>
        <v>1</v>
      </c>
      <c r="AS278" s="33">
        <f t="shared" ca="1" si="210"/>
        <v>0</v>
      </c>
      <c r="AT278" s="33">
        <f t="shared" ca="1" si="211"/>
        <v>1.8634259259259261E-3</v>
      </c>
      <c r="AX278">
        <f t="shared" si="220"/>
        <v>274</v>
      </c>
      <c r="AY278" s="34">
        <v>5.3610820852203383E-4</v>
      </c>
    </row>
    <row r="279" spans="1:51" ht="15" customHeight="1">
      <c r="A279" s="2">
        <v>166</v>
      </c>
      <c r="B279" s="1">
        <f t="shared" si="177"/>
        <v>1.9212962962962964E-3</v>
      </c>
      <c r="C279" s="5">
        <f t="shared" ca="1" si="178"/>
        <v>0.83353009259259303</v>
      </c>
      <c r="D279" s="18">
        <f t="shared" ca="1" si="179"/>
        <v>0.83353009259259303</v>
      </c>
      <c r="E279" s="21">
        <f t="shared" ca="1" si="180"/>
        <v>0</v>
      </c>
      <c r="F279" s="18">
        <f t="shared" ca="1" si="181"/>
        <v>0.83353009259259303</v>
      </c>
      <c r="G279" s="25">
        <f t="shared" ca="1" si="216"/>
        <v>18</v>
      </c>
      <c r="H279" s="18">
        <f t="shared" ca="1" si="182"/>
        <v>2.0833333333333335E-4</v>
      </c>
      <c r="I279" s="18">
        <f t="shared" ca="1" si="183"/>
        <v>0.8337384259259264</v>
      </c>
      <c r="J279" s="16">
        <f t="shared" ca="1" si="184"/>
        <v>0.8337384259259264</v>
      </c>
      <c r="K279" s="23">
        <f t="shared" ca="1" si="185"/>
        <v>0</v>
      </c>
      <c r="L279" s="16">
        <f t="shared" ca="1" si="186"/>
        <v>0.8337384259259264</v>
      </c>
      <c r="M279" s="15">
        <f t="shared" ca="1" si="217"/>
        <v>12</v>
      </c>
      <c r="N279" s="16">
        <f t="shared" ca="1" si="187"/>
        <v>1.3888888888888889E-4</v>
      </c>
      <c r="O279" s="16">
        <f t="shared" ca="1" si="188"/>
        <v>0.83387731481481531</v>
      </c>
      <c r="P279" s="14">
        <f t="shared" ca="1" si="189"/>
        <v>0.83387731481481531</v>
      </c>
      <c r="Q279" s="23">
        <f>0</f>
        <v>0</v>
      </c>
      <c r="R279" s="14">
        <f t="shared" ca="1" si="190"/>
        <v>0.83387731481481531</v>
      </c>
      <c r="S279" s="13">
        <f t="shared" ca="1" si="218"/>
        <v>21</v>
      </c>
      <c r="T279" s="14">
        <f t="shared" ca="1" si="191"/>
        <v>2.4305555555555555E-4</v>
      </c>
      <c r="U279" s="14">
        <f t="shared" ca="1" si="192"/>
        <v>0.8341203703703709</v>
      </c>
      <c r="V279" s="12">
        <f t="shared" ca="1" si="193"/>
        <v>0.8341203703703709</v>
      </c>
      <c r="W279" s="23">
        <f t="shared" ca="1" si="194"/>
        <v>0</v>
      </c>
      <c r="X279" s="12">
        <f t="shared" ca="1" si="195"/>
        <v>0.8341203703703709</v>
      </c>
      <c r="Y279" s="11">
        <f t="shared" ca="1" si="219"/>
        <v>21</v>
      </c>
      <c r="Z279" s="12">
        <f t="shared" ca="1" si="196"/>
        <v>2.4305555555555555E-4</v>
      </c>
      <c r="AA279" s="12">
        <f t="shared" ca="1" si="197"/>
        <v>0.83436342592592649</v>
      </c>
      <c r="AB279" s="10">
        <f t="shared" ca="1" si="198"/>
        <v>0.83436342592592649</v>
      </c>
      <c r="AC279" s="23">
        <f>0</f>
        <v>0</v>
      </c>
      <c r="AD279" s="10">
        <f t="shared" ca="1" si="199"/>
        <v>0.83436342592592649</v>
      </c>
      <c r="AE279" s="9">
        <f t="shared" ca="1" si="212"/>
        <v>39</v>
      </c>
      <c r="AF279" s="10">
        <f t="shared" ca="1" si="200"/>
        <v>4.5138888888888887E-4</v>
      </c>
      <c r="AG279" s="10">
        <f t="shared" ca="1" si="201"/>
        <v>0.83481481481481534</v>
      </c>
      <c r="AH279" s="9" t="str">
        <f t="shared" ca="1" si="213"/>
        <v>Bowl</v>
      </c>
      <c r="AI279" s="8">
        <f t="shared" ca="1" si="202"/>
        <v>0.83481481481481534</v>
      </c>
      <c r="AJ279" s="23">
        <f t="shared" ca="1" si="203"/>
        <v>0</v>
      </c>
      <c r="AK279" s="8">
        <f t="shared" ca="1" si="204"/>
        <v>0.83481481481481534</v>
      </c>
      <c r="AL279" s="7">
        <f t="shared" ca="1" si="214"/>
        <v>37</v>
      </c>
      <c r="AM279" s="8">
        <f t="shared" ca="1" si="205"/>
        <v>4.2824074074074075E-4</v>
      </c>
      <c r="AN279" s="8">
        <f t="shared" ca="1" si="206"/>
        <v>0.83524305555555611</v>
      </c>
      <c r="AO279" s="7" t="str">
        <f t="shared" ca="1" si="215"/>
        <v>Cash</v>
      </c>
      <c r="AP279" s="1">
        <f t="shared" ca="1" si="207"/>
        <v>0</v>
      </c>
      <c r="AQ279" s="1">
        <f t="shared" ca="1" si="208"/>
        <v>1.712962962962963E-3</v>
      </c>
      <c r="AR279">
        <f t="shared" ca="1" si="209"/>
        <v>1</v>
      </c>
      <c r="AS279" s="33">
        <f t="shared" ca="1" si="210"/>
        <v>0</v>
      </c>
      <c r="AT279" s="33">
        <f t="shared" ca="1" si="211"/>
        <v>1.712962962962963E-3</v>
      </c>
      <c r="AX279">
        <f t="shared" si="220"/>
        <v>275</v>
      </c>
      <c r="AY279" s="34">
        <v>5.095495181701976E-4</v>
      </c>
    </row>
    <row r="280" spans="1:51" ht="15" customHeight="1">
      <c r="A280" s="2">
        <v>136</v>
      </c>
      <c r="B280" s="1">
        <f t="shared" si="177"/>
        <v>1.5740740740740741E-3</v>
      </c>
      <c r="C280" s="5">
        <f t="shared" ca="1" si="178"/>
        <v>0.83510416666666709</v>
      </c>
      <c r="D280" s="18">
        <f t="shared" ca="1" si="179"/>
        <v>0.83510416666666709</v>
      </c>
      <c r="E280" s="21">
        <f t="shared" ca="1" si="180"/>
        <v>0</v>
      </c>
      <c r="F280" s="18">
        <f t="shared" ca="1" si="181"/>
        <v>0.83510416666666709</v>
      </c>
      <c r="G280" s="25">
        <f t="shared" ca="1" si="216"/>
        <v>14</v>
      </c>
      <c r="H280" s="18">
        <f t="shared" ca="1" si="182"/>
        <v>1.6203703703703703E-4</v>
      </c>
      <c r="I280" s="18">
        <f t="shared" ca="1" si="183"/>
        <v>0.83526620370370408</v>
      </c>
      <c r="J280" s="16">
        <f t="shared" ca="1" si="184"/>
        <v>0.83526620370370408</v>
      </c>
      <c r="K280" s="23">
        <f t="shared" ca="1" si="185"/>
        <v>0</v>
      </c>
      <c r="L280" s="16">
        <f t="shared" ca="1" si="186"/>
        <v>0.83526620370370408</v>
      </c>
      <c r="M280" s="15">
        <f t="shared" ca="1" si="217"/>
        <v>24</v>
      </c>
      <c r="N280" s="16">
        <f t="shared" ca="1" si="187"/>
        <v>2.7777777777777778E-4</v>
      </c>
      <c r="O280" s="16">
        <f t="shared" ca="1" si="188"/>
        <v>0.8355439814814819</v>
      </c>
      <c r="P280" s="14">
        <f t="shared" ca="1" si="189"/>
        <v>0.8355439814814819</v>
      </c>
      <c r="Q280" s="23">
        <f>0</f>
        <v>0</v>
      </c>
      <c r="R280" s="14">
        <f t="shared" ca="1" si="190"/>
        <v>0.8355439814814819</v>
      </c>
      <c r="S280" s="13">
        <f t="shared" ca="1" si="218"/>
        <v>21</v>
      </c>
      <c r="T280" s="14">
        <f t="shared" ca="1" si="191"/>
        <v>2.4305555555555555E-4</v>
      </c>
      <c r="U280" s="14">
        <f t="shared" ca="1" si="192"/>
        <v>0.83578703703703749</v>
      </c>
      <c r="V280" s="12">
        <f t="shared" ca="1" si="193"/>
        <v>0.83578703703703749</v>
      </c>
      <c r="W280" s="23">
        <f t="shared" ca="1" si="194"/>
        <v>0</v>
      </c>
      <c r="X280" s="12">
        <f t="shared" ca="1" si="195"/>
        <v>0.83578703703703749</v>
      </c>
      <c r="Y280" s="11">
        <f t="shared" ca="1" si="219"/>
        <v>46</v>
      </c>
      <c r="Z280" s="12">
        <f t="shared" ca="1" si="196"/>
        <v>5.3240740740740744E-4</v>
      </c>
      <c r="AA280" s="12">
        <f t="shared" ca="1" si="197"/>
        <v>0.83631944444444495</v>
      </c>
      <c r="AB280" s="10">
        <f t="shared" ca="1" si="198"/>
        <v>0.83631944444444495</v>
      </c>
      <c r="AC280" s="23">
        <f>0</f>
        <v>0</v>
      </c>
      <c r="AD280" s="10">
        <f t="shared" ca="1" si="199"/>
        <v>0.83631944444444495</v>
      </c>
      <c r="AE280" s="9">
        <f t="shared" ca="1" si="212"/>
        <v>41</v>
      </c>
      <c r="AF280" s="10">
        <f t="shared" ca="1" si="200"/>
        <v>4.7453703703703704E-4</v>
      </c>
      <c r="AG280" s="10">
        <f t="shared" ca="1" si="201"/>
        <v>0.83679398148148199</v>
      </c>
      <c r="AH280" s="9" t="str">
        <f t="shared" ca="1" si="213"/>
        <v>Bowl</v>
      </c>
      <c r="AI280" s="8">
        <f t="shared" ca="1" si="202"/>
        <v>0.83679398148148199</v>
      </c>
      <c r="AJ280" s="23">
        <f t="shared" ca="1" si="203"/>
        <v>0</v>
      </c>
      <c r="AK280" s="8">
        <f t="shared" ca="1" si="204"/>
        <v>0.83679398148148199</v>
      </c>
      <c r="AL280" s="7">
        <f t="shared" ca="1" si="214"/>
        <v>24</v>
      </c>
      <c r="AM280" s="8">
        <f t="shared" ca="1" si="205"/>
        <v>2.7777777777777778E-4</v>
      </c>
      <c r="AN280" s="8">
        <f t="shared" ca="1" si="206"/>
        <v>0.83707175925925981</v>
      </c>
      <c r="AO280" s="7" t="str">
        <f t="shared" ca="1" si="215"/>
        <v>Debit</v>
      </c>
      <c r="AP280" s="1">
        <f t="shared" ca="1" si="207"/>
        <v>0</v>
      </c>
      <c r="AQ280" s="1">
        <f t="shared" ca="1" si="208"/>
        <v>1.9675925925925928E-3</v>
      </c>
      <c r="AR280">
        <f t="shared" ca="1" si="209"/>
        <v>1</v>
      </c>
      <c r="AS280" s="33">
        <f t="shared" ca="1" si="210"/>
        <v>0</v>
      </c>
      <c r="AT280" s="33">
        <f t="shared" ca="1" si="211"/>
        <v>1.9675925925925928E-3</v>
      </c>
      <c r="AX280">
        <f t="shared" si="220"/>
        <v>276</v>
      </c>
      <c r="AY280" s="34">
        <v>4.2119406472718521E-4</v>
      </c>
    </row>
    <row r="281" spans="1:51" ht="15" customHeight="1">
      <c r="A281" s="2">
        <v>149</v>
      </c>
      <c r="B281" s="1">
        <f t="shared" si="177"/>
        <v>1.724537037037037E-3</v>
      </c>
      <c r="C281" s="5">
        <f t="shared" ca="1" si="178"/>
        <v>0.8368287037037041</v>
      </c>
      <c r="D281" s="18">
        <f t="shared" ca="1" si="179"/>
        <v>0.8368287037037041</v>
      </c>
      <c r="E281" s="21">
        <f t="shared" ca="1" si="180"/>
        <v>0</v>
      </c>
      <c r="F281" s="18">
        <f t="shared" ca="1" si="181"/>
        <v>0.8368287037037041</v>
      </c>
      <c r="G281" s="25">
        <f t="shared" ca="1" si="216"/>
        <v>19</v>
      </c>
      <c r="H281" s="18">
        <f t="shared" ca="1" si="182"/>
        <v>2.199074074074074E-4</v>
      </c>
      <c r="I281" s="18">
        <f t="shared" ca="1" si="183"/>
        <v>0.83704861111111151</v>
      </c>
      <c r="J281" s="16">
        <f t="shared" ca="1" si="184"/>
        <v>0.83704861111111151</v>
      </c>
      <c r="K281" s="23">
        <f t="shared" ca="1" si="185"/>
        <v>0</v>
      </c>
      <c r="L281" s="16">
        <f t="shared" ca="1" si="186"/>
        <v>0.83704861111111151</v>
      </c>
      <c r="M281" s="15">
        <f t="shared" ca="1" si="217"/>
        <v>11</v>
      </c>
      <c r="N281" s="16">
        <f t="shared" ca="1" si="187"/>
        <v>1.273148148148148E-4</v>
      </c>
      <c r="O281" s="16">
        <f t="shared" ca="1" si="188"/>
        <v>0.83717592592592627</v>
      </c>
      <c r="P281" s="14">
        <f t="shared" ca="1" si="189"/>
        <v>0.83717592592592627</v>
      </c>
      <c r="Q281" s="23">
        <f>0</f>
        <v>0</v>
      </c>
      <c r="R281" s="14">
        <f t="shared" ca="1" si="190"/>
        <v>0.83717592592592627</v>
      </c>
      <c r="S281" s="13">
        <f t="shared" ca="1" si="218"/>
        <v>30</v>
      </c>
      <c r="T281" s="14">
        <f t="shared" ca="1" si="191"/>
        <v>3.4722222222222224E-4</v>
      </c>
      <c r="U281" s="14">
        <f t="shared" ca="1" si="192"/>
        <v>0.83752314814814854</v>
      </c>
      <c r="V281" s="12">
        <f t="shared" ca="1" si="193"/>
        <v>0.83752314814814854</v>
      </c>
      <c r="W281" s="23">
        <f t="shared" ca="1" si="194"/>
        <v>0</v>
      </c>
      <c r="X281" s="12">
        <f t="shared" ca="1" si="195"/>
        <v>0.83752314814814854</v>
      </c>
      <c r="Y281" s="11">
        <f t="shared" ca="1" si="219"/>
        <v>41</v>
      </c>
      <c r="Z281" s="12">
        <f t="shared" ca="1" si="196"/>
        <v>4.7453703703703704E-4</v>
      </c>
      <c r="AA281" s="12">
        <f t="shared" ca="1" si="197"/>
        <v>0.83799768518518558</v>
      </c>
      <c r="AB281" s="10">
        <f t="shared" ca="1" si="198"/>
        <v>0.83799768518518558</v>
      </c>
      <c r="AC281" s="23">
        <f>0</f>
        <v>0</v>
      </c>
      <c r="AD281" s="10">
        <f t="shared" ca="1" si="199"/>
        <v>0.83799768518518558</v>
      </c>
      <c r="AE281" s="9">
        <f t="shared" ca="1" si="212"/>
        <v>46</v>
      </c>
      <c r="AF281" s="10">
        <f t="shared" ca="1" si="200"/>
        <v>5.3240740740740744E-4</v>
      </c>
      <c r="AG281" s="10">
        <f t="shared" ca="1" si="201"/>
        <v>0.83853009259259303</v>
      </c>
      <c r="AH281" s="9" t="str">
        <f t="shared" ca="1" si="213"/>
        <v>Bowl</v>
      </c>
      <c r="AI281" s="8">
        <f t="shared" ca="1" si="202"/>
        <v>0.83853009259259303</v>
      </c>
      <c r="AJ281" s="23">
        <f t="shared" ca="1" si="203"/>
        <v>0</v>
      </c>
      <c r="AK281" s="8">
        <f t="shared" ca="1" si="204"/>
        <v>0.83853009259259303</v>
      </c>
      <c r="AL281" s="7">
        <f t="shared" ca="1" si="214"/>
        <v>48</v>
      </c>
      <c r="AM281" s="8">
        <f t="shared" ca="1" si="205"/>
        <v>5.5555555555555556E-4</v>
      </c>
      <c r="AN281" s="8">
        <f t="shared" ca="1" si="206"/>
        <v>0.83908564814814857</v>
      </c>
      <c r="AO281" s="7" t="str">
        <f t="shared" ca="1" si="215"/>
        <v>Cash</v>
      </c>
      <c r="AP281" s="1">
        <f t="shared" ca="1" si="207"/>
        <v>0</v>
      </c>
      <c r="AQ281" s="1">
        <f t="shared" ca="1" si="208"/>
        <v>2.2569444444444442E-3</v>
      </c>
      <c r="AR281">
        <f t="shared" ca="1" si="209"/>
        <v>1</v>
      </c>
      <c r="AS281" s="33">
        <f t="shared" ca="1" si="210"/>
        <v>0</v>
      </c>
      <c r="AT281" s="33">
        <f t="shared" ca="1" si="211"/>
        <v>2.2569444444444442E-3</v>
      </c>
      <c r="AX281">
        <f t="shared" si="220"/>
        <v>277</v>
      </c>
      <c r="AY281" s="34">
        <v>5.896954344281625E-4</v>
      </c>
    </row>
    <row r="282" spans="1:51" ht="15" customHeight="1">
      <c r="A282" s="2">
        <v>96</v>
      </c>
      <c r="B282" s="1">
        <f t="shared" si="177"/>
        <v>1.1111111111111111E-3</v>
      </c>
      <c r="C282" s="5">
        <f t="shared" ca="1" si="178"/>
        <v>0.83793981481481516</v>
      </c>
      <c r="D282" s="18">
        <f t="shared" ca="1" si="179"/>
        <v>0.83793981481481516</v>
      </c>
      <c r="E282" s="21">
        <f t="shared" ca="1" si="180"/>
        <v>0</v>
      </c>
      <c r="F282" s="18">
        <f t="shared" ca="1" si="181"/>
        <v>0.83793981481481516</v>
      </c>
      <c r="G282" s="25">
        <f t="shared" ca="1" si="216"/>
        <v>12</v>
      </c>
      <c r="H282" s="18">
        <f t="shared" ca="1" si="182"/>
        <v>1.3888888888888889E-4</v>
      </c>
      <c r="I282" s="18">
        <f t="shared" ca="1" si="183"/>
        <v>0.83807870370370408</v>
      </c>
      <c r="J282" s="16">
        <f t="shared" ca="1" si="184"/>
        <v>0.83807870370370408</v>
      </c>
      <c r="K282" s="23">
        <f t="shared" ca="1" si="185"/>
        <v>0</v>
      </c>
      <c r="L282" s="16">
        <f t="shared" ca="1" si="186"/>
        <v>0.83807870370370408</v>
      </c>
      <c r="M282" s="15">
        <f t="shared" ca="1" si="217"/>
        <v>8</v>
      </c>
      <c r="N282" s="16">
        <f t="shared" ca="1" si="187"/>
        <v>9.2592592592592588E-5</v>
      </c>
      <c r="O282" s="16">
        <f t="shared" ca="1" si="188"/>
        <v>0.83817129629629672</v>
      </c>
      <c r="P282" s="14">
        <f t="shared" ca="1" si="189"/>
        <v>0.83817129629629672</v>
      </c>
      <c r="Q282" s="23">
        <f>0</f>
        <v>0</v>
      </c>
      <c r="R282" s="14">
        <f t="shared" ca="1" si="190"/>
        <v>0.83817129629629672</v>
      </c>
      <c r="S282" s="13">
        <f t="shared" ca="1" si="218"/>
        <v>26</v>
      </c>
      <c r="T282" s="14">
        <f t="shared" ca="1" si="191"/>
        <v>3.0092592592592595E-4</v>
      </c>
      <c r="U282" s="14">
        <f t="shared" ca="1" si="192"/>
        <v>0.83847222222222262</v>
      </c>
      <c r="V282" s="12">
        <f t="shared" ca="1" si="193"/>
        <v>0.83847222222222262</v>
      </c>
      <c r="W282" s="23">
        <f t="shared" ca="1" si="194"/>
        <v>5.7870370370416424E-5</v>
      </c>
      <c r="X282" s="12">
        <f t="shared" ca="1" si="195"/>
        <v>0.83853009259259303</v>
      </c>
      <c r="Y282" s="11">
        <f t="shared" ca="1" si="219"/>
        <v>42</v>
      </c>
      <c r="Z282" s="12">
        <f t="shared" ca="1" si="196"/>
        <v>4.861111111111111E-4</v>
      </c>
      <c r="AA282" s="12">
        <f t="shared" ca="1" si="197"/>
        <v>0.83901620370370411</v>
      </c>
      <c r="AB282" s="10">
        <f t="shared" ca="1" si="198"/>
        <v>0.83901620370370411</v>
      </c>
      <c r="AC282" s="23">
        <f>0</f>
        <v>0</v>
      </c>
      <c r="AD282" s="10">
        <f t="shared" ca="1" si="199"/>
        <v>0.83901620370370411</v>
      </c>
      <c r="AE282" s="9">
        <f t="shared" ca="1" si="212"/>
        <v>36</v>
      </c>
      <c r="AF282" s="10">
        <f t="shared" ca="1" si="200"/>
        <v>4.1666666666666669E-4</v>
      </c>
      <c r="AG282" s="10">
        <f t="shared" ca="1" si="201"/>
        <v>0.83943287037037073</v>
      </c>
      <c r="AH282" s="9" t="str">
        <f t="shared" ca="1" si="213"/>
        <v>Bowl</v>
      </c>
      <c r="AI282" s="8">
        <f t="shared" ca="1" si="202"/>
        <v>0.83943287037037073</v>
      </c>
      <c r="AJ282" s="23">
        <f t="shared" ca="1" si="203"/>
        <v>0</v>
      </c>
      <c r="AK282" s="8">
        <f t="shared" ca="1" si="204"/>
        <v>0.83943287037037073</v>
      </c>
      <c r="AL282" s="7">
        <f t="shared" ca="1" si="214"/>
        <v>16</v>
      </c>
      <c r="AM282" s="8">
        <f t="shared" ca="1" si="205"/>
        <v>1.8518518518518518E-4</v>
      </c>
      <c r="AN282" s="8">
        <f t="shared" ca="1" si="206"/>
        <v>0.83961805555555591</v>
      </c>
      <c r="AO282" s="7" t="str">
        <f t="shared" ca="1" si="215"/>
        <v>Debit</v>
      </c>
      <c r="AP282" s="1">
        <f t="shared" ca="1" si="207"/>
        <v>5.7870370370416424E-5</v>
      </c>
      <c r="AQ282" s="1">
        <f t="shared" ca="1" si="208"/>
        <v>1.6203703703703703E-3</v>
      </c>
      <c r="AR282">
        <f t="shared" ca="1" si="209"/>
        <v>1</v>
      </c>
      <c r="AS282" s="33">
        <f t="shared" ca="1" si="210"/>
        <v>5.7870370370416424E-5</v>
      </c>
      <c r="AT282" s="33">
        <f t="shared" ca="1" si="211"/>
        <v>1.6203703703703703E-3</v>
      </c>
      <c r="AX282">
        <f t="shared" si="220"/>
        <v>278</v>
      </c>
      <c r="AY282" s="34">
        <v>5.0452771954345114E-4</v>
      </c>
    </row>
    <row r="283" spans="1:51" ht="15" customHeight="1">
      <c r="A283" s="2">
        <v>71</v>
      </c>
      <c r="B283" s="1">
        <f t="shared" si="177"/>
        <v>8.2175925925925927E-4</v>
      </c>
      <c r="C283" s="5">
        <f t="shared" ca="1" si="178"/>
        <v>0.83876157407407448</v>
      </c>
      <c r="D283" s="18">
        <f t="shared" ca="1" si="179"/>
        <v>0.83876157407407448</v>
      </c>
      <c r="E283" s="21">
        <f t="shared" ca="1" si="180"/>
        <v>0</v>
      </c>
      <c r="F283" s="18">
        <f t="shared" ca="1" si="181"/>
        <v>0.83876157407407448</v>
      </c>
      <c r="G283" s="25">
        <f t="shared" ca="1" si="216"/>
        <v>16</v>
      </c>
      <c r="H283" s="18">
        <f t="shared" ca="1" si="182"/>
        <v>1.8518518518518518E-4</v>
      </c>
      <c r="I283" s="18">
        <f t="shared" ca="1" si="183"/>
        <v>0.83894675925925966</v>
      </c>
      <c r="J283" s="16">
        <f t="shared" ca="1" si="184"/>
        <v>0.83894675925925966</v>
      </c>
      <c r="K283" s="23">
        <f t="shared" ca="1" si="185"/>
        <v>0</v>
      </c>
      <c r="L283" s="16">
        <f t="shared" ca="1" si="186"/>
        <v>0.83894675925925966</v>
      </c>
      <c r="M283" s="15">
        <f t="shared" ca="1" si="217"/>
        <v>9</v>
      </c>
      <c r="N283" s="16">
        <f t="shared" ca="1" si="187"/>
        <v>1.0416666666666667E-4</v>
      </c>
      <c r="O283" s="16">
        <f t="shared" ca="1" si="188"/>
        <v>0.83905092592592634</v>
      </c>
      <c r="P283" s="14">
        <f t="shared" ca="1" si="189"/>
        <v>0.83905092592592634</v>
      </c>
      <c r="Q283" s="23">
        <f>0</f>
        <v>0</v>
      </c>
      <c r="R283" s="14">
        <f t="shared" ca="1" si="190"/>
        <v>0.83905092592592634</v>
      </c>
      <c r="S283" s="13">
        <f t="shared" ca="1" si="218"/>
        <v>22</v>
      </c>
      <c r="T283" s="14">
        <f t="shared" ca="1" si="191"/>
        <v>2.5462962962962961E-4</v>
      </c>
      <c r="U283" s="14">
        <f t="shared" ca="1" si="192"/>
        <v>0.83930555555555597</v>
      </c>
      <c r="V283" s="12">
        <f t="shared" ca="1" si="193"/>
        <v>0.83930555555555597</v>
      </c>
      <c r="W283" s="23">
        <f t="shared" ca="1" si="194"/>
        <v>1.273148148147607E-4</v>
      </c>
      <c r="X283" s="12">
        <f t="shared" ca="1" si="195"/>
        <v>0.83943287037037073</v>
      </c>
      <c r="Y283" s="11">
        <f t="shared" ca="1" si="219"/>
        <v>49</v>
      </c>
      <c r="Z283" s="12">
        <f t="shared" ca="1" si="196"/>
        <v>5.6712962962962967E-4</v>
      </c>
      <c r="AA283" s="12">
        <f t="shared" ca="1" si="197"/>
        <v>0.84000000000000041</v>
      </c>
      <c r="AB283" s="10">
        <f t="shared" ca="1" si="198"/>
        <v>0.84000000000000041</v>
      </c>
      <c r="AC283" s="23">
        <f>0</f>
        <v>0</v>
      </c>
      <c r="AD283" s="10">
        <f t="shared" ca="1" si="199"/>
        <v>0.84000000000000041</v>
      </c>
      <c r="AE283" s="9">
        <f t="shared" ca="1" si="212"/>
        <v>25</v>
      </c>
      <c r="AF283" s="10">
        <f t="shared" ca="1" si="200"/>
        <v>2.8935185185185184E-4</v>
      </c>
      <c r="AG283" s="10">
        <f t="shared" ca="1" si="201"/>
        <v>0.84028935185185227</v>
      </c>
      <c r="AH283" s="9" t="str">
        <f t="shared" ca="1" si="213"/>
        <v>Bowl</v>
      </c>
      <c r="AI283" s="8">
        <f t="shared" ca="1" si="202"/>
        <v>0.84028935185185227</v>
      </c>
      <c r="AJ283" s="23">
        <f t="shared" ca="1" si="203"/>
        <v>0</v>
      </c>
      <c r="AK283" s="8">
        <f t="shared" ca="1" si="204"/>
        <v>0.84028935185185227</v>
      </c>
      <c r="AL283" s="7">
        <f t="shared" ca="1" si="214"/>
        <v>54</v>
      </c>
      <c r="AM283" s="8">
        <f t="shared" ca="1" si="205"/>
        <v>6.2500000000000001E-4</v>
      </c>
      <c r="AN283" s="8">
        <f t="shared" ca="1" si="206"/>
        <v>0.84091435185185226</v>
      </c>
      <c r="AO283" s="7" t="str">
        <f t="shared" ca="1" si="215"/>
        <v>Cash</v>
      </c>
      <c r="AP283" s="1">
        <f t="shared" ca="1" si="207"/>
        <v>1.273148148147607E-4</v>
      </c>
      <c r="AQ283" s="1">
        <f t="shared" ca="1" si="208"/>
        <v>2.0254629629629633E-3</v>
      </c>
      <c r="AR283">
        <f t="shared" ca="1" si="209"/>
        <v>1</v>
      </c>
      <c r="AS283" s="33">
        <f t="shared" ca="1" si="210"/>
        <v>1.273148148147607E-4</v>
      </c>
      <c r="AT283" s="33">
        <f t="shared" ca="1" si="211"/>
        <v>2.0254629629629633E-3</v>
      </c>
      <c r="AX283">
        <f t="shared" si="220"/>
        <v>279</v>
      </c>
      <c r="AY283" s="34">
        <v>5.0587438853949129E-4</v>
      </c>
    </row>
    <row r="284" spans="1:51" ht="15" customHeight="1">
      <c r="A284" s="2">
        <v>66</v>
      </c>
      <c r="B284" s="1">
        <f t="shared" si="177"/>
        <v>7.6388888888888893E-4</v>
      </c>
      <c r="C284" s="5">
        <f t="shared" ca="1" si="178"/>
        <v>0.83952546296296338</v>
      </c>
      <c r="D284" s="18">
        <f t="shared" ca="1" si="179"/>
        <v>0.83952546296296338</v>
      </c>
      <c r="E284" s="21">
        <f t="shared" ca="1" si="180"/>
        <v>0</v>
      </c>
      <c r="F284" s="18">
        <f t="shared" ca="1" si="181"/>
        <v>0.83952546296296338</v>
      </c>
      <c r="G284" s="25">
        <f t="shared" ca="1" si="216"/>
        <v>12</v>
      </c>
      <c r="H284" s="18">
        <f t="shared" ca="1" si="182"/>
        <v>1.3888888888888889E-4</v>
      </c>
      <c r="I284" s="18">
        <f t="shared" ca="1" si="183"/>
        <v>0.83966435185185229</v>
      </c>
      <c r="J284" s="16">
        <f t="shared" ca="1" si="184"/>
        <v>0.83966435185185229</v>
      </c>
      <c r="K284" s="23">
        <f t="shared" ca="1" si="185"/>
        <v>0</v>
      </c>
      <c r="L284" s="16">
        <f t="shared" ca="1" si="186"/>
        <v>0.83966435185185229</v>
      </c>
      <c r="M284" s="15">
        <f t="shared" ca="1" si="217"/>
        <v>12</v>
      </c>
      <c r="N284" s="16">
        <f t="shared" ca="1" si="187"/>
        <v>1.3888888888888889E-4</v>
      </c>
      <c r="O284" s="16">
        <f t="shared" ca="1" si="188"/>
        <v>0.8398032407407412</v>
      </c>
      <c r="P284" s="14">
        <f t="shared" ca="1" si="189"/>
        <v>0.8398032407407412</v>
      </c>
      <c r="Q284" s="23">
        <f>0</f>
        <v>0</v>
      </c>
      <c r="R284" s="14">
        <f t="shared" ca="1" si="190"/>
        <v>0.8398032407407412</v>
      </c>
      <c r="S284" s="13">
        <f t="shared" ca="1" si="218"/>
        <v>41</v>
      </c>
      <c r="T284" s="14">
        <f t="shared" ca="1" si="191"/>
        <v>4.7453703703703704E-4</v>
      </c>
      <c r="U284" s="14">
        <f t="shared" ca="1" si="192"/>
        <v>0.84027777777777823</v>
      </c>
      <c r="V284" s="12">
        <f t="shared" ca="1" si="193"/>
        <v>0.84027777777777823</v>
      </c>
      <c r="W284" s="23">
        <f t="shared" ca="1" si="194"/>
        <v>1.1574074074038876E-5</v>
      </c>
      <c r="X284" s="12">
        <f t="shared" ca="1" si="195"/>
        <v>0.84028935185185227</v>
      </c>
      <c r="Y284" s="11">
        <f t="shared" ca="1" si="219"/>
        <v>43</v>
      </c>
      <c r="Z284" s="12">
        <f t="shared" ca="1" si="196"/>
        <v>4.9768518518518521E-4</v>
      </c>
      <c r="AA284" s="12">
        <f t="shared" ca="1" si="197"/>
        <v>0.8407870370370375</v>
      </c>
      <c r="AB284" s="10">
        <f t="shared" ca="1" si="198"/>
        <v>0.8407870370370375</v>
      </c>
      <c r="AC284" s="23">
        <f>0</f>
        <v>0</v>
      </c>
      <c r="AD284" s="10">
        <f t="shared" ca="1" si="199"/>
        <v>0.8407870370370375</v>
      </c>
      <c r="AE284" s="9">
        <f t="shared" ca="1" si="212"/>
        <v>38</v>
      </c>
      <c r="AF284" s="10">
        <f t="shared" ca="1" si="200"/>
        <v>4.3981481481481481E-4</v>
      </c>
      <c r="AG284" s="10">
        <f t="shared" ca="1" si="201"/>
        <v>0.84122685185185231</v>
      </c>
      <c r="AH284" s="9" t="str">
        <f t="shared" ca="1" si="213"/>
        <v>Bowl</v>
      </c>
      <c r="AI284" s="8">
        <f t="shared" ca="1" si="202"/>
        <v>0.84122685185185231</v>
      </c>
      <c r="AJ284" s="23">
        <f t="shared" ca="1" si="203"/>
        <v>0</v>
      </c>
      <c r="AK284" s="8">
        <f t="shared" ca="1" si="204"/>
        <v>0.84122685185185231</v>
      </c>
      <c r="AL284" s="7">
        <f t="shared" ca="1" si="214"/>
        <v>11</v>
      </c>
      <c r="AM284" s="8">
        <f t="shared" ca="1" si="205"/>
        <v>1.273148148148148E-4</v>
      </c>
      <c r="AN284" s="8">
        <f t="shared" ca="1" si="206"/>
        <v>0.84135416666666707</v>
      </c>
      <c r="AO284" s="7" t="str">
        <f t="shared" ca="1" si="215"/>
        <v>Debit</v>
      </c>
      <c r="AP284" s="1">
        <f t="shared" ca="1" si="207"/>
        <v>1.1574074074038876E-5</v>
      </c>
      <c r="AQ284" s="1">
        <f t="shared" ca="1" si="208"/>
        <v>1.8171296296296297E-3</v>
      </c>
      <c r="AR284">
        <f t="shared" ca="1" si="209"/>
        <v>1</v>
      </c>
      <c r="AS284" s="33">
        <f t="shared" ca="1" si="210"/>
        <v>1.1574074074038876E-5</v>
      </c>
      <c r="AT284" s="33">
        <f t="shared" ca="1" si="211"/>
        <v>1.8171296296296297E-3</v>
      </c>
      <c r="AX284">
        <f t="shared" si="220"/>
        <v>280</v>
      </c>
      <c r="AY284" s="34">
        <v>4.0785872350339216E-4</v>
      </c>
    </row>
    <row r="285" spans="1:51" ht="15" customHeight="1">
      <c r="A285" s="2">
        <v>152</v>
      </c>
      <c r="B285" s="1">
        <f t="shared" si="177"/>
        <v>1.7592592592592592E-3</v>
      </c>
      <c r="C285" s="5">
        <f t="shared" ca="1" si="178"/>
        <v>0.84128472222222261</v>
      </c>
      <c r="D285" s="18">
        <f t="shared" ca="1" si="179"/>
        <v>0.84128472222222261</v>
      </c>
      <c r="E285" s="21">
        <f t="shared" ca="1" si="180"/>
        <v>0</v>
      </c>
      <c r="F285" s="18">
        <f t="shared" ca="1" si="181"/>
        <v>0.84128472222222261</v>
      </c>
      <c r="G285" s="25">
        <f t="shared" ca="1" si="216"/>
        <v>15</v>
      </c>
      <c r="H285" s="18">
        <f t="shared" ca="1" si="182"/>
        <v>1.7361111111111112E-4</v>
      </c>
      <c r="I285" s="18">
        <f t="shared" ca="1" si="183"/>
        <v>0.84145833333333375</v>
      </c>
      <c r="J285" s="16">
        <f t="shared" ca="1" si="184"/>
        <v>0.84145833333333375</v>
      </c>
      <c r="K285" s="23">
        <f t="shared" ca="1" si="185"/>
        <v>0</v>
      </c>
      <c r="L285" s="16">
        <f t="shared" ca="1" si="186"/>
        <v>0.84145833333333375</v>
      </c>
      <c r="M285" s="15">
        <f t="shared" ca="1" si="217"/>
        <v>9</v>
      </c>
      <c r="N285" s="16">
        <f t="shared" ca="1" si="187"/>
        <v>1.0416666666666667E-4</v>
      </c>
      <c r="O285" s="16">
        <f t="shared" ca="1" si="188"/>
        <v>0.84156250000000044</v>
      </c>
      <c r="P285" s="14">
        <f t="shared" ca="1" si="189"/>
        <v>0.84156250000000044</v>
      </c>
      <c r="Q285" s="23">
        <f>0</f>
        <v>0</v>
      </c>
      <c r="R285" s="14">
        <f t="shared" ca="1" si="190"/>
        <v>0.84156250000000044</v>
      </c>
      <c r="S285" s="13">
        <f t="shared" ca="1" si="218"/>
        <v>31</v>
      </c>
      <c r="T285" s="14">
        <f t="shared" ca="1" si="191"/>
        <v>3.5879629629629629E-4</v>
      </c>
      <c r="U285" s="14">
        <f t="shared" ca="1" si="192"/>
        <v>0.84192129629629675</v>
      </c>
      <c r="V285" s="12">
        <f t="shared" ca="1" si="193"/>
        <v>0.84192129629629675</v>
      </c>
      <c r="W285" s="23">
        <f t="shared" ca="1" si="194"/>
        <v>0</v>
      </c>
      <c r="X285" s="12">
        <f t="shared" ca="1" si="195"/>
        <v>0.84192129629629675</v>
      </c>
      <c r="Y285" s="11">
        <f t="shared" ca="1" si="219"/>
        <v>42</v>
      </c>
      <c r="Z285" s="12">
        <f t="shared" ca="1" si="196"/>
        <v>4.861111111111111E-4</v>
      </c>
      <c r="AA285" s="12">
        <f t="shared" ca="1" si="197"/>
        <v>0.84240740740740783</v>
      </c>
      <c r="AB285" s="10">
        <f t="shared" ca="1" si="198"/>
        <v>0.84240740740740783</v>
      </c>
      <c r="AC285" s="23">
        <f>0</f>
        <v>0</v>
      </c>
      <c r="AD285" s="10">
        <f t="shared" ca="1" si="199"/>
        <v>0.84240740740740783</v>
      </c>
      <c r="AE285" s="9">
        <f t="shared" ca="1" si="212"/>
        <v>61</v>
      </c>
      <c r="AF285" s="10">
        <f t="shared" ca="1" si="200"/>
        <v>7.0601851851851847E-4</v>
      </c>
      <c r="AG285" s="10">
        <f t="shared" ca="1" si="201"/>
        <v>0.84311342592592631</v>
      </c>
      <c r="AH285" s="9" t="str">
        <f t="shared" ca="1" si="213"/>
        <v>Quesadilla</v>
      </c>
      <c r="AI285" s="8">
        <f t="shared" ca="1" si="202"/>
        <v>0.84311342592592631</v>
      </c>
      <c r="AJ285" s="23">
        <f t="shared" ca="1" si="203"/>
        <v>0</v>
      </c>
      <c r="AK285" s="8">
        <f t="shared" ca="1" si="204"/>
        <v>0.84311342592592631</v>
      </c>
      <c r="AL285" s="7">
        <f t="shared" ca="1" si="214"/>
        <v>14</v>
      </c>
      <c r="AM285" s="8">
        <f t="shared" ca="1" si="205"/>
        <v>1.6203703703703703E-4</v>
      </c>
      <c r="AN285" s="8">
        <f t="shared" ca="1" si="206"/>
        <v>0.8432754629629633</v>
      </c>
      <c r="AO285" s="7" t="str">
        <f t="shared" ca="1" si="215"/>
        <v>Debit</v>
      </c>
      <c r="AP285" s="1">
        <f t="shared" ca="1" si="207"/>
        <v>0</v>
      </c>
      <c r="AQ285" s="1">
        <f t="shared" ca="1" si="208"/>
        <v>1.9907407407407408E-3</v>
      </c>
      <c r="AR285">
        <f t="shared" ca="1" si="209"/>
        <v>1</v>
      </c>
      <c r="AS285" s="33">
        <f t="shared" ca="1" si="210"/>
        <v>0</v>
      </c>
      <c r="AT285" s="33">
        <f t="shared" ca="1" si="211"/>
        <v>1.9907407407407408E-3</v>
      </c>
      <c r="AX285">
        <f t="shared" si="220"/>
        <v>281</v>
      </c>
      <c r="AY285" s="34">
        <v>5.1335916637639271E-4</v>
      </c>
    </row>
    <row r="286" spans="1:51" ht="15" customHeight="1">
      <c r="A286" s="2">
        <v>47</v>
      </c>
      <c r="B286" s="1">
        <f t="shared" si="177"/>
        <v>5.4398148148148144E-4</v>
      </c>
      <c r="C286" s="5">
        <f t="shared" ca="1" si="178"/>
        <v>0.84182870370370411</v>
      </c>
      <c r="D286" s="18">
        <f t="shared" ca="1" si="179"/>
        <v>0.84182870370370411</v>
      </c>
      <c r="E286" s="21">
        <f t="shared" ca="1" si="180"/>
        <v>0</v>
      </c>
      <c r="F286" s="18">
        <f t="shared" ca="1" si="181"/>
        <v>0.84182870370370411</v>
      </c>
      <c r="G286" s="25">
        <f t="shared" ca="1" si="216"/>
        <v>17</v>
      </c>
      <c r="H286" s="18">
        <f t="shared" ca="1" si="182"/>
        <v>1.9675925925925926E-4</v>
      </c>
      <c r="I286" s="18">
        <f t="shared" ca="1" si="183"/>
        <v>0.84202546296296332</v>
      </c>
      <c r="J286" s="16">
        <f t="shared" ca="1" si="184"/>
        <v>0.84202546296296332</v>
      </c>
      <c r="K286" s="23">
        <f t="shared" ca="1" si="185"/>
        <v>0</v>
      </c>
      <c r="L286" s="16">
        <f t="shared" ca="1" si="186"/>
        <v>0.84202546296296332</v>
      </c>
      <c r="M286" s="15">
        <f t="shared" ca="1" si="217"/>
        <v>28</v>
      </c>
      <c r="N286" s="16">
        <f t="shared" ca="1" si="187"/>
        <v>3.2407407407407406E-4</v>
      </c>
      <c r="O286" s="16">
        <f t="shared" ca="1" si="188"/>
        <v>0.84234953703703741</v>
      </c>
      <c r="P286" s="14">
        <f t="shared" ca="1" si="189"/>
        <v>0.84234953703703741</v>
      </c>
      <c r="Q286" s="23">
        <f>0</f>
        <v>0</v>
      </c>
      <c r="R286" s="14">
        <f t="shared" ca="1" si="190"/>
        <v>0.84234953703703741</v>
      </c>
      <c r="S286" s="13">
        <f t="shared" ca="1" si="218"/>
        <v>34</v>
      </c>
      <c r="T286" s="14">
        <f t="shared" ca="1" si="191"/>
        <v>3.9351851851851852E-4</v>
      </c>
      <c r="U286" s="14">
        <f t="shared" ca="1" si="192"/>
        <v>0.84274305555555595</v>
      </c>
      <c r="V286" s="12">
        <f t="shared" ca="1" si="193"/>
        <v>0.84274305555555595</v>
      </c>
      <c r="W286" s="23">
        <f t="shared" ca="1" si="194"/>
        <v>3.7037037037035425E-4</v>
      </c>
      <c r="X286" s="12">
        <f t="shared" ca="1" si="195"/>
        <v>0.84311342592592631</v>
      </c>
      <c r="Y286" s="11">
        <f t="shared" ca="1" si="219"/>
        <v>27</v>
      </c>
      <c r="Z286" s="12">
        <f t="shared" ca="1" si="196"/>
        <v>3.1250000000000001E-4</v>
      </c>
      <c r="AA286" s="12">
        <f t="shared" ca="1" si="197"/>
        <v>0.84342592592592636</v>
      </c>
      <c r="AB286" s="10">
        <f t="shared" ca="1" si="198"/>
        <v>0.84342592592592636</v>
      </c>
      <c r="AC286" s="23">
        <f>0</f>
        <v>0</v>
      </c>
      <c r="AD286" s="10">
        <f t="shared" ca="1" si="199"/>
        <v>0.84342592592592636</v>
      </c>
      <c r="AE286" s="9">
        <f t="shared" ca="1" si="212"/>
        <v>30</v>
      </c>
      <c r="AF286" s="10">
        <f t="shared" ca="1" si="200"/>
        <v>3.4722222222222224E-4</v>
      </c>
      <c r="AG286" s="10">
        <f t="shared" ca="1" si="201"/>
        <v>0.84377314814814863</v>
      </c>
      <c r="AH286" s="9" t="str">
        <f t="shared" ca="1" si="213"/>
        <v>Bowl</v>
      </c>
      <c r="AI286" s="8">
        <f t="shared" ca="1" si="202"/>
        <v>0.84377314814814863</v>
      </c>
      <c r="AJ286" s="23">
        <f t="shared" ca="1" si="203"/>
        <v>0</v>
      </c>
      <c r="AK286" s="8">
        <f t="shared" ca="1" si="204"/>
        <v>0.84377314814814863</v>
      </c>
      <c r="AL286" s="7">
        <f t="shared" ca="1" si="214"/>
        <v>25</v>
      </c>
      <c r="AM286" s="8">
        <f t="shared" ca="1" si="205"/>
        <v>2.8935185185185184E-4</v>
      </c>
      <c r="AN286" s="8">
        <f t="shared" ca="1" si="206"/>
        <v>0.84406250000000049</v>
      </c>
      <c r="AO286" s="7" t="str">
        <f t="shared" ca="1" si="215"/>
        <v>Debit</v>
      </c>
      <c r="AP286" s="1">
        <f t="shared" ca="1" si="207"/>
        <v>3.7037037037035425E-4</v>
      </c>
      <c r="AQ286" s="1">
        <f t="shared" ca="1" si="208"/>
        <v>1.8634259259259259E-3</v>
      </c>
      <c r="AR286">
        <f t="shared" ca="1" si="209"/>
        <v>1</v>
      </c>
      <c r="AS286" s="33">
        <f t="shared" ca="1" si="210"/>
        <v>3.7037037037035425E-4</v>
      </c>
      <c r="AT286" s="33">
        <f t="shared" ca="1" si="211"/>
        <v>1.8634259259259259E-3</v>
      </c>
      <c r="AX286">
        <f t="shared" si="220"/>
        <v>282</v>
      </c>
      <c r="AY286" s="34">
        <v>5.4292929292929512E-4</v>
      </c>
    </row>
    <row r="287" spans="1:51" ht="15" customHeight="1">
      <c r="A287" s="2">
        <v>9</v>
      </c>
      <c r="B287" s="1">
        <f t="shared" si="177"/>
        <v>1.0416666666666667E-4</v>
      </c>
      <c r="C287" s="5">
        <f t="shared" ca="1" si="178"/>
        <v>0.84193287037037079</v>
      </c>
      <c r="D287" s="18">
        <f t="shared" ca="1" si="179"/>
        <v>0.84193287037037079</v>
      </c>
      <c r="E287" s="21">
        <f t="shared" ca="1" si="180"/>
        <v>9.2592592592533052E-5</v>
      </c>
      <c r="F287" s="18">
        <f t="shared" ca="1" si="181"/>
        <v>0.84202546296296332</v>
      </c>
      <c r="G287" s="25">
        <f t="shared" ca="1" si="216"/>
        <v>14</v>
      </c>
      <c r="H287" s="18">
        <f t="shared" ca="1" si="182"/>
        <v>1.6203703703703703E-4</v>
      </c>
      <c r="I287" s="18">
        <f t="shared" ca="1" si="183"/>
        <v>0.84218750000000031</v>
      </c>
      <c r="J287" s="16">
        <f t="shared" ca="1" si="184"/>
        <v>0.84218750000000031</v>
      </c>
      <c r="K287" s="23">
        <f t="shared" ca="1" si="185"/>
        <v>5.555555555556424E-4</v>
      </c>
      <c r="L287" s="16">
        <f t="shared" ca="1" si="186"/>
        <v>0.84274305555555595</v>
      </c>
      <c r="M287" s="15">
        <f t="shared" ca="1" si="217"/>
        <v>33</v>
      </c>
      <c r="N287" s="16">
        <f t="shared" ca="1" si="187"/>
        <v>3.8194444444444446E-4</v>
      </c>
      <c r="O287" s="16">
        <f t="shared" ca="1" si="188"/>
        <v>0.84312500000000035</v>
      </c>
      <c r="P287" s="14">
        <f t="shared" ca="1" si="189"/>
        <v>0.84312500000000035</v>
      </c>
      <c r="Q287" s="23">
        <f>0</f>
        <v>0</v>
      </c>
      <c r="R287" s="14">
        <f t="shared" ca="1" si="190"/>
        <v>0.84312500000000035</v>
      </c>
      <c r="S287" s="13">
        <f t="shared" ca="1" si="218"/>
        <v>37</v>
      </c>
      <c r="T287" s="14">
        <f t="shared" ca="1" si="191"/>
        <v>4.2824074074074075E-4</v>
      </c>
      <c r="U287" s="14">
        <f t="shared" ca="1" si="192"/>
        <v>0.84355324074074112</v>
      </c>
      <c r="V287" s="12">
        <f t="shared" ca="1" si="193"/>
        <v>0.84355324074074112</v>
      </c>
      <c r="W287" s="23">
        <f t="shared" ca="1" si="194"/>
        <v>2.199074074075158E-4</v>
      </c>
      <c r="X287" s="12">
        <f t="shared" ca="1" si="195"/>
        <v>0.84377314814814863</v>
      </c>
      <c r="Y287" s="11">
        <f t="shared" ca="1" si="219"/>
        <v>36</v>
      </c>
      <c r="Z287" s="12">
        <f t="shared" ca="1" si="196"/>
        <v>4.1666666666666669E-4</v>
      </c>
      <c r="AA287" s="12">
        <f t="shared" ca="1" si="197"/>
        <v>0.84418981481481525</v>
      </c>
      <c r="AB287" s="10">
        <f t="shared" ca="1" si="198"/>
        <v>0.84418981481481525</v>
      </c>
      <c r="AC287" s="23">
        <f>0</f>
        <v>0</v>
      </c>
      <c r="AD287" s="10">
        <f t="shared" ca="1" si="199"/>
        <v>0.84418981481481525</v>
      </c>
      <c r="AE287" s="9">
        <f t="shared" ca="1" si="212"/>
        <v>31</v>
      </c>
      <c r="AF287" s="10">
        <f t="shared" ca="1" si="200"/>
        <v>3.5879629629629629E-4</v>
      </c>
      <c r="AG287" s="10">
        <f t="shared" ca="1" si="201"/>
        <v>0.84454861111111157</v>
      </c>
      <c r="AH287" s="9" t="str">
        <f t="shared" ca="1" si="213"/>
        <v>Bowl</v>
      </c>
      <c r="AI287" s="8">
        <f t="shared" ca="1" si="202"/>
        <v>0.84454861111111157</v>
      </c>
      <c r="AJ287" s="23">
        <f t="shared" ca="1" si="203"/>
        <v>0</v>
      </c>
      <c r="AK287" s="8">
        <f t="shared" ca="1" si="204"/>
        <v>0.84454861111111157</v>
      </c>
      <c r="AL287" s="7">
        <f t="shared" ca="1" si="214"/>
        <v>17</v>
      </c>
      <c r="AM287" s="8">
        <f t="shared" ca="1" si="205"/>
        <v>1.9675925925925926E-4</v>
      </c>
      <c r="AN287" s="8">
        <f t="shared" ca="1" si="206"/>
        <v>0.84474537037037079</v>
      </c>
      <c r="AO287" s="7" t="str">
        <f t="shared" ca="1" si="215"/>
        <v>Debit</v>
      </c>
      <c r="AP287" s="1">
        <f t="shared" ca="1" si="207"/>
        <v>8.6805555555569125E-4</v>
      </c>
      <c r="AQ287" s="1">
        <f t="shared" ca="1" si="208"/>
        <v>1.9444444444444444E-3</v>
      </c>
      <c r="AR287">
        <f t="shared" ca="1" si="209"/>
        <v>1</v>
      </c>
      <c r="AS287" s="33">
        <f t="shared" ca="1" si="210"/>
        <v>8.6805555555569125E-4</v>
      </c>
      <c r="AT287" s="33">
        <f t="shared" ca="1" si="211"/>
        <v>1.9444444444444444E-3</v>
      </c>
      <c r="AX287">
        <f t="shared" si="220"/>
        <v>283</v>
      </c>
      <c r="AY287" s="34">
        <v>4.2181876233601887E-4</v>
      </c>
    </row>
    <row r="288" spans="1:51" ht="15" customHeight="1">
      <c r="A288" s="2">
        <v>149</v>
      </c>
      <c r="B288" s="1">
        <f t="shared" si="177"/>
        <v>1.724537037037037E-3</v>
      </c>
      <c r="C288" s="5">
        <f t="shared" ca="1" si="178"/>
        <v>0.8436574074074078</v>
      </c>
      <c r="D288" s="18">
        <f t="shared" ca="1" si="179"/>
        <v>0.8436574074074078</v>
      </c>
      <c r="E288" s="21">
        <f t="shared" ca="1" si="180"/>
        <v>0</v>
      </c>
      <c r="F288" s="18">
        <f t="shared" ca="1" si="181"/>
        <v>0.8436574074074078</v>
      </c>
      <c r="G288" s="25">
        <f t="shared" ca="1" si="216"/>
        <v>26</v>
      </c>
      <c r="H288" s="18">
        <f t="shared" ca="1" si="182"/>
        <v>3.0092592592592595E-4</v>
      </c>
      <c r="I288" s="18">
        <f t="shared" ca="1" si="183"/>
        <v>0.8439583333333337</v>
      </c>
      <c r="J288" s="16">
        <f t="shared" ca="1" si="184"/>
        <v>0.8439583333333337</v>
      </c>
      <c r="K288" s="23">
        <f t="shared" ca="1" si="185"/>
        <v>0</v>
      </c>
      <c r="L288" s="16">
        <f t="shared" ca="1" si="186"/>
        <v>0.8439583333333337</v>
      </c>
      <c r="M288" s="15">
        <f t="shared" ca="1" si="217"/>
        <v>12</v>
      </c>
      <c r="N288" s="16">
        <f t="shared" ca="1" si="187"/>
        <v>1.3888888888888889E-4</v>
      </c>
      <c r="O288" s="16">
        <f t="shared" ca="1" si="188"/>
        <v>0.84409722222222261</v>
      </c>
      <c r="P288" s="14">
        <f t="shared" ca="1" si="189"/>
        <v>0.84409722222222261</v>
      </c>
      <c r="Q288" s="23">
        <f>0</f>
        <v>0</v>
      </c>
      <c r="R288" s="14">
        <f t="shared" ca="1" si="190"/>
        <v>0.84409722222222261</v>
      </c>
      <c r="S288" s="13">
        <f t="shared" ca="1" si="218"/>
        <v>38</v>
      </c>
      <c r="T288" s="14">
        <f t="shared" ca="1" si="191"/>
        <v>4.3981481481481481E-4</v>
      </c>
      <c r="U288" s="14">
        <f t="shared" ca="1" si="192"/>
        <v>0.84453703703703742</v>
      </c>
      <c r="V288" s="12">
        <f t="shared" ca="1" si="193"/>
        <v>0.84453703703703742</v>
      </c>
      <c r="W288" s="23">
        <f t="shared" ca="1" si="194"/>
        <v>1.1574074074149898E-5</v>
      </c>
      <c r="X288" s="12">
        <f t="shared" ca="1" si="195"/>
        <v>0.84454861111111157</v>
      </c>
      <c r="Y288" s="11">
        <f t="shared" ca="1" si="219"/>
        <v>49</v>
      </c>
      <c r="Z288" s="12">
        <f t="shared" ca="1" si="196"/>
        <v>5.6712962962962967E-4</v>
      </c>
      <c r="AA288" s="12">
        <f t="shared" ca="1" si="197"/>
        <v>0.84511574074074125</v>
      </c>
      <c r="AB288" s="10">
        <f t="shared" ca="1" si="198"/>
        <v>0.84511574074074125</v>
      </c>
      <c r="AC288" s="23">
        <f>0</f>
        <v>0</v>
      </c>
      <c r="AD288" s="10">
        <f t="shared" ca="1" si="199"/>
        <v>0.84511574074074125</v>
      </c>
      <c r="AE288" s="9">
        <f t="shared" ca="1" si="212"/>
        <v>34</v>
      </c>
      <c r="AF288" s="10">
        <f t="shared" ca="1" si="200"/>
        <v>3.9351851851851852E-4</v>
      </c>
      <c r="AG288" s="10">
        <f t="shared" ca="1" si="201"/>
        <v>0.84550925925925979</v>
      </c>
      <c r="AH288" s="9" t="str">
        <f t="shared" ca="1" si="213"/>
        <v>Bowl</v>
      </c>
      <c r="AI288" s="8">
        <f t="shared" ca="1" si="202"/>
        <v>0.84550925925925979</v>
      </c>
      <c r="AJ288" s="23">
        <f t="shared" ca="1" si="203"/>
        <v>0</v>
      </c>
      <c r="AK288" s="8">
        <f t="shared" ca="1" si="204"/>
        <v>0.84550925925925979</v>
      </c>
      <c r="AL288" s="7">
        <f t="shared" ca="1" si="214"/>
        <v>10</v>
      </c>
      <c r="AM288" s="8">
        <f t="shared" ca="1" si="205"/>
        <v>1.1574074074074075E-4</v>
      </c>
      <c r="AN288" s="8">
        <f t="shared" ca="1" si="206"/>
        <v>0.84562500000000052</v>
      </c>
      <c r="AO288" s="7" t="str">
        <f t="shared" ca="1" si="215"/>
        <v>Debit</v>
      </c>
      <c r="AP288" s="1">
        <f t="shared" ca="1" si="207"/>
        <v>1.1574074074149898E-5</v>
      </c>
      <c r="AQ288" s="1">
        <f t="shared" ca="1" si="208"/>
        <v>1.9560185185185184E-3</v>
      </c>
      <c r="AR288">
        <f t="shared" ca="1" si="209"/>
        <v>1</v>
      </c>
      <c r="AS288" s="33">
        <f t="shared" ca="1" si="210"/>
        <v>1.1574074074149898E-5</v>
      </c>
      <c r="AT288" s="33">
        <f t="shared" ca="1" si="211"/>
        <v>1.9560185185185184E-3</v>
      </c>
      <c r="AX288">
        <f t="shared" si="220"/>
        <v>284</v>
      </c>
      <c r="AY288" s="34">
        <v>5.4147799837455063E-4</v>
      </c>
    </row>
    <row r="289" spans="1:51" ht="15" customHeight="1">
      <c r="A289" s="2">
        <v>90</v>
      </c>
      <c r="B289" s="1">
        <f t="shared" si="177"/>
        <v>1.0416666666666667E-3</v>
      </c>
      <c r="C289" s="5">
        <f t="shared" ca="1" si="178"/>
        <v>0.84469907407407452</v>
      </c>
      <c r="D289" s="18">
        <f t="shared" ca="1" si="179"/>
        <v>0.84469907407407452</v>
      </c>
      <c r="E289" s="21">
        <f t="shared" ca="1" si="180"/>
        <v>0</v>
      </c>
      <c r="F289" s="18">
        <f t="shared" ca="1" si="181"/>
        <v>0.84469907407407452</v>
      </c>
      <c r="G289" s="25">
        <f t="shared" ca="1" si="216"/>
        <v>10</v>
      </c>
      <c r="H289" s="18">
        <f t="shared" ca="1" si="182"/>
        <v>1.1574074074074075E-4</v>
      </c>
      <c r="I289" s="18">
        <f t="shared" ca="1" si="183"/>
        <v>0.84481481481481524</v>
      </c>
      <c r="J289" s="16">
        <f t="shared" ca="1" si="184"/>
        <v>0.84481481481481524</v>
      </c>
      <c r="K289" s="23">
        <f t="shared" ca="1" si="185"/>
        <v>0</v>
      </c>
      <c r="L289" s="16">
        <f t="shared" ca="1" si="186"/>
        <v>0.84481481481481524</v>
      </c>
      <c r="M289" s="15">
        <f t="shared" ca="1" si="217"/>
        <v>8</v>
      </c>
      <c r="N289" s="16">
        <f t="shared" ca="1" si="187"/>
        <v>9.2592592592592588E-5</v>
      </c>
      <c r="O289" s="16">
        <f t="shared" ca="1" si="188"/>
        <v>0.84490740740740788</v>
      </c>
      <c r="P289" s="14">
        <f t="shared" ca="1" si="189"/>
        <v>0.84490740740740788</v>
      </c>
      <c r="Q289" s="23">
        <f>0</f>
        <v>0</v>
      </c>
      <c r="R289" s="14">
        <f t="shared" ca="1" si="190"/>
        <v>0.84490740740740788</v>
      </c>
      <c r="S289" s="13">
        <f t="shared" ca="1" si="218"/>
        <v>15</v>
      </c>
      <c r="T289" s="14">
        <f t="shared" ca="1" si="191"/>
        <v>1.7361111111111112E-4</v>
      </c>
      <c r="U289" s="14">
        <f t="shared" ca="1" si="192"/>
        <v>0.84508101851851902</v>
      </c>
      <c r="V289" s="12">
        <f t="shared" ca="1" si="193"/>
        <v>0.84508101851851902</v>
      </c>
      <c r="W289" s="23">
        <f t="shared" ca="1" si="194"/>
        <v>4.2824074074077068E-4</v>
      </c>
      <c r="X289" s="12">
        <f t="shared" ca="1" si="195"/>
        <v>0.84550925925925979</v>
      </c>
      <c r="Y289" s="11">
        <f t="shared" ca="1" si="219"/>
        <v>44</v>
      </c>
      <c r="Z289" s="12">
        <f t="shared" ca="1" si="196"/>
        <v>5.0925925925925921E-4</v>
      </c>
      <c r="AA289" s="12">
        <f t="shared" ca="1" si="197"/>
        <v>0.84601851851851906</v>
      </c>
      <c r="AB289" s="10">
        <f t="shared" ca="1" si="198"/>
        <v>0.84601851851851906</v>
      </c>
      <c r="AC289" s="23">
        <f>0</f>
        <v>0</v>
      </c>
      <c r="AD289" s="10">
        <f t="shared" ca="1" si="199"/>
        <v>0.84601851851851906</v>
      </c>
      <c r="AE289" s="9">
        <f t="shared" ca="1" si="212"/>
        <v>62</v>
      </c>
      <c r="AF289" s="10">
        <f t="shared" ca="1" si="200"/>
        <v>7.1759259259259259E-4</v>
      </c>
      <c r="AG289" s="10">
        <f t="shared" ca="1" si="201"/>
        <v>0.84673611111111169</v>
      </c>
      <c r="AH289" s="9" t="str">
        <f t="shared" ca="1" si="213"/>
        <v>Quesadilla</v>
      </c>
      <c r="AI289" s="8">
        <f t="shared" ca="1" si="202"/>
        <v>0.84673611111111169</v>
      </c>
      <c r="AJ289" s="23">
        <f t="shared" ca="1" si="203"/>
        <v>0</v>
      </c>
      <c r="AK289" s="8">
        <f t="shared" ca="1" si="204"/>
        <v>0.84673611111111169</v>
      </c>
      <c r="AL289" s="7">
        <f t="shared" ca="1" si="214"/>
        <v>23</v>
      </c>
      <c r="AM289" s="8">
        <f t="shared" ca="1" si="205"/>
        <v>2.6620370370370372E-4</v>
      </c>
      <c r="AN289" s="8">
        <f t="shared" ca="1" si="206"/>
        <v>0.84700231481481536</v>
      </c>
      <c r="AO289" s="7" t="str">
        <f t="shared" ca="1" si="215"/>
        <v>Debit</v>
      </c>
      <c r="AP289" s="1">
        <f t="shared" ca="1" si="207"/>
        <v>4.2824074074077068E-4</v>
      </c>
      <c r="AQ289" s="1">
        <f t="shared" ca="1" si="208"/>
        <v>1.8750000000000001E-3</v>
      </c>
      <c r="AR289">
        <f t="shared" ca="1" si="209"/>
        <v>1</v>
      </c>
      <c r="AS289" s="33">
        <f t="shared" ca="1" si="210"/>
        <v>4.2824074074077068E-4</v>
      </c>
      <c r="AT289" s="33">
        <f t="shared" ca="1" si="211"/>
        <v>1.8750000000000001E-3</v>
      </c>
      <c r="AX289">
        <f t="shared" si="220"/>
        <v>285</v>
      </c>
      <c r="AY289" s="34">
        <v>5.352737141530279E-4</v>
      </c>
    </row>
    <row r="290" spans="1:51" ht="15" customHeight="1">
      <c r="A290" s="2">
        <v>11</v>
      </c>
      <c r="B290" s="1">
        <f t="shared" si="177"/>
        <v>1.273148148148148E-4</v>
      </c>
      <c r="C290" s="5">
        <f t="shared" ca="1" si="178"/>
        <v>0.84482638888888928</v>
      </c>
      <c r="D290" s="18">
        <f t="shared" ca="1" si="179"/>
        <v>0.84482638888888928</v>
      </c>
      <c r="E290" s="21">
        <f t="shared" ca="1" si="180"/>
        <v>0</v>
      </c>
      <c r="F290" s="18">
        <f t="shared" ca="1" si="181"/>
        <v>0.84482638888888928</v>
      </c>
      <c r="G290" s="25">
        <f t="shared" ca="1" si="216"/>
        <v>18</v>
      </c>
      <c r="H290" s="18">
        <f t="shared" ca="1" si="182"/>
        <v>2.0833333333333335E-4</v>
      </c>
      <c r="I290" s="18">
        <f t="shared" ca="1" si="183"/>
        <v>0.84503472222222265</v>
      </c>
      <c r="J290" s="16">
        <f t="shared" ca="1" si="184"/>
        <v>0.84503472222222265</v>
      </c>
      <c r="K290" s="23">
        <f t="shared" ca="1" si="185"/>
        <v>4.6296296296377548E-5</v>
      </c>
      <c r="L290" s="16">
        <f t="shared" ca="1" si="186"/>
        <v>0.84508101851851902</v>
      </c>
      <c r="M290" s="15">
        <f t="shared" ca="1" si="217"/>
        <v>10</v>
      </c>
      <c r="N290" s="16">
        <f t="shared" ca="1" si="187"/>
        <v>1.1574074074074075E-4</v>
      </c>
      <c r="O290" s="16">
        <f t="shared" ca="1" si="188"/>
        <v>0.84519675925925974</v>
      </c>
      <c r="P290" s="14">
        <f t="shared" ca="1" si="189"/>
        <v>0.84519675925925974</v>
      </c>
      <c r="Q290" s="23">
        <f>0</f>
        <v>0</v>
      </c>
      <c r="R290" s="14">
        <f t="shared" ca="1" si="190"/>
        <v>0.84519675925925974</v>
      </c>
      <c r="S290" s="13">
        <f t="shared" ca="1" si="218"/>
        <v>34</v>
      </c>
      <c r="T290" s="14">
        <f t="shared" ca="1" si="191"/>
        <v>3.9351851851851852E-4</v>
      </c>
      <c r="U290" s="14">
        <f t="shared" ca="1" si="192"/>
        <v>0.84559027777777829</v>
      </c>
      <c r="V290" s="12">
        <f t="shared" ca="1" si="193"/>
        <v>0.84559027777777829</v>
      </c>
      <c r="W290" s="23">
        <f t="shared" ca="1" si="194"/>
        <v>1.1458333333334014E-3</v>
      </c>
      <c r="X290" s="12">
        <f t="shared" ca="1" si="195"/>
        <v>0.84673611111111169</v>
      </c>
      <c r="Y290" s="11">
        <f t="shared" ca="1" si="219"/>
        <v>33</v>
      </c>
      <c r="Z290" s="12">
        <f t="shared" ca="1" si="196"/>
        <v>3.8194444444444446E-4</v>
      </c>
      <c r="AA290" s="12">
        <f t="shared" ca="1" si="197"/>
        <v>0.84711805555555608</v>
      </c>
      <c r="AB290" s="10">
        <f t="shared" ca="1" si="198"/>
        <v>0.84711805555555608</v>
      </c>
      <c r="AC290" s="23">
        <f>0</f>
        <v>0</v>
      </c>
      <c r="AD290" s="10">
        <f t="shared" ca="1" si="199"/>
        <v>0.84711805555555608</v>
      </c>
      <c r="AE290" s="9">
        <f t="shared" ca="1" si="212"/>
        <v>62</v>
      </c>
      <c r="AF290" s="10">
        <f t="shared" ca="1" si="200"/>
        <v>7.1759259259259259E-4</v>
      </c>
      <c r="AG290" s="10">
        <f t="shared" ca="1" si="201"/>
        <v>0.84783564814814871</v>
      </c>
      <c r="AH290" s="9" t="str">
        <f t="shared" ca="1" si="213"/>
        <v>Quesadilla</v>
      </c>
      <c r="AI290" s="8">
        <f t="shared" ca="1" si="202"/>
        <v>0.84783564814814871</v>
      </c>
      <c r="AJ290" s="23">
        <f t="shared" ca="1" si="203"/>
        <v>0</v>
      </c>
      <c r="AK290" s="8">
        <f t="shared" ca="1" si="204"/>
        <v>0.84783564814814871</v>
      </c>
      <c r="AL290" s="7">
        <f t="shared" ca="1" si="214"/>
        <v>13</v>
      </c>
      <c r="AM290" s="8">
        <f t="shared" ca="1" si="205"/>
        <v>1.5046296296296297E-4</v>
      </c>
      <c r="AN290" s="8">
        <f t="shared" ca="1" si="206"/>
        <v>0.84798611111111166</v>
      </c>
      <c r="AO290" s="7" t="str">
        <f t="shared" ca="1" si="215"/>
        <v>Debit</v>
      </c>
      <c r="AP290" s="1">
        <f t="shared" ca="1" si="207"/>
        <v>1.192129629629779E-3</v>
      </c>
      <c r="AQ290" s="1">
        <f t="shared" ca="1" si="208"/>
        <v>1.9675925925925924E-3</v>
      </c>
      <c r="AR290">
        <f t="shared" ca="1" si="209"/>
        <v>1</v>
      </c>
      <c r="AS290" s="33">
        <f t="shared" ca="1" si="210"/>
        <v>1.192129629629779E-3</v>
      </c>
      <c r="AT290" s="33">
        <f t="shared" ca="1" si="211"/>
        <v>1.9675925925925924E-3</v>
      </c>
      <c r="AX290">
        <f t="shared" si="220"/>
        <v>286</v>
      </c>
      <c r="AY290" s="34">
        <v>5.393373389063087E-4</v>
      </c>
    </row>
    <row r="291" spans="1:51" ht="15" customHeight="1">
      <c r="A291" s="2">
        <v>156</v>
      </c>
      <c r="B291" s="1">
        <f t="shared" si="177"/>
        <v>1.8055555555555555E-3</v>
      </c>
      <c r="C291" s="5">
        <f t="shared" ca="1" si="178"/>
        <v>0.84663194444444478</v>
      </c>
      <c r="D291" s="18">
        <f t="shared" ca="1" si="179"/>
        <v>0.84663194444444478</v>
      </c>
      <c r="E291" s="21">
        <f t="shared" ca="1" si="180"/>
        <v>0</v>
      </c>
      <c r="F291" s="18">
        <f t="shared" ca="1" si="181"/>
        <v>0.84663194444444478</v>
      </c>
      <c r="G291" s="25">
        <f t="shared" ca="1" si="216"/>
        <v>16</v>
      </c>
      <c r="H291" s="18">
        <f t="shared" ca="1" si="182"/>
        <v>1.8518518518518518E-4</v>
      </c>
      <c r="I291" s="18">
        <f t="shared" ca="1" si="183"/>
        <v>0.84681712962962996</v>
      </c>
      <c r="J291" s="16">
        <f t="shared" ca="1" si="184"/>
        <v>0.84681712962962996</v>
      </c>
      <c r="K291" s="23">
        <f t="shared" ca="1" si="185"/>
        <v>0</v>
      </c>
      <c r="L291" s="16">
        <f t="shared" ca="1" si="186"/>
        <v>0.84681712962962996</v>
      </c>
      <c r="M291" s="15">
        <f t="shared" ca="1" si="217"/>
        <v>20</v>
      </c>
      <c r="N291" s="16">
        <f t="shared" ca="1" si="187"/>
        <v>2.3148148148148149E-4</v>
      </c>
      <c r="O291" s="16">
        <f t="shared" ca="1" si="188"/>
        <v>0.8470486111111114</v>
      </c>
      <c r="P291" s="14">
        <f t="shared" ca="1" si="189"/>
        <v>0.8470486111111114</v>
      </c>
      <c r="Q291" s="23">
        <f>0</f>
        <v>0</v>
      </c>
      <c r="R291" s="14">
        <f t="shared" ca="1" si="190"/>
        <v>0.8470486111111114</v>
      </c>
      <c r="S291" s="13">
        <f t="shared" ca="1" si="218"/>
        <v>42</v>
      </c>
      <c r="T291" s="14">
        <f t="shared" ca="1" si="191"/>
        <v>4.861111111111111E-4</v>
      </c>
      <c r="U291" s="14">
        <f t="shared" ca="1" si="192"/>
        <v>0.84753472222222248</v>
      </c>
      <c r="V291" s="12">
        <f t="shared" ca="1" si="193"/>
        <v>0.84753472222222248</v>
      </c>
      <c r="W291" s="23">
        <f t="shared" ca="1" si="194"/>
        <v>3.0092592592623202E-4</v>
      </c>
      <c r="X291" s="12">
        <f t="shared" ca="1" si="195"/>
        <v>0.84783564814814871</v>
      </c>
      <c r="Y291" s="11">
        <f t="shared" ca="1" si="219"/>
        <v>37</v>
      </c>
      <c r="Z291" s="12">
        <f t="shared" ca="1" si="196"/>
        <v>4.2824074074074075E-4</v>
      </c>
      <c r="AA291" s="12">
        <f t="shared" ca="1" si="197"/>
        <v>0.84826388888888948</v>
      </c>
      <c r="AB291" s="10">
        <f t="shared" ca="1" si="198"/>
        <v>0.84826388888888948</v>
      </c>
      <c r="AC291" s="23">
        <f>0</f>
        <v>0</v>
      </c>
      <c r="AD291" s="10">
        <f t="shared" ca="1" si="199"/>
        <v>0.84826388888888948</v>
      </c>
      <c r="AE291" s="9">
        <f t="shared" ca="1" si="212"/>
        <v>20</v>
      </c>
      <c r="AF291" s="10">
        <f t="shared" ca="1" si="200"/>
        <v>2.3148148148148149E-4</v>
      </c>
      <c r="AG291" s="10">
        <f t="shared" ca="1" si="201"/>
        <v>0.84849537037037093</v>
      </c>
      <c r="AH291" s="9" t="str">
        <f t="shared" ca="1" si="213"/>
        <v>Bowl</v>
      </c>
      <c r="AI291" s="8">
        <f t="shared" ca="1" si="202"/>
        <v>0.84849537037037093</v>
      </c>
      <c r="AJ291" s="23">
        <f t="shared" ca="1" si="203"/>
        <v>0</v>
      </c>
      <c r="AK291" s="8">
        <f t="shared" ca="1" si="204"/>
        <v>0.84849537037037093</v>
      </c>
      <c r="AL291" s="7">
        <f t="shared" ca="1" si="214"/>
        <v>23</v>
      </c>
      <c r="AM291" s="8">
        <f t="shared" ca="1" si="205"/>
        <v>2.6620370370370372E-4</v>
      </c>
      <c r="AN291" s="8">
        <f t="shared" ca="1" si="206"/>
        <v>0.8487615740740746</v>
      </c>
      <c r="AO291" s="7" t="str">
        <f t="shared" ca="1" si="215"/>
        <v>Debit</v>
      </c>
      <c r="AP291" s="1">
        <f t="shared" ca="1" si="207"/>
        <v>3.0092592592623202E-4</v>
      </c>
      <c r="AQ291" s="1">
        <f t="shared" ca="1" si="208"/>
        <v>1.8287037037037037E-3</v>
      </c>
      <c r="AR291">
        <f t="shared" ca="1" si="209"/>
        <v>1</v>
      </c>
      <c r="AS291" s="33">
        <f t="shared" ca="1" si="210"/>
        <v>3.0092592592623202E-4</v>
      </c>
      <c r="AT291" s="33">
        <f t="shared" ca="1" si="211"/>
        <v>1.8287037037037037E-3</v>
      </c>
      <c r="AX291">
        <f t="shared" si="220"/>
        <v>287</v>
      </c>
      <c r="AY291" s="34">
        <v>6.9107018460468355E-4</v>
      </c>
    </row>
    <row r="292" spans="1:51" ht="15" customHeight="1">
      <c r="A292" s="2">
        <v>136</v>
      </c>
      <c r="B292" s="1">
        <f t="shared" si="177"/>
        <v>1.5740740740740741E-3</v>
      </c>
      <c r="C292" s="5">
        <f t="shared" ca="1" si="178"/>
        <v>0.84820601851851885</v>
      </c>
      <c r="D292" s="18">
        <f t="shared" ca="1" si="179"/>
        <v>0.84820601851851885</v>
      </c>
      <c r="E292" s="21">
        <f t="shared" ca="1" si="180"/>
        <v>0</v>
      </c>
      <c r="F292" s="18">
        <f t="shared" ca="1" si="181"/>
        <v>0.84820601851851885</v>
      </c>
      <c r="G292" s="25">
        <f t="shared" ca="1" si="216"/>
        <v>29</v>
      </c>
      <c r="H292" s="18">
        <f t="shared" ca="1" si="182"/>
        <v>3.3564814814814812E-4</v>
      </c>
      <c r="I292" s="18">
        <f t="shared" ca="1" si="183"/>
        <v>0.84854166666666697</v>
      </c>
      <c r="J292" s="16">
        <f t="shared" ca="1" si="184"/>
        <v>0.84854166666666697</v>
      </c>
      <c r="K292" s="23">
        <f t="shared" ca="1" si="185"/>
        <v>0</v>
      </c>
      <c r="L292" s="16">
        <f t="shared" ca="1" si="186"/>
        <v>0.84854166666666697</v>
      </c>
      <c r="M292" s="15">
        <f t="shared" ca="1" si="217"/>
        <v>33</v>
      </c>
      <c r="N292" s="16">
        <f t="shared" ca="1" si="187"/>
        <v>3.8194444444444446E-4</v>
      </c>
      <c r="O292" s="16">
        <f t="shared" ca="1" si="188"/>
        <v>0.84892361111111136</v>
      </c>
      <c r="P292" s="14">
        <f t="shared" ca="1" si="189"/>
        <v>0.84892361111111136</v>
      </c>
      <c r="Q292" s="23">
        <f>0</f>
        <v>0</v>
      </c>
      <c r="R292" s="14">
        <f t="shared" ca="1" si="190"/>
        <v>0.84892361111111136</v>
      </c>
      <c r="S292" s="13">
        <f t="shared" ca="1" si="218"/>
        <v>15</v>
      </c>
      <c r="T292" s="14">
        <f t="shared" ca="1" si="191"/>
        <v>1.7361111111111112E-4</v>
      </c>
      <c r="U292" s="14">
        <f t="shared" ca="1" si="192"/>
        <v>0.8490972222222225</v>
      </c>
      <c r="V292" s="12">
        <f t="shared" ca="1" si="193"/>
        <v>0.8490972222222225</v>
      </c>
      <c r="W292" s="23">
        <f t="shared" ca="1" si="194"/>
        <v>0</v>
      </c>
      <c r="X292" s="12">
        <f t="shared" ca="1" si="195"/>
        <v>0.8490972222222225</v>
      </c>
      <c r="Y292" s="11">
        <f t="shared" ca="1" si="219"/>
        <v>36</v>
      </c>
      <c r="Z292" s="12">
        <f t="shared" ca="1" si="196"/>
        <v>4.1666666666666669E-4</v>
      </c>
      <c r="AA292" s="12">
        <f t="shared" ca="1" si="197"/>
        <v>0.84951388888888912</v>
      </c>
      <c r="AB292" s="10">
        <f t="shared" ca="1" si="198"/>
        <v>0.84951388888888912</v>
      </c>
      <c r="AC292" s="23">
        <f>0</f>
        <v>0</v>
      </c>
      <c r="AD292" s="10">
        <f t="shared" ca="1" si="199"/>
        <v>0.84951388888888912</v>
      </c>
      <c r="AE292" s="9">
        <f t="shared" ca="1" si="212"/>
        <v>53</v>
      </c>
      <c r="AF292" s="10">
        <f t="shared" ca="1" si="200"/>
        <v>6.134259259259259E-4</v>
      </c>
      <c r="AG292" s="10">
        <f t="shared" ca="1" si="201"/>
        <v>0.85012731481481507</v>
      </c>
      <c r="AH292" s="9" t="str">
        <f t="shared" ca="1" si="213"/>
        <v>Burrito</v>
      </c>
      <c r="AI292" s="8">
        <f t="shared" ca="1" si="202"/>
        <v>0.85012731481481507</v>
      </c>
      <c r="AJ292" s="23">
        <f t="shared" ca="1" si="203"/>
        <v>0</v>
      </c>
      <c r="AK292" s="8">
        <f t="shared" ca="1" si="204"/>
        <v>0.85012731481481507</v>
      </c>
      <c r="AL292" s="7">
        <f t="shared" ca="1" si="214"/>
        <v>24</v>
      </c>
      <c r="AM292" s="8">
        <f t="shared" ca="1" si="205"/>
        <v>2.7777777777777778E-4</v>
      </c>
      <c r="AN292" s="8">
        <f t="shared" ca="1" si="206"/>
        <v>0.85040509259259289</v>
      </c>
      <c r="AO292" s="7" t="str">
        <f t="shared" ca="1" si="215"/>
        <v>Debit</v>
      </c>
      <c r="AP292" s="1">
        <f t="shared" ca="1" si="207"/>
        <v>0</v>
      </c>
      <c r="AQ292" s="1">
        <f t="shared" ca="1" si="208"/>
        <v>2.1990740740740742E-3</v>
      </c>
      <c r="AR292">
        <f t="shared" ca="1" si="209"/>
        <v>1</v>
      </c>
      <c r="AS292" s="33">
        <f t="shared" ca="1" si="210"/>
        <v>0</v>
      </c>
      <c r="AT292" s="33">
        <f t="shared" ca="1" si="211"/>
        <v>2.1990740740740742E-3</v>
      </c>
      <c r="AX292">
        <f t="shared" si="220"/>
        <v>288</v>
      </c>
      <c r="AY292" s="34">
        <v>5.0726372924650074E-4</v>
      </c>
    </row>
    <row r="293" spans="1:51" ht="15" customHeight="1">
      <c r="A293" s="2">
        <v>113</v>
      </c>
      <c r="B293" s="1">
        <f t="shared" si="177"/>
        <v>1.3078703703703703E-3</v>
      </c>
      <c r="C293" s="5">
        <f t="shared" ca="1" si="178"/>
        <v>0.84951388888888923</v>
      </c>
      <c r="D293" s="18">
        <f t="shared" ca="1" si="179"/>
        <v>0.84951388888888923</v>
      </c>
      <c r="E293" s="21">
        <f t="shared" ca="1" si="180"/>
        <v>0</v>
      </c>
      <c r="F293" s="18">
        <f t="shared" ca="1" si="181"/>
        <v>0.84951388888888923</v>
      </c>
      <c r="G293" s="25">
        <f t="shared" ca="1" si="216"/>
        <v>14</v>
      </c>
      <c r="H293" s="18">
        <f t="shared" ca="1" si="182"/>
        <v>1.6203703703703703E-4</v>
      </c>
      <c r="I293" s="18">
        <f t="shared" ca="1" si="183"/>
        <v>0.84967592592592622</v>
      </c>
      <c r="J293" s="16">
        <f t="shared" ca="1" si="184"/>
        <v>0.84967592592592622</v>
      </c>
      <c r="K293" s="23">
        <f t="shared" ca="1" si="185"/>
        <v>0</v>
      </c>
      <c r="L293" s="16">
        <f t="shared" ca="1" si="186"/>
        <v>0.84967592592592622</v>
      </c>
      <c r="M293" s="15">
        <f t="shared" ca="1" si="217"/>
        <v>22</v>
      </c>
      <c r="N293" s="16">
        <f t="shared" ca="1" si="187"/>
        <v>2.5462962962962961E-4</v>
      </c>
      <c r="O293" s="16">
        <f t="shared" ca="1" si="188"/>
        <v>0.84993055555555586</v>
      </c>
      <c r="P293" s="14">
        <f t="shared" ca="1" si="189"/>
        <v>0.84993055555555586</v>
      </c>
      <c r="Q293" s="23">
        <f>0</f>
        <v>0</v>
      </c>
      <c r="R293" s="14">
        <f t="shared" ca="1" si="190"/>
        <v>0.84993055555555586</v>
      </c>
      <c r="S293" s="13">
        <f t="shared" ca="1" si="218"/>
        <v>20</v>
      </c>
      <c r="T293" s="14">
        <f t="shared" ca="1" si="191"/>
        <v>2.3148148148148149E-4</v>
      </c>
      <c r="U293" s="14">
        <f t="shared" ca="1" si="192"/>
        <v>0.8501620370370373</v>
      </c>
      <c r="V293" s="12">
        <f t="shared" ca="1" si="193"/>
        <v>0.8501620370370373</v>
      </c>
      <c r="W293" s="23">
        <f t="shared" ca="1" si="194"/>
        <v>0</v>
      </c>
      <c r="X293" s="12">
        <f t="shared" ca="1" si="195"/>
        <v>0.8501620370370373</v>
      </c>
      <c r="Y293" s="11">
        <f t="shared" ca="1" si="219"/>
        <v>48</v>
      </c>
      <c r="Z293" s="12">
        <f t="shared" ca="1" si="196"/>
        <v>5.5555555555555556E-4</v>
      </c>
      <c r="AA293" s="12">
        <f t="shared" ca="1" si="197"/>
        <v>0.85071759259259283</v>
      </c>
      <c r="AB293" s="10">
        <f t="shared" ca="1" si="198"/>
        <v>0.85071759259259283</v>
      </c>
      <c r="AC293" s="23">
        <f>0</f>
        <v>0</v>
      </c>
      <c r="AD293" s="10">
        <f t="shared" ca="1" si="199"/>
        <v>0.85071759259259283</v>
      </c>
      <c r="AE293" s="9">
        <f t="shared" ca="1" si="212"/>
        <v>21</v>
      </c>
      <c r="AF293" s="10">
        <f t="shared" ca="1" si="200"/>
        <v>2.4305555555555555E-4</v>
      </c>
      <c r="AG293" s="10">
        <f t="shared" ca="1" si="201"/>
        <v>0.85096064814814842</v>
      </c>
      <c r="AH293" s="9" t="str">
        <f t="shared" ca="1" si="213"/>
        <v>Bowl</v>
      </c>
      <c r="AI293" s="8">
        <f t="shared" ca="1" si="202"/>
        <v>0.85096064814814842</v>
      </c>
      <c r="AJ293" s="23">
        <f t="shared" ca="1" si="203"/>
        <v>0</v>
      </c>
      <c r="AK293" s="8">
        <f t="shared" ca="1" si="204"/>
        <v>0.85096064814814842</v>
      </c>
      <c r="AL293" s="7">
        <f t="shared" ca="1" si="214"/>
        <v>36</v>
      </c>
      <c r="AM293" s="8">
        <f t="shared" ca="1" si="205"/>
        <v>4.1666666666666669E-4</v>
      </c>
      <c r="AN293" s="8">
        <f t="shared" ca="1" si="206"/>
        <v>0.85137731481481504</v>
      </c>
      <c r="AO293" s="7" t="str">
        <f t="shared" ca="1" si="215"/>
        <v>Cash</v>
      </c>
      <c r="AP293" s="1">
        <f t="shared" ca="1" si="207"/>
        <v>0</v>
      </c>
      <c r="AQ293" s="1">
        <f t="shared" ca="1" si="208"/>
        <v>1.8634259259259259E-3</v>
      </c>
      <c r="AR293">
        <f t="shared" ca="1" si="209"/>
        <v>1</v>
      </c>
      <c r="AS293" s="33">
        <f t="shared" ca="1" si="210"/>
        <v>0</v>
      </c>
      <c r="AT293" s="33">
        <f t="shared" ca="1" si="211"/>
        <v>1.8634259259259259E-3</v>
      </c>
      <c r="AX293">
        <f t="shared" si="220"/>
        <v>289</v>
      </c>
      <c r="AY293" s="34">
        <v>6.1661877394636358E-4</v>
      </c>
    </row>
    <row r="294" spans="1:51" ht="15" customHeight="1">
      <c r="A294" s="2">
        <v>28</v>
      </c>
      <c r="B294" s="1">
        <f t="shared" si="177"/>
        <v>3.2407407407407406E-4</v>
      </c>
      <c r="C294" s="5">
        <f t="shared" ca="1" si="178"/>
        <v>0.84983796296296332</v>
      </c>
      <c r="D294" s="18">
        <f t="shared" ca="1" si="179"/>
        <v>0.84983796296296332</v>
      </c>
      <c r="E294" s="21">
        <f t="shared" ca="1" si="180"/>
        <v>0</v>
      </c>
      <c r="F294" s="18">
        <f t="shared" ca="1" si="181"/>
        <v>0.84983796296296332</v>
      </c>
      <c r="G294" s="25">
        <f t="shared" ca="1" si="216"/>
        <v>20</v>
      </c>
      <c r="H294" s="18">
        <f t="shared" ca="1" si="182"/>
        <v>2.3148148148148149E-4</v>
      </c>
      <c r="I294" s="18">
        <f t="shared" ca="1" si="183"/>
        <v>0.85006944444444477</v>
      </c>
      <c r="J294" s="16">
        <f t="shared" ca="1" si="184"/>
        <v>0.85006944444444477</v>
      </c>
      <c r="K294" s="23">
        <f t="shared" ca="1" si="185"/>
        <v>9.2592592592533052E-5</v>
      </c>
      <c r="L294" s="16">
        <f t="shared" ca="1" si="186"/>
        <v>0.8501620370370373</v>
      </c>
      <c r="M294" s="15">
        <f t="shared" ca="1" si="217"/>
        <v>14</v>
      </c>
      <c r="N294" s="16">
        <f t="shared" ca="1" si="187"/>
        <v>1.6203703703703703E-4</v>
      </c>
      <c r="O294" s="16">
        <f t="shared" ca="1" si="188"/>
        <v>0.85032407407407429</v>
      </c>
      <c r="P294" s="14">
        <f t="shared" ca="1" si="189"/>
        <v>0.85032407407407429</v>
      </c>
      <c r="Q294" s="23">
        <f>0</f>
        <v>0</v>
      </c>
      <c r="R294" s="14">
        <f t="shared" ca="1" si="190"/>
        <v>0.85032407407407429</v>
      </c>
      <c r="S294" s="13">
        <f t="shared" ca="1" si="218"/>
        <v>27</v>
      </c>
      <c r="T294" s="14">
        <f t="shared" ca="1" si="191"/>
        <v>3.1250000000000001E-4</v>
      </c>
      <c r="U294" s="14">
        <f t="shared" ca="1" si="192"/>
        <v>0.85063657407407434</v>
      </c>
      <c r="V294" s="12">
        <f t="shared" ca="1" si="193"/>
        <v>0.85063657407407434</v>
      </c>
      <c r="W294" s="23">
        <f t="shared" ca="1" si="194"/>
        <v>3.2407407407408773E-4</v>
      </c>
      <c r="X294" s="12">
        <f t="shared" ca="1" si="195"/>
        <v>0.85096064814814842</v>
      </c>
      <c r="Y294" s="11">
        <f t="shared" ca="1" si="219"/>
        <v>38</v>
      </c>
      <c r="Z294" s="12">
        <f t="shared" ca="1" si="196"/>
        <v>4.3981481481481481E-4</v>
      </c>
      <c r="AA294" s="12">
        <f t="shared" ca="1" si="197"/>
        <v>0.85140046296296323</v>
      </c>
      <c r="AB294" s="10">
        <f t="shared" ca="1" si="198"/>
        <v>0.85140046296296323</v>
      </c>
      <c r="AC294" s="23">
        <f>0</f>
        <v>0</v>
      </c>
      <c r="AD294" s="10">
        <f t="shared" ca="1" si="199"/>
        <v>0.85140046296296323</v>
      </c>
      <c r="AE294" s="9">
        <f t="shared" ca="1" si="212"/>
        <v>35</v>
      </c>
      <c r="AF294" s="10">
        <f t="shared" ca="1" si="200"/>
        <v>4.0509259259259258E-4</v>
      </c>
      <c r="AG294" s="10">
        <f t="shared" ca="1" si="201"/>
        <v>0.85180555555555582</v>
      </c>
      <c r="AH294" s="9" t="str">
        <f t="shared" ca="1" si="213"/>
        <v>Bowl</v>
      </c>
      <c r="AI294" s="8">
        <f t="shared" ca="1" si="202"/>
        <v>0.85180555555555582</v>
      </c>
      <c r="AJ294" s="23">
        <f t="shared" ca="1" si="203"/>
        <v>0</v>
      </c>
      <c r="AK294" s="8">
        <f t="shared" ca="1" si="204"/>
        <v>0.85180555555555582</v>
      </c>
      <c r="AL294" s="7">
        <f t="shared" ca="1" si="214"/>
        <v>26</v>
      </c>
      <c r="AM294" s="8">
        <f t="shared" ca="1" si="205"/>
        <v>3.0092592592592595E-4</v>
      </c>
      <c r="AN294" s="8">
        <f t="shared" ca="1" si="206"/>
        <v>0.85210648148148171</v>
      </c>
      <c r="AO294" s="7" t="str">
        <f t="shared" ca="1" si="215"/>
        <v>Debit</v>
      </c>
      <c r="AP294" s="1">
        <f t="shared" ca="1" si="207"/>
        <v>4.1666666666662078E-4</v>
      </c>
      <c r="AQ294" s="1">
        <f t="shared" ca="1" si="208"/>
        <v>1.8518518518518519E-3</v>
      </c>
      <c r="AR294">
        <f t="shared" ca="1" si="209"/>
        <v>1</v>
      </c>
      <c r="AS294" s="33">
        <f t="shared" ca="1" si="210"/>
        <v>4.1666666666662078E-4</v>
      </c>
      <c r="AT294" s="33">
        <f t="shared" ca="1" si="211"/>
        <v>1.8518518518518519E-3</v>
      </c>
      <c r="AX294">
        <f t="shared" si="220"/>
        <v>290</v>
      </c>
      <c r="AY294" s="34">
        <v>4.9296847788230143E-4</v>
      </c>
    </row>
    <row r="295" spans="1:51" ht="15" customHeight="1">
      <c r="A295" s="2">
        <v>109</v>
      </c>
      <c r="B295" s="1">
        <f t="shared" si="177"/>
        <v>1.261574074074074E-3</v>
      </c>
      <c r="C295" s="5">
        <f t="shared" ca="1" si="178"/>
        <v>0.85109953703703745</v>
      </c>
      <c r="D295" s="18">
        <f t="shared" ca="1" si="179"/>
        <v>0.85109953703703745</v>
      </c>
      <c r="E295" s="21">
        <f t="shared" ca="1" si="180"/>
        <v>0</v>
      </c>
      <c r="F295" s="18">
        <f t="shared" ca="1" si="181"/>
        <v>0.85109953703703745</v>
      </c>
      <c r="G295" s="25">
        <f t="shared" ca="1" si="216"/>
        <v>26</v>
      </c>
      <c r="H295" s="18">
        <f t="shared" ca="1" si="182"/>
        <v>3.0092592592592595E-4</v>
      </c>
      <c r="I295" s="18">
        <f t="shared" ca="1" si="183"/>
        <v>0.85140046296296334</v>
      </c>
      <c r="J295" s="16">
        <f t="shared" ca="1" si="184"/>
        <v>0.85140046296296334</v>
      </c>
      <c r="K295" s="23">
        <f t="shared" ca="1" si="185"/>
        <v>0</v>
      </c>
      <c r="L295" s="16">
        <f t="shared" ca="1" si="186"/>
        <v>0.85140046296296334</v>
      </c>
      <c r="M295" s="15">
        <f t="shared" ca="1" si="217"/>
        <v>9</v>
      </c>
      <c r="N295" s="16">
        <f t="shared" ca="1" si="187"/>
        <v>1.0416666666666667E-4</v>
      </c>
      <c r="O295" s="16">
        <f t="shared" ca="1" si="188"/>
        <v>0.85150462962963003</v>
      </c>
      <c r="P295" s="14">
        <f t="shared" ca="1" si="189"/>
        <v>0.85150462962963003</v>
      </c>
      <c r="Q295" s="23">
        <f>0</f>
        <v>0</v>
      </c>
      <c r="R295" s="14">
        <f t="shared" ca="1" si="190"/>
        <v>0.85150462962963003</v>
      </c>
      <c r="S295" s="13">
        <f t="shared" ca="1" si="218"/>
        <v>32</v>
      </c>
      <c r="T295" s="14">
        <f t="shared" ca="1" si="191"/>
        <v>3.7037037037037035E-4</v>
      </c>
      <c r="U295" s="14">
        <f t="shared" ca="1" si="192"/>
        <v>0.85187500000000038</v>
      </c>
      <c r="V295" s="12">
        <f t="shared" ca="1" si="193"/>
        <v>0.85187500000000038</v>
      </c>
      <c r="W295" s="23">
        <f t="shared" ca="1" si="194"/>
        <v>0</v>
      </c>
      <c r="X295" s="12">
        <f t="shared" ca="1" si="195"/>
        <v>0.85187500000000038</v>
      </c>
      <c r="Y295" s="11">
        <f t="shared" ca="1" si="219"/>
        <v>28</v>
      </c>
      <c r="Z295" s="12">
        <f t="shared" ca="1" si="196"/>
        <v>3.2407407407407406E-4</v>
      </c>
      <c r="AA295" s="12">
        <f t="shared" ca="1" si="197"/>
        <v>0.85219907407407447</v>
      </c>
      <c r="AB295" s="10">
        <f t="shared" ca="1" si="198"/>
        <v>0.85219907407407447</v>
      </c>
      <c r="AC295" s="23">
        <f>0</f>
        <v>0</v>
      </c>
      <c r="AD295" s="10">
        <f t="shared" ca="1" si="199"/>
        <v>0.85219907407407447</v>
      </c>
      <c r="AE295" s="9">
        <f t="shared" ca="1" si="212"/>
        <v>41</v>
      </c>
      <c r="AF295" s="10">
        <f t="shared" ca="1" si="200"/>
        <v>4.7453703703703704E-4</v>
      </c>
      <c r="AG295" s="10">
        <f t="shared" ca="1" si="201"/>
        <v>0.85267361111111151</v>
      </c>
      <c r="AH295" s="9" t="str">
        <f t="shared" ca="1" si="213"/>
        <v>Bowl</v>
      </c>
      <c r="AI295" s="8">
        <f t="shared" ca="1" si="202"/>
        <v>0.85267361111111151</v>
      </c>
      <c r="AJ295" s="23">
        <f t="shared" ca="1" si="203"/>
        <v>0</v>
      </c>
      <c r="AK295" s="8">
        <f t="shared" ca="1" si="204"/>
        <v>0.85267361111111151</v>
      </c>
      <c r="AL295" s="7">
        <f t="shared" ca="1" si="214"/>
        <v>19</v>
      </c>
      <c r="AM295" s="8">
        <f t="shared" ca="1" si="205"/>
        <v>2.199074074074074E-4</v>
      </c>
      <c r="AN295" s="8">
        <f t="shared" ca="1" si="206"/>
        <v>0.85289351851851891</v>
      </c>
      <c r="AO295" s="7" t="str">
        <f t="shared" ca="1" si="215"/>
        <v>Debit</v>
      </c>
      <c r="AP295" s="1">
        <f t="shared" ca="1" si="207"/>
        <v>0</v>
      </c>
      <c r="AQ295" s="1">
        <f t="shared" ca="1" si="208"/>
        <v>1.7939814814814815E-3</v>
      </c>
      <c r="AR295">
        <f t="shared" ca="1" si="209"/>
        <v>1</v>
      </c>
      <c r="AS295" s="33">
        <f t="shared" ca="1" si="210"/>
        <v>0</v>
      </c>
      <c r="AT295" s="33">
        <f t="shared" ca="1" si="211"/>
        <v>1.7939814814814815E-3</v>
      </c>
      <c r="AX295">
        <f t="shared" si="220"/>
        <v>291</v>
      </c>
      <c r="AY295" s="34">
        <v>5.7403790509261382E-4</v>
      </c>
    </row>
    <row r="296" spans="1:51" ht="15" customHeight="1">
      <c r="A296" s="2">
        <v>148</v>
      </c>
      <c r="B296" s="1">
        <f t="shared" si="177"/>
        <v>1.712962962962963E-3</v>
      </c>
      <c r="C296" s="5">
        <f t="shared" ca="1" si="178"/>
        <v>0.85281250000000042</v>
      </c>
      <c r="D296" s="18">
        <f t="shared" ca="1" si="179"/>
        <v>0.85281250000000042</v>
      </c>
      <c r="E296" s="21">
        <f t="shared" ca="1" si="180"/>
        <v>0</v>
      </c>
      <c r="F296" s="18">
        <f t="shared" ca="1" si="181"/>
        <v>0.85281250000000042</v>
      </c>
      <c r="G296" s="25">
        <f t="shared" ca="1" si="216"/>
        <v>19</v>
      </c>
      <c r="H296" s="18">
        <f t="shared" ca="1" si="182"/>
        <v>2.199074074074074E-4</v>
      </c>
      <c r="I296" s="18">
        <f t="shared" ca="1" si="183"/>
        <v>0.85303240740740782</v>
      </c>
      <c r="J296" s="16">
        <f t="shared" ca="1" si="184"/>
        <v>0.85303240740740782</v>
      </c>
      <c r="K296" s="23">
        <f t="shared" ca="1" si="185"/>
        <v>0</v>
      </c>
      <c r="L296" s="16">
        <f t="shared" ca="1" si="186"/>
        <v>0.85303240740740782</v>
      </c>
      <c r="M296" s="15">
        <f t="shared" ca="1" si="217"/>
        <v>33</v>
      </c>
      <c r="N296" s="16">
        <f t="shared" ca="1" si="187"/>
        <v>3.8194444444444446E-4</v>
      </c>
      <c r="O296" s="16">
        <f t="shared" ca="1" si="188"/>
        <v>0.85341435185185222</v>
      </c>
      <c r="P296" s="14">
        <f t="shared" ca="1" si="189"/>
        <v>0.85341435185185222</v>
      </c>
      <c r="Q296" s="23">
        <f>0</f>
        <v>0</v>
      </c>
      <c r="R296" s="14">
        <f t="shared" ca="1" si="190"/>
        <v>0.85341435185185222</v>
      </c>
      <c r="S296" s="13">
        <f t="shared" ca="1" si="218"/>
        <v>20</v>
      </c>
      <c r="T296" s="14">
        <f t="shared" ca="1" si="191"/>
        <v>2.3148148148148149E-4</v>
      </c>
      <c r="U296" s="14">
        <f t="shared" ca="1" si="192"/>
        <v>0.85364583333333366</v>
      </c>
      <c r="V296" s="12">
        <f t="shared" ca="1" si="193"/>
        <v>0.85364583333333366</v>
      </c>
      <c r="W296" s="23">
        <f t="shared" ca="1" si="194"/>
        <v>0</v>
      </c>
      <c r="X296" s="12">
        <f t="shared" ca="1" si="195"/>
        <v>0.85364583333333366</v>
      </c>
      <c r="Y296" s="11">
        <f t="shared" ca="1" si="219"/>
        <v>36</v>
      </c>
      <c r="Z296" s="12">
        <f t="shared" ca="1" si="196"/>
        <v>4.1666666666666669E-4</v>
      </c>
      <c r="AA296" s="12">
        <f t="shared" ca="1" si="197"/>
        <v>0.85406250000000028</v>
      </c>
      <c r="AB296" s="10">
        <f t="shared" ca="1" si="198"/>
        <v>0.85406250000000028</v>
      </c>
      <c r="AC296" s="23">
        <f>0</f>
        <v>0</v>
      </c>
      <c r="AD296" s="10">
        <f t="shared" ca="1" si="199"/>
        <v>0.85406250000000028</v>
      </c>
      <c r="AE296" s="9">
        <f t="shared" ca="1" si="212"/>
        <v>22</v>
      </c>
      <c r="AF296" s="10">
        <f t="shared" ca="1" si="200"/>
        <v>2.5462962962962961E-4</v>
      </c>
      <c r="AG296" s="10">
        <f t="shared" ca="1" si="201"/>
        <v>0.85431712962962991</v>
      </c>
      <c r="AH296" s="9" t="str">
        <f t="shared" ca="1" si="213"/>
        <v>Bowl</v>
      </c>
      <c r="AI296" s="8">
        <f t="shared" ca="1" si="202"/>
        <v>0.85431712962962991</v>
      </c>
      <c r="AJ296" s="23">
        <f t="shared" ca="1" si="203"/>
        <v>0</v>
      </c>
      <c r="AK296" s="8">
        <f t="shared" ca="1" si="204"/>
        <v>0.85431712962962991</v>
      </c>
      <c r="AL296" s="7">
        <f t="shared" ca="1" si="214"/>
        <v>35</v>
      </c>
      <c r="AM296" s="8">
        <f t="shared" ca="1" si="205"/>
        <v>4.0509259259259258E-4</v>
      </c>
      <c r="AN296" s="8">
        <f t="shared" ca="1" si="206"/>
        <v>0.85472222222222249</v>
      </c>
      <c r="AO296" s="7" t="str">
        <f t="shared" ca="1" si="215"/>
        <v>Cash</v>
      </c>
      <c r="AP296" s="1">
        <f t="shared" ca="1" si="207"/>
        <v>0</v>
      </c>
      <c r="AQ296" s="1">
        <f t="shared" ca="1" si="208"/>
        <v>1.9097222222222222E-3</v>
      </c>
      <c r="AR296">
        <f t="shared" ca="1" si="209"/>
        <v>1</v>
      </c>
      <c r="AS296" s="33">
        <f t="shared" ca="1" si="210"/>
        <v>0</v>
      </c>
      <c r="AT296" s="33">
        <f t="shared" ca="1" si="211"/>
        <v>1.9097222222222222E-3</v>
      </c>
      <c r="AX296">
        <f t="shared" si="220"/>
        <v>292</v>
      </c>
      <c r="AY296" s="34">
        <v>4.8212005108557918E-4</v>
      </c>
    </row>
    <row r="297" spans="1:51" ht="15" customHeight="1">
      <c r="A297" s="2">
        <v>16</v>
      </c>
      <c r="B297" s="1">
        <f t="shared" si="177"/>
        <v>1.8518518518518518E-4</v>
      </c>
      <c r="C297" s="5">
        <f t="shared" ca="1" si="178"/>
        <v>0.85299768518518559</v>
      </c>
      <c r="D297" s="18">
        <f t="shared" ca="1" si="179"/>
        <v>0.85299768518518559</v>
      </c>
      <c r="E297" s="21">
        <f t="shared" ca="1" si="180"/>
        <v>3.472222222222765E-5</v>
      </c>
      <c r="F297" s="18">
        <f t="shared" ca="1" si="181"/>
        <v>0.85303240740740782</v>
      </c>
      <c r="G297" s="25">
        <f t="shared" ca="1" si="216"/>
        <v>28</v>
      </c>
      <c r="H297" s="18">
        <f t="shared" ca="1" si="182"/>
        <v>3.2407407407407406E-4</v>
      </c>
      <c r="I297" s="18">
        <f t="shared" ca="1" si="183"/>
        <v>0.85335648148148191</v>
      </c>
      <c r="J297" s="16">
        <f t="shared" ca="1" si="184"/>
        <v>0.85335648148148191</v>
      </c>
      <c r="K297" s="23">
        <f t="shared" ca="1" si="185"/>
        <v>2.8935185185174905E-4</v>
      </c>
      <c r="L297" s="16">
        <f t="shared" ca="1" si="186"/>
        <v>0.85364583333333366</v>
      </c>
      <c r="M297" s="15">
        <f t="shared" ca="1" si="217"/>
        <v>28</v>
      </c>
      <c r="N297" s="16">
        <f t="shared" ca="1" si="187"/>
        <v>3.2407407407407406E-4</v>
      </c>
      <c r="O297" s="16">
        <f t="shared" ca="1" si="188"/>
        <v>0.85396990740740775</v>
      </c>
      <c r="P297" s="14">
        <f t="shared" ca="1" si="189"/>
        <v>0.85396990740740775</v>
      </c>
      <c r="Q297" s="23">
        <f>0</f>
        <v>0</v>
      </c>
      <c r="R297" s="14">
        <f t="shared" ca="1" si="190"/>
        <v>0.85396990740740775</v>
      </c>
      <c r="S297" s="13">
        <f t="shared" ca="1" si="218"/>
        <v>39</v>
      </c>
      <c r="T297" s="14">
        <f t="shared" ca="1" si="191"/>
        <v>4.5138888888888887E-4</v>
      </c>
      <c r="U297" s="14">
        <f t="shared" ca="1" si="192"/>
        <v>0.8544212962962966</v>
      </c>
      <c r="V297" s="12">
        <f t="shared" ca="1" si="193"/>
        <v>0.8544212962962966</v>
      </c>
      <c r="W297" s="23">
        <f t="shared" ca="1" si="194"/>
        <v>0</v>
      </c>
      <c r="X297" s="12">
        <f t="shared" ca="1" si="195"/>
        <v>0.8544212962962966</v>
      </c>
      <c r="Y297" s="11">
        <f t="shared" ca="1" si="219"/>
        <v>40</v>
      </c>
      <c r="Z297" s="12">
        <f t="shared" ca="1" si="196"/>
        <v>4.6296296296296298E-4</v>
      </c>
      <c r="AA297" s="12">
        <f t="shared" ca="1" si="197"/>
        <v>0.85488425925925959</v>
      </c>
      <c r="AB297" s="10">
        <f t="shared" ca="1" si="198"/>
        <v>0.85488425925925959</v>
      </c>
      <c r="AC297" s="23">
        <f>0</f>
        <v>0</v>
      </c>
      <c r="AD297" s="10">
        <f t="shared" ca="1" si="199"/>
        <v>0.85488425925925959</v>
      </c>
      <c r="AE297" s="9">
        <f t="shared" ca="1" si="212"/>
        <v>30</v>
      </c>
      <c r="AF297" s="10">
        <f t="shared" ca="1" si="200"/>
        <v>3.4722222222222224E-4</v>
      </c>
      <c r="AG297" s="10">
        <f t="shared" ca="1" si="201"/>
        <v>0.85523148148148187</v>
      </c>
      <c r="AH297" s="9" t="str">
        <f t="shared" ca="1" si="213"/>
        <v>Bowl</v>
      </c>
      <c r="AI297" s="8">
        <f t="shared" ca="1" si="202"/>
        <v>0.85523148148148187</v>
      </c>
      <c r="AJ297" s="23">
        <f t="shared" ca="1" si="203"/>
        <v>0</v>
      </c>
      <c r="AK297" s="8">
        <f t="shared" ca="1" si="204"/>
        <v>0.85523148148148187</v>
      </c>
      <c r="AL297" s="7">
        <f t="shared" ca="1" si="214"/>
        <v>18</v>
      </c>
      <c r="AM297" s="8">
        <f t="shared" ca="1" si="205"/>
        <v>2.0833333333333335E-4</v>
      </c>
      <c r="AN297" s="8">
        <f t="shared" ca="1" si="206"/>
        <v>0.85543981481481524</v>
      </c>
      <c r="AO297" s="7" t="str">
        <f t="shared" ca="1" si="215"/>
        <v>Debit</v>
      </c>
      <c r="AP297" s="1">
        <f t="shared" ca="1" si="207"/>
        <v>3.240740740739767E-4</v>
      </c>
      <c r="AQ297" s="1">
        <f t="shared" ca="1" si="208"/>
        <v>2.1180555555555553E-3</v>
      </c>
      <c r="AR297">
        <f t="shared" ca="1" si="209"/>
        <v>1</v>
      </c>
      <c r="AS297" s="33">
        <f t="shared" ca="1" si="210"/>
        <v>3.240740740739767E-4</v>
      </c>
      <c r="AT297" s="33">
        <f t="shared" ca="1" si="211"/>
        <v>2.1180555555555553E-3</v>
      </c>
      <c r="AX297">
        <f t="shared" si="220"/>
        <v>293</v>
      </c>
      <c r="AY297" s="34">
        <v>4.5712150238015533E-4</v>
      </c>
    </row>
    <row r="298" spans="1:51" ht="15" customHeight="1">
      <c r="A298" s="2">
        <v>20</v>
      </c>
      <c r="B298" s="1">
        <f t="shared" si="177"/>
        <v>2.3148148148148149E-4</v>
      </c>
      <c r="C298" s="5">
        <f t="shared" ca="1" si="178"/>
        <v>0.85322916666666704</v>
      </c>
      <c r="D298" s="18">
        <f t="shared" ca="1" si="179"/>
        <v>0.85322916666666704</v>
      </c>
      <c r="E298" s="21">
        <f t="shared" ca="1" si="180"/>
        <v>1.2731481481487172E-4</v>
      </c>
      <c r="F298" s="18">
        <f t="shared" ca="1" si="181"/>
        <v>0.85335648148148191</v>
      </c>
      <c r="G298" s="25">
        <f t="shared" ca="1" si="216"/>
        <v>10</v>
      </c>
      <c r="H298" s="18">
        <f t="shared" ca="1" si="182"/>
        <v>1.1574074074074075E-4</v>
      </c>
      <c r="I298" s="18">
        <f t="shared" ca="1" si="183"/>
        <v>0.85347222222222263</v>
      </c>
      <c r="J298" s="16">
        <f t="shared" ca="1" si="184"/>
        <v>0.85347222222222263</v>
      </c>
      <c r="K298" s="23">
        <f t="shared" ca="1" si="185"/>
        <v>9.4907407407396338E-4</v>
      </c>
      <c r="L298" s="16">
        <f t="shared" ca="1" si="186"/>
        <v>0.8544212962962966</v>
      </c>
      <c r="M298" s="15">
        <f t="shared" ca="1" si="217"/>
        <v>22</v>
      </c>
      <c r="N298" s="16">
        <f t="shared" ca="1" si="187"/>
        <v>2.5462962962962961E-4</v>
      </c>
      <c r="O298" s="16">
        <f t="shared" ca="1" si="188"/>
        <v>0.85467592592592623</v>
      </c>
      <c r="P298" s="14">
        <f t="shared" ca="1" si="189"/>
        <v>0.85467592592592623</v>
      </c>
      <c r="Q298" s="23">
        <f>0</f>
        <v>0</v>
      </c>
      <c r="R298" s="14">
        <f t="shared" ca="1" si="190"/>
        <v>0.85467592592592623</v>
      </c>
      <c r="S298" s="13">
        <f t="shared" ca="1" si="218"/>
        <v>30</v>
      </c>
      <c r="T298" s="14">
        <f t="shared" ca="1" si="191"/>
        <v>3.4722222222222224E-4</v>
      </c>
      <c r="U298" s="14">
        <f t="shared" ca="1" si="192"/>
        <v>0.8550231481481485</v>
      </c>
      <c r="V298" s="12">
        <f t="shared" ca="1" si="193"/>
        <v>0.8550231481481485</v>
      </c>
      <c r="W298" s="23">
        <f t="shared" ca="1" si="194"/>
        <v>2.083333333333659E-4</v>
      </c>
      <c r="X298" s="12">
        <f t="shared" ca="1" si="195"/>
        <v>0.85523148148148187</v>
      </c>
      <c r="Y298" s="11">
        <f t="shared" ca="1" si="219"/>
        <v>50</v>
      </c>
      <c r="Z298" s="12">
        <f t="shared" ca="1" si="196"/>
        <v>5.7870370370370367E-4</v>
      </c>
      <c r="AA298" s="12">
        <f t="shared" ca="1" si="197"/>
        <v>0.85581018518518559</v>
      </c>
      <c r="AB298" s="10">
        <f t="shared" ca="1" si="198"/>
        <v>0.85581018518518559</v>
      </c>
      <c r="AC298" s="23">
        <f>0</f>
        <v>0</v>
      </c>
      <c r="AD298" s="10">
        <f t="shared" ca="1" si="199"/>
        <v>0.85581018518518559</v>
      </c>
      <c r="AE298" s="9">
        <f t="shared" ca="1" si="212"/>
        <v>38</v>
      </c>
      <c r="AF298" s="10">
        <f t="shared" ca="1" si="200"/>
        <v>4.3981481481481481E-4</v>
      </c>
      <c r="AG298" s="10">
        <f t="shared" ca="1" si="201"/>
        <v>0.8562500000000004</v>
      </c>
      <c r="AH298" s="9" t="str">
        <f t="shared" ca="1" si="213"/>
        <v>Bowl</v>
      </c>
      <c r="AI298" s="8">
        <f t="shared" ca="1" si="202"/>
        <v>0.8562500000000004</v>
      </c>
      <c r="AJ298" s="23">
        <f t="shared" ca="1" si="203"/>
        <v>0</v>
      </c>
      <c r="AK298" s="8">
        <f t="shared" ca="1" si="204"/>
        <v>0.8562500000000004</v>
      </c>
      <c r="AL298" s="7">
        <f t="shared" ca="1" si="214"/>
        <v>28</v>
      </c>
      <c r="AM298" s="8">
        <f t="shared" ca="1" si="205"/>
        <v>3.2407407407407406E-4</v>
      </c>
      <c r="AN298" s="8">
        <f t="shared" ca="1" si="206"/>
        <v>0.85657407407407449</v>
      </c>
      <c r="AO298" s="7" t="str">
        <f t="shared" ca="1" si="215"/>
        <v>Debit</v>
      </c>
      <c r="AP298" s="1">
        <f t="shared" ca="1" si="207"/>
        <v>1.284722222222201E-3</v>
      </c>
      <c r="AQ298" s="1">
        <f t="shared" ca="1" si="208"/>
        <v>2.0601851851851853E-3</v>
      </c>
      <c r="AR298">
        <f t="shared" ca="1" si="209"/>
        <v>1</v>
      </c>
      <c r="AS298" s="33">
        <f t="shared" ca="1" si="210"/>
        <v>1.284722222222201E-3</v>
      </c>
      <c r="AT298" s="33">
        <f t="shared" ca="1" si="211"/>
        <v>2.0601851851851853E-3</v>
      </c>
      <c r="AX298">
        <f t="shared" si="220"/>
        <v>294</v>
      </c>
      <c r="AY298" s="34">
        <v>4.5958870312320612E-4</v>
      </c>
    </row>
    <row r="299" spans="1:51" ht="15" customHeight="1">
      <c r="A299" s="2">
        <v>128</v>
      </c>
      <c r="B299" s="1">
        <f t="shared" si="177"/>
        <v>1.4814814814814814E-3</v>
      </c>
      <c r="C299" s="5">
        <f t="shared" ca="1" si="178"/>
        <v>0.85471064814814857</v>
      </c>
      <c r="D299" s="18">
        <f t="shared" ca="1" si="179"/>
        <v>0.85471064814814857</v>
      </c>
      <c r="E299" s="21">
        <f t="shared" ca="1" si="180"/>
        <v>0</v>
      </c>
      <c r="F299" s="18">
        <f t="shared" ca="1" si="181"/>
        <v>0.85471064814814857</v>
      </c>
      <c r="G299" s="25">
        <f t="shared" ca="1" si="216"/>
        <v>15</v>
      </c>
      <c r="H299" s="18">
        <f t="shared" ca="1" si="182"/>
        <v>1.7361111111111112E-4</v>
      </c>
      <c r="I299" s="18">
        <f t="shared" ca="1" si="183"/>
        <v>0.8548842592592597</v>
      </c>
      <c r="J299" s="16">
        <f t="shared" ca="1" si="184"/>
        <v>0.8548842592592597</v>
      </c>
      <c r="K299" s="23">
        <f t="shared" ca="1" si="185"/>
        <v>1.3888888888879958E-4</v>
      </c>
      <c r="L299" s="16">
        <f t="shared" ca="1" si="186"/>
        <v>0.8550231481481485</v>
      </c>
      <c r="M299" s="15">
        <f t="shared" ca="1" si="217"/>
        <v>30</v>
      </c>
      <c r="N299" s="16">
        <f t="shared" ca="1" si="187"/>
        <v>3.4722222222222224E-4</v>
      </c>
      <c r="O299" s="16">
        <f t="shared" ca="1" si="188"/>
        <v>0.85537037037037078</v>
      </c>
      <c r="P299" s="14">
        <f t="shared" ca="1" si="189"/>
        <v>0.85537037037037078</v>
      </c>
      <c r="Q299" s="23">
        <f>0</f>
        <v>0</v>
      </c>
      <c r="R299" s="14">
        <f t="shared" ca="1" si="190"/>
        <v>0.85537037037037078</v>
      </c>
      <c r="S299" s="13">
        <f t="shared" ca="1" si="218"/>
        <v>42</v>
      </c>
      <c r="T299" s="14">
        <f t="shared" ca="1" si="191"/>
        <v>4.861111111111111E-4</v>
      </c>
      <c r="U299" s="14">
        <f t="shared" ca="1" si="192"/>
        <v>0.85585648148148186</v>
      </c>
      <c r="V299" s="12">
        <f t="shared" ca="1" si="193"/>
        <v>0.85585648148148186</v>
      </c>
      <c r="W299" s="23">
        <f t="shared" ca="1" si="194"/>
        <v>3.9351851851854303E-4</v>
      </c>
      <c r="X299" s="12">
        <f t="shared" ca="1" si="195"/>
        <v>0.8562500000000004</v>
      </c>
      <c r="Y299" s="11">
        <f t="shared" ca="1" si="219"/>
        <v>31</v>
      </c>
      <c r="Z299" s="12">
        <f t="shared" ca="1" si="196"/>
        <v>3.5879629629629629E-4</v>
      </c>
      <c r="AA299" s="12">
        <f t="shared" ca="1" si="197"/>
        <v>0.85660879629629672</v>
      </c>
      <c r="AB299" s="10">
        <f t="shared" ca="1" si="198"/>
        <v>0.85660879629629672</v>
      </c>
      <c r="AC299" s="23">
        <f>0</f>
        <v>0</v>
      </c>
      <c r="AD299" s="10">
        <f t="shared" ca="1" si="199"/>
        <v>0.85660879629629672</v>
      </c>
      <c r="AE299" s="9">
        <f t="shared" ca="1" si="212"/>
        <v>25</v>
      </c>
      <c r="AF299" s="10">
        <f t="shared" ca="1" si="200"/>
        <v>2.8935185185185184E-4</v>
      </c>
      <c r="AG299" s="10">
        <f t="shared" ca="1" si="201"/>
        <v>0.85689814814814858</v>
      </c>
      <c r="AH299" s="9" t="str">
        <f t="shared" ca="1" si="213"/>
        <v>Bowl</v>
      </c>
      <c r="AI299" s="8">
        <f t="shared" ca="1" si="202"/>
        <v>0.85689814814814858</v>
      </c>
      <c r="AJ299" s="23">
        <f t="shared" ca="1" si="203"/>
        <v>0</v>
      </c>
      <c r="AK299" s="8">
        <f t="shared" ca="1" si="204"/>
        <v>0.85689814814814858</v>
      </c>
      <c r="AL299" s="7">
        <f t="shared" ca="1" si="214"/>
        <v>35</v>
      </c>
      <c r="AM299" s="8">
        <f t="shared" ca="1" si="205"/>
        <v>4.0509259259259258E-4</v>
      </c>
      <c r="AN299" s="8">
        <f t="shared" ca="1" si="206"/>
        <v>0.85730324074074116</v>
      </c>
      <c r="AO299" s="7" t="str">
        <f t="shared" ca="1" si="215"/>
        <v>Cash</v>
      </c>
      <c r="AP299" s="1">
        <f t="shared" ca="1" si="207"/>
        <v>5.324074074073426E-4</v>
      </c>
      <c r="AQ299" s="1">
        <f t="shared" ca="1" si="208"/>
        <v>2.0601851851851849E-3</v>
      </c>
      <c r="AR299">
        <f t="shared" ca="1" si="209"/>
        <v>1</v>
      </c>
      <c r="AS299" s="33">
        <f t="shared" ca="1" si="210"/>
        <v>5.324074074073426E-4</v>
      </c>
      <c r="AT299" s="33">
        <f t="shared" ca="1" si="211"/>
        <v>2.0601851851851849E-3</v>
      </c>
      <c r="AX299">
        <f t="shared" si="220"/>
        <v>295</v>
      </c>
      <c r="AY299" s="34">
        <v>4.8036024305557186E-4</v>
      </c>
    </row>
    <row r="300" spans="1:51" ht="15" customHeight="1">
      <c r="A300" s="2">
        <v>25</v>
      </c>
      <c r="B300" s="1">
        <f t="shared" si="177"/>
        <v>2.8935185185185184E-4</v>
      </c>
      <c r="C300" s="5">
        <f t="shared" ca="1" si="178"/>
        <v>0.85500000000000043</v>
      </c>
      <c r="D300" s="18">
        <f t="shared" ca="1" si="179"/>
        <v>0.85500000000000043</v>
      </c>
      <c r="E300" s="21">
        <f t="shared" ca="1" si="180"/>
        <v>0</v>
      </c>
      <c r="F300" s="18">
        <f t="shared" ca="1" si="181"/>
        <v>0.85500000000000043</v>
      </c>
      <c r="G300" s="25">
        <f t="shared" ca="1" si="216"/>
        <v>11</v>
      </c>
      <c r="H300" s="18">
        <f t="shared" ca="1" si="182"/>
        <v>1.273148148148148E-4</v>
      </c>
      <c r="I300" s="18">
        <f t="shared" ca="1" si="183"/>
        <v>0.85512731481481519</v>
      </c>
      <c r="J300" s="16">
        <f t="shared" ca="1" si="184"/>
        <v>0.85512731481481519</v>
      </c>
      <c r="K300" s="23">
        <f t="shared" ca="1" si="185"/>
        <v>7.2916666666666963E-4</v>
      </c>
      <c r="L300" s="16">
        <f t="shared" ca="1" si="186"/>
        <v>0.85585648148148186</v>
      </c>
      <c r="M300" s="15">
        <f t="shared" ca="1" si="217"/>
        <v>17</v>
      </c>
      <c r="N300" s="16">
        <f t="shared" ca="1" si="187"/>
        <v>1.9675925925925926E-4</v>
      </c>
      <c r="O300" s="16">
        <f t="shared" ca="1" si="188"/>
        <v>0.85605324074074107</v>
      </c>
      <c r="P300" s="14">
        <f t="shared" ca="1" si="189"/>
        <v>0.85605324074074107</v>
      </c>
      <c r="Q300" s="23">
        <f>0</f>
        <v>0</v>
      </c>
      <c r="R300" s="14">
        <f t="shared" ca="1" si="190"/>
        <v>0.85605324074074107</v>
      </c>
      <c r="S300" s="13">
        <f t="shared" ca="1" si="218"/>
        <v>39</v>
      </c>
      <c r="T300" s="14">
        <f t="shared" ca="1" si="191"/>
        <v>4.5138888888888887E-4</v>
      </c>
      <c r="U300" s="14">
        <f t="shared" ca="1" si="192"/>
        <v>0.85650462962962992</v>
      </c>
      <c r="V300" s="12">
        <f t="shared" ca="1" si="193"/>
        <v>0.85650462962962992</v>
      </c>
      <c r="W300" s="23">
        <f t="shared" ca="1" si="194"/>
        <v>3.9351851851865405E-4</v>
      </c>
      <c r="X300" s="12">
        <f t="shared" ca="1" si="195"/>
        <v>0.85689814814814858</v>
      </c>
      <c r="Y300" s="11">
        <f t="shared" ca="1" si="219"/>
        <v>28</v>
      </c>
      <c r="Z300" s="12">
        <f t="shared" ca="1" si="196"/>
        <v>3.2407407407407406E-4</v>
      </c>
      <c r="AA300" s="12">
        <f t="shared" ca="1" si="197"/>
        <v>0.85722222222222266</v>
      </c>
      <c r="AB300" s="10">
        <f t="shared" ca="1" si="198"/>
        <v>0.85722222222222266</v>
      </c>
      <c r="AC300" s="23">
        <f>0</f>
        <v>0</v>
      </c>
      <c r="AD300" s="10">
        <f t="shared" ca="1" si="199"/>
        <v>0.85722222222222266</v>
      </c>
      <c r="AE300" s="9">
        <f t="shared" ca="1" si="212"/>
        <v>49</v>
      </c>
      <c r="AF300" s="10">
        <f t="shared" ca="1" si="200"/>
        <v>5.6712962962962967E-4</v>
      </c>
      <c r="AG300" s="10">
        <f t="shared" ca="1" si="201"/>
        <v>0.85778935185185234</v>
      </c>
      <c r="AH300" s="9" t="str">
        <f t="shared" ca="1" si="213"/>
        <v>Bowl</v>
      </c>
      <c r="AI300" s="8">
        <f t="shared" ca="1" si="202"/>
        <v>0.85778935185185234</v>
      </c>
      <c r="AJ300" s="23">
        <f t="shared" ca="1" si="203"/>
        <v>0</v>
      </c>
      <c r="AK300" s="8">
        <f t="shared" ca="1" si="204"/>
        <v>0.85778935185185234</v>
      </c>
      <c r="AL300" s="7">
        <f t="shared" ca="1" si="214"/>
        <v>24</v>
      </c>
      <c r="AM300" s="8">
        <f t="shared" ca="1" si="205"/>
        <v>2.7777777777777778E-4</v>
      </c>
      <c r="AN300" s="8">
        <f t="shared" ca="1" si="206"/>
        <v>0.85806712962963017</v>
      </c>
      <c r="AO300" s="7" t="str">
        <f t="shared" ca="1" si="215"/>
        <v>Debit</v>
      </c>
      <c r="AP300" s="1">
        <f t="shared" ca="1" si="207"/>
        <v>1.1226851851853237E-3</v>
      </c>
      <c r="AQ300" s="1">
        <f t="shared" ca="1" si="208"/>
        <v>1.9444444444444448E-3</v>
      </c>
      <c r="AR300">
        <f t="shared" ca="1" si="209"/>
        <v>1</v>
      </c>
      <c r="AS300" s="33">
        <f t="shared" ca="1" si="210"/>
        <v>1.1226851851853237E-3</v>
      </c>
      <c r="AT300" s="33">
        <f t="shared" ca="1" si="211"/>
        <v>1.9444444444444448E-3</v>
      </c>
      <c r="AX300">
        <f t="shared" si="220"/>
        <v>296</v>
      </c>
      <c r="AY300" s="34">
        <v>6.0651765046299422E-4</v>
      </c>
    </row>
    <row r="301" spans="1:51" ht="15" customHeight="1">
      <c r="A301" s="2">
        <v>46</v>
      </c>
      <c r="B301" s="1">
        <f t="shared" si="177"/>
        <v>5.3240740740740744E-4</v>
      </c>
      <c r="C301" s="5">
        <f t="shared" ca="1" si="178"/>
        <v>0.85553240740740788</v>
      </c>
      <c r="D301" s="18">
        <f t="shared" ca="1" si="179"/>
        <v>0.85553240740740788</v>
      </c>
      <c r="E301" s="21">
        <f t="shared" ca="1" si="180"/>
        <v>0</v>
      </c>
      <c r="F301" s="18">
        <f t="shared" ca="1" si="181"/>
        <v>0.85553240740740788</v>
      </c>
      <c r="G301" s="25">
        <f t="shared" ca="1" si="216"/>
        <v>11</v>
      </c>
      <c r="H301" s="18">
        <f t="shared" ca="1" si="182"/>
        <v>1.273148148148148E-4</v>
      </c>
      <c r="I301" s="18">
        <f t="shared" ca="1" si="183"/>
        <v>0.85565972222222264</v>
      </c>
      <c r="J301" s="16">
        <f t="shared" ca="1" si="184"/>
        <v>0.85565972222222264</v>
      </c>
      <c r="K301" s="23">
        <f t="shared" ca="1" si="185"/>
        <v>8.4490740740728043E-4</v>
      </c>
      <c r="L301" s="16">
        <f t="shared" ca="1" si="186"/>
        <v>0.85650462962962992</v>
      </c>
      <c r="M301" s="15">
        <f t="shared" ca="1" si="217"/>
        <v>24</v>
      </c>
      <c r="N301" s="16">
        <f t="shared" ca="1" si="187"/>
        <v>2.7777777777777778E-4</v>
      </c>
      <c r="O301" s="16">
        <f t="shared" ca="1" si="188"/>
        <v>0.85678240740740774</v>
      </c>
      <c r="P301" s="14">
        <f t="shared" ca="1" si="189"/>
        <v>0.85678240740740774</v>
      </c>
      <c r="Q301" s="23">
        <f>0</f>
        <v>0</v>
      </c>
      <c r="R301" s="14">
        <f t="shared" ca="1" si="190"/>
        <v>0.85678240740740774</v>
      </c>
      <c r="S301" s="13">
        <f t="shared" ca="1" si="218"/>
        <v>45</v>
      </c>
      <c r="T301" s="14">
        <f t="shared" ca="1" si="191"/>
        <v>5.2083333333333333E-4</v>
      </c>
      <c r="U301" s="14">
        <f t="shared" ca="1" si="192"/>
        <v>0.85730324074074105</v>
      </c>
      <c r="V301" s="12">
        <f t="shared" ca="1" si="193"/>
        <v>0.85730324074074105</v>
      </c>
      <c r="W301" s="23">
        <f t="shared" ca="1" si="194"/>
        <v>4.8611111111129812E-4</v>
      </c>
      <c r="X301" s="12">
        <f t="shared" ca="1" si="195"/>
        <v>0.85778935185185234</v>
      </c>
      <c r="Y301" s="11">
        <f t="shared" ca="1" si="219"/>
        <v>30</v>
      </c>
      <c r="Z301" s="12">
        <f t="shared" ca="1" si="196"/>
        <v>3.4722222222222224E-4</v>
      </c>
      <c r="AA301" s="12">
        <f t="shared" ca="1" si="197"/>
        <v>0.85813657407407462</v>
      </c>
      <c r="AB301" s="10">
        <f t="shared" ca="1" si="198"/>
        <v>0.85813657407407462</v>
      </c>
      <c r="AC301" s="23">
        <f>0</f>
        <v>0</v>
      </c>
      <c r="AD301" s="10">
        <f t="shared" ca="1" si="199"/>
        <v>0.85813657407407462</v>
      </c>
      <c r="AE301" s="9">
        <f t="shared" ca="1" si="212"/>
        <v>28</v>
      </c>
      <c r="AF301" s="10">
        <f t="shared" ca="1" si="200"/>
        <v>3.2407407407407406E-4</v>
      </c>
      <c r="AG301" s="10">
        <f t="shared" ca="1" si="201"/>
        <v>0.85846064814814871</v>
      </c>
      <c r="AH301" s="9" t="str">
        <f t="shared" ca="1" si="213"/>
        <v>Bowl</v>
      </c>
      <c r="AI301" s="8">
        <f t="shared" ca="1" si="202"/>
        <v>0.85846064814814871</v>
      </c>
      <c r="AJ301" s="23">
        <f t="shared" ca="1" si="203"/>
        <v>0</v>
      </c>
      <c r="AK301" s="8">
        <f t="shared" ca="1" si="204"/>
        <v>0.85846064814814871</v>
      </c>
      <c r="AL301" s="7">
        <f t="shared" ca="1" si="214"/>
        <v>30</v>
      </c>
      <c r="AM301" s="8">
        <f t="shared" ca="1" si="205"/>
        <v>3.4722222222222224E-4</v>
      </c>
      <c r="AN301" s="8">
        <f t="shared" ca="1" si="206"/>
        <v>0.85880787037037098</v>
      </c>
      <c r="AO301" s="7" t="str">
        <f t="shared" ca="1" si="215"/>
        <v>Debit</v>
      </c>
      <c r="AP301" s="1">
        <f t="shared" ca="1" si="207"/>
        <v>1.3310185185185786E-3</v>
      </c>
      <c r="AQ301" s="1">
        <f t="shared" ca="1" si="208"/>
        <v>1.9444444444444448E-3</v>
      </c>
      <c r="AR301">
        <f t="shared" ca="1" si="209"/>
        <v>1</v>
      </c>
      <c r="AS301" s="33">
        <f t="shared" ca="1" si="210"/>
        <v>1.3310185185185786E-3</v>
      </c>
      <c r="AT301" s="33">
        <f t="shared" ca="1" si="211"/>
        <v>1.9444444444444448E-3</v>
      </c>
      <c r="AX301">
        <f t="shared" si="220"/>
        <v>297</v>
      </c>
      <c r="AY301" s="34">
        <v>4.5976007453998706E-4</v>
      </c>
    </row>
    <row r="302" spans="1:51" ht="15" customHeight="1">
      <c r="A302" s="2">
        <v>78</v>
      </c>
      <c r="B302" s="1">
        <f t="shared" si="177"/>
        <v>9.0277777777777774E-4</v>
      </c>
      <c r="C302" s="5">
        <f t="shared" ca="1" si="178"/>
        <v>0.85643518518518569</v>
      </c>
      <c r="D302" s="18">
        <f t="shared" ca="1" si="179"/>
        <v>0.85643518518518569</v>
      </c>
      <c r="E302" s="21">
        <f t="shared" ca="1" si="180"/>
        <v>0</v>
      </c>
      <c r="F302" s="18">
        <f t="shared" ca="1" si="181"/>
        <v>0.85643518518518569</v>
      </c>
      <c r="G302" s="25">
        <f t="shared" ca="1" si="216"/>
        <v>10</v>
      </c>
      <c r="H302" s="18">
        <f t="shared" ca="1" si="182"/>
        <v>1.1574074074074075E-4</v>
      </c>
      <c r="I302" s="18">
        <f t="shared" ca="1" si="183"/>
        <v>0.85655092592592641</v>
      </c>
      <c r="J302" s="16">
        <f t="shared" ca="1" si="184"/>
        <v>0.85655092592592641</v>
      </c>
      <c r="K302" s="23">
        <f t="shared" ca="1" si="185"/>
        <v>7.5231481481463636E-4</v>
      </c>
      <c r="L302" s="16">
        <f t="shared" ca="1" si="186"/>
        <v>0.85730324074074105</v>
      </c>
      <c r="M302" s="15">
        <f t="shared" ca="1" si="217"/>
        <v>14</v>
      </c>
      <c r="N302" s="16">
        <f t="shared" ca="1" si="187"/>
        <v>1.6203703703703703E-4</v>
      </c>
      <c r="O302" s="16">
        <f t="shared" ca="1" si="188"/>
        <v>0.85746527777777803</v>
      </c>
      <c r="P302" s="14">
        <f t="shared" ca="1" si="189"/>
        <v>0.85746527777777803</v>
      </c>
      <c r="Q302" s="23">
        <f>0</f>
        <v>0</v>
      </c>
      <c r="R302" s="14">
        <f t="shared" ca="1" si="190"/>
        <v>0.85746527777777803</v>
      </c>
      <c r="S302" s="13">
        <f t="shared" ca="1" si="218"/>
        <v>29</v>
      </c>
      <c r="T302" s="14">
        <f t="shared" ca="1" si="191"/>
        <v>3.3564814814814812E-4</v>
      </c>
      <c r="U302" s="14">
        <f t="shared" ca="1" si="192"/>
        <v>0.85780092592592616</v>
      </c>
      <c r="V302" s="12">
        <f t="shared" ca="1" si="193"/>
        <v>0.85780092592592616</v>
      </c>
      <c r="W302" s="23">
        <f t="shared" ca="1" si="194"/>
        <v>6.5972222222254739E-4</v>
      </c>
      <c r="X302" s="12">
        <f t="shared" ca="1" si="195"/>
        <v>0.85846064814814871</v>
      </c>
      <c r="Y302" s="11">
        <f t="shared" ca="1" si="219"/>
        <v>25</v>
      </c>
      <c r="Z302" s="12">
        <f t="shared" ca="1" si="196"/>
        <v>2.8935185185185184E-4</v>
      </c>
      <c r="AA302" s="12">
        <f t="shared" ca="1" si="197"/>
        <v>0.85875000000000057</v>
      </c>
      <c r="AB302" s="10">
        <f t="shared" ca="1" si="198"/>
        <v>0.85875000000000057</v>
      </c>
      <c r="AC302" s="23">
        <f>0</f>
        <v>0</v>
      </c>
      <c r="AD302" s="10">
        <f t="shared" ca="1" si="199"/>
        <v>0.85875000000000057</v>
      </c>
      <c r="AE302" s="9">
        <f t="shared" ca="1" si="212"/>
        <v>51</v>
      </c>
      <c r="AF302" s="10">
        <f t="shared" ca="1" si="200"/>
        <v>5.9027777777777778E-4</v>
      </c>
      <c r="AG302" s="10">
        <f t="shared" ca="1" si="201"/>
        <v>0.85934027777777833</v>
      </c>
      <c r="AH302" s="9" t="str">
        <f t="shared" ca="1" si="213"/>
        <v>Quesadilla</v>
      </c>
      <c r="AI302" s="8">
        <f t="shared" ca="1" si="202"/>
        <v>0.85934027777777833</v>
      </c>
      <c r="AJ302" s="23">
        <f t="shared" ca="1" si="203"/>
        <v>0</v>
      </c>
      <c r="AK302" s="8">
        <f t="shared" ca="1" si="204"/>
        <v>0.85934027777777833</v>
      </c>
      <c r="AL302" s="7">
        <f t="shared" ca="1" si="214"/>
        <v>58</v>
      </c>
      <c r="AM302" s="8">
        <f t="shared" ca="1" si="205"/>
        <v>6.7129629629629625E-4</v>
      </c>
      <c r="AN302" s="8">
        <f t="shared" ca="1" si="206"/>
        <v>0.86001157407407458</v>
      </c>
      <c r="AO302" s="7" t="str">
        <f t="shared" ca="1" si="215"/>
        <v>Cash</v>
      </c>
      <c r="AP302" s="1">
        <f t="shared" ca="1" si="207"/>
        <v>1.4120370370371838E-3</v>
      </c>
      <c r="AQ302" s="1">
        <f t="shared" ca="1" si="208"/>
        <v>2.1643518518518518E-3</v>
      </c>
      <c r="AR302">
        <f t="shared" ca="1" si="209"/>
        <v>1</v>
      </c>
      <c r="AS302" s="33">
        <f t="shared" ca="1" si="210"/>
        <v>1.4120370370371838E-3</v>
      </c>
      <c r="AT302" s="33">
        <f t="shared" ca="1" si="211"/>
        <v>2.1643518518518518E-3</v>
      </c>
      <c r="AX302">
        <f t="shared" si="220"/>
        <v>298</v>
      </c>
      <c r="AY302" s="34">
        <v>4.6176564495533826E-4</v>
      </c>
    </row>
    <row r="303" spans="1:51" ht="15" customHeight="1">
      <c r="A303" s="2">
        <v>164</v>
      </c>
      <c r="B303" s="1">
        <f t="shared" si="177"/>
        <v>1.8981481481481482E-3</v>
      </c>
      <c r="C303" s="5">
        <f t="shared" ca="1" si="178"/>
        <v>0.85833333333333384</v>
      </c>
      <c r="D303" s="18">
        <f t="shared" ca="1" si="179"/>
        <v>0.85833333333333384</v>
      </c>
      <c r="E303" s="21">
        <f t="shared" ca="1" si="180"/>
        <v>0</v>
      </c>
      <c r="F303" s="18">
        <f t="shared" ca="1" si="181"/>
        <v>0.85833333333333384</v>
      </c>
      <c r="G303" s="25">
        <f t="shared" ca="1" si="216"/>
        <v>24</v>
      </c>
      <c r="H303" s="18">
        <f t="shared" ca="1" si="182"/>
        <v>2.7777777777777778E-4</v>
      </c>
      <c r="I303" s="18">
        <f t="shared" ca="1" si="183"/>
        <v>0.85861111111111166</v>
      </c>
      <c r="J303" s="16">
        <f t="shared" ca="1" si="184"/>
        <v>0.85861111111111166</v>
      </c>
      <c r="K303" s="23">
        <f t="shared" ca="1" si="185"/>
        <v>0</v>
      </c>
      <c r="L303" s="16">
        <f t="shared" ca="1" si="186"/>
        <v>0.85861111111111166</v>
      </c>
      <c r="M303" s="15">
        <f t="shared" ca="1" si="217"/>
        <v>34</v>
      </c>
      <c r="N303" s="16">
        <f t="shared" ca="1" si="187"/>
        <v>3.9351851851851852E-4</v>
      </c>
      <c r="O303" s="16">
        <f t="shared" ca="1" si="188"/>
        <v>0.8590046296296302</v>
      </c>
      <c r="P303" s="14">
        <f t="shared" ca="1" si="189"/>
        <v>0.8590046296296302</v>
      </c>
      <c r="Q303" s="23">
        <f>0</f>
        <v>0</v>
      </c>
      <c r="R303" s="14">
        <f t="shared" ca="1" si="190"/>
        <v>0.8590046296296302</v>
      </c>
      <c r="S303" s="13">
        <f t="shared" ca="1" si="218"/>
        <v>20</v>
      </c>
      <c r="T303" s="14">
        <f t="shared" ca="1" si="191"/>
        <v>2.3148148148148149E-4</v>
      </c>
      <c r="U303" s="14">
        <f t="shared" ca="1" si="192"/>
        <v>0.85923611111111164</v>
      </c>
      <c r="V303" s="12">
        <f t="shared" ca="1" si="193"/>
        <v>0.85923611111111164</v>
      </c>
      <c r="W303" s="23">
        <f t="shared" ca="1" si="194"/>
        <v>1.0416666666668295E-4</v>
      </c>
      <c r="X303" s="12">
        <f t="shared" ca="1" si="195"/>
        <v>0.85934027777777833</v>
      </c>
      <c r="Y303" s="11">
        <f t="shared" ca="1" si="219"/>
        <v>26</v>
      </c>
      <c r="Z303" s="12">
        <f t="shared" ca="1" si="196"/>
        <v>3.0092592592592595E-4</v>
      </c>
      <c r="AA303" s="12">
        <f t="shared" ca="1" si="197"/>
        <v>0.85964120370370423</v>
      </c>
      <c r="AB303" s="10">
        <f t="shared" ca="1" si="198"/>
        <v>0.85964120370370423</v>
      </c>
      <c r="AC303" s="23">
        <f>0</f>
        <v>0</v>
      </c>
      <c r="AD303" s="10">
        <f t="shared" ca="1" si="199"/>
        <v>0.85964120370370423</v>
      </c>
      <c r="AE303" s="9">
        <f t="shared" ca="1" si="212"/>
        <v>48</v>
      </c>
      <c r="AF303" s="10">
        <f t="shared" ca="1" si="200"/>
        <v>5.5555555555555556E-4</v>
      </c>
      <c r="AG303" s="10">
        <f t="shared" ca="1" si="201"/>
        <v>0.86019675925925976</v>
      </c>
      <c r="AH303" s="9" t="str">
        <f t="shared" ca="1" si="213"/>
        <v>Burrito</v>
      </c>
      <c r="AI303" s="8">
        <f t="shared" ca="1" si="202"/>
        <v>0.86019675925925976</v>
      </c>
      <c r="AJ303" s="23">
        <f t="shared" ca="1" si="203"/>
        <v>0</v>
      </c>
      <c r="AK303" s="8">
        <f t="shared" ca="1" si="204"/>
        <v>0.86019675925925976</v>
      </c>
      <c r="AL303" s="7">
        <f t="shared" ca="1" si="214"/>
        <v>27</v>
      </c>
      <c r="AM303" s="8">
        <f t="shared" ca="1" si="205"/>
        <v>3.1250000000000001E-4</v>
      </c>
      <c r="AN303" s="8">
        <f t="shared" ca="1" si="206"/>
        <v>0.86050925925925981</v>
      </c>
      <c r="AO303" s="7" t="str">
        <f t="shared" ca="1" si="215"/>
        <v>Debit</v>
      </c>
      <c r="AP303" s="1">
        <f t="shared" ca="1" si="207"/>
        <v>1.0416666666668295E-4</v>
      </c>
      <c r="AQ303" s="1">
        <f t="shared" ca="1" si="208"/>
        <v>2.0717592592592589E-3</v>
      </c>
      <c r="AR303">
        <f t="shared" ca="1" si="209"/>
        <v>1</v>
      </c>
      <c r="AS303" s="33">
        <f t="shared" ca="1" si="210"/>
        <v>1.0416666666668295E-4</v>
      </c>
      <c r="AT303" s="33">
        <f t="shared" ca="1" si="211"/>
        <v>2.0717592592592589E-3</v>
      </c>
      <c r="AX303">
        <f t="shared" si="220"/>
        <v>299</v>
      </c>
      <c r="AY303" s="34">
        <v>5.9631959003032906E-4</v>
      </c>
    </row>
    <row r="304" spans="1:51" ht="15" customHeight="1">
      <c r="A304" s="2">
        <v>31</v>
      </c>
      <c r="B304" s="1">
        <f t="shared" si="177"/>
        <v>3.5879629629629629E-4</v>
      </c>
      <c r="C304" s="5">
        <f t="shared" ca="1" si="178"/>
        <v>0.85869212962963015</v>
      </c>
      <c r="D304" s="18">
        <f t="shared" ca="1" si="179"/>
        <v>0.85869212962963015</v>
      </c>
      <c r="E304" s="21">
        <f t="shared" ca="1" si="180"/>
        <v>0</v>
      </c>
      <c r="F304" s="18">
        <f t="shared" ca="1" si="181"/>
        <v>0.85869212962963015</v>
      </c>
      <c r="G304" s="25">
        <f t="shared" ca="1" si="216"/>
        <v>27</v>
      </c>
      <c r="H304" s="18">
        <f t="shared" ca="1" si="182"/>
        <v>3.1250000000000001E-4</v>
      </c>
      <c r="I304" s="18">
        <f t="shared" ca="1" si="183"/>
        <v>0.8590046296296302</v>
      </c>
      <c r="J304" s="16">
        <f t="shared" ca="1" si="184"/>
        <v>0.8590046296296302</v>
      </c>
      <c r="K304" s="23">
        <f t="shared" ca="1" si="185"/>
        <v>2.3148148148144365E-4</v>
      </c>
      <c r="L304" s="16">
        <f t="shared" ca="1" si="186"/>
        <v>0.85923611111111164</v>
      </c>
      <c r="M304" s="15">
        <f t="shared" ca="1" si="217"/>
        <v>14</v>
      </c>
      <c r="N304" s="16">
        <f t="shared" ca="1" si="187"/>
        <v>1.6203703703703703E-4</v>
      </c>
      <c r="O304" s="16">
        <f t="shared" ca="1" si="188"/>
        <v>0.85939814814814863</v>
      </c>
      <c r="P304" s="14">
        <f t="shared" ca="1" si="189"/>
        <v>0.85939814814814863</v>
      </c>
      <c r="Q304" s="23">
        <f>0</f>
        <v>0</v>
      </c>
      <c r="R304" s="14">
        <f t="shared" ca="1" si="190"/>
        <v>0.85939814814814863</v>
      </c>
      <c r="S304" s="13">
        <f t="shared" ca="1" si="218"/>
        <v>44</v>
      </c>
      <c r="T304" s="14">
        <f t="shared" ca="1" si="191"/>
        <v>5.0925925925925921E-4</v>
      </c>
      <c r="U304" s="14">
        <f t="shared" ca="1" si="192"/>
        <v>0.8599074074074079</v>
      </c>
      <c r="V304" s="12">
        <f t="shared" ca="1" si="193"/>
        <v>0.8599074074074079</v>
      </c>
      <c r="W304" s="23">
        <f t="shared" ca="1" si="194"/>
        <v>2.8935185185186008E-4</v>
      </c>
      <c r="X304" s="12">
        <f t="shared" ca="1" si="195"/>
        <v>0.86019675925925976</v>
      </c>
      <c r="Y304" s="11">
        <f t="shared" ca="1" si="219"/>
        <v>40</v>
      </c>
      <c r="Z304" s="12">
        <f t="shared" ca="1" si="196"/>
        <v>4.6296296296296298E-4</v>
      </c>
      <c r="AA304" s="12">
        <f t="shared" ca="1" si="197"/>
        <v>0.86065972222222276</v>
      </c>
      <c r="AB304" s="10">
        <f t="shared" ca="1" si="198"/>
        <v>0.86065972222222276</v>
      </c>
      <c r="AC304" s="23">
        <f>0</f>
        <v>0</v>
      </c>
      <c r="AD304" s="10">
        <f t="shared" ca="1" si="199"/>
        <v>0.86065972222222276</v>
      </c>
      <c r="AE304" s="9">
        <f t="shared" ca="1" si="212"/>
        <v>58</v>
      </c>
      <c r="AF304" s="10">
        <f t="shared" ca="1" si="200"/>
        <v>6.7129629629629625E-4</v>
      </c>
      <c r="AG304" s="10">
        <f t="shared" ca="1" si="201"/>
        <v>0.86133101851851901</v>
      </c>
      <c r="AH304" s="9" t="str">
        <f t="shared" ca="1" si="213"/>
        <v>Burrito</v>
      </c>
      <c r="AI304" s="8">
        <f t="shared" ca="1" si="202"/>
        <v>0.86133101851851901</v>
      </c>
      <c r="AJ304" s="23">
        <f t="shared" ca="1" si="203"/>
        <v>0</v>
      </c>
      <c r="AK304" s="8">
        <f t="shared" ca="1" si="204"/>
        <v>0.86133101851851901</v>
      </c>
      <c r="AL304" s="7">
        <f t="shared" ca="1" si="214"/>
        <v>20</v>
      </c>
      <c r="AM304" s="8">
        <f t="shared" ca="1" si="205"/>
        <v>2.3148148148148149E-4</v>
      </c>
      <c r="AN304" s="8">
        <f t="shared" ca="1" si="206"/>
        <v>0.86156250000000045</v>
      </c>
      <c r="AO304" s="7" t="str">
        <f t="shared" ca="1" si="215"/>
        <v>Debit</v>
      </c>
      <c r="AP304" s="1">
        <f t="shared" ca="1" si="207"/>
        <v>5.2083333333330373E-4</v>
      </c>
      <c r="AQ304" s="1">
        <f t="shared" ca="1" si="208"/>
        <v>2.3495370370370367E-3</v>
      </c>
      <c r="AR304">
        <f t="shared" ca="1" si="209"/>
        <v>1</v>
      </c>
      <c r="AS304" s="33">
        <f t="shared" ca="1" si="210"/>
        <v>5.2083333333330373E-4</v>
      </c>
      <c r="AT304" s="33">
        <f t="shared" ca="1" si="211"/>
        <v>2.3495370370370367E-3</v>
      </c>
      <c r="AX304">
        <f t="shared" si="220"/>
        <v>300</v>
      </c>
      <c r="AY304" s="34">
        <v>4.8571200510856967E-4</v>
      </c>
    </row>
    <row r="305" spans="1:51" ht="15" customHeight="1">
      <c r="A305" s="2">
        <v>68</v>
      </c>
      <c r="B305" s="1">
        <f t="shared" ref="B305:B310" si="221">A305/86400</f>
        <v>7.8703703703703705E-4</v>
      </c>
      <c r="C305" s="5">
        <f t="shared" ref="C305:C310" ca="1" si="222">C304+B305</f>
        <v>0.85947916666666724</v>
      </c>
      <c r="D305" s="18">
        <f t="shared" ref="D305:D310" ca="1" si="223">C305</f>
        <v>0.85947916666666724</v>
      </c>
      <c r="E305" s="21">
        <f t="shared" ref="E305:E310" ca="1" si="224">MAX(0,(I304-D305))</f>
        <v>0</v>
      </c>
      <c r="F305" s="18">
        <f t="shared" ref="F305:F310" ca="1" si="225">D305+E305</f>
        <v>0.85947916666666724</v>
      </c>
      <c r="G305" s="25">
        <f t="shared" ca="1" si="216"/>
        <v>27</v>
      </c>
      <c r="H305" s="18">
        <f t="shared" ref="H305:H310" ca="1" si="226">G305/86400</f>
        <v>3.1250000000000001E-4</v>
      </c>
      <c r="I305" s="18">
        <f t="shared" ref="I305:I310" ca="1" si="227">F305+H305</f>
        <v>0.85979166666666729</v>
      </c>
      <c r="J305" s="16">
        <f t="shared" ref="J305:J310" ca="1" si="228">I305</f>
        <v>0.85979166666666729</v>
      </c>
      <c r="K305" s="23">
        <f t="shared" ref="K305:K310" ca="1" si="229">MAX(0,(U304-J305))</f>
        <v>1.157407407406108E-4</v>
      </c>
      <c r="L305" s="16">
        <f t="shared" ref="L305:L310" ca="1" si="230">J305+K305</f>
        <v>0.8599074074074079</v>
      </c>
      <c r="M305" s="15">
        <f t="shared" ca="1" si="217"/>
        <v>18</v>
      </c>
      <c r="N305" s="16">
        <f t="shared" ref="N305:N310" ca="1" si="231">M305/86400</f>
        <v>2.0833333333333335E-4</v>
      </c>
      <c r="O305" s="16">
        <f t="shared" ref="O305:O310" ca="1" si="232">L305+N305</f>
        <v>0.86011574074074126</v>
      </c>
      <c r="P305" s="14">
        <f t="shared" ref="P305:P310" ca="1" si="233">O305</f>
        <v>0.86011574074074126</v>
      </c>
      <c r="Q305" s="23">
        <f>0</f>
        <v>0</v>
      </c>
      <c r="R305" s="14">
        <f t="shared" ref="R305:R310" ca="1" si="234">P305+Q305</f>
        <v>0.86011574074074126</v>
      </c>
      <c r="S305" s="13">
        <f t="shared" ca="1" si="218"/>
        <v>40</v>
      </c>
      <c r="T305" s="14">
        <f t="shared" ref="T305:T310" ca="1" si="235">S305/86400</f>
        <v>4.6296296296296298E-4</v>
      </c>
      <c r="U305" s="14">
        <f t="shared" ref="U305:U310" ca="1" si="236">R305+T305</f>
        <v>0.86057870370370426</v>
      </c>
      <c r="V305" s="12">
        <f t="shared" ref="V305:V310" ca="1" si="237">U305</f>
        <v>0.86057870370370426</v>
      </c>
      <c r="W305" s="23">
        <f t="shared" ref="W305:W310" ca="1" si="238">MAX(0,(AG304-V305))</f>
        <v>7.5231481481474738E-4</v>
      </c>
      <c r="X305" s="12">
        <f t="shared" ref="X305:X310" ca="1" si="239">V305+W305</f>
        <v>0.86133101851851901</v>
      </c>
      <c r="Y305" s="11">
        <f t="shared" ca="1" si="219"/>
        <v>47</v>
      </c>
      <c r="Z305" s="12">
        <f t="shared" ref="Z305:Z310" ca="1" si="240">Y305/86400</f>
        <v>5.4398148148148144E-4</v>
      </c>
      <c r="AA305" s="12">
        <f t="shared" ref="AA305:AA310" ca="1" si="241">X305+Z305</f>
        <v>0.8618750000000005</v>
      </c>
      <c r="AB305" s="10">
        <f t="shared" ref="AB305:AB310" ca="1" si="242">AA305</f>
        <v>0.8618750000000005</v>
      </c>
      <c r="AC305" s="23">
        <f>0</f>
        <v>0</v>
      </c>
      <c r="AD305" s="10">
        <f t="shared" ref="AD305:AD310" ca="1" si="243">AB305+AC305</f>
        <v>0.8618750000000005</v>
      </c>
      <c r="AE305" s="9">
        <f t="shared" ca="1" si="212"/>
        <v>47</v>
      </c>
      <c r="AF305" s="10">
        <f t="shared" ref="AF305:AF310" ca="1" si="244">AE305/86400</f>
        <v>5.4398148148148144E-4</v>
      </c>
      <c r="AG305" s="10">
        <f t="shared" ref="AG305:AG310" ca="1" si="245">AD305+AF305</f>
        <v>0.86241898148148199</v>
      </c>
      <c r="AH305" s="9" t="str">
        <f t="shared" ca="1" si="213"/>
        <v>Burrito</v>
      </c>
      <c r="AI305" s="8">
        <f t="shared" ref="AI305:AI310" ca="1" si="246">AG305</f>
        <v>0.86241898148148199</v>
      </c>
      <c r="AJ305" s="23">
        <f t="shared" ref="AJ305:AJ310" ca="1" si="247">MAX(0,(AN304-AI305))</f>
        <v>0</v>
      </c>
      <c r="AK305" s="8">
        <f t="shared" ref="AK305:AK310" ca="1" si="248">AI305+AJ305</f>
        <v>0.86241898148148199</v>
      </c>
      <c r="AL305" s="7">
        <f t="shared" ca="1" si="214"/>
        <v>24</v>
      </c>
      <c r="AM305" s="8">
        <f t="shared" ref="AM305:AM310" ca="1" si="249">AL305/86400</f>
        <v>2.7777777777777778E-4</v>
      </c>
      <c r="AN305" s="8">
        <f t="shared" ref="AN305:AN310" ca="1" si="250">AK305+AM305</f>
        <v>0.86269675925925982</v>
      </c>
      <c r="AO305" s="7" t="str">
        <f t="shared" ca="1" si="215"/>
        <v>Debit</v>
      </c>
      <c r="AP305" s="1">
        <f t="shared" ref="AP305:AP310" ca="1" si="251">E305+K305+Q305+W305+AC305+AJ305</f>
        <v>8.6805555555535818E-4</v>
      </c>
      <c r="AQ305" s="1">
        <f t="shared" ref="AQ305:AQ310" ca="1" si="252">AM305+AF305+Z305+T305+N305+H305</f>
        <v>2.3495370370370367E-3</v>
      </c>
      <c r="AR305">
        <f t="shared" ref="AR305:AR310" ca="1" si="253">IF(C305&lt;$H$1, 1,0)</f>
        <v>1</v>
      </c>
      <c r="AS305" s="33">
        <f t="shared" ref="AS305:AS310" ca="1" si="254">AP305*AR305</f>
        <v>8.6805555555535818E-4</v>
      </c>
      <c r="AT305" s="33">
        <f t="shared" ref="AT305:AT310" ca="1" si="255">AQ305*AR305</f>
        <v>2.3495370370370367E-3</v>
      </c>
      <c r="AX305">
        <f t="shared" si="220"/>
        <v>301</v>
      </c>
      <c r="AY305" s="34">
        <v>4.8636508765819949E-4</v>
      </c>
    </row>
    <row r="306" spans="1:51" ht="15" customHeight="1">
      <c r="A306" s="2">
        <v>176</v>
      </c>
      <c r="B306" s="1">
        <f t="shared" si="221"/>
        <v>2.0370370370370369E-3</v>
      </c>
      <c r="C306" s="5">
        <f t="shared" ca="1" si="222"/>
        <v>0.8615162037037043</v>
      </c>
      <c r="D306" s="18">
        <f t="shared" ca="1" si="223"/>
        <v>0.8615162037037043</v>
      </c>
      <c r="E306" s="21">
        <f t="shared" ca="1" si="224"/>
        <v>0</v>
      </c>
      <c r="F306" s="18">
        <f t="shared" ca="1" si="225"/>
        <v>0.8615162037037043</v>
      </c>
      <c r="G306" s="25">
        <f t="shared" ca="1" si="216"/>
        <v>29</v>
      </c>
      <c r="H306" s="18">
        <f t="shared" ca="1" si="226"/>
        <v>3.3564814814814812E-4</v>
      </c>
      <c r="I306" s="18">
        <f t="shared" ca="1" si="227"/>
        <v>0.86185185185185242</v>
      </c>
      <c r="J306" s="16">
        <f t="shared" ca="1" si="228"/>
        <v>0.86185185185185242</v>
      </c>
      <c r="K306" s="23">
        <f t="shared" ca="1" si="229"/>
        <v>0</v>
      </c>
      <c r="L306" s="16">
        <f t="shared" ca="1" si="230"/>
        <v>0.86185185185185242</v>
      </c>
      <c r="M306" s="15">
        <f t="shared" ca="1" si="217"/>
        <v>13</v>
      </c>
      <c r="N306" s="16">
        <f t="shared" ca="1" si="231"/>
        <v>1.5046296296296297E-4</v>
      </c>
      <c r="O306" s="16">
        <f t="shared" ca="1" si="232"/>
        <v>0.86200231481481537</v>
      </c>
      <c r="P306" s="14">
        <f t="shared" ca="1" si="233"/>
        <v>0.86200231481481537</v>
      </c>
      <c r="Q306" s="23">
        <f>0</f>
        <v>0</v>
      </c>
      <c r="R306" s="14">
        <f t="shared" ca="1" si="234"/>
        <v>0.86200231481481537</v>
      </c>
      <c r="S306" s="13">
        <f t="shared" ca="1" si="218"/>
        <v>26</v>
      </c>
      <c r="T306" s="14">
        <f t="shared" ca="1" si="235"/>
        <v>3.0092592592592595E-4</v>
      </c>
      <c r="U306" s="14">
        <f t="shared" ca="1" si="236"/>
        <v>0.86230324074074127</v>
      </c>
      <c r="V306" s="12">
        <f t="shared" ca="1" si="237"/>
        <v>0.86230324074074127</v>
      </c>
      <c r="W306" s="23">
        <f t="shared" ca="1" si="238"/>
        <v>1.1574074074072183E-4</v>
      </c>
      <c r="X306" s="12">
        <f t="shared" ca="1" si="239"/>
        <v>0.86241898148148199</v>
      </c>
      <c r="Y306" s="11">
        <f t="shared" ca="1" si="219"/>
        <v>35</v>
      </c>
      <c r="Z306" s="12">
        <f t="shared" ca="1" si="240"/>
        <v>4.0509259259259258E-4</v>
      </c>
      <c r="AA306" s="12">
        <f t="shared" ca="1" si="241"/>
        <v>0.86282407407407458</v>
      </c>
      <c r="AB306" s="10">
        <f t="shared" ca="1" si="242"/>
        <v>0.86282407407407458</v>
      </c>
      <c r="AC306" s="23">
        <f>0</f>
        <v>0</v>
      </c>
      <c r="AD306" s="10">
        <f t="shared" ca="1" si="243"/>
        <v>0.86282407407407458</v>
      </c>
      <c r="AE306" s="9">
        <f t="shared" ca="1" si="212"/>
        <v>35</v>
      </c>
      <c r="AF306" s="10">
        <f t="shared" ca="1" si="244"/>
        <v>4.0509259259259258E-4</v>
      </c>
      <c r="AG306" s="10">
        <f t="shared" ca="1" si="245"/>
        <v>0.86322916666666716</v>
      </c>
      <c r="AH306" s="9" t="str">
        <f t="shared" ca="1" si="213"/>
        <v>Bowl</v>
      </c>
      <c r="AI306" s="8">
        <f t="shared" ca="1" si="246"/>
        <v>0.86322916666666716</v>
      </c>
      <c r="AJ306" s="23">
        <f t="shared" ca="1" si="247"/>
        <v>0</v>
      </c>
      <c r="AK306" s="8">
        <f t="shared" ca="1" si="248"/>
        <v>0.86322916666666716</v>
      </c>
      <c r="AL306" s="7">
        <f t="shared" ca="1" si="214"/>
        <v>10</v>
      </c>
      <c r="AM306" s="8">
        <f t="shared" ca="1" si="249"/>
        <v>1.1574074074074075E-4</v>
      </c>
      <c r="AN306" s="8">
        <f t="shared" ca="1" si="250"/>
        <v>0.86334490740740788</v>
      </c>
      <c r="AO306" s="7" t="str">
        <f t="shared" ca="1" si="215"/>
        <v>Debit</v>
      </c>
      <c r="AP306" s="1">
        <f t="shared" ca="1" si="251"/>
        <v>1.1574074074072183E-4</v>
      </c>
      <c r="AQ306" s="1">
        <f t="shared" ca="1" si="252"/>
        <v>1.7129629629629628E-3</v>
      </c>
      <c r="AR306">
        <f t="shared" ca="1" si="253"/>
        <v>1</v>
      </c>
      <c r="AS306" s="33">
        <f t="shared" ca="1" si="254"/>
        <v>1.1574074074072183E-4</v>
      </c>
      <c r="AT306" s="33">
        <f t="shared" ca="1" si="255"/>
        <v>1.7129629629629628E-3</v>
      </c>
      <c r="AX306">
        <f t="shared" si="220"/>
        <v>302</v>
      </c>
      <c r="AY306" s="34">
        <v>5.049280805963514E-4</v>
      </c>
    </row>
    <row r="307" spans="1:51" ht="15" customHeight="1">
      <c r="A307" s="2">
        <v>78</v>
      </c>
      <c r="B307" s="1">
        <f t="shared" si="221"/>
        <v>9.0277777777777774E-4</v>
      </c>
      <c r="C307" s="5">
        <f t="shared" ca="1" si="222"/>
        <v>0.86241898148148211</v>
      </c>
      <c r="D307" s="18">
        <f t="shared" ca="1" si="223"/>
        <v>0.86241898148148211</v>
      </c>
      <c r="E307" s="21">
        <f t="shared" ca="1" si="224"/>
        <v>0</v>
      </c>
      <c r="F307" s="18">
        <f t="shared" ca="1" si="225"/>
        <v>0.86241898148148211</v>
      </c>
      <c r="G307" s="25">
        <f t="shared" ca="1" si="216"/>
        <v>13</v>
      </c>
      <c r="H307" s="18">
        <f t="shared" ca="1" si="226"/>
        <v>1.5046296296296297E-4</v>
      </c>
      <c r="I307" s="18">
        <f t="shared" ca="1" si="227"/>
        <v>0.86256944444444505</v>
      </c>
      <c r="J307" s="16">
        <f t="shared" ca="1" si="228"/>
        <v>0.86256944444444505</v>
      </c>
      <c r="K307" s="23">
        <f t="shared" ca="1" si="229"/>
        <v>0</v>
      </c>
      <c r="L307" s="16">
        <f t="shared" ca="1" si="230"/>
        <v>0.86256944444444505</v>
      </c>
      <c r="M307" s="15">
        <f t="shared" ca="1" si="217"/>
        <v>33</v>
      </c>
      <c r="N307" s="16">
        <f t="shared" ca="1" si="231"/>
        <v>3.8194444444444446E-4</v>
      </c>
      <c r="O307" s="16">
        <f t="shared" ca="1" si="232"/>
        <v>0.86295138888888945</v>
      </c>
      <c r="P307" s="14">
        <f t="shared" ca="1" si="233"/>
        <v>0.86295138888888945</v>
      </c>
      <c r="Q307" s="23">
        <f>0</f>
        <v>0</v>
      </c>
      <c r="R307" s="14">
        <f t="shared" ca="1" si="234"/>
        <v>0.86295138888888945</v>
      </c>
      <c r="S307" s="13">
        <f t="shared" ca="1" si="218"/>
        <v>45</v>
      </c>
      <c r="T307" s="14">
        <f t="shared" ca="1" si="235"/>
        <v>5.2083333333333333E-4</v>
      </c>
      <c r="U307" s="14">
        <f t="shared" ca="1" si="236"/>
        <v>0.86347222222222275</v>
      </c>
      <c r="V307" s="12">
        <f t="shared" ca="1" si="237"/>
        <v>0.86347222222222275</v>
      </c>
      <c r="W307" s="23">
        <f t="shared" ca="1" si="238"/>
        <v>0</v>
      </c>
      <c r="X307" s="12">
        <f t="shared" ca="1" si="239"/>
        <v>0.86347222222222275</v>
      </c>
      <c r="Y307" s="11">
        <f t="shared" ca="1" si="219"/>
        <v>48</v>
      </c>
      <c r="Z307" s="12">
        <f t="shared" ca="1" si="240"/>
        <v>5.5555555555555556E-4</v>
      </c>
      <c r="AA307" s="12">
        <f t="shared" ca="1" si="241"/>
        <v>0.86402777777777828</v>
      </c>
      <c r="AB307" s="10">
        <f t="shared" ca="1" si="242"/>
        <v>0.86402777777777828</v>
      </c>
      <c r="AC307" s="23">
        <f>0</f>
        <v>0</v>
      </c>
      <c r="AD307" s="10">
        <f t="shared" ca="1" si="243"/>
        <v>0.86402777777777828</v>
      </c>
      <c r="AE307" s="9">
        <f t="shared" ca="1" si="212"/>
        <v>45</v>
      </c>
      <c r="AF307" s="10">
        <f t="shared" ca="1" si="244"/>
        <v>5.2083333333333333E-4</v>
      </c>
      <c r="AG307" s="10">
        <f t="shared" ca="1" si="245"/>
        <v>0.86454861111111159</v>
      </c>
      <c r="AH307" s="9" t="str">
        <f t="shared" ca="1" si="213"/>
        <v>Bowl</v>
      </c>
      <c r="AI307" s="8">
        <f t="shared" ca="1" si="246"/>
        <v>0.86454861111111159</v>
      </c>
      <c r="AJ307" s="23">
        <f t="shared" ca="1" si="247"/>
        <v>0</v>
      </c>
      <c r="AK307" s="8">
        <f t="shared" ca="1" si="248"/>
        <v>0.86454861111111159</v>
      </c>
      <c r="AL307" s="7">
        <f t="shared" ca="1" si="214"/>
        <v>22</v>
      </c>
      <c r="AM307" s="8">
        <f t="shared" ca="1" si="249"/>
        <v>2.5462962962962961E-4</v>
      </c>
      <c r="AN307" s="8">
        <f t="shared" ca="1" si="250"/>
        <v>0.86480324074074122</v>
      </c>
      <c r="AO307" s="7" t="str">
        <f t="shared" ca="1" si="215"/>
        <v>Debit</v>
      </c>
      <c r="AP307" s="1">
        <f t="shared" ca="1" si="251"/>
        <v>0</v>
      </c>
      <c r="AQ307" s="1">
        <f t="shared" ca="1" si="252"/>
        <v>2.3842592592592591E-3</v>
      </c>
      <c r="AR307">
        <f t="shared" ca="1" si="253"/>
        <v>1</v>
      </c>
      <c r="AS307" s="33">
        <f t="shared" ca="1" si="254"/>
        <v>0</v>
      </c>
      <c r="AT307" s="33">
        <f t="shared" ca="1" si="255"/>
        <v>2.3842592592592591E-3</v>
      </c>
      <c r="AX307">
        <f t="shared" si="220"/>
        <v>303</v>
      </c>
      <c r="AY307" s="34">
        <v>5.214156766829729E-4</v>
      </c>
    </row>
    <row r="308" spans="1:51" ht="15" customHeight="1">
      <c r="A308" s="2">
        <v>160</v>
      </c>
      <c r="B308" s="1">
        <f t="shared" si="221"/>
        <v>1.8518518518518519E-3</v>
      </c>
      <c r="C308" s="5">
        <f t="shared" ca="1" si="222"/>
        <v>0.86427083333333399</v>
      </c>
      <c r="D308" s="18">
        <f t="shared" ca="1" si="223"/>
        <v>0.86427083333333399</v>
      </c>
      <c r="E308" s="21">
        <f t="shared" ca="1" si="224"/>
        <v>0</v>
      </c>
      <c r="F308" s="18">
        <f t="shared" ca="1" si="225"/>
        <v>0.86427083333333399</v>
      </c>
      <c r="G308" s="25">
        <f t="shared" ca="1" si="216"/>
        <v>12</v>
      </c>
      <c r="H308" s="18">
        <f t="shared" ca="1" si="226"/>
        <v>1.3888888888888889E-4</v>
      </c>
      <c r="I308" s="18">
        <f t="shared" ca="1" si="227"/>
        <v>0.8644097222222229</v>
      </c>
      <c r="J308" s="16">
        <f t="shared" ca="1" si="228"/>
        <v>0.8644097222222229</v>
      </c>
      <c r="K308" s="23">
        <f t="shared" ca="1" si="229"/>
        <v>0</v>
      </c>
      <c r="L308" s="16">
        <f t="shared" ca="1" si="230"/>
        <v>0.8644097222222229</v>
      </c>
      <c r="M308" s="15">
        <f t="shared" ca="1" si="217"/>
        <v>28</v>
      </c>
      <c r="N308" s="16">
        <f t="shared" ca="1" si="231"/>
        <v>3.2407407407407406E-4</v>
      </c>
      <c r="O308" s="16">
        <f t="shared" ca="1" si="232"/>
        <v>0.86473379629629699</v>
      </c>
      <c r="P308" s="14">
        <f t="shared" ca="1" si="233"/>
        <v>0.86473379629629699</v>
      </c>
      <c r="Q308" s="23">
        <f>0</f>
        <v>0</v>
      </c>
      <c r="R308" s="14">
        <f t="shared" ca="1" si="234"/>
        <v>0.86473379629629699</v>
      </c>
      <c r="S308" s="13">
        <f t="shared" ca="1" si="218"/>
        <v>18</v>
      </c>
      <c r="T308" s="14">
        <f t="shared" ca="1" si="235"/>
        <v>2.0833333333333335E-4</v>
      </c>
      <c r="U308" s="14">
        <f t="shared" ca="1" si="236"/>
        <v>0.86494212962963035</v>
      </c>
      <c r="V308" s="12">
        <f t="shared" ca="1" si="237"/>
        <v>0.86494212962963035</v>
      </c>
      <c r="W308" s="23">
        <f t="shared" ca="1" si="238"/>
        <v>0</v>
      </c>
      <c r="X308" s="12">
        <f t="shared" ca="1" si="239"/>
        <v>0.86494212962963035</v>
      </c>
      <c r="Y308" s="11">
        <f t="shared" ca="1" si="219"/>
        <v>46</v>
      </c>
      <c r="Z308" s="12">
        <f t="shared" ca="1" si="240"/>
        <v>5.3240740740740744E-4</v>
      </c>
      <c r="AA308" s="12">
        <f t="shared" ca="1" si="241"/>
        <v>0.86547453703703781</v>
      </c>
      <c r="AB308" s="10">
        <f t="shared" ca="1" si="242"/>
        <v>0.86547453703703781</v>
      </c>
      <c r="AC308" s="23">
        <f>0</f>
        <v>0</v>
      </c>
      <c r="AD308" s="10">
        <f t="shared" ca="1" si="243"/>
        <v>0.86547453703703781</v>
      </c>
      <c r="AE308" s="9">
        <f t="shared" ca="1" si="212"/>
        <v>53</v>
      </c>
      <c r="AF308" s="10">
        <f t="shared" ca="1" si="244"/>
        <v>6.134259259259259E-4</v>
      </c>
      <c r="AG308" s="10">
        <f t="shared" ca="1" si="245"/>
        <v>0.86608796296296375</v>
      </c>
      <c r="AH308" s="9" t="str">
        <f t="shared" ca="1" si="213"/>
        <v>Burrito</v>
      </c>
      <c r="AI308" s="8">
        <f t="shared" ca="1" si="246"/>
        <v>0.86608796296296375</v>
      </c>
      <c r="AJ308" s="23">
        <f t="shared" ca="1" si="247"/>
        <v>0</v>
      </c>
      <c r="AK308" s="8">
        <f t="shared" ca="1" si="248"/>
        <v>0.86608796296296375</v>
      </c>
      <c r="AL308" s="7">
        <f t="shared" ca="1" si="214"/>
        <v>12</v>
      </c>
      <c r="AM308" s="8">
        <f t="shared" ca="1" si="249"/>
        <v>1.3888888888888889E-4</v>
      </c>
      <c r="AN308" s="8">
        <f t="shared" ca="1" si="250"/>
        <v>0.86622685185185266</v>
      </c>
      <c r="AO308" s="7" t="str">
        <f t="shared" ca="1" si="215"/>
        <v>Debit</v>
      </c>
      <c r="AP308" s="1">
        <f t="shared" ca="1" si="251"/>
        <v>0</v>
      </c>
      <c r="AQ308" s="1">
        <f t="shared" ca="1" si="252"/>
        <v>1.9560185185185184E-3</v>
      </c>
      <c r="AR308">
        <f t="shared" ca="1" si="253"/>
        <v>1</v>
      </c>
      <c r="AS308" s="33">
        <f t="shared" ca="1" si="254"/>
        <v>0</v>
      </c>
      <c r="AT308" s="33">
        <f t="shared" ca="1" si="255"/>
        <v>1.9560185185185184E-3</v>
      </c>
      <c r="AX308">
        <f t="shared" si="220"/>
        <v>304</v>
      </c>
      <c r="AY308" s="34">
        <v>4.7612847222222934E-4</v>
      </c>
    </row>
    <row r="309" spans="1:51" ht="15" customHeight="1">
      <c r="A309" s="2">
        <v>78</v>
      </c>
      <c r="B309" s="1">
        <f t="shared" si="221"/>
        <v>9.0277777777777774E-4</v>
      </c>
      <c r="C309" s="5">
        <f t="shared" ca="1" si="222"/>
        <v>0.8651736111111118</v>
      </c>
      <c r="D309" s="18">
        <f t="shared" ca="1" si="223"/>
        <v>0.8651736111111118</v>
      </c>
      <c r="E309" s="21">
        <f t="shared" ca="1" si="224"/>
        <v>0</v>
      </c>
      <c r="F309" s="18">
        <f t="shared" ca="1" si="225"/>
        <v>0.8651736111111118</v>
      </c>
      <c r="G309" s="25">
        <f t="shared" ca="1" si="216"/>
        <v>21</v>
      </c>
      <c r="H309" s="18">
        <f t="shared" ca="1" si="226"/>
        <v>2.4305555555555555E-4</v>
      </c>
      <c r="I309" s="18">
        <f t="shared" ca="1" si="227"/>
        <v>0.86541666666666739</v>
      </c>
      <c r="J309" s="16">
        <f t="shared" ca="1" si="228"/>
        <v>0.86541666666666739</v>
      </c>
      <c r="K309" s="23">
        <f t="shared" ca="1" si="229"/>
        <v>0</v>
      </c>
      <c r="L309" s="16">
        <f t="shared" ca="1" si="230"/>
        <v>0.86541666666666739</v>
      </c>
      <c r="M309" s="15">
        <f t="shared" ca="1" si="217"/>
        <v>8</v>
      </c>
      <c r="N309" s="16">
        <f t="shared" ca="1" si="231"/>
        <v>9.2592592592592588E-5</v>
      </c>
      <c r="O309" s="16">
        <f t="shared" ca="1" si="232"/>
        <v>0.86550925925926003</v>
      </c>
      <c r="P309" s="14">
        <f t="shared" ca="1" si="233"/>
        <v>0.86550925925926003</v>
      </c>
      <c r="Q309" s="23">
        <f>0</f>
        <v>0</v>
      </c>
      <c r="R309" s="14">
        <f t="shared" ca="1" si="234"/>
        <v>0.86550925925926003</v>
      </c>
      <c r="S309" s="13">
        <f t="shared" ca="1" si="218"/>
        <v>18</v>
      </c>
      <c r="T309" s="14">
        <f t="shared" ca="1" si="235"/>
        <v>2.0833333333333335E-4</v>
      </c>
      <c r="U309" s="14">
        <f t="shared" ca="1" si="236"/>
        <v>0.8657175925925934</v>
      </c>
      <c r="V309" s="12">
        <f t="shared" ca="1" si="237"/>
        <v>0.8657175925925934</v>
      </c>
      <c r="W309" s="23">
        <f t="shared" ca="1" si="238"/>
        <v>3.7037037037035425E-4</v>
      </c>
      <c r="X309" s="12">
        <f t="shared" ca="1" si="239"/>
        <v>0.86608796296296375</v>
      </c>
      <c r="Y309" s="11">
        <f t="shared" ca="1" si="219"/>
        <v>49</v>
      </c>
      <c r="Z309" s="12">
        <f t="shared" ca="1" si="240"/>
        <v>5.6712962962962967E-4</v>
      </c>
      <c r="AA309" s="12">
        <f t="shared" ca="1" si="241"/>
        <v>0.86665509259259343</v>
      </c>
      <c r="AB309" s="10">
        <f t="shared" ca="1" si="242"/>
        <v>0.86665509259259343</v>
      </c>
      <c r="AC309" s="23">
        <f>0</f>
        <v>0</v>
      </c>
      <c r="AD309" s="10">
        <f t="shared" ca="1" si="243"/>
        <v>0.86665509259259343</v>
      </c>
      <c r="AE309" s="9">
        <f t="shared" ca="1" si="212"/>
        <v>45</v>
      </c>
      <c r="AF309" s="10">
        <f t="shared" ca="1" si="244"/>
        <v>5.2083333333333333E-4</v>
      </c>
      <c r="AG309" s="10">
        <f t="shared" ca="1" si="245"/>
        <v>0.86717592592592674</v>
      </c>
      <c r="AH309" s="9" t="str">
        <f t="shared" ca="1" si="213"/>
        <v>Bowl</v>
      </c>
      <c r="AI309" s="8">
        <f t="shared" ca="1" si="246"/>
        <v>0.86717592592592674</v>
      </c>
      <c r="AJ309" s="23">
        <f t="shared" ca="1" si="247"/>
        <v>0</v>
      </c>
      <c r="AK309" s="8">
        <f t="shared" ca="1" si="248"/>
        <v>0.86717592592592674</v>
      </c>
      <c r="AL309" s="7">
        <f t="shared" ca="1" si="214"/>
        <v>22</v>
      </c>
      <c r="AM309" s="8">
        <f t="shared" ca="1" si="249"/>
        <v>2.5462962962962961E-4</v>
      </c>
      <c r="AN309" s="8">
        <f t="shared" ca="1" si="250"/>
        <v>0.86743055555555637</v>
      </c>
      <c r="AO309" s="7" t="str">
        <f t="shared" ca="1" si="215"/>
        <v>Debit</v>
      </c>
      <c r="AP309" s="1">
        <f t="shared" ca="1" si="251"/>
        <v>3.7037037037035425E-4</v>
      </c>
      <c r="AQ309" s="1">
        <f t="shared" ca="1" si="252"/>
        <v>1.8865740740740744E-3</v>
      </c>
      <c r="AR309">
        <f t="shared" ca="1" si="253"/>
        <v>1</v>
      </c>
      <c r="AS309" s="33">
        <f t="shared" ca="1" si="254"/>
        <v>3.7037037037035425E-4</v>
      </c>
      <c r="AT309" s="33">
        <f t="shared" ca="1" si="255"/>
        <v>1.8865740740740744E-3</v>
      </c>
      <c r="AX309">
        <f t="shared" si="220"/>
        <v>305</v>
      </c>
      <c r="AY309" s="34">
        <v>5.7044170743070655E-4</v>
      </c>
    </row>
    <row r="310" spans="1:51" ht="15" customHeight="1">
      <c r="A310" s="2">
        <v>7</v>
      </c>
      <c r="B310" s="1">
        <f t="shared" si="221"/>
        <v>8.1018518518518516E-5</v>
      </c>
      <c r="C310" s="5">
        <f t="shared" ca="1" si="222"/>
        <v>0.86525462962963029</v>
      </c>
      <c r="D310" s="18">
        <f t="shared" ca="1" si="223"/>
        <v>0.86525462962963029</v>
      </c>
      <c r="E310" s="21">
        <f t="shared" ca="1" si="224"/>
        <v>1.6203703703709937E-4</v>
      </c>
      <c r="F310" s="18">
        <f t="shared" ca="1" si="225"/>
        <v>0.86541666666666739</v>
      </c>
      <c r="G310" s="25">
        <f t="shared" ca="1" si="216"/>
        <v>30</v>
      </c>
      <c r="H310" s="18">
        <f t="shared" ca="1" si="226"/>
        <v>3.4722222222222224E-4</v>
      </c>
      <c r="I310" s="18">
        <f t="shared" ca="1" si="227"/>
        <v>0.86576388888888967</v>
      </c>
      <c r="J310" s="16">
        <f t="shared" ca="1" si="228"/>
        <v>0.86576388888888967</v>
      </c>
      <c r="K310" s="23">
        <f t="shared" ca="1" si="229"/>
        <v>0</v>
      </c>
      <c r="L310" s="16">
        <f t="shared" ca="1" si="230"/>
        <v>0.86576388888888967</v>
      </c>
      <c r="M310" s="15">
        <f t="shared" ca="1" si="217"/>
        <v>11</v>
      </c>
      <c r="N310" s="16">
        <f t="shared" ca="1" si="231"/>
        <v>1.273148148148148E-4</v>
      </c>
      <c r="O310" s="16">
        <f t="shared" ca="1" si="232"/>
        <v>0.86589120370370443</v>
      </c>
      <c r="P310" s="14">
        <f t="shared" ca="1" si="233"/>
        <v>0.86589120370370443</v>
      </c>
      <c r="Q310" s="23">
        <f>0</f>
        <v>0</v>
      </c>
      <c r="R310" s="14">
        <f t="shared" ca="1" si="234"/>
        <v>0.86589120370370443</v>
      </c>
      <c r="S310" s="13">
        <f t="shared" ca="1" si="218"/>
        <v>32</v>
      </c>
      <c r="T310" s="14">
        <f t="shared" ca="1" si="235"/>
        <v>3.7037037037037035E-4</v>
      </c>
      <c r="U310" s="14">
        <f t="shared" ca="1" si="236"/>
        <v>0.86626157407407478</v>
      </c>
      <c r="V310" s="12">
        <f t="shared" ca="1" si="237"/>
        <v>0.86626157407407478</v>
      </c>
      <c r="W310" s="23">
        <f t="shared" ca="1" si="238"/>
        <v>9.1435185185195778E-4</v>
      </c>
      <c r="X310" s="12">
        <f t="shared" ca="1" si="239"/>
        <v>0.86717592592592674</v>
      </c>
      <c r="Y310" s="11">
        <f t="shared" ca="1" si="219"/>
        <v>31</v>
      </c>
      <c r="Z310" s="12">
        <f t="shared" ca="1" si="240"/>
        <v>3.5879629629629629E-4</v>
      </c>
      <c r="AA310" s="12">
        <f t="shared" ca="1" si="241"/>
        <v>0.86753472222222305</v>
      </c>
      <c r="AB310" s="10">
        <f t="shared" ca="1" si="242"/>
        <v>0.86753472222222305</v>
      </c>
      <c r="AC310" s="23">
        <f>0</f>
        <v>0</v>
      </c>
      <c r="AD310" s="10">
        <f t="shared" ca="1" si="243"/>
        <v>0.86753472222222305</v>
      </c>
      <c r="AE310" s="9">
        <f t="shared" ca="1" si="212"/>
        <v>28</v>
      </c>
      <c r="AF310" s="10">
        <f t="shared" ca="1" si="244"/>
        <v>3.2407407407407406E-4</v>
      </c>
      <c r="AG310" s="10">
        <f t="shared" ca="1" si="245"/>
        <v>0.86785879629629714</v>
      </c>
      <c r="AH310" s="9" t="str">
        <f t="shared" ca="1" si="213"/>
        <v>Bowl</v>
      </c>
      <c r="AI310" s="8">
        <f t="shared" ca="1" si="246"/>
        <v>0.86785879629629714</v>
      </c>
      <c r="AJ310" s="23">
        <f t="shared" ca="1" si="247"/>
        <v>0</v>
      </c>
      <c r="AK310" s="8">
        <f t="shared" ca="1" si="248"/>
        <v>0.86785879629629714</v>
      </c>
      <c r="AL310" s="7">
        <f t="shared" ca="1" si="214"/>
        <v>12</v>
      </c>
      <c r="AM310" s="8">
        <f t="shared" ca="1" si="249"/>
        <v>1.3888888888888889E-4</v>
      </c>
      <c r="AN310" s="8">
        <f t="shared" ca="1" si="250"/>
        <v>0.86799768518518605</v>
      </c>
      <c r="AO310" s="7" t="str">
        <f t="shared" ca="1" si="215"/>
        <v>Debit</v>
      </c>
      <c r="AP310" s="1">
        <f t="shared" ca="1" si="251"/>
        <v>1.0763888888890571E-3</v>
      </c>
      <c r="AQ310" s="1">
        <f t="shared" ca="1" si="252"/>
        <v>1.6666666666666666E-3</v>
      </c>
      <c r="AR310">
        <f t="shared" ca="1" si="253"/>
        <v>1</v>
      </c>
      <c r="AS310" s="33">
        <f t="shared" ca="1" si="254"/>
        <v>1.0763888888890571E-3</v>
      </c>
      <c r="AT310" s="33">
        <f t="shared" ca="1" si="255"/>
        <v>1.6666666666666666E-3</v>
      </c>
      <c r="AX310">
        <f t="shared" si="220"/>
        <v>306</v>
      </c>
      <c r="AY310" s="34">
        <v>5.0383618681576188E-4</v>
      </c>
    </row>
    <row r="311" spans="1:51">
      <c r="A311" s="2">
        <v>147</v>
      </c>
      <c r="B311" s="1">
        <f t="shared" ref="B311:B331" si="256">A311/86400</f>
        <v>1.7013888888888888E-3</v>
      </c>
      <c r="C311" s="5">
        <f t="shared" ref="C311:C331" ca="1" si="257">C310+B311</f>
        <v>0.86695601851851922</v>
      </c>
      <c r="D311" s="18">
        <f t="shared" ref="D311:D331" ca="1" si="258">C311</f>
        <v>0.86695601851851922</v>
      </c>
      <c r="E311" s="21">
        <f t="shared" ref="E311:E331" ca="1" si="259">MAX(0,(I310-D311))</f>
        <v>0</v>
      </c>
      <c r="F311" s="18">
        <f t="shared" ref="F311:F331" ca="1" si="260">D311+E311</f>
        <v>0.86695601851851922</v>
      </c>
      <c r="G311" s="25">
        <f t="shared" ca="1" si="216"/>
        <v>19</v>
      </c>
      <c r="H311" s="18">
        <f t="shared" ref="H311:H331" ca="1" si="261">G311/86400</f>
        <v>2.199074074074074E-4</v>
      </c>
      <c r="I311" s="18">
        <f t="shared" ref="I311:I331" ca="1" si="262">F311+H311</f>
        <v>0.86717592592592663</v>
      </c>
      <c r="J311" s="16">
        <f t="shared" ref="J311:J331" ca="1" si="263">I311</f>
        <v>0.86717592592592663</v>
      </c>
      <c r="K311" s="23">
        <f t="shared" ref="K311:K331" ca="1" si="264">MAX(0,(U310-J311))</f>
        <v>0</v>
      </c>
      <c r="L311" s="16">
        <f t="shared" ref="L311:L331" ca="1" si="265">J311+K311</f>
        <v>0.86717592592592663</v>
      </c>
      <c r="M311" s="15">
        <f t="shared" ca="1" si="217"/>
        <v>31</v>
      </c>
      <c r="N311" s="16">
        <f t="shared" ref="N311:N331" ca="1" si="266">M311/86400</f>
        <v>3.5879629629629629E-4</v>
      </c>
      <c r="O311" s="16">
        <f t="shared" ref="O311:O331" ca="1" si="267">L311+N311</f>
        <v>0.86753472222222294</v>
      </c>
      <c r="P311" s="14">
        <f t="shared" ref="P311:P331" ca="1" si="268">O311</f>
        <v>0.86753472222222294</v>
      </c>
      <c r="Q311" s="23">
        <f>0</f>
        <v>0</v>
      </c>
      <c r="R311" s="14">
        <f t="shared" ref="R311:R331" ca="1" si="269">P311+Q311</f>
        <v>0.86753472222222294</v>
      </c>
      <c r="S311" s="13">
        <f t="shared" ca="1" si="218"/>
        <v>28</v>
      </c>
      <c r="T311" s="14">
        <f t="shared" ref="T311:T331" ca="1" si="270">S311/86400</f>
        <v>3.2407407407407406E-4</v>
      </c>
      <c r="U311" s="14">
        <f t="shared" ref="U311:U331" ca="1" si="271">R311+T311</f>
        <v>0.86785879629629703</v>
      </c>
      <c r="V311" s="12">
        <f t="shared" ref="V311:V331" ca="1" si="272">U311</f>
        <v>0.86785879629629703</v>
      </c>
      <c r="W311" s="23">
        <f t="shared" ref="W311:W331" ca="1" si="273">MAX(0,(AG310-V311))</f>
        <v>1.1102230246251565E-16</v>
      </c>
      <c r="X311" s="12">
        <f t="shared" ref="X311:X331" ca="1" si="274">V311+W311</f>
        <v>0.86785879629629714</v>
      </c>
      <c r="Y311" s="11">
        <f t="shared" ca="1" si="219"/>
        <v>39</v>
      </c>
      <c r="Z311" s="12">
        <f t="shared" ref="Z311:Z331" ca="1" si="275">Y311/86400</f>
        <v>4.5138888888888887E-4</v>
      </c>
      <c r="AA311" s="12">
        <f t="shared" ref="AA311:AA331" ca="1" si="276">X311+Z311</f>
        <v>0.86831018518518599</v>
      </c>
      <c r="AB311" s="10">
        <f t="shared" ref="AB311:AB331" ca="1" si="277">AA311</f>
        <v>0.86831018518518599</v>
      </c>
      <c r="AC311" s="23">
        <f>0</f>
        <v>0</v>
      </c>
      <c r="AD311" s="10">
        <f t="shared" ref="AD311:AD331" ca="1" si="278">AB311+AC311</f>
        <v>0.86831018518518599</v>
      </c>
      <c r="AE311" s="9">
        <f t="shared" ca="1" si="212"/>
        <v>47</v>
      </c>
      <c r="AF311" s="10">
        <f t="shared" ref="AF311:AF331" ca="1" si="279">AE311/86400</f>
        <v>5.4398148148148144E-4</v>
      </c>
      <c r="AG311" s="10">
        <f t="shared" ref="AG311:AG331" ca="1" si="280">AD311+AF311</f>
        <v>0.86885416666666748</v>
      </c>
      <c r="AH311" s="9" t="str">
        <f t="shared" ca="1" si="213"/>
        <v>Bowl</v>
      </c>
      <c r="AI311" s="8">
        <f t="shared" ref="AI311:AI331" ca="1" si="281">AG311</f>
        <v>0.86885416666666748</v>
      </c>
      <c r="AJ311" s="23">
        <f t="shared" ref="AJ311:AJ331" ca="1" si="282">MAX(0,(AN310-AI311))</f>
        <v>0</v>
      </c>
      <c r="AK311" s="8">
        <f t="shared" ref="AK311:AK331" ca="1" si="283">AI311+AJ311</f>
        <v>0.86885416666666748</v>
      </c>
      <c r="AL311" s="7">
        <f t="shared" ca="1" si="214"/>
        <v>21</v>
      </c>
      <c r="AM311" s="8">
        <f t="shared" ref="AM311:AM331" ca="1" si="284">AL311/86400</f>
        <v>2.4305555555555555E-4</v>
      </c>
      <c r="AN311" s="8">
        <f t="shared" ref="AN311:AN331" ca="1" si="285">AK311+AM311</f>
        <v>0.86909722222222308</v>
      </c>
      <c r="AO311" s="7" t="str">
        <f t="shared" ca="1" si="215"/>
        <v>Debit</v>
      </c>
      <c r="AP311" s="1">
        <f t="shared" ref="AP311:AP331" ca="1" si="286">E311+K311+Q311+W311+AC311+AJ311</f>
        <v>1.1102230246251565E-16</v>
      </c>
      <c r="AQ311" s="1">
        <f t="shared" ref="AQ311:AQ331" ca="1" si="287">AM311+AF311+Z311+T311+N311+H311</f>
        <v>2.1412037037037038E-3</v>
      </c>
      <c r="AR311">
        <f t="shared" ref="AR311:AR331" ca="1" si="288">IF(C311&lt;$H$1, 1,0)</f>
        <v>1</v>
      </c>
      <c r="AS311" s="33">
        <f t="shared" ref="AS311:AS331" ca="1" si="289">AP311*AR311</f>
        <v>1.1102230246251565E-16</v>
      </c>
      <c r="AT311" s="33">
        <f t="shared" ref="AT311:AT331" ca="1" si="290">AQ311*AR311</f>
        <v>2.1412037037037038E-3</v>
      </c>
      <c r="AX311">
        <f t="shared" si="220"/>
        <v>307</v>
      </c>
      <c r="AY311" s="34">
        <v>5.3700086805558568E-4</v>
      </c>
    </row>
    <row r="312" spans="1:51">
      <c r="A312" s="2">
        <v>82</v>
      </c>
      <c r="B312" s="1">
        <f t="shared" si="256"/>
        <v>9.4907407407407408E-4</v>
      </c>
      <c r="C312" s="5">
        <f t="shared" ca="1" si="257"/>
        <v>0.8679050925925933</v>
      </c>
      <c r="D312" s="18">
        <f t="shared" ca="1" si="258"/>
        <v>0.8679050925925933</v>
      </c>
      <c r="E312" s="21">
        <f t="shared" ca="1" si="259"/>
        <v>0</v>
      </c>
      <c r="F312" s="18">
        <f t="shared" ca="1" si="260"/>
        <v>0.8679050925925933</v>
      </c>
      <c r="G312" s="25">
        <f t="shared" ca="1" si="216"/>
        <v>12</v>
      </c>
      <c r="H312" s="18">
        <f t="shared" ca="1" si="261"/>
        <v>1.3888888888888889E-4</v>
      </c>
      <c r="I312" s="18">
        <f t="shared" ca="1" si="262"/>
        <v>0.86804398148148221</v>
      </c>
      <c r="J312" s="16">
        <f t="shared" ca="1" si="263"/>
        <v>0.86804398148148221</v>
      </c>
      <c r="K312" s="23">
        <f t="shared" ca="1" si="264"/>
        <v>0</v>
      </c>
      <c r="L312" s="16">
        <f t="shared" ca="1" si="265"/>
        <v>0.86804398148148221</v>
      </c>
      <c r="M312" s="15">
        <f t="shared" ca="1" si="217"/>
        <v>24</v>
      </c>
      <c r="N312" s="16">
        <f t="shared" ca="1" si="266"/>
        <v>2.7777777777777778E-4</v>
      </c>
      <c r="O312" s="16">
        <f t="shared" ca="1" si="267"/>
        <v>0.86832175925926003</v>
      </c>
      <c r="P312" s="14">
        <f t="shared" ca="1" si="268"/>
        <v>0.86832175925926003</v>
      </c>
      <c r="Q312" s="23">
        <f>0</f>
        <v>0</v>
      </c>
      <c r="R312" s="14">
        <f t="shared" ca="1" si="269"/>
        <v>0.86832175925926003</v>
      </c>
      <c r="S312" s="13">
        <f t="shared" ca="1" si="218"/>
        <v>17</v>
      </c>
      <c r="T312" s="14">
        <f t="shared" ca="1" si="270"/>
        <v>1.9675925925925926E-4</v>
      </c>
      <c r="U312" s="14">
        <f t="shared" ca="1" si="271"/>
        <v>0.86851851851851924</v>
      </c>
      <c r="V312" s="12">
        <f t="shared" ca="1" si="272"/>
        <v>0.86851851851851924</v>
      </c>
      <c r="W312" s="23">
        <f t="shared" ca="1" si="273"/>
        <v>3.3564814814823762E-4</v>
      </c>
      <c r="X312" s="12">
        <f t="shared" ca="1" si="274"/>
        <v>0.86885416666666748</v>
      </c>
      <c r="Y312" s="11">
        <f t="shared" ca="1" si="219"/>
        <v>45</v>
      </c>
      <c r="Z312" s="12">
        <f t="shared" ca="1" si="275"/>
        <v>5.2083333333333333E-4</v>
      </c>
      <c r="AA312" s="12">
        <f t="shared" ca="1" si="276"/>
        <v>0.86937500000000079</v>
      </c>
      <c r="AB312" s="10">
        <f t="shared" ca="1" si="277"/>
        <v>0.86937500000000079</v>
      </c>
      <c r="AC312" s="23">
        <f>0</f>
        <v>0</v>
      </c>
      <c r="AD312" s="10">
        <f t="shared" ca="1" si="278"/>
        <v>0.86937500000000079</v>
      </c>
      <c r="AE312" s="9">
        <f t="shared" ca="1" si="212"/>
        <v>39</v>
      </c>
      <c r="AF312" s="10">
        <f t="shared" ca="1" si="279"/>
        <v>4.5138888888888887E-4</v>
      </c>
      <c r="AG312" s="10">
        <f t="shared" ca="1" si="280"/>
        <v>0.86982638888888963</v>
      </c>
      <c r="AH312" s="9" t="str">
        <f t="shared" ca="1" si="213"/>
        <v>Burrito</v>
      </c>
      <c r="AI312" s="8">
        <f t="shared" ca="1" si="281"/>
        <v>0.86982638888888963</v>
      </c>
      <c r="AJ312" s="23">
        <f t="shared" ca="1" si="282"/>
        <v>0</v>
      </c>
      <c r="AK312" s="8">
        <f t="shared" ca="1" si="283"/>
        <v>0.86982638888888963</v>
      </c>
      <c r="AL312" s="7">
        <f t="shared" ca="1" si="214"/>
        <v>23</v>
      </c>
      <c r="AM312" s="8">
        <f t="shared" ca="1" si="284"/>
        <v>2.6620370370370372E-4</v>
      </c>
      <c r="AN312" s="8">
        <f t="shared" ca="1" si="285"/>
        <v>0.87009259259259331</v>
      </c>
      <c r="AO312" s="7" t="str">
        <f t="shared" ca="1" si="215"/>
        <v>Debit</v>
      </c>
      <c r="AP312" s="1">
        <f t="shared" ca="1" si="286"/>
        <v>3.3564814814823762E-4</v>
      </c>
      <c r="AQ312" s="1">
        <f t="shared" ca="1" si="287"/>
        <v>1.8518518518518519E-3</v>
      </c>
      <c r="AR312">
        <f t="shared" ca="1" si="288"/>
        <v>1</v>
      </c>
      <c r="AS312" s="33">
        <f t="shared" ca="1" si="289"/>
        <v>3.3564814814823762E-4</v>
      </c>
      <c r="AT312" s="33">
        <f t="shared" ca="1" si="290"/>
        <v>1.8518518518518519E-3</v>
      </c>
      <c r="AX312">
        <f t="shared" si="220"/>
        <v>308</v>
      </c>
      <c r="AY312" s="34">
        <v>5.6117932195520954E-4</v>
      </c>
    </row>
    <row r="313" spans="1:51">
      <c r="A313" s="2">
        <v>18</v>
      </c>
      <c r="B313" s="1">
        <f t="shared" si="256"/>
        <v>2.0833333333333335E-4</v>
      </c>
      <c r="C313" s="5">
        <f t="shared" ca="1" si="257"/>
        <v>0.86811342592592666</v>
      </c>
      <c r="D313" s="18">
        <f t="shared" ca="1" si="258"/>
        <v>0.86811342592592666</v>
      </c>
      <c r="E313" s="21">
        <f t="shared" ca="1" si="259"/>
        <v>0</v>
      </c>
      <c r="F313" s="18">
        <f t="shared" ca="1" si="260"/>
        <v>0.86811342592592666</v>
      </c>
      <c r="G313" s="25">
        <f t="shared" ca="1" si="216"/>
        <v>17</v>
      </c>
      <c r="H313" s="18">
        <f t="shared" ca="1" si="261"/>
        <v>1.9675925925925926E-4</v>
      </c>
      <c r="I313" s="18">
        <f t="shared" ca="1" si="262"/>
        <v>0.86831018518518588</v>
      </c>
      <c r="J313" s="16">
        <f t="shared" ca="1" si="263"/>
        <v>0.86831018518518588</v>
      </c>
      <c r="K313" s="23">
        <f t="shared" ca="1" si="264"/>
        <v>2.083333333333659E-4</v>
      </c>
      <c r="L313" s="16">
        <f t="shared" ca="1" si="265"/>
        <v>0.86851851851851924</v>
      </c>
      <c r="M313" s="15">
        <f t="shared" ca="1" si="217"/>
        <v>33</v>
      </c>
      <c r="N313" s="16">
        <f t="shared" ca="1" si="266"/>
        <v>3.8194444444444446E-4</v>
      </c>
      <c r="O313" s="16">
        <f t="shared" ca="1" si="267"/>
        <v>0.86890046296296364</v>
      </c>
      <c r="P313" s="14">
        <f t="shared" ca="1" si="268"/>
        <v>0.86890046296296364</v>
      </c>
      <c r="Q313" s="23">
        <f>0</f>
        <v>0</v>
      </c>
      <c r="R313" s="14">
        <f t="shared" ca="1" si="269"/>
        <v>0.86890046296296364</v>
      </c>
      <c r="S313" s="13">
        <f t="shared" ca="1" si="218"/>
        <v>19</v>
      </c>
      <c r="T313" s="14">
        <f t="shared" ca="1" si="270"/>
        <v>2.199074074074074E-4</v>
      </c>
      <c r="U313" s="14">
        <f t="shared" ca="1" si="271"/>
        <v>0.86912037037037104</v>
      </c>
      <c r="V313" s="12">
        <f t="shared" ca="1" si="272"/>
        <v>0.86912037037037104</v>
      </c>
      <c r="W313" s="23">
        <f t="shared" ca="1" si="273"/>
        <v>7.0601851851859188E-4</v>
      </c>
      <c r="X313" s="12">
        <f t="shared" ca="1" si="274"/>
        <v>0.86982638888888963</v>
      </c>
      <c r="Y313" s="11">
        <f t="shared" ca="1" si="219"/>
        <v>27</v>
      </c>
      <c r="Z313" s="12">
        <f t="shared" ca="1" si="275"/>
        <v>3.1250000000000001E-4</v>
      </c>
      <c r="AA313" s="12">
        <f t="shared" ca="1" si="276"/>
        <v>0.87013888888888968</v>
      </c>
      <c r="AB313" s="10">
        <f t="shared" ca="1" si="277"/>
        <v>0.87013888888888968</v>
      </c>
      <c r="AC313" s="23">
        <f>0</f>
        <v>0</v>
      </c>
      <c r="AD313" s="10">
        <f t="shared" ca="1" si="278"/>
        <v>0.87013888888888968</v>
      </c>
      <c r="AE313" s="9">
        <f t="shared" ca="1" si="212"/>
        <v>31</v>
      </c>
      <c r="AF313" s="10">
        <f t="shared" ca="1" si="279"/>
        <v>3.5879629629629629E-4</v>
      </c>
      <c r="AG313" s="10">
        <f t="shared" ca="1" si="280"/>
        <v>0.870497685185186</v>
      </c>
      <c r="AH313" s="9" t="str">
        <f t="shared" ca="1" si="213"/>
        <v>Bowl</v>
      </c>
      <c r="AI313" s="8">
        <f t="shared" ca="1" si="281"/>
        <v>0.870497685185186</v>
      </c>
      <c r="AJ313" s="23">
        <f t="shared" ca="1" si="282"/>
        <v>0</v>
      </c>
      <c r="AK313" s="8">
        <f t="shared" ca="1" si="283"/>
        <v>0.870497685185186</v>
      </c>
      <c r="AL313" s="7">
        <f t="shared" ca="1" si="214"/>
        <v>13</v>
      </c>
      <c r="AM313" s="8">
        <f t="shared" ca="1" si="284"/>
        <v>1.5046296296296297E-4</v>
      </c>
      <c r="AN313" s="8">
        <f t="shared" ca="1" si="285"/>
        <v>0.87064814814814895</v>
      </c>
      <c r="AO313" s="7" t="str">
        <f t="shared" ca="1" si="215"/>
        <v>Debit</v>
      </c>
      <c r="AP313" s="1">
        <f t="shared" ca="1" si="286"/>
        <v>9.1435185185195778E-4</v>
      </c>
      <c r="AQ313" s="1">
        <f t="shared" ca="1" si="287"/>
        <v>1.6203703703703705E-3</v>
      </c>
      <c r="AR313">
        <f t="shared" ca="1" si="288"/>
        <v>1</v>
      </c>
      <c r="AS313" s="33">
        <f t="shared" ca="1" si="289"/>
        <v>9.1435185185195778E-4</v>
      </c>
      <c r="AT313" s="33">
        <f t="shared" ca="1" si="290"/>
        <v>1.6203703703703705E-3</v>
      </c>
      <c r="AX313">
        <f t="shared" si="220"/>
        <v>309</v>
      </c>
      <c r="AY313" s="34">
        <v>5.3179060722168664E-4</v>
      </c>
    </row>
    <row r="314" spans="1:51">
      <c r="A314" s="2">
        <v>41</v>
      </c>
      <c r="B314" s="1">
        <f t="shared" si="256"/>
        <v>4.7453703703703704E-4</v>
      </c>
      <c r="C314" s="5">
        <f t="shared" ca="1" si="257"/>
        <v>0.8685879629629637</v>
      </c>
      <c r="D314" s="18">
        <f t="shared" ca="1" si="258"/>
        <v>0.8685879629629637</v>
      </c>
      <c r="E314" s="21">
        <f t="shared" ca="1" si="259"/>
        <v>0</v>
      </c>
      <c r="F314" s="18">
        <f t="shared" ca="1" si="260"/>
        <v>0.8685879629629637</v>
      </c>
      <c r="G314" s="25">
        <f t="shared" ca="1" si="216"/>
        <v>12</v>
      </c>
      <c r="H314" s="18">
        <f t="shared" ca="1" si="261"/>
        <v>1.3888888888888889E-4</v>
      </c>
      <c r="I314" s="18">
        <f t="shared" ca="1" si="262"/>
        <v>0.86872685185185261</v>
      </c>
      <c r="J314" s="16">
        <f t="shared" ca="1" si="263"/>
        <v>0.86872685185185261</v>
      </c>
      <c r="K314" s="23">
        <f t="shared" ca="1" si="264"/>
        <v>3.93518518518432E-4</v>
      </c>
      <c r="L314" s="16">
        <f t="shared" ca="1" si="265"/>
        <v>0.86912037037037104</v>
      </c>
      <c r="M314" s="15">
        <f t="shared" ca="1" si="217"/>
        <v>23</v>
      </c>
      <c r="N314" s="16">
        <f t="shared" ca="1" si="266"/>
        <v>2.6620370370370372E-4</v>
      </c>
      <c r="O314" s="16">
        <f t="shared" ca="1" si="267"/>
        <v>0.86938657407407471</v>
      </c>
      <c r="P314" s="14">
        <f t="shared" ca="1" si="268"/>
        <v>0.86938657407407471</v>
      </c>
      <c r="Q314" s="23">
        <f>0</f>
        <v>0</v>
      </c>
      <c r="R314" s="14">
        <f t="shared" ca="1" si="269"/>
        <v>0.86938657407407471</v>
      </c>
      <c r="S314" s="13">
        <f t="shared" ca="1" si="218"/>
        <v>40</v>
      </c>
      <c r="T314" s="14">
        <f t="shared" ca="1" si="270"/>
        <v>4.6296296296296298E-4</v>
      </c>
      <c r="U314" s="14">
        <f t="shared" ca="1" si="271"/>
        <v>0.86984953703703771</v>
      </c>
      <c r="V314" s="12">
        <f t="shared" ca="1" si="272"/>
        <v>0.86984953703703771</v>
      </c>
      <c r="W314" s="23">
        <f t="shared" ca="1" si="273"/>
        <v>6.4814814814828647E-4</v>
      </c>
      <c r="X314" s="12">
        <f t="shared" ca="1" si="274"/>
        <v>0.870497685185186</v>
      </c>
      <c r="Y314" s="11">
        <f t="shared" ca="1" si="219"/>
        <v>20</v>
      </c>
      <c r="Z314" s="12">
        <f t="shared" ca="1" si="275"/>
        <v>2.3148148148148149E-4</v>
      </c>
      <c r="AA314" s="12">
        <f t="shared" ca="1" si="276"/>
        <v>0.87072916666666744</v>
      </c>
      <c r="AB314" s="10">
        <f t="shared" ca="1" si="277"/>
        <v>0.87072916666666744</v>
      </c>
      <c r="AC314" s="23">
        <f>0</f>
        <v>0</v>
      </c>
      <c r="AD314" s="10">
        <f t="shared" ca="1" si="278"/>
        <v>0.87072916666666744</v>
      </c>
      <c r="AE314" s="9">
        <f t="shared" ca="1" si="212"/>
        <v>47</v>
      </c>
      <c r="AF314" s="10">
        <f t="shared" ca="1" si="279"/>
        <v>5.4398148148148144E-4</v>
      </c>
      <c r="AG314" s="10">
        <f t="shared" ca="1" si="280"/>
        <v>0.87127314814814893</v>
      </c>
      <c r="AH314" s="9" t="str">
        <f t="shared" ca="1" si="213"/>
        <v>Quesadilla</v>
      </c>
      <c r="AI314" s="8">
        <f t="shared" ca="1" si="281"/>
        <v>0.87127314814814893</v>
      </c>
      <c r="AJ314" s="23">
        <f t="shared" ca="1" si="282"/>
        <v>0</v>
      </c>
      <c r="AK314" s="8">
        <f t="shared" ca="1" si="283"/>
        <v>0.87127314814814893</v>
      </c>
      <c r="AL314" s="7">
        <f t="shared" ca="1" si="214"/>
        <v>11</v>
      </c>
      <c r="AM314" s="8">
        <f t="shared" ca="1" si="284"/>
        <v>1.273148148148148E-4</v>
      </c>
      <c r="AN314" s="8">
        <f t="shared" ca="1" si="285"/>
        <v>0.8714004629629637</v>
      </c>
      <c r="AO314" s="7" t="str">
        <f t="shared" ca="1" si="215"/>
        <v>Debit</v>
      </c>
      <c r="AP314" s="1">
        <f t="shared" ca="1" si="286"/>
        <v>1.0416666666667185E-3</v>
      </c>
      <c r="AQ314" s="1">
        <f t="shared" ca="1" si="287"/>
        <v>1.7708333333333335E-3</v>
      </c>
      <c r="AR314">
        <f t="shared" ca="1" si="288"/>
        <v>1</v>
      </c>
      <c r="AS314" s="33">
        <f t="shared" ca="1" si="289"/>
        <v>1.0416666666667185E-3</v>
      </c>
      <c r="AT314" s="33">
        <f t="shared" ca="1" si="290"/>
        <v>1.7708333333333335E-3</v>
      </c>
      <c r="AX314">
        <f t="shared" si="220"/>
        <v>310</v>
      </c>
      <c r="AY314" s="34">
        <v>5.7462730025624714E-4</v>
      </c>
    </row>
    <row r="315" spans="1:51">
      <c r="A315" s="2">
        <v>174</v>
      </c>
      <c r="B315" s="1">
        <f t="shared" si="256"/>
        <v>2.0138888888888888E-3</v>
      </c>
      <c r="C315" s="5">
        <f t="shared" ca="1" si="257"/>
        <v>0.87060185185185257</v>
      </c>
      <c r="D315" s="18">
        <f t="shared" ca="1" si="258"/>
        <v>0.87060185185185257</v>
      </c>
      <c r="E315" s="21">
        <f t="shared" ca="1" si="259"/>
        <v>0</v>
      </c>
      <c r="F315" s="18">
        <f t="shared" ca="1" si="260"/>
        <v>0.87060185185185257</v>
      </c>
      <c r="G315" s="25">
        <f t="shared" ca="1" si="216"/>
        <v>10</v>
      </c>
      <c r="H315" s="18">
        <f t="shared" ca="1" si="261"/>
        <v>1.1574074074074075E-4</v>
      </c>
      <c r="I315" s="18">
        <f t="shared" ca="1" si="262"/>
        <v>0.87071759259259329</v>
      </c>
      <c r="J315" s="16">
        <f t="shared" ca="1" si="263"/>
        <v>0.87071759259259329</v>
      </c>
      <c r="K315" s="23">
        <f t="shared" ca="1" si="264"/>
        <v>0</v>
      </c>
      <c r="L315" s="16">
        <f t="shared" ca="1" si="265"/>
        <v>0.87071759259259329</v>
      </c>
      <c r="M315" s="15">
        <f t="shared" ca="1" si="217"/>
        <v>27</v>
      </c>
      <c r="N315" s="16">
        <f t="shared" ca="1" si="266"/>
        <v>3.1250000000000001E-4</v>
      </c>
      <c r="O315" s="16">
        <f t="shared" ca="1" si="267"/>
        <v>0.87103009259259334</v>
      </c>
      <c r="P315" s="14">
        <f t="shared" ca="1" si="268"/>
        <v>0.87103009259259334</v>
      </c>
      <c r="Q315" s="23">
        <f>0</f>
        <v>0</v>
      </c>
      <c r="R315" s="14">
        <f t="shared" ca="1" si="269"/>
        <v>0.87103009259259334</v>
      </c>
      <c r="S315" s="13">
        <f t="shared" ca="1" si="218"/>
        <v>21</v>
      </c>
      <c r="T315" s="14">
        <f t="shared" ca="1" si="270"/>
        <v>2.4305555555555555E-4</v>
      </c>
      <c r="U315" s="14">
        <f t="shared" ca="1" si="271"/>
        <v>0.87127314814814893</v>
      </c>
      <c r="V315" s="12">
        <f t="shared" ca="1" si="272"/>
        <v>0.87127314814814893</v>
      </c>
      <c r="W315" s="23">
        <f t="shared" ca="1" si="273"/>
        <v>0</v>
      </c>
      <c r="X315" s="12">
        <f t="shared" ca="1" si="274"/>
        <v>0.87127314814814893</v>
      </c>
      <c r="Y315" s="11">
        <f t="shared" ca="1" si="219"/>
        <v>32</v>
      </c>
      <c r="Z315" s="12">
        <f t="shared" ca="1" si="275"/>
        <v>3.7037037037037035E-4</v>
      </c>
      <c r="AA315" s="12">
        <f t="shared" ca="1" si="276"/>
        <v>0.87164351851851929</v>
      </c>
      <c r="AB315" s="10">
        <f t="shared" ca="1" si="277"/>
        <v>0.87164351851851929</v>
      </c>
      <c r="AC315" s="23">
        <f>0</f>
        <v>0</v>
      </c>
      <c r="AD315" s="10">
        <f t="shared" ca="1" si="278"/>
        <v>0.87164351851851929</v>
      </c>
      <c r="AE315" s="9">
        <f t="shared" ca="1" si="212"/>
        <v>41</v>
      </c>
      <c r="AF315" s="10">
        <f t="shared" ca="1" si="279"/>
        <v>4.7453703703703704E-4</v>
      </c>
      <c r="AG315" s="10">
        <f t="shared" ca="1" si="280"/>
        <v>0.87211805555555633</v>
      </c>
      <c r="AH315" s="9" t="str">
        <f t="shared" ca="1" si="213"/>
        <v>Bowl</v>
      </c>
      <c r="AI315" s="8">
        <f t="shared" ca="1" si="281"/>
        <v>0.87211805555555633</v>
      </c>
      <c r="AJ315" s="23">
        <f t="shared" ca="1" si="282"/>
        <v>0</v>
      </c>
      <c r="AK315" s="8">
        <f t="shared" ca="1" si="283"/>
        <v>0.87211805555555633</v>
      </c>
      <c r="AL315" s="7">
        <f t="shared" ca="1" si="214"/>
        <v>11</v>
      </c>
      <c r="AM315" s="8">
        <f t="shared" ca="1" si="284"/>
        <v>1.273148148148148E-4</v>
      </c>
      <c r="AN315" s="8">
        <f t="shared" ca="1" si="285"/>
        <v>0.87224537037037109</v>
      </c>
      <c r="AO315" s="7" t="str">
        <f t="shared" ca="1" si="215"/>
        <v>Debit</v>
      </c>
      <c r="AP315" s="1">
        <f t="shared" ca="1" si="286"/>
        <v>0</v>
      </c>
      <c r="AQ315" s="1">
        <f t="shared" ca="1" si="287"/>
        <v>1.6435185185185185E-3</v>
      </c>
      <c r="AR315">
        <f t="shared" ca="1" si="288"/>
        <v>1</v>
      </c>
      <c r="AS315" s="33">
        <f t="shared" ca="1" si="289"/>
        <v>0</v>
      </c>
      <c r="AT315" s="33">
        <f t="shared" ca="1" si="290"/>
        <v>1.6435185185185185E-3</v>
      </c>
      <c r="AX315">
        <f t="shared" si="220"/>
        <v>311</v>
      </c>
      <c r="AY315" s="34">
        <v>5.0485528767764312E-4</v>
      </c>
    </row>
    <row r="316" spans="1:51">
      <c r="A316" s="2">
        <v>73</v>
      </c>
      <c r="B316" s="1">
        <f t="shared" si="256"/>
        <v>8.4490740740740739E-4</v>
      </c>
      <c r="C316" s="5">
        <f t="shared" ca="1" si="257"/>
        <v>0.87144675925925996</v>
      </c>
      <c r="D316" s="18">
        <f t="shared" ca="1" si="258"/>
        <v>0.87144675925925996</v>
      </c>
      <c r="E316" s="21">
        <f t="shared" ca="1" si="259"/>
        <v>0</v>
      </c>
      <c r="F316" s="18">
        <f t="shared" ca="1" si="260"/>
        <v>0.87144675925925996</v>
      </c>
      <c r="G316" s="25">
        <f t="shared" ca="1" si="216"/>
        <v>11</v>
      </c>
      <c r="H316" s="18">
        <f t="shared" ca="1" si="261"/>
        <v>1.273148148148148E-4</v>
      </c>
      <c r="I316" s="18">
        <f t="shared" ca="1" si="262"/>
        <v>0.87157407407407472</v>
      </c>
      <c r="J316" s="16">
        <f t="shared" ca="1" si="263"/>
        <v>0.87157407407407472</v>
      </c>
      <c r="K316" s="23">
        <f t="shared" ca="1" si="264"/>
        <v>0</v>
      </c>
      <c r="L316" s="16">
        <f t="shared" ca="1" si="265"/>
        <v>0.87157407407407472</v>
      </c>
      <c r="M316" s="15">
        <f t="shared" ca="1" si="217"/>
        <v>14</v>
      </c>
      <c r="N316" s="16">
        <f t="shared" ca="1" si="266"/>
        <v>1.6203703703703703E-4</v>
      </c>
      <c r="O316" s="16">
        <f t="shared" ca="1" si="267"/>
        <v>0.87173611111111171</v>
      </c>
      <c r="P316" s="14">
        <f t="shared" ca="1" si="268"/>
        <v>0.87173611111111171</v>
      </c>
      <c r="Q316" s="23">
        <f>0</f>
        <v>0</v>
      </c>
      <c r="R316" s="14">
        <f t="shared" ca="1" si="269"/>
        <v>0.87173611111111171</v>
      </c>
      <c r="S316" s="13">
        <f t="shared" ca="1" si="218"/>
        <v>36</v>
      </c>
      <c r="T316" s="14">
        <f t="shared" ca="1" si="270"/>
        <v>4.1666666666666669E-4</v>
      </c>
      <c r="U316" s="14">
        <f t="shared" ca="1" si="271"/>
        <v>0.87215277777777833</v>
      </c>
      <c r="V316" s="12">
        <f t="shared" ca="1" si="272"/>
        <v>0.87215277777777833</v>
      </c>
      <c r="W316" s="23">
        <f t="shared" ca="1" si="273"/>
        <v>0</v>
      </c>
      <c r="X316" s="12">
        <f t="shared" ca="1" si="274"/>
        <v>0.87215277777777833</v>
      </c>
      <c r="Y316" s="11">
        <f t="shared" ca="1" si="219"/>
        <v>48</v>
      </c>
      <c r="Z316" s="12">
        <f t="shared" ca="1" si="275"/>
        <v>5.5555555555555556E-4</v>
      </c>
      <c r="AA316" s="12">
        <f t="shared" ca="1" si="276"/>
        <v>0.87270833333333386</v>
      </c>
      <c r="AB316" s="10">
        <f t="shared" ca="1" si="277"/>
        <v>0.87270833333333386</v>
      </c>
      <c r="AC316" s="23">
        <f>0</f>
        <v>0</v>
      </c>
      <c r="AD316" s="10">
        <f t="shared" ca="1" si="278"/>
        <v>0.87270833333333386</v>
      </c>
      <c r="AE316" s="9">
        <f t="shared" ca="1" si="212"/>
        <v>44</v>
      </c>
      <c r="AF316" s="10">
        <f t="shared" ca="1" si="279"/>
        <v>5.0925925925925921E-4</v>
      </c>
      <c r="AG316" s="10">
        <f t="shared" ca="1" si="280"/>
        <v>0.87321759259259313</v>
      </c>
      <c r="AH316" s="9" t="str">
        <f t="shared" ca="1" si="213"/>
        <v>Burrito</v>
      </c>
      <c r="AI316" s="8">
        <f t="shared" ca="1" si="281"/>
        <v>0.87321759259259313</v>
      </c>
      <c r="AJ316" s="23">
        <f t="shared" ca="1" si="282"/>
        <v>0</v>
      </c>
      <c r="AK316" s="8">
        <f t="shared" ca="1" si="283"/>
        <v>0.87321759259259313</v>
      </c>
      <c r="AL316" s="7">
        <f t="shared" ca="1" si="214"/>
        <v>15</v>
      </c>
      <c r="AM316" s="8">
        <f t="shared" ca="1" si="284"/>
        <v>1.7361111111111112E-4</v>
      </c>
      <c r="AN316" s="8">
        <f t="shared" ca="1" si="285"/>
        <v>0.87339120370370427</v>
      </c>
      <c r="AO316" s="7" t="str">
        <f t="shared" ca="1" si="215"/>
        <v>Debit</v>
      </c>
      <c r="AP316" s="1">
        <f t="shared" ca="1" si="286"/>
        <v>0</v>
      </c>
      <c r="AQ316" s="1">
        <f t="shared" ca="1" si="287"/>
        <v>1.9444444444444444E-3</v>
      </c>
      <c r="AR316">
        <f t="shared" ca="1" si="288"/>
        <v>1</v>
      </c>
      <c r="AS316" s="33">
        <f t="shared" ca="1" si="289"/>
        <v>0</v>
      </c>
      <c r="AT316" s="33">
        <f t="shared" ca="1" si="290"/>
        <v>1.9444444444444444E-3</v>
      </c>
      <c r="AX316">
        <f t="shared" si="220"/>
        <v>312</v>
      </c>
      <c r="AY316" s="34">
        <v>4.2097499707910278E-4</v>
      </c>
    </row>
    <row r="317" spans="1:51">
      <c r="A317" s="2">
        <v>14</v>
      </c>
      <c r="B317" s="1">
        <f t="shared" si="256"/>
        <v>1.6203703703703703E-4</v>
      </c>
      <c r="C317" s="5">
        <f t="shared" ca="1" si="257"/>
        <v>0.87160879629629695</v>
      </c>
      <c r="D317" s="18">
        <f t="shared" ca="1" si="258"/>
        <v>0.87160879629629695</v>
      </c>
      <c r="E317" s="21">
        <f t="shared" ca="1" si="259"/>
        <v>0</v>
      </c>
      <c r="F317" s="18">
        <f t="shared" ca="1" si="260"/>
        <v>0.87160879629629695</v>
      </c>
      <c r="G317" s="25">
        <f t="shared" ca="1" si="216"/>
        <v>21</v>
      </c>
      <c r="H317" s="18">
        <f t="shared" ca="1" si="261"/>
        <v>2.4305555555555555E-4</v>
      </c>
      <c r="I317" s="18">
        <f t="shared" ca="1" si="262"/>
        <v>0.87185185185185254</v>
      </c>
      <c r="J317" s="16">
        <f t="shared" ca="1" si="263"/>
        <v>0.87185185185185254</v>
      </c>
      <c r="K317" s="23">
        <f t="shared" ca="1" si="264"/>
        <v>3.0092592592578793E-4</v>
      </c>
      <c r="L317" s="16">
        <f t="shared" ca="1" si="265"/>
        <v>0.87215277777777833</v>
      </c>
      <c r="M317" s="15">
        <f t="shared" ca="1" si="217"/>
        <v>13</v>
      </c>
      <c r="N317" s="16">
        <f t="shared" ca="1" si="266"/>
        <v>1.5046296296296297E-4</v>
      </c>
      <c r="O317" s="16">
        <f t="shared" ca="1" si="267"/>
        <v>0.87230324074074128</v>
      </c>
      <c r="P317" s="14">
        <f t="shared" ca="1" si="268"/>
        <v>0.87230324074074128</v>
      </c>
      <c r="Q317" s="23">
        <f>0</f>
        <v>0</v>
      </c>
      <c r="R317" s="14">
        <f t="shared" ca="1" si="269"/>
        <v>0.87230324074074128</v>
      </c>
      <c r="S317" s="13">
        <f t="shared" ca="1" si="218"/>
        <v>36</v>
      </c>
      <c r="T317" s="14">
        <f t="shared" ca="1" si="270"/>
        <v>4.1666666666666669E-4</v>
      </c>
      <c r="U317" s="14">
        <f t="shared" ca="1" si="271"/>
        <v>0.8727199074074079</v>
      </c>
      <c r="V317" s="12">
        <f t="shared" ca="1" si="272"/>
        <v>0.8727199074074079</v>
      </c>
      <c r="W317" s="23">
        <f t="shared" ca="1" si="273"/>
        <v>4.9768518518522598E-4</v>
      </c>
      <c r="X317" s="12">
        <f t="shared" ca="1" si="274"/>
        <v>0.87321759259259313</v>
      </c>
      <c r="Y317" s="11">
        <f t="shared" ca="1" si="219"/>
        <v>41</v>
      </c>
      <c r="Z317" s="12">
        <f t="shared" ca="1" si="275"/>
        <v>4.7453703703703704E-4</v>
      </c>
      <c r="AA317" s="12">
        <f t="shared" ca="1" si="276"/>
        <v>0.87369212962963017</v>
      </c>
      <c r="AB317" s="10">
        <f t="shared" ca="1" si="277"/>
        <v>0.87369212962963017</v>
      </c>
      <c r="AC317" s="23">
        <f>0</f>
        <v>0</v>
      </c>
      <c r="AD317" s="10">
        <f t="shared" ca="1" si="278"/>
        <v>0.87369212962963017</v>
      </c>
      <c r="AE317" s="9">
        <f t="shared" ca="1" si="212"/>
        <v>24</v>
      </c>
      <c r="AF317" s="10">
        <f t="shared" ca="1" si="279"/>
        <v>2.7777777777777778E-4</v>
      </c>
      <c r="AG317" s="10">
        <f t="shared" ca="1" si="280"/>
        <v>0.87396990740740799</v>
      </c>
      <c r="AH317" s="9" t="str">
        <f t="shared" ca="1" si="213"/>
        <v>Bowl</v>
      </c>
      <c r="AI317" s="8">
        <f t="shared" ca="1" si="281"/>
        <v>0.87396990740740799</v>
      </c>
      <c r="AJ317" s="23">
        <f t="shared" ca="1" si="282"/>
        <v>0</v>
      </c>
      <c r="AK317" s="8">
        <f t="shared" ca="1" si="283"/>
        <v>0.87396990740740799</v>
      </c>
      <c r="AL317" s="7">
        <f t="shared" ca="1" si="214"/>
        <v>12</v>
      </c>
      <c r="AM317" s="8">
        <f t="shared" ca="1" si="284"/>
        <v>1.3888888888888889E-4</v>
      </c>
      <c r="AN317" s="8">
        <f t="shared" ca="1" si="285"/>
        <v>0.8741087962962969</v>
      </c>
      <c r="AO317" s="7" t="str">
        <f t="shared" ca="1" si="215"/>
        <v>Debit</v>
      </c>
      <c r="AP317" s="1">
        <f t="shared" ca="1" si="286"/>
        <v>7.986111111110139E-4</v>
      </c>
      <c r="AQ317" s="1">
        <f t="shared" ca="1" si="287"/>
        <v>1.701388888888889E-3</v>
      </c>
      <c r="AR317">
        <f t="shared" ca="1" si="288"/>
        <v>1</v>
      </c>
      <c r="AS317" s="33">
        <f t="shared" ca="1" si="289"/>
        <v>7.986111111110139E-4</v>
      </c>
      <c r="AT317" s="33">
        <f t="shared" ca="1" si="290"/>
        <v>1.701388888888889E-3</v>
      </c>
      <c r="AX317">
        <f t="shared" si="220"/>
        <v>313</v>
      </c>
      <c r="AY317" s="34">
        <v>5.4227084789195356E-4</v>
      </c>
    </row>
    <row r="318" spans="1:51">
      <c r="A318" s="2">
        <v>2</v>
      </c>
      <c r="B318" s="1">
        <f t="shared" si="256"/>
        <v>2.3148148148148147E-5</v>
      </c>
      <c r="C318" s="5">
        <f t="shared" ca="1" si="257"/>
        <v>0.87163194444444514</v>
      </c>
      <c r="D318" s="18">
        <f t="shared" ca="1" si="258"/>
        <v>0.87163194444444514</v>
      </c>
      <c r="E318" s="21">
        <f t="shared" ca="1" si="259"/>
        <v>2.1990740740740478E-4</v>
      </c>
      <c r="F318" s="18">
        <f t="shared" ca="1" si="260"/>
        <v>0.87185185185185254</v>
      </c>
      <c r="G318" s="25">
        <f t="shared" ca="1" si="216"/>
        <v>18</v>
      </c>
      <c r="H318" s="18">
        <f t="shared" ca="1" si="261"/>
        <v>2.0833333333333335E-4</v>
      </c>
      <c r="I318" s="18">
        <f t="shared" ca="1" si="262"/>
        <v>0.87206018518518591</v>
      </c>
      <c r="J318" s="16">
        <f t="shared" ca="1" si="263"/>
        <v>0.87206018518518591</v>
      </c>
      <c r="K318" s="23">
        <f t="shared" ca="1" si="264"/>
        <v>6.5972222222199228E-4</v>
      </c>
      <c r="L318" s="16">
        <f t="shared" ca="1" si="265"/>
        <v>0.8727199074074079</v>
      </c>
      <c r="M318" s="15">
        <f t="shared" ca="1" si="217"/>
        <v>33</v>
      </c>
      <c r="N318" s="16">
        <f t="shared" ca="1" si="266"/>
        <v>3.8194444444444446E-4</v>
      </c>
      <c r="O318" s="16">
        <f t="shared" ca="1" si="267"/>
        <v>0.8731018518518523</v>
      </c>
      <c r="P318" s="14">
        <f t="shared" ca="1" si="268"/>
        <v>0.8731018518518523</v>
      </c>
      <c r="Q318" s="23">
        <f>0</f>
        <v>0</v>
      </c>
      <c r="R318" s="14">
        <f t="shared" ca="1" si="269"/>
        <v>0.8731018518518523</v>
      </c>
      <c r="S318" s="13">
        <f t="shared" ca="1" si="218"/>
        <v>43</v>
      </c>
      <c r="T318" s="14">
        <f t="shared" ca="1" si="270"/>
        <v>4.9768518518518521E-4</v>
      </c>
      <c r="U318" s="14">
        <f t="shared" ca="1" si="271"/>
        <v>0.87359953703703752</v>
      </c>
      <c r="V318" s="12">
        <f t="shared" ca="1" si="272"/>
        <v>0.87359953703703752</v>
      </c>
      <c r="W318" s="23">
        <f t="shared" ca="1" si="273"/>
        <v>3.7037037037046527E-4</v>
      </c>
      <c r="X318" s="12">
        <f t="shared" ca="1" si="274"/>
        <v>0.87396990740740799</v>
      </c>
      <c r="Y318" s="11">
        <f t="shared" ca="1" si="219"/>
        <v>20</v>
      </c>
      <c r="Z318" s="12">
        <f t="shared" ca="1" si="275"/>
        <v>2.3148148148148149E-4</v>
      </c>
      <c r="AA318" s="12">
        <f t="shared" ca="1" si="276"/>
        <v>0.87420138888888943</v>
      </c>
      <c r="AB318" s="10">
        <f t="shared" ca="1" si="277"/>
        <v>0.87420138888888943</v>
      </c>
      <c r="AC318" s="23">
        <f>0</f>
        <v>0</v>
      </c>
      <c r="AD318" s="10">
        <f t="shared" ca="1" si="278"/>
        <v>0.87420138888888943</v>
      </c>
      <c r="AE318" s="9">
        <f t="shared" ca="1" si="212"/>
        <v>23</v>
      </c>
      <c r="AF318" s="10">
        <f t="shared" ca="1" si="279"/>
        <v>2.6620370370370372E-4</v>
      </c>
      <c r="AG318" s="10">
        <f t="shared" ca="1" si="280"/>
        <v>0.8744675925925931</v>
      </c>
      <c r="AH318" s="9" t="str">
        <f t="shared" ca="1" si="213"/>
        <v>Bowl</v>
      </c>
      <c r="AI318" s="8">
        <f t="shared" ca="1" si="281"/>
        <v>0.8744675925925931</v>
      </c>
      <c r="AJ318" s="23">
        <f t="shared" ca="1" si="282"/>
        <v>0</v>
      </c>
      <c r="AK318" s="8">
        <f t="shared" ca="1" si="283"/>
        <v>0.8744675925925931</v>
      </c>
      <c r="AL318" s="7">
        <f t="shared" ca="1" si="214"/>
        <v>57</v>
      </c>
      <c r="AM318" s="8">
        <f t="shared" ca="1" si="284"/>
        <v>6.5972222222222224E-4</v>
      </c>
      <c r="AN318" s="8">
        <f t="shared" ca="1" si="285"/>
        <v>0.87512731481481532</v>
      </c>
      <c r="AO318" s="7" t="str">
        <f t="shared" ca="1" si="215"/>
        <v>Cash</v>
      </c>
      <c r="AP318" s="1">
        <f t="shared" ca="1" si="286"/>
        <v>1.2499999999998623E-3</v>
      </c>
      <c r="AQ318" s="1">
        <f t="shared" ca="1" si="287"/>
        <v>2.2453703703703702E-3</v>
      </c>
      <c r="AR318">
        <f t="shared" ca="1" si="288"/>
        <v>1</v>
      </c>
      <c r="AS318" s="33">
        <f t="shared" ca="1" si="289"/>
        <v>1.2499999999998623E-3</v>
      </c>
      <c r="AT318" s="33">
        <f t="shared" ca="1" si="290"/>
        <v>2.2453703703703702E-3</v>
      </c>
      <c r="AX318">
        <f t="shared" si="220"/>
        <v>314</v>
      </c>
      <c r="AY318" s="34">
        <v>5.6825086805557964E-4</v>
      </c>
    </row>
    <row r="319" spans="1:51">
      <c r="A319" s="2">
        <v>15</v>
      </c>
      <c r="B319" s="1">
        <f t="shared" si="256"/>
        <v>1.7361111111111112E-4</v>
      </c>
      <c r="C319" s="5">
        <f t="shared" ca="1" si="257"/>
        <v>0.87180555555555628</v>
      </c>
      <c r="D319" s="18">
        <f t="shared" ca="1" si="258"/>
        <v>0.87180555555555628</v>
      </c>
      <c r="E319" s="21">
        <f t="shared" ca="1" si="259"/>
        <v>2.5462962962963243E-4</v>
      </c>
      <c r="F319" s="18">
        <f t="shared" ca="1" si="260"/>
        <v>0.87206018518518591</v>
      </c>
      <c r="G319" s="25">
        <f t="shared" ca="1" si="216"/>
        <v>29</v>
      </c>
      <c r="H319" s="18">
        <f t="shared" ca="1" si="261"/>
        <v>3.3564814814814812E-4</v>
      </c>
      <c r="I319" s="18">
        <f t="shared" ca="1" si="262"/>
        <v>0.87239583333333404</v>
      </c>
      <c r="J319" s="16">
        <f t="shared" ca="1" si="263"/>
        <v>0.87239583333333404</v>
      </c>
      <c r="K319" s="23">
        <f t="shared" ca="1" si="264"/>
        <v>1.2037037037034848E-3</v>
      </c>
      <c r="L319" s="16">
        <f t="shared" ca="1" si="265"/>
        <v>0.87359953703703752</v>
      </c>
      <c r="M319" s="15">
        <f t="shared" ca="1" si="217"/>
        <v>14</v>
      </c>
      <c r="N319" s="16">
        <f t="shared" ca="1" si="266"/>
        <v>1.6203703703703703E-4</v>
      </c>
      <c r="O319" s="16">
        <f t="shared" ca="1" si="267"/>
        <v>0.87376157407407451</v>
      </c>
      <c r="P319" s="14">
        <f t="shared" ca="1" si="268"/>
        <v>0.87376157407407451</v>
      </c>
      <c r="Q319" s="23">
        <f>0</f>
        <v>0</v>
      </c>
      <c r="R319" s="14">
        <f t="shared" ca="1" si="269"/>
        <v>0.87376157407407451</v>
      </c>
      <c r="S319" s="13">
        <f t="shared" ca="1" si="218"/>
        <v>18</v>
      </c>
      <c r="T319" s="14">
        <f t="shared" ca="1" si="270"/>
        <v>2.0833333333333335E-4</v>
      </c>
      <c r="U319" s="14">
        <f t="shared" ca="1" si="271"/>
        <v>0.87396990740740788</v>
      </c>
      <c r="V319" s="12">
        <f t="shared" ca="1" si="272"/>
        <v>0.87396990740740788</v>
      </c>
      <c r="W319" s="23">
        <f t="shared" ca="1" si="273"/>
        <v>4.9768518518522598E-4</v>
      </c>
      <c r="X319" s="12">
        <f t="shared" ca="1" si="274"/>
        <v>0.8744675925925931</v>
      </c>
      <c r="Y319" s="11">
        <f t="shared" ca="1" si="219"/>
        <v>42</v>
      </c>
      <c r="Z319" s="12">
        <f t="shared" ca="1" si="275"/>
        <v>4.861111111111111E-4</v>
      </c>
      <c r="AA319" s="12">
        <f t="shared" ca="1" si="276"/>
        <v>0.87495370370370418</v>
      </c>
      <c r="AB319" s="10">
        <f t="shared" ca="1" si="277"/>
        <v>0.87495370370370418</v>
      </c>
      <c r="AC319" s="23">
        <f>0</f>
        <v>0</v>
      </c>
      <c r="AD319" s="10">
        <f t="shared" ca="1" si="278"/>
        <v>0.87495370370370418</v>
      </c>
      <c r="AE319" s="9">
        <f t="shared" ca="1" si="212"/>
        <v>30</v>
      </c>
      <c r="AF319" s="10">
        <f t="shared" ca="1" si="279"/>
        <v>3.4722222222222224E-4</v>
      </c>
      <c r="AG319" s="10">
        <f t="shared" ca="1" si="280"/>
        <v>0.87530092592592645</v>
      </c>
      <c r="AH319" s="9" t="str">
        <f t="shared" ca="1" si="213"/>
        <v>Bowl</v>
      </c>
      <c r="AI319" s="8">
        <f t="shared" ca="1" si="281"/>
        <v>0.87530092592592645</v>
      </c>
      <c r="AJ319" s="23">
        <f t="shared" ca="1" si="282"/>
        <v>0</v>
      </c>
      <c r="AK319" s="8">
        <f t="shared" ca="1" si="283"/>
        <v>0.87530092592592645</v>
      </c>
      <c r="AL319" s="7">
        <f t="shared" ca="1" si="214"/>
        <v>15</v>
      </c>
      <c r="AM319" s="8">
        <f t="shared" ca="1" si="284"/>
        <v>1.7361111111111112E-4</v>
      </c>
      <c r="AN319" s="8">
        <f t="shared" ca="1" si="285"/>
        <v>0.87547453703703759</v>
      </c>
      <c r="AO319" s="7" t="str">
        <f t="shared" ca="1" si="215"/>
        <v>Debit</v>
      </c>
      <c r="AP319" s="1">
        <f t="shared" ca="1" si="286"/>
        <v>1.9560185185183432E-3</v>
      </c>
      <c r="AQ319" s="1">
        <f t="shared" ca="1" si="287"/>
        <v>1.7129629629629628E-3</v>
      </c>
      <c r="AR319">
        <f t="shared" ca="1" si="288"/>
        <v>1</v>
      </c>
      <c r="AS319" s="33">
        <f t="shared" ca="1" si="289"/>
        <v>1.9560185185183432E-3</v>
      </c>
      <c r="AT319" s="33">
        <f t="shared" ca="1" si="290"/>
        <v>1.7129629629629628E-3</v>
      </c>
      <c r="AX319">
        <f t="shared" si="220"/>
        <v>315</v>
      </c>
      <c r="AY319" s="34">
        <v>6.1156970649901094E-4</v>
      </c>
    </row>
    <row r="320" spans="1:51">
      <c r="A320" s="2">
        <v>54</v>
      </c>
      <c r="B320" s="1">
        <f t="shared" si="256"/>
        <v>6.2500000000000001E-4</v>
      </c>
      <c r="C320" s="5">
        <f t="shared" ca="1" si="257"/>
        <v>0.87243055555555626</v>
      </c>
      <c r="D320" s="18">
        <f t="shared" ca="1" si="258"/>
        <v>0.87243055555555626</v>
      </c>
      <c r="E320" s="21">
        <f t="shared" ca="1" si="259"/>
        <v>0</v>
      </c>
      <c r="F320" s="18">
        <f t="shared" ca="1" si="260"/>
        <v>0.87243055555555626</v>
      </c>
      <c r="G320" s="25">
        <f t="shared" ca="1" si="216"/>
        <v>18</v>
      </c>
      <c r="H320" s="18">
        <f t="shared" ca="1" si="261"/>
        <v>2.0833333333333335E-4</v>
      </c>
      <c r="I320" s="18">
        <f t="shared" ca="1" si="262"/>
        <v>0.87263888888888963</v>
      </c>
      <c r="J320" s="16">
        <f t="shared" ca="1" si="263"/>
        <v>0.87263888888888963</v>
      </c>
      <c r="K320" s="23">
        <f t="shared" ca="1" si="264"/>
        <v>1.3310185185182455E-3</v>
      </c>
      <c r="L320" s="16">
        <f t="shared" ca="1" si="265"/>
        <v>0.87396990740740788</v>
      </c>
      <c r="M320" s="15">
        <f t="shared" ca="1" si="217"/>
        <v>23</v>
      </c>
      <c r="N320" s="16">
        <f t="shared" ca="1" si="266"/>
        <v>2.6620370370370372E-4</v>
      </c>
      <c r="O320" s="16">
        <f t="shared" ca="1" si="267"/>
        <v>0.87423611111111155</v>
      </c>
      <c r="P320" s="14">
        <f t="shared" ca="1" si="268"/>
        <v>0.87423611111111155</v>
      </c>
      <c r="Q320" s="23">
        <f>0</f>
        <v>0</v>
      </c>
      <c r="R320" s="14">
        <f t="shared" ca="1" si="269"/>
        <v>0.87423611111111155</v>
      </c>
      <c r="S320" s="13">
        <f t="shared" ca="1" si="218"/>
        <v>25</v>
      </c>
      <c r="T320" s="14">
        <f t="shared" ca="1" si="270"/>
        <v>2.8935185185185184E-4</v>
      </c>
      <c r="U320" s="14">
        <f t="shared" ca="1" si="271"/>
        <v>0.87452546296296341</v>
      </c>
      <c r="V320" s="12">
        <f t="shared" ca="1" si="272"/>
        <v>0.87452546296296341</v>
      </c>
      <c r="W320" s="23">
        <f t="shared" ca="1" si="273"/>
        <v>7.7546296296304718E-4</v>
      </c>
      <c r="X320" s="12">
        <f t="shared" ca="1" si="274"/>
        <v>0.87530092592592645</v>
      </c>
      <c r="Y320" s="11">
        <f t="shared" ca="1" si="219"/>
        <v>20</v>
      </c>
      <c r="Z320" s="12">
        <f t="shared" ca="1" si="275"/>
        <v>2.3148148148148149E-4</v>
      </c>
      <c r="AA320" s="12">
        <f t="shared" ca="1" si="276"/>
        <v>0.8755324074074079</v>
      </c>
      <c r="AB320" s="10">
        <f t="shared" ca="1" si="277"/>
        <v>0.8755324074074079</v>
      </c>
      <c r="AC320" s="23">
        <f>0</f>
        <v>0</v>
      </c>
      <c r="AD320" s="10">
        <f t="shared" ca="1" si="278"/>
        <v>0.8755324074074079</v>
      </c>
      <c r="AE320" s="9">
        <f t="shared" ca="1" si="212"/>
        <v>45</v>
      </c>
      <c r="AF320" s="10">
        <f t="shared" ca="1" si="279"/>
        <v>5.2083333333333333E-4</v>
      </c>
      <c r="AG320" s="10">
        <f t="shared" ca="1" si="280"/>
        <v>0.8760532407407412</v>
      </c>
      <c r="AH320" s="9" t="str">
        <f t="shared" ca="1" si="213"/>
        <v>Bowl</v>
      </c>
      <c r="AI320" s="8">
        <f t="shared" ca="1" si="281"/>
        <v>0.8760532407407412</v>
      </c>
      <c r="AJ320" s="23">
        <f t="shared" ca="1" si="282"/>
        <v>0</v>
      </c>
      <c r="AK320" s="8">
        <f t="shared" ca="1" si="283"/>
        <v>0.8760532407407412</v>
      </c>
      <c r="AL320" s="7">
        <f t="shared" ca="1" si="214"/>
        <v>21</v>
      </c>
      <c r="AM320" s="8">
        <f t="shared" ca="1" si="284"/>
        <v>2.4305555555555555E-4</v>
      </c>
      <c r="AN320" s="8">
        <f t="shared" ca="1" si="285"/>
        <v>0.87629629629629679</v>
      </c>
      <c r="AO320" s="7" t="str">
        <f t="shared" ca="1" si="215"/>
        <v>Debit</v>
      </c>
      <c r="AP320" s="1">
        <f t="shared" ca="1" si="286"/>
        <v>2.1064814814812927E-3</v>
      </c>
      <c r="AQ320" s="1">
        <f t="shared" ca="1" si="287"/>
        <v>1.7592592592592595E-3</v>
      </c>
      <c r="AR320">
        <f t="shared" ca="1" si="288"/>
        <v>1</v>
      </c>
      <c r="AS320" s="33">
        <f t="shared" ca="1" si="289"/>
        <v>2.1064814814812927E-3</v>
      </c>
      <c r="AT320" s="33">
        <f t="shared" ca="1" si="290"/>
        <v>1.7592592592592595E-3</v>
      </c>
      <c r="AX320">
        <f t="shared" si="220"/>
        <v>316</v>
      </c>
      <c r="AY320" s="34">
        <v>5.2620312318590423E-4</v>
      </c>
    </row>
    <row r="321" spans="1:51">
      <c r="A321" s="2">
        <v>116</v>
      </c>
      <c r="B321" s="1">
        <f t="shared" si="256"/>
        <v>1.3425925925925925E-3</v>
      </c>
      <c r="C321" s="5">
        <f t="shared" ca="1" si="257"/>
        <v>0.87377314814814888</v>
      </c>
      <c r="D321" s="18">
        <f t="shared" ca="1" si="258"/>
        <v>0.87377314814814888</v>
      </c>
      <c r="E321" s="21">
        <f t="shared" ca="1" si="259"/>
        <v>0</v>
      </c>
      <c r="F321" s="18">
        <f t="shared" ca="1" si="260"/>
        <v>0.87377314814814888</v>
      </c>
      <c r="G321" s="25">
        <f t="shared" ca="1" si="216"/>
        <v>18</v>
      </c>
      <c r="H321" s="18">
        <f t="shared" ca="1" si="261"/>
        <v>2.0833333333333335E-4</v>
      </c>
      <c r="I321" s="18">
        <f t="shared" ca="1" si="262"/>
        <v>0.87398148148148225</v>
      </c>
      <c r="J321" s="16">
        <f t="shared" ca="1" si="263"/>
        <v>0.87398148148148225</v>
      </c>
      <c r="K321" s="23">
        <f t="shared" ca="1" si="264"/>
        <v>5.4398148148115943E-4</v>
      </c>
      <c r="L321" s="16">
        <f t="shared" ca="1" si="265"/>
        <v>0.87452546296296341</v>
      </c>
      <c r="M321" s="15">
        <f t="shared" ca="1" si="217"/>
        <v>21</v>
      </c>
      <c r="N321" s="16">
        <f t="shared" ca="1" si="266"/>
        <v>2.4305555555555555E-4</v>
      </c>
      <c r="O321" s="16">
        <f t="shared" ca="1" si="267"/>
        <v>0.874768518518519</v>
      </c>
      <c r="P321" s="14">
        <f t="shared" ca="1" si="268"/>
        <v>0.874768518518519</v>
      </c>
      <c r="Q321" s="23">
        <f>0</f>
        <v>0</v>
      </c>
      <c r="R321" s="14">
        <f t="shared" ca="1" si="269"/>
        <v>0.874768518518519</v>
      </c>
      <c r="S321" s="13">
        <f t="shared" ca="1" si="218"/>
        <v>27</v>
      </c>
      <c r="T321" s="14">
        <f t="shared" ca="1" si="270"/>
        <v>3.1250000000000001E-4</v>
      </c>
      <c r="U321" s="14">
        <f t="shared" ca="1" si="271"/>
        <v>0.87508101851851905</v>
      </c>
      <c r="V321" s="12">
        <f t="shared" ca="1" si="272"/>
        <v>0.87508101851851905</v>
      </c>
      <c r="W321" s="23">
        <f t="shared" ca="1" si="273"/>
        <v>9.7222222222215215E-4</v>
      </c>
      <c r="X321" s="12">
        <f t="shared" ca="1" si="274"/>
        <v>0.8760532407407412</v>
      </c>
      <c r="Y321" s="11">
        <f t="shared" ca="1" si="219"/>
        <v>40</v>
      </c>
      <c r="Z321" s="12">
        <f t="shared" ca="1" si="275"/>
        <v>4.6296296296296298E-4</v>
      </c>
      <c r="AA321" s="12">
        <f t="shared" ca="1" si="276"/>
        <v>0.8765162037037042</v>
      </c>
      <c r="AB321" s="10">
        <f t="shared" ca="1" si="277"/>
        <v>0.8765162037037042</v>
      </c>
      <c r="AC321" s="23">
        <f>0</f>
        <v>0</v>
      </c>
      <c r="AD321" s="10">
        <f t="shared" ca="1" si="278"/>
        <v>0.8765162037037042</v>
      </c>
      <c r="AE321" s="9">
        <f t="shared" ca="1" si="212"/>
        <v>47</v>
      </c>
      <c r="AF321" s="10">
        <f t="shared" ca="1" si="279"/>
        <v>5.4398148148148144E-4</v>
      </c>
      <c r="AG321" s="10">
        <f t="shared" ca="1" si="280"/>
        <v>0.87706018518518569</v>
      </c>
      <c r="AH321" s="9" t="str">
        <f t="shared" ca="1" si="213"/>
        <v>Burrito</v>
      </c>
      <c r="AI321" s="8">
        <f t="shared" ca="1" si="281"/>
        <v>0.87706018518518569</v>
      </c>
      <c r="AJ321" s="23">
        <f t="shared" ca="1" si="282"/>
        <v>0</v>
      </c>
      <c r="AK321" s="8">
        <f t="shared" ca="1" si="283"/>
        <v>0.87706018518518569</v>
      </c>
      <c r="AL321" s="7">
        <f t="shared" ca="1" si="214"/>
        <v>46</v>
      </c>
      <c r="AM321" s="8">
        <f t="shared" ca="1" si="284"/>
        <v>5.3240740740740744E-4</v>
      </c>
      <c r="AN321" s="8">
        <f t="shared" ca="1" si="285"/>
        <v>0.87759259259259315</v>
      </c>
      <c r="AO321" s="7" t="str">
        <f t="shared" ca="1" si="215"/>
        <v>Cash</v>
      </c>
      <c r="AP321" s="1">
        <f t="shared" ca="1" si="286"/>
        <v>1.5162037037033116E-3</v>
      </c>
      <c r="AQ321" s="1">
        <f t="shared" ca="1" si="287"/>
        <v>2.3032407407407407E-3</v>
      </c>
      <c r="AR321">
        <f t="shared" ca="1" si="288"/>
        <v>1</v>
      </c>
      <c r="AS321" s="33">
        <f t="shared" ca="1" si="289"/>
        <v>1.5162037037033116E-3</v>
      </c>
      <c r="AT321" s="33">
        <f t="shared" ca="1" si="290"/>
        <v>2.3032407407407407E-3</v>
      </c>
      <c r="AX321">
        <f t="shared" si="220"/>
        <v>317</v>
      </c>
      <c r="AY321" s="34">
        <v>5.2467926390338852E-4</v>
      </c>
    </row>
    <row r="322" spans="1:51">
      <c r="A322" s="2">
        <v>101</v>
      </c>
      <c r="B322" s="1">
        <f t="shared" si="256"/>
        <v>1.1689814814814816E-3</v>
      </c>
      <c r="C322" s="5">
        <f t="shared" ca="1" si="257"/>
        <v>0.87494212962963036</v>
      </c>
      <c r="D322" s="18">
        <f t="shared" ca="1" si="258"/>
        <v>0.87494212962963036</v>
      </c>
      <c r="E322" s="21">
        <f t="shared" ca="1" si="259"/>
        <v>0</v>
      </c>
      <c r="F322" s="18">
        <f t="shared" ca="1" si="260"/>
        <v>0.87494212962963036</v>
      </c>
      <c r="G322" s="25">
        <f t="shared" ca="1" si="216"/>
        <v>18</v>
      </c>
      <c r="H322" s="18">
        <f t="shared" ca="1" si="261"/>
        <v>2.0833333333333335E-4</v>
      </c>
      <c r="I322" s="18">
        <f t="shared" ca="1" si="262"/>
        <v>0.87515046296296373</v>
      </c>
      <c r="J322" s="16">
        <f t="shared" ca="1" si="263"/>
        <v>0.87515046296296373</v>
      </c>
      <c r="K322" s="23">
        <f t="shared" ca="1" si="264"/>
        <v>0</v>
      </c>
      <c r="L322" s="16">
        <f t="shared" ca="1" si="265"/>
        <v>0.87515046296296373</v>
      </c>
      <c r="M322" s="15">
        <f t="shared" ca="1" si="217"/>
        <v>11</v>
      </c>
      <c r="N322" s="16">
        <f t="shared" ca="1" si="266"/>
        <v>1.273148148148148E-4</v>
      </c>
      <c r="O322" s="16">
        <f t="shared" ca="1" si="267"/>
        <v>0.87527777777777849</v>
      </c>
      <c r="P322" s="14">
        <f t="shared" ca="1" si="268"/>
        <v>0.87527777777777849</v>
      </c>
      <c r="Q322" s="23">
        <f>0</f>
        <v>0</v>
      </c>
      <c r="R322" s="14">
        <f t="shared" ca="1" si="269"/>
        <v>0.87527777777777849</v>
      </c>
      <c r="S322" s="13">
        <f t="shared" ca="1" si="218"/>
        <v>29</v>
      </c>
      <c r="T322" s="14">
        <f t="shared" ca="1" si="270"/>
        <v>3.3564814814814812E-4</v>
      </c>
      <c r="U322" s="14">
        <f t="shared" ca="1" si="271"/>
        <v>0.87561342592592661</v>
      </c>
      <c r="V322" s="12">
        <f t="shared" ca="1" si="272"/>
        <v>0.87561342592592661</v>
      </c>
      <c r="W322" s="23">
        <f t="shared" ca="1" si="273"/>
        <v>1.4467592592590783E-3</v>
      </c>
      <c r="X322" s="12">
        <f t="shared" ca="1" si="274"/>
        <v>0.87706018518518569</v>
      </c>
      <c r="Y322" s="11">
        <f t="shared" ca="1" si="219"/>
        <v>46</v>
      </c>
      <c r="Z322" s="12">
        <f t="shared" ca="1" si="275"/>
        <v>5.3240740740740744E-4</v>
      </c>
      <c r="AA322" s="12">
        <f t="shared" ca="1" si="276"/>
        <v>0.87759259259259315</v>
      </c>
      <c r="AB322" s="10">
        <f t="shared" ca="1" si="277"/>
        <v>0.87759259259259315</v>
      </c>
      <c r="AC322" s="23">
        <f>0</f>
        <v>0</v>
      </c>
      <c r="AD322" s="10">
        <f t="shared" ca="1" si="278"/>
        <v>0.87759259259259315</v>
      </c>
      <c r="AE322" s="9">
        <f t="shared" ca="1" si="212"/>
        <v>31</v>
      </c>
      <c r="AF322" s="10">
        <f t="shared" ca="1" si="279"/>
        <v>3.5879629629629629E-4</v>
      </c>
      <c r="AG322" s="10">
        <f t="shared" ca="1" si="280"/>
        <v>0.87795138888888946</v>
      </c>
      <c r="AH322" s="9" t="str">
        <f t="shared" ca="1" si="213"/>
        <v>Bowl</v>
      </c>
      <c r="AI322" s="8">
        <f t="shared" ca="1" si="281"/>
        <v>0.87795138888888946</v>
      </c>
      <c r="AJ322" s="23">
        <f t="shared" ca="1" si="282"/>
        <v>0</v>
      </c>
      <c r="AK322" s="8">
        <f t="shared" ca="1" si="283"/>
        <v>0.87795138888888946</v>
      </c>
      <c r="AL322" s="7">
        <f t="shared" ca="1" si="214"/>
        <v>20</v>
      </c>
      <c r="AM322" s="8">
        <f t="shared" ca="1" si="284"/>
        <v>2.3148148148148149E-4</v>
      </c>
      <c r="AN322" s="8">
        <f t="shared" ca="1" si="285"/>
        <v>0.8781828703703709</v>
      </c>
      <c r="AO322" s="7" t="str">
        <f t="shared" ca="1" si="215"/>
        <v>Debit</v>
      </c>
      <c r="AP322" s="1">
        <f t="shared" ca="1" si="286"/>
        <v>1.4467592592590783E-3</v>
      </c>
      <c r="AQ322" s="1">
        <f t="shared" ca="1" si="287"/>
        <v>1.7939814814814815E-3</v>
      </c>
      <c r="AR322">
        <f t="shared" ca="1" si="288"/>
        <v>1</v>
      </c>
      <c r="AS322" s="33">
        <f t="shared" ca="1" si="289"/>
        <v>1.4467592592590783E-3</v>
      </c>
      <c r="AT322" s="33">
        <f t="shared" ca="1" si="290"/>
        <v>1.7939814814814815E-3</v>
      </c>
      <c r="AX322">
        <f t="shared" si="220"/>
        <v>318</v>
      </c>
      <c r="AY322" s="34">
        <v>4.2149222106118551E-4</v>
      </c>
    </row>
    <row r="323" spans="1:51">
      <c r="A323" s="2">
        <v>139</v>
      </c>
      <c r="B323" s="1">
        <f t="shared" si="256"/>
        <v>1.6087962962962963E-3</v>
      </c>
      <c r="C323" s="5">
        <f t="shared" ca="1" si="257"/>
        <v>0.87655092592592665</v>
      </c>
      <c r="D323" s="18">
        <f t="shared" ca="1" si="258"/>
        <v>0.87655092592592665</v>
      </c>
      <c r="E323" s="21">
        <f t="shared" ca="1" si="259"/>
        <v>0</v>
      </c>
      <c r="F323" s="18">
        <f t="shared" ca="1" si="260"/>
        <v>0.87655092592592665</v>
      </c>
      <c r="G323" s="25">
        <f t="shared" ca="1" si="216"/>
        <v>24</v>
      </c>
      <c r="H323" s="18">
        <f t="shared" ca="1" si="261"/>
        <v>2.7777777777777778E-4</v>
      </c>
      <c r="I323" s="18">
        <f t="shared" ca="1" si="262"/>
        <v>0.87682870370370447</v>
      </c>
      <c r="J323" s="16">
        <f t="shared" ca="1" si="263"/>
        <v>0.87682870370370447</v>
      </c>
      <c r="K323" s="23">
        <f t="shared" ca="1" si="264"/>
        <v>0</v>
      </c>
      <c r="L323" s="16">
        <f t="shared" ca="1" si="265"/>
        <v>0.87682870370370447</v>
      </c>
      <c r="M323" s="15">
        <f t="shared" ca="1" si="217"/>
        <v>15</v>
      </c>
      <c r="N323" s="16">
        <f t="shared" ca="1" si="266"/>
        <v>1.7361111111111112E-4</v>
      </c>
      <c r="O323" s="16">
        <f t="shared" ca="1" si="267"/>
        <v>0.87700231481481561</v>
      </c>
      <c r="P323" s="14">
        <f t="shared" ca="1" si="268"/>
        <v>0.87700231481481561</v>
      </c>
      <c r="Q323" s="23">
        <f>0</f>
        <v>0</v>
      </c>
      <c r="R323" s="14">
        <f t="shared" ca="1" si="269"/>
        <v>0.87700231481481561</v>
      </c>
      <c r="S323" s="13">
        <f t="shared" ca="1" si="218"/>
        <v>42</v>
      </c>
      <c r="T323" s="14">
        <f t="shared" ca="1" si="270"/>
        <v>4.861111111111111E-4</v>
      </c>
      <c r="U323" s="14">
        <f t="shared" ca="1" si="271"/>
        <v>0.87748842592592668</v>
      </c>
      <c r="V323" s="12">
        <f t="shared" ca="1" si="272"/>
        <v>0.87748842592592668</v>
      </c>
      <c r="W323" s="23">
        <f t="shared" ca="1" si="273"/>
        <v>4.6296296296277628E-4</v>
      </c>
      <c r="X323" s="12">
        <f t="shared" ca="1" si="274"/>
        <v>0.87795138888888946</v>
      </c>
      <c r="Y323" s="11">
        <f t="shared" ca="1" si="219"/>
        <v>21</v>
      </c>
      <c r="Z323" s="12">
        <f t="shared" ca="1" si="275"/>
        <v>2.4305555555555555E-4</v>
      </c>
      <c r="AA323" s="12">
        <f t="shared" ca="1" si="276"/>
        <v>0.87819444444444505</v>
      </c>
      <c r="AB323" s="10">
        <f t="shared" ca="1" si="277"/>
        <v>0.87819444444444505</v>
      </c>
      <c r="AC323" s="23">
        <f>0</f>
        <v>0</v>
      </c>
      <c r="AD323" s="10">
        <f t="shared" ca="1" si="278"/>
        <v>0.87819444444444505</v>
      </c>
      <c r="AE323" s="9">
        <f t="shared" ca="1" si="212"/>
        <v>24</v>
      </c>
      <c r="AF323" s="10">
        <f t="shared" ca="1" si="279"/>
        <v>2.7777777777777778E-4</v>
      </c>
      <c r="AG323" s="10">
        <f t="shared" ca="1" si="280"/>
        <v>0.87847222222222288</v>
      </c>
      <c r="AH323" s="9" t="str">
        <f t="shared" ca="1" si="213"/>
        <v>Bowl</v>
      </c>
      <c r="AI323" s="8">
        <f t="shared" ca="1" si="281"/>
        <v>0.87847222222222288</v>
      </c>
      <c r="AJ323" s="23">
        <f t="shared" ca="1" si="282"/>
        <v>0</v>
      </c>
      <c r="AK323" s="8">
        <f t="shared" ca="1" si="283"/>
        <v>0.87847222222222288</v>
      </c>
      <c r="AL323" s="7">
        <f t="shared" ca="1" si="214"/>
        <v>29</v>
      </c>
      <c r="AM323" s="8">
        <f t="shared" ca="1" si="284"/>
        <v>3.3564814814814812E-4</v>
      </c>
      <c r="AN323" s="8">
        <f t="shared" ca="1" si="285"/>
        <v>0.878807870370371</v>
      </c>
      <c r="AO323" s="7" t="str">
        <f t="shared" ca="1" si="215"/>
        <v>Debit</v>
      </c>
      <c r="AP323" s="1">
        <f t="shared" ca="1" si="286"/>
        <v>4.6296296296277628E-4</v>
      </c>
      <c r="AQ323" s="1">
        <f t="shared" ca="1" si="287"/>
        <v>1.7939814814814817E-3</v>
      </c>
      <c r="AR323">
        <f t="shared" ca="1" si="288"/>
        <v>0</v>
      </c>
      <c r="AS323" s="33">
        <f t="shared" ca="1" si="289"/>
        <v>0</v>
      </c>
      <c r="AT323" s="33">
        <f t="shared" ca="1" si="290"/>
        <v>0</v>
      </c>
      <c r="AX323">
        <f t="shared" si="220"/>
        <v>319</v>
      </c>
      <c r="AY323" s="34">
        <v>5.0518285581178663E-4</v>
      </c>
    </row>
    <row r="324" spans="1:51">
      <c r="A324" s="2">
        <v>101</v>
      </c>
      <c r="B324" s="1">
        <f t="shared" si="256"/>
        <v>1.1689814814814816E-3</v>
      </c>
      <c r="C324" s="5">
        <f t="shared" ca="1" si="257"/>
        <v>0.87771990740740813</v>
      </c>
      <c r="D324" s="18">
        <f t="shared" ca="1" si="258"/>
        <v>0.87771990740740813</v>
      </c>
      <c r="E324" s="21">
        <f t="shared" ca="1" si="259"/>
        <v>0</v>
      </c>
      <c r="F324" s="18">
        <f t="shared" ca="1" si="260"/>
        <v>0.87771990740740813</v>
      </c>
      <c r="G324" s="25">
        <f t="shared" ca="1" si="216"/>
        <v>22</v>
      </c>
      <c r="H324" s="18">
        <f t="shared" ca="1" si="261"/>
        <v>2.5462962962962961E-4</v>
      </c>
      <c r="I324" s="18">
        <f t="shared" ca="1" si="262"/>
        <v>0.87797453703703776</v>
      </c>
      <c r="J324" s="16">
        <f t="shared" ca="1" si="263"/>
        <v>0.87797453703703776</v>
      </c>
      <c r="K324" s="23">
        <f t="shared" ca="1" si="264"/>
        <v>0</v>
      </c>
      <c r="L324" s="16">
        <f t="shared" ca="1" si="265"/>
        <v>0.87797453703703776</v>
      </c>
      <c r="M324" s="15">
        <f t="shared" ca="1" si="217"/>
        <v>9</v>
      </c>
      <c r="N324" s="16">
        <f t="shared" ca="1" si="266"/>
        <v>1.0416666666666667E-4</v>
      </c>
      <c r="O324" s="16">
        <f t="shared" ca="1" si="267"/>
        <v>0.87807870370370444</v>
      </c>
      <c r="P324" s="14">
        <f t="shared" ca="1" si="268"/>
        <v>0.87807870370370444</v>
      </c>
      <c r="Q324" s="23">
        <f>0</f>
        <v>0</v>
      </c>
      <c r="R324" s="14">
        <f t="shared" ca="1" si="269"/>
        <v>0.87807870370370444</v>
      </c>
      <c r="S324" s="13">
        <f t="shared" ca="1" si="218"/>
        <v>37</v>
      </c>
      <c r="T324" s="14">
        <f t="shared" ca="1" si="270"/>
        <v>4.2824074074074075E-4</v>
      </c>
      <c r="U324" s="14">
        <f t="shared" ca="1" si="271"/>
        <v>0.87850694444444521</v>
      </c>
      <c r="V324" s="12">
        <f t="shared" ca="1" si="272"/>
        <v>0.87850694444444521</v>
      </c>
      <c r="W324" s="23">
        <f t="shared" ca="1" si="273"/>
        <v>0</v>
      </c>
      <c r="X324" s="12">
        <f t="shared" ca="1" si="274"/>
        <v>0.87850694444444521</v>
      </c>
      <c r="Y324" s="11">
        <f t="shared" ca="1" si="219"/>
        <v>28</v>
      </c>
      <c r="Z324" s="12">
        <f t="shared" ca="1" si="275"/>
        <v>3.2407407407407406E-4</v>
      </c>
      <c r="AA324" s="12">
        <f t="shared" ca="1" si="276"/>
        <v>0.8788310185185193</v>
      </c>
      <c r="AB324" s="10">
        <f t="shared" ca="1" si="277"/>
        <v>0.8788310185185193</v>
      </c>
      <c r="AC324" s="23">
        <f>0</f>
        <v>0</v>
      </c>
      <c r="AD324" s="10">
        <f t="shared" ca="1" si="278"/>
        <v>0.8788310185185193</v>
      </c>
      <c r="AE324" s="9">
        <f t="shared" ca="1" si="212"/>
        <v>36</v>
      </c>
      <c r="AF324" s="10">
        <f t="shared" ca="1" si="279"/>
        <v>4.1666666666666669E-4</v>
      </c>
      <c r="AG324" s="10">
        <f t="shared" ca="1" si="280"/>
        <v>0.87924768518518592</v>
      </c>
      <c r="AH324" s="9" t="str">
        <f t="shared" ca="1" si="213"/>
        <v>Burrito</v>
      </c>
      <c r="AI324" s="8">
        <f t="shared" ca="1" si="281"/>
        <v>0.87924768518518592</v>
      </c>
      <c r="AJ324" s="23">
        <f t="shared" ca="1" si="282"/>
        <v>0</v>
      </c>
      <c r="AK324" s="8">
        <f t="shared" ca="1" si="283"/>
        <v>0.87924768518518592</v>
      </c>
      <c r="AL324" s="7">
        <f t="shared" ca="1" si="214"/>
        <v>13</v>
      </c>
      <c r="AM324" s="8">
        <f t="shared" ca="1" si="284"/>
        <v>1.5046296296296297E-4</v>
      </c>
      <c r="AN324" s="8">
        <f t="shared" ca="1" si="285"/>
        <v>0.87939814814814887</v>
      </c>
      <c r="AO324" s="7" t="str">
        <f t="shared" ca="1" si="215"/>
        <v>Debit</v>
      </c>
      <c r="AP324" s="1">
        <f t="shared" ca="1" si="286"/>
        <v>0</v>
      </c>
      <c r="AQ324" s="1">
        <f t="shared" ca="1" si="287"/>
        <v>1.6782407407407408E-3</v>
      </c>
      <c r="AR324">
        <f t="shared" ca="1" si="288"/>
        <v>0</v>
      </c>
      <c r="AS324" s="33">
        <f t="shared" ca="1" si="289"/>
        <v>0</v>
      </c>
      <c r="AT324" s="33">
        <f t="shared" ca="1" si="290"/>
        <v>0</v>
      </c>
      <c r="AX324">
        <f t="shared" si="220"/>
        <v>320</v>
      </c>
      <c r="AY324" s="34">
        <v>4.294380587483968E-4</v>
      </c>
    </row>
    <row r="325" spans="1:51">
      <c r="A325" s="2">
        <v>118</v>
      </c>
      <c r="B325" s="1">
        <f t="shared" si="256"/>
        <v>1.3657407407407407E-3</v>
      </c>
      <c r="C325" s="5">
        <f t="shared" ca="1" si="257"/>
        <v>0.87908564814814882</v>
      </c>
      <c r="D325" s="18">
        <f t="shared" ca="1" si="258"/>
        <v>0.87908564814814882</v>
      </c>
      <c r="E325" s="21">
        <f t="shared" ca="1" si="259"/>
        <v>0</v>
      </c>
      <c r="F325" s="18">
        <f t="shared" ca="1" si="260"/>
        <v>0.87908564814814882</v>
      </c>
      <c r="G325" s="25">
        <f t="shared" ca="1" si="216"/>
        <v>23</v>
      </c>
      <c r="H325" s="18">
        <f t="shared" ca="1" si="261"/>
        <v>2.6620370370370372E-4</v>
      </c>
      <c r="I325" s="18">
        <f t="shared" ca="1" si="262"/>
        <v>0.8793518518518525</v>
      </c>
      <c r="J325" s="16">
        <f t="shared" ca="1" si="263"/>
        <v>0.8793518518518525</v>
      </c>
      <c r="K325" s="23">
        <f t="shared" ca="1" si="264"/>
        <v>0</v>
      </c>
      <c r="L325" s="16">
        <f t="shared" ca="1" si="265"/>
        <v>0.8793518518518525</v>
      </c>
      <c r="M325" s="15">
        <f t="shared" ca="1" si="217"/>
        <v>21</v>
      </c>
      <c r="N325" s="16">
        <f t="shared" ca="1" si="266"/>
        <v>2.4305555555555555E-4</v>
      </c>
      <c r="O325" s="16">
        <f t="shared" ca="1" si="267"/>
        <v>0.87959490740740809</v>
      </c>
      <c r="P325" s="14">
        <f t="shared" ca="1" si="268"/>
        <v>0.87959490740740809</v>
      </c>
      <c r="Q325" s="23">
        <f>0</f>
        <v>0</v>
      </c>
      <c r="R325" s="14">
        <f t="shared" ca="1" si="269"/>
        <v>0.87959490740740809</v>
      </c>
      <c r="S325" s="13">
        <f t="shared" ca="1" si="218"/>
        <v>22</v>
      </c>
      <c r="T325" s="14">
        <f t="shared" ca="1" si="270"/>
        <v>2.5462962962962961E-4</v>
      </c>
      <c r="U325" s="14">
        <f t="shared" ca="1" si="271"/>
        <v>0.87984953703703772</v>
      </c>
      <c r="V325" s="12">
        <f t="shared" ca="1" si="272"/>
        <v>0.87984953703703772</v>
      </c>
      <c r="W325" s="23">
        <f t="shared" ca="1" si="273"/>
        <v>0</v>
      </c>
      <c r="X325" s="12">
        <f t="shared" ca="1" si="274"/>
        <v>0.87984953703703772</v>
      </c>
      <c r="Y325" s="11">
        <f t="shared" ca="1" si="219"/>
        <v>27</v>
      </c>
      <c r="Z325" s="12">
        <f t="shared" ca="1" si="275"/>
        <v>3.1250000000000001E-4</v>
      </c>
      <c r="AA325" s="12">
        <f t="shared" ca="1" si="276"/>
        <v>0.88016203703703777</v>
      </c>
      <c r="AB325" s="10">
        <f t="shared" ca="1" si="277"/>
        <v>0.88016203703703777</v>
      </c>
      <c r="AC325" s="23">
        <f>0</f>
        <v>0</v>
      </c>
      <c r="AD325" s="10">
        <f t="shared" ca="1" si="278"/>
        <v>0.88016203703703777</v>
      </c>
      <c r="AE325" s="9">
        <f t="shared" ref="AE325:AE388" ca="1" si="291">IF(AH325=$AD$445,RANDBETWEEN($AE$445,$AF$445),IF(AH325=$AD$446,RANDBETWEEN($AE$446,$AF$446),RANDBETWEEN($AE$447,$AF$447)))</f>
        <v>43</v>
      </c>
      <c r="AF325" s="10">
        <f t="shared" ca="1" si="279"/>
        <v>4.9768518518518521E-4</v>
      </c>
      <c r="AG325" s="10">
        <f t="shared" ca="1" si="280"/>
        <v>0.880659722222223</v>
      </c>
      <c r="AH325" s="9" t="str">
        <f t="shared" ref="AH325:AH388" ca="1" si="292">IF(RAND()&lt;$AC$445,$AD$445,IF(RAND()&lt;$AC$446,$AD$446,$AD$447))</f>
        <v>Bowl</v>
      </c>
      <c r="AI325" s="8">
        <f t="shared" ca="1" si="281"/>
        <v>0.880659722222223</v>
      </c>
      <c r="AJ325" s="23">
        <f t="shared" ca="1" si="282"/>
        <v>0</v>
      </c>
      <c r="AK325" s="8">
        <f t="shared" ca="1" si="283"/>
        <v>0.880659722222223</v>
      </c>
      <c r="AL325" s="7">
        <f t="shared" ref="AL325:AL388" ca="1" si="293">IF(AO325=$AK$445,RANDBETWEEN($AL$445,$AM$445),RANDBETWEEN($AL$446,$AM$446))</f>
        <v>34</v>
      </c>
      <c r="AM325" s="8">
        <f t="shared" ca="1" si="284"/>
        <v>3.9351851851851852E-4</v>
      </c>
      <c r="AN325" s="8">
        <f t="shared" ca="1" si="285"/>
        <v>0.88105324074074154</v>
      </c>
      <c r="AO325" s="7" t="str">
        <f t="shared" ref="AO325:AO388" ca="1" si="294">IF(RAND()&lt;$AJ$445,$AK$445,$AK$446)</f>
        <v>Cash</v>
      </c>
      <c r="AP325" s="1">
        <f t="shared" ca="1" si="286"/>
        <v>0</v>
      </c>
      <c r="AQ325" s="1">
        <f t="shared" ca="1" si="287"/>
        <v>1.9675925925925928E-3</v>
      </c>
      <c r="AR325">
        <f t="shared" ca="1" si="288"/>
        <v>0</v>
      </c>
      <c r="AS325" s="33">
        <f t="shared" ca="1" si="289"/>
        <v>0</v>
      </c>
      <c r="AT325" s="33">
        <f t="shared" ca="1" si="290"/>
        <v>0</v>
      </c>
      <c r="AX325">
        <f t="shared" si="220"/>
        <v>321</v>
      </c>
      <c r="AY325" s="34">
        <v>4.8287182622876694E-4</v>
      </c>
    </row>
    <row r="326" spans="1:51">
      <c r="A326" s="2">
        <v>156</v>
      </c>
      <c r="B326" s="1">
        <f t="shared" si="256"/>
        <v>1.8055555555555555E-3</v>
      </c>
      <c r="C326" s="5">
        <f t="shared" ca="1" si="257"/>
        <v>0.88089120370370433</v>
      </c>
      <c r="D326" s="18">
        <f t="shared" ca="1" si="258"/>
        <v>0.88089120370370433</v>
      </c>
      <c r="E326" s="21">
        <f t="shared" ca="1" si="259"/>
        <v>0</v>
      </c>
      <c r="F326" s="18">
        <f t="shared" ca="1" si="260"/>
        <v>0.88089120370370433</v>
      </c>
      <c r="G326" s="25">
        <f t="shared" ref="G326:G389" ca="1" si="295">RANDBETWEEN(10,30)</f>
        <v>26</v>
      </c>
      <c r="H326" s="18">
        <f t="shared" ca="1" si="261"/>
        <v>3.0092592592592595E-4</v>
      </c>
      <c r="I326" s="18">
        <f t="shared" ca="1" si="262"/>
        <v>0.88119212962963023</v>
      </c>
      <c r="J326" s="16">
        <f t="shared" ca="1" si="263"/>
        <v>0.88119212962963023</v>
      </c>
      <c r="K326" s="23">
        <f t="shared" ca="1" si="264"/>
        <v>0</v>
      </c>
      <c r="L326" s="16">
        <f t="shared" ca="1" si="265"/>
        <v>0.88119212962963023</v>
      </c>
      <c r="M326" s="15">
        <f t="shared" ref="M326:M389" ca="1" si="296">RANDBETWEEN(8,35)</f>
        <v>26</v>
      </c>
      <c r="N326" s="16">
        <f t="shared" ca="1" si="266"/>
        <v>3.0092592592592595E-4</v>
      </c>
      <c r="O326" s="16">
        <f t="shared" ca="1" si="267"/>
        <v>0.88149305555555613</v>
      </c>
      <c r="P326" s="14">
        <f t="shared" ca="1" si="268"/>
        <v>0.88149305555555613</v>
      </c>
      <c r="Q326" s="23">
        <f>0</f>
        <v>0</v>
      </c>
      <c r="R326" s="14">
        <f t="shared" ca="1" si="269"/>
        <v>0.88149305555555613</v>
      </c>
      <c r="S326" s="13">
        <f t="shared" ref="S326:S389" ca="1" si="297">RANDBETWEEN(15,45)</f>
        <v>22</v>
      </c>
      <c r="T326" s="14">
        <f t="shared" ca="1" si="270"/>
        <v>2.5462962962962961E-4</v>
      </c>
      <c r="U326" s="14">
        <f t="shared" ca="1" si="271"/>
        <v>0.88174768518518576</v>
      </c>
      <c r="V326" s="12">
        <f t="shared" ca="1" si="272"/>
        <v>0.88174768518518576</v>
      </c>
      <c r="W326" s="23">
        <f t="shared" ca="1" si="273"/>
        <v>0</v>
      </c>
      <c r="X326" s="12">
        <f t="shared" ca="1" si="274"/>
        <v>0.88174768518518576</v>
      </c>
      <c r="Y326" s="11">
        <f t="shared" ref="Y326:Y389" ca="1" si="298">RANDBETWEEN(20,50)</f>
        <v>42</v>
      </c>
      <c r="Z326" s="12">
        <f t="shared" ca="1" si="275"/>
        <v>4.861111111111111E-4</v>
      </c>
      <c r="AA326" s="12">
        <f t="shared" ca="1" si="276"/>
        <v>0.88223379629629683</v>
      </c>
      <c r="AB326" s="10">
        <f t="shared" ca="1" si="277"/>
        <v>0.88223379629629683</v>
      </c>
      <c r="AC326" s="23">
        <f>0</f>
        <v>0</v>
      </c>
      <c r="AD326" s="10">
        <f t="shared" ca="1" si="278"/>
        <v>0.88223379629629683</v>
      </c>
      <c r="AE326" s="9">
        <f t="shared" ca="1" si="291"/>
        <v>50</v>
      </c>
      <c r="AF326" s="10">
        <f t="shared" ca="1" si="279"/>
        <v>5.7870370370370367E-4</v>
      </c>
      <c r="AG326" s="10">
        <f t="shared" ca="1" si="280"/>
        <v>0.88281250000000056</v>
      </c>
      <c r="AH326" s="9" t="str">
        <f t="shared" ca="1" si="292"/>
        <v>Bowl</v>
      </c>
      <c r="AI326" s="8">
        <f t="shared" ca="1" si="281"/>
        <v>0.88281250000000056</v>
      </c>
      <c r="AJ326" s="23">
        <f t="shared" ca="1" si="282"/>
        <v>0</v>
      </c>
      <c r="AK326" s="8">
        <f t="shared" ca="1" si="283"/>
        <v>0.88281250000000056</v>
      </c>
      <c r="AL326" s="7">
        <f t="shared" ca="1" si="293"/>
        <v>16</v>
      </c>
      <c r="AM326" s="8">
        <f t="shared" ca="1" si="284"/>
        <v>1.8518518518518518E-4</v>
      </c>
      <c r="AN326" s="8">
        <f t="shared" ca="1" si="285"/>
        <v>0.88299768518518573</v>
      </c>
      <c r="AO326" s="7" t="str">
        <f t="shared" ca="1" si="294"/>
        <v>Debit</v>
      </c>
      <c r="AP326" s="1">
        <f t="shared" ca="1" si="286"/>
        <v>0</v>
      </c>
      <c r="AQ326" s="1">
        <f t="shared" ca="1" si="287"/>
        <v>2.1064814814814813E-3</v>
      </c>
      <c r="AR326">
        <f t="shared" ca="1" si="288"/>
        <v>0</v>
      </c>
      <c r="AS326" s="33">
        <f t="shared" ca="1" si="289"/>
        <v>0</v>
      </c>
      <c r="AT326" s="33">
        <f t="shared" ca="1" si="290"/>
        <v>0</v>
      </c>
      <c r="AX326">
        <f t="shared" si="220"/>
        <v>322</v>
      </c>
      <c r="AY326" s="34">
        <v>4.3763102725367188E-4</v>
      </c>
    </row>
    <row r="327" spans="1:51">
      <c r="A327" s="2">
        <v>97</v>
      </c>
      <c r="B327" s="1">
        <f t="shared" si="256"/>
        <v>1.1226851851851851E-3</v>
      </c>
      <c r="C327" s="5">
        <f t="shared" ca="1" si="257"/>
        <v>0.88201388888888954</v>
      </c>
      <c r="D327" s="18">
        <f t="shared" ca="1" si="258"/>
        <v>0.88201388888888954</v>
      </c>
      <c r="E327" s="21">
        <f t="shared" ca="1" si="259"/>
        <v>0</v>
      </c>
      <c r="F327" s="18">
        <f t="shared" ca="1" si="260"/>
        <v>0.88201388888888954</v>
      </c>
      <c r="G327" s="25">
        <f t="shared" ca="1" si="295"/>
        <v>11</v>
      </c>
      <c r="H327" s="18">
        <f t="shared" ca="1" si="261"/>
        <v>1.273148148148148E-4</v>
      </c>
      <c r="I327" s="18">
        <f t="shared" ca="1" si="262"/>
        <v>0.8821412037037043</v>
      </c>
      <c r="J327" s="16">
        <f t="shared" ca="1" si="263"/>
        <v>0.8821412037037043</v>
      </c>
      <c r="K327" s="23">
        <f t="shared" ca="1" si="264"/>
        <v>0</v>
      </c>
      <c r="L327" s="16">
        <f t="shared" ca="1" si="265"/>
        <v>0.8821412037037043</v>
      </c>
      <c r="M327" s="15">
        <f t="shared" ca="1" si="296"/>
        <v>13</v>
      </c>
      <c r="N327" s="16">
        <f t="shared" ca="1" si="266"/>
        <v>1.5046296296296297E-4</v>
      </c>
      <c r="O327" s="16">
        <f t="shared" ca="1" si="267"/>
        <v>0.88229166666666725</v>
      </c>
      <c r="P327" s="14">
        <f t="shared" ca="1" si="268"/>
        <v>0.88229166666666725</v>
      </c>
      <c r="Q327" s="23">
        <f>0</f>
        <v>0</v>
      </c>
      <c r="R327" s="14">
        <f t="shared" ca="1" si="269"/>
        <v>0.88229166666666725</v>
      </c>
      <c r="S327" s="13">
        <f t="shared" ca="1" si="297"/>
        <v>18</v>
      </c>
      <c r="T327" s="14">
        <f t="shared" ca="1" si="270"/>
        <v>2.0833333333333335E-4</v>
      </c>
      <c r="U327" s="14">
        <f t="shared" ca="1" si="271"/>
        <v>0.88250000000000062</v>
      </c>
      <c r="V327" s="12">
        <f t="shared" ca="1" si="272"/>
        <v>0.88250000000000062</v>
      </c>
      <c r="W327" s="23">
        <f t="shared" ca="1" si="273"/>
        <v>3.1249999999993783E-4</v>
      </c>
      <c r="X327" s="12">
        <f t="shared" ca="1" si="274"/>
        <v>0.88281250000000056</v>
      </c>
      <c r="Y327" s="11">
        <f t="shared" ca="1" si="298"/>
        <v>44</v>
      </c>
      <c r="Z327" s="12">
        <f t="shared" ca="1" si="275"/>
        <v>5.0925925925925921E-4</v>
      </c>
      <c r="AA327" s="12">
        <f t="shared" ca="1" si="276"/>
        <v>0.88332175925925982</v>
      </c>
      <c r="AB327" s="10">
        <f t="shared" ca="1" si="277"/>
        <v>0.88332175925925982</v>
      </c>
      <c r="AC327" s="23">
        <f>0</f>
        <v>0</v>
      </c>
      <c r="AD327" s="10">
        <f t="shared" ca="1" si="278"/>
        <v>0.88332175925925982</v>
      </c>
      <c r="AE327" s="9">
        <f t="shared" ca="1" si="291"/>
        <v>34</v>
      </c>
      <c r="AF327" s="10">
        <f t="shared" ca="1" si="279"/>
        <v>3.9351851851851852E-4</v>
      </c>
      <c r="AG327" s="10">
        <f t="shared" ca="1" si="280"/>
        <v>0.88371527777777836</v>
      </c>
      <c r="AH327" s="9" t="str">
        <f t="shared" ca="1" si="292"/>
        <v>Bowl</v>
      </c>
      <c r="AI327" s="8">
        <f t="shared" ca="1" si="281"/>
        <v>0.88371527777777836</v>
      </c>
      <c r="AJ327" s="23">
        <f t="shared" ca="1" si="282"/>
        <v>0</v>
      </c>
      <c r="AK327" s="8">
        <f t="shared" ca="1" si="283"/>
        <v>0.88371527777777836</v>
      </c>
      <c r="AL327" s="7">
        <f t="shared" ca="1" si="293"/>
        <v>24</v>
      </c>
      <c r="AM327" s="8">
        <f t="shared" ca="1" si="284"/>
        <v>2.7777777777777778E-4</v>
      </c>
      <c r="AN327" s="8">
        <f t="shared" ca="1" si="285"/>
        <v>0.88399305555555618</v>
      </c>
      <c r="AO327" s="7" t="str">
        <f t="shared" ca="1" si="294"/>
        <v>Debit</v>
      </c>
      <c r="AP327" s="1">
        <f t="shared" ca="1" si="286"/>
        <v>3.1249999999993783E-4</v>
      </c>
      <c r="AQ327" s="1">
        <f t="shared" ca="1" si="287"/>
        <v>1.6666666666666666E-3</v>
      </c>
      <c r="AR327">
        <f t="shared" ca="1" si="288"/>
        <v>0</v>
      </c>
      <c r="AS327" s="33">
        <f t="shared" ca="1" si="289"/>
        <v>0</v>
      </c>
      <c r="AT327" s="33">
        <f t="shared" ca="1" si="290"/>
        <v>0</v>
      </c>
      <c r="AX327">
        <f t="shared" ref="AX327:AX390" si="299">AX326+1</f>
        <v>323</v>
      </c>
      <c r="AY327" s="34">
        <v>4.6860441416258982E-4</v>
      </c>
    </row>
    <row r="328" spans="1:51">
      <c r="A328" s="2">
        <v>31</v>
      </c>
      <c r="B328" s="1">
        <f t="shared" si="256"/>
        <v>3.5879629629629629E-4</v>
      </c>
      <c r="C328" s="5">
        <f t="shared" ca="1" si="257"/>
        <v>0.88237268518518586</v>
      </c>
      <c r="D328" s="18">
        <f t="shared" ca="1" si="258"/>
        <v>0.88237268518518586</v>
      </c>
      <c r="E328" s="21">
        <f t="shared" ca="1" si="259"/>
        <v>0</v>
      </c>
      <c r="F328" s="18">
        <f t="shared" ca="1" si="260"/>
        <v>0.88237268518518586</v>
      </c>
      <c r="G328" s="25">
        <f t="shared" ca="1" si="295"/>
        <v>18</v>
      </c>
      <c r="H328" s="18">
        <f t="shared" ca="1" si="261"/>
        <v>2.0833333333333335E-4</v>
      </c>
      <c r="I328" s="18">
        <f t="shared" ca="1" si="262"/>
        <v>0.88258101851851922</v>
      </c>
      <c r="J328" s="16">
        <f t="shared" ca="1" si="263"/>
        <v>0.88258101851851922</v>
      </c>
      <c r="K328" s="23">
        <f t="shared" ca="1" si="264"/>
        <v>0</v>
      </c>
      <c r="L328" s="16">
        <f t="shared" ca="1" si="265"/>
        <v>0.88258101851851922</v>
      </c>
      <c r="M328" s="15">
        <f t="shared" ca="1" si="296"/>
        <v>23</v>
      </c>
      <c r="N328" s="16">
        <f t="shared" ca="1" si="266"/>
        <v>2.6620370370370372E-4</v>
      </c>
      <c r="O328" s="16">
        <f t="shared" ca="1" si="267"/>
        <v>0.88284722222222289</v>
      </c>
      <c r="P328" s="14">
        <f t="shared" ca="1" si="268"/>
        <v>0.88284722222222289</v>
      </c>
      <c r="Q328" s="23">
        <f>0</f>
        <v>0</v>
      </c>
      <c r="R328" s="14">
        <f t="shared" ca="1" si="269"/>
        <v>0.88284722222222289</v>
      </c>
      <c r="S328" s="13">
        <f t="shared" ca="1" si="297"/>
        <v>36</v>
      </c>
      <c r="T328" s="14">
        <f t="shared" ca="1" si="270"/>
        <v>4.1666666666666669E-4</v>
      </c>
      <c r="U328" s="14">
        <f t="shared" ca="1" si="271"/>
        <v>0.88326388888888951</v>
      </c>
      <c r="V328" s="12">
        <f t="shared" ca="1" si="272"/>
        <v>0.88326388888888951</v>
      </c>
      <c r="W328" s="23">
        <f t="shared" ca="1" si="273"/>
        <v>4.5138888888884843E-4</v>
      </c>
      <c r="X328" s="12">
        <f t="shared" ca="1" si="274"/>
        <v>0.88371527777777836</v>
      </c>
      <c r="Y328" s="11">
        <f t="shared" ca="1" si="298"/>
        <v>50</v>
      </c>
      <c r="Z328" s="12">
        <f t="shared" ca="1" si="275"/>
        <v>5.7870370370370367E-4</v>
      </c>
      <c r="AA328" s="12">
        <f t="shared" ca="1" si="276"/>
        <v>0.88429398148148208</v>
      </c>
      <c r="AB328" s="10">
        <f t="shared" ca="1" si="277"/>
        <v>0.88429398148148208</v>
      </c>
      <c r="AC328" s="23">
        <f>0</f>
        <v>0</v>
      </c>
      <c r="AD328" s="10">
        <f t="shared" ca="1" si="278"/>
        <v>0.88429398148148208</v>
      </c>
      <c r="AE328" s="9">
        <f t="shared" ca="1" si="291"/>
        <v>33</v>
      </c>
      <c r="AF328" s="10">
        <f t="shared" ca="1" si="279"/>
        <v>3.8194444444444446E-4</v>
      </c>
      <c r="AG328" s="10">
        <f t="shared" ca="1" si="280"/>
        <v>0.88467592592592648</v>
      </c>
      <c r="AH328" s="9" t="str">
        <f t="shared" ca="1" si="292"/>
        <v>Bowl</v>
      </c>
      <c r="AI328" s="8">
        <f t="shared" ca="1" si="281"/>
        <v>0.88467592592592648</v>
      </c>
      <c r="AJ328" s="23">
        <f t="shared" ca="1" si="282"/>
        <v>0</v>
      </c>
      <c r="AK328" s="8">
        <f t="shared" ca="1" si="283"/>
        <v>0.88467592592592648</v>
      </c>
      <c r="AL328" s="7">
        <f t="shared" ca="1" si="293"/>
        <v>18</v>
      </c>
      <c r="AM328" s="8">
        <f t="shared" ca="1" si="284"/>
        <v>2.0833333333333335E-4</v>
      </c>
      <c r="AN328" s="8">
        <f t="shared" ca="1" si="285"/>
        <v>0.88488425925925984</v>
      </c>
      <c r="AO328" s="7" t="str">
        <f t="shared" ca="1" si="294"/>
        <v>Debit</v>
      </c>
      <c r="AP328" s="1">
        <f t="shared" ca="1" si="286"/>
        <v>4.5138888888884843E-4</v>
      </c>
      <c r="AQ328" s="1">
        <f t="shared" ca="1" si="287"/>
        <v>2.0601851851851853E-3</v>
      </c>
      <c r="AR328">
        <f t="shared" ca="1" si="288"/>
        <v>0</v>
      </c>
      <c r="AS328" s="33">
        <f t="shared" ca="1" si="289"/>
        <v>0</v>
      </c>
      <c r="AT328" s="33">
        <f t="shared" ca="1" si="290"/>
        <v>0</v>
      </c>
      <c r="AX328">
        <f t="shared" si="299"/>
        <v>324</v>
      </c>
      <c r="AY328" s="34">
        <v>5.9344426974145556E-4</v>
      </c>
    </row>
    <row r="329" spans="1:51">
      <c r="A329" s="2">
        <v>19</v>
      </c>
      <c r="B329" s="1">
        <f t="shared" si="256"/>
        <v>2.199074074074074E-4</v>
      </c>
      <c r="C329" s="5">
        <f t="shared" ca="1" si="257"/>
        <v>0.88259259259259326</v>
      </c>
      <c r="D329" s="18">
        <f t="shared" ca="1" si="258"/>
        <v>0.88259259259259326</v>
      </c>
      <c r="E329" s="21">
        <f t="shared" ca="1" si="259"/>
        <v>0</v>
      </c>
      <c r="F329" s="18">
        <f t="shared" ca="1" si="260"/>
        <v>0.88259259259259326</v>
      </c>
      <c r="G329" s="25">
        <f t="shared" ca="1" si="295"/>
        <v>22</v>
      </c>
      <c r="H329" s="18">
        <f t="shared" ca="1" si="261"/>
        <v>2.5462962962962961E-4</v>
      </c>
      <c r="I329" s="18">
        <f t="shared" ca="1" si="262"/>
        <v>0.88284722222222289</v>
      </c>
      <c r="J329" s="16">
        <f t="shared" ca="1" si="263"/>
        <v>0.88284722222222289</v>
      </c>
      <c r="K329" s="23">
        <f t="shared" ca="1" si="264"/>
        <v>4.1666666666662078E-4</v>
      </c>
      <c r="L329" s="16">
        <f t="shared" ca="1" si="265"/>
        <v>0.88326388888888951</v>
      </c>
      <c r="M329" s="15">
        <f t="shared" ca="1" si="296"/>
        <v>21</v>
      </c>
      <c r="N329" s="16">
        <f t="shared" ca="1" si="266"/>
        <v>2.4305555555555555E-4</v>
      </c>
      <c r="O329" s="16">
        <f t="shared" ca="1" si="267"/>
        <v>0.88350694444444511</v>
      </c>
      <c r="P329" s="14">
        <f t="shared" ca="1" si="268"/>
        <v>0.88350694444444511</v>
      </c>
      <c r="Q329" s="23">
        <f>0</f>
        <v>0</v>
      </c>
      <c r="R329" s="14">
        <f t="shared" ca="1" si="269"/>
        <v>0.88350694444444511</v>
      </c>
      <c r="S329" s="13">
        <f t="shared" ca="1" si="297"/>
        <v>29</v>
      </c>
      <c r="T329" s="14">
        <f t="shared" ca="1" si="270"/>
        <v>3.3564814814814812E-4</v>
      </c>
      <c r="U329" s="14">
        <f t="shared" ca="1" si="271"/>
        <v>0.88384259259259323</v>
      </c>
      <c r="V329" s="12">
        <f t="shared" ca="1" si="272"/>
        <v>0.88384259259259323</v>
      </c>
      <c r="W329" s="23">
        <f t="shared" ca="1" si="273"/>
        <v>8.3333333333324155E-4</v>
      </c>
      <c r="X329" s="12">
        <f t="shared" ca="1" si="274"/>
        <v>0.88467592592592648</v>
      </c>
      <c r="Y329" s="11">
        <f t="shared" ca="1" si="298"/>
        <v>25</v>
      </c>
      <c r="Z329" s="12">
        <f t="shared" ca="1" si="275"/>
        <v>2.8935185185185184E-4</v>
      </c>
      <c r="AA329" s="12">
        <f t="shared" ca="1" si="276"/>
        <v>0.88496527777777834</v>
      </c>
      <c r="AB329" s="10">
        <f t="shared" ca="1" si="277"/>
        <v>0.88496527777777834</v>
      </c>
      <c r="AC329" s="23">
        <f>0</f>
        <v>0</v>
      </c>
      <c r="AD329" s="10">
        <f t="shared" ca="1" si="278"/>
        <v>0.88496527777777834</v>
      </c>
      <c r="AE329" s="9">
        <f t="shared" ca="1" si="291"/>
        <v>48</v>
      </c>
      <c r="AF329" s="10">
        <f t="shared" ca="1" si="279"/>
        <v>5.5555555555555556E-4</v>
      </c>
      <c r="AG329" s="10">
        <f t="shared" ca="1" si="280"/>
        <v>0.88552083333333387</v>
      </c>
      <c r="AH329" s="9" t="str">
        <f t="shared" ca="1" si="292"/>
        <v>Bowl</v>
      </c>
      <c r="AI329" s="8">
        <f t="shared" ca="1" si="281"/>
        <v>0.88552083333333387</v>
      </c>
      <c r="AJ329" s="23">
        <f t="shared" ca="1" si="282"/>
        <v>0</v>
      </c>
      <c r="AK329" s="8">
        <f t="shared" ca="1" si="283"/>
        <v>0.88552083333333387</v>
      </c>
      <c r="AL329" s="7">
        <f t="shared" ca="1" si="293"/>
        <v>41</v>
      </c>
      <c r="AM329" s="8">
        <f t="shared" ca="1" si="284"/>
        <v>4.7453703703703704E-4</v>
      </c>
      <c r="AN329" s="8">
        <f t="shared" ca="1" si="285"/>
        <v>0.8859953703703709</v>
      </c>
      <c r="AO329" s="7" t="str">
        <f t="shared" ca="1" si="294"/>
        <v>Cash</v>
      </c>
      <c r="AP329" s="1">
        <f t="shared" ca="1" si="286"/>
        <v>1.2499999999998623E-3</v>
      </c>
      <c r="AQ329" s="1">
        <f t="shared" ca="1" si="287"/>
        <v>2.1527777777777778E-3</v>
      </c>
      <c r="AR329">
        <f t="shared" ca="1" si="288"/>
        <v>0</v>
      </c>
      <c r="AS329" s="33">
        <f t="shared" ca="1" si="289"/>
        <v>0</v>
      </c>
      <c r="AT329" s="33">
        <f t="shared" ca="1" si="290"/>
        <v>0</v>
      </c>
      <c r="AX329">
        <f t="shared" si="299"/>
        <v>325</v>
      </c>
      <c r="AY329" s="34">
        <v>4.6404803240744001E-4</v>
      </c>
    </row>
    <row r="330" spans="1:51">
      <c r="A330" s="2">
        <v>153</v>
      </c>
      <c r="B330" s="1">
        <f t="shared" si="256"/>
        <v>1.7708333333333332E-3</v>
      </c>
      <c r="C330" s="5">
        <f t="shared" ca="1" si="257"/>
        <v>0.88436342592592665</v>
      </c>
      <c r="D330" s="18">
        <f t="shared" ca="1" si="258"/>
        <v>0.88436342592592665</v>
      </c>
      <c r="E330" s="21">
        <f t="shared" ca="1" si="259"/>
        <v>0</v>
      </c>
      <c r="F330" s="18">
        <f t="shared" ca="1" si="260"/>
        <v>0.88436342592592665</v>
      </c>
      <c r="G330" s="25">
        <f t="shared" ca="1" si="295"/>
        <v>15</v>
      </c>
      <c r="H330" s="18">
        <f t="shared" ca="1" si="261"/>
        <v>1.7361111111111112E-4</v>
      </c>
      <c r="I330" s="18">
        <f t="shared" ca="1" si="262"/>
        <v>0.88453703703703779</v>
      </c>
      <c r="J330" s="16">
        <f t="shared" ca="1" si="263"/>
        <v>0.88453703703703779</v>
      </c>
      <c r="K330" s="23">
        <f t="shared" ca="1" si="264"/>
        <v>0</v>
      </c>
      <c r="L330" s="16">
        <f t="shared" ca="1" si="265"/>
        <v>0.88453703703703779</v>
      </c>
      <c r="M330" s="15">
        <f t="shared" ca="1" si="296"/>
        <v>11</v>
      </c>
      <c r="N330" s="16">
        <f t="shared" ca="1" si="266"/>
        <v>1.273148148148148E-4</v>
      </c>
      <c r="O330" s="16">
        <f t="shared" ca="1" si="267"/>
        <v>0.88466435185185255</v>
      </c>
      <c r="P330" s="14">
        <f t="shared" ca="1" si="268"/>
        <v>0.88466435185185255</v>
      </c>
      <c r="Q330" s="23">
        <f>0</f>
        <v>0</v>
      </c>
      <c r="R330" s="14">
        <f t="shared" ca="1" si="269"/>
        <v>0.88466435185185255</v>
      </c>
      <c r="S330" s="13">
        <f t="shared" ca="1" si="297"/>
        <v>21</v>
      </c>
      <c r="T330" s="14">
        <f t="shared" ca="1" si="270"/>
        <v>2.4305555555555555E-4</v>
      </c>
      <c r="U330" s="14">
        <f t="shared" ca="1" si="271"/>
        <v>0.88490740740740814</v>
      </c>
      <c r="V330" s="12">
        <f t="shared" ca="1" si="272"/>
        <v>0.88490740740740814</v>
      </c>
      <c r="W330" s="23">
        <f t="shared" ca="1" si="273"/>
        <v>6.1342592592572576E-4</v>
      </c>
      <c r="X330" s="12">
        <f t="shared" ca="1" si="274"/>
        <v>0.88552083333333387</v>
      </c>
      <c r="Y330" s="11">
        <f t="shared" ca="1" si="298"/>
        <v>29</v>
      </c>
      <c r="Z330" s="12">
        <f t="shared" ca="1" si="275"/>
        <v>3.3564814814814812E-4</v>
      </c>
      <c r="AA330" s="12">
        <f t="shared" ca="1" si="276"/>
        <v>0.88585648148148199</v>
      </c>
      <c r="AB330" s="10">
        <f t="shared" ca="1" si="277"/>
        <v>0.88585648148148199</v>
      </c>
      <c r="AC330" s="23">
        <f>0</f>
        <v>0</v>
      </c>
      <c r="AD330" s="10">
        <f t="shared" ca="1" si="278"/>
        <v>0.88585648148148199</v>
      </c>
      <c r="AE330" s="9">
        <f t="shared" ca="1" si="291"/>
        <v>46</v>
      </c>
      <c r="AF330" s="10">
        <f t="shared" ca="1" si="279"/>
        <v>5.3240740740740744E-4</v>
      </c>
      <c r="AG330" s="10">
        <f t="shared" ca="1" si="280"/>
        <v>0.88638888888888945</v>
      </c>
      <c r="AH330" s="9" t="str">
        <f t="shared" ca="1" si="292"/>
        <v>Bowl</v>
      </c>
      <c r="AI330" s="8">
        <f t="shared" ca="1" si="281"/>
        <v>0.88638888888888945</v>
      </c>
      <c r="AJ330" s="23">
        <f t="shared" ca="1" si="282"/>
        <v>0</v>
      </c>
      <c r="AK330" s="8">
        <f t="shared" ca="1" si="283"/>
        <v>0.88638888888888945</v>
      </c>
      <c r="AL330" s="7">
        <f t="shared" ca="1" si="293"/>
        <v>18</v>
      </c>
      <c r="AM330" s="8">
        <f t="shared" ca="1" si="284"/>
        <v>2.0833333333333335E-4</v>
      </c>
      <c r="AN330" s="8">
        <f t="shared" ca="1" si="285"/>
        <v>0.88659722222222281</v>
      </c>
      <c r="AO330" s="7" t="str">
        <f t="shared" ca="1" si="294"/>
        <v>Debit</v>
      </c>
      <c r="AP330" s="1">
        <f t="shared" ca="1" si="286"/>
        <v>6.1342592592572576E-4</v>
      </c>
      <c r="AQ330" s="1">
        <f t="shared" ca="1" si="287"/>
        <v>1.6203703703703703E-3</v>
      </c>
      <c r="AR330">
        <f t="shared" ca="1" si="288"/>
        <v>0</v>
      </c>
      <c r="AS330" s="33">
        <f t="shared" ca="1" si="289"/>
        <v>0</v>
      </c>
      <c r="AT330" s="33">
        <f t="shared" ca="1" si="290"/>
        <v>0</v>
      </c>
      <c r="AX330">
        <f t="shared" si="299"/>
        <v>326</v>
      </c>
      <c r="AY330" s="34">
        <v>4.4400040764033236E-4</v>
      </c>
    </row>
    <row r="331" spans="1:51">
      <c r="A331" s="2">
        <v>165</v>
      </c>
      <c r="B331" s="1">
        <f t="shared" si="256"/>
        <v>1.9097222222222222E-3</v>
      </c>
      <c r="C331" s="5">
        <f t="shared" ca="1" si="257"/>
        <v>0.88627314814814884</v>
      </c>
      <c r="D331" s="18">
        <f t="shared" ca="1" si="258"/>
        <v>0.88627314814814884</v>
      </c>
      <c r="E331" s="21">
        <f t="shared" ca="1" si="259"/>
        <v>0</v>
      </c>
      <c r="F331" s="18">
        <f t="shared" ca="1" si="260"/>
        <v>0.88627314814814884</v>
      </c>
      <c r="G331" s="25">
        <f t="shared" ca="1" si="295"/>
        <v>27</v>
      </c>
      <c r="H331" s="18">
        <f t="shared" ca="1" si="261"/>
        <v>3.1250000000000001E-4</v>
      </c>
      <c r="I331" s="18">
        <f t="shared" ca="1" si="262"/>
        <v>0.88658564814814889</v>
      </c>
      <c r="J331" s="16">
        <f t="shared" ca="1" si="263"/>
        <v>0.88658564814814889</v>
      </c>
      <c r="K331" s="23">
        <f t="shared" ca="1" si="264"/>
        <v>0</v>
      </c>
      <c r="L331" s="16">
        <f t="shared" ca="1" si="265"/>
        <v>0.88658564814814889</v>
      </c>
      <c r="M331" s="15">
        <f t="shared" ca="1" si="296"/>
        <v>30</v>
      </c>
      <c r="N331" s="16">
        <f t="shared" ca="1" si="266"/>
        <v>3.4722222222222224E-4</v>
      </c>
      <c r="O331" s="16">
        <f t="shared" ca="1" si="267"/>
        <v>0.88693287037037116</v>
      </c>
      <c r="P331" s="14">
        <f t="shared" ca="1" si="268"/>
        <v>0.88693287037037116</v>
      </c>
      <c r="Q331" s="23">
        <f>0</f>
        <v>0</v>
      </c>
      <c r="R331" s="14">
        <f t="shared" ca="1" si="269"/>
        <v>0.88693287037037116</v>
      </c>
      <c r="S331" s="13">
        <f t="shared" ca="1" si="297"/>
        <v>41</v>
      </c>
      <c r="T331" s="14">
        <f t="shared" ca="1" si="270"/>
        <v>4.7453703703703704E-4</v>
      </c>
      <c r="U331" s="14">
        <f t="shared" ca="1" si="271"/>
        <v>0.8874074074074082</v>
      </c>
      <c r="V331" s="12">
        <f t="shared" ca="1" si="272"/>
        <v>0.8874074074074082</v>
      </c>
      <c r="W331" s="23">
        <f t="shared" ca="1" si="273"/>
        <v>0</v>
      </c>
      <c r="X331" s="12">
        <f t="shared" ca="1" si="274"/>
        <v>0.8874074074074082</v>
      </c>
      <c r="Y331" s="11">
        <f t="shared" ca="1" si="298"/>
        <v>40</v>
      </c>
      <c r="Z331" s="12">
        <f t="shared" ca="1" si="275"/>
        <v>4.6296296296296298E-4</v>
      </c>
      <c r="AA331" s="12">
        <f t="shared" ca="1" si="276"/>
        <v>0.8878703703703712</v>
      </c>
      <c r="AB331" s="10">
        <f t="shared" ca="1" si="277"/>
        <v>0.8878703703703712</v>
      </c>
      <c r="AC331" s="23">
        <f>0</f>
        <v>0</v>
      </c>
      <c r="AD331" s="10">
        <f t="shared" ca="1" si="278"/>
        <v>0.8878703703703712</v>
      </c>
      <c r="AE331" s="9">
        <f t="shared" ca="1" si="291"/>
        <v>29</v>
      </c>
      <c r="AF331" s="10">
        <f t="shared" ca="1" si="279"/>
        <v>3.3564814814814812E-4</v>
      </c>
      <c r="AG331" s="10">
        <f t="shared" ca="1" si="280"/>
        <v>0.88820601851851932</v>
      </c>
      <c r="AH331" s="9" t="str">
        <f t="shared" ca="1" si="292"/>
        <v>Bowl</v>
      </c>
      <c r="AI331" s="8">
        <f t="shared" ca="1" si="281"/>
        <v>0.88820601851851932</v>
      </c>
      <c r="AJ331" s="23">
        <f t="shared" ca="1" si="282"/>
        <v>0</v>
      </c>
      <c r="AK331" s="8">
        <f t="shared" ca="1" si="283"/>
        <v>0.88820601851851932</v>
      </c>
      <c r="AL331" s="7">
        <f t="shared" ca="1" si="293"/>
        <v>22</v>
      </c>
      <c r="AM331" s="8">
        <f t="shared" ca="1" si="284"/>
        <v>2.5462962962962961E-4</v>
      </c>
      <c r="AN331" s="8">
        <f t="shared" ca="1" si="285"/>
        <v>0.88846064814814896</v>
      </c>
      <c r="AO331" s="7" t="str">
        <f t="shared" ca="1" si="294"/>
        <v>Debit</v>
      </c>
      <c r="AP331" s="1">
        <f t="shared" ca="1" si="286"/>
        <v>0</v>
      </c>
      <c r="AQ331" s="1">
        <f t="shared" ca="1" si="287"/>
        <v>2.1874999999999998E-3</v>
      </c>
      <c r="AR331">
        <f t="shared" ca="1" si="288"/>
        <v>0</v>
      </c>
      <c r="AS331" s="33">
        <f t="shared" ca="1" si="289"/>
        <v>0</v>
      </c>
      <c r="AT331" s="33">
        <f t="shared" ca="1" si="290"/>
        <v>0</v>
      </c>
      <c r="AX331">
        <f t="shared" si="299"/>
        <v>327</v>
      </c>
      <c r="AY331" s="34">
        <v>5.0496447705565019E-4</v>
      </c>
    </row>
    <row r="332" spans="1:51">
      <c r="A332" s="2">
        <v>3</v>
      </c>
      <c r="B332" s="1">
        <f t="shared" ref="B332:B390" si="300">A332/86400</f>
        <v>3.4722222222222222E-5</v>
      </c>
      <c r="C332" s="5">
        <f t="shared" ref="C332:C390" ca="1" si="301">C331+B332</f>
        <v>0.88630787037037106</v>
      </c>
      <c r="D332" s="18">
        <f t="shared" ref="D332:D390" ca="1" si="302">C332</f>
        <v>0.88630787037037106</v>
      </c>
      <c r="E332" s="21">
        <f t="shared" ref="E332:E390" ca="1" si="303">MAX(0,(I331-D332))</f>
        <v>2.777777777778212E-4</v>
      </c>
      <c r="F332" s="18">
        <f t="shared" ref="F332:F390" ca="1" si="304">D332+E332</f>
        <v>0.88658564814814889</v>
      </c>
      <c r="G332" s="25">
        <f t="shared" ca="1" si="295"/>
        <v>16</v>
      </c>
      <c r="H332" s="18">
        <f t="shared" ref="H332:H390" ca="1" si="305">G332/86400</f>
        <v>1.8518518518518518E-4</v>
      </c>
      <c r="I332" s="18">
        <f t="shared" ref="I332:I390" ca="1" si="306">F332+H332</f>
        <v>0.88677083333333406</v>
      </c>
      <c r="J332" s="16">
        <f t="shared" ref="J332:J390" ca="1" si="307">I332</f>
        <v>0.88677083333333406</v>
      </c>
      <c r="K332" s="23">
        <f t="shared" ref="K332:K390" ca="1" si="308">MAX(0,(U331-J332))</f>
        <v>6.3657407407413658E-4</v>
      </c>
      <c r="L332" s="16">
        <f t="shared" ref="L332:L390" ca="1" si="309">J332+K332</f>
        <v>0.8874074074074082</v>
      </c>
      <c r="M332" s="15">
        <f t="shared" ca="1" si="296"/>
        <v>26</v>
      </c>
      <c r="N332" s="16">
        <f t="shared" ref="N332:N390" ca="1" si="310">M332/86400</f>
        <v>3.0092592592592595E-4</v>
      </c>
      <c r="O332" s="16">
        <f t="shared" ref="O332:O390" ca="1" si="311">L332+N332</f>
        <v>0.8877083333333341</v>
      </c>
      <c r="P332" s="14">
        <f t="shared" ref="P332:P390" ca="1" si="312">O332</f>
        <v>0.8877083333333341</v>
      </c>
      <c r="Q332" s="23">
        <f>0</f>
        <v>0</v>
      </c>
      <c r="R332" s="14">
        <f t="shared" ref="R332:R390" ca="1" si="313">P332+Q332</f>
        <v>0.8877083333333341</v>
      </c>
      <c r="S332" s="13">
        <f t="shared" ca="1" si="297"/>
        <v>27</v>
      </c>
      <c r="T332" s="14">
        <f t="shared" ref="T332:T390" ca="1" si="314">S332/86400</f>
        <v>3.1250000000000001E-4</v>
      </c>
      <c r="U332" s="14">
        <f t="shared" ref="U332:U390" ca="1" si="315">R332+T332</f>
        <v>0.88802083333333415</v>
      </c>
      <c r="V332" s="12">
        <f t="shared" ref="V332:V390" ca="1" si="316">U332</f>
        <v>0.88802083333333415</v>
      </c>
      <c r="W332" s="23">
        <f t="shared" ref="W332:W390" ca="1" si="317">MAX(0,(AG331-V332))</f>
        <v>1.8518518518517713E-4</v>
      </c>
      <c r="X332" s="12">
        <f t="shared" ref="X332:X390" ca="1" si="318">V332+W332</f>
        <v>0.88820601851851932</v>
      </c>
      <c r="Y332" s="11">
        <f t="shared" ca="1" si="298"/>
        <v>28</v>
      </c>
      <c r="Z332" s="12">
        <f t="shared" ref="Z332:Z390" ca="1" si="319">Y332/86400</f>
        <v>3.2407407407407406E-4</v>
      </c>
      <c r="AA332" s="12">
        <f t="shared" ref="AA332:AA390" ca="1" si="320">X332+Z332</f>
        <v>0.88853009259259341</v>
      </c>
      <c r="AB332" s="10">
        <f t="shared" ref="AB332:AB390" ca="1" si="321">AA332</f>
        <v>0.88853009259259341</v>
      </c>
      <c r="AC332" s="23">
        <f>0</f>
        <v>0</v>
      </c>
      <c r="AD332" s="10">
        <f t="shared" ref="AD332:AD390" ca="1" si="322">AB332+AC332</f>
        <v>0.88853009259259341</v>
      </c>
      <c r="AE332" s="9">
        <f t="shared" ca="1" si="291"/>
        <v>46</v>
      </c>
      <c r="AF332" s="10">
        <f t="shared" ref="AF332:AF390" ca="1" si="323">AE332/86400</f>
        <v>5.3240740740740744E-4</v>
      </c>
      <c r="AG332" s="10">
        <f t="shared" ref="AG332:AG390" ca="1" si="324">AD332+AF332</f>
        <v>0.88906250000000087</v>
      </c>
      <c r="AH332" s="9" t="str">
        <f t="shared" ca="1" si="292"/>
        <v>Bowl</v>
      </c>
      <c r="AI332" s="8">
        <f t="shared" ref="AI332:AI390" ca="1" si="325">AG332</f>
        <v>0.88906250000000087</v>
      </c>
      <c r="AJ332" s="23">
        <f t="shared" ref="AJ332:AJ390" ca="1" si="326">MAX(0,(AN331-AI332))</f>
        <v>0</v>
      </c>
      <c r="AK332" s="8">
        <f t="shared" ref="AK332:AK390" ca="1" si="327">AI332+AJ332</f>
        <v>0.88906250000000087</v>
      </c>
      <c r="AL332" s="7">
        <f t="shared" ca="1" si="293"/>
        <v>23</v>
      </c>
      <c r="AM332" s="8">
        <f t="shared" ref="AM332:AM390" ca="1" si="328">AL332/86400</f>
        <v>2.6620370370370372E-4</v>
      </c>
      <c r="AN332" s="8">
        <f t="shared" ref="AN332:AN390" ca="1" si="329">AK332+AM332</f>
        <v>0.88932870370370454</v>
      </c>
      <c r="AO332" s="7" t="str">
        <f t="shared" ca="1" si="294"/>
        <v>Debit</v>
      </c>
      <c r="AP332" s="1">
        <f t="shared" ref="AP332:AP390" ca="1" si="330">E332+K332+Q332+W332+AC332+AJ332</f>
        <v>1.0995370370371349E-3</v>
      </c>
      <c r="AQ332" s="1">
        <f t="shared" ref="AQ332:AQ390" ca="1" si="331">AM332+AF332+Z332+T332+N332+H332</f>
        <v>1.9212962962962966E-3</v>
      </c>
      <c r="AR332">
        <f t="shared" ref="AR332:AR390" ca="1" si="332">IF(C332&lt;$H$1, 1,0)</f>
        <v>0</v>
      </c>
      <c r="AS332" s="33">
        <f t="shared" ref="AS332:AS390" ca="1" si="333">AP332*AR332</f>
        <v>0</v>
      </c>
      <c r="AT332" s="33">
        <f t="shared" ref="AT332:AT390" ca="1" si="334">AQ332*AR332</f>
        <v>0</v>
      </c>
      <c r="AX332">
        <f t="shared" si="299"/>
        <v>328</v>
      </c>
      <c r="AY332" s="34">
        <v>5.1772280092594761E-4</v>
      </c>
    </row>
    <row r="333" spans="1:51">
      <c r="A333" s="2">
        <v>176</v>
      </c>
      <c r="B333" s="1">
        <f t="shared" si="300"/>
        <v>2.0370370370370369E-3</v>
      </c>
      <c r="C333" s="5">
        <f t="shared" ca="1" si="301"/>
        <v>0.88834490740740812</v>
      </c>
      <c r="D333" s="18">
        <f t="shared" ca="1" si="302"/>
        <v>0.88834490740740812</v>
      </c>
      <c r="E333" s="21">
        <f t="shared" ca="1" si="303"/>
        <v>0</v>
      </c>
      <c r="F333" s="18">
        <f t="shared" ca="1" si="304"/>
        <v>0.88834490740740812</v>
      </c>
      <c r="G333" s="25">
        <f t="shared" ca="1" si="295"/>
        <v>26</v>
      </c>
      <c r="H333" s="18">
        <f t="shared" ca="1" si="305"/>
        <v>3.0092592592592595E-4</v>
      </c>
      <c r="I333" s="18">
        <f t="shared" ca="1" si="306"/>
        <v>0.88864583333333402</v>
      </c>
      <c r="J333" s="16">
        <f t="shared" ca="1" si="307"/>
        <v>0.88864583333333402</v>
      </c>
      <c r="K333" s="23">
        <f t="shared" ca="1" si="308"/>
        <v>0</v>
      </c>
      <c r="L333" s="16">
        <f t="shared" ca="1" si="309"/>
        <v>0.88864583333333402</v>
      </c>
      <c r="M333" s="15">
        <f t="shared" ca="1" si="296"/>
        <v>32</v>
      </c>
      <c r="N333" s="16">
        <f t="shared" ca="1" si="310"/>
        <v>3.7037037037037035E-4</v>
      </c>
      <c r="O333" s="16">
        <f t="shared" ca="1" si="311"/>
        <v>0.88901620370370438</v>
      </c>
      <c r="P333" s="14">
        <f t="shared" ca="1" si="312"/>
        <v>0.88901620370370438</v>
      </c>
      <c r="Q333" s="23">
        <f>0</f>
        <v>0</v>
      </c>
      <c r="R333" s="14">
        <f t="shared" ca="1" si="313"/>
        <v>0.88901620370370438</v>
      </c>
      <c r="S333" s="13">
        <f t="shared" ca="1" si="297"/>
        <v>34</v>
      </c>
      <c r="T333" s="14">
        <f t="shared" ca="1" si="314"/>
        <v>3.9351851851851852E-4</v>
      </c>
      <c r="U333" s="14">
        <f t="shared" ca="1" si="315"/>
        <v>0.88940972222222292</v>
      </c>
      <c r="V333" s="12">
        <f t="shared" ca="1" si="316"/>
        <v>0.88940972222222292</v>
      </c>
      <c r="W333" s="23">
        <f t="shared" ca="1" si="317"/>
        <v>0</v>
      </c>
      <c r="X333" s="12">
        <f t="shared" ca="1" si="318"/>
        <v>0.88940972222222292</v>
      </c>
      <c r="Y333" s="11">
        <f t="shared" ca="1" si="298"/>
        <v>27</v>
      </c>
      <c r="Z333" s="12">
        <f t="shared" ca="1" si="319"/>
        <v>3.1250000000000001E-4</v>
      </c>
      <c r="AA333" s="12">
        <f t="shared" ca="1" si="320"/>
        <v>0.88972222222222297</v>
      </c>
      <c r="AB333" s="10">
        <f t="shared" ca="1" si="321"/>
        <v>0.88972222222222297</v>
      </c>
      <c r="AC333" s="23">
        <f>0</f>
        <v>0</v>
      </c>
      <c r="AD333" s="10">
        <f t="shared" ca="1" si="322"/>
        <v>0.88972222222222297</v>
      </c>
      <c r="AE333" s="9">
        <f t="shared" ca="1" si="291"/>
        <v>36</v>
      </c>
      <c r="AF333" s="10">
        <f t="shared" ca="1" si="323"/>
        <v>4.1666666666666669E-4</v>
      </c>
      <c r="AG333" s="10">
        <f t="shared" ca="1" si="324"/>
        <v>0.89013888888888959</v>
      </c>
      <c r="AH333" s="9" t="str">
        <f t="shared" ca="1" si="292"/>
        <v>Burrito</v>
      </c>
      <c r="AI333" s="8">
        <f t="shared" ca="1" si="325"/>
        <v>0.89013888888888959</v>
      </c>
      <c r="AJ333" s="23">
        <f t="shared" ca="1" si="326"/>
        <v>0</v>
      </c>
      <c r="AK333" s="8">
        <f t="shared" ca="1" si="327"/>
        <v>0.89013888888888959</v>
      </c>
      <c r="AL333" s="7">
        <f t="shared" ca="1" si="293"/>
        <v>20</v>
      </c>
      <c r="AM333" s="8">
        <f t="shared" ca="1" si="328"/>
        <v>2.3148148148148149E-4</v>
      </c>
      <c r="AN333" s="8">
        <f t="shared" ca="1" si="329"/>
        <v>0.89037037037037103</v>
      </c>
      <c r="AO333" s="7" t="str">
        <f t="shared" ca="1" si="294"/>
        <v>Debit</v>
      </c>
      <c r="AP333" s="1">
        <f t="shared" ca="1" si="330"/>
        <v>0</v>
      </c>
      <c r="AQ333" s="1">
        <f t="shared" ca="1" si="331"/>
        <v>2.0254629629629629E-3</v>
      </c>
      <c r="AR333">
        <f t="shared" ca="1" si="332"/>
        <v>0</v>
      </c>
      <c r="AS333" s="33">
        <f t="shared" ca="1" si="333"/>
        <v>0</v>
      </c>
      <c r="AT333" s="33">
        <f t="shared" ca="1" si="334"/>
        <v>0</v>
      </c>
      <c r="AX333">
        <f t="shared" si="299"/>
        <v>329</v>
      </c>
      <c r="AY333" s="34">
        <v>5.0773060796650306E-4</v>
      </c>
    </row>
    <row r="334" spans="1:51">
      <c r="A334" s="2">
        <v>159</v>
      </c>
      <c r="B334" s="1">
        <f t="shared" si="300"/>
        <v>1.8402777777777777E-3</v>
      </c>
      <c r="C334" s="5">
        <f t="shared" ca="1" si="301"/>
        <v>0.89018518518518586</v>
      </c>
      <c r="D334" s="18">
        <f t="shared" ca="1" si="302"/>
        <v>0.89018518518518586</v>
      </c>
      <c r="E334" s="21">
        <f t="shared" ca="1" si="303"/>
        <v>0</v>
      </c>
      <c r="F334" s="18">
        <f t="shared" ca="1" si="304"/>
        <v>0.89018518518518586</v>
      </c>
      <c r="G334" s="25">
        <f t="shared" ca="1" si="295"/>
        <v>10</v>
      </c>
      <c r="H334" s="18">
        <f t="shared" ca="1" si="305"/>
        <v>1.1574074074074075E-4</v>
      </c>
      <c r="I334" s="18">
        <f t="shared" ca="1" si="306"/>
        <v>0.89030092592592658</v>
      </c>
      <c r="J334" s="16">
        <f t="shared" ca="1" si="307"/>
        <v>0.89030092592592658</v>
      </c>
      <c r="K334" s="23">
        <f t="shared" ca="1" si="308"/>
        <v>0</v>
      </c>
      <c r="L334" s="16">
        <f t="shared" ca="1" si="309"/>
        <v>0.89030092592592658</v>
      </c>
      <c r="M334" s="15">
        <f t="shared" ca="1" si="296"/>
        <v>8</v>
      </c>
      <c r="N334" s="16">
        <f t="shared" ca="1" si="310"/>
        <v>9.2592592592592588E-5</v>
      </c>
      <c r="O334" s="16">
        <f t="shared" ca="1" si="311"/>
        <v>0.89039351851851922</v>
      </c>
      <c r="P334" s="14">
        <f t="shared" ca="1" si="312"/>
        <v>0.89039351851851922</v>
      </c>
      <c r="Q334" s="23">
        <f>0</f>
        <v>0</v>
      </c>
      <c r="R334" s="14">
        <f t="shared" ca="1" si="313"/>
        <v>0.89039351851851922</v>
      </c>
      <c r="S334" s="13">
        <f t="shared" ca="1" si="297"/>
        <v>34</v>
      </c>
      <c r="T334" s="14">
        <f t="shared" ca="1" si="314"/>
        <v>3.9351851851851852E-4</v>
      </c>
      <c r="U334" s="14">
        <f t="shared" ca="1" si="315"/>
        <v>0.89078703703703777</v>
      </c>
      <c r="V334" s="12">
        <f t="shared" ca="1" si="316"/>
        <v>0.89078703703703777</v>
      </c>
      <c r="W334" s="23">
        <f t="shared" ca="1" si="317"/>
        <v>0</v>
      </c>
      <c r="X334" s="12">
        <f t="shared" ca="1" si="318"/>
        <v>0.89078703703703777</v>
      </c>
      <c r="Y334" s="11">
        <f t="shared" ca="1" si="298"/>
        <v>31</v>
      </c>
      <c r="Z334" s="12">
        <f t="shared" ca="1" si="319"/>
        <v>3.5879629629629629E-4</v>
      </c>
      <c r="AA334" s="12">
        <f t="shared" ca="1" si="320"/>
        <v>0.89114583333333408</v>
      </c>
      <c r="AB334" s="10">
        <f t="shared" ca="1" si="321"/>
        <v>0.89114583333333408</v>
      </c>
      <c r="AC334" s="23">
        <f>0</f>
        <v>0</v>
      </c>
      <c r="AD334" s="10">
        <f t="shared" ca="1" si="322"/>
        <v>0.89114583333333408</v>
      </c>
      <c r="AE334" s="9">
        <f t="shared" ca="1" si="291"/>
        <v>50</v>
      </c>
      <c r="AF334" s="10">
        <f t="shared" ca="1" si="323"/>
        <v>5.7870370370370367E-4</v>
      </c>
      <c r="AG334" s="10">
        <f t="shared" ca="1" si="324"/>
        <v>0.8917245370370378</v>
      </c>
      <c r="AH334" s="9" t="str">
        <f t="shared" ca="1" si="292"/>
        <v>Bowl</v>
      </c>
      <c r="AI334" s="8">
        <f t="shared" ca="1" si="325"/>
        <v>0.8917245370370378</v>
      </c>
      <c r="AJ334" s="23">
        <f t="shared" ca="1" si="326"/>
        <v>0</v>
      </c>
      <c r="AK334" s="8">
        <f t="shared" ca="1" si="327"/>
        <v>0.8917245370370378</v>
      </c>
      <c r="AL334" s="7">
        <f t="shared" ca="1" si="293"/>
        <v>17</v>
      </c>
      <c r="AM334" s="8">
        <f t="shared" ca="1" si="328"/>
        <v>1.9675925925925926E-4</v>
      </c>
      <c r="AN334" s="8">
        <f t="shared" ca="1" si="329"/>
        <v>0.89192129629629702</v>
      </c>
      <c r="AO334" s="7" t="str">
        <f t="shared" ca="1" si="294"/>
        <v>Debit</v>
      </c>
      <c r="AP334" s="1">
        <f t="shared" ca="1" si="330"/>
        <v>0</v>
      </c>
      <c r="AQ334" s="1">
        <f t="shared" ca="1" si="331"/>
        <v>1.7361111111111112E-3</v>
      </c>
      <c r="AR334">
        <f t="shared" ca="1" si="332"/>
        <v>0</v>
      </c>
      <c r="AS334" s="33">
        <f t="shared" ca="1" si="333"/>
        <v>0</v>
      </c>
      <c r="AT334" s="33">
        <f t="shared" ca="1" si="334"/>
        <v>0</v>
      </c>
      <c r="AX334">
        <f t="shared" si="299"/>
        <v>330</v>
      </c>
      <c r="AY334" s="34">
        <v>5.8063271604940671E-4</v>
      </c>
    </row>
    <row r="335" spans="1:51">
      <c r="A335" s="2">
        <v>132</v>
      </c>
      <c r="B335" s="1">
        <f t="shared" si="300"/>
        <v>1.5277777777777779E-3</v>
      </c>
      <c r="C335" s="5">
        <f t="shared" ca="1" si="301"/>
        <v>0.89171296296296365</v>
      </c>
      <c r="D335" s="18">
        <f t="shared" ca="1" si="302"/>
        <v>0.89171296296296365</v>
      </c>
      <c r="E335" s="21">
        <f t="shared" ca="1" si="303"/>
        <v>0</v>
      </c>
      <c r="F335" s="18">
        <f t="shared" ca="1" si="304"/>
        <v>0.89171296296296365</v>
      </c>
      <c r="G335" s="25">
        <f t="shared" ca="1" si="295"/>
        <v>25</v>
      </c>
      <c r="H335" s="18">
        <f t="shared" ca="1" si="305"/>
        <v>2.8935185185185184E-4</v>
      </c>
      <c r="I335" s="18">
        <f t="shared" ca="1" si="306"/>
        <v>0.89200231481481551</v>
      </c>
      <c r="J335" s="16">
        <f t="shared" ca="1" si="307"/>
        <v>0.89200231481481551</v>
      </c>
      <c r="K335" s="23">
        <f t="shared" ca="1" si="308"/>
        <v>0</v>
      </c>
      <c r="L335" s="16">
        <f t="shared" ca="1" si="309"/>
        <v>0.89200231481481551</v>
      </c>
      <c r="M335" s="15">
        <f t="shared" ca="1" si="296"/>
        <v>10</v>
      </c>
      <c r="N335" s="16">
        <f t="shared" ca="1" si="310"/>
        <v>1.1574074074074075E-4</v>
      </c>
      <c r="O335" s="16">
        <f t="shared" ca="1" si="311"/>
        <v>0.89211805555555623</v>
      </c>
      <c r="P335" s="14">
        <f t="shared" ca="1" si="312"/>
        <v>0.89211805555555623</v>
      </c>
      <c r="Q335" s="23">
        <f>0</f>
        <v>0</v>
      </c>
      <c r="R335" s="14">
        <f t="shared" ca="1" si="313"/>
        <v>0.89211805555555623</v>
      </c>
      <c r="S335" s="13">
        <f t="shared" ca="1" si="297"/>
        <v>20</v>
      </c>
      <c r="T335" s="14">
        <f t="shared" ca="1" si="314"/>
        <v>2.3148148148148149E-4</v>
      </c>
      <c r="U335" s="14">
        <f t="shared" ca="1" si="315"/>
        <v>0.89234953703703768</v>
      </c>
      <c r="V335" s="12">
        <f t="shared" ca="1" si="316"/>
        <v>0.89234953703703768</v>
      </c>
      <c r="W335" s="23">
        <f t="shared" ca="1" si="317"/>
        <v>0</v>
      </c>
      <c r="X335" s="12">
        <f t="shared" ca="1" si="318"/>
        <v>0.89234953703703768</v>
      </c>
      <c r="Y335" s="11">
        <f t="shared" ca="1" si="298"/>
        <v>39</v>
      </c>
      <c r="Z335" s="12">
        <f t="shared" ca="1" si="319"/>
        <v>4.5138888888888887E-4</v>
      </c>
      <c r="AA335" s="12">
        <f t="shared" ca="1" si="320"/>
        <v>0.89280092592592653</v>
      </c>
      <c r="AB335" s="10">
        <f t="shared" ca="1" si="321"/>
        <v>0.89280092592592653</v>
      </c>
      <c r="AC335" s="23">
        <f>0</f>
        <v>0</v>
      </c>
      <c r="AD335" s="10">
        <f t="shared" ca="1" si="322"/>
        <v>0.89280092592592653</v>
      </c>
      <c r="AE335" s="9">
        <f t="shared" ca="1" si="291"/>
        <v>39</v>
      </c>
      <c r="AF335" s="10">
        <f t="shared" ca="1" si="323"/>
        <v>4.5138888888888887E-4</v>
      </c>
      <c r="AG335" s="10">
        <f t="shared" ca="1" si="324"/>
        <v>0.89325231481481537</v>
      </c>
      <c r="AH335" s="9" t="str">
        <f t="shared" ca="1" si="292"/>
        <v>Bowl</v>
      </c>
      <c r="AI335" s="8">
        <f t="shared" ca="1" si="325"/>
        <v>0.89325231481481537</v>
      </c>
      <c r="AJ335" s="23">
        <f t="shared" ca="1" si="326"/>
        <v>0</v>
      </c>
      <c r="AK335" s="8">
        <f t="shared" ca="1" si="327"/>
        <v>0.89325231481481537</v>
      </c>
      <c r="AL335" s="7">
        <f t="shared" ca="1" si="293"/>
        <v>21</v>
      </c>
      <c r="AM335" s="8">
        <f t="shared" ca="1" si="328"/>
        <v>2.4305555555555555E-4</v>
      </c>
      <c r="AN335" s="8">
        <f t="shared" ca="1" si="329"/>
        <v>0.89349537037037097</v>
      </c>
      <c r="AO335" s="7" t="str">
        <f t="shared" ca="1" si="294"/>
        <v>Debit</v>
      </c>
      <c r="AP335" s="1">
        <f t="shared" ca="1" si="330"/>
        <v>0</v>
      </c>
      <c r="AQ335" s="1">
        <f t="shared" ca="1" si="331"/>
        <v>1.7824074074074072E-3</v>
      </c>
      <c r="AR335">
        <f t="shared" ca="1" si="332"/>
        <v>0</v>
      </c>
      <c r="AS335" s="33">
        <f t="shared" ca="1" si="333"/>
        <v>0</v>
      </c>
      <c r="AT335" s="33">
        <f t="shared" ca="1" si="334"/>
        <v>0</v>
      </c>
      <c r="AX335">
        <f t="shared" si="299"/>
        <v>331</v>
      </c>
      <c r="AY335" s="34">
        <v>5.3207983927324723E-4</v>
      </c>
    </row>
    <row r="336" spans="1:51">
      <c r="A336" s="2">
        <v>30</v>
      </c>
      <c r="B336" s="1">
        <f t="shared" si="300"/>
        <v>3.4722222222222224E-4</v>
      </c>
      <c r="C336" s="5">
        <f t="shared" ca="1" si="301"/>
        <v>0.89206018518518593</v>
      </c>
      <c r="D336" s="18">
        <f t="shared" ca="1" si="302"/>
        <v>0.89206018518518593</v>
      </c>
      <c r="E336" s="21">
        <f t="shared" ca="1" si="303"/>
        <v>0</v>
      </c>
      <c r="F336" s="18">
        <f t="shared" ca="1" si="304"/>
        <v>0.89206018518518593</v>
      </c>
      <c r="G336" s="25">
        <f t="shared" ca="1" si="295"/>
        <v>24</v>
      </c>
      <c r="H336" s="18">
        <f t="shared" ca="1" si="305"/>
        <v>2.7777777777777778E-4</v>
      </c>
      <c r="I336" s="18">
        <f t="shared" ca="1" si="306"/>
        <v>0.89233796296296375</v>
      </c>
      <c r="J336" s="16">
        <f t="shared" ca="1" si="307"/>
        <v>0.89233796296296375</v>
      </c>
      <c r="K336" s="23">
        <f t="shared" ca="1" si="308"/>
        <v>1.1574074073927854E-5</v>
      </c>
      <c r="L336" s="16">
        <f t="shared" ca="1" si="309"/>
        <v>0.89234953703703768</v>
      </c>
      <c r="M336" s="15">
        <f t="shared" ca="1" si="296"/>
        <v>18</v>
      </c>
      <c r="N336" s="16">
        <f t="shared" ca="1" si="310"/>
        <v>2.0833333333333335E-4</v>
      </c>
      <c r="O336" s="16">
        <f t="shared" ca="1" si="311"/>
        <v>0.89255787037037104</v>
      </c>
      <c r="P336" s="14">
        <f t="shared" ca="1" si="312"/>
        <v>0.89255787037037104</v>
      </c>
      <c r="Q336" s="23">
        <f>0</f>
        <v>0</v>
      </c>
      <c r="R336" s="14">
        <f t="shared" ca="1" si="313"/>
        <v>0.89255787037037104</v>
      </c>
      <c r="S336" s="13">
        <f t="shared" ca="1" si="297"/>
        <v>16</v>
      </c>
      <c r="T336" s="14">
        <f t="shared" ca="1" si="314"/>
        <v>1.8518518518518518E-4</v>
      </c>
      <c r="U336" s="14">
        <f t="shared" ca="1" si="315"/>
        <v>0.89274305555555622</v>
      </c>
      <c r="V336" s="12">
        <f t="shared" ca="1" si="316"/>
        <v>0.89274305555555622</v>
      </c>
      <c r="W336" s="23">
        <f t="shared" ca="1" si="317"/>
        <v>5.0925925925915383E-4</v>
      </c>
      <c r="X336" s="12">
        <f t="shared" ca="1" si="318"/>
        <v>0.89325231481481537</v>
      </c>
      <c r="Y336" s="11">
        <f t="shared" ca="1" si="298"/>
        <v>49</v>
      </c>
      <c r="Z336" s="12">
        <f t="shared" ca="1" si="319"/>
        <v>5.6712962962962967E-4</v>
      </c>
      <c r="AA336" s="12">
        <f t="shared" ca="1" si="320"/>
        <v>0.89381944444444505</v>
      </c>
      <c r="AB336" s="10">
        <f t="shared" ca="1" si="321"/>
        <v>0.89381944444444505</v>
      </c>
      <c r="AC336" s="23">
        <f>0</f>
        <v>0</v>
      </c>
      <c r="AD336" s="10">
        <f t="shared" ca="1" si="322"/>
        <v>0.89381944444444505</v>
      </c>
      <c r="AE336" s="9">
        <f t="shared" ca="1" si="291"/>
        <v>45</v>
      </c>
      <c r="AF336" s="10">
        <f t="shared" ca="1" si="323"/>
        <v>5.2083333333333333E-4</v>
      </c>
      <c r="AG336" s="10">
        <f t="shared" ca="1" si="324"/>
        <v>0.89434027777777836</v>
      </c>
      <c r="AH336" s="9" t="str">
        <f t="shared" ca="1" si="292"/>
        <v>Bowl</v>
      </c>
      <c r="AI336" s="8">
        <f t="shared" ca="1" si="325"/>
        <v>0.89434027777777836</v>
      </c>
      <c r="AJ336" s="23">
        <f t="shared" ca="1" si="326"/>
        <v>0</v>
      </c>
      <c r="AK336" s="8">
        <f t="shared" ca="1" si="327"/>
        <v>0.89434027777777836</v>
      </c>
      <c r="AL336" s="7">
        <f t="shared" ca="1" si="293"/>
        <v>20</v>
      </c>
      <c r="AM336" s="8">
        <f t="shared" ca="1" si="328"/>
        <v>2.3148148148148149E-4</v>
      </c>
      <c r="AN336" s="8">
        <f t="shared" ca="1" si="329"/>
        <v>0.8945717592592598</v>
      </c>
      <c r="AO336" s="7" t="str">
        <f t="shared" ca="1" si="294"/>
        <v>Debit</v>
      </c>
      <c r="AP336" s="1">
        <f t="shared" ca="1" si="330"/>
        <v>5.2083333333308168E-4</v>
      </c>
      <c r="AQ336" s="1">
        <f t="shared" ca="1" si="331"/>
        <v>1.9907407407407408E-3</v>
      </c>
      <c r="AR336">
        <f t="shared" ca="1" si="332"/>
        <v>0</v>
      </c>
      <c r="AS336" s="33">
        <f t="shared" ca="1" si="333"/>
        <v>0</v>
      </c>
      <c r="AT336" s="33">
        <f t="shared" ca="1" si="334"/>
        <v>0</v>
      </c>
      <c r="AX336">
        <f t="shared" si="299"/>
        <v>332</v>
      </c>
      <c r="AY336" s="34">
        <v>5.6840350570696338E-4</v>
      </c>
    </row>
    <row r="337" spans="1:51">
      <c r="A337" s="2">
        <v>39</v>
      </c>
      <c r="B337" s="1">
        <f t="shared" si="300"/>
        <v>4.5138888888888887E-4</v>
      </c>
      <c r="C337" s="5">
        <f t="shared" ca="1" si="301"/>
        <v>0.89251157407407478</v>
      </c>
      <c r="D337" s="18">
        <f t="shared" ca="1" si="302"/>
        <v>0.89251157407407478</v>
      </c>
      <c r="E337" s="21">
        <f t="shared" ca="1" si="303"/>
        <v>0</v>
      </c>
      <c r="F337" s="18">
        <f t="shared" ca="1" si="304"/>
        <v>0.89251157407407478</v>
      </c>
      <c r="G337" s="25">
        <f t="shared" ca="1" si="295"/>
        <v>27</v>
      </c>
      <c r="H337" s="18">
        <f t="shared" ca="1" si="305"/>
        <v>3.1250000000000001E-4</v>
      </c>
      <c r="I337" s="18">
        <f t="shared" ca="1" si="306"/>
        <v>0.89282407407407482</v>
      </c>
      <c r="J337" s="16">
        <f t="shared" ca="1" si="307"/>
        <v>0.89282407407407482</v>
      </c>
      <c r="K337" s="23">
        <f t="shared" ca="1" si="308"/>
        <v>0</v>
      </c>
      <c r="L337" s="16">
        <f t="shared" ca="1" si="309"/>
        <v>0.89282407407407482</v>
      </c>
      <c r="M337" s="15">
        <f t="shared" ca="1" si="296"/>
        <v>26</v>
      </c>
      <c r="N337" s="16">
        <f t="shared" ca="1" si="310"/>
        <v>3.0092592592592595E-4</v>
      </c>
      <c r="O337" s="16">
        <f t="shared" ca="1" si="311"/>
        <v>0.89312500000000072</v>
      </c>
      <c r="P337" s="14">
        <f t="shared" ca="1" si="312"/>
        <v>0.89312500000000072</v>
      </c>
      <c r="Q337" s="23">
        <f>0</f>
        <v>0</v>
      </c>
      <c r="R337" s="14">
        <f t="shared" ca="1" si="313"/>
        <v>0.89312500000000072</v>
      </c>
      <c r="S337" s="13">
        <f t="shared" ca="1" si="297"/>
        <v>30</v>
      </c>
      <c r="T337" s="14">
        <f t="shared" ca="1" si="314"/>
        <v>3.4722222222222224E-4</v>
      </c>
      <c r="U337" s="14">
        <f t="shared" ca="1" si="315"/>
        <v>0.893472222222223</v>
      </c>
      <c r="V337" s="12">
        <f t="shared" ca="1" si="316"/>
        <v>0.893472222222223</v>
      </c>
      <c r="W337" s="23">
        <f t="shared" ca="1" si="317"/>
        <v>8.6805555555535818E-4</v>
      </c>
      <c r="X337" s="12">
        <f t="shared" ca="1" si="318"/>
        <v>0.89434027777777836</v>
      </c>
      <c r="Y337" s="11">
        <f t="shared" ca="1" si="298"/>
        <v>33</v>
      </c>
      <c r="Z337" s="12">
        <f t="shared" ca="1" si="319"/>
        <v>3.8194444444444446E-4</v>
      </c>
      <c r="AA337" s="12">
        <f t="shared" ca="1" si="320"/>
        <v>0.89472222222222275</v>
      </c>
      <c r="AB337" s="10">
        <f t="shared" ca="1" si="321"/>
        <v>0.89472222222222275</v>
      </c>
      <c r="AC337" s="23">
        <f>0</f>
        <v>0</v>
      </c>
      <c r="AD337" s="10">
        <f t="shared" ca="1" si="322"/>
        <v>0.89472222222222275</v>
      </c>
      <c r="AE337" s="9">
        <f t="shared" ca="1" si="291"/>
        <v>20</v>
      </c>
      <c r="AF337" s="10">
        <f t="shared" ca="1" si="323"/>
        <v>2.3148148148148149E-4</v>
      </c>
      <c r="AG337" s="10">
        <f t="shared" ca="1" si="324"/>
        <v>0.8949537037037042</v>
      </c>
      <c r="AH337" s="9" t="str">
        <f t="shared" ca="1" si="292"/>
        <v>Bowl</v>
      </c>
      <c r="AI337" s="8">
        <f t="shared" ca="1" si="325"/>
        <v>0.8949537037037042</v>
      </c>
      <c r="AJ337" s="23">
        <f t="shared" ca="1" si="326"/>
        <v>0</v>
      </c>
      <c r="AK337" s="8">
        <f t="shared" ca="1" si="327"/>
        <v>0.8949537037037042</v>
      </c>
      <c r="AL337" s="7">
        <f t="shared" ca="1" si="293"/>
        <v>16</v>
      </c>
      <c r="AM337" s="8">
        <f t="shared" ca="1" si="328"/>
        <v>1.8518518518518518E-4</v>
      </c>
      <c r="AN337" s="8">
        <f t="shared" ca="1" si="329"/>
        <v>0.89513888888888937</v>
      </c>
      <c r="AO337" s="7" t="str">
        <f t="shared" ca="1" si="294"/>
        <v>Debit</v>
      </c>
      <c r="AP337" s="1">
        <f t="shared" ca="1" si="330"/>
        <v>8.6805555555535818E-4</v>
      </c>
      <c r="AQ337" s="1">
        <f t="shared" ca="1" si="331"/>
        <v>1.7592592592592592E-3</v>
      </c>
      <c r="AR337">
        <f t="shared" ca="1" si="332"/>
        <v>0</v>
      </c>
      <c r="AS337" s="33">
        <f t="shared" ca="1" si="333"/>
        <v>0</v>
      </c>
      <c r="AT337" s="33">
        <f t="shared" ca="1" si="334"/>
        <v>0</v>
      </c>
      <c r="AX337">
        <f t="shared" si="299"/>
        <v>333</v>
      </c>
      <c r="AY337" s="34">
        <v>4.5131609597019772E-4</v>
      </c>
    </row>
    <row r="338" spans="1:51">
      <c r="A338" s="2">
        <v>46</v>
      </c>
      <c r="B338" s="1">
        <f t="shared" si="300"/>
        <v>5.3240740740740744E-4</v>
      </c>
      <c r="C338" s="5">
        <f t="shared" ca="1" si="301"/>
        <v>0.89304398148148223</v>
      </c>
      <c r="D338" s="18">
        <f t="shared" ca="1" si="302"/>
        <v>0.89304398148148223</v>
      </c>
      <c r="E338" s="21">
        <f t="shared" ca="1" si="303"/>
        <v>0</v>
      </c>
      <c r="F338" s="18">
        <f t="shared" ca="1" si="304"/>
        <v>0.89304398148148223</v>
      </c>
      <c r="G338" s="25">
        <f t="shared" ca="1" si="295"/>
        <v>14</v>
      </c>
      <c r="H338" s="18">
        <f t="shared" ca="1" si="305"/>
        <v>1.6203703703703703E-4</v>
      </c>
      <c r="I338" s="18">
        <f t="shared" ca="1" si="306"/>
        <v>0.89320601851851922</v>
      </c>
      <c r="J338" s="16">
        <f t="shared" ca="1" si="307"/>
        <v>0.89320601851851922</v>
      </c>
      <c r="K338" s="23">
        <f t="shared" ca="1" si="308"/>
        <v>2.6620370370378232E-4</v>
      </c>
      <c r="L338" s="16">
        <f t="shared" ca="1" si="309"/>
        <v>0.893472222222223</v>
      </c>
      <c r="M338" s="15">
        <f t="shared" ca="1" si="296"/>
        <v>17</v>
      </c>
      <c r="N338" s="16">
        <f t="shared" ca="1" si="310"/>
        <v>1.9675925925925926E-4</v>
      </c>
      <c r="O338" s="16">
        <f t="shared" ca="1" si="311"/>
        <v>0.89366898148148222</v>
      </c>
      <c r="P338" s="14">
        <f t="shared" ca="1" si="312"/>
        <v>0.89366898148148222</v>
      </c>
      <c r="Q338" s="23">
        <f>0</f>
        <v>0</v>
      </c>
      <c r="R338" s="14">
        <f t="shared" ca="1" si="313"/>
        <v>0.89366898148148222</v>
      </c>
      <c r="S338" s="13">
        <f t="shared" ca="1" si="297"/>
        <v>16</v>
      </c>
      <c r="T338" s="14">
        <f t="shared" ca="1" si="314"/>
        <v>1.8518518518518518E-4</v>
      </c>
      <c r="U338" s="14">
        <f t="shared" ca="1" si="315"/>
        <v>0.89385416666666739</v>
      </c>
      <c r="V338" s="12">
        <f t="shared" ca="1" si="316"/>
        <v>0.89385416666666739</v>
      </c>
      <c r="W338" s="23">
        <f t="shared" ca="1" si="317"/>
        <v>1.0995370370368018E-3</v>
      </c>
      <c r="X338" s="12">
        <f t="shared" ca="1" si="318"/>
        <v>0.8949537037037042</v>
      </c>
      <c r="Y338" s="11">
        <f t="shared" ca="1" si="298"/>
        <v>30</v>
      </c>
      <c r="Z338" s="12">
        <f t="shared" ca="1" si="319"/>
        <v>3.4722222222222224E-4</v>
      </c>
      <c r="AA338" s="12">
        <f t="shared" ca="1" si="320"/>
        <v>0.89530092592592647</v>
      </c>
      <c r="AB338" s="10">
        <f t="shared" ca="1" si="321"/>
        <v>0.89530092592592647</v>
      </c>
      <c r="AC338" s="23">
        <f>0</f>
        <v>0</v>
      </c>
      <c r="AD338" s="10">
        <f t="shared" ca="1" si="322"/>
        <v>0.89530092592592647</v>
      </c>
      <c r="AE338" s="9">
        <f t="shared" ca="1" si="291"/>
        <v>43</v>
      </c>
      <c r="AF338" s="10">
        <f t="shared" ca="1" si="323"/>
        <v>4.9768518518518521E-4</v>
      </c>
      <c r="AG338" s="10">
        <f t="shared" ca="1" si="324"/>
        <v>0.8957986111111117</v>
      </c>
      <c r="AH338" s="9" t="str">
        <f t="shared" ca="1" si="292"/>
        <v>Bowl</v>
      </c>
      <c r="AI338" s="8">
        <f t="shared" ca="1" si="325"/>
        <v>0.8957986111111117</v>
      </c>
      <c r="AJ338" s="23">
        <f t="shared" ca="1" si="326"/>
        <v>0</v>
      </c>
      <c r="AK338" s="8">
        <f t="shared" ca="1" si="327"/>
        <v>0.8957986111111117</v>
      </c>
      <c r="AL338" s="7">
        <f t="shared" ca="1" si="293"/>
        <v>18</v>
      </c>
      <c r="AM338" s="8">
        <f t="shared" ca="1" si="328"/>
        <v>2.0833333333333335E-4</v>
      </c>
      <c r="AN338" s="8">
        <f t="shared" ca="1" si="329"/>
        <v>0.89600694444444506</v>
      </c>
      <c r="AO338" s="7" t="str">
        <f t="shared" ca="1" si="294"/>
        <v>Debit</v>
      </c>
      <c r="AP338" s="1">
        <f t="shared" ca="1" si="330"/>
        <v>1.3657407407405842E-3</v>
      </c>
      <c r="AQ338" s="1">
        <f t="shared" ca="1" si="331"/>
        <v>1.5972222222222221E-3</v>
      </c>
      <c r="AR338">
        <f t="shared" ca="1" si="332"/>
        <v>0</v>
      </c>
      <c r="AS338" s="33">
        <f t="shared" ca="1" si="333"/>
        <v>0</v>
      </c>
      <c r="AT338" s="33">
        <f t="shared" ca="1" si="334"/>
        <v>0</v>
      </c>
      <c r="AX338">
        <f t="shared" si="299"/>
        <v>334</v>
      </c>
      <c r="AY338" s="34">
        <v>4.0785872350340875E-4</v>
      </c>
    </row>
    <row r="339" spans="1:51">
      <c r="A339" s="2">
        <v>177</v>
      </c>
      <c r="B339" s="1">
        <f t="shared" si="300"/>
        <v>2.0486111111111113E-3</v>
      </c>
      <c r="C339" s="5">
        <f t="shared" ca="1" si="301"/>
        <v>0.89509259259259333</v>
      </c>
      <c r="D339" s="18">
        <f t="shared" ca="1" si="302"/>
        <v>0.89509259259259333</v>
      </c>
      <c r="E339" s="21">
        <f t="shared" ca="1" si="303"/>
        <v>0</v>
      </c>
      <c r="F339" s="18">
        <f t="shared" ca="1" si="304"/>
        <v>0.89509259259259333</v>
      </c>
      <c r="G339" s="25">
        <f t="shared" ca="1" si="295"/>
        <v>13</v>
      </c>
      <c r="H339" s="18">
        <f t="shared" ca="1" si="305"/>
        <v>1.5046296296296297E-4</v>
      </c>
      <c r="I339" s="18">
        <f t="shared" ca="1" si="306"/>
        <v>0.89524305555555628</v>
      </c>
      <c r="J339" s="16">
        <f t="shared" ca="1" si="307"/>
        <v>0.89524305555555628</v>
      </c>
      <c r="K339" s="23">
        <f t="shared" ca="1" si="308"/>
        <v>0</v>
      </c>
      <c r="L339" s="16">
        <f t="shared" ca="1" si="309"/>
        <v>0.89524305555555628</v>
      </c>
      <c r="M339" s="15">
        <f t="shared" ca="1" si="296"/>
        <v>9</v>
      </c>
      <c r="N339" s="16">
        <f t="shared" ca="1" si="310"/>
        <v>1.0416666666666667E-4</v>
      </c>
      <c r="O339" s="16">
        <f t="shared" ca="1" si="311"/>
        <v>0.89534722222222296</v>
      </c>
      <c r="P339" s="14">
        <f t="shared" ca="1" si="312"/>
        <v>0.89534722222222296</v>
      </c>
      <c r="Q339" s="23">
        <f>0</f>
        <v>0</v>
      </c>
      <c r="R339" s="14">
        <f t="shared" ca="1" si="313"/>
        <v>0.89534722222222296</v>
      </c>
      <c r="S339" s="13">
        <f t="shared" ca="1" si="297"/>
        <v>31</v>
      </c>
      <c r="T339" s="14">
        <f t="shared" ca="1" si="314"/>
        <v>3.5879629629629629E-4</v>
      </c>
      <c r="U339" s="14">
        <f t="shared" ca="1" si="315"/>
        <v>0.89570601851851928</v>
      </c>
      <c r="V339" s="12">
        <f t="shared" ca="1" si="316"/>
        <v>0.89570601851851928</v>
      </c>
      <c r="W339" s="23">
        <f t="shared" ca="1" si="317"/>
        <v>9.2592592592422029E-5</v>
      </c>
      <c r="X339" s="12">
        <f t="shared" ca="1" si="318"/>
        <v>0.8957986111111117</v>
      </c>
      <c r="Y339" s="11">
        <f t="shared" ca="1" si="298"/>
        <v>48</v>
      </c>
      <c r="Z339" s="12">
        <f t="shared" ca="1" si="319"/>
        <v>5.5555555555555556E-4</v>
      </c>
      <c r="AA339" s="12">
        <f t="shared" ca="1" si="320"/>
        <v>0.89635416666666723</v>
      </c>
      <c r="AB339" s="10">
        <f t="shared" ca="1" si="321"/>
        <v>0.89635416666666723</v>
      </c>
      <c r="AC339" s="23">
        <f>0</f>
        <v>0</v>
      </c>
      <c r="AD339" s="10">
        <f t="shared" ca="1" si="322"/>
        <v>0.89635416666666723</v>
      </c>
      <c r="AE339" s="9">
        <f t="shared" ca="1" si="291"/>
        <v>30</v>
      </c>
      <c r="AF339" s="10">
        <f t="shared" ca="1" si="323"/>
        <v>3.4722222222222224E-4</v>
      </c>
      <c r="AG339" s="10">
        <f t="shared" ca="1" si="324"/>
        <v>0.89670138888888951</v>
      </c>
      <c r="AH339" s="9" t="str">
        <f t="shared" ca="1" si="292"/>
        <v>Burrito</v>
      </c>
      <c r="AI339" s="8">
        <f t="shared" ca="1" si="325"/>
        <v>0.89670138888888951</v>
      </c>
      <c r="AJ339" s="23">
        <f t="shared" ca="1" si="326"/>
        <v>0</v>
      </c>
      <c r="AK339" s="8">
        <f t="shared" ca="1" si="327"/>
        <v>0.89670138888888951</v>
      </c>
      <c r="AL339" s="7">
        <f t="shared" ca="1" si="293"/>
        <v>30</v>
      </c>
      <c r="AM339" s="8">
        <f t="shared" ca="1" si="328"/>
        <v>3.4722222222222224E-4</v>
      </c>
      <c r="AN339" s="8">
        <f t="shared" ca="1" si="329"/>
        <v>0.89704861111111178</v>
      </c>
      <c r="AO339" s="7" t="str">
        <f t="shared" ca="1" si="294"/>
        <v>Debit</v>
      </c>
      <c r="AP339" s="1">
        <f t="shared" ca="1" si="330"/>
        <v>9.2592592592422029E-5</v>
      </c>
      <c r="AQ339" s="1">
        <f t="shared" ca="1" si="331"/>
        <v>1.8634259259259259E-3</v>
      </c>
      <c r="AR339">
        <f t="shared" ca="1" si="332"/>
        <v>0</v>
      </c>
      <c r="AS339" s="33">
        <f t="shared" ca="1" si="333"/>
        <v>0</v>
      </c>
      <c r="AT339" s="33">
        <f t="shared" ca="1" si="334"/>
        <v>0</v>
      </c>
      <c r="AX339">
        <f t="shared" si="299"/>
        <v>335</v>
      </c>
      <c r="AY339" s="34">
        <v>4.6529233636151895E-4</v>
      </c>
    </row>
    <row r="340" spans="1:51">
      <c r="A340" s="2">
        <v>87</v>
      </c>
      <c r="B340" s="1">
        <f t="shared" si="300"/>
        <v>1.0069444444444444E-3</v>
      </c>
      <c r="C340" s="5">
        <f t="shared" ca="1" si="301"/>
        <v>0.89609953703703782</v>
      </c>
      <c r="D340" s="18">
        <f t="shared" ca="1" si="302"/>
        <v>0.89609953703703782</v>
      </c>
      <c r="E340" s="21">
        <f t="shared" ca="1" si="303"/>
        <v>0</v>
      </c>
      <c r="F340" s="18">
        <f t="shared" ca="1" si="304"/>
        <v>0.89609953703703782</v>
      </c>
      <c r="G340" s="25">
        <f t="shared" ca="1" si="295"/>
        <v>30</v>
      </c>
      <c r="H340" s="18">
        <f t="shared" ca="1" si="305"/>
        <v>3.4722222222222224E-4</v>
      </c>
      <c r="I340" s="18">
        <f t="shared" ca="1" si="306"/>
        <v>0.8964467592592601</v>
      </c>
      <c r="J340" s="16">
        <f t="shared" ca="1" si="307"/>
        <v>0.8964467592592601</v>
      </c>
      <c r="K340" s="23">
        <f t="shared" ca="1" si="308"/>
        <v>0</v>
      </c>
      <c r="L340" s="16">
        <f t="shared" ca="1" si="309"/>
        <v>0.8964467592592601</v>
      </c>
      <c r="M340" s="15">
        <f t="shared" ca="1" si="296"/>
        <v>31</v>
      </c>
      <c r="N340" s="16">
        <f t="shared" ca="1" si="310"/>
        <v>3.5879629629629629E-4</v>
      </c>
      <c r="O340" s="16">
        <f t="shared" ca="1" si="311"/>
        <v>0.89680555555555641</v>
      </c>
      <c r="P340" s="14">
        <f t="shared" ca="1" si="312"/>
        <v>0.89680555555555641</v>
      </c>
      <c r="Q340" s="23">
        <f>0</f>
        <v>0</v>
      </c>
      <c r="R340" s="14">
        <f t="shared" ca="1" si="313"/>
        <v>0.89680555555555641</v>
      </c>
      <c r="S340" s="13">
        <f t="shared" ca="1" si="297"/>
        <v>15</v>
      </c>
      <c r="T340" s="14">
        <f t="shared" ca="1" si="314"/>
        <v>1.7361111111111112E-4</v>
      </c>
      <c r="U340" s="14">
        <f t="shared" ca="1" si="315"/>
        <v>0.89697916666666755</v>
      </c>
      <c r="V340" s="12">
        <f t="shared" ca="1" si="316"/>
        <v>0.89697916666666755</v>
      </c>
      <c r="W340" s="23">
        <f t="shared" ca="1" si="317"/>
        <v>0</v>
      </c>
      <c r="X340" s="12">
        <f t="shared" ca="1" si="318"/>
        <v>0.89697916666666755</v>
      </c>
      <c r="Y340" s="11">
        <f t="shared" ca="1" si="298"/>
        <v>38</v>
      </c>
      <c r="Z340" s="12">
        <f t="shared" ca="1" si="319"/>
        <v>4.3981481481481481E-4</v>
      </c>
      <c r="AA340" s="12">
        <f t="shared" ca="1" si="320"/>
        <v>0.89741898148148236</v>
      </c>
      <c r="AB340" s="10">
        <f t="shared" ca="1" si="321"/>
        <v>0.89741898148148236</v>
      </c>
      <c r="AC340" s="23">
        <f>0</f>
        <v>0</v>
      </c>
      <c r="AD340" s="10">
        <f t="shared" ca="1" si="322"/>
        <v>0.89741898148148236</v>
      </c>
      <c r="AE340" s="9">
        <f t="shared" ca="1" si="291"/>
        <v>49</v>
      </c>
      <c r="AF340" s="10">
        <f t="shared" ca="1" si="323"/>
        <v>5.6712962962962967E-4</v>
      </c>
      <c r="AG340" s="10">
        <f t="shared" ca="1" si="324"/>
        <v>0.89798611111111204</v>
      </c>
      <c r="AH340" s="9" t="str">
        <f t="shared" ca="1" si="292"/>
        <v>Burrito</v>
      </c>
      <c r="AI340" s="8">
        <f t="shared" ca="1" si="325"/>
        <v>0.89798611111111204</v>
      </c>
      <c r="AJ340" s="23">
        <f t="shared" ca="1" si="326"/>
        <v>0</v>
      </c>
      <c r="AK340" s="8">
        <f t="shared" ca="1" si="327"/>
        <v>0.89798611111111204</v>
      </c>
      <c r="AL340" s="7">
        <f t="shared" ca="1" si="293"/>
        <v>12</v>
      </c>
      <c r="AM340" s="8">
        <f t="shared" ca="1" si="328"/>
        <v>1.3888888888888889E-4</v>
      </c>
      <c r="AN340" s="8">
        <f t="shared" ca="1" si="329"/>
        <v>0.89812500000000095</v>
      </c>
      <c r="AO340" s="7" t="str">
        <f t="shared" ca="1" si="294"/>
        <v>Debit</v>
      </c>
      <c r="AP340" s="1">
        <f t="shared" ca="1" si="330"/>
        <v>0</v>
      </c>
      <c r="AQ340" s="1">
        <f t="shared" ca="1" si="331"/>
        <v>2.0254629629629629E-3</v>
      </c>
      <c r="AR340">
        <f t="shared" ca="1" si="332"/>
        <v>0</v>
      </c>
      <c r="AS340" s="33">
        <f t="shared" ca="1" si="333"/>
        <v>0</v>
      </c>
      <c r="AT340" s="33">
        <f t="shared" ca="1" si="334"/>
        <v>0</v>
      </c>
      <c r="AX340">
        <f t="shared" si="299"/>
        <v>336</v>
      </c>
      <c r="AY340" s="34">
        <v>5.38703994875392E-4</v>
      </c>
    </row>
    <row r="341" spans="1:51">
      <c r="A341" s="2">
        <v>50</v>
      </c>
      <c r="B341" s="1">
        <f t="shared" si="300"/>
        <v>5.7870370370370367E-4</v>
      </c>
      <c r="C341" s="5">
        <f t="shared" ca="1" si="301"/>
        <v>0.89667824074074154</v>
      </c>
      <c r="D341" s="18">
        <f t="shared" ca="1" si="302"/>
        <v>0.89667824074074154</v>
      </c>
      <c r="E341" s="21">
        <f t="shared" ca="1" si="303"/>
        <v>0</v>
      </c>
      <c r="F341" s="18">
        <f t="shared" ca="1" si="304"/>
        <v>0.89667824074074154</v>
      </c>
      <c r="G341" s="25">
        <f t="shared" ca="1" si="295"/>
        <v>25</v>
      </c>
      <c r="H341" s="18">
        <f t="shared" ca="1" si="305"/>
        <v>2.8935185185185184E-4</v>
      </c>
      <c r="I341" s="18">
        <f t="shared" ca="1" si="306"/>
        <v>0.8969675925925934</v>
      </c>
      <c r="J341" s="16">
        <f t="shared" ca="1" si="307"/>
        <v>0.8969675925925934</v>
      </c>
      <c r="K341" s="23">
        <f t="shared" ca="1" si="308"/>
        <v>1.1574074074149898E-5</v>
      </c>
      <c r="L341" s="16">
        <f t="shared" ca="1" si="309"/>
        <v>0.89697916666666755</v>
      </c>
      <c r="M341" s="15">
        <f t="shared" ca="1" si="296"/>
        <v>30</v>
      </c>
      <c r="N341" s="16">
        <f t="shared" ca="1" si="310"/>
        <v>3.4722222222222224E-4</v>
      </c>
      <c r="O341" s="16">
        <f t="shared" ca="1" si="311"/>
        <v>0.89732638888888983</v>
      </c>
      <c r="P341" s="14">
        <f t="shared" ca="1" si="312"/>
        <v>0.89732638888888983</v>
      </c>
      <c r="Q341" s="23">
        <f>0</f>
        <v>0</v>
      </c>
      <c r="R341" s="14">
        <f t="shared" ca="1" si="313"/>
        <v>0.89732638888888983</v>
      </c>
      <c r="S341" s="13">
        <f t="shared" ca="1" si="297"/>
        <v>37</v>
      </c>
      <c r="T341" s="14">
        <f t="shared" ca="1" si="314"/>
        <v>4.2824074074074075E-4</v>
      </c>
      <c r="U341" s="14">
        <f t="shared" ca="1" si="315"/>
        <v>0.8977546296296306</v>
      </c>
      <c r="V341" s="12">
        <f t="shared" ca="1" si="316"/>
        <v>0.8977546296296306</v>
      </c>
      <c r="W341" s="23">
        <f t="shared" ca="1" si="317"/>
        <v>2.3148148148144365E-4</v>
      </c>
      <c r="X341" s="12">
        <f t="shared" ca="1" si="318"/>
        <v>0.89798611111111204</v>
      </c>
      <c r="Y341" s="11">
        <f t="shared" ca="1" si="298"/>
        <v>32</v>
      </c>
      <c r="Z341" s="12">
        <f t="shared" ca="1" si="319"/>
        <v>3.7037037037037035E-4</v>
      </c>
      <c r="AA341" s="12">
        <f t="shared" ca="1" si="320"/>
        <v>0.89835648148148239</v>
      </c>
      <c r="AB341" s="10">
        <f t="shared" ca="1" si="321"/>
        <v>0.89835648148148239</v>
      </c>
      <c r="AC341" s="23">
        <f>0</f>
        <v>0</v>
      </c>
      <c r="AD341" s="10">
        <f t="shared" ca="1" si="322"/>
        <v>0.89835648148148239</v>
      </c>
      <c r="AE341" s="9">
        <f t="shared" ca="1" si="291"/>
        <v>42</v>
      </c>
      <c r="AF341" s="10">
        <f t="shared" ca="1" si="323"/>
        <v>4.861111111111111E-4</v>
      </c>
      <c r="AG341" s="10">
        <f t="shared" ca="1" si="324"/>
        <v>0.89884259259259347</v>
      </c>
      <c r="AH341" s="9" t="str">
        <f t="shared" ca="1" si="292"/>
        <v>Bowl</v>
      </c>
      <c r="AI341" s="8">
        <f t="shared" ca="1" si="325"/>
        <v>0.89884259259259347</v>
      </c>
      <c r="AJ341" s="23">
        <f t="shared" ca="1" si="326"/>
        <v>0</v>
      </c>
      <c r="AK341" s="8">
        <f t="shared" ca="1" si="327"/>
        <v>0.89884259259259347</v>
      </c>
      <c r="AL341" s="7">
        <f t="shared" ca="1" si="293"/>
        <v>36</v>
      </c>
      <c r="AM341" s="8">
        <f t="shared" ca="1" si="328"/>
        <v>4.1666666666666669E-4</v>
      </c>
      <c r="AN341" s="8">
        <f t="shared" ca="1" si="329"/>
        <v>0.89925925925926009</v>
      </c>
      <c r="AO341" s="7" t="str">
        <f t="shared" ca="1" si="294"/>
        <v>Cash</v>
      </c>
      <c r="AP341" s="1">
        <f t="shared" ca="1" si="330"/>
        <v>2.4305555555559355E-4</v>
      </c>
      <c r="AQ341" s="1">
        <f t="shared" ca="1" si="331"/>
        <v>2.3379629629629627E-3</v>
      </c>
      <c r="AR341">
        <f t="shared" ca="1" si="332"/>
        <v>0</v>
      </c>
      <c r="AS341" s="33">
        <f t="shared" ca="1" si="333"/>
        <v>0</v>
      </c>
      <c r="AT341" s="33">
        <f t="shared" ca="1" si="334"/>
        <v>0</v>
      </c>
      <c r="AX341">
        <f t="shared" si="299"/>
        <v>337</v>
      </c>
      <c r="AY341" s="34">
        <v>5.0983977708117328E-4</v>
      </c>
    </row>
    <row r="342" spans="1:51">
      <c r="A342" s="2">
        <v>50</v>
      </c>
      <c r="B342" s="1">
        <f t="shared" si="300"/>
        <v>5.7870370370370367E-4</v>
      </c>
      <c r="C342" s="5">
        <f t="shared" ca="1" si="301"/>
        <v>0.89725694444444526</v>
      </c>
      <c r="D342" s="18">
        <f t="shared" ca="1" si="302"/>
        <v>0.89725694444444526</v>
      </c>
      <c r="E342" s="21">
        <f t="shared" ca="1" si="303"/>
        <v>0</v>
      </c>
      <c r="F342" s="18">
        <f t="shared" ca="1" si="304"/>
        <v>0.89725694444444526</v>
      </c>
      <c r="G342" s="25">
        <f t="shared" ca="1" si="295"/>
        <v>17</v>
      </c>
      <c r="H342" s="18">
        <f t="shared" ca="1" si="305"/>
        <v>1.9675925925925926E-4</v>
      </c>
      <c r="I342" s="18">
        <f t="shared" ca="1" si="306"/>
        <v>0.89745370370370448</v>
      </c>
      <c r="J342" s="16">
        <f t="shared" ca="1" si="307"/>
        <v>0.89745370370370448</v>
      </c>
      <c r="K342" s="23">
        <f t="shared" ca="1" si="308"/>
        <v>3.00925925926121E-4</v>
      </c>
      <c r="L342" s="16">
        <f t="shared" ca="1" si="309"/>
        <v>0.8977546296296306</v>
      </c>
      <c r="M342" s="15">
        <f t="shared" ca="1" si="296"/>
        <v>33</v>
      </c>
      <c r="N342" s="16">
        <f t="shared" ca="1" si="310"/>
        <v>3.8194444444444446E-4</v>
      </c>
      <c r="O342" s="16">
        <f t="shared" ca="1" si="311"/>
        <v>0.89813657407407499</v>
      </c>
      <c r="P342" s="14">
        <f t="shared" ca="1" si="312"/>
        <v>0.89813657407407499</v>
      </c>
      <c r="Q342" s="23">
        <f>0</f>
        <v>0</v>
      </c>
      <c r="R342" s="14">
        <f t="shared" ca="1" si="313"/>
        <v>0.89813657407407499</v>
      </c>
      <c r="S342" s="13">
        <f t="shared" ca="1" si="297"/>
        <v>20</v>
      </c>
      <c r="T342" s="14">
        <f t="shared" ca="1" si="314"/>
        <v>2.3148148148148149E-4</v>
      </c>
      <c r="U342" s="14">
        <f t="shared" ca="1" si="315"/>
        <v>0.89836805555555643</v>
      </c>
      <c r="V342" s="12">
        <f t="shared" ca="1" si="316"/>
        <v>0.89836805555555643</v>
      </c>
      <c r="W342" s="23">
        <f t="shared" ca="1" si="317"/>
        <v>4.745370370370372E-4</v>
      </c>
      <c r="X342" s="12">
        <f t="shared" ca="1" si="318"/>
        <v>0.89884259259259347</v>
      </c>
      <c r="Y342" s="11">
        <f t="shared" ca="1" si="298"/>
        <v>49</v>
      </c>
      <c r="Z342" s="12">
        <f t="shared" ca="1" si="319"/>
        <v>5.6712962962962967E-4</v>
      </c>
      <c r="AA342" s="12">
        <f t="shared" ca="1" si="320"/>
        <v>0.89940972222222315</v>
      </c>
      <c r="AB342" s="10">
        <f t="shared" ca="1" si="321"/>
        <v>0.89940972222222315</v>
      </c>
      <c r="AC342" s="23">
        <f>0</f>
        <v>0</v>
      </c>
      <c r="AD342" s="10">
        <f t="shared" ca="1" si="322"/>
        <v>0.89940972222222315</v>
      </c>
      <c r="AE342" s="9">
        <f t="shared" ca="1" si="291"/>
        <v>65</v>
      </c>
      <c r="AF342" s="10">
        <f t="shared" ca="1" si="323"/>
        <v>7.5231481481481482E-4</v>
      </c>
      <c r="AG342" s="10">
        <f t="shared" ca="1" si="324"/>
        <v>0.90016203703703801</v>
      </c>
      <c r="AH342" s="9" t="str">
        <f t="shared" ca="1" si="292"/>
        <v>Quesadilla</v>
      </c>
      <c r="AI342" s="8">
        <f t="shared" ca="1" si="325"/>
        <v>0.90016203703703801</v>
      </c>
      <c r="AJ342" s="23">
        <f t="shared" ca="1" si="326"/>
        <v>0</v>
      </c>
      <c r="AK342" s="8">
        <f t="shared" ca="1" si="327"/>
        <v>0.90016203703703801</v>
      </c>
      <c r="AL342" s="7">
        <f t="shared" ca="1" si="293"/>
        <v>15</v>
      </c>
      <c r="AM342" s="8">
        <f t="shared" ca="1" si="328"/>
        <v>1.7361111111111112E-4</v>
      </c>
      <c r="AN342" s="8">
        <f t="shared" ca="1" si="329"/>
        <v>0.90033564814814915</v>
      </c>
      <c r="AO342" s="7" t="str">
        <f t="shared" ca="1" si="294"/>
        <v>Debit</v>
      </c>
      <c r="AP342" s="1">
        <f t="shared" ca="1" si="330"/>
        <v>7.754629629631582E-4</v>
      </c>
      <c r="AQ342" s="1">
        <f t="shared" ca="1" si="331"/>
        <v>2.3032407407407407E-3</v>
      </c>
      <c r="AR342">
        <f t="shared" ca="1" si="332"/>
        <v>0</v>
      </c>
      <c r="AS342" s="33">
        <f t="shared" ca="1" si="333"/>
        <v>0</v>
      </c>
      <c r="AT342" s="33">
        <f t="shared" ca="1" si="334"/>
        <v>0</v>
      </c>
      <c r="AX342">
        <f t="shared" si="299"/>
        <v>338</v>
      </c>
      <c r="AY342" s="34">
        <v>4.6525593990218405E-4</v>
      </c>
    </row>
    <row r="343" spans="1:51">
      <c r="A343" s="2">
        <v>28</v>
      </c>
      <c r="B343" s="1">
        <f t="shared" si="300"/>
        <v>3.2407407407407406E-4</v>
      </c>
      <c r="C343" s="5">
        <f t="shared" ca="1" si="301"/>
        <v>0.89758101851851935</v>
      </c>
      <c r="D343" s="18">
        <f t="shared" ca="1" si="302"/>
        <v>0.89758101851851935</v>
      </c>
      <c r="E343" s="21">
        <f t="shared" ca="1" si="303"/>
        <v>0</v>
      </c>
      <c r="F343" s="18">
        <f t="shared" ca="1" si="304"/>
        <v>0.89758101851851935</v>
      </c>
      <c r="G343" s="25">
        <f t="shared" ca="1" si="295"/>
        <v>19</v>
      </c>
      <c r="H343" s="18">
        <f t="shared" ca="1" si="305"/>
        <v>2.199074074074074E-4</v>
      </c>
      <c r="I343" s="18">
        <f t="shared" ca="1" si="306"/>
        <v>0.89780092592592675</v>
      </c>
      <c r="J343" s="16">
        <f t="shared" ca="1" si="307"/>
        <v>0.89780092592592675</v>
      </c>
      <c r="K343" s="23">
        <f t="shared" ca="1" si="308"/>
        <v>5.6712962962968128E-4</v>
      </c>
      <c r="L343" s="16">
        <f t="shared" ca="1" si="309"/>
        <v>0.89836805555555643</v>
      </c>
      <c r="M343" s="15">
        <f t="shared" ca="1" si="296"/>
        <v>11</v>
      </c>
      <c r="N343" s="16">
        <f t="shared" ca="1" si="310"/>
        <v>1.273148148148148E-4</v>
      </c>
      <c r="O343" s="16">
        <f t="shared" ca="1" si="311"/>
        <v>0.89849537037037119</v>
      </c>
      <c r="P343" s="14">
        <f t="shared" ca="1" si="312"/>
        <v>0.89849537037037119</v>
      </c>
      <c r="Q343" s="23">
        <f>0</f>
        <v>0</v>
      </c>
      <c r="R343" s="14">
        <f t="shared" ca="1" si="313"/>
        <v>0.89849537037037119</v>
      </c>
      <c r="S343" s="13">
        <f t="shared" ca="1" si="297"/>
        <v>15</v>
      </c>
      <c r="T343" s="14">
        <f t="shared" ca="1" si="314"/>
        <v>1.7361111111111112E-4</v>
      </c>
      <c r="U343" s="14">
        <f t="shared" ca="1" si="315"/>
        <v>0.89866898148148233</v>
      </c>
      <c r="V343" s="12">
        <f t="shared" ca="1" si="316"/>
        <v>0.89866898148148233</v>
      </c>
      <c r="W343" s="23">
        <f t="shared" ca="1" si="317"/>
        <v>1.4930555555556779E-3</v>
      </c>
      <c r="X343" s="12">
        <f t="shared" ca="1" si="318"/>
        <v>0.90016203703703801</v>
      </c>
      <c r="Y343" s="11">
        <f t="shared" ca="1" si="298"/>
        <v>27</v>
      </c>
      <c r="Z343" s="12">
        <f t="shared" ca="1" si="319"/>
        <v>3.1250000000000001E-4</v>
      </c>
      <c r="AA343" s="12">
        <f t="shared" ca="1" si="320"/>
        <v>0.90047453703703806</v>
      </c>
      <c r="AB343" s="10">
        <f t="shared" ca="1" si="321"/>
        <v>0.90047453703703806</v>
      </c>
      <c r="AC343" s="23">
        <f>0</f>
        <v>0</v>
      </c>
      <c r="AD343" s="10">
        <f t="shared" ca="1" si="322"/>
        <v>0.90047453703703806</v>
      </c>
      <c r="AE343" s="9">
        <f t="shared" ca="1" si="291"/>
        <v>49</v>
      </c>
      <c r="AF343" s="10">
        <f t="shared" ca="1" si="323"/>
        <v>5.6712962962962967E-4</v>
      </c>
      <c r="AG343" s="10">
        <f t="shared" ca="1" si="324"/>
        <v>0.90104166666666774</v>
      </c>
      <c r="AH343" s="9" t="str">
        <f t="shared" ca="1" si="292"/>
        <v>Bowl</v>
      </c>
      <c r="AI343" s="8">
        <f t="shared" ca="1" si="325"/>
        <v>0.90104166666666774</v>
      </c>
      <c r="AJ343" s="23">
        <f t="shared" ca="1" si="326"/>
        <v>0</v>
      </c>
      <c r="AK343" s="8">
        <f t="shared" ca="1" si="327"/>
        <v>0.90104166666666774</v>
      </c>
      <c r="AL343" s="7">
        <f t="shared" ca="1" si="293"/>
        <v>16</v>
      </c>
      <c r="AM343" s="8">
        <f t="shared" ca="1" si="328"/>
        <v>1.8518518518518518E-4</v>
      </c>
      <c r="AN343" s="8">
        <f t="shared" ca="1" si="329"/>
        <v>0.90122685185185292</v>
      </c>
      <c r="AO343" s="7" t="str">
        <f t="shared" ca="1" si="294"/>
        <v>Debit</v>
      </c>
      <c r="AP343" s="1">
        <f t="shared" ca="1" si="330"/>
        <v>2.0601851851853592E-3</v>
      </c>
      <c r="AQ343" s="1">
        <f t="shared" ca="1" si="331"/>
        <v>1.5856481481481481E-3</v>
      </c>
      <c r="AR343">
        <f t="shared" ca="1" si="332"/>
        <v>0</v>
      </c>
      <c r="AS343" s="33">
        <f t="shared" ca="1" si="333"/>
        <v>0</v>
      </c>
      <c r="AT343" s="33">
        <f t="shared" ca="1" si="334"/>
        <v>0</v>
      </c>
      <c r="AX343">
        <f t="shared" si="299"/>
        <v>339</v>
      </c>
      <c r="AY343" s="34">
        <v>5.3626543209877805E-4</v>
      </c>
    </row>
    <row r="344" spans="1:51">
      <c r="A344" s="2">
        <v>43</v>
      </c>
      <c r="B344" s="1">
        <f t="shared" si="300"/>
        <v>4.9768518518518521E-4</v>
      </c>
      <c r="C344" s="5">
        <f t="shared" ca="1" si="301"/>
        <v>0.89807870370370457</v>
      </c>
      <c r="D344" s="18">
        <f t="shared" ca="1" si="302"/>
        <v>0.89807870370370457</v>
      </c>
      <c r="E344" s="21">
        <f t="shared" ca="1" si="303"/>
        <v>0</v>
      </c>
      <c r="F344" s="18">
        <f t="shared" ca="1" si="304"/>
        <v>0.89807870370370457</v>
      </c>
      <c r="G344" s="25">
        <f t="shared" ca="1" si="295"/>
        <v>14</v>
      </c>
      <c r="H344" s="18">
        <f t="shared" ca="1" si="305"/>
        <v>1.6203703703703703E-4</v>
      </c>
      <c r="I344" s="18">
        <f t="shared" ca="1" si="306"/>
        <v>0.89824074074074156</v>
      </c>
      <c r="J344" s="16">
        <f t="shared" ca="1" si="307"/>
        <v>0.89824074074074156</v>
      </c>
      <c r="K344" s="23">
        <f t="shared" ca="1" si="308"/>
        <v>4.2824074074077068E-4</v>
      </c>
      <c r="L344" s="16">
        <f t="shared" ca="1" si="309"/>
        <v>0.89866898148148233</v>
      </c>
      <c r="M344" s="15">
        <f t="shared" ca="1" si="296"/>
        <v>23</v>
      </c>
      <c r="N344" s="16">
        <f t="shared" ca="1" si="310"/>
        <v>2.6620370370370372E-4</v>
      </c>
      <c r="O344" s="16">
        <f t="shared" ca="1" si="311"/>
        <v>0.898935185185186</v>
      </c>
      <c r="P344" s="14">
        <f t="shared" ca="1" si="312"/>
        <v>0.898935185185186</v>
      </c>
      <c r="Q344" s="23">
        <f>0</f>
        <v>0</v>
      </c>
      <c r="R344" s="14">
        <f t="shared" ca="1" si="313"/>
        <v>0.898935185185186</v>
      </c>
      <c r="S344" s="13">
        <f t="shared" ca="1" si="297"/>
        <v>22</v>
      </c>
      <c r="T344" s="14">
        <f t="shared" ca="1" si="314"/>
        <v>2.5462962962962961E-4</v>
      </c>
      <c r="U344" s="14">
        <f t="shared" ca="1" si="315"/>
        <v>0.89918981481481564</v>
      </c>
      <c r="V344" s="12">
        <f t="shared" ca="1" si="316"/>
        <v>0.89918981481481564</v>
      </c>
      <c r="W344" s="23">
        <f t="shared" ca="1" si="317"/>
        <v>1.8518518518521043E-3</v>
      </c>
      <c r="X344" s="12">
        <f t="shared" ca="1" si="318"/>
        <v>0.90104166666666774</v>
      </c>
      <c r="Y344" s="11">
        <f t="shared" ca="1" si="298"/>
        <v>24</v>
      </c>
      <c r="Z344" s="12">
        <f t="shared" ca="1" si="319"/>
        <v>2.7777777777777778E-4</v>
      </c>
      <c r="AA344" s="12">
        <f t="shared" ca="1" si="320"/>
        <v>0.90131944444444556</v>
      </c>
      <c r="AB344" s="10">
        <f t="shared" ca="1" si="321"/>
        <v>0.90131944444444556</v>
      </c>
      <c r="AC344" s="23">
        <f>0</f>
        <v>0</v>
      </c>
      <c r="AD344" s="10">
        <f t="shared" ca="1" si="322"/>
        <v>0.90131944444444556</v>
      </c>
      <c r="AE344" s="9">
        <f t="shared" ca="1" si="291"/>
        <v>43</v>
      </c>
      <c r="AF344" s="10">
        <f t="shared" ca="1" si="323"/>
        <v>4.9768518518518521E-4</v>
      </c>
      <c r="AG344" s="10">
        <f t="shared" ca="1" si="324"/>
        <v>0.90181712962963079</v>
      </c>
      <c r="AH344" s="9" t="str">
        <f t="shared" ca="1" si="292"/>
        <v>Bowl</v>
      </c>
      <c r="AI344" s="8">
        <f t="shared" ca="1" si="325"/>
        <v>0.90181712962963079</v>
      </c>
      <c r="AJ344" s="23">
        <f t="shared" ca="1" si="326"/>
        <v>0</v>
      </c>
      <c r="AK344" s="8">
        <f t="shared" ca="1" si="327"/>
        <v>0.90181712962963079</v>
      </c>
      <c r="AL344" s="7">
        <f t="shared" ca="1" si="293"/>
        <v>23</v>
      </c>
      <c r="AM344" s="8">
        <f t="shared" ca="1" si="328"/>
        <v>2.6620370370370372E-4</v>
      </c>
      <c r="AN344" s="8">
        <f t="shared" ca="1" si="329"/>
        <v>0.90208333333333446</v>
      </c>
      <c r="AO344" s="7" t="str">
        <f t="shared" ca="1" si="294"/>
        <v>Debit</v>
      </c>
      <c r="AP344" s="1">
        <f t="shared" ca="1" si="330"/>
        <v>2.280092592592875E-3</v>
      </c>
      <c r="AQ344" s="1">
        <f t="shared" ca="1" si="331"/>
        <v>1.724537037037037E-3</v>
      </c>
      <c r="AR344">
        <f t="shared" ca="1" si="332"/>
        <v>0</v>
      </c>
      <c r="AS344" s="33">
        <f t="shared" ca="1" si="333"/>
        <v>0</v>
      </c>
      <c r="AT344" s="33">
        <f t="shared" ca="1" si="334"/>
        <v>0</v>
      </c>
      <c r="AX344">
        <f t="shared" si="299"/>
        <v>340</v>
      </c>
      <c r="AY344" s="34">
        <v>4.458566270673431E-4</v>
      </c>
    </row>
    <row r="345" spans="1:51">
      <c r="A345" s="2">
        <v>43</v>
      </c>
      <c r="B345" s="1">
        <f t="shared" si="300"/>
        <v>4.9768518518518521E-4</v>
      </c>
      <c r="C345" s="5">
        <f t="shared" ca="1" si="301"/>
        <v>0.8985763888888898</v>
      </c>
      <c r="D345" s="18">
        <f t="shared" ca="1" si="302"/>
        <v>0.8985763888888898</v>
      </c>
      <c r="E345" s="21">
        <f t="shared" ca="1" si="303"/>
        <v>0</v>
      </c>
      <c r="F345" s="18">
        <f t="shared" ca="1" si="304"/>
        <v>0.8985763888888898</v>
      </c>
      <c r="G345" s="25">
        <f t="shared" ca="1" si="295"/>
        <v>23</v>
      </c>
      <c r="H345" s="18">
        <f t="shared" ca="1" si="305"/>
        <v>2.6620370370370372E-4</v>
      </c>
      <c r="I345" s="18">
        <f t="shared" ca="1" si="306"/>
        <v>0.89884259259259347</v>
      </c>
      <c r="J345" s="16">
        <f t="shared" ca="1" si="307"/>
        <v>0.89884259259259347</v>
      </c>
      <c r="K345" s="23">
        <f t="shared" ca="1" si="308"/>
        <v>3.4722222222216548E-4</v>
      </c>
      <c r="L345" s="16">
        <f t="shared" ca="1" si="309"/>
        <v>0.89918981481481564</v>
      </c>
      <c r="M345" s="15">
        <f t="shared" ca="1" si="296"/>
        <v>35</v>
      </c>
      <c r="N345" s="16">
        <f t="shared" ca="1" si="310"/>
        <v>4.0509259259259258E-4</v>
      </c>
      <c r="O345" s="16">
        <f t="shared" ca="1" si="311"/>
        <v>0.89959490740740822</v>
      </c>
      <c r="P345" s="14">
        <f t="shared" ca="1" si="312"/>
        <v>0.89959490740740822</v>
      </c>
      <c r="Q345" s="23">
        <f>0</f>
        <v>0</v>
      </c>
      <c r="R345" s="14">
        <f t="shared" ca="1" si="313"/>
        <v>0.89959490740740822</v>
      </c>
      <c r="S345" s="13">
        <f t="shared" ca="1" si="297"/>
        <v>19</v>
      </c>
      <c r="T345" s="14">
        <f t="shared" ca="1" si="314"/>
        <v>2.199074074074074E-4</v>
      </c>
      <c r="U345" s="14">
        <f t="shared" ca="1" si="315"/>
        <v>0.89981481481481562</v>
      </c>
      <c r="V345" s="12">
        <f t="shared" ca="1" si="316"/>
        <v>0.89981481481481562</v>
      </c>
      <c r="W345" s="23">
        <f t="shared" ca="1" si="317"/>
        <v>2.0023148148151648E-3</v>
      </c>
      <c r="X345" s="12">
        <f t="shared" ca="1" si="318"/>
        <v>0.90181712962963079</v>
      </c>
      <c r="Y345" s="11">
        <f t="shared" ca="1" si="298"/>
        <v>41</v>
      </c>
      <c r="Z345" s="12">
        <f t="shared" ca="1" si="319"/>
        <v>4.7453703703703704E-4</v>
      </c>
      <c r="AA345" s="12">
        <f t="shared" ca="1" si="320"/>
        <v>0.90229166666666782</v>
      </c>
      <c r="AB345" s="10">
        <f t="shared" ca="1" si="321"/>
        <v>0.90229166666666782</v>
      </c>
      <c r="AC345" s="23">
        <f>0</f>
        <v>0</v>
      </c>
      <c r="AD345" s="10">
        <f t="shared" ca="1" si="322"/>
        <v>0.90229166666666782</v>
      </c>
      <c r="AE345" s="9">
        <f t="shared" ca="1" si="291"/>
        <v>46</v>
      </c>
      <c r="AF345" s="10">
        <f t="shared" ca="1" si="323"/>
        <v>5.3240740740740744E-4</v>
      </c>
      <c r="AG345" s="10">
        <f t="shared" ca="1" si="324"/>
        <v>0.90282407407407528</v>
      </c>
      <c r="AH345" s="9" t="str">
        <f t="shared" ca="1" si="292"/>
        <v>Bowl</v>
      </c>
      <c r="AI345" s="8">
        <f t="shared" ca="1" si="325"/>
        <v>0.90282407407407528</v>
      </c>
      <c r="AJ345" s="23">
        <f t="shared" ca="1" si="326"/>
        <v>0</v>
      </c>
      <c r="AK345" s="8">
        <f t="shared" ca="1" si="327"/>
        <v>0.90282407407407528</v>
      </c>
      <c r="AL345" s="7">
        <f t="shared" ca="1" si="293"/>
        <v>27</v>
      </c>
      <c r="AM345" s="8">
        <f t="shared" ca="1" si="328"/>
        <v>3.1250000000000001E-4</v>
      </c>
      <c r="AN345" s="8">
        <f t="shared" ca="1" si="329"/>
        <v>0.90313657407407533</v>
      </c>
      <c r="AO345" s="7" t="str">
        <f t="shared" ca="1" si="294"/>
        <v>Debit</v>
      </c>
      <c r="AP345" s="1">
        <f t="shared" ca="1" si="330"/>
        <v>2.3495370370373303E-3</v>
      </c>
      <c r="AQ345" s="1">
        <f t="shared" ca="1" si="331"/>
        <v>2.2106481481481482E-3</v>
      </c>
      <c r="AR345">
        <f t="shared" ca="1" si="332"/>
        <v>0</v>
      </c>
      <c r="AS345" s="33">
        <f t="shared" ca="1" si="333"/>
        <v>0</v>
      </c>
      <c r="AT345" s="33">
        <f t="shared" ca="1" si="334"/>
        <v>0</v>
      </c>
      <c r="AX345">
        <f t="shared" si="299"/>
        <v>341</v>
      </c>
      <c r="AY345" s="34">
        <v>4.9209770114942339E-4</v>
      </c>
    </row>
    <row r="346" spans="1:51">
      <c r="A346" s="2">
        <v>47</v>
      </c>
      <c r="B346" s="1">
        <f t="shared" si="300"/>
        <v>5.4398148148148144E-4</v>
      </c>
      <c r="C346" s="5">
        <f t="shared" ca="1" si="301"/>
        <v>0.89912037037037129</v>
      </c>
      <c r="D346" s="18">
        <f t="shared" ca="1" si="302"/>
        <v>0.89912037037037129</v>
      </c>
      <c r="E346" s="21">
        <f t="shared" ca="1" si="303"/>
        <v>0</v>
      </c>
      <c r="F346" s="18">
        <f t="shared" ca="1" si="304"/>
        <v>0.89912037037037129</v>
      </c>
      <c r="G346" s="25">
        <f t="shared" ca="1" si="295"/>
        <v>14</v>
      </c>
      <c r="H346" s="18">
        <f t="shared" ca="1" si="305"/>
        <v>1.6203703703703703E-4</v>
      </c>
      <c r="I346" s="18">
        <f t="shared" ca="1" si="306"/>
        <v>0.89928240740740828</v>
      </c>
      <c r="J346" s="16">
        <f t="shared" ca="1" si="307"/>
        <v>0.89928240740740828</v>
      </c>
      <c r="K346" s="23">
        <f t="shared" ca="1" si="308"/>
        <v>5.324074074073426E-4</v>
      </c>
      <c r="L346" s="16">
        <f t="shared" ca="1" si="309"/>
        <v>0.89981481481481562</v>
      </c>
      <c r="M346" s="15">
        <f t="shared" ca="1" si="296"/>
        <v>17</v>
      </c>
      <c r="N346" s="16">
        <f t="shared" ca="1" si="310"/>
        <v>1.9675925925925926E-4</v>
      </c>
      <c r="O346" s="16">
        <f t="shared" ca="1" si="311"/>
        <v>0.90001157407407484</v>
      </c>
      <c r="P346" s="14">
        <f t="shared" ca="1" si="312"/>
        <v>0.90001157407407484</v>
      </c>
      <c r="Q346" s="23">
        <f>0</f>
        <v>0</v>
      </c>
      <c r="R346" s="14">
        <f t="shared" ca="1" si="313"/>
        <v>0.90001157407407484</v>
      </c>
      <c r="S346" s="13">
        <f t="shared" ca="1" si="297"/>
        <v>33</v>
      </c>
      <c r="T346" s="14">
        <f t="shared" ca="1" si="314"/>
        <v>3.8194444444444446E-4</v>
      </c>
      <c r="U346" s="14">
        <f t="shared" ca="1" si="315"/>
        <v>0.90039351851851923</v>
      </c>
      <c r="V346" s="12">
        <f t="shared" ca="1" si="316"/>
        <v>0.90039351851851923</v>
      </c>
      <c r="W346" s="23">
        <f t="shared" ca="1" si="317"/>
        <v>2.4305555555560465E-3</v>
      </c>
      <c r="X346" s="12">
        <f t="shared" ca="1" si="318"/>
        <v>0.90282407407407528</v>
      </c>
      <c r="Y346" s="11">
        <f t="shared" ca="1" si="298"/>
        <v>22</v>
      </c>
      <c r="Z346" s="12">
        <f t="shared" ca="1" si="319"/>
        <v>2.5462962962962961E-4</v>
      </c>
      <c r="AA346" s="12">
        <f t="shared" ca="1" si="320"/>
        <v>0.90307870370370491</v>
      </c>
      <c r="AB346" s="10">
        <f t="shared" ca="1" si="321"/>
        <v>0.90307870370370491</v>
      </c>
      <c r="AC346" s="23">
        <f>0</f>
        <v>0</v>
      </c>
      <c r="AD346" s="10">
        <f t="shared" ca="1" si="322"/>
        <v>0.90307870370370491</v>
      </c>
      <c r="AE346" s="9">
        <f t="shared" ca="1" si="291"/>
        <v>21</v>
      </c>
      <c r="AF346" s="10">
        <f t="shared" ca="1" si="323"/>
        <v>2.4305555555555555E-4</v>
      </c>
      <c r="AG346" s="10">
        <f t="shared" ca="1" si="324"/>
        <v>0.9033217592592605</v>
      </c>
      <c r="AH346" s="9" t="str">
        <f t="shared" ca="1" si="292"/>
        <v>Bowl</v>
      </c>
      <c r="AI346" s="8">
        <f t="shared" ca="1" si="325"/>
        <v>0.9033217592592605</v>
      </c>
      <c r="AJ346" s="23">
        <f t="shared" ca="1" si="326"/>
        <v>0</v>
      </c>
      <c r="AK346" s="8">
        <f t="shared" ca="1" si="327"/>
        <v>0.9033217592592605</v>
      </c>
      <c r="AL346" s="7">
        <f t="shared" ca="1" si="293"/>
        <v>16</v>
      </c>
      <c r="AM346" s="8">
        <f t="shared" ca="1" si="328"/>
        <v>1.8518518518518518E-4</v>
      </c>
      <c r="AN346" s="8">
        <f t="shared" ca="1" si="329"/>
        <v>0.90350694444444568</v>
      </c>
      <c r="AO346" s="7" t="str">
        <f t="shared" ca="1" si="294"/>
        <v>Debit</v>
      </c>
      <c r="AP346" s="1">
        <f t="shared" ca="1" si="330"/>
        <v>2.9629629629633891E-3</v>
      </c>
      <c r="AQ346" s="1">
        <f t="shared" ca="1" si="331"/>
        <v>1.4236111111111112E-3</v>
      </c>
      <c r="AR346">
        <f t="shared" ca="1" si="332"/>
        <v>0</v>
      </c>
      <c r="AS346" s="33">
        <f t="shared" ca="1" si="333"/>
        <v>0</v>
      </c>
      <c r="AT346" s="33">
        <f t="shared" ca="1" si="334"/>
        <v>0</v>
      </c>
      <c r="AX346">
        <f t="shared" si="299"/>
        <v>342</v>
      </c>
      <c r="AY346" s="34">
        <v>4.6746197608267591E-4</v>
      </c>
    </row>
    <row r="347" spans="1:51">
      <c r="A347" s="2">
        <v>117</v>
      </c>
      <c r="B347" s="1">
        <f t="shared" si="300"/>
        <v>1.3541666666666667E-3</v>
      </c>
      <c r="C347" s="5">
        <f t="shared" ca="1" si="301"/>
        <v>0.90047453703703795</v>
      </c>
      <c r="D347" s="18">
        <f t="shared" ca="1" si="302"/>
        <v>0.90047453703703795</v>
      </c>
      <c r="E347" s="21">
        <f t="shared" ca="1" si="303"/>
        <v>0</v>
      </c>
      <c r="F347" s="18">
        <f t="shared" ca="1" si="304"/>
        <v>0.90047453703703795</v>
      </c>
      <c r="G347" s="25">
        <f t="shared" ca="1" si="295"/>
        <v>11</v>
      </c>
      <c r="H347" s="18">
        <f t="shared" ca="1" si="305"/>
        <v>1.273148148148148E-4</v>
      </c>
      <c r="I347" s="18">
        <f t="shared" ca="1" si="306"/>
        <v>0.90060185185185271</v>
      </c>
      <c r="J347" s="16">
        <f t="shared" ca="1" si="307"/>
        <v>0.90060185185185271</v>
      </c>
      <c r="K347" s="23">
        <f t="shared" ca="1" si="308"/>
        <v>0</v>
      </c>
      <c r="L347" s="16">
        <f t="shared" ca="1" si="309"/>
        <v>0.90060185185185271</v>
      </c>
      <c r="M347" s="15">
        <f t="shared" ca="1" si="296"/>
        <v>20</v>
      </c>
      <c r="N347" s="16">
        <f t="shared" ca="1" si="310"/>
        <v>2.3148148148148149E-4</v>
      </c>
      <c r="O347" s="16">
        <f t="shared" ca="1" si="311"/>
        <v>0.90083333333333415</v>
      </c>
      <c r="P347" s="14">
        <f t="shared" ca="1" si="312"/>
        <v>0.90083333333333415</v>
      </c>
      <c r="Q347" s="23">
        <f>0</f>
        <v>0</v>
      </c>
      <c r="R347" s="14">
        <f t="shared" ca="1" si="313"/>
        <v>0.90083333333333415</v>
      </c>
      <c r="S347" s="13">
        <f t="shared" ca="1" si="297"/>
        <v>40</v>
      </c>
      <c r="T347" s="14">
        <f t="shared" ca="1" si="314"/>
        <v>4.6296296296296298E-4</v>
      </c>
      <c r="U347" s="14">
        <f t="shared" ca="1" si="315"/>
        <v>0.90129629629629715</v>
      </c>
      <c r="V347" s="12">
        <f t="shared" ca="1" si="316"/>
        <v>0.90129629629629715</v>
      </c>
      <c r="W347" s="23">
        <f t="shared" ca="1" si="317"/>
        <v>2.0254629629633536E-3</v>
      </c>
      <c r="X347" s="12">
        <f t="shared" ca="1" si="318"/>
        <v>0.9033217592592605</v>
      </c>
      <c r="Y347" s="11">
        <f t="shared" ca="1" si="298"/>
        <v>48</v>
      </c>
      <c r="Z347" s="12">
        <f t="shared" ca="1" si="319"/>
        <v>5.5555555555555556E-4</v>
      </c>
      <c r="AA347" s="12">
        <f t="shared" ca="1" si="320"/>
        <v>0.90387731481481604</v>
      </c>
      <c r="AB347" s="10">
        <f t="shared" ca="1" si="321"/>
        <v>0.90387731481481604</v>
      </c>
      <c r="AC347" s="23">
        <f>0</f>
        <v>0</v>
      </c>
      <c r="AD347" s="10">
        <f t="shared" ca="1" si="322"/>
        <v>0.90387731481481604</v>
      </c>
      <c r="AE347" s="9">
        <f t="shared" ca="1" si="291"/>
        <v>49</v>
      </c>
      <c r="AF347" s="10">
        <f t="shared" ca="1" si="323"/>
        <v>5.6712962962962967E-4</v>
      </c>
      <c r="AG347" s="10">
        <f t="shared" ca="1" si="324"/>
        <v>0.90444444444444572</v>
      </c>
      <c r="AH347" s="9" t="str">
        <f t="shared" ca="1" si="292"/>
        <v>Bowl</v>
      </c>
      <c r="AI347" s="8">
        <f t="shared" ca="1" si="325"/>
        <v>0.90444444444444572</v>
      </c>
      <c r="AJ347" s="23">
        <f t="shared" ca="1" si="326"/>
        <v>0</v>
      </c>
      <c r="AK347" s="8">
        <f t="shared" ca="1" si="327"/>
        <v>0.90444444444444572</v>
      </c>
      <c r="AL347" s="7">
        <f t="shared" ca="1" si="293"/>
        <v>33</v>
      </c>
      <c r="AM347" s="8">
        <f t="shared" ca="1" si="328"/>
        <v>3.8194444444444446E-4</v>
      </c>
      <c r="AN347" s="8">
        <f t="shared" ca="1" si="329"/>
        <v>0.90482638888889011</v>
      </c>
      <c r="AO347" s="7" t="str">
        <f t="shared" ca="1" si="294"/>
        <v>Cash</v>
      </c>
      <c r="AP347" s="1">
        <f t="shared" ca="1" si="330"/>
        <v>2.0254629629633536E-3</v>
      </c>
      <c r="AQ347" s="1">
        <f t="shared" ca="1" si="331"/>
        <v>2.3263888888888891E-3</v>
      </c>
      <c r="AR347">
        <f t="shared" ca="1" si="332"/>
        <v>0</v>
      </c>
      <c r="AS347" s="33">
        <f t="shared" ca="1" si="333"/>
        <v>0</v>
      </c>
      <c r="AT347" s="33">
        <f t="shared" ca="1" si="334"/>
        <v>0</v>
      </c>
      <c r="AX347">
        <f t="shared" si="299"/>
        <v>343</v>
      </c>
      <c r="AY347" s="34">
        <v>5.3518226428323986E-4</v>
      </c>
    </row>
    <row r="348" spans="1:51">
      <c r="A348" s="2">
        <v>89</v>
      </c>
      <c r="B348" s="1">
        <f t="shared" si="300"/>
        <v>1.0300925925925926E-3</v>
      </c>
      <c r="C348" s="5">
        <f t="shared" ca="1" si="301"/>
        <v>0.90150462962963052</v>
      </c>
      <c r="D348" s="18">
        <f t="shared" ca="1" si="302"/>
        <v>0.90150462962963052</v>
      </c>
      <c r="E348" s="21">
        <f t="shared" ca="1" si="303"/>
        <v>0</v>
      </c>
      <c r="F348" s="18">
        <f t="shared" ca="1" si="304"/>
        <v>0.90150462962963052</v>
      </c>
      <c r="G348" s="25">
        <f t="shared" ca="1" si="295"/>
        <v>10</v>
      </c>
      <c r="H348" s="18">
        <f t="shared" ca="1" si="305"/>
        <v>1.1574074074074075E-4</v>
      </c>
      <c r="I348" s="18">
        <f t="shared" ca="1" si="306"/>
        <v>0.90162037037037124</v>
      </c>
      <c r="J348" s="16">
        <f t="shared" ca="1" si="307"/>
        <v>0.90162037037037124</v>
      </c>
      <c r="K348" s="23">
        <f t="shared" ca="1" si="308"/>
        <v>0</v>
      </c>
      <c r="L348" s="16">
        <f t="shared" ca="1" si="309"/>
        <v>0.90162037037037124</v>
      </c>
      <c r="M348" s="15">
        <f t="shared" ca="1" si="296"/>
        <v>21</v>
      </c>
      <c r="N348" s="16">
        <f t="shared" ca="1" si="310"/>
        <v>2.4305555555555555E-4</v>
      </c>
      <c r="O348" s="16">
        <f t="shared" ca="1" si="311"/>
        <v>0.90186342592592683</v>
      </c>
      <c r="P348" s="14">
        <f t="shared" ca="1" si="312"/>
        <v>0.90186342592592683</v>
      </c>
      <c r="Q348" s="23">
        <f>0</f>
        <v>0</v>
      </c>
      <c r="R348" s="14">
        <f t="shared" ca="1" si="313"/>
        <v>0.90186342592592683</v>
      </c>
      <c r="S348" s="13">
        <f t="shared" ca="1" si="297"/>
        <v>40</v>
      </c>
      <c r="T348" s="14">
        <f t="shared" ca="1" si="314"/>
        <v>4.6296296296296298E-4</v>
      </c>
      <c r="U348" s="14">
        <f t="shared" ca="1" si="315"/>
        <v>0.90232638888888983</v>
      </c>
      <c r="V348" s="12">
        <f t="shared" ca="1" si="316"/>
        <v>0.90232638888888983</v>
      </c>
      <c r="W348" s="23">
        <f t="shared" ca="1" si="317"/>
        <v>2.1180555555558866E-3</v>
      </c>
      <c r="X348" s="12">
        <f t="shared" ca="1" si="318"/>
        <v>0.90444444444444572</v>
      </c>
      <c r="Y348" s="11">
        <f t="shared" ca="1" si="298"/>
        <v>28</v>
      </c>
      <c r="Z348" s="12">
        <f t="shared" ca="1" si="319"/>
        <v>3.2407407407407406E-4</v>
      </c>
      <c r="AA348" s="12">
        <f t="shared" ca="1" si="320"/>
        <v>0.9047685185185198</v>
      </c>
      <c r="AB348" s="10">
        <f t="shared" ca="1" si="321"/>
        <v>0.9047685185185198</v>
      </c>
      <c r="AC348" s="23">
        <f>0</f>
        <v>0</v>
      </c>
      <c r="AD348" s="10">
        <f t="shared" ca="1" si="322"/>
        <v>0.9047685185185198</v>
      </c>
      <c r="AE348" s="9">
        <f t="shared" ca="1" si="291"/>
        <v>21</v>
      </c>
      <c r="AF348" s="10">
        <f t="shared" ca="1" si="323"/>
        <v>2.4305555555555555E-4</v>
      </c>
      <c r="AG348" s="10">
        <f t="shared" ca="1" si="324"/>
        <v>0.9050115740740754</v>
      </c>
      <c r="AH348" s="9" t="str">
        <f t="shared" ca="1" si="292"/>
        <v>Bowl</v>
      </c>
      <c r="AI348" s="8">
        <f t="shared" ca="1" si="325"/>
        <v>0.9050115740740754</v>
      </c>
      <c r="AJ348" s="23">
        <f t="shared" ca="1" si="326"/>
        <v>0</v>
      </c>
      <c r="AK348" s="8">
        <f t="shared" ca="1" si="327"/>
        <v>0.9050115740740754</v>
      </c>
      <c r="AL348" s="7">
        <f t="shared" ca="1" si="293"/>
        <v>26</v>
      </c>
      <c r="AM348" s="8">
        <f t="shared" ca="1" si="328"/>
        <v>3.0092592592592595E-4</v>
      </c>
      <c r="AN348" s="8">
        <f t="shared" ca="1" si="329"/>
        <v>0.9053125000000013</v>
      </c>
      <c r="AO348" s="7" t="str">
        <f t="shared" ca="1" si="294"/>
        <v>Debit</v>
      </c>
      <c r="AP348" s="1">
        <f t="shared" ca="1" si="330"/>
        <v>2.1180555555558866E-3</v>
      </c>
      <c r="AQ348" s="1">
        <f t="shared" ca="1" si="331"/>
        <v>1.6898148148148148E-3</v>
      </c>
      <c r="AR348">
        <f t="shared" ca="1" si="332"/>
        <v>0</v>
      </c>
      <c r="AS348" s="33">
        <f t="shared" ca="1" si="333"/>
        <v>0</v>
      </c>
      <c r="AT348" s="33">
        <f t="shared" ca="1" si="334"/>
        <v>0</v>
      </c>
      <c r="AX348">
        <f t="shared" si="299"/>
        <v>344</v>
      </c>
      <c r="AY348" s="34">
        <v>6.1386131429234719E-4</v>
      </c>
    </row>
    <row r="349" spans="1:51">
      <c r="A349" s="2">
        <v>110</v>
      </c>
      <c r="B349" s="1">
        <f t="shared" si="300"/>
        <v>1.2731481481481483E-3</v>
      </c>
      <c r="C349" s="5">
        <f t="shared" ca="1" si="301"/>
        <v>0.90277777777777868</v>
      </c>
      <c r="D349" s="18">
        <f t="shared" ca="1" si="302"/>
        <v>0.90277777777777868</v>
      </c>
      <c r="E349" s="21">
        <f t="shared" ca="1" si="303"/>
        <v>0</v>
      </c>
      <c r="F349" s="18">
        <f t="shared" ca="1" si="304"/>
        <v>0.90277777777777868</v>
      </c>
      <c r="G349" s="25">
        <f t="shared" ca="1" si="295"/>
        <v>26</v>
      </c>
      <c r="H349" s="18">
        <f t="shared" ca="1" si="305"/>
        <v>3.0092592592592595E-4</v>
      </c>
      <c r="I349" s="18">
        <f t="shared" ca="1" si="306"/>
        <v>0.90307870370370458</v>
      </c>
      <c r="J349" s="16">
        <f t="shared" ca="1" si="307"/>
        <v>0.90307870370370458</v>
      </c>
      <c r="K349" s="23">
        <f t="shared" ca="1" si="308"/>
        <v>0</v>
      </c>
      <c r="L349" s="16">
        <f t="shared" ca="1" si="309"/>
        <v>0.90307870370370458</v>
      </c>
      <c r="M349" s="15">
        <f t="shared" ca="1" si="296"/>
        <v>20</v>
      </c>
      <c r="N349" s="16">
        <f t="shared" ca="1" si="310"/>
        <v>2.3148148148148149E-4</v>
      </c>
      <c r="O349" s="16">
        <f t="shared" ca="1" si="311"/>
        <v>0.90331018518518602</v>
      </c>
      <c r="P349" s="14">
        <f t="shared" ca="1" si="312"/>
        <v>0.90331018518518602</v>
      </c>
      <c r="Q349" s="23">
        <f>0</f>
        <v>0</v>
      </c>
      <c r="R349" s="14">
        <f t="shared" ca="1" si="313"/>
        <v>0.90331018518518602</v>
      </c>
      <c r="S349" s="13">
        <f t="shared" ca="1" si="297"/>
        <v>43</v>
      </c>
      <c r="T349" s="14">
        <f t="shared" ca="1" si="314"/>
        <v>4.9768518518518521E-4</v>
      </c>
      <c r="U349" s="14">
        <f t="shared" ca="1" si="315"/>
        <v>0.90380787037037125</v>
      </c>
      <c r="V349" s="12">
        <f t="shared" ca="1" si="316"/>
        <v>0.90380787037037125</v>
      </c>
      <c r="W349" s="23">
        <f t="shared" ca="1" si="317"/>
        <v>1.2037037037041509E-3</v>
      </c>
      <c r="X349" s="12">
        <f t="shared" ca="1" si="318"/>
        <v>0.9050115740740754</v>
      </c>
      <c r="Y349" s="11">
        <f t="shared" ca="1" si="298"/>
        <v>24</v>
      </c>
      <c r="Z349" s="12">
        <f t="shared" ca="1" si="319"/>
        <v>2.7777777777777778E-4</v>
      </c>
      <c r="AA349" s="12">
        <f t="shared" ca="1" si="320"/>
        <v>0.90528935185185322</v>
      </c>
      <c r="AB349" s="10">
        <f t="shared" ca="1" si="321"/>
        <v>0.90528935185185322</v>
      </c>
      <c r="AC349" s="23">
        <f>0</f>
        <v>0</v>
      </c>
      <c r="AD349" s="10">
        <f t="shared" ca="1" si="322"/>
        <v>0.90528935185185322</v>
      </c>
      <c r="AE349" s="9">
        <f t="shared" ca="1" si="291"/>
        <v>33</v>
      </c>
      <c r="AF349" s="10">
        <f t="shared" ca="1" si="323"/>
        <v>3.8194444444444446E-4</v>
      </c>
      <c r="AG349" s="10">
        <f t="shared" ca="1" si="324"/>
        <v>0.90567129629629761</v>
      </c>
      <c r="AH349" s="9" t="str">
        <f t="shared" ca="1" si="292"/>
        <v>Bowl</v>
      </c>
      <c r="AI349" s="8">
        <f t="shared" ca="1" si="325"/>
        <v>0.90567129629629761</v>
      </c>
      <c r="AJ349" s="23">
        <f t="shared" ca="1" si="326"/>
        <v>0</v>
      </c>
      <c r="AK349" s="8">
        <f t="shared" ca="1" si="327"/>
        <v>0.90567129629629761</v>
      </c>
      <c r="AL349" s="7">
        <f t="shared" ca="1" si="293"/>
        <v>15</v>
      </c>
      <c r="AM349" s="8">
        <f t="shared" ca="1" si="328"/>
        <v>1.7361111111111112E-4</v>
      </c>
      <c r="AN349" s="8">
        <f t="shared" ca="1" si="329"/>
        <v>0.90584490740740875</v>
      </c>
      <c r="AO349" s="7" t="str">
        <f t="shared" ca="1" si="294"/>
        <v>Debit</v>
      </c>
      <c r="AP349" s="1">
        <f t="shared" ca="1" si="330"/>
        <v>1.2037037037041509E-3</v>
      </c>
      <c r="AQ349" s="1">
        <f t="shared" ca="1" si="331"/>
        <v>1.8634259259259259E-3</v>
      </c>
      <c r="AR349">
        <f t="shared" ca="1" si="332"/>
        <v>0</v>
      </c>
      <c r="AS349" s="33">
        <f t="shared" ca="1" si="333"/>
        <v>0</v>
      </c>
      <c r="AT349" s="33">
        <f t="shared" ca="1" si="334"/>
        <v>0</v>
      </c>
      <c r="AX349">
        <f t="shared" si="299"/>
        <v>345</v>
      </c>
      <c r="AY349" s="34">
        <v>6.138250319284393E-4</v>
      </c>
    </row>
    <row r="350" spans="1:51">
      <c r="A350" s="2">
        <v>150</v>
      </c>
      <c r="B350" s="1">
        <f t="shared" si="300"/>
        <v>1.736111111111111E-3</v>
      </c>
      <c r="C350" s="5">
        <f t="shared" ca="1" si="301"/>
        <v>0.90451388888888984</v>
      </c>
      <c r="D350" s="18">
        <f t="shared" ca="1" si="302"/>
        <v>0.90451388888888984</v>
      </c>
      <c r="E350" s="21">
        <f t="shared" ca="1" si="303"/>
        <v>0</v>
      </c>
      <c r="F350" s="18">
        <f t="shared" ca="1" si="304"/>
        <v>0.90451388888888984</v>
      </c>
      <c r="G350" s="25">
        <f t="shared" ca="1" si="295"/>
        <v>28</v>
      </c>
      <c r="H350" s="18">
        <f t="shared" ca="1" si="305"/>
        <v>3.2407407407407406E-4</v>
      </c>
      <c r="I350" s="18">
        <f t="shared" ca="1" si="306"/>
        <v>0.90483796296296393</v>
      </c>
      <c r="J350" s="16">
        <f t="shared" ca="1" si="307"/>
        <v>0.90483796296296393</v>
      </c>
      <c r="K350" s="23">
        <f t="shared" ca="1" si="308"/>
        <v>0</v>
      </c>
      <c r="L350" s="16">
        <f t="shared" ca="1" si="309"/>
        <v>0.90483796296296393</v>
      </c>
      <c r="M350" s="15">
        <f t="shared" ca="1" si="296"/>
        <v>22</v>
      </c>
      <c r="N350" s="16">
        <f t="shared" ca="1" si="310"/>
        <v>2.5462962962962961E-4</v>
      </c>
      <c r="O350" s="16">
        <f t="shared" ca="1" si="311"/>
        <v>0.90509259259259356</v>
      </c>
      <c r="P350" s="14">
        <f t="shared" ca="1" si="312"/>
        <v>0.90509259259259356</v>
      </c>
      <c r="Q350" s="23">
        <f>0</f>
        <v>0</v>
      </c>
      <c r="R350" s="14">
        <f t="shared" ca="1" si="313"/>
        <v>0.90509259259259356</v>
      </c>
      <c r="S350" s="13">
        <f t="shared" ca="1" si="297"/>
        <v>31</v>
      </c>
      <c r="T350" s="14">
        <f t="shared" ca="1" si="314"/>
        <v>3.5879629629629629E-4</v>
      </c>
      <c r="U350" s="14">
        <f t="shared" ca="1" si="315"/>
        <v>0.90545138888888987</v>
      </c>
      <c r="V350" s="12">
        <f t="shared" ca="1" si="316"/>
        <v>0.90545138888888987</v>
      </c>
      <c r="W350" s="23">
        <f t="shared" ca="1" si="317"/>
        <v>2.1990740740773784E-4</v>
      </c>
      <c r="X350" s="12">
        <f t="shared" ca="1" si="318"/>
        <v>0.90567129629629761</v>
      </c>
      <c r="Y350" s="11">
        <f t="shared" ca="1" si="298"/>
        <v>36</v>
      </c>
      <c r="Z350" s="12">
        <f t="shared" ca="1" si="319"/>
        <v>4.1666666666666669E-4</v>
      </c>
      <c r="AA350" s="12">
        <f t="shared" ca="1" si="320"/>
        <v>0.90608796296296423</v>
      </c>
      <c r="AB350" s="10">
        <f t="shared" ca="1" si="321"/>
        <v>0.90608796296296423</v>
      </c>
      <c r="AC350" s="23">
        <f>0</f>
        <v>0</v>
      </c>
      <c r="AD350" s="10">
        <f t="shared" ca="1" si="322"/>
        <v>0.90608796296296423</v>
      </c>
      <c r="AE350" s="9">
        <f t="shared" ca="1" si="291"/>
        <v>55</v>
      </c>
      <c r="AF350" s="10">
        <f t="shared" ca="1" si="323"/>
        <v>6.3657407407407413E-4</v>
      </c>
      <c r="AG350" s="10">
        <f t="shared" ca="1" si="324"/>
        <v>0.90672453703703826</v>
      </c>
      <c r="AH350" s="9" t="str">
        <f t="shared" ca="1" si="292"/>
        <v>Quesadilla</v>
      </c>
      <c r="AI350" s="8">
        <f t="shared" ca="1" si="325"/>
        <v>0.90672453703703826</v>
      </c>
      <c r="AJ350" s="23">
        <f t="shared" ca="1" si="326"/>
        <v>0</v>
      </c>
      <c r="AK350" s="8">
        <f t="shared" ca="1" si="327"/>
        <v>0.90672453703703826</v>
      </c>
      <c r="AL350" s="7">
        <f t="shared" ca="1" si="293"/>
        <v>23</v>
      </c>
      <c r="AM350" s="8">
        <f t="shared" ca="1" si="328"/>
        <v>2.6620370370370372E-4</v>
      </c>
      <c r="AN350" s="8">
        <f t="shared" ca="1" si="329"/>
        <v>0.90699074074074193</v>
      </c>
      <c r="AO350" s="7" t="str">
        <f t="shared" ca="1" si="294"/>
        <v>Debit</v>
      </c>
      <c r="AP350" s="1">
        <f t="shared" ca="1" si="330"/>
        <v>2.1990740740773784E-4</v>
      </c>
      <c r="AQ350" s="1">
        <f t="shared" ca="1" si="331"/>
        <v>2.2569444444444442E-3</v>
      </c>
      <c r="AR350">
        <f t="shared" ca="1" si="332"/>
        <v>0</v>
      </c>
      <c r="AS350" s="33">
        <f t="shared" ca="1" si="333"/>
        <v>0</v>
      </c>
      <c r="AT350" s="33">
        <f t="shared" ca="1" si="334"/>
        <v>0</v>
      </c>
      <c r="AX350">
        <f t="shared" si="299"/>
        <v>346</v>
      </c>
      <c r="AY350" s="34">
        <v>4.8851327742836369E-4</v>
      </c>
    </row>
    <row r="351" spans="1:51">
      <c r="A351" s="2">
        <v>13</v>
      </c>
      <c r="B351" s="1">
        <f t="shared" si="300"/>
        <v>1.5046296296296297E-4</v>
      </c>
      <c r="C351" s="5">
        <f t="shared" ca="1" si="301"/>
        <v>0.90466435185185279</v>
      </c>
      <c r="D351" s="18">
        <f t="shared" ca="1" si="302"/>
        <v>0.90466435185185279</v>
      </c>
      <c r="E351" s="21">
        <f t="shared" ca="1" si="303"/>
        <v>1.7361111111113825E-4</v>
      </c>
      <c r="F351" s="18">
        <f t="shared" ca="1" si="304"/>
        <v>0.90483796296296393</v>
      </c>
      <c r="G351" s="25">
        <f t="shared" ca="1" si="295"/>
        <v>10</v>
      </c>
      <c r="H351" s="18">
        <f t="shared" ca="1" si="305"/>
        <v>1.1574074074074075E-4</v>
      </c>
      <c r="I351" s="18">
        <f t="shared" ca="1" si="306"/>
        <v>0.90495370370370465</v>
      </c>
      <c r="J351" s="16">
        <f t="shared" ca="1" si="307"/>
        <v>0.90495370370370465</v>
      </c>
      <c r="K351" s="23">
        <f t="shared" ca="1" si="308"/>
        <v>4.9768518518522598E-4</v>
      </c>
      <c r="L351" s="16">
        <f t="shared" ca="1" si="309"/>
        <v>0.90545138888888987</v>
      </c>
      <c r="M351" s="15">
        <f t="shared" ca="1" si="296"/>
        <v>16</v>
      </c>
      <c r="N351" s="16">
        <f t="shared" ca="1" si="310"/>
        <v>1.8518518518518518E-4</v>
      </c>
      <c r="O351" s="16">
        <f t="shared" ca="1" si="311"/>
        <v>0.90563657407407505</v>
      </c>
      <c r="P351" s="14">
        <f t="shared" ca="1" si="312"/>
        <v>0.90563657407407505</v>
      </c>
      <c r="Q351" s="23">
        <f>0</f>
        <v>0</v>
      </c>
      <c r="R351" s="14">
        <f t="shared" ca="1" si="313"/>
        <v>0.90563657407407505</v>
      </c>
      <c r="S351" s="13">
        <f t="shared" ca="1" si="297"/>
        <v>35</v>
      </c>
      <c r="T351" s="14">
        <f t="shared" ca="1" si="314"/>
        <v>4.0509259259259258E-4</v>
      </c>
      <c r="U351" s="14">
        <f t="shared" ca="1" si="315"/>
        <v>0.90604166666666763</v>
      </c>
      <c r="V351" s="12">
        <f t="shared" ca="1" si="316"/>
        <v>0.90604166666666763</v>
      </c>
      <c r="W351" s="23">
        <f t="shared" ca="1" si="317"/>
        <v>6.8287037037062515E-4</v>
      </c>
      <c r="X351" s="12">
        <f t="shared" ca="1" si="318"/>
        <v>0.90672453703703826</v>
      </c>
      <c r="Y351" s="11">
        <f t="shared" ca="1" si="298"/>
        <v>48</v>
      </c>
      <c r="Z351" s="12">
        <f t="shared" ca="1" si="319"/>
        <v>5.5555555555555556E-4</v>
      </c>
      <c r="AA351" s="12">
        <f t="shared" ca="1" si="320"/>
        <v>0.90728009259259379</v>
      </c>
      <c r="AB351" s="10">
        <f t="shared" ca="1" si="321"/>
        <v>0.90728009259259379</v>
      </c>
      <c r="AC351" s="23">
        <f>0</f>
        <v>0</v>
      </c>
      <c r="AD351" s="10">
        <f t="shared" ca="1" si="322"/>
        <v>0.90728009259259379</v>
      </c>
      <c r="AE351" s="9">
        <f t="shared" ca="1" si="291"/>
        <v>42</v>
      </c>
      <c r="AF351" s="10">
        <f t="shared" ca="1" si="323"/>
        <v>4.861111111111111E-4</v>
      </c>
      <c r="AG351" s="10">
        <f t="shared" ca="1" si="324"/>
        <v>0.90776620370370487</v>
      </c>
      <c r="AH351" s="9" t="str">
        <f t="shared" ca="1" si="292"/>
        <v>Quesadilla</v>
      </c>
      <c r="AI351" s="8">
        <f t="shared" ca="1" si="325"/>
        <v>0.90776620370370487</v>
      </c>
      <c r="AJ351" s="23">
        <f t="shared" ca="1" si="326"/>
        <v>0</v>
      </c>
      <c r="AK351" s="8">
        <f t="shared" ca="1" si="327"/>
        <v>0.90776620370370487</v>
      </c>
      <c r="AL351" s="7">
        <f t="shared" ca="1" si="293"/>
        <v>22</v>
      </c>
      <c r="AM351" s="8">
        <f t="shared" ca="1" si="328"/>
        <v>2.5462962962962961E-4</v>
      </c>
      <c r="AN351" s="8">
        <f t="shared" ca="1" si="329"/>
        <v>0.9080208333333345</v>
      </c>
      <c r="AO351" s="7" t="str">
        <f t="shared" ca="1" si="294"/>
        <v>Debit</v>
      </c>
      <c r="AP351" s="1">
        <f t="shared" ca="1" si="330"/>
        <v>1.3541666666669894E-3</v>
      </c>
      <c r="AQ351" s="1">
        <f t="shared" ca="1" si="331"/>
        <v>2.0023148148148148E-3</v>
      </c>
      <c r="AR351">
        <f t="shared" ca="1" si="332"/>
        <v>0</v>
      </c>
      <c r="AS351" s="33">
        <f t="shared" ca="1" si="333"/>
        <v>0</v>
      </c>
      <c r="AT351" s="33">
        <f t="shared" ca="1" si="334"/>
        <v>0</v>
      </c>
      <c r="AX351">
        <f t="shared" si="299"/>
        <v>347</v>
      </c>
      <c r="AY351" s="34">
        <v>5.3048444212238993E-4</v>
      </c>
    </row>
    <row r="352" spans="1:51">
      <c r="A352" s="2">
        <v>35</v>
      </c>
      <c r="B352" s="1">
        <f t="shared" si="300"/>
        <v>4.0509259259259258E-4</v>
      </c>
      <c r="C352" s="5">
        <f t="shared" ca="1" si="301"/>
        <v>0.90506944444444537</v>
      </c>
      <c r="D352" s="18">
        <f t="shared" ca="1" si="302"/>
        <v>0.90506944444444537</v>
      </c>
      <c r="E352" s="21">
        <f t="shared" ca="1" si="303"/>
        <v>0</v>
      </c>
      <c r="F352" s="18">
        <f t="shared" ca="1" si="304"/>
        <v>0.90506944444444537</v>
      </c>
      <c r="G352" s="25">
        <f t="shared" ca="1" si="295"/>
        <v>18</v>
      </c>
      <c r="H352" s="18">
        <f t="shared" ca="1" si="305"/>
        <v>2.0833333333333335E-4</v>
      </c>
      <c r="I352" s="18">
        <f t="shared" ca="1" si="306"/>
        <v>0.90527777777777874</v>
      </c>
      <c r="J352" s="16">
        <f t="shared" ca="1" si="307"/>
        <v>0.90527777777777874</v>
      </c>
      <c r="K352" s="23">
        <f t="shared" ca="1" si="308"/>
        <v>7.6388888888889728E-4</v>
      </c>
      <c r="L352" s="16">
        <f t="shared" ca="1" si="309"/>
        <v>0.90604166666666763</v>
      </c>
      <c r="M352" s="15">
        <f t="shared" ca="1" si="296"/>
        <v>26</v>
      </c>
      <c r="N352" s="16">
        <f t="shared" ca="1" si="310"/>
        <v>3.0092592592592595E-4</v>
      </c>
      <c r="O352" s="16">
        <f t="shared" ca="1" si="311"/>
        <v>0.90634259259259353</v>
      </c>
      <c r="P352" s="14">
        <f t="shared" ca="1" si="312"/>
        <v>0.90634259259259353</v>
      </c>
      <c r="Q352" s="23">
        <f>0</f>
        <v>0</v>
      </c>
      <c r="R352" s="14">
        <f t="shared" ca="1" si="313"/>
        <v>0.90634259259259353</v>
      </c>
      <c r="S352" s="13">
        <f t="shared" ca="1" si="297"/>
        <v>45</v>
      </c>
      <c r="T352" s="14">
        <f t="shared" ca="1" si="314"/>
        <v>5.2083333333333333E-4</v>
      </c>
      <c r="U352" s="14">
        <f t="shared" ca="1" si="315"/>
        <v>0.90686342592592684</v>
      </c>
      <c r="V352" s="12">
        <f t="shared" ca="1" si="316"/>
        <v>0.90686342592592684</v>
      </c>
      <c r="W352" s="23">
        <f t="shared" ca="1" si="317"/>
        <v>9.0277777777802992E-4</v>
      </c>
      <c r="X352" s="12">
        <f t="shared" ca="1" si="318"/>
        <v>0.90776620370370487</v>
      </c>
      <c r="Y352" s="11">
        <f t="shared" ca="1" si="298"/>
        <v>38</v>
      </c>
      <c r="Z352" s="12">
        <f t="shared" ca="1" si="319"/>
        <v>4.3981481481481481E-4</v>
      </c>
      <c r="AA352" s="12">
        <f t="shared" ca="1" si="320"/>
        <v>0.90820601851851968</v>
      </c>
      <c r="AB352" s="10">
        <f t="shared" ca="1" si="321"/>
        <v>0.90820601851851968</v>
      </c>
      <c r="AC352" s="23">
        <f>0</f>
        <v>0</v>
      </c>
      <c r="AD352" s="10">
        <f t="shared" ca="1" si="322"/>
        <v>0.90820601851851968</v>
      </c>
      <c r="AE352" s="9">
        <f t="shared" ca="1" si="291"/>
        <v>34</v>
      </c>
      <c r="AF352" s="10">
        <f t="shared" ca="1" si="323"/>
        <v>3.9351851851851852E-4</v>
      </c>
      <c r="AG352" s="10">
        <f t="shared" ca="1" si="324"/>
        <v>0.90859953703703822</v>
      </c>
      <c r="AH352" s="9" t="str">
        <f t="shared" ca="1" si="292"/>
        <v>Bowl</v>
      </c>
      <c r="AI352" s="8">
        <f t="shared" ca="1" si="325"/>
        <v>0.90859953703703822</v>
      </c>
      <c r="AJ352" s="23">
        <f t="shared" ca="1" si="326"/>
        <v>0</v>
      </c>
      <c r="AK352" s="8">
        <f t="shared" ca="1" si="327"/>
        <v>0.90859953703703822</v>
      </c>
      <c r="AL352" s="7">
        <f t="shared" ca="1" si="293"/>
        <v>29</v>
      </c>
      <c r="AM352" s="8">
        <f t="shared" ca="1" si="328"/>
        <v>3.3564814814814812E-4</v>
      </c>
      <c r="AN352" s="8">
        <f t="shared" ca="1" si="329"/>
        <v>0.90893518518518635</v>
      </c>
      <c r="AO352" s="7" t="str">
        <f t="shared" ca="1" si="294"/>
        <v>Debit</v>
      </c>
      <c r="AP352" s="1">
        <f t="shared" ca="1" si="330"/>
        <v>1.6666666666669272E-3</v>
      </c>
      <c r="AQ352" s="1">
        <f t="shared" ca="1" si="331"/>
        <v>2.1990740740740738E-3</v>
      </c>
      <c r="AR352">
        <f t="shared" ca="1" si="332"/>
        <v>0</v>
      </c>
      <c r="AS352" s="33">
        <f t="shared" ca="1" si="333"/>
        <v>0</v>
      </c>
      <c r="AT352" s="33">
        <f t="shared" ca="1" si="334"/>
        <v>0</v>
      </c>
      <c r="AX352">
        <f t="shared" si="299"/>
        <v>348</v>
      </c>
      <c r="AY352" s="34">
        <v>5.2555004063621017E-4</v>
      </c>
    </row>
    <row r="353" spans="1:51">
      <c r="A353" s="2">
        <v>130</v>
      </c>
      <c r="B353" s="1">
        <f t="shared" si="300"/>
        <v>1.5046296296296296E-3</v>
      </c>
      <c r="C353" s="5">
        <f t="shared" ca="1" si="301"/>
        <v>0.90657407407407498</v>
      </c>
      <c r="D353" s="18">
        <f t="shared" ca="1" si="302"/>
        <v>0.90657407407407498</v>
      </c>
      <c r="E353" s="21">
        <f t="shared" ca="1" si="303"/>
        <v>0</v>
      </c>
      <c r="F353" s="18">
        <f t="shared" ca="1" si="304"/>
        <v>0.90657407407407498</v>
      </c>
      <c r="G353" s="25">
        <f t="shared" ca="1" si="295"/>
        <v>22</v>
      </c>
      <c r="H353" s="18">
        <f t="shared" ca="1" si="305"/>
        <v>2.5462962962962961E-4</v>
      </c>
      <c r="I353" s="18">
        <f t="shared" ca="1" si="306"/>
        <v>0.90682870370370461</v>
      </c>
      <c r="J353" s="16">
        <f t="shared" ca="1" si="307"/>
        <v>0.90682870370370461</v>
      </c>
      <c r="K353" s="23">
        <f t="shared" ca="1" si="308"/>
        <v>3.472222222222765E-5</v>
      </c>
      <c r="L353" s="16">
        <f t="shared" ca="1" si="309"/>
        <v>0.90686342592592684</v>
      </c>
      <c r="M353" s="15">
        <f t="shared" ca="1" si="296"/>
        <v>17</v>
      </c>
      <c r="N353" s="16">
        <f t="shared" ca="1" si="310"/>
        <v>1.9675925925925926E-4</v>
      </c>
      <c r="O353" s="16">
        <f t="shared" ca="1" si="311"/>
        <v>0.90706018518518605</v>
      </c>
      <c r="P353" s="14">
        <f t="shared" ca="1" si="312"/>
        <v>0.90706018518518605</v>
      </c>
      <c r="Q353" s="23">
        <f>0</f>
        <v>0</v>
      </c>
      <c r="R353" s="14">
        <f t="shared" ca="1" si="313"/>
        <v>0.90706018518518605</v>
      </c>
      <c r="S353" s="13">
        <f t="shared" ca="1" si="297"/>
        <v>29</v>
      </c>
      <c r="T353" s="14">
        <f t="shared" ca="1" si="314"/>
        <v>3.3564814814814812E-4</v>
      </c>
      <c r="U353" s="14">
        <f t="shared" ca="1" si="315"/>
        <v>0.90739583333333418</v>
      </c>
      <c r="V353" s="12">
        <f t="shared" ca="1" si="316"/>
        <v>0.90739583333333418</v>
      </c>
      <c r="W353" s="23">
        <f t="shared" ca="1" si="317"/>
        <v>1.2037037037040399E-3</v>
      </c>
      <c r="X353" s="12">
        <f t="shared" ca="1" si="318"/>
        <v>0.90859953703703822</v>
      </c>
      <c r="Y353" s="11">
        <f t="shared" ca="1" si="298"/>
        <v>48</v>
      </c>
      <c r="Z353" s="12">
        <f t="shared" ca="1" si="319"/>
        <v>5.5555555555555556E-4</v>
      </c>
      <c r="AA353" s="12">
        <f t="shared" ca="1" si="320"/>
        <v>0.90915509259259375</v>
      </c>
      <c r="AB353" s="10">
        <f t="shared" ca="1" si="321"/>
        <v>0.90915509259259375</v>
      </c>
      <c r="AC353" s="23">
        <f>0</f>
        <v>0</v>
      </c>
      <c r="AD353" s="10">
        <f t="shared" ca="1" si="322"/>
        <v>0.90915509259259375</v>
      </c>
      <c r="AE353" s="9">
        <f t="shared" ca="1" si="291"/>
        <v>25</v>
      </c>
      <c r="AF353" s="10">
        <f t="shared" ca="1" si="323"/>
        <v>2.8935185185185184E-4</v>
      </c>
      <c r="AG353" s="10">
        <f t="shared" ca="1" si="324"/>
        <v>0.90944444444444561</v>
      </c>
      <c r="AH353" s="9" t="str">
        <f t="shared" ca="1" si="292"/>
        <v>Bowl</v>
      </c>
      <c r="AI353" s="8">
        <f t="shared" ca="1" si="325"/>
        <v>0.90944444444444561</v>
      </c>
      <c r="AJ353" s="23">
        <f t="shared" ca="1" si="326"/>
        <v>0</v>
      </c>
      <c r="AK353" s="8">
        <f t="shared" ca="1" si="327"/>
        <v>0.90944444444444561</v>
      </c>
      <c r="AL353" s="7">
        <f t="shared" ca="1" si="293"/>
        <v>15</v>
      </c>
      <c r="AM353" s="8">
        <f t="shared" ca="1" si="328"/>
        <v>1.7361111111111112E-4</v>
      </c>
      <c r="AN353" s="8">
        <f t="shared" ca="1" si="329"/>
        <v>0.90961805555555675</v>
      </c>
      <c r="AO353" s="7" t="str">
        <f t="shared" ca="1" si="294"/>
        <v>Debit</v>
      </c>
      <c r="AP353" s="1">
        <f t="shared" ca="1" si="330"/>
        <v>1.2384259259262675E-3</v>
      </c>
      <c r="AQ353" s="1">
        <f t="shared" ca="1" si="331"/>
        <v>1.8055555555555553E-3</v>
      </c>
      <c r="AR353">
        <f t="shared" ca="1" si="332"/>
        <v>0</v>
      </c>
      <c r="AS353" s="33">
        <f t="shared" ca="1" si="333"/>
        <v>0</v>
      </c>
      <c r="AT353" s="33">
        <f t="shared" ca="1" si="334"/>
        <v>0</v>
      </c>
      <c r="AX353">
        <f t="shared" si="299"/>
        <v>349</v>
      </c>
      <c r="AY353" s="34">
        <v>4.8401331018520336E-4</v>
      </c>
    </row>
    <row r="354" spans="1:51">
      <c r="A354" s="2">
        <v>19</v>
      </c>
      <c r="B354" s="1">
        <f t="shared" si="300"/>
        <v>2.199074074074074E-4</v>
      </c>
      <c r="C354" s="5">
        <f t="shared" ca="1" si="301"/>
        <v>0.90679398148148238</v>
      </c>
      <c r="D354" s="18">
        <f t="shared" ca="1" si="302"/>
        <v>0.90679398148148238</v>
      </c>
      <c r="E354" s="21">
        <f t="shared" ca="1" si="303"/>
        <v>3.472222222222765E-5</v>
      </c>
      <c r="F354" s="18">
        <f t="shared" ca="1" si="304"/>
        <v>0.90682870370370461</v>
      </c>
      <c r="G354" s="25">
        <f t="shared" ca="1" si="295"/>
        <v>27</v>
      </c>
      <c r="H354" s="18">
        <f t="shared" ca="1" si="305"/>
        <v>3.1250000000000001E-4</v>
      </c>
      <c r="I354" s="18">
        <f t="shared" ca="1" si="306"/>
        <v>0.90714120370370466</v>
      </c>
      <c r="J354" s="16">
        <f t="shared" ca="1" si="307"/>
        <v>0.90714120370370466</v>
      </c>
      <c r="K354" s="23">
        <f t="shared" ca="1" si="308"/>
        <v>2.546296296295214E-4</v>
      </c>
      <c r="L354" s="16">
        <f t="shared" ca="1" si="309"/>
        <v>0.90739583333333418</v>
      </c>
      <c r="M354" s="15">
        <f t="shared" ca="1" si="296"/>
        <v>32</v>
      </c>
      <c r="N354" s="16">
        <f t="shared" ca="1" si="310"/>
        <v>3.7037037037037035E-4</v>
      </c>
      <c r="O354" s="16">
        <f t="shared" ca="1" si="311"/>
        <v>0.90776620370370453</v>
      </c>
      <c r="P354" s="14">
        <f t="shared" ca="1" si="312"/>
        <v>0.90776620370370453</v>
      </c>
      <c r="Q354" s="23">
        <f>0</f>
        <v>0</v>
      </c>
      <c r="R354" s="14">
        <f t="shared" ca="1" si="313"/>
        <v>0.90776620370370453</v>
      </c>
      <c r="S354" s="13">
        <f t="shared" ca="1" si="297"/>
        <v>19</v>
      </c>
      <c r="T354" s="14">
        <f t="shared" ca="1" si="314"/>
        <v>2.199074074074074E-4</v>
      </c>
      <c r="U354" s="14">
        <f t="shared" ca="1" si="315"/>
        <v>0.90798611111111194</v>
      </c>
      <c r="V354" s="12">
        <f t="shared" ca="1" si="316"/>
        <v>0.90798611111111194</v>
      </c>
      <c r="W354" s="23">
        <f t="shared" ca="1" si="317"/>
        <v>1.4583333333336723E-3</v>
      </c>
      <c r="X354" s="12">
        <f t="shared" ca="1" si="318"/>
        <v>0.90944444444444561</v>
      </c>
      <c r="Y354" s="11">
        <f t="shared" ca="1" si="298"/>
        <v>24</v>
      </c>
      <c r="Z354" s="12">
        <f t="shared" ca="1" si="319"/>
        <v>2.7777777777777778E-4</v>
      </c>
      <c r="AA354" s="12">
        <f t="shared" ca="1" si="320"/>
        <v>0.90972222222222343</v>
      </c>
      <c r="AB354" s="10">
        <f t="shared" ca="1" si="321"/>
        <v>0.90972222222222343</v>
      </c>
      <c r="AC354" s="23">
        <f>0</f>
        <v>0</v>
      </c>
      <c r="AD354" s="10">
        <f t="shared" ca="1" si="322"/>
        <v>0.90972222222222343</v>
      </c>
      <c r="AE354" s="9">
        <f t="shared" ca="1" si="291"/>
        <v>47</v>
      </c>
      <c r="AF354" s="10">
        <f t="shared" ca="1" si="323"/>
        <v>5.4398148148148144E-4</v>
      </c>
      <c r="AG354" s="10">
        <f t="shared" ca="1" si="324"/>
        <v>0.91026620370370492</v>
      </c>
      <c r="AH354" s="9" t="str">
        <f t="shared" ca="1" si="292"/>
        <v>Bowl</v>
      </c>
      <c r="AI354" s="8">
        <f t="shared" ca="1" si="325"/>
        <v>0.91026620370370492</v>
      </c>
      <c r="AJ354" s="23">
        <f t="shared" ca="1" si="326"/>
        <v>0</v>
      </c>
      <c r="AK354" s="8">
        <f t="shared" ca="1" si="327"/>
        <v>0.91026620370370492</v>
      </c>
      <c r="AL354" s="7">
        <f t="shared" ca="1" si="293"/>
        <v>25</v>
      </c>
      <c r="AM354" s="8">
        <f t="shared" ca="1" si="328"/>
        <v>2.8935185185185184E-4</v>
      </c>
      <c r="AN354" s="8">
        <f t="shared" ca="1" si="329"/>
        <v>0.91055555555555678</v>
      </c>
      <c r="AO354" s="7" t="str">
        <f t="shared" ca="1" si="294"/>
        <v>Debit</v>
      </c>
      <c r="AP354" s="1">
        <f t="shared" ca="1" si="330"/>
        <v>1.7476851851854214E-3</v>
      </c>
      <c r="AQ354" s="1">
        <f t="shared" ca="1" si="331"/>
        <v>2.0138888888888888E-3</v>
      </c>
      <c r="AR354">
        <f t="shared" ca="1" si="332"/>
        <v>0</v>
      </c>
      <c r="AS354" s="33">
        <f t="shared" ca="1" si="333"/>
        <v>0</v>
      </c>
      <c r="AT354" s="33">
        <f t="shared" ca="1" si="334"/>
        <v>0</v>
      </c>
      <c r="AX354">
        <f t="shared" si="299"/>
        <v>350</v>
      </c>
      <c r="AY354" s="34">
        <v>4.9622932681108681E-4</v>
      </c>
    </row>
    <row r="355" spans="1:51">
      <c r="A355" s="2">
        <v>73</v>
      </c>
      <c r="B355" s="1">
        <f t="shared" si="300"/>
        <v>8.4490740740740739E-4</v>
      </c>
      <c r="C355" s="5">
        <f t="shared" ca="1" si="301"/>
        <v>0.90763888888888977</v>
      </c>
      <c r="D355" s="18">
        <f t="shared" ca="1" si="302"/>
        <v>0.90763888888888977</v>
      </c>
      <c r="E355" s="21">
        <f t="shared" ca="1" si="303"/>
        <v>0</v>
      </c>
      <c r="F355" s="18">
        <f t="shared" ca="1" si="304"/>
        <v>0.90763888888888977</v>
      </c>
      <c r="G355" s="25">
        <f t="shared" ca="1" si="295"/>
        <v>26</v>
      </c>
      <c r="H355" s="18">
        <f t="shared" ca="1" si="305"/>
        <v>3.0092592592592595E-4</v>
      </c>
      <c r="I355" s="18">
        <f t="shared" ca="1" si="306"/>
        <v>0.90793981481481567</v>
      </c>
      <c r="J355" s="16">
        <f t="shared" ca="1" si="307"/>
        <v>0.90793981481481567</v>
      </c>
      <c r="K355" s="23">
        <f t="shared" ca="1" si="308"/>
        <v>4.6296296296266526E-5</v>
      </c>
      <c r="L355" s="16">
        <f t="shared" ca="1" si="309"/>
        <v>0.90798611111111194</v>
      </c>
      <c r="M355" s="15">
        <f t="shared" ca="1" si="296"/>
        <v>21</v>
      </c>
      <c r="N355" s="16">
        <f t="shared" ca="1" si="310"/>
        <v>2.4305555555555555E-4</v>
      </c>
      <c r="O355" s="16">
        <f t="shared" ca="1" si="311"/>
        <v>0.90822916666666753</v>
      </c>
      <c r="P355" s="14">
        <f t="shared" ca="1" si="312"/>
        <v>0.90822916666666753</v>
      </c>
      <c r="Q355" s="23">
        <f>0</f>
        <v>0</v>
      </c>
      <c r="R355" s="14">
        <f t="shared" ca="1" si="313"/>
        <v>0.90822916666666753</v>
      </c>
      <c r="S355" s="13">
        <f t="shared" ca="1" si="297"/>
        <v>24</v>
      </c>
      <c r="T355" s="14">
        <f t="shared" ca="1" si="314"/>
        <v>2.7777777777777778E-4</v>
      </c>
      <c r="U355" s="14">
        <f t="shared" ca="1" si="315"/>
        <v>0.90850694444444535</v>
      </c>
      <c r="V355" s="12">
        <f t="shared" ca="1" si="316"/>
        <v>0.90850694444444535</v>
      </c>
      <c r="W355" s="23">
        <f t="shared" ca="1" si="317"/>
        <v>1.7592592592595713E-3</v>
      </c>
      <c r="X355" s="12">
        <f t="shared" ca="1" si="318"/>
        <v>0.91026620370370492</v>
      </c>
      <c r="Y355" s="11">
        <f t="shared" ca="1" si="298"/>
        <v>28</v>
      </c>
      <c r="Z355" s="12">
        <f t="shared" ca="1" si="319"/>
        <v>3.2407407407407406E-4</v>
      </c>
      <c r="AA355" s="12">
        <f t="shared" ca="1" si="320"/>
        <v>0.91059027777777901</v>
      </c>
      <c r="AB355" s="10">
        <f t="shared" ca="1" si="321"/>
        <v>0.91059027777777901</v>
      </c>
      <c r="AC355" s="23">
        <f>0</f>
        <v>0</v>
      </c>
      <c r="AD355" s="10">
        <f t="shared" ca="1" si="322"/>
        <v>0.91059027777777901</v>
      </c>
      <c r="AE355" s="9">
        <f t="shared" ca="1" si="291"/>
        <v>40</v>
      </c>
      <c r="AF355" s="10">
        <f t="shared" ca="1" si="323"/>
        <v>4.6296296296296298E-4</v>
      </c>
      <c r="AG355" s="10">
        <f t="shared" ca="1" si="324"/>
        <v>0.91105324074074201</v>
      </c>
      <c r="AH355" s="9" t="str">
        <f t="shared" ca="1" si="292"/>
        <v>Bowl</v>
      </c>
      <c r="AI355" s="8">
        <f t="shared" ca="1" si="325"/>
        <v>0.91105324074074201</v>
      </c>
      <c r="AJ355" s="23">
        <f t="shared" ca="1" si="326"/>
        <v>0</v>
      </c>
      <c r="AK355" s="8">
        <f t="shared" ca="1" si="327"/>
        <v>0.91105324074074201</v>
      </c>
      <c r="AL355" s="7">
        <f t="shared" ca="1" si="293"/>
        <v>15</v>
      </c>
      <c r="AM355" s="8">
        <f t="shared" ca="1" si="328"/>
        <v>1.7361111111111112E-4</v>
      </c>
      <c r="AN355" s="8">
        <f t="shared" ca="1" si="329"/>
        <v>0.91122685185185315</v>
      </c>
      <c r="AO355" s="7" t="str">
        <f t="shared" ca="1" si="294"/>
        <v>Debit</v>
      </c>
      <c r="AP355" s="1">
        <f t="shared" ca="1" si="330"/>
        <v>1.8055555555558378E-3</v>
      </c>
      <c r="AQ355" s="1">
        <f t="shared" ca="1" si="331"/>
        <v>1.7824074074074075E-3</v>
      </c>
      <c r="AR355">
        <f t="shared" ca="1" si="332"/>
        <v>0</v>
      </c>
      <c r="AS355" s="33">
        <f t="shared" ca="1" si="333"/>
        <v>0</v>
      </c>
      <c r="AT355" s="33">
        <f t="shared" ca="1" si="334"/>
        <v>0</v>
      </c>
      <c r="AX355">
        <f t="shared" si="299"/>
        <v>351</v>
      </c>
      <c r="AY355" s="34">
        <v>5.0183438155136488E-4</v>
      </c>
    </row>
    <row r="356" spans="1:51">
      <c r="A356" s="2">
        <v>92</v>
      </c>
      <c r="B356" s="1">
        <f t="shared" si="300"/>
        <v>1.0648148148148149E-3</v>
      </c>
      <c r="C356" s="5">
        <f t="shared" ca="1" si="301"/>
        <v>0.90870370370370457</v>
      </c>
      <c r="D356" s="18">
        <f t="shared" ca="1" si="302"/>
        <v>0.90870370370370457</v>
      </c>
      <c r="E356" s="21">
        <f t="shared" ca="1" si="303"/>
        <v>0</v>
      </c>
      <c r="F356" s="18">
        <f t="shared" ca="1" si="304"/>
        <v>0.90870370370370457</v>
      </c>
      <c r="G356" s="25">
        <f t="shared" ca="1" si="295"/>
        <v>13</v>
      </c>
      <c r="H356" s="18">
        <f t="shared" ca="1" si="305"/>
        <v>1.5046296296296297E-4</v>
      </c>
      <c r="I356" s="18">
        <f t="shared" ca="1" si="306"/>
        <v>0.90885416666666752</v>
      </c>
      <c r="J356" s="16">
        <f t="shared" ca="1" si="307"/>
        <v>0.90885416666666752</v>
      </c>
      <c r="K356" s="23">
        <f t="shared" ca="1" si="308"/>
        <v>0</v>
      </c>
      <c r="L356" s="16">
        <f t="shared" ca="1" si="309"/>
        <v>0.90885416666666752</v>
      </c>
      <c r="M356" s="15">
        <f t="shared" ca="1" si="296"/>
        <v>19</v>
      </c>
      <c r="N356" s="16">
        <f t="shared" ca="1" si="310"/>
        <v>2.199074074074074E-4</v>
      </c>
      <c r="O356" s="16">
        <f t="shared" ca="1" si="311"/>
        <v>0.90907407407407492</v>
      </c>
      <c r="P356" s="14">
        <f t="shared" ca="1" si="312"/>
        <v>0.90907407407407492</v>
      </c>
      <c r="Q356" s="23">
        <f>0</f>
        <v>0</v>
      </c>
      <c r="R356" s="14">
        <f t="shared" ca="1" si="313"/>
        <v>0.90907407407407492</v>
      </c>
      <c r="S356" s="13">
        <f t="shared" ca="1" si="297"/>
        <v>22</v>
      </c>
      <c r="T356" s="14">
        <f t="shared" ca="1" si="314"/>
        <v>2.5462962962962961E-4</v>
      </c>
      <c r="U356" s="14">
        <f t="shared" ca="1" si="315"/>
        <v>0.90932870370370456</v>
      </c>
      <c r="V356" s="12">
        <f t="shared" ca="1" si="316"/>
        <v>0.90932870370370456</v>
      </c>
      <c r="W356" s="23">
        <f t="shared" ca="1" si="317"/>
        <v>1.7245370370374546E-3</v>
      </c>
      <c r="X356" s="12">
        <f t="shared" ca="1" si="318"/>
        <v>0.91105324074074201</v>
      </c>
      <c r="Y356" s="11">
        <f t="shared" ca="1" si="298"/>
        <v>25</v>
      </c>
      <c r="Z356" s="12">
        <f t="shared" ca="1" si="319"/>
        <v>2.8935185185185184E-4</v>
      </c>
      <c r="AA356" s="12">
        <f t="shared" ca="1" si="320"/>
        <v>0.91134259259259387</v>
      </c>
      <c r="AB356" s="10">
        <f t="shared" ca="1" si="321"/>
        <v>0.91134259259259387</v>
      </c>
      <c r="AC356" s="23">
        <f>0</f>
        <v>0</v>
      </c>
      <c r="AD356" s="10">
        <f t="shared" ca="1" si="322"/>
        <v>0.91134259259259387</v>
      </c>
      <c r="AE356" s="9">
        <f t="shared" ca="1" si="291"/>
        <v>40</v>
      </c>
      <c r="AF356" s="10">
        <f t="shared" ca="1" si="323"/>
        <v>4.6296296296296298E-4</v>
      </c>
      <c r="AG356" s="10">
        <f t="shared" ca="1" si="324"/>
        <v>0.91180555555555687</v>
      </c>
      <c r="AH356" s="9" t="str">
        <f t="shared" ca="1" si="292"/>
        <v>Bowl</v>
      </c>
      <c r="AI356" s="8">
        <f t="shared" ca="1" si="325"/>
        <v>0.91180555555555687</v>
      </c>
      <c r="AJ356" s="23">
        <f t="shared" ca="1" si="326"/>
        <v>0</v>
      </c>
      <c r="AK356" s="8">
        <f t="shared" ca="1" si="327"/>
        <v>0.91180555555555687</v>
      </c>
      <c r="AL356" s="7">
        <f t="shared" ca="1" si="293"/>
        <v>37</v>
      </c>
      <c r="AM356" s="8">
        <f t="shared" ca="1" si="328"/>
        <v>4.2824074074074075E-4</v>
      </c>
      <c r="AN356" s="8">
        <f t="shared" ca="1" si="329"/>
        <v>0.91223379629629764</v>
      </c>
      <c r="AO356" s="7" t="str">
        <f t="shared" ca="1" si="294"/>
        <v>Cash</v>
      </c>
      <c r="AP356" s="1">
        <f t="shared" ca="1" si="330"/>
        <v>1.7245370370374546E-3</v>
      </c>
      <c r="AQ356" s="1">
        <f t="shared" ca="1" si="331"/>
        <v>1.8055555555555555E-3</v>
      </c>
      <c r="AR356">
        <f t="shared" ca="1" si="332"/>
        <v>0</v>
      </c>
      <c r="AS356" s="33">
        <f t="shared" ca="1" si="333"/>
        <v>0</v>
      </c>
      <c r="AT356" s="33">
        <f t="shared" ca="1" si="334"/>
        <v>0</v>
      </c>
      <c r="AX356">
        <f t="shared" si="299"/>
        <v>352</v>
      </c>
      <c r="AY356" s="34">
        <v>5.3924994176568085E-4</v>
      </c>
    </row>
    <row r="357" spans="1:51">
      <c r="A357" s="2">
        <v>128</v>
      </c>
      <c r="B357" s="1">
        <f t="shared" si="300"/>
        <v>1.4814814814814814E-3</v>
      </c>
      <c r="C357" s="5">
        <f t="shared" ca="1" si="301"/>
        <v>0.9101851851851861</v>
      </c>
      <c r="D357" s="18">
        <f t="shared" ca="1" si="302"/>
        <v>0.9101851851851861</v>
      </c>
      <c r="E357" s="21">
        <f t="shared" ca="1" si="303"/>
        <v>0</v>
      </c>
      <c r="F357" s="18">
        <f t="shared" ca="1" si="304"/>
        <v>0.9101851851851861</v>
      </c>
      <c r="G357" s="25">
        <f t="shared" ca="1" si="295"/>
        <v>23</v>
      </c>
      <c r="H357" s="18">
        <f t="shared" ca="1" si="305"/>
        <v>2.6620370370370372E-4</v>
      </c>
      <c r="I357" s="18">
        <f t="shared" ca="1" si="306"/>
        <v>0.91045138888888977</v>
      </c>
      <c r="J357" s="16">
        <f t="shared" ca="1" si="307"/>
        <v>0.91045138888888977</v>
      </c>
      <c r="K357" s="23">
        <f t="shared" ca="1" si="308"/>
        <v>0</v>
      </c>
      <c r="L357" s="16">
        <f t="shared" ca="1" si="309"/>
        <v>0.91045138888888977</v>
      </c>
      <c r="M357" s="15">
        <f t="shared" ca="1" si="296"/>
        <v>22</v>
      </c>
      <c r="N357" s="16">
        <f t="shared" ca="1" si="310"/>
        <v>2.5462962962962961E-4</v>
      </c>
      <c r="O357" s="16">
        <f t="shared" ca="1" si="311"/>
        <v>0.9107060185185194</v>
      </c>
      <c r="P357" s="14">
        <f t="shared" ca="1" si="312"/>
        <v>0.9107060185185194</v>
      </c>
      <c r="Q357" s="23">
        <f>0</f>
        <v>0</v>
      </c>
      <c r="R357" s="14">
        <f t="shared" ca="1" si="313"/>
        <v>0.9107060185185194</v>
      </c>
      <c r="S357" s="13">
        <f t="shared" ca="1" si="297"/>
        <v>33</v>
      </c>
      <c r="T357" s="14">
        <f t="shared" ca="1" si="314"/>
        <v>3.8194444444444446E-4</v>
      </c>
      <c r="U357" s="14">
        <f t="shared" ca="1" si="315"/>
        <v>0.91108796296296379</v>
      </c>
      <c r="V357" s="12">
        <f t="shared" ca="1" si="316"/>
        <v>0.91108796296296379</v>
      </c>
      <c r="W357" s="23">
        <f t="shared" ca="1" si="317"/>
        <v>7.1759259259307484E-4</v>
      </c>
      <c r="X357" s="12">
        <f t="shared" ca="1" si="318"/>
        <v>0.91180555555555687</v>
      </c>
      <c r="Y357" s="11">
        <f t="shared" ca="1" si="298"/>
        <v>34</v>
      </c>
      <c r="Z357" s="12">
        <f t="shared" ca="1" si="319"/>
        <v>3.9351851851851852E-4</v>
      </c>
      <c r="AA357" s="12">
        <f t="shared" ca="1" si="320"/>
        <v>0.91219907407407541</v>
      </c>
      <c r="AB357" s="10">
        <f t="shared" ca="1" si="321"/>
        <v>0.91219907407407541</v>
      </c>
      <c r="AC357" s="23">
        <f>0</f>
        <v>0</v>
      </c>
      <c r="AD357" s="10">
        <f t="shared" ca="1" si="322"/>
        <v>0.91219907407407541</v>
      </c>
      <c r="AE357" s="9">
        <f t="shared" ca="1" si="291"/>
        <v>41</v>
      </c>
      <c r="AF357" s="10">
        <f t="shared" ca="1" si="323"/>
        <v>4.7453703703703704E-4</v>
      </c>
      <c r="AG357" s="10">
        <f t="shared" ca="1" si="324"/>
        <v>0.91267361111111245</v>
      </c>
      <c r="AH357" s="9" t="str">
        <f t="shared" ca="1" si="292"/>
        <v>Bowl</v>
      </c>
      <c r="AI357" s="8">
        <f t="shared" ca="1" si="325"/>
        <v>0.91267361111111245</v>
      </c>
      <c r="AJ357" s="23">
        <f t="shared" ca="1" si="326"/>
        <v>0</v>
      </c>
      <c r="AK357" s="8">
        <f t="shared" ca="1" si="327"/>
        <v>0.91267361111111245</v>
      </c>
      <c r="AL357" s="7">
        <f t="shared" ca="1" si="293"/>
        <v>12</v>
      </c>
      <c r="AM357" s="8">
        <f t="shared" ca="1" si="328"/>
        <v>1.3888888888888889E-4</v>
      </c>
      <c r="AN357" s="8">
        <f t="shared" ca="1" si="329"/>
        <v>0.91281250000000136</v>
      </c>
      <c r="AO357" s="7" t="str">
        <f t="shared" ca="1" si="294"/>
        <v>Debit</v>
      </c>
      <c r="AP357" s="1">
        <f t="shared" ca="1" si="330"/>
        <v>7.1759259259307484E-4</v>
      </c>
      <c r="AQ357" s="1">
        <f t="shared" ca="1" si="331"/>
        <v>1.9097222222222224E-3</v>
      </c>
      <c r="AR357">
        <f t="shared" ca="1" si="332"/>
        <v>0</v>
      </c>
      <c r="AS357" s="33">
        <f t="shared" ca="1" si="333"/>
        <v>0</v>
      </c>
      <c r="AT357" s="33">
        <f t="shared" ca="1" si="334"/>
        <v>0</v>
      </c>
      <c r="AX357">
        <f t="shared" si="299"/>
        <v>353</v>
      </c>
      <c r="AY357" s="34">
        <v>6.0400601705800933E-4</v>
      </c>
    </row>
    <row r="358" spans="1:51">
      <c r="A358" s="2">
        <v>149</v>
      </c>
      <c r="B358" s="1">
        <f t="shared" si="300"/>
        <v>1.724537037037037E-3</v>
      </c>
      <c r="C358" s="5">
        <f t="shared" ca="1" si="301"/>
        <v>0.91190972222222311</v>
      </c>
      <c r="D358" s="18">
        <f t="shared" ca="1" si="302"/>
        <v>0.91190972222222311</v>
      </c>
      <c r="E358" s="21">
        <f t="shared" ca="1" si="303"/>
        <v>0</v>
      </c>
      <c r="F358" s="18">
        <f t="shared" ca="1" si="304"/>
        <v>0.91190972222222311</v>
      </c>
      <c r="G358" s="25">
        <f t="shared" ca="1" si="295"/>
        <v>11</v>
      </c>
      <c r="H358" s="18">
        <f t="shared" ca="1" si="305"/>
        <v>1.273148148148148E-4</v>
      </c>
      <c r="I358" s="18">
        <f t="shared" ca="1" si="306"/>
        <v>0.91203703703703787</v>
      </c>
      <c r="J358" s="16">
        <f t="shared" ca="1" si="307"/>
        <v>0.91203703703703787</v>
      </c>
      <c r="K358" s="23">
        <f t="shared" ca="1" si="308"/>
        <v>0</v>
      </c>
      <c r="L358" s="16">
        <f t="shared" ca="1" si="309"/>
        <v>0.91203703703703787</v>
      </c>
      <c r="M358" s="15">
        <f t="shared" ca="1" si="296"/>
        <v>8</v>
      </c>
      <c r="N358" s="16">
        <f t="shared" ca="1" si="310"/>
        <v>9.2592592592592588E-5</v>
      </c>
      <c r="O358" s="16">
        <f t="shared" ca="1" si="311"/>
        <v>0.91212962962963051</v>
      </c>
      <c r="P358" s="14">
        <f t="shared" ca="1" si="312"/>
        <v>0.91212962962963051</v>
      </c>
      <c r="Q358" s="23">
        <f>0</f>
        <v>0</v>
      </c>
      <c r="R358" s="14">
        <f t="shared" ca="1" si="313"/>
        <v>0.91212962962963051</v>
      </c>
      <c r="S358" s="13">
        <f t="shared" ca="1" si="297"/>
        <v>30</v>
      </c>
      <c r="T358" s="14">
        <f t="shared" ca="1" si="314"/>
        <v>3.4722222222222224E-4</v>
      </c>
      <c r="U358" s="14">
        <f t="shared" ca="1" si="315"/>
        <v>0.91247685185185279</v>
      </c>
      <c r="V358" s="12">
        <f t="shared" ca="1" si="316"/>
        <v>0.91247685185185279</v>
      </c>
      <c r="W358" s="23">
        <f t="shared" ca="1" si="317"/>
        <v>1.9675925925966009E-4</v>
      </c>
      <c r="X358" s="12">
        <f t="shared" ca="1" si="318"/>
        <v>0.91267361111111245</v>
      </c>
      <c r="Y358" s="11">
        <f t="shared" ca="1" si="298"/>
        <v>43</v>
      </c>
      <c r="Z358" s="12">
        <f t="shared" ca="1" si="319"/>
        <v>4.9768518518518521E-4</v>
      </c>
      <c r="AA358" s="12">
        <f t="shared" ca="1" si="320"/>
        <v>0.91317129629629767</v>
      </c>
      <c r="AB358" s="10">
        <f t="shared" ca="1" si="321"/>
        <v>0.91317129629629767</v>
      </c>
      <c r="AC358" s="23">
        <f>0</f>
        <v>0</v>
      </c>
      <c r="AD358" s="10">
        <f t="shared" ca="1" si="322"/>
        <v>0.91317129629629767</v>
      </c>
      <c r="AE358" s="9">
        <f t="shared" ca="1" si="291"/>
        <v>44</v>
      </c>
      <c r="AF358" s="10">
        <f t="shared" ca="1" si="323"/>
        <v>5.0925925925925921E-4</v>
      </c>
      <c r="AG358" s="10">
        <f t="shared" ca="1" si="324"/>
        <v>0.91368055555555694</v>
      </c>
      <c r="AH358" s="9" t="str">
        <f t="shared" ca="1" si="292"/>
        <v>Bowl</v>
      </c>
      <c r="AI358" s="8">
        <f t="shared" ca="1" si="325"/>
        <v>0.91368055555555694</v>
      </c>
      <c r="AJ358" s="23">
        <f t="shared" ca="1" si="326"/>
        <v>0</v>
      </c>
      <c r="AK358" s="8">
        <f t="shared" ca="1" si="327"/>
        <v>0.91368055555555694</v>
      </c>
      <c r="AL358" s="7">
        <f t="shared" ca="1" si="293"/>
        <v>14</v>
      </c>
      <c r="AM358" s="8">
        <f t="shared" ca="1" si="328"/>
        <v>1.6203703703703703E-4</v>
      </c>
      <c r="AN358" s="8">
        <f t="shared" ca="1" si="329"/>
        <v>0.91384259259259393</v>
      </c>
      <c r="AO358" s="7" t="str">
        <f t="shared" ca="1" si="294"/>
        <v>Debit</v>
      </c>
      <c r="AP358" s="1">
        <f t="shared" ca="1" si="330"/>
        <v>1.9675925925966009E-4</v>
      </c>
      <c r="AQ358" s="1">
        <f t="shared" ca="1" si="331"/>
        <v>1.736111111111111E-3</v>
      </c>
      <c r="AR358">
        <f t="shared" ca="1" si="332"/>
        <v>0</v>
      </c>
      <c r="AS358" s="33">
        <f t="shared" ca="1" si="333"/>
        <v>0</v>
      </c>
      <c r="AT358" s="33">
        <f t="shared" ca="1" si="334"/>
        <v>0</v>
      </c>
      <c r="AX358">
        <f t="shared" si="299"/>
        <v>354</v>
      </c>
      <c r="AY358" s="34">
        <v>5.3582867458656588E-4</v>
      </c>
    </row>
    <row r="359" spans="1:51">
      <c r="A359" s="2">
        <v>74</v>
      </c>
      <c r="B359" s="1">
        <f t="shared" si="300"/>
        <v>8.564814814814815E-4</v>
      </c>
      <c r="C359" s="5">
        <f t="shared" ca="1" si="301"/>
        <v>0.91276620370370454</v>
      </c>
      <c r="D359" s="18">
        <f t="shared" ca="1" si="302"/>
        <v>0.91276620370370454</v>
      </c>
      <c r="E359" s="21">
        <f t="shared" ca="1" si="303"/>
        <v>0</v>
      </c>
      <c r="F359" s="18">
        <f t="shared" ca="1" si="304"/>
        <v>0.91276620370370454</v>
      </c>
      <c r="G359" s="25">
        <f t="shared" ca="1" si="295"/>
        <v>22</v>
      </c>
      <c r="H359" s="18">
        <f t="shared" ca="1" si="305"/>
        <v>2.5462962962962961E-4</v>
      </c>
      <c r="I359" s="18">
        <f t="shared" ca="1" si="306"/>
        <v>0.91302083333333417</v>
      </c>
      <c r="J359" s="16">
        <f t="shared" ca="1" si="307"/>
        <v>0.91302083333333417</v>
      </c>
      <c r="K359" s="23">
        <f t="shared" ca="1" si="308"/>
        <v>0</v>
      </c>
      <c r="L359" s="16">
        <f t="shared" ca="1" si="309"/>
        <v>0.91302083333333417</v>
      </c>
      <c r="M359" s="15">
        <f t="shared" ca="1" si="296"/>
        <v>23</v>
      </c>
      <c r="N359" s="16">
        <f t="shared" ca="1" si="310"/>
        <v>2.6620370370370372E-4</v>
      </c>
      <c r="O359" s="16">
        <f t="shared" ca="1" si="311"/>
        <v>0.91328703703703784</v>
      </c>
      <c r="P359" s="14">
        <f t="shared" ca="1" si="312"/>
        <v>0.91328703703703784</v>
      </c>
      <c r="Q359" s="23">
        <f>0</f>
        <v>0</v>
      </c>
      <c r="R359" s="14">
        <f t="shared" ca="1" si="313"/>
        <v>0.91328703703703784</v>
      </c>
      <c r="S359" s="13">
        <f t="shared" ca="1" si="297"/>
        <v>21</v>
      </c>
      <c r="T359" s="14">
        <f t="shared" ca="1" si="314"/>
        <v>2.4305555555555555E-4</v>
      </c>
      <c r="U359" s="14">
        <f t="shared" ca="1" si="315"/>
        <v>0.91353009259259343</v>
      </c>
      <c r="V359" s="12">
        <f t="shared" ca="1" si="316"/>
        <v>0.91353009259259343</v>
      </c>
      <c r="W359" s="23">
        <f t="shared" ca="1" si="317"/>
        <v>1.5046296296350459E-4</v>
      </c>
      <c r="X359" s="12">
        <f t="shared" ca="1" si="318"/>
        <v>0.91368055555555694</v>
      </c>
      <c r="Y359" s="11">
        <f t="shared" ca="1" si="298"/>
        <v>45</v>
      </c>
      <c r="Z359" s="12">
        <f t="shared" ca="1" si="319"/>
        <v>5.2083333333333333E-4</v>
      </c>
      <c r="AA359" s="12">
        <f t="shared" ca="1" si="320"/>
        <v>0.91420138888889024</v>
      </c>
      <c r="AB359" s="10">
        <f t="shared" ca="1" si="321"/>
        <v>0.91420138888889024</v>
      </c>
      <c r="AC359" s="23">
        <f>0</f>
        <v>0</v>
      </c>
      <c r="AD359" s="10">
        <f t="shared" ca="1" si="322"/>
        <v>0.91420138888889024</v>
      </c>
      <c r="AE359" s="9">
        <f t="shared" ca="1" si="291"/>
        <v>31</v>
      </c>
      <c r="AF359" s="10">
        <f t="shared" ca="1" si="323"/>
        <v>3.5879629629629629E-4</v>
      </c>
      <c r="AG359" s="10">
        <f t="shared" ca="1" si="324"/>
        <v>0.91456018518518656</v>
      </c>
      <c r="AH359" s="9" t="str">
        <f t="shared" ca="1" si="292"/>
        <v>Bowl</v>
      </c>
      <c r="AI359" s="8">
        <f t="shared" ca="1" si="325"/>
        <v>0.91456018518518656</v>
      </c>
      <c r="AJ359" s="23">
        <f t="shared" ca="1" si="326"/>
        <v>0</v>
      </c>
      <c r="AK359" s="8">
        <f t="shared" ca="1" si="327"/>
        <v>0.91456018518518656</v>
      </c>
      <c r="AL359" s="7">
        <f t="shared" ca="1" si="293"/>
        <v>12</v>
      </c>
      <c r="AM359" s="8">
        <f t="shared" ca="1" si="328"/>
        <v>1.3888888888888889E-4</v>
      </c>
      <c r="AN359" s="8">
        <f t="shared" ca="1" si="329"/>
        <v>0.91469907407407547</v>
      </c>
      <c r="AO359" s="7" t="str">
        <f t="shared" ca="1" si="294"/>
        <v>Debit</v>
      </c>
      <c r="AP359" s="1">
        <f t="shared" ca="1" si="330"/>
        <v>1.5046296296350459E-4</v>
      </c>
      <c r="AQ359" s="1">
        <f t="shared" ca="1" si="331"/>
        <v>1.7824074074074072E-3</v>
      </c>
      <c r="AR359">
        <f t="shared" ca="1" si="332"/>
        <v>0</v>
      </c>
      <c r="AS359" s="33">
        <f t="shared" ca="1" si="333"/>
        <v>0</v>
      </c>
      <c r="AT359" s="33">
        <f t="shared" ca="1" si="334"/>
        <v>0</v>
      </c>
      <c r="AX359">
        <f t="shared" si="299"/>
        <v>355</v>
      </c>
      <c r="AY359" s="34">
        <v>4.8465525273703726E-4</v>
      </c>
    </row>
    <row r="360" spans="1:51">
      <c r="A360" s="2">
        <v>62</v>
      </c>
      <c r="B360" s="1">
        <f t="shared" si="300"/>
        <v>7.1759259259259259E-4</v>
      </c>
      <c r="C360" s="5">
        <f t="shared" ca="1" si="301"/>
        <v>0.91348379629629717</v>
      </c>
      <c r="D360" s="18">
        <f t="shared" ca="1" si="302"/>
        <v>0.91348379629629717</v>
      </c>
      <c r="E360" s="21">
        <f t="shared" ca="1" si="303"/>
        <v>0</v>
      </c>
      <c r="F360" s="18">
        <f t="shared" ca="1" si="304"/>
        <v>0.91348379629629717</v>
      </c>
      <c r="G360" s="25">
        <f t="shared" ca="1" si="295"/>
        <v>28</v>
      </c>
      <c r="H360" s="18">
        <f t="shared" ca="1" si="305"/>
        <v>3.2407407407407406E-4</v>
      </c>
      <c r="I360" s="18">
        <f t="shared" ca="1" si="306"/>
        <v>0.91380787037037126</v>
      </c>
      <c r="J360" s="16">
        <f t="shared" ca="1" si="307"/>
        <v>0.91380787037037126</v>
      </c>
      <c r="K360" s="23">
        <f t="shared" ca="1" si="308"/>
        <v>0</v>
      </c>
      <c r="L360" s="16">
        <f t="shared" ca="1" si="309"/>
        <v>0.91380787037037126</v>
      </c>
      <c r="M360" s="15">
        <f t="shared" ca="1" si="296"/>
        <v>28</v>
      </c>
      <c r="N360" s="16">
        <f t="shared" ca="1" si="310"/>
        <v>3.2407407407407406E-4</v>
      </c>
      <c r="O360" s="16">
        <f t="shared" ca="1" si="311"/>
        <v>0.91413194444444534</v>
      </c>
      <c r="P360" s="14">
        <f t="shared" ca="1" si="312"/>
        <v>0.91413194444444534</v>
      </c>
      <c r="Q360" s="23">
        <f>0</f>
        <v>0</v>
      </c>
      <c r="R360" s="14">
        <f t="shared" ca="1" si="313"/>
        <v>0.91413194444444534</v>
      </c>
      <c r="S360" s="13">
        <f t="shared" ca="1" si="297"/>
        <v>36</v>
      </c>
      <c r="T360" s="14">
        <f t="shared" ca="1" si="314"/>
        <v>4.1666666666666669E-4</v>
      </c>
      <c r="U360" s="14">
        <f t="shared" ca="1" si="315"/>
        <v>0.91454861111111196</v>
      </c>
      <c r="V360" s="12">
        <f t="shared" ca="1" si="316"/>
        <v>0.91454861111111196</v>
      </c>
      <c r="W360" s="23">
        <f t="shared" ca="1" si="317"/>
        <v>1.1574074074593987E-5</v>
      </c>
      <c r="X360" s="12">
        <f t="shared" ca="1" si="318"/>
        <v>0.91456018518518656</v>
      </c>
      <c r="Y360" s="11">
        <f t="shared" ca="1" si="298"/>
        <v>42</v>
      </c>
      <c r="Z360" s="12">
        <f t="shared" ca="1" si="319"/>
        <v>4.861111111111111E-4</v>
      </c>
      <c r="AA360" s="12">
        <f t="shared" ca="1" si="320"/>
        <v>0.91504629629629763</v>
      </c>
      <c r="AB360" s="10">
        <f t="shared" ca="1" si="321"/>
        <v>0.91504629629629763</v>
      </c>
      <c r="AC360" s="23">
        <f>0</f>
        <v>0</v>
      </c>
      <c r="AD360" s="10">
        <f t="shared" ca="1" si="322"/>
        <v>0.91504629629629763</v>
      </c>
      <c r="AE360" s="9">
        <f t="shared" ca="1" si="291"/>
        <v>57</v>
      </c>
      <c r="AF360" s="10">
        <f t="shared" ca="1" si="323"/>
        <v>6.5972222222222224E-4</v>
      </c>
      <c r="AG360" s="10">
        <f t="shared" ca="1" si="324"/>
        <v>0.91570601851851985</v>
      </c>
      <c r="AH360" s="9" t="str">
        <f t="shared" ca="1" si="292"/>
        <v>Burrito</v>
      </c>
      <c r="AI360" s="8">
        <f t="shared" ca="1" si="325"/>
        <v>0.91570601851851985</v>
      </c>
      <c r="AJ360" s="23">
        <f t="shared" ca="1" si="326"/>
        <v>0</v>
      </c>
      <c r="AK360" s="8">
        <f t="shared" ca="1" si="327"/>
        <v>0.91570601851851985</v>
      </c>
      <c r="AL360" s="7">
        <f t="shared" ca="1" si="293"/>
        <v>11</v>
      </c>
      <c r="AM360" s="8">
        <f t="shared" ca="1" si="328"/>
        <v>1.273148148148148E-4</v>
      </c>
      <c r="AN360" s="8">
        <f t="shared" ca="1" si="329"/>
        <v>0.91583333333333461</v>
      </c>
      <c r="AO360" s="7" t="str">
        <f t="shared" ca="1" si="294"/>
        <v>Debit</v>
      </c>
      <c r="AP360" s="1">
        <f t="shared" ca="1" si="330"/>
        <v>1.1574074074593987E-5</v>
      </c>
      <c r="AQ360" s="1">
        <f t="shared" ca="1" si="331"/>
        <v>2.3379629629629627E-3</v>
      </c>
      <c r="AR360">
        <f t="shared" ca="1" si="332"/>
        <v>0</v>
      </c>
      <c r="AS360" s="33">
        <f t="shared" ca="1" si="333"/>
        <v>0</v>
      </c>
      <c r="AT360" s="33">
        <f t="shared" ca="1" si="334"/>
        <v>0</v>
      </c>
      <c r="AX360">
        <f t="shared" si="299"/>
        <v>356</v>
      </c>
      <c r="AY360" s="34">
        <v>4.6634783368275552E-4</v>
      </c>
    </row>
    <row r="361" spans="1:51">
      <c r="A361" s="2">
        <v>51</v>
      </c>
      <c r="B361" s="1">
        <f t="shared" si="300"/>
        <v>5.9027777777777778E-4</v>
      </c>
      <c r="C361" s="5">
        <f t="shared" ca="1" si="301"/>
        <v>0.91407407407407493</v>
      </c>
      <c r="D361" s="18">
        <f t="shared" ca="1" si="302"/>
        <v>0.91407407407407493</v>
      </c>
      <c r="E361" s="21">
        <f t="shared" ca="1" si="303"/>
        <v>0</v>
      </c>
      <c r="F361" s="18">
        <f t="shared" ca="1" si="304"/>
        <v>0.91407407407407493</v>
      </c>
      <c r="G361" s="25">
        <f t="shared" ca="1" si="295"/>
        <v>16</v>
      </c>
      <c r="H361" s="18">
        <f t="shared" ca="1" si="305"/>
        <v>1.8518518518518518E-4</v>
      </c>
      <c r="I361" s="18">
        <f t="shared" ca="1" si="306"/>
        <v>0.9142592592592601</v>
      </c>
      <c r="J361" s="16">
        <f t="shared" ca="1" si="307"/>
        <v>0.9142592592592601</v>
      </c>
      <c r="K361" s="23">
        <f t="shared" ca="1" si="308"/>
        <v>2.8935185185186008E-4</v>
      </c>
      <c r="L361" s="16">
        <f t="shared" ca="1" si="309"/>
        <v>0.91454861111111196</v>
      </c>
      <c r="M361" s="15">
        <f t="shared" ca="1" si="296"/>
        <v>20</v>
      </c>
      <c r="N361" s="16">
        <f t="shared" ca="1" si="310"/>
        <v>2.3148148148148149E-4</v>
      </c>
      <c r="O361" s="16">
        <f t="shared" ca="1" si="311"/>
        <v>0.91478009259259341</v>
      </c>
      <c r="P361" s="14">
        <f t="shared" ca="1" si="312"/>
        <v>0.91478009259259341</v>
      </c>
      <c r="Q361" s="23">
        <f>0</f>
        <v>0</v>
      </c>
      <c r="R361" s="14">
        <f t="shared" ca="1" si="313"/>
        <v>0.91478009259259341</v>
      </c>
      <c r="S361" s="13">
        <f t="shared" ca="1" si="297"/>
        <v>21</v>
      </c>
      <c r="T361" s="14">
        <f t="shared" ca="1" si="314"/>
        <v>2.4305555555555555E-4</v>
      </c>
      <c r="U361" s="14">
        <f t="shared" ca="1" si="315"/>
        <v>0.915023148148149</v>
      </c>
      <c r="V361" s="12">
        <f t="shared" ca="1" si="316"/>
        <v>0.915023148148149</v>
      </c>
      <c r="W361" s="23">
        <f t="shared" ca="1" si="317"/>
        <v>6.8287037037084719E-4</v>
      </c>
      <c r="X361" s="12">
        <f t="shared" ca="1" si="318"/>
        <v>0.91570601851851985</v>
      </c>
      <c r="Y361" s="11">
        <f t="shared" ca="1" si="298"/>
        <v>26</v>
      </c>
      <c r="Z361" s="12">
        <f t="shared" ca="1" si="319"/>
        <v>3.0092592592592595E-4</v>
      </c>
      <c r="AA361" s="12">
        <f t="shared" ca="1" si="320"/>
        <v>0.91600694444444575</v>
      </c>
      <c r="AB361" s="10">
        <f t="shared" ca="1" si="321"/>
        <v>0.91600694444444575</v>
      </c>
      <c r="AC361" s="23">
        <f>0</f>
        <v>0</v>
      </c>
      <c r="AD361" s="10">
        <f t="shared" ca="1" si="322"/>
        <v>0.91600694444444575</v>
      </c>
      <c r="AE361" s="9">
        <f t="shared" ca="1" si="291"/>
        <v>60</v>
      </c>
      <c r="AF361" s="10">
        <f t="shared" ca="1" si="323"/>
        <v>6.9444444444444447E-4</v>
      </c>
      <c r="AG361" s="10">
        <f t="shared" ca="1" si="324"/>
        <v>0.91670138888889019</v>
      </c>
      <c r="AH361" s="9" t="str">
        <f t="shared" ca="1" si="292"/>
        <v>Burrito</v>
      </c>
      <c r="AI361" s="8">
        <f t="shared" ca="1" si="325"/>
        <v>0.91670138888889019</v>
      </c>
      <c r="AJ361" s="23">
        <f t="shared" ca="1" si="326"/>
        <v>0</v>
      </c>
      <c r="AK361" s="8">
        <f t="shared" ca="1" si="327"/>
        <v>0.91670138888889019</v>
      </c>
      <c r="AL361" s="7">
        <f t="shared" ca="1" si="293"/>
        <v>22</v>
      </c>
      <c r="AM361" s="8">
        <f t="shared" ca="1" si="328"/>
        <v>2.5462962962962961E-4</v>
      </c>
      <c r="AN361" s="8">
        <f t="shared" ca="1" si="329"/>
        <v>0.91695601851851982</v>
      </c>
      <c r="AO361" s="7" t="str">
        <f t="shared" ca="1" si="294"/>
        <v>Debit</v>
      </c>
      <c r="AP361" s="1">
        <f t="shared" ca="1" si="330"/>
        <v>9.7222222222270727E-4</v>
      </c>
      <c r="AQ361" s="1">
        <f t="shared" ca="1" si="331"/>
        <v>1.9097222222222222E-3</v>
      </c>
      <c r="AR361">
        <f t="shared" ca="1" si="332"/>
        <v>0</v>
      </c>
      <c r="AS361" s="33">
        <f t="shared" ca="1" si="333"/>
        <v>0</v>
      </c>
      <c r="AT361" s="33">
        <f t="shared" ca="1" si="334"/>
        <v>0</v>
      </c>
      <c r="AX361">
        <f t="shared" si="299"/>
        <v>357</v>
      </c>
      <c r="AY361" s="34">
        <v>4.4667218158598026E-4</v>
      </c>
    </row>
    <row r="362" spans="1:51">
      <c r="A362" s="2">
        <v>82</v>
      </c>
      <c r="B362" s="1">
        <f t="shared" si="300"/>
        <v>9.4907407407407408E-4</v>
      </c>
      <c r="C362" s="5">
        <f t="shared" ca="1" si="301"/>
        <v>0.915023148148149</v>
      </c>
      <c r="D362" s="18">
        <f t="shared" ca="1" si="302"/>
        <v>0.915023148148149</v>
      </c>
      <c r="E362" s="21">
        <f t="shared" ca="1" si="303"/>
        <v>0</v>
      </c>
      <c r="F362" s="18">
        <f t="shared" ca="1" si="304"/>
        <v>0.915023148148149</v>
      </c>
      <c r="G362" s="25">
        <f t="shared" ca="1" si="295"/>
        <v>22</v>
      </c>
      <c r="H362" s="18">
        <f t="shared" ca="1" si="305"/>
        <v>2.5462962962962961E-4</v>
      </c>
      <c r="I362" s="18">
        <f t="shared" ca="1" si="306"/>
        <v>0.91527777777777863</v>
      </c>
      <c r="J362" s="16">
        <f t="shared" ca="1" si="307"/>
        <v>0.91527777777777863</v>
      </c>
      <c r="K362" s="23">
        <f t="shared" ca="1" si="308"/>
        <v>0</v>
      </c>
      <c r="L362" s="16">
        <f t="shared" ca="1" si="309"/>
        <v>0.91527777777777863</v>
      </c>
      <c r="M362" s="15">
        <f t="shared" ca="1" si="296"/>
        <v>27</v>
      </c>
      <c r="N362" s="16">
        <f t="shared" ca="1" si="310"/>
        <v>3.1250000000000001E-4</v>
      </c>
      <c r="O362" s="16">
        <f t="shared" ca="1" si="311"/>
        <v>0.91559027777777868</v>
      </c>
      <c r="P362" s="14">
        <f t="shared" ca="1" si="312"/>
        <v>0.91559027777777868</v>
      </c>
      <c r="Q362" s="23">
        <f>0</f>
        <v>0</v>
      </c>
      <c r="R362" s="14">
        <f t="shared" ca="1" si="313"/>
        <v>0.91559027777777868</v>
      </c>
      <c r="S362" s="13">
        <f t="shared" ca="1" si="297"/>
        <v>34</v>
      </c>
      <c r="T362" s="14">
        <f t="shared" ca="1" si="314"/>
        <v>3.9351851851851852E-4</v>
      </c>
      <c r="U362" s="14">
        <f t="shared" ca="1" si="315"/>
        <v>0.91598379629629723</v>
      </c>
      <c r="V362" s="12">
        <f t="shared" ca="1" si="316"/>
        <v>0.91598379629629723</v>
      </c>
      <c r="W362" s="23">
        <f t="shared" ca="1" si="317"/>
        <v>7.1759259259296382E-4</v>
      </c>
      <c r="X362" s="12">
        <f t="shared" ca="1" si="318"/>
        <v>0.91670138888889019</v>
      </c>
      <c r="Y362" s="11">
        <f t="shared" ca="1" si="298"/>
        <v>42</v>
      </c>
      <c r="Z362" s="12">
        <f t="shared" ca="1" si="319"/>
        <v>4.861111111111111E-4</v>
      </c>
      <c r="AA362" s="12">
        <f t="shared" ca="1" si="320"/>
        <v>0.91718750000000127</v>
      </c>
      <c r="AB362" s="10">
        <f t="shared" ca="1" si="321"/>
        <v>0.91718750000000127</v>
      </c>
      <c r="AC362" s="23">
        <f>0</f>
        <v>0</v>
      </c>
      <c r="AD362" s="10">
        <f t="shared" ca="1" si="322"/>
        <v>0.91718750000000127</v>
      </c>
      <c r="AE362" s="9">
        <f t="shared" ca="1" si="291"/>
        <v>44</v>
      </c>
      <c r="AF362" s="10">
        <f t="shared" ca="1" si="323"/>
        <v>5.0925925925925921E-4</v>
      </c>
      <c r="AG362" s="10">
        <f t="shared" ca="1" si="324"/>
        <v>0.91769675925926053</v>
      </c>
      <c r="AH362" s="9" t="str">
        <f t="shared" ca="1" si="292"/>
        <v>Bowl</v>
      </c>
      <c r="AI362" s="8">
        <f t="shared" ca="1" si="325"/>
        <v>0.91769675925926053</v>
      </c>
      <c r="AJ362" s="23">
        <f t="shared" ca="1" si="326"/>
        <v>0</v>
      </c>
      <c r="AK362" s="8">
        <f t="shared" ca="1" si="327"/>
        <v>0.91769675925926053</v>
      </c>
      <c r="AL362" s="7">
        <f t="shared" ca="1" si="293"/>
        <v>25</v>
      </c>
      <c r="AM362" s="8">
        <f t="shared" ca="1" si="328"/>
        <v>2.8935185185185184E-4</v>
      </c>
      <c r="AN362" s="8">
        <f t="shared" ca="1" si="329"/>
        <v>0.91798611111111239</v>
      </c>
      <c r="AO362" s="7" t="str">
        <f t="shared" ca="1" si="294"/>
        <v>Debit</v>
      </c>
      <c r="AP362" s="1">
        <f t="shared" ca="1" si="330"/>
        <v>7.1759259259296382E-4</v>
      </c>
      <c r="AQ362" s="1">
        <f t="shared" ca="1" si="331"/>
        <v>2.2453703703703707E-3</v>
      </c>
      <c r="AR362">
        <f t="shared" ca="1" si="332"/>
        <v>0</v>
      </c>
      <c r="AS362" s="33">
        <f t="shared" ca="1" si="333"/>
        <v>0</v>
      </c>
      <c r="AT362" s="33">
        <f t="shared" ca="1" si="334"/>
        <v>0</v>
      </c>
      <c r="AX362">
        <f t="shared" si="299"/>
        <v>358</v>
      </c>
      <c r="AY362" s="34">
        <v>4.660202655485778E-4</v>
      </c>
    </row>
    <row r="363" spans="1:51">
      <c r="A363" s="2">
        <v>133</v>
      </c>
      <c r="B363" s="1">
        <f t="shared" si="300"/>
        <v>1.5393518518518519E-3</v>
      </c>
      <c r="C363" s="5">
        <f t="shared" ca="1" si="301"/>
        <v>0.91656250000000083</v>
      </c>
      <c r="D363" s="18">
        <f t="shared" ca="1" si="302"/>
        <v>0.91656250000000083</v>
      </c>
      <c r="E363" s="21">
        <f t="shared" ca="1" si="303"/>
        <v>0</v>
      </c>
      <c r="F363" s="18">
        <f t="shared" ca="1" si="304"/>
        <v>0.91656250000000083</v>
      </c>
      <c r="G363" s="25">
        <f t="shared" ca="1" si="295"/>
        <v>21</v>
      </c>
      <c r="H363" s="18">
        <f t="shared" ca="1" si="305"/>
        <v>2.4305555555555555E-4</v>
      </c>
      <c r="I363" s="18">
        <f t="shared" ca="1" si="306"/>
        <v>0.91680555555555643</v>
      </c>
      <c r="J363" s="16">
        <f t="shared" ca="1" si="307"/>
        <v>0.91680555555555643</v>
      </c>
      <c r="K363" s="23">
        <f t="shared" ca="1" si="308"/>
        <v>0</v>
      </c>
      <c r="L363" s="16">
        <f t="shared" ca="1" si="309"/>
        <v>0.91680555555555643</v>
      </c>
      <c r="M363" s="15">
        <f t="shared" ca="1" si="296"/>
        <v>21</v>
      </c>
      <c r="N363" s="16">
        <f t="shared" ca="1" si="310"/>
        <v>2.4305555555555555E-4</v>
      </c>
      <c r="O363" s="16">
        <f t="shared" ca="1" si="311"/>
        <v>0.91704861111111202</v>
      </c>
      <c r="P363" s="14">
        <f t="shared" ca="1" si="312"/>
        <v>0.91704861111111202</v>
      </c>
      <c r="Q363" s="23">
        <f>0</f>
        <v>0</v>
      </c>
      <c r="R363" s="14">
        <f t="shared" ca="1" si="313"/>
        <v>0.91704861111111202</v>
      </c>
      <c r="S363" s="13">
        <f t="shared" ca="1" si="297"/>
        <v>21</v>
      </c>
      <c r="T363" s="14">
        <f t="shared" ca="1" si="314"/>
        <v>2.4305555555555555E-4</v>
      </c>
      <c r="U363" s="14">
        <f t="shared" ca="1" si="315"/>
        <v>0.91729166666666762</v>
      </c>
      <c r="V363" s="12">
        <f t="shared" ca="1" si="316"/>
        <v>0.91729166666666762</v>
      </c>
      <c r="W363" s="23">
        <f t="shared" ca="1" si="317"/>
        <v>4.0509259259291497E-4</v>
      </c>
      <c r="X363" s="12">
        <f t="shared" ca="1" si="318"/>
        <v>0.91769675925926053</v>
      </c>
      <c r="Y363" s="11">
        <f t="shared" ca="1" si="298"/>
        <v>27</v>
      </c>
      <c r="Z363" s="12">
        <f t="shared" ca="1" si="319"/>
        <v>3.1250000000000001E-4</v>
      </c>
      <c r="AA363" s="12">
        <f t="shared" ca="1" si="320"/>
        <v>0.91800925925926058</v>
      </c>
      <c r="AB363" s="10">
        <f t="shared" ca="1" si="321"/>
        <v>0.91800925925926058</v>
      </c>
      <c r="AC363" s="23">
        <f>0</f>
        <v>0</v>
      </c>
      <c r="AD363" s="10">
        <f t="shared" ca="1" si="322"/>
        <v>0.91800925925926058</v>
      </c>
      <c r="AE363" s="9">
        <f t="shared" ca="1" si="291"/>
        <v>34</v>
      </c>
      <c r="AF363" s="10">
        <f t="shared" ca="1" si="323"/>
        <v>3.9351851851851852E-4</v>
      </c>
      <c r="AG363" s="10">
        <f t="shared" ca="1" si="324"/>
        <v>0.91840277777777912</v>
      </c>
      <c r="AH363" s="9" t="str">
        <f t="shared" ca="1" si="292"/>
        <v>Bowl</v>
      </c>
      <c r="AI363" s="8">
        <f t="shared" ca="1" si="325"/>
        <v>0.91840277777777912</v>
      </c>
      <c r="AJ363" s="23">
        <f t="shared" ca="1" si="326"/>
        <v>0</v>
      </c>
      <c r="AK363" s="8">
        <f t="shared" ca="1" si="327"/>
        <v>0.91840277777777912</v>
      </c>
      <c r="AL363" s="7">
        <f t="shared" ca="1" si="293"/>
        <v>36</v>
      </c>
      <c r="AM363" s="8">
        <f t="shared" ca="1" si="328"/>
        <v>4.1666666666666669E-4</v>
      </c>
      <c r="AN363" s="8">
        <f t="shared" ca="1" si="329"/>
        <v>0.91881944444444574</v>
      </c>
      <c r="AO363" s="7" t="str">
        <f t="shared" ca="1" si="294"/>
        <v>Cash</v>
      </c>
      <c r="AP363" s="1">
        <f t="shared" ca="1" si="330"/>
        <v>4.0509259259291497E-4</v>
      </c>
      <c r="AQ363" s="1">
        <f t="shared" ca="1" si="331"/>
        <v>1.8518518518518521E-3</v>
      </c>
      <c r="AR363">
        <f t="shared" ca="1" si="332"/>
        <v>0</v>
      </c>
      <c r="AS363" s="33">
        <f t="shared" ca="1" si="333"/>
        <v>0</v>
      </c>
      <c r="AT363" s="33">
        <f t="shared" ca="1" si="334"/>
        <v>0</v>
      </c>
      <c r="AX363">
        <f t="shared" si="299"/>
        <v>359</v>
      </c>
      <c r="AY363" s="34">
        <v>5.133228840125476E-4</v>
      </c>
    </row>
    <row r="364" spans="1:51">
      <c r="A364" s="2">
        <v>169</v>
      </c>
      <c r="B364" s="1">
        <f t="shared" si="300"/>
        <v>1.9560185185185184E-3</v>
      </c>
      <c r="C364" s="5">
        <f t="shared" ca="1" si="301"/>
        <v>0.9185185185185194</v>
      </c>
      <c r="D364" s="18">
        <f t="shared" ca="1" si="302"/>
        <v>0.9185185185185194</v>
      </c>
      <c r="E364" s="21">
        <f t="shared" ca="1" si="303"/>
        <v>0</v>
      </c>
      <c r="F364" s="18">
        <f t="shared" ca="1" si="304"/>
        <v>0.9185185185185194</v>
      </c>
      <c r="G364" s="25">
        <f t="shared" ca="1" si="295"/>
        <v>29</v>
      </c>
      <c r="H364" s="18">
        <f t="shared" ca="1" si="305"/>
        <v>3.3564814814814812E-4</v>
      </c>
      <c r="I364" s="18">
        <f t="shared" ca="1" si="306"/>
        <v>0.91885416666666753</v>
      </c>
      <c r="J364" s="16">
        <f t="shared" ca="1" si="307"/>
        <v>0.91885416666666753</v>
      </c>
      <c r="K364" s="23">
        <f t="shared" ca="1" si="308"/>
        <v>0</v>
      </c>
      <c r="L364" s="16">
        <f t="shared" ca="1" si="309"/>
        <v>0.91885416666666753</v>
      </c>
      <c r="M364" s="15">
        <f t="shared" ca="1" si="296"/>
        <v>21</v>
      </c>
      <c r="N364" s="16">
        <f t="shared" ca="1" si="310"/>
        <v>2.4305555555555555E-4</v>
      </c>
      <c r="O364" s="16">
        <f t="shared" ca="1" si="311"/>
        <v>0.91909722222222312</v>
      </c>
      <c r="P364" s="14">
        <f t="shared" ca="1" si="312"/>
        <v>0.91909722222222312</v>
      </c>
      <c r="Q364" s="23">
        <f>0</f>
        <v>0</v>
      </c>
      <c r="R364" s="14">
        <f t="shared" ca="1" si="313"/>
        <v>0.91909722222222312</v>
      </c>
      <c r="S364" s="13">
        <f t="shared" ca="1" si="297"/>
        <v>43</v>
      </c>
      <c r="T364" s="14">
        <f t="shared" ca="1" si="314"/>
        <v>4.9768518518518521E-4</v>
      </c>
      <c r="U364" s="14">
        <f t="shared" ca="1" si="315"/>
        <v>0.91959490740740835</v>
      </c>
      <c r="V364" s="12">
        <f t="shared" ca="1" si="316"/>
        <v>0.91959490740740835</v>
      </c>
      <c r="W364" s="23">
        <f t="shared" ca="1" si="317"/>
        <v>0</v>
      </c>
      <c r="X364" s="12">
        <f t="shared" ca="1" si="318"/>
        <v>0.91959490740740835</v>
      </c>
      <c r="Y364" s="11">
        <f t="shared" ca="1" si="298"/>
        <v>27</v>
      </c>
      <c r="Z364" s="12">
        <f t="shared" ca="1" si="319"/>
        <v>3.1250000000000001E-4</v>
      </c>
      <c r="AA364" s="12">
        <f t="shared" ca="1" si="320"/>
        <v>0.9199074074074084</v>
      </c>
      <c r="AB364" s="10">
        <f t="shared" ca="1" si="321"/>
        <v>0.9199074074074084</v>
      </c>
      <c r="AC364" s="23">
        <f>0</f>
        <v>0</v>
      </c>
      <c r="AD364" s="10">
        <f t="shared" ca="1" si="322"/>
        <v>0.9199074074074084</v>
      </c>
      <c r="AE364" s="9">
        <f t="shared" ca="1" si="291"/>
        <v>29</v>
      </c>
      <c r="AF364" s="10">
        <f t="shared" ca="1" si="323"/>
        <v>3.3564814814814812E-4</v>
      </c>
      <c r="AG364" s="10">
        <f t="shared" ca="1" si="324"/>
        <v>0.92024305555555652</v>
      </c>
      <c r="AH364" s="9" t="str">
        <f t="shared" ca="1" si="292"/>
        <v>Bowl</v>
      </c>
      <c r="AI364" s="8">
        <f t="shared" ca="1" si="325"/>
        <v>0.92024305555555652</v>
      </c>
      <c r="AJ364" s="23">
        <f t="shared" ca="1" si="326"/>
        <v>0</v>
      </c>
      <c r="AK364" s="8">
        <f t="shared" ca="1" si="327"/>
        <v>0.92024305555555652</v>
      </c>
      <c r="AL364" s="7">
        <f t="shared" ca="1" si="293"/>
        <v>14</v>
      </c>
      <c r="AM364" s="8">
        <f t="shared" ca="1" si="328"/>
        <v>1.6203703703703703E-4</v>
      </c>
      <c r="AN364" s="8">
        <f t="shared" ca="1" si="329"/>
        <v>0.92040509259259351</v>
      </c>
      <c r="AO364" s="7" t="str">
        <f t="shared" ca="1" si="294"/>
        <v>Debit</v>
      </c>
      <c r="AP364" s="1">
        <f t="shared" ca="1" si="330"/>
        <v>0</v>
      </c>
      <c r="AQ364" s="1">
        <f t="shared" ca="1" si="331"/>
        <v>1.8865740740740742E-3</v>
      </c>
      <c r="AR364">
        <f t="shared" ca="1" si="332"/>
        <v>0</v>
      </c>
      <c r="AS364" s="33">
        <f t="shared" ca="1" si="333"/>
        <v>0</v>
      </c>
      <c r="AT364" s="33">
        <f t="shared" ca="1" si="334"/>
        <v>0</v>
      </c>
      <c r="AX364">
        <f t="shared" si="299"/>
        <v>360</v>
      </c>
      <c r="AY364" s="34">
        <v>5.7859519675928909E-4</v>
      </c>
    </row>
    <row r="365" spans="1:51">
      <c r="A365" s="2">
        <v>114</v>
      </c>
      <c r="B365" s="1">
        <f t="shared" si="300"/>
        <v>1.3194444444444445E-3</v>
      </c>
      <c r="C365" s="5">
        <f t="shared" ca="1" si="301"/>
        <v>0.91983796296296383</v>
      </c>
      <c r="D365" s="18">
        <f t="shared" ca="1" si="302"/>
        <v>0.91983796296296383</v>
      </c>
      <c r="E365" s="21">
        <f t="shared" ca="1" si="303"/>
        <v>0</v>
      </c>
      <c r="F365" s="18">
        <f t="shared" ca="1" si="304"/>
        <v>0.91983796296296383</v>
      </c>
      <c r="G365" s="25">
        <f t="shared" ca="1" si="295"/>
        <v>23</v>
      </c>
      <c r="H365" s="18">
        <f t="shared" ca="1" si="305"/>
        <v>2.6620370370370372E-4</v>
      </c>
      <c r="I365" s="18">
        <f t="shared" ca="1" si="306"/>
        <v>0.9201041666666675</v>
      </c>
      <c r="J365" s="16">
        <f t="shared" ca="1" si="307"/>
        <v>0.9201041666666675</v>
      </c>
      <c r="K365" s="23">
        <f t="shared" ca="1" si="308"/>
        <v>0</v>
      </c>
      <c r="L365" s="16">
        <f t="shared" ca="1" si="309"/>
        <v>0.9201041666666675</v>
      </c>
      <c r="M365" s="15">
        <f t="shared" ca="1" si="296"/>
        <v>13</v>
      </c>
      <c r="N365" s="16">
        <f t="shared" ca="1" si="310"/>
        <v>1.5046296296296297E-4</v>
      </c>
      <c r="O365" s="16">
        <f t="shared" ca="1" si="311"/>
        <v>0.92025462962963045</v>
      </c>
      <c r="P365" s="14">
        <f t="shared" ca="1" si="312"/>
        <v>0.92025462962963045</v>
      </c>
      <c r="Q365" s="23">
        <f>0</f>
        <v>0</v>
      </c>
      <c r="R365" s="14">
        <f t="shared" ca="1" si="313"/>
        <v>0.92025462962963045</v>
      </c>
      <c r="S365" s="13">
        <f t="shared" ca="1" si="297"/>
        <v>24</v>
      </c>
      <c r="T365" s="14">
        <f t="shared" ca="1" si="314"/>
        <v>2.7777777777777778E-4</v>
      </c>
      <c r="U365" s="14">
        <f t="shared" ca="1" si="315"/>
        <v>0.92053240740740827</v>
      </c>
      <c r="V365" s="12">
        <f t="shared" ca="1" si="316"/>
        <v>0.92053240740740827</v>
      </c>
      <c r="W365" s="23">
        <f t="shared" ca="1" si="317"/>
        <v>0</v>
      </c>
      <c r="X365" s="12">
        <f t="shared" ca="1" si="318"/>
        <v>0.92053240740740827</v>
      </c>
      <c r="Y365" s="11">
        <f t="shared" ca="1" si="298"/>
        <v>29</v>
      </c>
      <c r="Z365" s="12">
        <f t="shared" ca="1" si="319"/>
        <v>3.3564814814814812E-4</v>
      </c>
      <c r="AA365" s="12">
        <f t="shared" ca="1" si="320"/>
        <v>0.9208680555555564</v>
      </c>
      <c r="AB365" s="10">
        <f t="shared" ca="1" si="321"/>
        <v>0.9208680555555564</v>
      </c>
      <c r="AC365" s="23">
        <f>0</f>
        <v>0</v>
      </c>
      <c r="AD365" s="10">
        <f t="shared" ca="1" si="322"/>
        <v>0.9208680555555564</v>
      </c>
      <c r="AE365" s="9">
        <f t="shared" ca="1" si="291"/>
        <v>26</v>
      </c>
      <c r="AF365" s="10">
        <f t="shared" ca="1" si="323"/>
        <v>3.0092592592592595E-4</v>
      </c>
      <c r="AG365" s="10">
        <f t="shared" ca="1" si="324"/>
        <v>0.9211689814814823</v>
      </c>
      <c r="AH365" s="9" t="str">
        <f t="shared" ca="1" si="292"/>
        <v>Bowl</v>
      </c>
      <c r="AI365" s="8">
        <f t="shared" ca="1" si="325"/>
        <v>0.9211689814814823</v>
      </c>
      <c r="AJ365" s="23">
        <f t="shared" ca="1" si="326"/>
        <v>0</v>
      </c>
      <c r="AK365" s="8">
        <f t="shared" ca="1" si="327"/>
        <v>0.9211689814814823</v>
      </c>
      <c r="AL365" s="7">
        <f t="shared" ca="1" si="293"/>
        <v>22</v>
      </c>
      <c r="AM365" s="8">
        <f t="shared" ca="1" si="328"/>
        <v>2.5462962962962961E-4</v>
      </c>
      <c r="AN365" s="8">
        <f t="shared" ca="1" si="329"/>
        <v>0.92142361111111193</v>
      </c>
      <c r="AO365" s="7" t="str">
        <f t="shared" ca="1" si="294"/>
        <v>Debit</v>
      </c>
      <c r="AP365" s="1">
        <f t="shared" ca="1" si="330"/>
        <v>0</v>
      </c>
      <c r="AQ365" s="1">
        <f t="shared" ca="1" si="331"/>
        <v>1.5856481481481481E-3</v>
      </c>
      <c r="AR365">
        <f t="shared" ca="1" si="332"/>
        <v>0</v>
      </c>
      <c r="AS365" s="33">
        <f t="shared" ca="1" si="333"/>
        <v>0</v>
      </c>
      <c r="AT365" s="33">
        <f t="shared" ca="1" si="334"/>
        <v>0</v>
      </c>
      <c r="AX365">
        <f t="shared" si="299"/>
        <v>361</v>
      </c>
      <c r="AY365" s="34">
        <v>6.319736534642123E-4</v>
      </c>
    </row>
    <row r="366" spans="1:51">
      <c r="A366" s="2">
        <v>6</v>
      </c>
      <c r="B366" s="1">
        <f t="shared" si="300"/>
        <v>6.9444444444444444E-5</v>
      </c>
      <c r="C366" s="5">
        <f t="shared" ca="1" si="301"/>
        <v>0.91990740740740828</v>
      </c>
      <c r="D366" s="18">
        <f t="shared" ca="1" si="302"/>
        <v>0.91990740740740828</v>
      </c>
      <c r="E366" s="21">
        <f t="shared" ca="1" si="303"/>
        <v>1.96759259259216E-4</v>
      </c>
      <c r="F366" s="18">
        <f t="shared" ca="1" si="304"/>
        <v>0.9201041666666675</v>
      </c>
      <c r="G366" s="25">
        <f t="shared" ca="1" si="295"/>
        <v>25</v>
      </c>
      <c r="H366" s="18">
        <f t="shared" ca="1" si="305"/>
        <v>2.8935185185185184E-4</v>
      </c>
      <c r="I366" s="18">
        <f t="shared" ca="1" si="306"/>
        <v>0.92039351851851936</v>
      </c>
      <c r="J366" s="16">
        <f t="shared" ca="1" si="307"/>
        <v>0.92039351851851936</v>
      </c>
      <c r="K366" s="23">
        <f t="shared" ca="1" si="308"/>
        <v>1.388888888889106E-4</v>
      </c>
      <c r="L366" s="16">
        <f t="shared" ca="1" si="309"/>
        <v>0.92053240740740827</v>
      </c>
      <c r="M366" s="15">
        <f t="shared" ca="1" si="296"/>
        <v>13</v>
      </c>
      <c r="N366" s="16">
        <f t="shared" ca="1" si="310"/>
        <v>1.5046296296296297E-4</v>
      </c>
      <c r="O366" s="16">
        <f t="shared" ca="1" si="311"/>
        <v>0.92068287037037122</v>
      </c>
      <c r="P366" s="14">
        <f t="shared" ca="1" si="312"/>
        <v>0.92068287037037122</v>
      </c>
      <c r="Q366" s="23">
        <f>0</f>
        <v>0</v>
      </c>
      <c r="R366" s="14">
        <f t="shared" ca="1" si="313"/>
        <v>0.92068287037037122</v>
      </c>
      <c r="S366" s="13">
        <f t="shared" ca="1" si="297"/>
        <v>22</v>
      </c>
      <c r="T366" s="14">
        <f t="shared" ca="1" si="314"/>
        <v>2.5462962962962961E-4</v>
      </c>
      <c r="U366" s="14">
        <f t="shared" ca="1" si="315"/>
        <v>0.92093750000000085</v>
      </c>
      <c r="V366" s="12">
        <f t="shared" ca="1" si="316"/>
        <v>0.92093750000000085</v>
      </c>
      <c r="W366" s="23">
        <f t="shared" ca="1" si="317"/>
        <v>2.3148148148144365E-4</v>
      </c>
      <c r="X366" s="12">
        <f t="shared" ca="1" si="318"/>
        <v>0.9211689814814823</v>
      </c>
      <c r="Y366" s="11">
        <f t="shared" ca="1" si="298"/>
        <v>38</v>
      </c>
      <c r="Z366" s="12">
        <f t="shared" ca="1" si="319"/>
        <v>4.3981481481481481E-4</v>
      </c>
      <c r="AA366" s="12">
        <f t="shared" ca="1" si="320"/>
        <v>0.92160879629629711</v>
      </c>
      <c r="AB366" s="10">
        <f t="shared" ca="1" si="321"/>
        <v>0.92160879629629711</v>
      </c>
      <c r="AC366" s="23">
        <f>0</f>
        <v>0</v>
      </c>
      <c r="AD366" s="10">
        <f t="shared" ca="1" si="322"/>
        <v>0.92160879629629711</v>
      </c>
      <c r="AE366" s="9">
        <f t="shared" ca="1" si="291"/>
        <v>60</v>
      </c>
      <c r="AF366" s="10">
        <f t="shared" ca="1" si="323"/>
        <v>6.9444444444444447E-4</v>
      </c>
      <c r="AG366" s="10">
        <f t="shared" ca="1" si="324"/>
        <v>0.92230324074074155</v>
      </c>
      <c r="AH366" s="9" t="str">
        <f t="shared" ca="1" si="292"/>
        <v>Quesadilla</v>
      </c>
      <c r="AI366" s="8">
        <f t="shared" ca="1" si="325"/>
        <v>0.92230324074074155</v>
      </c>
      <c r="AJ366" s="23">
        <f t="shared" ca="1" si="326"/>
        <v>0</v>
      </c>
      <c r="AK366" s="8">
        <f t="shared" ca="1" si="327"/>
        <v>0.92230324074074155</v>
      </c>
      <c r="AL366" s="7">
        <f t="shared" ca="1" si="293"/>
        <v>28</v>
      </c>
      <c r="AM366" s="8">
        <f t="shared" ca="1" si="328"/>
        <v>3.2407407407407406E-4</v>
      </c>
      <c r="AN366" s="8">
        <f t="shared" ca="1" si="329"/>
        <v>0.92262731481481564</v>
      </c>
      <c r="AO366" s="7" t="str">
        <f t="shared" ca="1" si="294"/>
        <v>Debit</v>
      </c>
      <c r="AP366" s="1">
        <f t="shared" ca="1" si="330"/>
        <v>5.6712962962957025E-4</v>
      </c>
      <c r="AQ366" s="1">
        <f t="shared" ca="1" si="331"/>
        <v>2.1527777777777778E-3</v>
      </c>
      <c r="AR366">
        <f t="shared" ca="1" si="332"/>
        <v>0</v>
      </c>
      <c r="AS366" s="33">
        <f t="shared" ca="1" si="333"/>
        <v>0</v>
      </c>
      <c r="AT366" s="33">
        <f t="shared" ca="1" si="334"/>
        <v>0</v>
      </c>
      <c r="AX366">
        <f t="shared" si="299"/>
        <v>362</v>
      </c>
      <c r="AY366" s="34">
        <v>5.4769392033543441E-4</v>
      </c>
    </row>
    <row r="367" spans="1:51">
      <c r="A367" s="2">
        <v>116</v>
      </c>
      <c r="B367" s="1">
        <f t="shared" si="300"/>
        <v>1.3425925925925925E-3</v>
      </c>
      <c r="C367" s="5">
        <f t="shared" ca="1" si="301"/>
        <v>0.9212500000000009</v>
      </c>
      <c r="D367" s="18">
        <f t="shared" ca="1" si="302"/>
        <v>0.9212500000000009</v>
      </c>
      <c r="E367" s="21">
        <f t="shared" ca="1" si="303"/>
        <v>0</v>
      </c>
      <c r="F367" s="18">
        <f t="shared" ca="1" si="304"/>
        <v>0.9212500000000009</v>
      </c>
      <c r="G367" s="25">
        <f t="shared" ca="1" si="295"/>
        <v>14</v>
      </c>
      <c r="H367" s="18">
        <f t="shared" ca="1" si="305"/>
        <v>1.6203703703703703E-4</v>
      </c>
      <c r="I367" s="18">
        <f t="shared" ca="1" si="306"/>
        <v>0.92141203703703789</v>
      </c>
      <c r="J367" s="16">
        <f t="shared" ca="1" si="307"/>
        <v>0.92141203703703789</v>
      </c>
      <c r="K367" s="23">
        <f t="shared" ca="1" si="308"/>
        <v>0</v>
      </c>
      <c r="L367" s="16">
        <f t="shared" ca="1" si="309"/>
        <v>0.92141203703703789</v>
      </c>
      <c r="M367" s="15">
        <f t="shared" ca="1" si="296"/>
        <v>23</v>
      </c>
      <c r="N367" s="16">
        <f t="shared" ca="1" si="310"/>
        <v>2.6620370370370372E-4</v>
      </c>
      <c r="O367" s="16">
        <f t="shared" ca="1" si="311"/>
        <v>0.92167824074074156</v>
      </c>
      <c r="P367" s="14">
        <f t="shared" ca="1" si="312"/>
        <v>0.92167824074074156</v>
      </c>
      <c r="Q367" s="23">
        <f>0</f>
        <v>0</v>
      </c>
      <c r="R367" s="14">
        <f t="shared" ca="1" si="313"/>
        <v>0.92167824074074156</v>
      </c>
      <c r="S367" s="13">
        <f t="shared" ca="1" si="297"/>
        <v>29</v>
      </c>
      <c r="T367" s="14">
        <f t="shared" ca="1" si="314"/>
        <v>3.3564814814814812E-4</v>
      </c>
      <c r="U367" s="14">
        <f t="shared" ca="1" si="315"/>
        <v>0.92201388888888969</v>
      </c>
      <c r="V367" s="12">
        <f t="shared" ca="1" si="316"/>
        <v>0.92201388888888969</v>
      </c>
      <c r="W367" s="23">
        <f t="shared" ca="1" si="317"/>
        <v>2.8935185185186008E-4</v>
      </c>
      <c r="X367" s="12">
        <f t="shared" ca="1" si="318"/>
        <v>0.92230324074074155</v>
      </c>
      <c r="Y367" s="11">
        <f t="shared" ca="1" si="298"/>
        <v>49</v>
      </c>
      <c r="Z367" s="12">
        <f t="shared" ca="1" si="319"/>
        <v>5.6712962962962967E-4</v>
      </c>
      <c r="AA367" s="12">
        <f t="shared" ca="1" si="320"/>
        <v>0.92287037037037123</v>
      </c>
      <c r="AB367" s="10">
        <f t="shared" ca="1" si="321"/>
        <v>0.92287037037037123</v>
      </c>
      <c r="AC367" s="23">
        <f>0</f>
        <v>0</v>
      </c>
      <c r="AD367" s="10">
        <f t="shared" ca="1" si="322"/>
        <v>0.92287037037037123</v>
      </c>
      <c r="AE367" s="9">
        <f t="shared" ca="1" si="291"/>
        <v>20</v>
      </c>
      <c r="AF367" s="10">
        <f t="shared" ca="1" si="323"/>
        <v>2.3148148148148149E-4</v>
      </c>
      <c r="AG367" s="10">
        <f t="shared" ca="1" si="324"/>
        <v>0.92310185185185267</v>
      </c>
      <c r="AH367" s="9" t="str">
        <f t="shared" ca="1" si="292"/>
        <v>Bowl</v>
      </c>
      <c r="AI367" s="8">
        <f t="shared" ca="1" si="325"/>
        <v>0.92310185185185267</v>
      </c>
      <c r="AJ367" s="23">
        <f t="shared" ca="1" si="326"/>
        <v>0</v>
      </c>
      <c r="AK367" s="8">
        <f t="shared" ca="1" si="327"/>
        <v>0.92310185185185267</v>
      </c>
      <c r="AL367" s="7">
        <f t="shared" ca="1" si="293"/>
        <v>60</v>
      </c>
      <c r="AM367" s="8">
        <f t="shared" ca="1" si="328"/>
        <v>6.9444444444444447E-4</v>
      </c>
      <c r="AN367" s="8">
        <f t="shared" ca="1" si="329"/>
        <v>0.92379629629629711</v>
      </c>
      <c r="AO367" s="7" t="str">
        <f t="shared" ca="1" si="294"/>
        <v>Cash</v>
      </c>
      <c r="AP367" s="1">
        <f t="shared" ca="1" si="330"/>
        <v>2.8935185185186008E-4</v>
      </c>
      <c r="AQ367" s="1">
        <f t="shared" ca="1" si="331"/>
        <v>2.2569444444444442E-3</v>
      </c>
      <c r="AR367">
        <f t="shared" ca="1" si="332"/>
        <v>0</v>
      </c>
      <c r="AS367" s="33">
        <f t="shared" ca="1" si="333"/>
        <v>0</v>
      </c>
      <c r="AT367" s="33">
        <f t="shared" ca="1" si="334"/>
        <v>0</v>
      </c>
      <c r="AX367">
        <f t="shared" si="299"/>
        <v>363</v>
      </c>
      <c r="AY367" s="34">
        <v>5.0831591779868293E-4</v>
      </c>
    </row>
    <row r="368" spans="1:51">
      <c r="A368" s="2">
        <v>23</v>
      </c>
      <c r="B368" s="1">
        <f t="shared" si="300"/>
        <v>2.6620370370370372E-4</v>
      </c>
      <c r="C368" s="5">
        <f t="shared" ca="1" si="301"/>
        <v>0.92151620370370457</v>
      </c>
      <c r="D368" s="18">
        <f t="shared" ca="1" si="302"/>
        <v>0.92151620370370457</v>
      </c>
      <c r="E368" s="21">
        <f t="shared" ca="1" si="303"/>
        <v>0</v>
      </c>
      <c r="F368" s="18">
        <f t="shared" ca="1" si="304"/>
        <v>0.92151620370370457</v>
      </c>
      <c r="G368" s="25">
        <f t="shared" ca="1" si="295"/>
        <v>11</v>
      </c>
      <c r="H368" s="18">
        <f t="shared" ca="1" si="305"/>
        <v>1.273148148148148E-4</v>
      </c>
      <c r="I368" s="18">
        <f t="shared" ca="1" si="306"/>
        <v>0.92164351851851933</v>
      </c>
      <c r="J368" s="16">
        <f t="shared" ca="1" si="307"/>
        <v>0.92164351851851933</v>
      </c>
      <c r="K368" s="23">
        <f t="shared" ca="1" si="308"/>
        <v>3.7037037037035425E-4</v>
      </c>
      <c r="L368" s="16">
        <f t="shared" ca="1" si="309"/>
        <v>0.92201388888888969</v>
      </c>
      <c r="M368" s="15">
        <f t="shared" ca="1" si="296"/>
        <v>28</v>
      </c>
      <c r="N368" s="16">
        <f t="shared" ca="1" si="310"/>
        <v>3.2407407407407406E-4</v>
      </c>
      <c r="O368" s="16">
        <f t="shared" ca="1" si="311"/>
        <v>0.92233796296296378</v>
      </c>
      <c r="P368" s="14">
        <f t="shared" ca="1" si="312"/>
        <v>0.92233796296296378</v>
      </c>
      <c r="Q368" s="23">
        <f>0</f>
        <v>0</v>
      </c>
      <c r="R368" s="14">
        <f t="shared" ca="1" si="313"/>
        <v>0.92233796296296378</v>
      </c>
      <c r="S368" s="13">
        <f t="shared" ca="1" si="297"/>
        <v>19</v>
      </c>
      <c r="T368" s="14">
        <f t="shared" ca="1" si="314"/>
        <v>2.199074074074074E-4</v>
      </c>
      <c r="U368" s="14">
        <f t="shared" ca="1" si="315"/>
        <v>0.92255787037037118</v>
      </c>
      <c r="V368" s="12">
        <f t="shared" ca="1" si="316"/>
        <v>0.92255787037037118</v>
      </c>
      <c r="W368" s="23">
        <f t="shared" ca="1" si="317"/>
        <v>5.439814814814925E-4</v>
      </c>
      <c r="X368" s="12">
        <f t="shared" ca="1" si="318"/>
        <v>0.92310185185185267</v>
      </c>
      <c r="Y368" s="11">
        <f t="shared" ca="1" si="298"/>
        <v>34</v>
      </c>
      <c r="Z368" s="12">
        <f t="shared" ca="1" si="319"/>
        <v>3.9351851851851852E-4</v>
      </c>
      <c r="AA368" s="12">
        <f t="shared" ca="1" si="320"/>
        <v>0.92349537037037122</v>
      </c>
      <c r="AB368" s="10">
        <f t="shared" ca="1" si="321"/>
        <v>0.92349537037037122</v>
      </c>
      <c r="AC368" s="23">
        <f>0</f>
        <v>0</v>
      </c>
      <c r="AD368" s="10">
        <f t="shared" ca="1" si="322"/>
        <v>0.92349537037037122</v>
      </c>
      <c r="AE368" s="9">
        <f t="shared" ca="1" si="291"/>
        <v>35</v>
      </c>
      <c r="AF368" s="10">
        <f t="shared" ca="1" si="323"/>
        <v>4.0509259259259258E-4</v>
      </c>
      <c r="AG368" s="10">
        <f t="shared" ca="1" si="324"/>
        <v>0.9239004629629638</v>
      </c>
      <c r="AH368" s="9" t="str">
        <f t="shared" ca="1" si="292"/>
        <v>Bowl</v>
      </c>
      <c r="AI368" s="8">
        <f t="shared" ca="1" si="325"/>
        <v>0.9239004629629638</v>
      </c>
      <c r="AJ368" s="23">
        <f t="shared" ca="1" si="326"/>
        <v>0</v>
      </c>
      <c r="AK368" s="8">
        <f t="shared" ca="1" si="327"/>
        <v>0.9239004629629638</v>
      </c>
      <c r="AL368" s="7">
        <f t="shared" ca="1" si="293"/>
        <v>19</v>
      </c>
      <c r="AM368" s="8">
        <f t="shared" ca="1" si="328"/>
        <v>2.199074074074074E-4</v>
      </c>
      <c r="AN368" s="8">
        <f t="shared" ca="1" si="329"/>
        <v>0.9241203703703712</v>
      </c>
      <c r="AO368" s="7" t="str">
        <f t="shared" ca="1" si="294"/>
        <v>Debit</v>
      </c>
      <c r="AP368" s="1">
        <f t="shared" ca="1" si="330"/>
        <v>9.1435185185184675E-4</v>
      </c>
      <c r="AQ368" s="1">
        <f t="shared" ca="1" si="331"/>
        <v>1.6898148148148146E-3</v>
      </c>
      <c r="AR368">
        <f t="shared" ca="1" si="332"/>
        <v>0</v>
      </c>
      <c r="AS368" s="33">
        <f t="shared" ca="1" si="333"/>
        <v>0</v>
      </c>
      <c r="AT368" s="33">
        <f t="shared" ca="1" si="334"/>
        <v>0</v>
      </c>
      <c r="AX368">
        <f t="shared" si="299"/>
        <v>364</v>
      </c>
      <c r="AY368" s="34">
        <v>4.6885918937804717E-4</v>
      </c>
    </row>
    <row r="369" spans="1:51">
      <c r="A369" s="2">
        <v>72</v>
      </c>
      <c r="B369" s="1">
        <f t="shared" si="300"/>
        <v>8.3333333333333339E-4</v>
      </c>
      <c r="C369" s="5">
        <f t="shared" ca="1" si="301"/>
        <v>0.92234953703703793</v>
      </c>
      <c r="D369" s="18">
        <f t="shared" ca="1" si="302"/>
        <v>0.92234953703703793</v>
      </c>
      <c r="E369" s="21">
        <f t="shared" ca="1" si="303"/>
        <v>0</v>
      </c>
      <c r="F369" s="18">
        <f t="shared" ca="1" si="304"/>
        <v>0.92234953703703793</v>
      </c>
      <c r="G369" s="25">
        <f t="shared" ca="1" si="295"/>
        <v>12</v>
      </c>
      <c r="H369" s="18">
        <f t="shared" ca="1" si="305"/>
        <v>1.3888888888888889E-4</v>
      </c>
      <c r="I369" s="18">
        <f t="shared" ca="1" si="306"/>
        <v>0.92248842592592684</v>
      </c>
      <c r="J369" s="16">
        <f t="shared" ca="1" si="307"/>
        <v>0.92248842592592684</v>
      </c>
      <c r="K369" s="23">
        <f t="shared" ca="1" si="308"/>
        <v>6.9444444444344278E-5</v>
      </c>
      <c r="L369" s="16">
        <f t="shared" ca="1" si="309"/>
        <v>0.92255787037037118</v>
      </c>
      <c r="M369" s="15">
        <f t="shared" ca="1" si="296"/>
        <v>31</v>
      </c>
      <c r="N369" s="16">
        <f t="shared" ca="1" si="310"/>
        <v>3.5879629629629629E-4</v>
      </c>
      <c r="O369" s="16">
        <f t="shared" ca="1" si="311"/>
        <v>0.9229166666666675</v>
      </c>
      <c r="P369" s="14">
        <f t="shared" ca="1" si="312"/>
        <v>0.9229166666666675</v>
      </c>
      <c r="Q369" s="23">
        <f>0</f>
        <v>0</v>
      </c>
      <c r="R369" s="14">
        <f t="shared" ca="1" si="313"/>
        <v>0.9229166666666675</v>
      </c>
      <c r="S369" s="13">
        <f t="shared" ca="1" si="297"/>
        <v>16</v>
      </c>
      <c r="T369" s="14">
        <f t="shared" ca="1" si="314"/>
        <v>1.8518518518518518E-4</v>
      </c>
      <c r="U369" s="14">
        <f t="shared" ca="1" si="315"/>
        <v>0.92310185185185267</v>
      </c>
      <c r="V369" s="12">
        <f t="shared" ca="1" si="316"/>
        <v>0.92310185185185267</v>
      </c>
      <c r="W369" s="23">
        <f t="shared" ca="1" si="317"/>
        <v>7.9861111111112493E-4</v>
      </c>
      <c r="X369" s="12">
        <f t="shared" ca="1" si="318"/>
        <v>0.9239004629629638</v>
      </c>
      <c r="Y369" s="11">
        <f t="shared" ca="1" si="298"/>
        <v>37</v>
      </c>
      <c r="Z369" s="12">
        <f t="shared" ca="1" si="319"/>
        <v>4.2824074074074075E-4</v>
      </c>
      <c r="AA369" s="12">
        <f t="shared" ca="1" si="320"/>
        <v>0.92432870370370457</v>
      </c>
      <c r="AB369" s="10">
        <f t="shared" ca="1" si="321"/>
        <v>0.92432870370370457</v>
      </c>
      <c r="AC369" s="23">
        <f>0</f>
        <v>0</v>
      </c>
      <c r="AD369" s="10">
        <f t="shared" ca="1" si="322"/>
        <v>0.92432870370370457</v>
      </c>
      <c r="AE369" s="9">
        <f t="shared" ca="1" si="291"/>
        <v>36</v>
      </c>
      <c r="AF369" s="10">
        <f t="shared" ca="1" si="323"/>
        <v>4.1666666666666669E-4</v>
      </c>
      <c r="AG369" s="10">
        <f t="shared" ca="1" si="324"/>
        <v>0.92474537037037119</v>
      </c>
      <c r="AH369" s="9" t="str">
        <f t="shared" ca="1" si="292"/>
        <v>Bowl</v>
      </c>
      <c r="AI369" s="8">
        <f t="shared" ca="1" si="325"/>
        <v>0.92474537037037119</v>
      </c>
      <c r="AJ369" s="23">
        <f t="shared" ca="1" si="326"/>
        <v>0</v>
      </c>
      <c r="AK369" s="8">
        <f t="shared" ca="1" si="327"/>
        <v>0.92474537037037119</v>
      </c>
      <c r="AL369" s="7">
        <f t="shared" ca="1" si="293"/>
        <v>13</v>
      </c>
      <c r="AM369" s="8">
        <f t="shared" ca="1" si="328"/>
        <v>1.5046296296296297E-4</v>
      </c>
      <c r="AN369" s="8">
        <f t="shared" ca="1" si="329"/>
        <v>0.92489583333333414</v>
      </c>
      <c r="AO369" s="7" t="str">
        <f t="shared" ca="1" si="294"/>
        <v>Debit</v>
      </c>
      <c r="AP369" s="1">
        <f t="shared" ca="1" si="330"/>
        <v>8.680555555554692E-4</v>
      </c>
      <c r="AQ369" s="1">
        <f t="shared" ca="1" si="331"/>
        <v>1.6782407407407408E-3</v>
      </c>
      <c r="AR369">
        <f t="shared" ca="1" si="332"/>
        <v>0</v>
      </c>
      <c r="AS369" s="33">
        <f t="shared" ca="1" si="333"/>
        <v>0</v>
      </c>
      <c r="AT369" s="33">
        <f t="shared" ca="1" si="334"/>
        <v>0</v>
      </c>
      <c r="AX369">
        <f t="shared" si="299"/>
        <v>365</v>
      </c>
      <c r="AY369" s="34">
        <v>4.7791129687684735E-4</v>
      </c>
    </row>
    <row r="370" spans="1:51">
      <c r="A370" s="2">
        <v>21</v>
      </c>
      <c r="B370" s="1">
        <f t="shared" si="300"/>
        <v>2.4305555555555555E-4</v>
      </c>
      <c r="C370" s="5">
        <f t="shared" ca="1" si="301"/>
        <v>0.92259259259259352</v>
      </c>
      <c r="D370" s="18">
        <f t="shared" ca="1" si="302"/>
        <v>0.92259259259259352</v>
      </c>
      <c r="E370" s="21">
        <f t="shared" ca="1" si="303"/>
        <v>0</v>
      </c>
      <c r="F370" s="18">
        <f t="shared" ca="1" si="304"/>
        <v>0.92259259259259352</v>
      </c>
      <c r="G370" s="25">
        <f t="shared" ca="1" si="295"/>
        <v>18</v>
      </c>
      <c r="H370" s="18">
        <f t="shared" ca="1" si="305"/>
        <v>2.0833333333333335E-4</v>
      </c>
      <c r="I370" s="18">
        <f t="shared" ca="1" si="306"/>
        <v>0.92280092592592688</v>
      </c>
      <c r="J370" s="16">
        <f t="shared" ca="1" si="307"/>
        <v>0.92280092592592688</v>
      </c>
      <c r="K370" s="23">
        <f t="shared" ca="1" si="308"/>
        <v>3.0092592592578793E-4</v>
      </c>
      <c r="L370" s="16">
        <f t="shared" ca="1" si="309"/>
        <v>0.92310185185185267</v>
      </c>
      <c r="M370" s="15">
        <f t="shared" ca="1" si="296"/>
        <v>34</v>
      </c>
      <c r="N370" s="16">
        <f t="shared" ca="1" si="310"/>
        <v>3.9351851851851852E-4</v>
      </c>
      <c r="O370" s="16">
        <f t="shared" ca="1" si="311"/>
        <v>0.92349537037037122</v>
      </c>
      <c r="P370" s="14">
        <f t="shared" ca="1" si="312"/>
        <v>0.92349537037037122</v>
      </c>
      <c r="Q370" s="23">
        <f>0</f>
        <v>0</v>
      </c>
      <c r="R370" s="14">
        <f t="shared" ca="1" si="313"/>
        <v>0.92349537037037122</v>
      </c>
      <c r="S370" s="13">
        <f t="shared" ca="1" si="297"/>
        <v>44</v>
      </c>
      <c r="T370" s="14">
        <f t="shared" ca="1" si="314"/>
        <v>5.0925925925925921E-4</v>
      </c>
      <c r="U370" s="14">
        <f t="shared" ca="1" si="315"/>
        <v>0.92400462962963048</v>
      </c>
      <c r="V370" s="12">
        <f t="shared" ca="1" si="316"/>
        <v>0.92400462962963048</v>
      </c>
      <c r="W370" s="23">
        <f t="shared" ca="1" si="317"/>
        <v>7.407407407407085E-4</v>
      </c>
      <c r="X370" s="12">
        <f t="shared" ca="1" si="318"/>
        <v>0.92474537037037119</v>
      </c>
      <c r="Y370" s="11">
        <f t="shared" ca="1" si="298"/>
        <v>43</v>
      </c>
      <c r="Z370" s="12">
        <f t="shared" ca="1" si="319"/>
        <v>4.9768518518518521E-4</v>
      </c>
      <c r="AA370" s="12">
        <f t="shared" ca="1" si="320"/>
        <v>0.92524305555555642</v>
      </c>
      <c r="AB370" s="10">
        <f t="shared" ca="1" si="321"/>
        <v>0.92524305555555642</v>
      </c>
      <c r="AC370" s="23">
        <f>0</f>
        <v>0</v>
      </c>
      <c r="AD370" s="10">
        <f t="shared" ca="1" si="322"/>
        <v>0.92524305555555642</v>
      </c>
      <c r="AE370" s="9">
        <f t="shared" ca="1" si="291"/>
        <v>31</v>
      </c>
      <c r="AF370" s="10">
        <f t="shared" ca="1" si="323"/>
        <v>3.5879629629629629E-4</v>
      </c>
      <c r="AG370" s="10">
        <f t="shared" ca="1" si="324"/>
        <v>0.92560185185185273</v>
      </c>
      <c r="AH370" s="9" t="str">
        <f t="shared" ca="1" si="292"/>
        <v>Bowl</v>
      </c>
      <c r="AI370" s="8">
        <f t="shared" ca="1" si="325"/>
        <v>0.92560185185185273</v>
      </c>
      <c r="AJ370" s="23">
        <f t="shared" ca="1" si="326"/>
        <v>0</v>
      </c>
      <c r="AK370" s="8">
        <f t="shared" ca="1" si="327"/>
        <v>0.92560185185185273</v>
      </c>
      <c r="AL370" s="7">
        <f t="shared" ca="1" si="293"/>
        <v>25</v>
      </c>
      <c r="AM370" s="8">
        <f t="shared" ca="1" si="328"/>
        <v>2.8935185185185184E-4</v>
      </c>
      <c r="AN370" s="8">
        <f t="shared" ca="1" si="329"/>
        <v>0.92589120370370459</v>
      </c>
      <c r="AO370" s="7" t="str">
        <f t="shared" ca="1" si="294"/>
        <v>Debit</v>
      </c>
      <c r="AP370" s="1">
        <f t="shared" ca="1" si="330"/>
        <v>1.0416666666664964E-3</v>
      </c>
      <c r="AQ370" s="1">
        <f t="shared" ca="1" si="331"/>
        <v>2.2569444444444447E-3</v>
      </c>
      <c r="AR370">
        <f t="shared" ca="1" si="332"/>
        <v>0</v>
      </c>
      <c r="AS370" s="33">
        <f t="shared" ca="1" si="333"/>
        <v>0</v>
      </c>
      <c r="AT370" s="33">
        <f t="shared" ca="1" si="334"/>
        <v>0</v>
      </c>
      <c r="AX370">
        <f t="shared" si="299"/>
        <v>366</v>
      </c>
      <c r="AY370" s="34">
        <v>4.8560156068022209E-4</v>
      </c>
    </row>
    <row r="371" spans="1:51">
      <c r="A371" s="2">
        <v>133</v>
      </c>
      <c r="B371" s="1">
        <f t="shared" si="300"/>
        <v>1.5393518518518519E-3</v>
      </c>
      <c r="C371" s="5">
        <f t="shared" ca="1" si="301"/>
        <v>0.92413194444444535</v>
      </c>
      <c r="D371" s="18">
        <f t="shared" ca="1" si="302"/>
        <v>0.92413194444444535</v>
      </c>
      <c r="E371" s="21">
        <f t="shared" ca="1" si="303"/>
        <v>0</v>
      </c>
      <c r="F371" s="18">
        <f t="shared" ca="1" si="304"/>
        <v>0.92413194444444535</v>
      </c>
      <c r="G371" s="25">
        <f t="shared" ca="1" si="295"/>
        <v>26</v>
      </c>
      <c r="H371" s="18">
        <f t="shared" ca="1" si="305"/>
        <v>3.0092592592592595E-4</v>
      </c>
      <c r="I371" s="18">
        <f t="shared" ca="1" si="306"/>
        <v>0.92443287037037125</v>
      </c>
      <c r="J371" s="16">
        <f t="shared" ca="1" si="307"/>
        <v>0.92443287037037125</v>
      </c>
      <c r="K371" s="23">
        <f t="shared" ca="1" si="308"/>
        <v>0</v>
      </c>
      <c r="L371" s="16">
        <f t="shared" ca="1" si="309"/>
        <v>0.92443287037037125</v>
      </c>
      <c r="M371" s="15">
        <f t="shared" ca="1" si="296"/>
        <v>22</v>
      </c>
      <c r="N371" s="16">
        <f t="shared" ca="1" si="310"/>
        <v>2.5462962962962961E-4</v>
      </c>
      <c r="O371" s="16">
        <f t="shared" ca="1" si="311"/>
        <v>0.92468750000000088</v>
      </c>
      <c r="P371" s="14">
        <f t="shared" ca="1" si="312"/>
        <v>0.92468750000000088</v>
      </c>
      <c r="Q371" s="23">
        <f>0</f>
        <v>0</v>
      </c>
      <c r="R371" s="14">
        <f t="shared" ca="1" si="313"/>
        <v>0.92468750000000088</v>
      </c>
      <c r="S371" s="13">
        <f t="shared" ca="1" si="297"/>
        <v>37</v>
      </c>
      <c r="T371" s="14">
        <f t="shared" ca="1" si="314"/>
        <v>4.2824074074074075E-4</v>
      </c>
      <c r="U371" s="14">
        <f t="shared" ca="1" si="315"/>
        <v>0.92511574074074165</v>
      </c>
      <c r="V371" s="12">
        <f t="shared" ca="1" si="316"/>
        <v>0.92511574074074165</v>
      </c>
      <c r="W371" s="23">
        <f t="shared" ca="1" si="317"/>
        <v>4.8611111111107608E-4</v>
      </c>
      <c r="X371" s="12">
        <f t="shared" ca="1" si="318"/>
        <v>0.92560185185185273</v>
      </c>
      <c r="Y371" s="11">
        <f t="shared" ca="1" si="298"/>
        <v>44</v>
      </c>
      <c r="Z371" s="12">
        <f t="shared" ca="1" si="319"/>
        <v>5.0925925925925921E-4</v>
      </c>
      <c r="AA371" s="12">
        <f t="shared" ca="1" si="320"/>
        <v>0.926111111111112</v>
      </c>
      <c r="AB371" s="10">
        <f t="shared" ca="1" si="321"/>
        <v>0.926111111111112</v>
      </c>
      <c r="AC371" s="23">
        <f>0</f>
        <v>0</v>
      </c>
      <c r="AD371" s="10">
        <f t="shared" ca="1" si="322"/>
        <v>0.926111111111112</v>
      </c>
      <c r="AE371" s="9">
        <f t="shared" ca="1" si="291"/>
        <v>21</v>
      </c>
      <c r="AF371" s="10">
        <f t="shared" ca="1" si="323"/>
        <v>2.4305555555555555E-4</v>
      </c>
      <c r="AG371" s="10">
        <f t="shared" ca="1" si="324"/>
        <v>0.92635416666666759</v>
      </c>
      <c r="AH371" s="9" t="str">
        <f t="shared" ca="1" si="292"/>
        <v>Bowl</v>
      </c>
      <c r="AI371" s="8">
        <f t="shared" ca="1" si="325"/>
        <v>0.92635416666666759</v>
      </c>
      <c r="AJ371" s="23">
        <f t="shared" ca="1" si="326"/>
        <v>0</v>
      </c>
      <c r="AK371" s="8">
        <f t="shared" ca="1" si="327"/>
        <v>0.92635416666666759</v>
      </c>
      <c r="AL371" s="7">
        <f t="shared" ca="1" si="293"/>
        <v>24</v>
      </c>
      <c r="AM371" s="8">
        <f t="shared" ca="1" si="328"/>
        <v>2.7777777777777778E-4</v>
      </c>
      <c r="AN371" s="8">
        <f t="shared" ca="1" si="329"/>
        <v>0.92663194444444541</v>
      </c>
      <c r="AO371" s="7" t="str">
        <f t="shared" ca="1" si="294"/>
        <v>Debit</v>
      </c>
      <c r="AP371" s="1">
        <f t="shared" ca="1" si="330"/>
        <v>4.8611111111107608E-4</v>
      </c>
      <c r="AQ371" s="1">
        <f t="shared" ca="1" si="331"/>
        <v>2.0138888888888888E-3</v>
      </c>
      <c r="AR371">
        <f t="shared" ca="1" si="332"/>
        <v>0</v>
      </c>
      <c r="AS371" s="33">
        <f t="shared" ca="1" si="333"/>
        <v>0</v>
      </c>
      <c r="AT371" s="33">
        <f t="shared" ca="1" si="334"/>
        <v>0</v>
      </c>
      <c r="AX371">
        <f t="shared" si="299"/>
        <v>367</v>
      </c>
      <c r="AY371" s="34">
        <v>6.602317726531891E-4</v>
      </c>
    </row>
    <row r="372" spans="1:51">
      <c r="A372" s="2">
        <v>78</v>
      </c>
      <c r="B372" s="1">
        <f t="shared" si="300"/>
        <v>9.0277777777777774E-4</v>
      </c>
      <c r="C372" s="5">
        <f t="shared" ca="1" si="301"/>
        <v>0.92503472222222316</v>
      </c>
      <c r="D372" s="18">
        <f t="shared" ca="1" si="302"/>
        <v>0.92503472222222316</v>
      </c>
      <c r="E372" s="21">
        <f t="shared" ca="1" si="303"/>
        <v>0</v>
      </c>
      <c r="F372" s="18">
        <f t="shared" ca="1" si="304"/>
        <v>0.92503472222222316</v>
      </c>
      <c r="G372" s="25">
        <f t="shared" ca="1" si="295"/>
        <v>14</v>
      </c>
      <c r="H372" s="18">
        <f t="shared" ca="1" si="305"/>
        <v>1.6203703703703703E-4</v>
      </c>
      <c r="I372" s="18">
        <f t="shared" ca="1" si="306"/>
        <v>0.92519675925926015</v>
      </c>
      <c r="J372" s="16">
        <f t="shared" ca="1" si="307"/>
        <v>0.92519675925926015</v>
      </c>
      <c r="K372" s="23">
        <f t="shared" ca="1" si="308"/>
        <v>0</v>
      </c>
      <c r="L372" s="16">
        <f t="shared" ca="1" si="309"/>
        <v>0.92519675925926015</v>
      </c>
      <c r="M372" s="15">
        <f t="shared" ca="1" si="296"/>
        <v>29</v>
      </c>
      <c r="N372" s="16">
        <f t="shared" ca="1" si="310"/>
        <v>3.3564814814814812E-4</v>
      </c>
      <c r="O372" s="16">
        <f t="shared" ca="1" si="311"/>
        <v>0.92553240740740828</v>
      </c>
      <c r="P372" s="14">
        <f t="shared" ca="1" si="312"/>
        <v>0.92553240740740828</v>
      </c>
      <c r="Q372" s="23">
        <f>0</f>
        <v>0</v>
      </c>
      <c r="R372" s="14">
        <f t="shared" ca="1" si="313"/>
        <v>0.92553240740740828</v>
      </c>
      <c r="S372" s="13">
        <f t="shared" ca="1" si="297"/>
        <v>44</v>
      </c>
      <c r="T372" s="14">
        <f t="shared" ca="1" si="314"/>
        <v>5.0925925925925921E-4</v>
      </c>
      <c r="U372" s="14">
        <f t="shared" ca="1" si="315"/>
        <v>0.92604166666666754</v>
      </c>
      <c r="V372" s="12">
        <f t="shared" ca="1" si="316"/>
        <v>0.92604166666666754</v>
      </c>
      <c r="W372" s="23">
        <f t="shared" ca="1" si="317"/>
        <v>3.1250000000004885E-4</v>
      </c>
      <c r="X372" s="12">
        <f t="shared" ca="1" si="318"/>
        <v>0.92635416666666759</v>
      </c>
      <c r="Y372" s="11">
        <f t="shared" ca="1" si="298"/>
        <v>20</v>
      </c>
      <c r="Z372" s="12">
        <f t="shared" ca="1" si="319"/>
        <v>2.3148148148148149E-4</v>
      </c>
      <c r="AA372" s="12">
        <f t="shared" ca="1" si="320"/>
        <v>0.92658564814814903</v>
      </c>
      <c r="AB372" s="10">
        <f t="shared" ca="1" si="321"/>
        <v>0.92658564814814903</v>
      </c>
      <c r="AC372" s="23">
        <f>0</f>
        <v>0</v>
      </c>
      <c r="AD372" s="10">
        <f t="shared" ca="1" si="322"/>
        <v>0.92658564814814903</v>
      </c>
      <c r="AE372" s="9">
        <f t="shared" ca="1" si="291"/>
        <v>33</v>
      </c>
      <c r="AF372" s="10">
        <f t="shared" ca="1" si="323"/>
        <v>3.8194444444444446E-4</v>
      </c>
      <c r="AG372" s="10">
        <f t="shared" ca="1" si="324"/>
        <v>0.92696759259259343</v>
      </c>
      <c r="AH372" s="9" t="str">
        <f t="shared" ca="1" si="292"/>
        <v>Burrito</v>
      </c>
      <c r="AI372" s="8">
        <f t="shared" ca="1" si="325"/>
        <v>0.92696759259259343</v>
      </c>
      <c r="AJ372" s="23">
        <f t="shared" ca="1" si="326"/>
        <v>0</v>
      </c>
      <c r="AK372" s="8">
        <f t="shared" ca="1" si="327"/>
        <v>0.92696759259259343</v>
      </c>
      <c r="AL372" s="7">
        <f t="shared" ca="1" si="293"/>
        <v>26</v>
      </c>
      <c r="AM372" s="8">
        <f t="shared" ca="1" si="328"/>
        <v>3.0092592592592595E-4</v>
      </c>
      <c r="AN372" s="8">
        <f t="shared" ca="1" si="329"/>
        <v>0.92726851851851932</v>
      </c>
      <c r="AO372" s="7" t="str">
        <f t="shared" ca="1" si="294"/>
        <v>Debit</v>
      </c>
      <c r="AP372" s="1">
        <f t="shared" ca="1" si="330"/>
        <v>3.1250000000004885E-4</v>
      </c>
      <c r="AQ372" s="1">
        <f t="shared" ca="1" si="331"/>
        <v>1.9212962962962964E-3</v>
      </c>
      <c r="AR372">
        <f t="shared" ca="1" si="332"/>
        <v>0</v>
      </c>
      <c r="AS372" s="33">
        <f t="shared" ca="1" si="333"/>
        <v>0</v>
      </c>
      <c r="AT372" s="33">
        <f t="shared" ca="1" si="334"/>
        <v>0</v>
      </c>
      <c r="AX372">
        <f t="shared" si="299"/>
        <v>368</v>
      </c>
      <c r="AY372" s="34">
        <v>4.5850023220713349E-4</v>
      </c>
    </row>
    <row r="373" spans="1:51">
      <c r="A373" s="2">
        <v>122</v>
      </c>
      <c r="B373" s="1">
        <f t="shared" si="300"/>
        <v>1.4120370370370369E-3</v>
      </c>
      <c r="C373" s="5">
        <f t="shared" ca="1" si="301"/>
        <v>0.92644675925926023</v>
      </c>
      <c r="D373" s="18">
        <f t="shared" ca="1" si="302"/>
        <v>0.92644675925926023</v>
      </c>
      <c r="E373" s="21">
        <f t="shared" ca="1" si="303"/>
        <v>0</v>
      </c>
      <c r="F373" s="18">
        <f t="shared" ca="1" si="304"/>
        <v>0.92644675925926023</v>
      </c>
      <c r="G373" s="25">
        <f t="shared" ca="1" si="295"/>
        <v>29</v>
      </c>
      <c r="H373" s="18">
        <f t="shared" ca="1" si="305"/>
        <v>3.3564814814814812E-4</v>
      </c>
      <c r="I373" s="18">
        <f t="shared" ca="1" si="306"/>
        <v>0.92678240740740836</v>
      </c>
      <c r="J373" s="16">
        <f t="shared" ca="1" si="307"/>
        <v>0.92678240740740836</v>
      </c>
      <c r="K373" s="23">
        <f t="shared" ca="1" si="308"/>
        <v>0</v>
      </c>
      <c r="L373" s="16">
        <f t="shared" ca="1" si="309"/>
        <v>0.92678240740740836</v>
      </c>
      <c r="M373" s="15">
        <f t="shared" ca="1" si="296"/>
        <v>35</v>
      </c>
      <c r="N373" s="16">
        <f t="shared" ca="1" si="310"/>
        <v>4.0509259259259258E-4</v>
      </c>
      <c r="O373" s="16">
        <f t="shared" ca="1" si="311"/>
        <v>0.92718750000000094</v>
      </c>
      <c r="P373" s="14">
        <f t="shared" ca="1" si="312"/>
        <v>0.92718750000000094</v>
      </c>
      <c r="Q373" s="23">
        <f>0</f>
        <v>0</v>
      </c>
      <c r="R373" s="14">
        <f t="shared" ca="1" si="313"/>
        <v>0.92718750000000094</v>
      </c>
      <c r="S373" s="13">
        <f t="shared" ca="1" si="297"/>
        <v>25</v>
      </c>
      <c r="T373" s="14">
        <f t="shared" ca="1" si="314"/>
        <v>2.8935185185185184E-4</v>
      </c>
      <c r="U373" s="14">
        <f t="shared" ca="1" si="315"/>
        <v>0.9274768518518528</v>
      </c>
      <c r="V373" s="12">
        <f t="shared" ca="1" si="316"/>
        <v>0.9274768518518528</v>
      </c>
      <c r="W373" s="23">
        <f t="shared" ca="1" si="317"/>
        <v>0</v>
      </c>
      <c r="X373" s="12">
        <f t="shared" ca="1" si="318"/>
        <v>0.9274768518518528</v>
      </c>
      <c r="Y373" s="11">
        <f t="shared" ca="1" si="298"/>
        <v>38</v>
      </c>
      <c r="Z373" s="12">
        <f t="shared" ca="1" si="319"/>
        <v>4.3981481481481481E-4</v>
      </c>
      <c r="AA373" s="12">
        <f t="shared" ca="1" si="320"/>
        <v>0.92791666666666761</v>
      </c>
      <c r="AB373" s="10">
        <f t="shared" ca="1" si="321"/>
        <v>0.92791666666666761</v>
      </c>
      <c r="AC373" s="23">
        <f>0</f>
        <v>0</v>
      </c>
      <c r="AD373" s="10">
        <f t="shared" ca="1" si="322"/>
        <v>0.92791666666666761</v>
      </c>
      <c r="AE373" s="9">
        <f t="shared" ca="1" si="291"/>
        <v>43</v>
      </c>
      <c r="AF373" s="10">
        <f t="shared" ca="1" si="323"/>
        <v>4.9768518518518521E-4</v>
      </c>
      <c r="AG373" s="10">
        <f t="shared" ca="1" si="324"/>
        <v>0.92841435185185284</v>
      </c>
      <c r="AH373" s="9" t="str">
        <f t="shared" ca="1" si="292"/>
        <v>Bowl</v>
      </c>
      <c r="AI373" s="8">
        <f t="shared" ca="1" si="325"/>
        <v>0.92841435185185284</v>
      </c>
      <c r="AJ373" s="23">
        <f t="shared" ca="1" si="326"/>
        <v>0</v>
      </c>
      <c r="AK373" s="8">
        <f t="shared" ca="1" si="327"/>
        <v>0.92841435185185284</v>
      </c>
      <c r="AL373" s="7">
        <f t="shared" ca="1" si="293"/>
        <v>25</v>
      </c>
      <c r="AM373" s="8">
        <f t="shared" ca="1" si="328"/>
        <v>2.8935185185185184E-4</v>
      </c>
      <c r="AN373" s="8">
        <f t="shared" ca="1" si="329"/>
        <v>0.9287037037037047</v>
      </c>
      <c r="AO373" s="7" t="str">
        <f t="shared" ca="1" si="294"/>
        <v>Debit</v>
      </c>
      <c r="AP373" s="1">
        <f t="shared" ca="1" si="330"/>
        <v>0</v>
      </c>
      <c r="AQ373" s="1">
        <f t="shared" ca="1" si="331"/>
        <v>2.2569444444444442E-3</v>
      </c>
      <c r="AR373">
        <f t="shared" ca="1" si="332"/>
        <v>0</v>
      </c>
      <c r="AS373" s="33">
        <f t="shared" ca="1" si="333"/>
        <v>0</v>
      </c>
      <c r="AT373" s="33">
        <f t="shared" ca="1" si="334"/>
        <v>0</v>
      </c>
      <c r="AX373">
        <f t="shared" si="299"/>
        <v>369</v>
      </c>
      <c r="AY373" s="34">
        <v>4.0913259958069731E-4</v>
      </c>
    </row>
    <row r="374" spans="1:51">
      <c r="A374" s="2">
        <v>19</v>
      </c>
      <c r="B374" s="1">
        <f t="shared" si="300"/>
        <v>2.199074074074074E-4</v>
      </c>
      <c r="C374" s="5">
        <f t="shared" ca="1" si="301"/>
        <v>0.92666666666666764</v>
      </c>
      <c r="D374" s="18">
        <f t="shared" ca="1" si="302"/>
        <v>0.92666666666666764</v>
      </c>
      <c r="E374" s="21">
        <f t="shared" ca="1" si="303"/>
        <v>1.1574074074072183E-4</v>
      </c>
      <c r="F374" s="18">
        <f t="shared" ca="1" si="304"/>
        <v>0.92678240740740836</v>
      </c>
      <c r="G374" s="25">
        <f t="shared" ca="1" si="295"/>
        <v>22</v>
      </c>
      <c r="H374" s="18">
        <f t="shared" ca="1" si="305"/>
        <v>2.5462962962962961E-4</v>
      </c>
      <c r="I374" s="18">
        <f t="shared" ca="1" si="306"/>
        <v>0.92703703703703799</v>
      </c>
      <c r="J374" s="16">
        <f t="shared" ca="1" si="307"/>
        <v>0.92703703703703799</v>
      </c>
      <c r="K374" s="23">
        <f t="shared" ca="1" si="308"/>
        <v>4.3981481481480955E-4</v>
      </c>
      <c r="L374" s="16">
        <f t="shared" ca="1" si="309"/>
        <v>0.9274768518518528</v>
      </c>
      <c r="M374" s="15">
        <f t="shared" ca="1" si="296"/>
        <v>12</v>
      </c>
      <c r="N374" s="16">
        <f t="shared" ca="1" si="310"/>
        <v>1.3888888888888889E-4</v>
      </c>
      <c r="O374" s="16">
        <f t="shared" ca="1" si="311"/>
        <v>0.92761574074074171</v>
      </c>
      <c r="P374" s="14">
        <f t="shared" ca="1" si="312"/>
        <v>0.92761574074074171</v>
      </c>
      <c r="Q374" s="23">
        <f>0</f>
        <v>0</v>
      </c>
      <c r="R374" s="14">
        <f t="shared" ca="1" si="313"/>
        <v>0.92761574074074171</v>
      </c>
      <c r="S374" s="13">
        <f t="shared" ca="1" si="297"/>
        <v>22</v>
      </c>
      <c r="T374" s="14">
        <f t="shared" ca="1" si="314"/>
        <v>2.5462962962962961E-4</v>
      </c>
      <c r="U374" s="14">
        <f t="shared" ca="1" si="315"/>
        <v>0.92787037037037134</v>
      </c>
      <c r="V374" s="12">
        <f t="shared" ca="1" si="316"/>
        <v>0.92787037037037134</v>
      </c>
      <c r="W374" s="23">
        <f t="shared" ca="1" si="317"/>
        <v>5.439814814814925E-4</v>
      </c>
      <c r="X374" s="12">
        <f t="shared" ca="1" si="318"/>
        <v>0.92841435185185284</v>
      </c>
      <c r="Y374" s="11">
        <f t="shared" ca="1" si="298"/>
        <v>20</v>
      </c>
      <c r="Z374" s="12">
        <f t="shared" ca="1" si="319"/>
        <v>2.3148148148148149E-4</v>
      </c>
      <c r="AA374" s="12">
        <f t="shared" ca="1" si="320"/>
        <v>0.92864583333333428</v>
      </c>
      <c r="AB374" s="10">
        <f t="shared" ca="1" si="321"/>
        <v>0.92864583333333428</v>
      </c>
      <c r="AC374" s="23">
        <f>0</f>
        <v>0</v>
      </c>
      <c r="AD374" s="10">
        <f t="shared" ca="1" si="322"/>
        <v>0.92864583333333428</v>
      </c>
      <c r="AE374" s="9">
        <f t="shared" ca="1" si="291"/>
        <v>29</v>
      </c>
      <c r="AF374" s="10">
        <f t="shared" ca="1" si="323"/>
        <v>3.3564814814814812E-4</v>
      </c>
      <c r="AG374" s="10">
        <f t="shared" ca="1" si="324"/>
        <v>0.92898148148148241</v>
      </c>
      <c r="AH374" s="9" t="str">
        <f t="shared" ca="1" si="292"/>
        <v>Bowl</v>
      </c>
      <c r="AI374" s="8">
        <f t="shared" ca="1" si="325"/>
        <v>0.92898148148148241</v>
      </c>
      <c r="AJ374" s="23">
        <f t="shared" ca="1" si="326"/>
        <v>0</v>
      </c>
      <c r="AK374" s="8">
        <f t="shared" ca="1" si="327"/>
        <v>0.92898148148148241</v>
      </c>
      <c r="AL374" s="7">
        <f t="shared" ca="1" si="293"/>
        <v>12</v>
      </c>
      <c r="AM374" s="8">
        <f t="shared" ca="1" si="328"/>
        <v>1.3888888888888889E-4</v>
      </c>
      <c r="AN374" s="8">
        <f t="shared" ca="1" si="329"/>
        <v>0.92912037037037132</v>
      </c>
      <c r="AO374" s="7" t="str">
        <f t="shared" ca="1" si="294"/>
        <v>Debit</v>
      </c>
      <c r="AP374" s="1">
        <f t="shared" ca="1" si="330"/>
        <v>1.0995370370370239E-3</v>
      </c>
      <c r="AQ374" s="1">
        <f t="shared" ca="1" si="331"/>
        <v>1.3541666666666665E-3</v>
      </c>
      <c r="AR374">
        <f t="shared" ca="1" si="332"/>
        <v>0</v>
      </c>
      <c r="AS374" s="33">
        <f t="shared" ca="1" si="333"/>
        <v>0</v>
      </c>
      <c r="AT374" s="33">
        <f t="shared" ca="1" si="334"/>
        <v>0</v>
      </c>
      <c r="AX374">
        <f t="shared" si="299"/>
        <v>370</v>
      </c>
      <c r="AY374" s="34">
        <v>5.0736664337294019E-4</v>
      </c>
    </row>
    <row r="375" spans="1:51">
      <c r="A375" s="2">
        <v>149</v>
      </c>
      <c r="B375" s="1">
        <f t="shared" si="300"/>
        <v>1.724537037037037E-3</v>
      </c>
      <c r="C375" s="5">
        <f t="shared" ca="1" si="301"/>
        <v>0.92839120370370465</v>
      </c>
      <c r="D375" s="18">
        <f t="shared" ca="1" si="302"/>
        <v>0.92839120370370465</v>
      </c>
      <c r="E375" s="21">
        <f t="shared" ca="1" si="303"/>
        <v>0</v>
      </c>
      <c r="F375" s="18">
        <f t="shared" ca="1" si="304"/>
        <v>0.92839120370370465</v>
      </c>
      <c r="G375" s="25">
        <f t="shared" ca="1" si="295"/>
        <v>30</v>
      </c>
      <c r="H375" s="18">
        <f t="shared" ca="1" si="305"/>
        <v>3.4722222222222224E-4</v>
      </c>
      <c r="I375" s="18">
        <f t="shared" ca="1" si="306"/>
        <v>0.92873842592592692</v>
      </c>
      <c r="J375" s="16">
        <f t="shared" ca="1" si="307"/>
        <v>0.92873842592592692</v>
      </c>
      <c r="K375" s="23">
        <f t="shared" ca="1" si="308"/>
        <v>0</v>
      </c>
      <c r="L375" s="16">
        <f t="shared" ca="1" si="309"/>
        <v>0.92873842592592692</v>
      </c>
      <c r="M375" s="15">
        <f t="shared" ca="1" si="296"/>
        <v>24</v>
      </c>
      <c r="N375" s="16">
        <f t="shared" ca="1" si="310"/>
        <v>2.7777777777777778E-4</v>
      </c>
      <c r="O375" s="16">
        <f t="shared" ca="1" si="311"/>
        <v>0.92901620370370475</v>
      </c>
      <c r="P375" s="14">
        <f t="shared" ca="1" si="312"/>
        <v>0.92901620370370475</v>
      </c>
      <c r="Q375" s="23">
        <f>0</f>
        <v>0</v>
      </c>
      <c r="R375" s="14">
        <f t="shared" ca="1" si="313"/>
        <v>0.92901620370370475</v>
      </c>
      <c r="S375" s="13">
        <f t="shared" ca="1" si="297"/>
        <v>24</v>
      </c>
      <c r="T375" s="14">
        <f t="shared" ca="1" si="314"/>
        <v>2.7777777777777778E-4</v>
      </c>
      <c r="U375" s="14">
        <f t="shared" ca="1" si="315"/>
        <v>0.92929398148148257</v>
      </c>
      <c r="V375" s="12">
        <f t="shared" ca="1" si="316"/>
        <v>0.92929398148148257</v>
      </c>
      <c r="W375" s="23">
        <f t="shared" ca="1" si="317"/>
        <v>0</v>
      </c>
      <c r="X375" s="12">
        <f t="shared" ca="1" si="318"/>
        <v>0.92929398148148257</v>
      </c>
      <c r="Y375" s="11">
        <f t="shared" ca="1" si="298"/>
        <v>46</v>
      </c>
      <c r="Z375" s="12">
        <f t="shared" ca="1" si="319"/>
        <v>5.3240740740740744E-4</v>
      </c>
      <c r="AA375" s="12">
        <f t="shared" ca="1" si="320"/>
        <v>0.92982638888889002</v>
      </c>
      <c r="AB375" s="10">
        <f t="shared" ca="1" si="321"/>
        <v>0.92982638888889002</v>
      </c>
      <c r="AC375" s="23">
        <f>0</f>
        <v>0</v>
      </c>
      <c r="AD375" s="10">
        <f t="shared" ca="1" si="322"/>
        <v>0.92982638888889002</v>
      </c>
      <c r="AE375" s="9">
        <f t="shared" ca="1" si="291"/>
        <v>48</v>
      </c>
      <c r="AF375" s="10">
        <f t="shared" ca="1" si="323"/>
        <v>5.5555555555555556E-4</v>
      </c>
      <c r="AG375" s="10">
        <f t="shared" ca="1" si="324"/>
        <v>0.93038194444444555</v>
      </c>
      <c r="AH375" s="9" t="str">
        <f t="shared" ca="1" si="292"/>
        <v>Bowl</v>
      </c>
      <c r="AI375" s="8">
        <f t="shared" ca="1" si="325"/>
        <v>0.93038194444444555</v>
      </c>
      <c r="AJ375" s="23">
        <f t="shared" ca="1" si="326"/>
        <v>0</v>
      </c>
      <c r="AK375" s="8">
        <f t="shared" ca="1" si="327"/>
        <v>0.93038194444444555</v>
      </c>
      <c r="AL375" s="7">
        <f t="shared" ca="1" si="293"/>
        <v>26</v>
      </c>
      <c r="AM375" s="8">
        <f t="shared" ca="1" si="328"/>
        <v>3.0092592592592595E-4</v>
      </c>
      <c r="AN375" s="8">
        <f t="shared" ca="1" si="329"/>
        <v>0.93068287037037145</v>
      </c>
      <c r="AO375" s="7" t="str">
        <f t="shared" ca="1" si="294"/>
        <v>Debit</v>
      </c>
      <c r="AP375" s="1">
        <f t="shared" ca="1" si="330"/>
        <v>0</v>
      </c>
      <c r="AQ375" s="1">
        <f t="shared" ca="1" si="331"/>
        <v>2.2916666666666667E-3</v>
      </c>
      <c r="AR375">
        <f t="shared" ca="1" si="332"/>
        <v>0</v>
      </c>
      <c r="AS375" s="33">
        <f t="shared" ca="1" si="333"/>
        <v>0</v>
      </c>
      <c r="AT375" s="33">
        <f t="shared" ca="1" si="334"/>
        <v>0</v>
      </c>
      <c r="AX375">
        <f t="shared" si="299"/>
        <v>371</v>
      </c>
      <c r="AY375" s="34">
        <v>6.2097265761060043E-4</v>
      </c>
    </row>
    <row r="376" spans="1:51">
      <c r="A376" s="2">
        <v>151</v>
      </c>
      <c r="B376" s="1">
        <f t="shared" si="300"/>
        <v>1.7476851851851852E-3</v>
      </c>
      <c r="C376" s="5">
        <f t="shared" ca="1" si="301"/>
        <v>0.93013888888888985</v>
      </c>
      <c r="D376" s="18">
        <f t="shared" ca="1" si="302"/>
        <v>0.93013888888888985</v>
      </c>
      <c r="E376" s="21">
        <f t="shared" ca="1" si="303"/>
        <v>0</v>
      </c>
      <c r="F376" s="18">
        <f t="shared" ca="1" si="304"/>
        <v>0.93013888888888985</v>
      </c>
      <c r="G376" s="25">
        <f t="shared" ca="1" si="295"/>
        <v>17</v>
      </c>
      <c r="H376" s="18">
        <f t="shared" ca="1" si="305"/>
        <v>1.9675925925925926E-4</v>
      </c>
      <c r="I376" s="18">
        <f t="shared" ca="1" si="306"/>
        <v>0.93033564814814906</v>
      </c>
      <c r="J376" s="16">
        <f t="shared" ca="1" si="307"/>
        <v>0.93033564814814906</v>
      </c>
      <c r="K376" s="23">
        <f t="shared" ca="1" si="308"/>
        <v>0</v>
      </c>
      <c r="L376" s="16">
        <f t="shared" ca="1" si="309"/>
        <v>0.93033564814814906</v>
      </c>
      <c r="M376" s="15">
        <f t="shared" ca="1" si="296"/>
        <v>13</v>
      </c>
      <c r="N376" s="16">
        <f t="shared" ca="1" si="310"/>
        <v>1.5046296296296297E-4</v>
      </c>
      <c r="O376" s="16">
        <f t="shared" ca="1" si="311"/>
        <v>0.93048611111111201</v>
      </c>
      <c r="P376" s="14">
        <f t="shared" ca="1" si="312"/>
        <v>0.93048611111111201</v>
      </c>
      <c r="Q376" s="23">
        <f>0</f>
        <v>0</v>
      </c>
      <c r="R376" s="14">
        <f t="shared" ca="1" si="313"/>
        <v>0.93048611111111201</v>
      </c>
      <c r="S376" s="13">
        <f t="shared" ca="1" si="297"/>
        <v>40</v>
      </c>
      <c r="T376" s="14">
        <f t="shared" ca="1" si="314"/>
        <v>4.6296296296296298E-4</v>
      </c>
      <c r="U376" s="14">
        <f t="shared" ca="1" si="315"/>
        <v>0.93094907407407501</v>
      </c>
      <c r="V376" s="12">
        <f t="shared" ca="1" si="316"/>
        <v>0.93094907407407501</v>
      </c>
      <c r="W376" s="23">
        <f t="shared" ca="1" si="317"/>
        <v>0</v>
      </c>
      <c r="X376" s="12">
        <f t="shared" ca="1" si="318"/>
        <v>0.93094907407407501</v>
      </c>
      <c r="Y376" s="11">
        <f t="shared" ca="1" si="298"/>
        <v>38</v>
      </c>
      <c r="Z376" s="12">
        <f t="shared" ca="1" si="319"/>
        <v>4.3981481481481481E-4</v>
      </c>
      <c r="AA376" s="12">
        <f t="shared" ca="1" si="320"/>
        <v>0.93138888888888982</v>
      </c>
      <c r="AB376" s="10">
        <f t="shared" ca="1" si="321"/>
        <v>0.93138888888888982</v>
      </c>
      <c r="AC376" s="23">
        <f>0</f>
        <v>0</v>
      </c>
      <c r="AD376" s="10">
        <f t="shared" ca="1" si="322"/>
        <v>0.93138888888888982</v>
      </c>
      <c r="AE376" s="9">
        <f t="shared" ca="1" si="291"/>
        <v>54</v>
      </c>
      <c r="AF376" s="10">
        <f t="shared" ca="1" si="323"/>
        <v>6.2500000000000001E-4</v>
      </c>
      <c r="AG376" s="10">
        <f t="shared" ca="1" si="324"/>
        <v>0.93201388888888981</v>
      </c>
      <c r="AH376" s="9" t="str">
        <f t="shared" ca="1" si="292"/>
        <v>Burrito</v>
      </c>
      <c r="AI376" s="8">
        <f t="shared" ca="1" si="325"/>
        <v>0.93201388888888981</v>
      </c>
      <c r="AJ376" s="23">
        <f t="shared" ca="1" si="326"/>
        <v>0</v>
      </c>
      <c r="AK376" s="8">
        <f t="shared" ca="1" si="327"/>
        <v>0.93201388888888981</v>
      </c>
      <c r="AL376" s="7">
        <f t="shared" ca="1" si="293"/>
        <v>12</v>
      </c>
      <c r="AM376" s="8">
        <f t="shared" ca="1" si="328"/>
        <v>1.3888888888888889E-4</v>
      </c>
      <c r="AN376" s="8">
        <f t="shared" ca="1" si="329"/>
        <v>0.93215277777777872</v>
      </c>
      <c r="AO376" s="7" t="str">
        <f t="shared" ca="1" si="294"/>
        <v>Debit</v>
      </c>
      <c r="AP376" s="1">
        <f t="shared" ca="1" si="330"/>
        <v>0</v>
      </c>
      <c r="AQ376" s="1">
        <f t="shared" ca="1" si="331"/>
        <v>2.0138888888888888E-3</v>
      </c>
      <c r="AR376">
        <f t="shared" ca="1" si="332"/>
        <v>0</v>
      </c>
      <c r="AS376" s="33">
        <f t="shared" ca="1" si="333"/>
        <v>0</v>
      </c>
      <c r="AT376" s="33">
        <f t="shared" ca="1" si="334"/>
        <v>0</v>
      </c>
      <c r="AX376">
        <f t="shared" si="299"/>
        <v>372</v>
      </c>
      <c r="AY376" s="34">
        <v>4.9717723209104995E-4</v>
      </c>
    </row>
    <row r="377" spans="1:51">
      <c r="A377" s="2">
        <v>176</v>
      </c>
      <c r="B377" s="1">
        <f t="shared" si="300"/>
        <v>2.0370370370370369E-3</v>
      </c>
      <c r="C377" s="5">
        <f t="shared" ca="1" si="301"/>
        <v>0.93217592592592691</v>
      </c>
      <c r="D377" s="18">
        <f t="shared" ca="1" si="302"/>
        <v>0.93217592592592691</v>
      </c>
      <c r="E377" s="21">
        <f t="shared" ca="1" si="303"/>
        <v>0</v>
      </c>
      <c r="F377" s="18">
        <f t="shared" ca="1" si="304"/>
        <v>0.93217592592592691</v>
      </c>
      <c r="G377" s="25">
        <f t="shared" ca="1" si="295"/>
        <v>13</v>
      </c>
      <c r="H377" s="18">
        <f t="shared" ca="1" si="305"/>
        <v>1.5046296296296297E-4</v>
      </c>
      <c r="I377" s="18">
        <f t="shared" ca="1" si="306"/>
        <v>0.93232638888888986</v>
      </c>
      <c r="J377" s="16">
        <f t="shared" ca="1" si="307"/>
        <v>0.93232638888888986</v>
      </c>
      <c r="K377" s="23">
        <f t="shared" ca="1" si="308"/>
        <v>0</v>
      </c>
      <c r="L377" s="16">
        <f t="shared" ca="1" si="309"/>
        <v>0.93232638888888986</v>
      </c>
      <c r="M377" s="15">
        <f t="shared" ca="1" si="296"/>
        <v>21</v>
      </c>
      <c r="N377" s="16">
        <f t="shared" ca="1" si="310"/>
        <v>2.4305555555555555E-4</v>
      </c>
      <c r="O377" s="16">
        <f t="shared" ca="1" si="311"/>
        <v>0.93256944444444545</v>
      </c>
      <c r="P377" s="14">
        <f t="shared" ca="1" si="312"/>
        <v>0.93256944444444545</v>
      </c>
      <c r="Q377" s="23">
        <f>0</f>
        <v>0</v>
      </c>
      <c r="R377" s="14">
        <f t="shared" ca="1" si="313"/>
        <v>0.93256944444444545</v>
      </c>
      <c r="S377" s="13">
        <f t="shared" ca="1" si="297"/>
        <v>18</v>
      </c>
      <c r="T377" s="14">
        <f t="shared" ca="1" si="314"/>
        <v>2.0833333333333335E-4</v>
      </c>
      <c r="U377" s="14">
        <f t="shared" ca="1" si="315"/>
        <v>0.93277777777777882</v>
      </c>
      <c r="V377" s="12">
        <f t="shared" ca="1" si="316"/>
        <v>0.93277777777777882</v>
      </c>
      <c r="W377" s="23">
        <f t="shared" ca="1" si="317"/>
        <v>0</v>
      </c>
      <c r="X377" s="12">
        <f t="shared" ca="1" si="318"/>
        <v>0.93277777777777882</v>
      </c>
      <c r="Y377" s="11">
        <f t="shared" ca="1" si="298"/>
        <v>22</v>
      </c>
      <c r="Z377" s="12">
        <f t="shared" ca="1" si="319"/>
        <v>2.5462962962962961E-4</v>
      </c>
      <c r="AA377" s="12">
        <f t="shared" ca="1" si="320"/>
        <v>0.93303240740740845</v>
      </c>
      <c r="AB377" s="10">
        <f t="shared" ca="1" si="321"/>
        <v>0.93303240740740845</v>
      </c>
      <c r="AC377" s="23">
        <f>0</f>
        <v>0</v>
      </c>
      <c r="AD377" s="10">
        <f t="shared" ca="1" si="322"/>
        <v>0.93303240740740845</v>
      </c>
      <c r="AE377" s="9">
        <f t="shared" ca="1" si="291"/>
        <v>25</v>
      </c>
      <c r="AF377" s="10">
        <f t="shared" ca="1" si="323"/>
        <v>2.8935185185185184E-4</v>
      </c>
      <c r="AG377" s="10">
        <f t="shared" ca="1" si="324"/>
        <v>0.93332175925926031</v>
      </c>
      <c r="AH377" s="9" t="str">
        <f t="shared" ca="1" si="292"/>
        <v>Bowl</v>
      </c>
      <c r="AI377" s="8">
        <f t="shared" ca="1" si="325"/>
        <v>0.93332175925926031</v>
      </c>
      <c r="AJ377" s="23">
        <f t="shared" ca="1" si="326"/>
        <v>0</v>
      </c>
      <c r="AK377" s="8">
        <f t="shared" ca="1" si="327"/>
        <v>0.93332175925926031</v>
      </c>
      <c r="AL377" s="7">
        <f t="shared" ca="1" si="293"/>
        <v>19</v>
      </c>
      <c r="AM377" s="8">
        <f t="shared" ca="1" si="328"/>
        <v>2.199074074074074E-4</v>
      </c>
      <c r="AN377" s="8">
        <f t="shared" ca="1" si="329"/>
        <v>0.93354166666666771</v>
      </c>
      <c r="AO377" s="7" t="str">
        <f t="shared" ca="1" si="294"/>
        <v>Debit</v>
      </c>
      <c r="AP377" s="1">
        <f t="shared" ca="1" si="330"/>
        <v>0</v>
      </c>
      <c r="AQ377" s="1">
        <f t="shared" ca="1" si="331"/>
        <v>1.3657407407407407E-3</v>
      </c>
      <c r="AR377">
        <f t="shared" ca="1" si="332"/>
        <v>0</v>
      </c>
      <c r="AS377" s="33">
        <f t="shared" ca="1" si="333"/>
        <v>0</v>
      </c>
      <c r="AT377" s="33">
        <f t="shared" ca="1" si="334"/>
        <v>0</v>
      </c>
      <c r="AX377">
        <f t="shared" si="299"/>
        <v>373</v>
      </c>
      <c r="AY377" s="34">
        <v>4.9779437456325798E-4</v>
      </c>
    </row>
    <row r="378" spans="1:51">
      <c r="A378" s="2">
        <v>65</v>
      </c>
      <c r="B378" s="1">
        <f t="shared" si="300"/>
        <v>7.5231481481481482E-4</v>
      </c>
      <c r="C378" s="5">
        <f t="shared" ca="1" si="301"/>
        <v>0.93292824074074177</v>
      </c>
      <c r="D378" s="18">
        <f t="shared" ca="1" si="302"/>
        <v>0.93292824074074177</v>
      </c>
      <c r="E378" s="21">
        <f t="shared" ca="1" si="303"/>
        <v>0</v>
      </c>
      <c r="F378" s="18">
        <f t="shared" ca="1" si="304"/>
        <v>0.93292824074074177</v>
      </c>
      <c r="G378" s="25">
        <f t="shared" ca="1" si="295"/>
        <v>22</v>
      </c>
      <c r="H378" s="18">
        <f t="shared" ca="1" si="305"/>
        <v>2.5462962962962961E-4</v>
      </c>
      <c r="I378" s="18">
        <f t="shared" ca="1" si="306"/>
        <v>0.9331828703703714</v>
      </c>
      <c r="J378" s="16">
        <f t="shared" ca="1" si="307"/>
        <v>0.9331828703703714</v>
      </c>
      <c r="K378" s="23">
        <f t="shared" ca="1" si="308"/>
        <v>0</v>
      </c>
      <c r="L378" s="16">
        <f t="shared" ca="1" si="309"/>
        <v>0.9331828703703714</v>
      </c>
      <c r="M378" s="15">
        <f t="shared" ca="1" si="296"/>
        <v>14</v>
      </c>
      <c r="N378" s="16">
        <f t="shared" ca="1" si="310"/>
        <v>1.6203703703703703E-4</v>
      </c>
      <c r="O378" s="16">
        <f t="shared" ca="1" si="311"/>
        <v>0.93334490740740839</v>
      </c>
      <c r="P378" s="14">
        <f t="shared" ca="1" si="312"/>
        <v>0.93334490740740839</v>
      </c>
      <c r="Q378" s="23">
        <f>0</f>
        <v>0</v>
      </c>
      <c r="R378" s="14">
        <f t="shared" ca="1" si="313"/>
        <v>0.93334490740740839</v>
      </c>
      <c r="S378" s="13">
        <f t="shared" ca="1" si="297"/>
        <v>24</v>
      </c>
      <c r="T378" s="14">
        <f t="shared" ca="1" si="314"/>
        <v>2.7777777777777778E-4</v>
      </c>
      <c r="U378" s="14">
        <f t="shared" ca="1" si="315"/>
        <v>0.93362268518518621</v>
      </c>
      <c r="V378" s="12">
        <f t="shared" ca="1" si="316"/>
        <v>0.93362268518518621</v>
      </c>
      <c r="W378" s="23">
        <f t="shared" ca="1" si="317"/>
        <v>0</v>
      </c>
      <c r="X378" s="12">
        <f t="shared" ca="1" si="318"/>
        <v>0.93362268518518621</v>
      </c>
      <c r="Y378" s="11">
        <f t="shared" ca="1" si="298"/>
        <v>27</v>
      </c>
      <c r="Z378" s="12">
        <f t="shared" ca="1" si="319"/>
        <v>3.1250000000000001E-4</v>
      </c>
      <c r="AA378" s="12">
        <f t="shared" ca="1" si="320"/>
        <v>0.93393518518518626</v>
      </c>
      <c r="AB378" s="10">
        <f t="shared" ca="1" si="321"/>
        <v>0.93393518518518626</v>
      </c>
      <c r="AC378" s="23">
        <f>0</f>
        <v>0</v>
      </c>
      <c r="AD378" s="10">
        <f t="shared" ca="1" si="322"/>
        <v>0.93393518518518626</v>
      </c>
      <c r="AE378" s="9">
        <f t="shared" ca="1" si="291"/>
        <v>48</v>
      </c>
      <c r="AF378" s="10">
        <f t="shared" ca="1" si="323"/>
        <v>5.5555555555555556E-4</v>
      </c>
      <c r="AG378" s="10">
        <f t="shared" ca="1" si="324"/>
        <v>0.93449074074074179</v>
      </c>
      <c r="AH378" s="9" t="str">
        <f t="shared" ca="1" si="292"/>
        <v>Bowl</v>
      </c>
      <c r="AI378" s="8">
        <f t="shared" ca="1" si="325"/>
        <v>0.93449074074074179</v>
      </c>
      <c r="AJ378" s="23">
        <f t="shared" ca="1" si="326"/>
        <v>0</v>
      </c>
      <c r="AK378" s="8">
        <f t="shared" ca="1" si="327"/>
        <v>0.93449074074074179</v>
      </c>
      <c r="AL378" s="7">
        <f t="shared" ca="1" si="293"/>
        <v>26</v>
      </c>
      <c r="AM378" s="8">
        <f t="shared" ca="1" si="328"/>
        <v>3.0092592592592595E-4</v>
      </c>
      <c r="AN378" s="8">
        <f t="shared" ca="1" si="329"/>
        <v>0.93479166666666769</v>
      </c>
      <c r="AO378" s="7" t="str">
        <f t="shared" ca="1" si="294"/>
        <v>Debit</v>
      </c>
      <c r="AP378" s="1">
        <f t="shared" ca="1" si="330"/>
        <v>0</v>
      </c>
      <c r="AQ378" s="1">
        <f t="shared" ca="1" si="331"/>
        <v>1.8634259259259261E-3</v>
      </c>
      <c r="AR378">
        <f t="shared" ca="1" si="332"/>
        <v>0</v>
      </c>
      <c r="AS378" s="33">
        <f t="shared" ca="1" si="333"/>
        <v>0</v>
      </c>
      <c r="AT378" s="33">
        <f t="shared" ca="1" si="334"/>
        <v>0</v>
      </c>
      <c r="AX378">
        <f t="shared" si="299"/>
        <v>374</v>
      </c>
      <c r="AY378" s="34">
        <v>4.6660260889821304E-4</v>
      </c>
    </row>
    <row r="379" spans="1:51">
      <c r="A379" s="2">
        <v>158</v>
      </c>
      <c r="B379" s="1">
        <f t="shared" si="300"/>
        <v>1.8287037037037037E-3</v>
      </c>
      <c r="C379" s="5">
        <f t="shared" ca="1" si="301"/>
        <v>0.93475694444444546</v>
      </c>
      <c r="D379" s="18">
        <f t="shared" ca="1" si="302"/>
        <v>0.93475694444444546</v>
      </c>
      <c r="E379" s="21">
        <f t="shared" ca="1" si="303"/>
        <v>0</v>
      </c>
      <c r="F379" s="18">
        <f t="shared" ca="1" si="304"/>
        <v>0.93475694444444546</v>
      </c>
      <c r="G379" s="25">
        <f t="shared" ca="1" si="295"/>
        <v>17</v>
      </c>
      <c r="H379" s="18">
        <f t="shared" ca="1" si="305"/>
        <v>1.9675925925925926E-4</v>
      </c>
      <c r="I379" s="18">
        <f t="shared" ca="1" si="306"/>
        <v>0.93495370370370467</v>
      </c>
      <c r="J379" s="16">
        <f t="shared" ca="1" si="307"/>
        <v>0.93495370370370467</v>
      </c>
      <c r="K379" s="23">
        <f t="shared" ca="1" si="308"/>
        <v>0</v>
      </c>
      <c r="L379" s="16">
        <f t="shared" ca="1" si="309"/>
        <v>0.93495370370370467</v>
      </c>
      <c r="M379" s="15">
        <f t="shared" ca="1" si="296"/>
        <v>12</v>
      </c>
      <c r="N379" s="16">
        <f t="shared" ca="1" si="310"/>
        <v>1.3888888888888889E-4</v>
      </c>
      <c r="O379" s="16">
        <f t="shared" ca="1" si="311"/>
        <v>0.93509259259259359</v>
      </c>
      <c r="P379" s="14">
        <f t="shared" ca="1" si="312"/>
        <v>0.93509259259259359</v>
      </c>
      <c r="Q379" s="23">
        <f>0</f>
        <v>0</v>
      </c>
      <c r="R379" s="14">
        <f t="shared" ca="1" si="313"/>
        <v>0.93509259259259359</v>
      </c>
      <c r="S379" s="13">
        <f t="shared" ca="1" si="297"/>
        <v>44</v>
      </c>
      <c r="T379" s="14">
        <f t="shared" ca="1" si="314"/>
        <v>5.0925925925925921E-4</v>
      </c>
      <c r="U379" s="14">
        <f t="shared" ca="1" si="315"/>
        <v>0.93560185185185285</v>
      </c>
      <c r="V379" s="12">
        <f t="shared" ca="1" si="316"/>
        <v>0.93560185185185285</v>
      </c>
      <c r="W379" s="23">
        <f t="shared" ca="1" si="317"/>
        <v>0</v>
      </c>
      <c r="X379" s="12">
        <f t="shared" ca="1" si="318"/>
        <v>0.93560185185185285</v>
      </c>
      <c r="Y379" s="11">
        <f t="shared" ca="1" si="298"/>
        <v>22</v>
      </c>
      <c r="Z379" s="12">
        <f t="shared" ca="1" si="319"/>
        <v>2.5462962962962961E-4</v>
      </c>
      <c r="AA379" s="12">
        <f t="shared" ca="1" si="320"/>
        <v>0.93585648148148248</v>
      </c>
      <c r="AB379" s="10">
        <f t="shared" ca="1" si="321"/>
        <v>0.93585648148148248</v>
      </c>
      <c r="AC379" s="23">
        <f>0</f>
        <v>0</v>
      </c>
      <c r="AD379" s="10">
        <f t="shared" ca="1" si="322"/>
        <v>0.93585648148148248</v>
      </c>
      <c r="AE379" s="9">
        <f t="shared" ca="1" si="291"/>
        <v>37</v>
      </c>
      <c r="AF379" s="10">
        <f t="shared" ca="1" si="323"/>
        <v>4.2824074074074075E-4</v>
      </c>
      <c r="AG379" s="10">
        <f t="shared" ca="1" si="324"/>
        <v>0.93628472222222325</v>
      </c>
      <c r="AH379" s="9" t="str">
        <f t="shared" ca="1" si="292"/>
        <v>Burrito</v>
      </c>
      <c r="AI379" s="8">
        <f t="shared" ca="1" si="325"/>
        <v>0.93628472222222325</v>
      </c>
      <c r="AJ379" s="23">
        <f t="shared" ca="1" si="326"/>
        <v>0</v>
      </c>
      <c r="AK379" s="8">
        <f t="shared" ca="1" si="327"/>
        <v>0.93628472222222325</v>
      </c>
      <c r="AL379" s="7">
        <f t="shared" ca="1" si="293"/>
        <v>13</v>
      </c>
      <c r="AM379" s="8">
        <f t="shared" ca="1" si="328"/>
        <v>1.5046296296296297E-4</v>
      </c>
      <c r="AN379" s="8">
        <f t="shared" ca="1" si="329"/>
        <v>0.9364351851851862</v>
      </c>
      <c r="AO379" s="7" t="str">
        <f t="shared" ca="1" si="294"/>
        <v>Debit</v>
      </c>
      <c r="AP379" s="1">
        <f t="shared" ca="1" si="330"/>
        <v>0</v>
      </c>
      <c r="AQ379" s="1">
        <f t="shared" ca="1" si="331"/>
        <v>1.6782407407407406E-3</v>
      </c>
      <c r="AR379">
        <f t="shared" ca="1" si="332"/>
        <v>0</v>
      </c>
      <c r="AS379" s="33">
        <f t="shared" ca="1" si="333"/>
        <v>0</v>
      </c>
      <c r="AT379" s="33">
        <f t="shared" ca="1" si="334"/>
        <v>0</v>
      </c>
      <c r="AX379">
        <f t="shared" si="299"/>
        <v>375</v>
      </c>
      <c r="AY379" s="34">
        <v>5.4376378729827145E-4</v>
      </c>
    </row>
    <row r="380" spans="1:51">
      <c r="A380" s="2">
        <v>87</v>
      </c>
      <c r="B380" s="1">
        <f t="shared" si="300"/>
        <v>1.0069444444444444E-3</v>
      </c>
      <c r="C380" s="5">
        <f t="shared" ca="1" si="301"/>
        <v>0.93576388888888995</v>
      </c>
      <c r="D380" s="18">
        <f t="shared" ca="1" si="302"/>
        <v>0.93576388888888995</v>
      </c>
      <c r="E380" s="21">
        <f t="shared" ca="1" si="303"/>
        <v>0</v>
      </c>
      <c r="F380" s="18">
        <f t="shared" ca="1" si="304"/>
        <v>0.93576388888888995</v>
      </c>
      <c r="G380" s="25">
        <f t="shared" ca="1" si="295"/>
        <v>27</v>
      </c>
      <c r="H380" s="18">
        <f t="shared" ca="1" si="305"/>
        <v>3.1250000000000001E-4</v>
      </c>
      <c r="I380" s="18">
        <f t="shared" ca="1" si="306"/>
        <v>0.93607638888889</v>
      </c>
      <c r="J380" s="16">
        <f t="shared" ca="1" si="307"/>
        <v>0.93607638888889</v>
      </c>
      <c r="K380" s="23">
        <f t="shared" ca="1" si="308"/>
        <v>0</v>
      </c>
      <c r="L380" s="16">
        <f t="shared" ca="1" si="309"/>
        <v>0.93607638888889</v>
      </c>
      <c r="M380" s="15">
        <f t="shared" ca="1" si="296"/>
        <v>35</v>
      </c>
      <c r="N380" s="16">
        <f t="shared" ca="1" si="310"/>
        <v>4.0509259259259258E-4</v>
      </c>
      <c r="O380" s="16">
        <f t="shared" ca="1" si="311"/>
        <v>0.93648148148148258</v>
      </c>
      <c r="P380" s="14">
        <f t="shared" ca="1" si="312"/>
        <v>0.93648148148148258</v>
      </c>
      <c r="Q380" s="23">
        <f>0</f>
        <v>0</v>
      </c>
      <c r="R380" s="14">
        <f t="shared" ca="1" si="313"/>
        <v>0.93648148148148258</v>
      </c>
      <c r="S380" s="13">
        <f t="shared" ca="1" si="297"/>
        <v>40</v>
      </c>
      <c r="T380" s="14">
        <f t="shared" ca="1" si="314"/>
        <v>4.6296296296296298E-4</v>
      </c>
      <c r="U380" s="14">
        <f t="shared" ca="1" si="315"/>
        <v>0.93694444444444558</v>
      </c>
      <c r="V380" s="12">
        <f t="shared" ca="1" si="316"/>
        <v>0.93694444444444558</v>
      </c>
      <c r="W380" s="23">
        <f t="shared" ca="1" si="317"/>
        <v>0</v>
      </c>
      <c r="X380" s="12">
        <f t="shared" ca="1" si="318"/>
        <v>0.93694444444444558</v>
      </c>
      <c r="Y380" s="11">
        <f t="shared" ca="1" si="298"/>
        <v>38</v>
      </c>
      <c r="Z380" s="12">
        <f t="shared" ca="1" si="319"/>
        <v>4.3981481481481481E-4</v>
      </c>
      <c r="AA380" s="12">
        <f t="shared" ca="1" si="320"/>
        <v>0.93738425925926039</v>
      </c>
      <c r="AB380" s="10">
        <f t="shared" ca="1" si="321"/>
        <v>0.93738425925926039</v>
      </c>
      <c r="AC380" s="23">
        <f>0</f>
        <v>0</v>
      </c>
      <c r="AD380" s="10">
        <f t="shared" ca="1" si="322"/>
        <v>0.93738425925926039</v>
      </c>
      <c r="AE380" s="9">
        <f t="shared" ca="1" si="291"/>
        <v>36</v>
      </c>
      <c r="AF380" s="10">
        <f t="shared" ca="1" si="323"/>
        <v>4.1666666666666669E-4</v>
      </c>
      <c r="AG380" s="10">
        <f t="shared" ca="1" si="324"/>
        <v>0.93780092592592701</v>
      </c>
      <c r="AH380" s="9" t="str">
        <f t="shared" ca="1" si="292"/>
        <v>Bowl</v>
      </c>
      <c r="AI380" s="8">
        <f t="shared" ca="1" si="325"/>
        <v>0.93780092592592701</v>
      </c>
      <c r="AJ380" s="23">
        <f t="shared" ca="1" si="326"/>
        <v>0</v>
      </c>
      <c r="AK380" s="8">
        <f t="shared" ca="1" si="327"/>
        <v>0.93780092592592701</v>
      </c>
      <c r="AL380" s="7">
        <f t="shared" ca="1" si="293"/>
        <v>25</v>
      </c>
      <c r="AM380" s="8">
        <f t="shared" ca="1" si="328"/>
        <v>2.8935185185185184E-4</v>
      </c>
      <c r="AN380" s="8">
        <f t="shared" ca="1" si="329"/>
        <v>0.93809027777777887</v>
      </c>
      <c r="AO380" s="7" t="str">
        <f t="shared" ca="1" si="294"/>
        <v>Debit</v>
      </c>
      <c r="AP380" s="1">
        <f t="shared" ca="1" si="330"/>
        <v>0</v>
      </c>
      <c r="AQ380" s="1">
        <f t="shared" ca="1" si="331"/>
        <v>2.3263888888888887E-3</v>
      </c>
      <c r="AR380">
        <f t="shared" ca="1" si="332"/>
        <v>0</v>
      </c>
      <c r="AS380" s="33">
        <f t="shared" ca="1" si="333"/>
        <v>0</v>
      </c>
      <c r="AT380" s="33">
        <f t="shared" ca="1" si="334"/>
        <v>0</v>
      </c>
      <c r="AX380">
        <f t="shared" si="299"/>
        <v>376</v>
      </c>
      <c r="AY380" s="34">
        <v>5.389901620370532E-4</v>
      </c>
    </row>
    <row r="381" spans="1:51">
      <c r="A381" s="2">
        <v>122</v>
      </c>
      <c r="B381" s="1">
        <f t="shared" si="300"/>
        <v>1.4120370370370369E-3</v>
      </c>
      <c r="C381" s="5">
        <f t="shared" ca="1" si="301"/>
        <v>0.93717592592592702</v>
      </c>
      <c r="D381" s="18">
        <f t="shared" ca="1" si="302"/>
        <v>0.93717592592592702</v>
      </c>
      <c r="E381" s="21">
        <f t="shared" ca="1" si="303"/>
        <v>0</v>
      </c>
      <c r="F381" s="18">
        <f t="shared" ca="1" si="304"/>
        <v>0.93717592592592702</v>
      </c>
      <c r="G381" s="25">
        <f t="shared" ca="1" si="295"/>
        <v>30</v>
      </c>
      <c r="H381" s="18">
        <f t="shared" ca="1" si="305"/>
        <v>3.4722222222222224E-4</v>
      </c>
      <c r="I381" s="18">
        <f t="shared" ca="1" si="306"/>
        <v>0.9375231481481493</v>
      </c>
      <c r="J381" s="16">
        <f t="shared" ca="1" si="307"/>
        <v>0.9375231481481493</v>
      </c>
      <c r="K381" s="23">
        <f t="shared" ca="1" si="308"/>
        <v>0</v>
      </c>
      <c r="L381" s="16">
        <f t="shared" ca="1" si="309"/>
        <v>0.9375231481481493</v>
      </c>
      <c r="M381" s="15">
        <f t="shared" ca="1" si="296"/>
        <v>23</v>
      </c>
      <c r="N381" s="16">
        <f t="shared" ca="1" si="310"/>
        <v>2.6620370370370372E-4</v>
      </c>
      <c r="O381" s="16">
        <f t="shared" ca="1" si="311"/>
        <v>0.93778935185185297</v>
      </c>
      <c r="P381" s="14">
        <f t="shared" ca="1" si="312"/>
        <v>0.93778935185185297</v>
      </c>
      <c r="Q381" s="23">
        <f>0</f>
        <v>0</v>
      </c>
      <c r="R381" s="14">
        <f t="shared" ca="1" si="313"/>
        <v>0.93778935185185297</v>
      </c>
      <c r="S381" s="13">
        <f t="shared" ca="1" si="297"/>
        <v>17</v>
      </c>
      <c r="T381" s="14">
        <f t="shared" ca="1" si="314"/>
        <v>1.9675925925925926E-4</v>
      </c>
      <c r="U381" s="14">
        <f t="shared" ca="1" si="315"/>
        <v>0.93798611111111219</v>
      </c>
      <c r="V381" s="12">
        <f t="shared" ca="1" si="316"/>
        <v>0.93798611111111219</v>
      </c>
      <c r="W381" s="23">
        <f t="shared" ca="1" si="317"/>
        <v>0</v>
      </c>
      <c r="X381" s="12">
        <f t="shared" ca="1" si="318"/>
        <v>0.93798611111111219</v>
      </c>
      <c r="Y381" s="11">
        <f t="shared" ca="1" si="298"/>
        <v>50</v>
      </c>
      <c r="Z381" s="12">
        <f t="shared" ca="1" si="319"/>
        <v>5.7870370370370367E-4</v>
      </c>
      <c r="AA381" s="12">
        <f t="shared" ca="1" si="320"/>
        <v>0.93856481481481591</v>
      </c>
      <c r="AB381" s="10">
        <f t="shared" ca="1" si="321"/>
        <v>0.93856481481481591</v>
      </c>
      <c r="AC381" s="23">
        <f>0</f>
        <v>0</v>
      </c>
      <c r="AD381" s="10">
        <f t="shared" ca="1" si="322"/>
        <v>0.93856481481481591</v>
      </c>
      <c r="AE381" s="9">
        <f t="shared" ca="1" si="291"/>
        <v>30</v>
      </c>
      <c r="AF381" s="10">
        <f t="shared" ca="1" si="323"/>
        <v>3.4722222222222224E-4</v>
      </c>
      <c r="AG381" s="10">
        <f t="shared" ca="1" si="324"/>
        <v>0.93891203703703818</v>
      </c>
      <c r="AH381" s="9" t="str">
        <f t="shared" ca="1" si="292"/>
        <v>Burrito</v>
      </c>
      <c r="AI381" s="8">
        <f t="shared" ca="1" si="325"/>
        <v>0.93891203703703818</v>
      </c>
      <c r="AJ381" s="23">
        <f t="shared" ca="1" si="326"/>
        <v>0</v>
      </c>
      <c r="AK381" s="8">
        <f t="shared" ca="1" si="327"/>
        <v>0.93891203703703818</v>
      </c>
      <c r="AL381" s="7">
        <f t="shared" ca="1" si="293"/>
        <v>13</v>
      </c>
      <c r="AM381" s="8">
        <f t="shared" ca="1" si="328"/>
        <v>1.5046296296296297E-4</v>
      </c>
      <c r="AN381" s="8">
        <f t="shared" ca="1" si="329"/>
        <v>0.93906250000000113</v>
      </c>
      <c r="AO381" s="7" t="str">
        <f t="shared" ca="1" si="294"/>
        <v>Debit</v>
      </c>
      <c r="AP381" s="1">
        <f t="shared" ca="1" si="330"/>
        <v>0</v>
      </c>
      <c r="AQ381" s="1">
        <f t="shared" ca="1" si="331"/>
        <v>1.8865740740740744E-3</v>
      </c>
      <c r="AR381">
        <f t="shared" ca="1" si="332"/>
        <v>0</v>
      </c>
      <c r="AS381" s="33">
        <f t="shared" ca="1" si="333"/>
        <v>0</v>
      </c>
      <c r="AT381" s="33">
        <f t="shared" ca="1" si="334"/>
        <v>0</v>
      </c>
      <c r="AX381">
        <f t="shared" si="299"/>
        <v>377</v>
      </c>
      <c r="AY381" s="34">
        <v>5.4652124695228155E-4</v>
      </c>
    </row>
    <row r="382" spans="1:51">
      <c r="A382" s="2">
        <v>69</v>
      </c>
      <c r="B382" s="1">
        <f t="shared" si="300"/>
        <v>7.9861111111111116E-4</v>
      </c>
      <c r="C382" s="5">
        <f t="shared" ca="1" si="301"/>
        <v>0.93797453703703815</v>
      </c>
      <c r="D382" s="18">
        <f t="shared" ca="1" si="302"/>
        <v>0.93797453703703815</v>
      </c>
      <c r="E382" s="21">
        <f t="shared" ca="1" si="303"/>
        <v>0</v>
      </c>
      <c r="F382" s="18">
        <f t="shared" ca="1" si="304"/>
        <v>0.93797453703703815</v>
      </c>
      <c r="G382" s="25">
        <f t="shared" ca="1" si="295"/>
        <v>16</v>
      </c>
      <c r="H382" s="18">
        <f t="shared" ca="1" si="305"/>
        <v>1.8518518518518518E-4</v>
      </c>
      <c r="I382" s="18">
        <f t="shared" ca="1" si="306"/>
        <v>0.93815972222222332</v>
      </c>
      <c r="J382" s="16">
        <f t="shared" ca="1" si="307"/>
        <v>0.93815972222222332</v>
      </c>
      <c r="K382" s="23">
        <f t="shared" ca="1" si="308"/>
        <v>0</v>
      </c>
      <c r="L382" s="16">
        <f t="shared" ca="1" si="309"/>
        <v>0.93815972222222332</v>
      </c>
      <c r="M382" s="15">
        <f t="shared" ca="1" si="296"/>
        <v>12</v>
      </c>
      <c r="N382" s="16">
        <f t="shared" ca="1" si="310"/>
        <v>1.3888888888888889E-4</v>
      </c>
      <c r="O382" s="16">
        <f t="shared" ca="1" si="311"/>
        <v>0.93829861111111224</v>
      </c>
      <c r="P382" s="14">
        <f t="shared" ca="1" si="312"/>
        <v>0.93829861111111224</v>
      </c>
      <c r="Q382" s="23">
        <f>0</f>
        <v>0</v>
      </c>
      <c r="R382" s="14">
        <f t="shared" ca="1" si="313"/>
        <v>0.93829861111111224</v>
      </c>
      <c r="S382" s="13">
        <f t="shared" ca="1" si="297"/>
        <v>45</v>
      </c>
      <c r="T382" s="14">
        <f t="shared" ca="1" si="314"/>
        <v>5.2083333333333333E-4</v>
      </c>
      <c r="U382" s="14">
        <f t="shared" ca="1" si="315"/>
        <v>0.93881944444444554</v>
      </c>
      <c r="V382" s="12">
        <f t="shared" ca="1" si="316"/>
        <v>0.93881944444444554</v>
      </c>
      <c r="W382" s="23">
        <f t="shared" ca="1" si="317"/>
        <v>9.2592592592644074E-5</v>
      </c>
      <c r="X382" s="12">
        <f t="shared" ca="1" si="318"/>
        <v>0.93891203703703818</v>
      </c>
      <c r="Y382" s="11">
        <f t="shared" ca="1" si="298"/>
        <v>37</v>
      </c>
      <c r="Z382" s="12">
        <f t="shared" ca="1" si="319"/>
        <v>4.2824074074074075E-4</v>
      </c>
      <c r="AA382" s="12">
        <f t="shared" ca="1" si="320"/>
        <v>0.93934027777777895</v>
      </c>
      <c r="AB382" s="10">
        <f t="shared" ca="1" si="321"/>
        <v>0.93934027777777895</v>
      </c>
      <c r="AC382" s="23">
        <f>0</f>
        <v>0</v>
      </c>
      <c r="AD382" s="10">
        <f t="shared" ca="1" si="322"/>
        <v>0.93934027777777895</v>
      </c>
      <c r="AE382" s="9">
        <f t="shared" ca="1" si="291"/>
        <v>35</v>
      </c>
      <c r="AF382" s="10">
        <f t="shared" ca="1" si="323"/>
        <v>4.0509259259259258E-4</v>
      </c>
      <c r="AG382" s="10">
        <f t="shared" ca="1" si="324"/>
        <v>0.93974537037037154</v>
      </c>
      <c r="AH382" s="9" t="str">
        <f t="shared" ca="1" si="292"/>
        <v>Bowl</v>
      </c>
      <c r="AI382" s="8">
        <f t="shared" ca="1" si="325"/>
        <v>0.93974537037037154</v>
      </c>
      <c r="AJ382" s="23">
        <f t="shared" ca="1" si="326"/>
        <v>0</v>
      </c>
      <c r="AK382" s="8">
        <f t="shared" ca="1" si="327"/>
        <v>0.93974537037037154</v>
      </c>
      <c r="AL382" s="7">
        <f t="shared" ca="1" si="293"/>
        <v>18</v>
      </c>
      <c r="AM382" s="8">
        <f t="shared" ca="1" si="328"/>
        <v>2.0833333333333335E-4</v>
      </c>
      <c r="AN382" s="8">
        <f t="shared" ca="1" si="329"/>
        <v>0.9399537037037049</v>
      </c>
      <c r="AO382" s="7" t="str">
        <f t="shared" ca="1" si="294"/>
        <v>Debit</v>
      </c>
      <c r="AP382" s="1">
        <f t="shared" ca="1" si="330"/>
        <v>9.2592592592644074E-5</v>
      </c>
      <c r="AQ382" s="1">
        <f t="shared" ca="1" si="331"/>
        <v>1.8865740740740742E-3</v>
      </c>
      <c r="AR382">
        <f t="shared" ca="1" si="332"/>
        <v>0</v>
      </c>
      <c r="AS382" s="33">
        <f t="shared" ca="1" si="333"/>
        <v>0</v>
      </c>
      <c r="AT382" s="33">
        <f t="shared" ca="1" si="334"/>
        <v>0</v>
      </c>
      <c r="AX382">
        <f t="shared" si="299"/>
        <v>378</v>
      </c>
      <c r="AY382" s="34">
        <v>5.6136073377457865E-4</v>
      </c>
    </row>
    <row r="383" spans="1:51">
      <c r="A383" s="2">
        <v>120</v>
      </c>
      <c r="B383" s="1">
        <f t="shared" si="300"/>
        <v>1.3888888888888889E-3</v>
      </c>
      <c r="C383" s="5">
        <f t="shared" ca="1" si="301"/>
        <v>0.93936342592592703</v>
      </c>
      <c r="D383" s="18">
        <f t="shared" ca="1" si="302"/>
        <v>0.93936342592592703</v>
      </c>
      <c r="E383" s="21">
        <f t="shared" ca="1" si="303"/>
        <v>0</v>
      </c>
      <c r="F383" s="18">
        <f t="shared" ca="1" si="304"/>
        <v>0.93936342592592703</v>
      </c>
      <c r="G383" s="25">
        <f t="shared" ca="1" si="295"/>
        <v>20</v>
      </c>
      <c r="H383" s="18">
        <f t="shared" ca="1" si="305"/>
        <v>2.3148148148148149E-4</v>
      </c>
      <c r="I383" s="18">
        <f t="shared" ca="1" si="306"/>
        <v>0.93959490740740848</v>
      </c>
      <c r="J383" s="16">
        <f t="shared" ca="1" si="307"/>
        <v>0.93959490740740848</v>
      </c>
      <c r="K383" s="23">
        <f t="shared" ca="1" si="308"/>
        <v>0</v>
      </c>
      <c r="L383" s="16">
        <f t="shared" ca="1" si="309"/>
        <v>0.93959490740740848</v>
      </c>
      <c r="M383" s="15">
        <f t="shared" ca="1" si="296"/>
        <v>19</v>
      </c>
      <c r="N383" s="16">
        <f t="shared" ca="1" si="310"/>
        <v>2.199074074074074E-4</v>
      </c>
      <c r="O383" s="16">
        <f t="shared" ca="1" si="311"/>
        <v>0.93981481481481588</v>
      </c>
      <c r="P383" s="14">
        <f t="shared" ca="1" si="312"/>
        <v>0.93981481481481588</v>
      </c>
      <c r="Q383" s="23">
        <f>0</f>
        <v>0</v>
      </c>
      <c r="R383" s="14">
        <f t="shared" ca="1" si="313"/>
        <v>0.93981481481481588</v>
      </c>
      <c r="S383" s="13">
        <f t="shared" ca="1" si="297"/>
        <v>31</v>
      </c>
      <c r="T383" s="14">
        <f t="shared" ca="1" si="314"/>
        <v>3.5879629629629629E-4</v>
      </c>
      <c r="U383" s="14">
        <f t="shared" ca="1" si="315"/>
        <v>0.9401736111111122</v>
      </c>
      <c r="V383" s="12">
        <f t="shared" ca="1" si="316"/>
        <v>0.9401736111111122</v>
      </c>
      <c r="W383" s="23">
        <f t="shared" ca="1" si="317"/>
        <v>0</v>
      </c>
      <c r="X383" s="12">
        <f t="shared" ca="1" si="318"/>
        <v>0.9401736111111122</v>
      </c>
      <c r="Y383" s="11">
        <f t="shared" ca="1" si="298"/>
        <v>21</v>
      </c>
      <c r="Z383" s="12">
        <f t="shared" ca="1" si="319"/>
        <v>2.4305555555555555E-4</v>
      </c>
      <c r="AA383" s="12">
        <f t="shared" ca="1" si="320"/>
        <v>0.94041666666666779</v>
      </c>
      <c r="AB383" s="10">
        <f t="shared" ca="1" si="321"/>
        <v>0.94041666666666779</v>
      </c>
      <c r="AC383" s="23">
        <f>0</f>
        <v>0</v>
      </c>
      <c r="AD383" s="10">
        <f t="shared" ca="1" si="322"/>
        <v>0.94041666666666779</v>
      </c>
      <c r="AE383" s="9">
        <f t="shared" ca="1" si="291"/>
        <v>48</v>
      </c>
      <c r="AF383" s="10">
        <f t="shared" ca="1" si="323"/>
        <v>5.5555555555555556E-4</v>
      </c>
      <c r="AG383" s="10">
        <f t="shared" ca="1" si="324"/>
        <v>0.94097222222222332</v>
      </c>
      <c r="AH383" s="9" t="str">
        <f t="shared" ca="1" si="292"/>
        <v>Bowl</v>
      </c>
      <c r="AI383" s="8">
        <f t="shared" ca="1" si="325"/>
        <v>0.94097222222222332</v>
      </c>
      <c r="AJ383" s="23">
        <f t="shared" ca="1" si="326"/>
        <v>0</v>
      </c>
      <c r="AK383" s="8">
        <f t="shared" ca="1" si="327"/>
        <v>0.94097222222222332</v>
      </c>
      <c r="AL383" s="7">
        <f t="shared" ca="1" si="293"/>
        <v>12</v>
      </c>
      <c r="AM383" s="8">
        <f t="shared" ca="1" si="328"/>
        <v>1.3888888888888889E-4</v>
      </c>
      <c r="AN383" s="8">
        <f t="shared" ca="1" si="329"/>
        <v>0.94111111111111223</v>
      </c>
      <c r="AO383" s="7" t="str">
        <f t="shared" ca="1" si="294"/>
        <v>Debit</v>
      </c>
      <c r="AP383" s="1">
        <f t="shared" ca="1" si="330"/>
        <v>0</v>
      </c>
      <c r="AQ383" s="1">
        <f t="shared" ca="1" si="331"/>
        <v>1.747685185185185E-3</v>
      </c>
      <c r="AR383">
        <f t="shared" ca="1" si="332"/>
        <v>0</v>
      </c>
      <c r="AS383" s="33">
        <f t="shared" ca="1" si="333"/>
        <v>0</v>
      </c>
      <c r="AT383" s="33">
        <f t="shared" ca="1" si="334"/>
        <v>0</v>
      </c>
      <c r="AX383">
        <f t="shared" si="299"/>
        <v>379</v>
      </c>
      <c r="AY383" s="34">
        <v>4.6037881434895665E-4</v>
      </c>
    </row>
    <row r="384" spans="1:51">
      <c r="A384" s="2">
        <v>49</v>
      </c>
      <c r="B384" s="1">
        <f t="shared" si="300"/>
        <v>5.6712962962962967E-4</v>
      </c>
      <c r="C384" s="5">
        <f t="shared" ca="1" si="301"/>
        <v>0.93993055555555671</v>
      </c>
      <c r="D384" s="18">
        <f t="shared" ca="1" si="302"/>
        <v>0.93993055555555671</v>
      </c>
      <c r="E384" s="21">
        <f t="shared" ca="1" si="303"/>
        <v>0</v>
      </c>
      <c r="F384" s="18">
        <f t="shared" ca="1" si="304"/>
        <v>0.93993055555555671</v>
      </c>
      <c r="G384" s="25">
        <f t="shared" ca="1" si="295"/>
        <v>13</v>
      </c>
      <c r="H384" s="18">
        <f t="shared" ca="1" si="305"/>
        <v>1.5046296296296297E-4</v>
      </c>
      <c r="I384" s="18">
        <f t="shared" ca="1" si="306"/>
        <v>0.94008101851851966</v>
      </c>
      <c r="J384" s="16">
        <f t="shared" ca="1" si="307"/>
        <v>0.94008101851851966</v>
      </c>
      <c r="K384" s="23">
        <f t="shared" ca="1" si="308"/>
        <v>9.2592592592533052E-5</v>
      </c>
      <c r="L384" s="16">
        <f t="shared" ca="1" si="309"/>
        <v>0.9401736111111122</v>
      </c>
      <c r="M384" s="15">
        <f t="shared" ca="1" si="296"/>
        <v>21</v>
      </c>
      <c r="N384" s="16">
        <f t="shared" ca="1" si="310"/>
        <v>2.4305555555555555E-4</v>
      </c>
      <c r="O384" s="16">
        <f t="shared" ca="1" si="311"/>
        <v>0.94041666666666779</v>
      </c>
      <c r="P384" s="14">
        <f t="shared" ca="1" si="312"/>
        <v>0.94041666666666779</v>
      </c>
      <c r="Q384" s="23">
        <f>0</f>
        <v>0</v>
      </c>
      <c r="R384" s="14">
        <f t="shared" ca="1" si="313"/>
        <v>0.94041666666666779</v>
      </c>
      <c r="S384" s="13">
        <f t="shared" ca="1" si="297"/>
        <v>30</v>
      </c>
      <c r="T384" s="14">
        <f t="shared" ca="1" si="314"/>
        <v>3.4722222222222224E-4</v>
      </c>
      <c r="U384" s="14">
        <f t="shared" ca="1" si="315"/>
        <v>0.94076388888889007</v>
      </c>
      <c r="V384" s="12">
        <f t="shared" ca="1" si="316"/>
        <v>0.94076388888889007</v>
      </c>
      <c r="W384" s="23">
        <f t="shared" ca="1" si="317"/>
        <v>2.0833333333325488E-4</v>
      </c>
      <c r="X384" s="12">
        <f t="shared" ca="1" si="318"/>
        <v>0.94097222222222332</v>
      </c>
      <c r="Y384" s="11">
        <f t="shared" ca="1" si="298"/>
        <v>34</v>
      </c>
      <c r="Z384" s="12">
        <f t="shared" ca="1" si="319"/>
        <v>3.9351851851851852E-4</v>
      </c>
      <c r="AA384" s="12">
        <f t="shared" ca="1" si="320"/>
        <v>0.94136574074074186</v>
      </c>
      <c r="AB384" s="10">
        <f t="shared" ca="1" si="321"/>
        <v>0.94136574074074186</v>
      </c>
      <c r="AC384" s="23">
        <f>0</f>
        <v>0</v>
      </c>
      <c r="AD384" s="10">
        <f t="shared" ca="1" si="322"/>
        <v>0.94136574074074186</v>
      </c>
      <c r="AE384" s="9">
        <f t="shared" ca="1" si="291"/>
        <v>23</v>
      </c>
      <c r="AF384" s="10">
        <f t="shared" ca="1" si="323"/>
        <v>2.6620370370370372E-4</v>
      </c>
      <c r="AG384" s="10">
        <f t="shared" ca="1" si="324"/>
        <v>0.94163194444444553</v>
      </c>
      <c r="AH384" s="9" t="str">
        <f t="shared" ca="1" si="292"/>
        <v>Bowl</v>
      </c>
      <c r="AI384" s="8">
        <f t="shared" ca="1" si="325"/>
        <v>0.94163194444444553</v>
      </c>
      <c r="AJ384" s="23">
        <f t="shared" ca="1" si="326"/>
        <v>0</v>
      </c>
      <c r="AK384" s="8">
        <f t="shared" ca="1" si="327"/>
        <v>0.94163194444444553</v>
      </c>
      <c r="AL384" s="7">
        <f t="shared" ca="1" si="293"/>
        <v>46</v>
      </c>
      <c r="AM384" s="8">
        <f t="shared" ca="1" si="328"/>
        <v>5.3240740740740744E-4</v>
      </c>
      <c r="AN384" s="8">
        <f t="shared" ca="1" si="329"/>
        <v>0.94216435185185299</v>
      </c>
      <c r="AO384" s="7" t="str">
        <f t="shared" ca="1" si="294"/>
        <v>Cash</v>
      </c>
      <c r="AP384" s="1">
        <f t="shared" ca="1" si="330"/>
        <v>3.0092592592578793E-4</v>
      </c>
      <c r="AQ384" s="1">
        <f t="shared" ca="1" si="331"/>
        <v>1.9328703703703706E-3</v>
      </c>
      <c r="AR384">
        <f t="shared" ca="1" si="332"/>
        <v>0</v>
      </c>
      <c r="AS384" s="33">
        <f t="shared" ca="1" si="333"/>
        <v>0</v>
      </c>
      <c r="AT384" s="33">
        <f t="shared" ca="1" si="334"/>
        <v>0</v>
      </c>
      <c r="AX384">
        <f t="shared" si="299"/>
        <v>380</v>
      </c>
      <c r="AY384" s="34">
        <v>6.4694706498951121E-4</v>
      </c>
    </row>
    <row r="385" spans="1:51">
      <c r="A385" s="2">
        <v>58</v>
      </c>
      <c r="B385" s="1">
        <f t="shared" si="300"/>
        <v>6.7129629629629625E-4</v>
      </c>
      <c r="C385" s="5">
        <f t="shared" ca="1" si="301"/>
        <v>0.94060185185185297</v>
      </c>
      <c r="D385" s="18">
        <f t="shared" ca="1" si="302"/>
        <v>0.94060185185185297</v>
      </c>
      <c r="E385" s="21">
        <f t="shared" ca="1" si="303"/>
        <v>0</v>
      </c>
      <c r="F385" s="18">
        <f t="shared" ca="1" si="304"/>
        <v>0.94060185185185297</v>
      </c>
      <c r="G385" s="25">
        <f t="shared" ca="1" si="295"/>
        <v>26</v>
      </c>
      <c r="H385" s="18">
        <f t="shared" ca="1" si="305"/>
        <v>3.0092592592592595E-4</v>
      </c>
      <c r="I385" s="18">
        <f t="shared" ca="1" si="306"/>
        <v>0.94090277777777886</v>
      </c>
      <c r="J385" s="16">
        <f t="shared" ca="1" si="307"/>
        <v>0.94090277777777886</v>
      </c>
      <c r="K385" s="23">
        <f t="shared" ca="1" si="308"/>
        <v>0</v>
      </c>
      <c r="L385" s="16">
        <f t="shared" ca="1" si="309"/>
        <v>0.94090277777777886</v>
      </c>
      <c r="M385" s="15">
        <f t="shared" ca="1" si="296"/>
        <v>21</v>
      </c>
      <c r="N385" s="16">
        <f t="shared" ca="1" si="310"/>
        <v>2.4305555555555555E-4</v>
      </c>
      <c r="O385" s="16">
        <f t="shared" ca="1" si="311"/>
        <v>0.94114583333333446</v>
      </c>
      <c r="P385" s="14">
        <f t="shared" ca="1" si="312"/>
        <v>0.94114583333333446</v>
      </c>
      <c r="Q385" s="23">
        <f>0</f>
        <v>0</v>
      </c>
      <c r="R385" s="14">
        <f t="shared" ca="1" si="313"/>
        <v>0.94114583333333446</v>
      </c>
      <c r="S385" s="13">
        <f t="shared" ca="1" si="297"/>
        <v>32</v>
      </c>
      <c r="T385" s="14">
        <f t="shared" ca="1" si="314"/>
        <v>3.7037037037037035E-4</v>
      </c>
      <c r="U385" s="14">
        <f t="shared" ca="1" si="315"/>
        <v>0.94151620370370481</v>
      </c>
      <c r="V385" s="12">
        <f t="shared" ca="1" si="316"/>
        <v>0.94151620370370481</v>
      </c>
      <c r="W385" s="23">
        <f t="shared" ca="1" si="317"/>
        <v>1.1574074074072183E-4</v>
      </c>
      <c r="X385" s="12">
        <f t="shared" ca="1" si="318"/>
        <v>0.94163194444444553</v>
      </c>
      <c r="Y385" s="11">
        <f t="shared" ca="1" si="298"/>
        <v>37</v>
      </c>
      <c r="Z385" s="12">
        <f t="shared" ca="1" si="319"/>
        <v>4.2824074074074075E-4</v>
      </c>
      <c r="AA385" s="12">
        <f t="shared" ca="1" si="320"/>
        <v>0.94206018518518631</v>
      </c>
      <c r="AB385" s="10">
        <f t="shared" ca="1" si="321"/>
        <v>0.94206018518518631</v>
      </c>
      <c r="AC385" s="23">
        <f>0</f>
        <v>0</v>
      </c>
      <c r="AD385" s="10">
        <f t="shared" ca="1" si="322"/>
        <v>0.94206018518518631</v>
      </c>
      <c r="AE385" s="9">
        <f t="shared" ca="1" si="291"/>
        <v>44</v>
      </c>
      <c r="AF385" s="10">
        <f t="shared" ca="1" si="323"/>
        <v>5.0925925925925921E-4</v>
      </c>
      <c r="AG385" s="10">
        <f t="shared" ca="1" si="324"/>
        <v>0.94256944444444557</v>
      </c>
      <c r="AH385" s="9" t="str">
        <f t="shared" ca="1" si="292"/>
        <v>Bowl</v>
      </c>
      <c r="AI385" s="8">
        <f t="shared" ca="1" si="325"/>
        <v>0.94256944444444557</v>
      </c>
      <c r="AJ385" s="23">
        <f t="shared" ca="1" si="326"/>
        <v>0</v>
      </c>
      <c r="AK385" s="8">
        <f t="shared" ca="1" si="327"/>
        <v>0.94256944444444557</v>
      </c>
      <c r="AL385" s="7">
        <f t="shared" ca="1" si="293"/>
        <v>29</v>
      </c>
      <c r="AM385" s="8">
        <f t="shared" ca="1" si="328"/>
        <v>3.3564814814814812E-4</v>
      </c>
      <c r="AN385" s="8">
        <f t="shared" ca="1" si="329"/>
        <v>0.9429050925925937</v>
      </c>
      <c r="AO385" s="7" t="str">
        <f t="shared" ca="1" si="294"/>
        <v>Debit</v>
      </c>
      <c r="AP385" s="1">
        <f t="shared" ca="1" si="330"/>
        <v>1.1574074074072183E-4</v>
      </c>
      <c r="AQ385" s="1">
        <f t="shared" ca="1" si="331"/>
        <v>2.1874999999999998E-3</v>
      </c>
      <c r="AR385">
        <f t="shared" ca="1" si="332"/>
        <v>0</v>
      </c>
      <c r="AS385" s="33">
        <f t="shared" ca="1" si="333"/>
        <v>0</v>
      </c>
      <c r="AT385" s="33">
        <f t="shared" ca="1" si="334"/>
        <v>0</v>
      </c>
      <c r="AX385">
        <f t="shared" si="299"/>
        <v>381</v>
      </c>
      <c r="AY385" s="34">
        <v>5.2798095901543374E-4</v>
      </c>
    </row>
    <row r="386" spans="1:51">
      <c r="A386" s="2">
        <v>147</v>
      </c>
      <c r="B386" s="1">
        <f t="shared" si="300"/>
        <v>1.7013888888888888E-3</v>
      </c>
      <c r="C386" s="5">
        <f t="shared" ca="1" si="301"/>
        <v>0.9423032407407419</v>
      </c>
      <c r="D386" s="18">
        <f t="shared" ca="1" si="302"/>
        <v>0.9423032407407419</v>
      </c>
      <c r="E386" s="21">
        <f t="shared" ca="1" si="303"/>
        <v>0</v>
      </c>
      <c r="F386" s="18">
        <f t="shared" ca="1" si="304"/>
        <v>0.9423032407407419</v>
      </c>
      <c r="G386" s="25">
        <f t="shared" ca="1" si="295"/>
        <v>28</v>
      </c>
      <c r="H386" s="18">
        <f t="shared" ca="1" si="305"/>
        <v>3.2407407407407406E-4</v>
      </c>
      <c r="I386" s="18">
        <f t="shared" ca="1" si="306"/>
        <v>0.94262731481481599</v>
      </c>
      <c r="J386" s="16">
        <f t="shared" ca="1" si="307"/>
        <v>0.94262731481481599</v>
      </c>
      <c r="K386" s="23">
        <f t="shared" ca="1" si="308"/>
        <v>0</v>
      </c>
      <c r="L386" s="16">
        <f t="shared" ca="1" si="309"/>
        <v>0.94262731481481599</v>
      </c>
      <c r="M386" s="15">
        <f t="shared" ca="1" si="296"/>
        <v>16</v>
      </c>
      <c r="N386" s="16">
        <f t="shared" ca="1" si="310"/>
        <v>1.8518518518518518E-4</v>
      </c>
      <c r="O386" s="16">
        <f t="shared" ca="1" si="311"/>
        <v>0.94281250000000116</v>
      </c>
      <c r="P386" s="14">
        <f t="shared" ca="1" si="312"/>
        <v>0.94281250000000116</v>
      </c>
      <c r="Q386" s="23">
        <f>0</f>
        <v>0</v>
      </c>
      <c r="R386" s="14">
        <f t="shared" ca="1" si="313"/>
        <v>0.94281250000000116</v>
      </c>
      <c r="S386" s="13">
        <f t="shared" ca="1" si="297"/>
        <v>28</v>
      </c>
      <c r="T386" s="14">
        <f t="shared" ca="1" si="314"/>
        <v>3.2407407407407406E-4</v>
      </c>
      <c r="U386" s="14">
        <f t="shared" ca="1" si="315"/>
        <v>0.94313657407407525</v>
      </c>
      <c r="V386" s="12">
        <f t="shared" ca="1" si="316"/>
        <v>0.94313657407407525</v>
      </c>
      <c r="W386" s="23">
        <f t="shared" ca="1" si="317"/>
        <v>0</v>
      </c>
      <c r="X386" s="12">
        <f t="shared" ca="1" si="318"/>
        <v>0.94313657407407525</v>
      </c>
      <c r="Y386" s="11">
        <f t="shared" ca="1" si="298"/>
        <v>39</v>
      </c>
      <c r="Z386" s="12">
        <f t="shared" ca="1" si="319"/>
        <v>4.5138888888888887E-4</v>
      </c>
      <c r="AA386" s="12">
        <f t="shared" ca="1" si="320"/>
        <v>0.9435879629629641</v>
      </c>
      <c r="AB386" s="10">
        <f t="shared" ca="1" si="321"/>
        <v>0.9435879629629641</v>
      </c>
      <c r="AC386" s="23">
        <f>0</f>
        <v>0</v>
      </c>
      <c r="AD386" s="10">
        <f t="shared" ca="1" si="322"/>
        <v>0.9435879629629641</v>
      </c>
      <c r="AE386" s="9">
        <f t="shared" ca="1" si="291"/>
        <v>20</v>
      </c>
      <c r="AF386" s="10">
        <f t="shared" ca="1" si="323"/>
        <v>2.3148148148148149E-4</v>
      </c>
      <c r="AG386" s="10">
        <f t="shared" ca="1" si="324"/>
        <v>0.94381944444444554</v>
      </c>
      <c r="AH386" s="9" t="str">
        <f t="shared" ca="1" si="292"/>
        <v>Bowl</v>
      </c>
      <c r="AI386" s="8">
        <f t="shared" ca="1" si="325"/>
        <v>0.94381944444444554</v>
      </c>
      <c r="AJ386" s="23">
        <f t="shared" ca="1" si="326"/>
        <v>0</v>
      </c>
      <c r="AK386" s="8">
        <f t="shared" ca="1" si="327"/>
        <v>0.94381944444444554</v>
      </c>
      <c r="AL386" s="7">
        <f t="shared" ca="1" si="293"/>
        <v>26</v>
      </c>
      <c r="AM386" s="8">
        <f t="shared" ca="1" si="328"/>
        <v>3.0092592592592595E-4</v>
      </c>
      <c r="AN386" s="8">
        <f t="shared" ca="1" si="329"/>
        <v>0.94412037037037144</v>
      </c>
      <c r="AO386" s="7" t="str">
        <f t="shared" ca="1" si="294"/>
        <v>Debit</v>
      </c>
      <c r="AP386" s="1">
        <f t="shared" ca="1" si="330"/>
        <v>0</v>
      </c>
      <c r="AQ386" s="1">
        <f t="shared" ca="1" si="331"/>
        <v>1.8171296296296297E-3</v>
      </c>
      <c r="AR386">
        <f t="shared" ca="1" si="332"/>
        <v>0</v>
      </c>
      <c r="AS386" s="33">
        <f t="shared" ca="1" si="333"/>
        <v>0</v>
      </c>
      <c r="AT386" s="33">
        <f t="shared" ca="1" si="334"/>
        <v>0</v>
      </c>
      <c r="AX386">
        <f t="shared" si="299"/>
        <v>382</v>
      </c>
      <c r="AY386" s="34">
        <v>5.5326257861636901E-4</v>
      </c>
    </row>
    <row r="387" spans="1:51">
      <c r="A387" s="2">
        <v>172</v>
      </c>
      <c r="B387" s="1">
        <f t="shared" si="300"/>
        <v>1.9907407407407408E-3</v>
      </c>
      <c r="C387" s="5">
        <f t="shared" ca="1" si="301"/>
        <v>0.94429398148148269</v>
      </c>
      <c r="D387" s="18">
        <f t="shared" ca="1" si="302"/>
        <v>0.94429398148148269</v>
      </c>
      <c r="E387" s="21">
        <f t="shared" ca="1" si="303"/>
        <v>0</v>
      </c>
      <c r="F387" s="18">
        <f t="shared" ca="1" si="304"/>
        <v>0.94429398148148269</v>
      </c>
      <c r="G387" s="25">
        <f t="shared" ca="1" si="295"/>
        <v>19</v>
      </c>
      <c r="H387" s="18">
        <f t="shared" ca="1" si="305"/>
        <v>2.199074074074074E-4</v>
      </c>
      <c r="I387" s="18">
        <f t="shared" ca="1" si="306"/>
        <v>0.9445138888888901</v>
      </c>
      <c r="J387" s="16">
        <f t="shared" ca="1" si="307"/>
        <v>0.9445138888888901</v>
      </c>
      <c r="K387" s="23">
        <f t="shared" ca="1" si="308"/>
        <v>0</v>
      </c>
      <c r="L387" s="16">
        <f t="shared" ca="1" si="309"/>
        <v>0.9445138888888901</v>
      </c>
      <c r="M387" s="15">
        <f t="shared" ca="1" si="296"/>
        <v>9</v>
      </c>
      <c r="N387" s="16">
        <f t="shared" ca="1" si="310"/>
        <v>1.0416666666666667E-4</v>
      </c>
      <c r="O387" s="16">
        <f t="shared" ca="1" si="311"/>
        <v>0.94461805555555678</v>
      </c>
      <c r="P387" s="14">
        <f t="shared" ca="1" si="312"/>
        <v>0.94461805555555678</v>
      </c>
      <c r="Q387" s="23">
        <f>0</f>
        <v>0</v>
      </c>
      <c r="R387" s="14">
        <f t="shared" ca="1" si="313"/>
        <v>0.94461805555555678</v>
      </c>
      <c r="S387" s="13">
        <f t="shared" ca="1" si="297"/>
        <v>26</v>
      </c>
      <c r="T387" s="14">
        <f t="shared" ca="1" si="314"/>
        <v>3.0092592592592595E-4</v>
      </c>
      <c r="U387" s="14">
        <f t="shared" ca="1" si="315"/>
        <v>0.94491898148148268</v>
      </c>
      <c r="V387" s="12">
        <f t="shared" ca="1" si="316"/>
        <v>0.94491898148148268</v>
      </c>
      <c r="W387" s="23">
        <f t="shared" ca="1" si="317"/>
        <v>0</v>
      </c>
      <c r="X387" s="12">
        <f t="shared" ca="1" si="318"/>
        <v>0.94491898148148268</v>
      </c>
      <c r="Y387" s="11">
        <f t="shared" ca="1" si="298"/>
        <v>39</v>
      </c>
      <c r="Z387" s="12">
        <f t="shared" ca="1" si="319"/>
        <v>4.5138888888888887E-4</v>
      </c>
      <c r="AA387" s="12">
        <f t="shared" ca="1" si="320"/>
        <v>0.94537037037037153</v>
      </c>
      <c r="AB387" s="10">
        <f t="shared" ca="1" si="321"/>
        <v>0.94537037037037153</v>
      </c>
      <c r="AC387" s="23">
        <f>0</f>
        <v>0</v>
      </c>
      <c r="AD387" s="10">
        <f t="shared" ca="1" si="322"/>
        <v>0.94537037037037153</v>
      </c>
      <c r="AE387" s="9">
        <f t="shared" ca="1" si="291"/>
        <v>27</v>
      </c>
      <c r="AF387" s="10">
        <f t="shared" ca="1" si="323"/>
        <v>3.1250000000000001E-4</v>
      </c>
      <c r="AG387" s="10">
        <f t="shared" ca="1" si="324"/>
        <v>0.94568287037037158</v>
      </c>
      <c r="AH387" s="9" t="str">
        <f t="shared" ca="1" si="292"/>
        <v>Bowl</v>
      </c>
      <c r="AI387" s="8">
        <f t="shared" ca="1" si="325"/>
        <v>0.94568287037037158</v>
      </c>
      <c r="AJ387" s="23">
        <f t="shared" ca="1" si="326"/>
        <v>0</v>
      </c>
      <c r="AK387" s="8">
        <f t="shared" ca="1" si="327"/>
        <v>0.94568287037037158</v>
      </c>
      <c r="AL387" s="7">
        <f t="shared" ca="1" si="293"/>
        <v>18</v>
      </c>
      <c r="AM387" s="8">
        <f t="shared" ca="1" si="328"/>
        <v>2.0833333333333335E-4</v>
      </c>
      <c r="AN387" s="8">
        <f t="shared" ca="1" si="329"/>
        <v>0.94589120370370494</v>
      </c>
      <c r="AO387" s="7" t="str">
        <f t="shared" ca="1" si="294"/>
        <v>Debit</v>
      </c>
      <c r="AP387" s="1">
        <f t="shared" ca="1" si="330"/>
        <v>0</v>
      </c>
      <c r="AQ387" s="1">
        <f t="shared" ca="1" si="331"/>
        <v>1.5972222222222223E-3</v>
      </c>
      <c r="AR387">
        <f t="shared" ca="1" si="332"/>
        <v>0</v>
      </c>
      <c r="AS387" s="33">
        <f t="shared" ca="1" si="333"/>
        <v>0</v>
      </c>
      <c r="AT387" s="33">
        <f t="shared" ca="1" si="334"/>
        <v>0</v>
      </c>
      <c r="AX387">
        <f t="shared" si="299"/>
        <v>383</v>
      </c>
      <c r="AY387" s="34">
        <v>5.5286221756350442E-4</v>
      </c>
    </row>
    <row r="388" spans="1:51">
      <c r="A388" s="2">
        <v>46</v>
      </c>
      <c r="B388" s="1">
        <f t="shared" si="300"/>
        <v>5.3240740740740744E-4</v>
      </c>
      <c r="C388" s="5">
        <f t="shared" ca="1" si="301"/>
        <v>0.94482638888889015</v>
      </c>
      <c r="D388" s="18">
        <f t="shared" ca="1" si="302"/>
        <v>0.94482638888889015</v>
      </c>
      <c r="E388" s="21">
        <f t="shared" ca="1" si="303"/>
        <v>0</v>
      </c>
      <c r="F388" s="18">
        <f t="shared" ca="1" si="304"/>
        <v>0.94482638888889015</v>
      </c>
      <c r="G388" s="25">
        <f t="shared" ca="1" si="295"/>
        <v>25</v>
      </c>
      <c r="H388" s="18">
        <f t="shared" ca="1" si="305"/>
        <v>2.8935185185185184E-4</v>
      </c>
      <c r="I388" s="18">
        <f t="shared" ca="1" si="306"/>
        <v>0.94511574074074201</v>
      </c>
      <c r="J388" s="16">
        <f t="shared" ca="1" si="307"/>
        <v>0.94511574074074201</v>
      </c>
      <c r="K388" s="23">
        <f t="shared" ca="1" si="308"/>
        <v>0</v>
      </c>
      <c r="L388" s="16">
        <f t="shared" ca="1" si="309"/>
        <v>0.94511574074074201</v>
      </c>
      <c r="M388" s="15">
        <f t="shared" ca="1" si="296"/>
        <v>31</v>
      </c>
      <c r="N388" s="16">
        <f t="shared" ca="1" si="310"/>
        <v>3.5879629629629629E-4</v>
      </c>
      <c r="O388" s="16">
        <f t="shared" ca="1" si="311"/>
        <v>0.94547453703703832</v>
      </c>
      <c r="P388" s="14">
        <f t="shared" ca="1" si="312"/>
        <v>0.94547453703703832</v>
      </c>
      <c r="Q388" s="23">
        <f>0</f>
        <v>0</v>
      </c>
      <c r="R388" s="14">
        <f t="shared" ca="1" si="313"/>
        <v>0.94547453703703832</v>
      </c>
      <c r="S388" s="13">
        <f t="shared" ca="1" si="297"/>
        <v>18</v>
      </c>
      <c r="T388" s="14">
        <f t="shared" ca="1" si="314"/>
        <v>2.0833333333333335E-4</v>
      </c>
      <c r="U388" s="14">
        <f t="shared" ca="1" si="315"/>
        <v>0.94568287037037169</v>
      </c>
      <c r="V388" s="12">
        <f t="shared" ca="1" si="316"/>
        <v>0.94568287037037169</v>
      </c>
      <c r="W388" s="23">
        <f t="shared" ca="1" si="317"/>
        <v>0</v>
      </c>
      <c r="X388" s="12">
        <f t="shared" ca="1" si="318"/>
        <v>0.94568287037037169</v>
      </c>
      <c r="Y388" s="11">
        <f t="shared" ca="1" si="298"/>
        <v>32</v>
      </c>
      <c r="Z388" s="12">
        <f t="shared" ca="1" si="319"/>
        <v>3.7037037037037035E-4</v>
      </c>
      <c r="AA388" s="12">
        <f t="shared" ca="1" si="320"/>
        <v>0.94605324074074204</v>
      </c>
      <c r="AB388" s="10">
        <f t="shared" ca="1" si="321"/>
        <v>0.94605324074074204</v>
      </c>
      <c r="AC388" s="23">
        <f>0</f>
        <v>0</v>
      </c>
      <c r="AD388" s="10">
        <f t="shared" ca="1" si="322"/>
        <v>0.94605324074074204</v>
      </c>
      <c r="AE388" s="9">
        <f t="shared" ca="1" si="291"/>
        <v>36</v>
      </c>
      <c r="AF388" s="10">
        <f t="shared" ca="1" si="323"/>
        <v>4.1666666666666669E-4</v>
      </c>
      <c r="AG388" s="10">
        <f t="shared" ca="1" si="324"/>
        <v>0.94646990740740866</v>
      </c>
      <c r="AH388" s="9" t="str">
        <f t="shared" ca="1" si="292"/>
        <v>Burrito</v>
      </c>
      <c r="AI388" s="8">
        <f t="shared" ca="1" si="325"/>
        <v>0.94646990740740866</v>
      </c>
      <c r="AJ388" s="23">
        <f t="shared" ca="1" si="326"/>
        <v>0</v>
      </c>
      <c r="AK388" s="8">
        <f t="shared" ca="1" si="327"/>
        <v>0.94646990740740866</v>
      </c>
      <c r="AL388" s="7">
        <f t="shared" ca="1" si="293"/>
        <v>28</v>
      </c>
      <c r="AM388" s="8">
        <f t="shared" ca="1" si="328"/>
        <v>3.2407407407407406E-4</v>
      </c>
      <c r="AN388" s="8">
        <f t="shared" ca="1" si="329"/>
        <v>0.94679398148148275</v>
      </c>
      <c r="AO388" s="7" t="str">
        <f t="shared" ca="1" si="294"/>
        <v>Debit</v>
      </c>
      <c r="AP388" s="1">
        <f t="shared" ca="1" si="330"/>
        <v>0</v>
      </c>
      <c r="AQ388" s="1">
        <f t="shared" ca="1" si="331"/>
        <v>1.9675925925925928E-3</v>
      </c>
      <c r="AR388">
        <f t="shared" ca="1" si="332"/>
        <v>0</v>
      </c>
      <c r="AS388" s="33">
        <f t="shared" ca="1" si="333"/>
        <v>0</v>
      </c>
      <c r="AT388" s="33">
        <f t="shared" ca="1" si="334"/>
        <v>0</v>
      </c>
      <c r="AX388">
        <f t="shared" si="299"/>
        <v>384</v>
      </c>
      <c r="AY388" s="34">
        <v>4.8727579781043437E-4</v>
      </c>
    </row>
    <row r="389" spans="1:51">
      <c r="A389" s="2">
        <v>167</v>
      </c>
      <c r="B389" s="1">
        <f t="shared" si="300"/>
        <v>1.9328703703703704E-3</v>
      </c>
      <c r="C389" s="5">
        <f t="shared" ca="1" si="301"/>
        <v>0.94675925925926052</v>
      </c>
      <c r="D389" s="18">
        <f t="shared" ca="1" si="302"/>
        <v>0.94675925925926052</v>
      </c>
      <c r="E389" s="21">
        <f t="shared" ca="1" si="303"/>
        <v>0</v>
      </c>
      <c r="F389" s="18">
        <f t="shared" ca="1" si="304"/>
        <v>0.94675925925926052</v>
      </c>
      <c r="G389" s="25">
        <f t="shared" ca="1" si="295"/>
        <v>25</v>
      </c>
      <c r="H389" s="18">
        <f t="shared" ca="1" si="305"/>
        <v>2.8935185185185184E-4</v>
      </c>
      <c r="I389" s="18">
        <f t="shared" ca="1" si="306"/>
        <v>0.94704861111111238</v>
      </c>
      <c r="J389" s="16">
        <f t="shared" ca="1" si="307"/>
        <v>0.94704861111111238</v>
      </c>
      <c r="K389" s="23">
        <f t="shared" ca="1" si="308"/>
        <v>0</v>
      </c>
      <c r="L389" s="16">
        <f t="shared" ca="1" si="309"/>
        <v>0.94704861111111238</v>
      </c>
      <c r="M389" s="15">
        <f t="shared" ca="1" si="296"/>
        <v>30</v>
      </c>
      <c r="N389" s="16">
        <f t="shared" ca="1" si="310"/>
        <v>3.4722222222222224E-4</v>
      </c>
      <c r="O389" s="16">
        <f t="shared" ca="1" si="311"/>
        <v>0.94739583333333466</v>
      </c>
      <c r="P389" s="14">
        <f t="shared" ca="1" si="312"/>
        <v>0.94739583333333466</v>
      </c>
      <c r="Q389" s="23">
        <f>0</f>
        <v>0</v>
      </c>
      <c r="R389" s="14">
        <f t="shared" ca="1" si="313"/>
        <v>0.94739583333333466</v>
      </c>
      <c r="S389" s="13">
        <f t="shared" ca="1" si="297"/>
        <v>27</v>
      </c>
      <c r="T389" s="14">
        <f t="shared" ca="1" si="314"/>
        <v>3.1250000000000001E-4</v>
      </c>
      <c r="U389" s="14">
        <f t="shared" ca="1" si="315"/>
        <v>0.94770833333333471</v>
      </c>
      <c r="V389" s="12">
        <f t="shared" ca="1" si="316"/>
        <v>0.94770833333333471</v>
      </c>
      <c r="W389" s="23">
        <f t="shared" ca="1" si="317"/>
        <v>0</v>
      </c>
      <c r="X389" s="12">
        <f t="shared" ca="1" si="318"/>
        <v>0.94770833333333471</v>
      </c>
      <c r="Y389" s="11">
        <f t="shared" ca="1" si="298"/>
        <v>36</v>
      </c>
      <c r="Z389" s="12">
        <f t="shared" ca="1" si="319"/>
        <v>4.1666666666666669E-4</v>
      </c>
      <c r="AA389" s="12">
        <f t="shared" ca="1" si="320"/>
        <v>0.94812500000000133</v>
      </c>
      <c r="AB389" s="10">
        <f t="shared" ca="1" si="321"/>
        <v>0.94812500000000133</v>
      </c>
      <c r="AC389" s="23">
        <f>0</f>
        <v>0</v>
      </c>
      <c r="AD389" s="10">
        <f t="shared" ca="1" si="322"/>
        <v>0.94812500000000133</v>
      </c>
      <c r="AE389" s="9">
        <f t="shared" ref="AE389:AE434" ca="1" si="335">IF(AH389=$AD$445,RANDBETWEEN($AE$445,$AF$445),IF(AH389=$AD$446,RANDBETWEEN($AE$446,$AF$446),RANDBETWEEN($AE$447,$AF$447)))</f>
        <v>43</v>
      </c>
      <c r="AF389" s="10">
        <f t="shared" ca="1" si="323"/>
        <v>4.9768518518518521E-4</v>
      </c>
      <c r="AG389" s="10">
        <f t="shared" ca="1" si="324"/>
        <v>0.94862268518518655</v>
      </c>
      <c r="AH389" s="9" t="str">
        <f t="shared" ref="AH389:AH434" ca="1" si="336">IF(RAND()&lt;$AC$445,$AD$445,IF(RAND()&lt;$AC$446,$AD$446,$AD$447))</f>
        <v>Bowl</v>
      </c>
      <c r="AI389" s="8">
        <f t="shared" ca="1" si="325"/>
        <v>0.94862268518518655</v>
      </c>
      <c r="AJ389" s="23">
        <f t="shared" ca="1" si="326"/>
        <v>0</v>
      </c>
      <c r="AK389" s="8">
        <f t="shared" ca="1" si="327"/>
        <v>0.94862268518518655</v>
      </c>
      <c r="AL389" s="7">
        <f t="shared" ref="AL389:AL434" ca="1" si="337">IF(AO389=$AK$445,RANDBETWEEN($AL$445,$AM$445),RANDBETWEEN($AL$446,$AM$446))</f>
        <v>26</v>
      </c>
      <c r="AM389" s="8">
        <f t="shared" ca="1" si="328"/>
        <v>3.0092592592592595E-4</v>
      </c>
      <c r="AN389" s="8">
        <f t="shared" ca="1" si="329"/>
        <v>0.94892361111111245</v>
      </c>
      <c r="AO389" s="7" t="str">
        <f t="shared" ref="AO389:AO434" ca="1" si="338">IF(RAND()&lt;$AJ$445,$AK$445,$AK$446)</f>
        <v>Debit</v>
      </c>
      <c r="AP389" s="1">
        <f t="shared" ca="1" si="330"/>
        <v>0</v>
      </c>
      <c r="AQ389" s="1">
        <f t="shared" ca="1" si="331"/>
        <v>2.1643518518518522E-3</v>
      </c>
      <c r="AR389">
        <f t="shared" ca="1" si="332"/>
        <v>0</v>
      </c>
      <c r="AS389" s="33">
        <f t="shared" ca="1" si="333"/>
        <v>0</v>
      </c>
      <c r="AT389" s="33">
        <f t="shared" ca="1" si="334"/>
        <v>0</v>
      </c>
      <c r="AX389">
        <f t="shared" si="299"/>
        <v>385</v>
      </c>
      <c r="AY389" s="34">
        <v>4.7954400325089189E-4</v>
      </c>
    </row>
    <row r="390" spans="1:51">
      <c r="A390" s="2">
        <v>72</v>
      </c>
      <c r="B390" s="1">
        <f t="shared" si="300"/>
        <v>8.3333333333333339E-4</v>
      </c>
      <c r="C390" s="5">
        <f t="shared" ca="1" si="301"/>
        <v>0.94759259259259387</v>
      </c>
      <c r="D390" s="18">
        <f t="shared" ca="1" si="302"/>
        <v>0.94759259259259387</v>
      </c>
      <c r="E390" s="21">
        <f t="shared" ca="1" si="303"/>
        <v>0</v>
      </c>
      <c r="F390" s="18">
        <f t="shared" ca="1" si="304"/>
        <v>0.94759259259259387</v>
      </c>
      <c r="G390" s="25">
        <f t="shared" ref="G390:G434" ca="1" si="339">RANDBETWEEN(10,30)</f>
        <v>21</v>
      </c>
      <c r="H390" s="18">
        <f t="shared" ca="1" si="305"/>
        <v>2.4305555555555555E-4</v>
      </c>
      <c r="I390" s="18">
        <f t="shared" ca="1" si="306"/>
        <v>0.94783564814814947</v>
      </c>
      <c r="J390" s="16">
        <f t="shared" ca="1" si="307"/>
        <v>0.94783564814814947</v>
      </c>
      <c r="K390" s="23">
        <f t="shared" ca="1" si="308"/>
        <v>0</v>
      </c>
      <c r="L390" s="16">
        <f t="shared" ca="1" si="309"/>
        <v>0.94783564814814947</v>
      </c>
      <c r="M390" s="15">
        <f t="shared" ref="M390:M434" ca="1" si="340">RANDBETWEEN(8,35)</f>
        <v>28</v>
      </c>
      <c r="N390" s="16">
        <f t="shared" ca="1" si="310"/>
        <v>3.2407407407407406E-4</v>
      </c>
      <c r="O390" s="16">
        <f t="shared" ca="1" si="311"/>
        <v>0.94815972222222356</v>
      </c>
      <c r="P390" s="14">
        <f t="shared" ca="1" si="312"/>
        <v>0.94815972222222356</v>
      </c>
      <c r="Q390" s="23">
        <f>0</f>
        <v>0</v>
      </c>
      <c r="R390" s="14">
        <f t="shared" ca="1" si="313"/>
        <v>0.94815972222222356</v>
      </c>
      <c r="S390" s="13">
        <f t="shared" ref="S390:S434" ca="1" si="341">RANDBETWEEN(15,45)</f>
        <v>21</v>
      </c>
      <c r="T390" s="14">
        <f t="shared" ca="1" si="314"/>
        <v>2.4305555555555555E-4</v>
      </c>
      <c r="U390" s="14">
        <f t="shared" ca="1" si="315"/>
        <v>0.94840277777777915</v>
      </c>
      <c r="V390" s="12">
        <f t="shared" ca="1" si="316"/>
        <v>0.94840277777777915</v>
      </c>
      <c r="W390" s="23">
        <f t="shared" ca="1" si="317"/>
        <v>2.1990740740740478E-4</v>
      </c>
      <c r="X390" s="12">
        <f t="shared" ca="1" si="318"/>
        <v>0.94862268518518655</v>
      </c>
      <c r="Y390" s="11">
        <f t="shared" ref="Y390:Y434" ca="1" si="342">RANDBETWEEN(20,50)</f>
        <v>34</v>
      </c>
      <c r="Z390" s="12">
        <f t="shared" ca="1" si="319"/>
        <v>3.9351851851851852E-4</v>
      </c>
      <c r="AA390" s="12">
        <f t="shared" ca="1" si="320"/>
        <v>0.9490162037037051</v>
      </c>
      <c r="AB390" s="10">
        <f t="shared" ca="1" si="321"/>
        <v>0.9490162037037051</v>
      </c>
      <c r="AC390" s="23">
        <f>0</f>
        <v>0</v>
      </c>
      <c r="AD390" s="10">
        <f t="shared" ca="1" si="322"/>
        <v>0.9490162037037051</v>
      </c>
      <c r="AE390" s="9">
        <f t="shared" ca="1" si="335"/>
        <v>51</v>
      </c>
      <c r="AF390" s="10">
        <f t="shared" ca="1" si="323"/>
        <v>5.9027777777777778E-4</v>
      </c>
      <c r="AG390" s="10">
        <f t="shared" ca="1" si="324"/>
        <v>0.94960648148148286</v>
      </c>
      <c r="AH390" s="9" t="str">
        <f t="shared" ca="1" si="336"/>
        <v>Quesadilla</v>
      </c>
      <c r="AI390" s="8">
        <f t="shared" ca="1" si="325"/>
        <v>0.94960648148148286</v>
      </c>
      <c r="AJ390" s="23">
        <f t="shared" ca="1" si="326"/>
        <v>0</v>
      </c>
      <c r="AK390" s="8">
        <f t="shared" ca="1" si="327"/>
        <v>0.94960648148148286</v>
      </c>
      <c r="AL390" s="7">
        <f t="shared" ca="1" si="337"/>
        <v>17</v>
      </c>
      <c r="AM390" s="8">
        <f t="shared" ca="1" si="328"/>
        <v>1.9675925925925926E-4</v>
      </c>
      <c r="AN390" s="8">
        <f t="shared" ca="1" si="329"/>
        <v>0.94980324074074207</v>
      </c>
      <c r="AO390" s="7" t="str">
        <f t="shared" ca="1" si="338"/>
        <v>Debit</v>
      </c>
      <c r="AP390" s="1">
        <f t="shared" ca="1" si="330"/>
        <v>2.1990740740740478E-4</v>
      </c>
      <c r="AQ390" s="1">
        <f t="shared" ca="1" si="331"/>
        <v>1.9907407407407408E-3</v>
      </c>
      <c r="AR390">
        <f t="shared" ca="1" si="332"/>
        <v>0</v>
      </c>
      <c r="AS390" s="33">
        <f t="shared" ca="1" si="333"/>
        <v>0</v>
      </c>
      <c r="AT390" s="33">
        <f t="shared" ca="1" si="334"/>
        <v>0</v>
      </c>
      <c r="AX390">
        <f t="shared" si="299"/>
        <v>386</v>
      </c>
      <c r="AY390" s="34">
        <v>4.1466486140229604E-4</v>
      </c>
    </row>
    <row r="391" spans="1:51">
      <c r="A391" s="2">
        <v>93</v>
      </c>
      <c r="B391" s="1">
        <f t="shared" ref="B391:B410" si="343">A391/86400</f>
        <v>1.0763888888888889E-3</v>
      </c>
      <c r="C391" s="5">
        <f t="shared" ref="C391:C410" ca="1" si="344">C390+B391</f>
        <v>0.94866898148148271</v>
      </c>
      <c r="D391" s="18">
        <f t="shared" ref="D391:D410" ca="1" si="345">C391</f>
        <v>0.94866898148148271</v>
      </c>
      <c r="E391" s="21">
        <f t="shared" ref="E391:E410" ca="1" si="346">MAX(0,(I390-D391))</f>
        <v>0</v>
      </c>
      <c r="F391" s="18">
        <f t="shared" ref="F391:F410" ca="1" si="347">D391+E391</f>
        <v>0.94866898148148271</v>
      </c>
      <c r="G391" s="25">
        <f t="shared" ca="1" si="339"/>
        <v>14</v>
      </c>
      <c r="H391" s="18">
        <f t="shared" ref="H391:H410" ca="1" si="348">G391/86400</f>
        <v>1.6203703703703703E-4</v>
      </c>
      <c r="I391" s="18">
        <f t="shared" ref="I391:I410" ca="1" si="349">F391+H391</f>
        <v>0.9488310185185197</v>
      </c>
      <c r="J391" s="16">
        <f t="shared" ref="J391:J410" ca="1" si="350">I391</f>
        <v>0.9488310185185197</v>
      </c>
      <c r="K391" s="23">
        <f t="shared" ref="K391:K410" ca="1" si="351">MAX(0,(U390-J391))</f>
        <v>0</v>
      </c>
      <c r="L391" s="16">
        <f t="shared" ref="L391:L410" ca="1" si="352">J391+K391</f>
        <v>0.9488310185185197</v>
      </c>
      <c r="M391" s="15">
        <f t="shared" ca="1" si="340"/>
        <v>25</v>
      </c>
      <c r="N391" s="16">
        <f t="shared" ref="N391:N410" ca="1" si="353">M391/86400</f>
        <v>2.8935185185185184E-4</v>
      </c>
      <c r="O391" s="16">
        <f t="shared" ref="O391:O410" ca="1" si="354">L391+N391</f>
        <v>0.94912037037037156</v>
      </c>
      <c r="P391" s="14">
        <f t="shared" ref="P391:P410" ca="1" si="355">O391</f>
        <v>0.94912037037037156</v>
      </c>
      <c r="Q391" s="23">
        <f>0</f>
        <v>0</v>
      </c>
      <c r="R391" s="14">
        <f t="shared" ref="R391:R410" ca="1" si="356">P391+Q391</f>
        <v>0.94912037037037156</v>
      </c>
      <c r="S391" s="13">
        <f t="shared" ca="1" si="341"/>
        <v>43</v>
      </c>
      <c r="T391" s="14">
        <f t="shared" ref="T391:T410" ca="1" si="357">S391/86400</f>
        <v>4.9768518518518521E-4</v>
      </c>
      <c r="U391" s="14">
        <f t="shared" ref="U391:U410" ca="1" si="358">R391+T391</f>
        <v>0.94961805555555678</v>
      </c>
      <c r="V391" s="12">
        <f t="shared" ref="V391:V410" ca="1" si="359">U391</f>
        <v>0.94961805555555678</v>
      </c>
      <c r="W391" s="23">
        <f t="shared" ref="W391:W410" ca="1" si="360">MAX(0,(AG390-V391))</f>
        <v>0</v>
      </c>
      <c r="X391" s="12">
        <f t="shared" ref="X391:X410" ca="1" si="361">V391+W391</f>
        <v>0.94961805555555678</v>
      </c>
      <c r="Y391" s="11">
        <f t="shared" ca="1" si="342"/>
        <v>34</v>
      </c>
      <c r="Z391" s="12">
        <f t="shared" ref="Z391:Z410" ca="1" si="362">Y391/86400</f>
        <v>3.9351851851851852E-4</v>
      </c>
      <c r="AA391" s="12">
        <f t="shared" ref="AA391:AA410" ca="1" si="363">X391+Z391</f>
        <v>0.95001157407407533</v>
      </c>
      <c r="AB391" s="10">
        <f t="shared" ref="AB391:AB410" ca="1" si="364">AA391</f>
        <v>0.95001157407407533</v>
      </c>
      <c r="AC391" s="23">
        <f>0</f>
        <v>0</v>
      </c>
      <c r="AD391" s="10">
        <f t="shared" ref="AD391:AD410" ca="1" si="365">AB391+AC391</f>
        <v>0.95001157407407533</v>
      </c>
      <c r="AE391" s="9">
        <f t="shared" ca="1" si="335"/>
        <v>53</v>
      </c>
      <c r="AF391" s="10">
        <f t="shared" ref="AF391:AF410" ca="1" si="366">AE391/86400</f>
        <v>6.134259259259259E-4</v>
      </c>
      <c r="AG391" s="10">
        <f t="shared" ref="AG391:AG410" ca="1" si="367">AD391+AF391</f>
        <v>0.95062500000000127</v>
      </c>
      <c r="AH391" s="9" t="str">
        <f t="shared" ca="1" si="336"/>
        <v>Burrito</v>
      </c>
      <c r="AI391" s="8">
        <f t="shared" ref="AI391:AI410" ca="1" si="368">AG391</f>
        <v>0.95062500000000127</v>
      </c>
      <c r="AJ391" s="23">
        <f t="shared" ref="AJ391:AJ410" ca="1" si="369">MAX(0,(AN390-AI391))</f>
        <v>0</v>
      </c>
      <c r="AK391" s="8">
        <f t="shared" ref="AK391:AK410" ca="1" si="370">AI391+AJ391</f>
        <v>0.95062500000000127</v>
      </c>
      <c r="AL391" s="7">
        <f t="shared" ca="1" si="337"/>
        <v>28</v>
      </c>
      <c r="AM391" s="8">
        <f t="shared" ref="AM391:AM410" ca="1" si="371">AL391/86400</f>
        <v>3.2407407407407406E-4</v>
      </c>
      <c r="AN391" s="8">
        <f t="shared" ref="AN391:AN410" ca="1" si="372">AK391+AM391</f>
        <v>0.95094907407407536</v>
      </c>
      <c r="AO391" s="7" t="str">
        <f t="shared" ca="1" si="338"/>
        <v>Debit</v>
      </c>
      <c r="AP391" s="1">
        <f t="shared" ref="AP391:AP410" ca="1" si="373">E391+K391+Q391+W391+AC391+AJ391</f>
        <v>0</v>
      </c>
      <c r="AQ391" s="1">
        <f t="shared" ref="AQ391:AQ410" ca="1" si="374">AM391+AF391+Z391+T391+N391+H391</f>
        <v>2.2800925925925922E-3</v>
      </c>
      <c r="AR391">
        <f t="shared" ref="AR391:AR410" ca="1" si="375">IF(C391&lt;$H$1, 1,0)</f>
        <v>0</v>
      </c>
      <c r="AS391" s="33">
        <f t="shared" ref="AS391:AS410" ca="1" si="376">AP391*AR391</f>
        <v>0</v>
      </c>
      <c r="AT391" s="33">
        <f t="shared" ref="AT391:AT410" ca="1" si="377">AQ391*AR391</f>
        <v>0</v>
      </c>
      <c r="AX391">
        <f t="shared" ref="AX391:AX454" si="378">AX390+1</f>
        <v>387</v>
      </c>
      <c r="AY391" s="34">
        <v>5.2676595620779079E-4</v>
      </c>
    </row>
    <row r="392" spans="1:51">
      <c r="A392" s="2">
        <v>13</v>
      </c>
      <c r="B392" s="1">
        <f t="shared" si="343"/>
        <v>1.5046296296296297E-4</v>
      </c>
      <c r="C392" s="5">
        <f t="shared" ca="1" si="344"/>
        <v>0.94881944444444566</v>
      </c>
      <c r="D392" s="18">
        <f t="shared" ca="1" si="345"/>
        <v>0.94881944444444566</v>
      </c>
      <c r="E392" s="21">
        <f t="shared" ca="1" si="346"/>
        <v>1.1574074074038876E-5</v>
      </c>
      <c r="F392" s="18">
        <f t="shared" ca="1" si="347"/>
        <v>0.9488310185185197</v>
      </c>
      <c r="G392" s="25">
        <f t="shared" ca="1" si="339"/>
        <v>18</v>
      </c>
      <c r="H392" s="18">
        <f t="shared" ca="1" si="348"/>
        <v>2.0833333333333335E-4</v>
      </c>
      <c r="I392" s="18">
        <f t="shared" ca="1" si="349"/>
        <v>0.94903935185185306</v>
      </c>
      <c r="J392" s="16">
        <f t="shared" ca="1" si="350"/>
        <v>0.94903935185185306</v>
      </c>
      <c r="K392" s="23">
        <f t="shared" ca="1" si="351"/>
        <v>5.7870370370372015E-4</v>
      </c>
      <c r="L392" s="16">
        <f t="shared" ca="1" si="352"/>
        <v>0.94961805555555678</v>
      </c>
      <c r="M392" s="15">
        <f t="shared" ca="1" si="340"/>
        <v>20</v>
      </c>
      <c r="N392" s="16">
        <f t="shared" ca="1" si="353"/>
        <v>2.3148148148148149E-4</v>
      </c>
      <c r="O392" s="16">
        <f t="shared" ca="1" si="354"/>
        <v>0.94984953703703823</v>
      </c>
      <c r="P392" s="14">
        <f t="shared" ca="1" si="355"/>
        <v>0.94984953703703823</v>
      </c>
      <c r="Q392" s="23">
        <f>0</f>
        <v>0</v>
      </c>
      <c r="R392" s="14">
        <f t="shared" ca="1" si="356"/>
        <v>0.94984953703703823</v>
      </c>
      <c r="S392" s="13">
        <f t="shared" ca="1" si="341"/>
        <v>32</v>
      </c>
      <c r="T392" s="14">
        <f t="shared" ca="1" si="357"/>
        <v>3.7037037037037035E-4</v>
      </c>
      <c r="U392" s="14">
        <f t="shared" ca="1" si="358"/>
        <v>0.95021990740740858</v>
      </c>
      <c r="V392" s="12">
        <f t="shared" ca="1" si="359"/>
        <v>0.95021990740740858</v>
      </c>
      <c r="W392" s="23">
        <f t="shared" ca="1" si="360"/>
        <v>4.0509259259269292E-4</v>
      </c>
      <c r="X392" s="12">
        <f t="shared" ca="1" si="361"/>
        <v>0.95062500000000127</v>
      </c>
      <c r="Y392" s="11">
        <f t="shared" ca="1" si="342"/>
        <v>26</v>
      </c>
      <c r="Z392" s="12">
        <f t="shared" ca="1" si="362"/>
        <v>3.0092592592592595E-4</v>
      </c>
      <c r="AA392" s="12">
        <f t="shared" ca="1" si="363"/>
        <v>0.95092592592592717</v>
      </c>
      <c r="AB392" s="10">
        <f t="shared" ca="1" si="364"/>
        <v>0.95092592592592717</v>
      </c>
      <c r="AC392" s="23">
        <f>0</f>
        <v>0</v>
      </c>
      <c r="AD392" s="10">
        <f t="shared" ca="1" si="365"/>
        <v>0.95092592592592717</v>
      </c>
      <c r="AE392" s="9">
        <f t="shared" ca="1" si="335"/>
        <v>49</v>
      </c>
      <c r="AF392" s="10">
        <f t="shared" ca="1" si="366"/>
        <v>5.6712962962962967E-4</v>
      </c>
      <c r="AG392" s="10">
        <f t="shared" ca="1" si="367"/>
        <v>0.95149305555555685</v>
      </c>
      <c r="AH392" s="9" t="str">
        <f t="shared" ca="1" si="336"/>
        <v>Burrito</v>
      </c>
      <c r="AI392" s="8">
        <f t="shared" ca="1" si="368"/>
        <v>0.95149305555555685</v>
      </c>
      <c r="AJ392" s="23">
        <f t="shared" ca="1" si="369"/>
        <v>0</v>
      </c>
      <c r="AK392" s="8">
        <f t="shared" ca="1" si="370"/>
        <v>0.95149305555555685</v>
      </c>
      <c r="AL392" s="7">
        <f t="shared" ca="1" si="337"/>
        <v>26</v>
      </c>
      <c r="AM392" s="8">
        <f t="shared" ca="1" si="371"/>
        <v>3.0092592592592595E-4</v>
      </c>
      <c r="AN392" s="8">
        <f t="shared" ca="1" si="372"/>
        <v>0.95179398148148275</v>
      </c>
      <c r="AO392" s="7" t="str">
        <f t="shared" ca="1" si="338"/>
        <v>Debit</v>
      </c>
      <c r="AP392" s="1">
        <f t="shared" ca="1" si="373"/>
        <v>9.9537037037045195E-4</v>
      </c>
      <c r="AQ392" s="1">
        <f t="shared" ca="1" si="374"/>
        <v>1.9791666666666668E-3</v>
      </c>
      <c r="AR392">
        <f t="shared" ca="1" si="375"/>
        <v>0</v>
      </c>
      <c r="AS392" s="33">
        <f t="shared" ca="1" si="376"/>
        <v>0</v>
      </c>
      <c r="AT392" s="33">
        <f t="shared" ca="1" si="377"/>
        <v>0</v>
      </c>
      <c r="AX392">
        <f t="shared" si="378"/>
        <v>388</v>
      </c>
      <c r="AY392" s="34">
        <v>4.6419656333450822E-4</v>
      </c>
    </row>
    <row r="393" spans="1:51">
      <c r="A393" s="2">
        <v>108</v>
      </c>
      <c r="B393" s="1">
        <f t="shared" si="343"/>
        <v>1.25E-3</v>
      </c>
      <c r="C393" s="5">
        <f t="shared" ca="1" si="344"/>
        <v>0.95006944444444563</v>
      </c>
      <c r="D393" s="18">
        <f t="shared" ca="1" si="345"/>
        <v>0.95006944444444563</v>
      </c>
      <c r="E393" s="21">
        <f t="shared" ca="1" si="346"/>
        <v>0</v>
      </c>
      <c r="F393" s="18">
        <f t="shared" ca="1" si="347"/>
        <v>0.95006944444444563</v>
      </c>
      <c r="G393" s="25">
        <f t="shared" ca="1" si="339"/>
        <v>30</v>
      </c>
      <c r="H393" s="18">
        <f t="shared" ca="1" si="348"/>
        <v>3.4722222222222224E-4</v>
      </c>
      <c r="I393" s="18">
        <f t="shared" ca="1" si="349"/>
        <v>0.95041666666666791</v>
      </c>
      <c r="J393" s="16">
        <f t="shared" ca="1" si="350"/>
        <v>0.95041666666666791</v>
      </c>
      <c r="K393" s="23">
        <f t="shared" ca="1" si="351"/>
        <v>0</v>
      </c>
      <c r="L393" s="16">
        <f t="shared" ca="1" si="352"/>
        <v>0.95041666666666791</v>
      </c>
      <c r="M393" s="15">
        <f t="shared" ca="1" si="340"/>
        <v>8</v>
      </c>
      <c r="N393" s="16">
        <f t="shared" ca="1" si="353"/>
        <v>9.2592592592592588E-5</v>
      </c>
      <c r="O393" s="16">
        <f t="shared" ca="1" si="354"/>
        <v>0.95050925925926055</v>
      </c>
      <c r="P393" s="14">
        <f t="shared" ca="1" si="355"/>
        <v>0.95050925925926055</v>
      </c>
      <c r="Q393" s="23">
        <f>0</f>
        <v>0</v>
      </c>
      <c r="R393" s="14">
        <f t="shared" ca="1" si="356"/>
        <v>0.95050925925926055</v>
      </c>
      <c r="S393" s="13">
        <f t="shared" ca="1" si="341"/>
        <v>32</v>
      </c>
      <c r="T393" s="14">
        <f t="shared" ca="1" si="357"/>
        <v>3.7037037037037035E-4</v>
      </c>
      <c r="U393" s="14">
        <f t="shared" ca="1" si="358"/>
        <v>0.95087962962963091</v>
      </c>
      <c r="V393" s="12">
        <f t="shared" ca="1" si="359"/>
        <v>0.95087962962963091</v>
      </c>
      <c r="W393" s="23">
        <f t="shared" ca="1" si="360"/>
        <v>6.134259259259478E-4</v>
      </c>
      <c r="X393" s="12">
        <f t="shared" ca="1" si="361"/>
        <v>0.95149305555555685</v>
      </c>
      <c r="Y393" s="11">
        <f t="shared" ca="1" si="342"/>
        <v>41</v>
      </c>
      <c r="Z393" s="12">
        <f t="shared" ca="1" si="362"/>
        <v>4.7453703703703704E-4</v>
      </c>
      <c r="AA393" s="12">
        <f t="shared" ca="1" si="363"/>
        <v>0.95196759259259389</v>
      </c>
      <c r="AB393" s="10">
        <f t="shared" ca="1" si="364"/>
        <v>0.95196759259259389</v>
      </c>
      <c r="AC393" s="23">
        <f>0</f>
        <v>0</v>
      </c>
      <c r="AD393" s="10">
        <f t="shared" ca="1" si="365"/>
        <v>0.95196759259259389</v>
      </c>
      <c r="AE393" s="9">
        <f t="shared" ca="1" si="335"/>
        <v>44</v>
      </c>
      <c r="AF393" s="10">
        <f t="shared" ca="1" si="366"/>
        <v>5.0925925925925921E-4</v>
      </c>
      <c r="AG393" s="10">
        <f t="shared" ca="1" si="367"/>
        <v>0.95247685185185316</v>
      </c>
      <c r="AH393" s="9" t="str">
        <f t="shared" ca="1" si="336"/>
        <v>Burrito</v>
      </c>
      <c r="AI393" s="8">
        <f t="shared" ca="1" si="368"/>
        <v>0.95247685185185316</v>
      </c>
      <c r="AJ393" s="23">
        <f t="shared" ca="1" si="369"/>
        <v>0</v>
      </c>
      <c r="AK393" s="8">
        <f t="shared" ca="1" si="370"/>
        <v>0.95247685185185316</v>
      </c>
      <c r="AL393" s="7">
        <f t="shared" ca="1" si="337"/>
        <v>23</v>
      </c>
      <c r="AM393" s="8">
        <f t="shared" ca="1" si="371"/>
        <v>2.6620370370370372E-4</v>
      </c>
      <c r="AN393" s="8">
        <f t="shared" ca="1" si="372"/>
        <v>0.95274305555555683</v>
      </c>
      <c r="AO393" s="7" t="str">
        <f t="shared" ca="1" si="338"/>
        <v>Debit</v>
      </c>
      <c r="AP393" s="1">
        <f t="shared" ca="1" si="373"/>
        <v>6.134259259259478E-4</v>
      </c>
      <c r="AQ393" s="1">
        <f t="shared" ca="1" si="374"/>
        <v>2.0601851851851853E-3</v>
      </c>
      <c r="AR393">
        <f t="shared" ca="1" si="375"/>
        <v>0</v>
      </c>
      <c r="AS393" s="33">
        <f t="shared" ca="1" si="376"/>
        <v>0</v>
      </c>
      <c r="AT393" s="33">
        <f t="shared" ca="1" si="377"/>
        <v>0</v>
      </c>
      <c r="AX393">
        <f t="shared" si="378"/>
        <v>389</v>
      </c>
      <c r="AY393" s="34">
        <v>3.8776787794083035E-4</v>
      </c>
    </row>
    <row r="394" spans="1:51">
      <c r="A394" s="2">
        <v>17</v>
      </c>
      <c r="B394" s="1">
        <f t="shared" si="343"/>
        <v>1.9675925925925926E-4</v>
      </c>
      <c r="C394" s="5">
        <f t="shared" ca="1" si="344"/>
        <v>0.95026620370370485</v>
      </c>
      <c r="D394" s="18">
        <f t="shared" ca="1" si="345"/>
        <v>0.95026620370370485</v>
      </c>
      <c r="E394" s="21">
        <f t="shared" ca="1" si="346"/>
        <v>1.504629629630605E-4</v>
      </c>
      <c r="F394" s="18">
        <f t="shared" ca="1" si="347"/>
        <v>0.95041666666666791</v>
      </c>
      <c r="G394" s="25">
        <f t="shared" ca="1" si="339"/>
        <v>29</v>
      </c>
      <c r="H394" s="18">
        <f t="shared" ca="1" si="348"/>
        <v>3.3564814814814812E-4</v>
      </c>
      <c r="I394" s="18">
        <f t="shared" ca="1" si="349"/>
        <v>0.95075231481481604</v>
      </c>
      <c r="J394" s="16">
        <f t="shared" ca="1" si="350"/>
        <v>0.95075231481481604</v>
      </c>
      <c r="K394" s="23">
        <f t="shared" ca="1" si="351"/>
        <v>1.2731481481487172E-4</v>
      </c>
      <c r="L394" s="16">
        <f t="shared" ca="1" si="352"/>
        <v>0.95087962962963091</v>
      </c>
      <c r="M394" s="15">
        <f t="shared" ca="1" si="340"/>
        <v>10</v>
      </c>
      <c r="N394" s="16">
        <f t="shared" ca="1" si="353"/>
        <v>1.1574074074074075E-4</v>
      </c>
      <c r="O394" s="16">
        <f t="shared" ca="1" si="354"/>
        <v>0.95099537037037163</v>
      </c>
      <c r="P394" s="14">
        <f t="shared" ca="1" si="355"/>
        <v>0.95099537037037163</v>
      </c>
      <c r="Q394" s="23">
        <f>0</f>
        <v>0</v>
      </c>
      <c r="R394" s="14">
        <f t="shared" ca="1" si="356"/>
        <v>0.95099537037037163</v>
      </c>
      <c r="S394" s="13">
        <f t="shared" ca="1" si="341"/>
        <v>34</v>
      </c>
      <c r="T394" s="14">
        <f t="shared" ca="1" si="357"/>
        <v>3.9351851851851852E-4</v>
      </c>
      <c r="U394" s="14">
        <f t="shared" ca="1" si="358"/>
        <v>0.95138888888889017</v>
      </c>
      <c r="V394" s="12">
        <f t="shared" ca="1" si="359"/>
        <v>0.95138888888889017</v>
      </c>
      <c r="W394" s="23">
        <f t="shared" ca="1" si="360"/>
        <v>1.087962962962985E-3</v>
      </c>
      <c r="X394" s="12">
        <f t="shared" ca="1" si="361"/>
        <v>0.95247685185185316</v>
      </c>
      <c r="Y394" s="11">
        <f t="shared" ca="1" si="342"/>
        <v>30</v>
      </c>
      <c r="Z394" s="12">
        <f t="shared" ca="1" si="362"/>
        <v>3.4722222222222224E-4</v>
      </c>
      <c r="AA394" s="12">
        <f t="shared" ca="1" si="363"/>
        <v>0.95282407407407543</v>
      </c>
      <c r="AB394" s="10">
        <f t="shared" ca="1" si="364"/>
        <v>0.95282407407407543</v>
      </c>
      <c r="AC394" s="23">
        <f>0</f>
        <v>0</v>
      </c>
      <c r="AD394" s="10">
        <f t="shared" ca="1" si="365"/>
        <v>0.95282407407407543</v>
      </c>
      <c r="AE394" s="9">
        <f t="shared" ca="1" si="335"/>
        <v>25</v>
      </c>
      <c r="AF394" s="10">
        <f t="shared" ca="1" si="366"/>
        <v>2.8935185185185184E-4</v>
      </c>
      <c r="AG394" s="10">
        <f t="shared" ca="1" si="367"/>
        <v>0.95311342592592729</v>
      </c>
      <c r="AH394" s="9" t="str">
        <f t="shared" ca="1" si="336"/>
        <v>Bowl</v>
      </c>
      <c r="AI394" s="8">
        <f t="shared" ca="1" si="368"/>
        <v>0.95311342592592729</v>
      </c>
      <c r="AJ394" s="23">
        <f t="shared" ca="1" si="369"/>
        <v>0</v>
      </c>
      <c r="AK394" s="8">
        <f t="shared" ca="1" si="370"/>
        <v>0.95311342592592729</v>
      </c>
      <c r="AL394" s="7">
        <f t="shared" ca="1" si="337"/>
        <v>25</v>
      </c>
      <c r="AM394" s="8">
        <f t="shared" ca="1" si="371"/>
        <v>2.8935185185185184E-4</v>
      </c>
      <c r="AN394" s="8">
        <f t="shared" ca="1" si="372"/>
        <v>0.95340277777777915</v>
      </c>
      <c r="AO394" s="7" t="str">
        <f t="shared" ca="1" si="338"/>
        <v>Debit</v>
      </c>
      <c r="AP394" s="1">
        <f t="shared" ca="1" si="373"/>
        <v>1.3657407407409172E-3</v>
      </c>
      <c r="AQ394" s="1">
        <f t="shared" ca="1" si="374"/>
        <v>1.7708333333333332E-3</v>
      </c>
      <c r="AR394">
        <f t="shared" ca="1" si="375"/>
        <v>0</v>
      </c>
      <c r="AS394" s="33">
        <f t="shared" ca="1" si="376"/>
        <v>0</v>
      </c>
      <c r="AT394" s="33">
        <f t="shared" ca="1" si="377"/>
        <v>0</v>
      </c>
      <c r="AX394">
        <f t="shared" si="378"/>
        <v>390</v>
      </c>
      <c r="AY394" s="34">
        <v>4.6061197916666077E-4</v>
      </c>
    </row>
    <row r="395" spans="1:51">
      <c r="A395" s="2">
        <v>34</v>
      </c>
      <c r="B395" s="1">
        <f t="shared" si="343"/>
        <v>3.9351851851851852E-4</v>
      </c>
      <c r="C395" s="5">
        <f t="shared" ca="1" si="344"/>
        <v>0.95065972222222339</v>
      </c>
      <c r="D395" s="18">
        <f t="shared" ca="1" si="345"/>
        <v>0.95065972222222339</v>
      </c>
      <c r="E395" s="21">
        <f t="shared" ca="1" si="346"/>
        <v>9.2592592592644074E-5</v>
      </c>
      <c r="F395" s="18">
        <f t="shared" ca="1" si="347"/>
        <v>0.95075231481481604</v>
      </c>
      <c r="G395" s="25">
        <f t="shared" ca="1" si="339"/>
        <v>30</v>
      </c>
      <c r="H395" s="18">
        <f t="shared" ca="1" si="348"/>
        <v>3.4722222222222224E-4</v>
      </c>
      <c r="I395" s="18">
        <f t="shared" ca="1" si="349"/>
        <v>0.95109953703703831</v>
      </c>
      <c r="J395" s="16">
        <f t="shared" ca="1" si="350"/>
        <v>0.95109953703703831</v>
      </c>
      <c r="K395" s="23">
        <f t="shared" ca="1" si="351"/>
        <v>2.8935185185186008E-4</v>
      </c>
      <c r="L395" s="16">
        <f t="shared" ca="1" si="352"/>
        <v>0.95138888888889017</v>
      </c>
      <c r="M395" s="15">
        <f t="shared" ca="1" si="340"/>
        <v>19</v>
      </c>
      <c r="N395" s="16">
        <f t="shared" ca="1" si="353"/>
        <v>2.199074074074074E-4</v>
      </c>
      <c r="O395" s="16">
        <f t="shared" ca="1" si="354"/>
        <v>0.95160879629629758</v>
      </c>
      <c r="P395" s="14">
        <f t="shared" ca="1" si="355"/>
        <v>0.95160879629629758</v>
      </c>
      <c r="Q395" s="23">
        <f>0</f>
        <v>0</v>
      </c>
      <c r="R395" s="14">
        <f t="shared" ca="1" si="356"/>
        <v>0.95160879629629758</v>
      </c>
      <c r="S395" s="13">
        <f t="shared" ca="1" si="341"/>
        <v>32</v>
      </c>
      <c r="T395" s="14">
        <f t="shared" ca="1" si="357"/>
        <v>3.7037037037037035E-4</v>
      </c>
      <c r="U395" s="14">
        <f t="shared" ca="1" si="358"/>
        <v>0.95197916666666793</v>
      </c>
      <c r="V395" s="12">
        <f t="shared" ca="1" si="359"/>
        <v>0.95197916666666793</v>
      </c>
      <c r="W395" s="23">
        <f t="shared" ca="1" si="360"/>
        <v>1.1342592592593626E-3</v>
      </c>
      <c r="X395" s="12">
        <f t="shared" ca="1" si="361"/>
        <v>0.95311342592592729</v>
      </c>
      <c r="Y395" s="11">
        <f t="shared" ca="1" si="342"/>
        <v>22</v>
      </c>
      <c r="Z395" s="12">
        <f t="shared" ca="1" si="362"/>
        <v>2.5462962962962961E-4</v>
      </c>
      <c r="AA395" s="12">
        <f t="shared" ca="1" si="363"/>
        <v>0.95336805555555693</v>
      </c>
      <c r="AB395" s="10">
        <f t="shared" ca="1" si="364"/>
        <v>0.95336805555555693</v>
      </c>
      <c r="AC395" s="23">
        <f>0</f>
        <v>0</v>
      </c>
      <c r="AD395" s="10">
        <f t="shared" ca="1" si="365"/>
        <v>0.95336805555555693</v>
      </c>
      <c r="AE395" s="9">
        <f t="shared" ca="1" si="335"/>
        <v>40</v>
      </c>
      <c r="AF395" s="10">
        <f t="shared" ca="1" si="366"/>
        <v>4.6296296296296298E-4</v>
      </c>
      <c r="AG395" s="10">
        <f t="shared" ca="1" si="367"/>
        <v>0.95383101851851992</v>
      </c>
      <c r="AH395" s="9" t="str">
        <f t="shared" ca="1" si="336"/>
        <v>Bowl</v>
      </c>
      <c r="AI395" s="8">
        <f t="shared" ca="1" si="368"/>
        <v>0.95383101851851992</v>
      </c>
      <c r="AJ395" s="23">
        <f t="shared" ca="1" si="369"/>
        <v>0</v>
      </c>
      <c r="AK395" s="8">
        <f t="shared" ca="1" si="370"/>
        <v>0.95383101851851992</v>
      </c>
      <c r="AL395" s="7">
        <f t="shared" ca="1" si="337"/>
        <v>17</v>
      </c>
      <c r="AM395" s="8">
        <f t="shared" ca="1" si="371"/>
        <v>1.9675925925925926E-4</v>
      </c>
      <c r="AN395" s="8">
        <f t="shared" ca="1" si="372"/>
        <v>0.95402777777777914</v>
      </c>
      <c r="AO395" s="7" t="str">
        <f t="shared" ca="1" si="338"/>
        <v>Debit</v>
      </c>
      <c r="AP395" s="1">
        <f t="shared" ca="1" si="373"/>
        <v>1.5162037037038667E-3</v>
      </c>
      <c r="AQ395" s="1">
        <f t="shared" ca="1" si="374"/>
        <v>1.8518518518518519E-3</v>
      </c>
      <c r="AR395">
        <f t="shared" ca="1" si="375"/>
        <v>0</v>
      </c>
      <c r="AS395" s="33">
        <f t="shared" ca="1" si="376"/>
        <v>0</v>
      </c>
      <c r="AT395" s="33">
        <f t="shared" ca="1" si="377"/>
        <v>0</v>
      </c>
      <c r="AX395">
        <f t="shared" si="378"/>
        <v>391</v>
      </c>
      <c r="AY395" s="34">
        <v>4.886588632657911E-4</v>
      </c>
    </row>
    <row r="396" spans="1:51">
      <c r="A396" s="2">
        <v>95</v>
      </c>
      <c r="B396" s="1">
        <f t="shared" si="343"/>
        <v>1.0995370370370371E-3</v>
      </c>
      <c r="C396" s="5">
        <f t="shared" ca="1" si="344"/>
        <v>0.95175925925926042</v>
      </c>
      <c r="D396" s="18">
        <f t="shared" ca="1" si="345"/>
        <v>0.95175925925926042</v>
      </c>
      <c r="E396" s="21">
        <f t="shared" ca="1" si="346"/>
        <v>0</v>
      </c>
      <c r="F396" s="18">
        <f t="shared" ca="1" si="347"/>
        <v>0.95175925925926042</v>
      </c>
      <c r="G396" s="25">
        <f t="shared" ca="1" si="339"/>
        <v>15</v>
      </c>
      <c r="H396" s="18">
        <f t="shared" ca="1" si="348"/>
        <v>1.7361111111111112E-4</v>
      </c>
      <c r="I396" s="18">
        <f t="shared" ca="1" si="349"/>
        <v>0.95193287037037155</v>
      </c>
      <c r="J396" s="16">
        <f t="shared" ca="1" si="350"/>
        <v>0.95193287037037155</v>
      </c>
      <c r="K396" s="23">
        <f t="shared" ca="1" si="351"/>
        <v>4.6296296296377548E-5</v>
      </c>
      <c r="L396" s="16">
        <f t="shared" ca="1" si="352"/>
        <v>0.95197916666666793</v>
      </c>
      <c r="M396" s="15">
        <f t="shared" ca="1" si="340"/>
        <v>14</v>
      </c>
      <c r="N396" s="16">
        <f t="shared" ca="1" si="353"/>
        <v>1.6203703703703703E-4</v>
      </c>
      <c r="O396" s="16">
        <f t="shared" ca="1" si="354"/>
        <v>0.95214120370370492</v>
      </c>
      <c r="P396" s="14">
        <f t="shared" ca="1" si="355"/>
        <v>0.95214120370370492</v>
      </c>
      <c r="Q396" s="23">
        <f>0</f>
        <v>0</v>
      </c>
      <c r="R396" s="14">
        <f t="shared" ca="1" si="356"/>
        <v>0.95214120370370492</v>
      </c>
      <c r="S396" s="13">
        <f t="shared" ca="1" si="341"/>
        <v>20</v>
      </c>
      <c r="T396" s="14">
        <f t="shared" ca="1" si="357"/>
        <v>2.3148148148148149E-4</v>
      </c>
      <c r="U396" s="14">
        <f t="shared" ca="1" si="358"/>
        <v>0.95237268518518636</v>
      </c>
      <c r="V396" s="12">
        <f t="shared" ca="1" si="359"/>
        <v>0.95237268518518636</v>
      </c>
      <c r="W396" s="23">
        <f t="shared" ca="1" si="360"/>
        <v>1.4583333333335613E-3</v>
      </c>
      <c r="X396" s="12">
        <f t="shared" ca="1" si="361"/>
        <v>0.95383101851851992</v>
      </c>
      <c r="Y396" s="11">
        <f t="shared" ca="1" si="342"/>
        <v>34</v>
      </c>
      <c r="Z396" s="12">
        <f t="shared" ca="1" si="362"/>
        <v>3.9351851851851852E-4</v>
      </c>
      <c r="AA396" s="12">
        <f t="shared" ca="1" si="363"/>
        <v>0.95422453703703847</v>
      </c>
      <c r="AB396" s="10">
        <f t="shared" ca="1" si="364"/>
        <v>0.95422453703703847</v>
      </c>
      <c r="AC396" s="23">
        <f>0</f>
        <v>0</v>
      </c>
      <c r="AD396" s="10">
        <f t="shared" ca="1" si="365"/>
        <v>0.95422453703703847</v>
      </c>
      <c r="AE396" s="9">
        <f t="shared" ca="1" si="335"/>
        <v>42</v>
      </c>
      <c r="AF396" s="10">
        <f t="shared" ca="1" si="366"/>
        <v>4.861111111111111E-4</v>
      </c>
      <c r="AG396" s="10">
        <f t="shared" ca="1" si="367"/>
        <v>0.95471064814814954</v>
      </c>
      <c r="AH396" s="9" t="str">
        <f t="shared" ca="1" si="336"/>
        <v>Bowl</v>
      </c>
      <c r="AI396" s="8">
        <f t="shared" ca="1" si="368"/>
        <v>0.95471064814814954</v>
      </c>
      <c r="AJ396" s="23">
        <f t="shared" ca="1" si="369"/>
        <v>0</v>
      </c>
      <c r="AK396" s="8">
        <f t="shared" ca="1" si="370"/>
        <v>0.95471064814814954</v>
      </c>
      <c r="AL396" s="7">
        <f t="shared" ca="1" si="337"/>
        <v>30</v>
      </c>
      <c r="AM396" s="8">
        <f t="shared" ca="1" si="371"/>
        <v>3.4722222222222224E-4</v>
      </c>
      <c r="AN396" s="8">
        <f t="shared" ca="1" si="372"/>
        <v>0.95505787037037182</v>
      </c>
      <c r="AO396" s="7" t="str">
        <f t="shared" ca="1" si="338"/>
        <v>Debit</v>
      </c>
      <c r="AP396" s="1">
        <f t="shared" ca="1" si="373"/>
        <v>1.5046296296299388E-3</v>
      </c>
      <c r="AQ396" s="1">
        <f t="shared" ca="1" si="374"/>
        <v>1.7939814814814813E-3</v>
      </c>
      <c r="AR396">
        <f t="shared" ca="1" si="375"/>
        <v>0</v>
      </c>
      <c r="AS396" s="33">
        <f t="shared" ca="1" si="376"/>
        <v>0</v>
      </c>
      <c r="AT396" s="33">
        <f t="shared" ca="1" si="377"/>
        <v>0</v>
      </c>
      <c r="AX396">
        <f t="shared" si="378"/>
        <v>392</v>
      </c>
      <c r="AY396" s="34">
        <v>4.312884593057081E-4</v>
      </c>
    </row>
    <row r="397" spans="1:51">
      <c r="A397" s="2">
        <v>169</v>
      </c>
      <c r="B397" s="1">
        <f t="shared" si="343"/>
        <v>1.9560185185185184E-3</v>
      </c>
      <c r="C397" s="5">
        <f t="shared" ca="1" si="344"/>
        <v>0.95371527777777898</v>
      </c>
      <c r="D397" s="18">
        <f t="shared" ca="1" si="345"/>
        <v>0.95371527777777898</v>
      </c>
      <c r="E397" s="21">
        <f t="shared" ca="1" si="346"/>
        <v>0</v>
      </c>
      <c r="F397" s="18">
        <f t="shared" ca="1" si="347"/>
        <v>0.95371527777777898</v>
      </c>
      <c r="G397" s="25">
        <f t="shared" ca="1" si="339"/>
        <v>10</v>
      </c>
      <c r="H397" s="18">
        <f t="shared" ca="1" si="348"/>
        <v>1.1574074074074075E-4</v>
      </c>
      <c r="I397" s="18">
        <f t="shared" ca="1" si="349"/>
        <v>0.9538310185185197</v>
      </c>
      <c r="J397" s="16">
        <f t="shared" ca="1" si="350"/>
        <v>0.9538310185185197</v>
      </c>
      <c r="K397" s="23">
        <f t="shared" ca="1" si="351"/>
        <v>0</v>
      </c>
      <c r="L397" s="16">
        <f t="shared" ca="1" si="352"/>
        <v>0.9538310185185197</v>
      </c>
      <c r="M397" s="15">
        <f t="shared" ca="1" si="340"/>
        <v>21</v>
      </c>
      <c r="N397" s="16">
        <f t="shared" ca="1" si="353"/>
        <v>2.4305555555555555E-4</v>
      </c>
      <c r="O397" s="16">
        <f t="shared" ca="1" si="354"/>
        <v>0.9540740740740753</v>
      </c>
      <c r="P397" s="14">
        <f t="shared" ca="1" si="355"/>
        <v>0.9540740740740753</v>
      </c>
      <c r="Q397" s="23">
        <f>0</f>
        <v>0</v>
      </c>
      <c r="R397" s="14">
        <f t="shared" ca="1" si="356"/>
        <v>0.9540740740740753</v>
      </c>
      <c r="S397" s="13">
        <f t="shared" ca="1" si="341"/>
        <v>28</v>
      </c>
      <c r="T397" s="14">
        <f t="shared" ca="1" si="357"/>
        <v>3.2407407407407406E-4</v>
      </c>
      <c r="U397" s="14">
        <f t="shared" ca="1" si="358"/>
        <v>0.95439814814814938</v>
      </c>
      <c r="V397" s="12">
        <f t="shared" ca="1" si="359"/>
        <v>0.95439814814814938</v>
      </c>
      <c r="W397" s="23">
        <f t="shared" ca="1" si="360"/>
        <v>3.1250000000015987E-4</v>
      </c>
      <c r="X397" s="12">
        <f t="shared" ca="1" si="361"/>
        <v>0.95471064814814954</v>
      </c>
      <c r="Y397" s="11">
        <f t="shared" ca="1" si="342"/>
        <v>48</v>
      </c>
      <c r="Z397" s="12">
        <f t="shared" ca="1" si="362"/>
        <v>5.5555555555555556E-4</v>
      </c>
      <c r="AA397" s="12">
        <f t="shared" ca="1" si="363"/>
        <v>0.95526620370370507</v>
      </c>
      <c r="AB397" s="10">
        <f t="shared" ca="1" si="364"/>
        <v>0.95526620370370507</v>
      </c>
      <c r="AC397" s="23">
        <f>0</f>
        <v>0</v>
      </c>
      <c r="AD397" s="10">
        <f t="shared" ca="1" si="365"/>
        <v>0.95526620370370507</v>
      </c>
      <c r="AE397" s="9">
        <f t="shared" ca="1" si="335"/>
        <v>57</v>
      </c>
      <c r="AF397" s="10">
        <f t="shared" ca="1" si="366"/>
        <v>6.5972222222222224E-4</v>
      </c>
      <c r="AG397" s="10">
        <f t="shared" ca="1" si="367"/>
        <v>0.95592592592592729</v>
      </c>
      <c r="AH397" s="9" t="str">
        <f t="shared" ca="1" si="336"/>
        <v>Burrito</v>
      </c>
      <c r="AI397" s="8">
        <f t="shared" ca="1" si="368"/>
        <v>0.95592592592592729</v>
      </c>
      <c r="AJ397" s="23">
        <f t="shared" ca="1" si="369"/>
        <v>0</v>
      </c>
      <c r="AK397" s="8">
        <f t="shared" ca="1" si="370"/>
        <v>0.95592592592592729</v>
      </c>
      <c r="AL397" s="7">
        <f t="shared" ca="1" si="337"/>
        <v>28</v>
      </c>
      <c r="AM397" s="8">
        <f t="shared" ca="1" si="371"/>
        <v>3.2407407407407406E-4</v>
      </c>
      <c r="AN397" s="8">
        <f t="shared" ca="1" si="372"/>
        <v>0.95625000000000138</v>
      </c>
      <c r="AO397" s="7" t="str">
        <f t="shared" ca="1" si="338"/>
        <v>Debit</v>
      </c>
      <c r="AP397" s="1">
        <f t="shared" ca="1" si="373"/>
        <v>3.1250000000015987E-4</v>
      </c>
      <c r="AQ397" s="1">
        <f t="shared" ca="1" si="374"/>
        <v>2.2222222222222227E-3</v>
      </c>
      <c r="AR397">
        <f t="shared" ca="1" si="375"/>
        <v>0</v>
      </c>
      <c r="AS397" s="33">
        <f t="shared" ca="1" si="376"/>
        <v>0</v>
      </c>
      <c r="AT397" s="33">
        <f t="shared" ca="1" si="377"/>
        <v>0</v>
      </c>
      <c r="AX397">
        <f t="shared" si="378"/>
        <v>393</v>
      </c>
      <c r="AY397" s="34">
        <v>4.6713543480784097E-4</v>
      </c>
    </row>
    <row r="398" spans="1:51">
      <c r="A398" s="2">
        <v>86</v>
      </c>
      <c r="B398" s="1">
        <f t="shared" si="343"/>
        <v>9.9537037037037042E-4</v>
      </c>
      <c r="C398" s="5">
        <f t="shared" ca="1" si="344"/>
        <v>0.95471064814814932</v>
      </c>
      <c r="D398" s="18">
        <f t="shared" ca="1" si="345"/>
        <v>0.95471064814814932</v>
      </c>
      <c r="E398" s="21">
        <f t="shared" ca="1" si="346"/>
        <v>0</v>
      </c>
      <c r="F398" s="18">
        <f t="shared" ca="1" si="347"/>
        <v>0.95471064814814932</v>
      </c>
      <c r="G398" s="25">
        <f t="shared" ca="1" si="339"/>
        <v>24</v>
      </c>
      <c r="H398" s="18">
        <f t="shared" ca="1" si="348"/>
        <v>2.7777777777777778E-4</v>
      </c>
      <c r="I398" s="18">
        <f t="shared" ca="1" si="349"/>
        <v>0.95498842592592714</v>
      </c>
      <c r="J398" s="16">
        <f t="shared" ca="1" si="350"/>
        <v>0.95498842592592714</v>
      </c>
      <c r="K398" s="23">
        <f t="shared" ca="1" si="351"/>
        <v>0</v>
      </c>
      <c r="L398" s="16">
        <f t="shared" ca="1" si="352"/>
        <v>0.95498842592592714</v>
      </c>
      <c r="M398" s="15">
        <f t="shared" ca="1" si="340"/>
        <v>35</v>
      </c>
      <c r="N398" s="16">
        <f t="shared" ca="1" si="353"/>
        <v>4.0509259259259258E-4</v>
      </c>
      <c r="O398" s="16">
        <f t="shared" ca="1" si="354"/>
        <v>0.95539351851851972</v>
      </c>
      <c r="P398" s="14">
        <f t="shared" ca="1" si="355"/>
        <v>0.95539351851851972</v>
      </c>
      <c r="Q398" s="23">
        <f>0</f>
        <v>0</v>
      </c>
      <c r="R398" s="14">
        <f t="shared" ca="1" si="356"/>
        <v>0.95539351851851972</v>
      </c>
      <c r="S398" s="13">
        <f t="shared" ca="1" si="341"/>
        <v>44</v>
      </c>
      <c r="T398" s="14">
        <f t="shared" ca="1" si="357"/>
        <v>5.0925925925925921E-4</v>
      </c>
      <c r="U398" s="14">
        <f t="shared" ca="1" si="358"/>
        <v>0.95590277777777899</v>
      </c>
      <c r="V398" s="12">
        <f t="shared" ca="1" si="359"/>
        <v>0.95590277777777899</v>
      </c>
      <c r="W398" s="23">
        <f t="shared" ca="1" si="360"/>
        <v>2.3148148148299796E-5</v>
      </c>
      <c r="X398" s="12">
        <f t="shared" ca="1" si="361"/>
        <v>0.95592592592592729</v>
      </c>
      <c r="Y398" s="11">
        <f t="shared" ca="1" si="342"/>
        <v>45</v>
      </c>
      <c r="Z398" s="12">
        <f t="shared" ca="1" si="362"/>
        <v>5.2083333333333333E-4</v>
      </c>
      <c r="AA398" s="12">
        <f t="shared" ca="1" si="363"/>
        <v>0.95644675925926059</v>
      </c>
      <c r="AB398" s="10">
        <f t="shared" ca="1" si="364"/>
        <v>0.95644675925926059</v>
      </c>
      <c r="AC398" s="23">
        <f>0</f>
        <v>0</v>
      </c>
      <c r="AD398" s="10">
        <f t="shared" ca="1" si="365"/>
        <v>0.95644675925926059</v>
      </c>
      <c r="AE398" s="9">
        <f t="shared" ca="1" si="335"/>
        <v>51</v>
      </c>
      <c r="AF398" s="10">
        <f t="shared" ca="1" si="366"/>
        <v>5.9027777777777778E-4</v>
      </c>
      <c r="AG398" s="10">
        <f t="shared" ca="1" si="367"/>
        <v>0.95703703703703835</v>
      </c>
      <c r="AH398" s="9" t="str">
        <f t="shared" ca="1" si="336"/>
        <v>Burrito</v>
      </c>
      <c r="AI398" s="8">
        <f t="shared" ca="1" si="368"/>
        <v>0.95703703703703835</v>
      </c>
      <c r="AJ398" s="23">
        <f t="shared" ca="1" si="369"/>
        <v>0</v>
      </c>
      <c r="AK398" s="8">
        <f t="shared" ca="1" si="370"/>
        <v>0.95703703703703835</v>
      </c>
      <c r="AL398" s="7">
        <f t="shared" ca="1" si="337"/>
        <v>20</v>
      </c>
      <c r="AM398" s="8">
        <f t="shared" ca="1" si="371"/>
        <v>2.3148148148148149E-4</v>
      </c>
      <c r="AN398" s="8">
        <f t="shared" ca="1" si="372"/>
        <v>0.9572685185185198</v>
      </c>
      <c r="AO398" s="7" t="str">
        <f t="shared" ca="1" si="338"/>
        <v>Debit</v>
      </c>
      <c r="AP398" s="1">
        <f t="shared" ca="1" si="373"/>
        <v>2.3148148148299796E-5</v>
      </c>
      <c r="AQ398" s="1">
        <f t="shared" ca="1" si="374"/>
        <v>2.5347222222222225E-3</v>
      </c>
      <c r="AR398">
        <f t="shared" ca="1" si="375"/>
        <v>0</v>
      </c>
      <c r="AS398" s="33">
        <f t="shared" ca="1" si="376"/>
        <v>0</v>
      </c>
      <c r="AT398" s="33">
        <f t="shared" ca="1" si="377"/>
        <v>0</v>
      </c>
      <c r="AX398">
        <f t="shared" si="378"/>
        <v>394</v>
      </c>
      <c r="AY398" s="34">
        <v>4.9460118425636874E-4</v>
      </c>
    </row>
    <row r="399" spans="1:51">
      <c r="A399" s="2">
        <v>158</v>
      </c>
      <c r="B399" s="1">
        <f t="shared" si="343"/>
        <v>1.8287037037037037E-3</v>
      </c>
      <c r="C399" s="5">
        <f t="shared" ca="1" si="344"/>
        <v>0.95653935185185301</v>
      </c>
      <c r="D399" s="18">
        <f t="shared" ca="1" si="345"/>
        <v>0.95653935185185301</v>
      </c>
      <c r="E399" s="21">
        <f t="shared" ca="1" si="346"/>
        <v>0</v>
      </c>
      <c r="F399" s="18">
        <f t="shared" ca="1" si="347"/>
        <v>0.95653935185185301</v>
      </c>
      <c r="G399" s="25">
        <f t="shared" ca="1" si="339"/>
        <v>16</v>
      </c>
      <c r="H399" s="18">
        <f t="shared" ca="1" si="348"/>
        <v>1.8518518518518518E-4</v>
      </c>
      <c r="I399" s="18">
        <f t="shared" ca="1" si="349"/>
        <v>0.95672453703703819</v>
      </c>
      <c r="J399" s="16">
        <f t="shared" ca="1" si="350"/>
        <v>0.95672453703703819</v>
      </c>
      <c r="K399" s="23">
        <f t="shared" ca="1" si="351"/>
        <v>0</v>
      </c>
      <c r="L399" s="16">
        <f t="shared" ca="1" si="352"/>
        <v>0.95672453703703819</v>
      </c>
      <c r="M399" s="15">
        <f t="shared" ca="1" si="340"/>
        <v>32</v>
      </c>
      <c r="N399" s="16">
        <f t="shared" ca="1" si="353"/>
        <v>3.7037037037037035E-4</v>
      </c>
      <c r="O399" s="16">
        <f t="shared" ca="1" si="354"/>
        <v>0.95709490740740855</v>
      </c>
      <c r="P399" s="14">
        <f t="shared" ca="1" si="355"/>
        <v>0.95709490740740855</v>
      </c>
      <c r="Q399" s="23">
        <f>0</f>
        <v>0</v>
      </c>
      <c r="R399" s="14">
        <f t="shared" ca="1" si="356"/>
        <v>0.95709490740740855</v>
      </c>
      <c r="S399" s="13">
        <f t="shared" ca="1" si="341"/>
        <v>44</v>
      </c>
      <c r="T399" s="14">
        <f t="shared" ca="1" si="357"/>
        <v>5.0925925925925921E-4</v>
      </c>
      <c r="U399" s="14">
        <f t="shared" ca="1" si="358"/>
        <v>0.95760416666666781</v>
      </c>
      <c r="V399" s="12">
        <f t="shared" ca="1" si="359"/>
        <v>0.95760416666666781</v>
      </c>
      <c r="W399" s="23">
        <f t="shared" ca="1" si="360"/>
        <v>0</v>
      </c>
      <c r="X399" s="12">
        <f t="shared" ca="1" si="361"/>
        <v>0.95760416666666781</v>
      </c>
      <c r="Y399" s="11">
        <f t="shared" ca="1" si="342"/>
        <v>27</v>
      </c>
      <c r="Z399" s="12">
        <f t="shared" ca="1" si="362"/>
        <v>3.1250000000000001E-4</v>
      </c>
      <c r="AA399" s="12">
        <f t="shared" ca="1" si="363"/>
        <v>0.95791666666666786</v>
      </c>
      <c r="AB399" s="10">
        <f t="shared" ca="1" si="364"/>
        <v>0.95791666666666786</v>
      </c>
      <c r="AC399" s="23">
        <f>0</f>
        <v>0</v>
      </c>
      <c r="AD399" s="10">
        <f t="shared" ca="1" si="365"/>
        <v>0.95791666666666786</v>
      </c>
      <c r="AE399" s="9">
        <f t="shared" ca="1" si="335"/>
        <v>40</v>
      </c>
      <c r="AF399" s="10">
        <f t="shared" ca="1" si="366"/>
        <v>4.6296296296296298E-4</v>
      </c>
      <c r="AG399" s="10">
        <f t="shared" ca="1" si="367"/>
        <v>0.95837962962963086</v>
      </c>
      <c r="AH399" s="9" t="str">
        <f t="shared" ca="1" si="336"/>
        <v>Bowl</v>
      </c>
      <c r="AI399" s="8">
        <f t="shared" ca="1" si="368"/>
        <v>0.95837962962963086</v>
      </c>
      <c r="AJ399" s="23">
        <f t="shared" ca="1" si="369"/>
        <v>0</v>
      </c>
      <c r="AK399" s="8">
        <f t="shared" ca="1" si="370"/>
        <v>0.95837962962963086</v>
      </c>
      <c r="AL399" s="7">
        <f t="shared" ca="1" si="337"/>
        <v>25</v>
      </c>
      <c r="AM399" s="8">
        <f t="shared" ca="1" si="371"/>
        <v>2.8935185185185184E-4</v>
      </c>
      <c r="AN399" s="8">
        <f t="shared" ca="1" si="372"/>
        <v>0.95866898148148272</v>
      </c>
      <c r="AO399" s="7" t="str">
        <f t="shared" ca="1" si="338"/>
        <v>Debit</v>
      </c>
      <c r="AP399" s="1">
        <f t="shared" ca="1" si="373"/>
        <v>0</v>
      </c>
      <c r="AQ399" s="1">
        <f t="shared" ca="1" si="374"/>
        <v>2.1296296296296298E-3</v>
      </c>
      <c r="AR399">
        <f t="shared" ca="1" si="375"/>
        <v>0</v>
      </c>
      <c r="AS399" s="33">
        <f t="shared" ca="1" si="376"/>
        <v>0</v>
      </c>
      <c r="AT399" s="33">
        <f t="shared" ca="1" si="377"/>
        <v>0</v>
      </c>
      <c r="AX399">
        <f t="shared" si="378"/>
        <v>395</v>
      </c>
      <c r="AY399" s="34">
        <v>5.6527341020268837E-4</v>
      </c>
    </row>
    <row r="400" spans="1:51">
      <c r="A400" s="2">
        <v>97</v>
      </c>
      <c r="B400" s="1">
        <f t="shared" si="343"/>
        <v>1.1226851851851851E-3</v>
      </c>
      <c r="C400" s="5">
        <f t="shared" ca="1" si="344"/>
        <v>0.95766203703703823</v>
      </c>
      <c r="D400" s="18">
        <f t="shared" ca="1" si="345"/>
        <v>0.95766203703703823</v>
      </c>
      <c r="E400" s="21">
        <f t="shared" ca="1" si="346"/>
        <v>0</v>
      </c>
      <c r="F400" s="18">
        <f t="shared" ca="1" si="347"/>
        <v>0.95766203703703823</v>
      </c>
      <c r="G400" s="25">
        <f t="shared" ca="1" si="339"/>
        <v>26</v>
      </c>
      <c r="H400" s="18">
        <f t="shared" ca="1" si="348"/>
        <v>3.0092592592592595E-4</v>
      </c>
      <c r="I400" s="18">
        <f t="shared" ca="1" si="349"/>
        <v>0.95796296296296413</v>
      </c>
      <c r="J400" s="16">
        <f t="shared" ca="1" si="350"/>
        <v>0.95796296296296413</v>
      </c>
      <c r="K400" s="23">
        <f t="shared" ca="1" si="351"/>
        <v>0</v>
      </c>
      <c r="L400" s="16">
        <f t="shared" ca="1" si="352"/>
        <v>0.95796296296296413</v>
      </c>
      <c r="M400" s="15">
        <f t="shared" ca="1" si="340"/>
        <v>31</v>
      </c>
      <c r="N400" s="16">
        <f t="shared" ca="1" si="353"/>
        <v>3.5879629629629629E-4</v>
      </c>
      <c r="O400" s="16">
        <f t="shared" ca="1" si="354"/>
        <v>0.95832175925926044</v>
      </c>
      <c r="P400" s="14">
        <f t="shared" ca="1" si="355"/>
        <v>0.95832175925926044</v>
      </c>
      <c r="Q400" s="23">
        <f>0</f>
        <v>0</v>
      </c>
      <c r="R400" s="14">
        <f t="shared" ca="1" si="356"/>
        <v>0.95832175925926044</v>
      </c>
      <c r="S400" s="13">
        <f t="shared" ca="1" si="341"/>
        <v>19</v>
      </c>
      <c r="T400" s="14">
        <f t="shared" ca="1" si="357"/>
        <v>2.199074074074074E-4</v>
      </c>
      <c r="U400" s="14">
        <f t="shared" ca="1" si="358"/>
        <v>0.95854166666666785</v>
      </c>
      <c r="V400" s="12">
        <f t="shared" ca="1" si="359"/>
        <v>0.95854166666666785</v>
      </c>
      <c r="W400" s="23">
        <f t="shared" ca="1" si="360"/>
        <v>0</v>
      </c>
      <c r="X400" s="12">
        <f t="shared" ca="1" si="361"/>
        <v>0.95854166666666785</v>
      </c>
      <c r="Y400" s="11">
        <f t="shared" ca="1" si="342"/>
        <v>50</v>
      </c>
      <c r="Z400" s="12">
        <f t="shared" ca="1" si="362"/>
        <v>5.7870370370370367E-4</v>
      </c>
      <c r="AA400" s="12">
        <f t="shared" ca="1" si="363"/>
        <v>0.95912037037037157</v>
      </c>
      <c r="AB400" s="10">
        <f t="shared" ca="1" si="364"/>
        <v>0.95912037037037157</v>
      </c>
      <c r="AC400" s="23">
        <f>0</f>
        <v>0</v>
      </c>
      <c r="AD400" s="10">
        <f t="shared" ca="1" si="365"/>
        <v>0.95912037037037157</v>
      </c>
      <c r="AE400" s="9">
        <f t="shared" ca="1" si="335"/>
        <v>56</v>
      </c>
      <c r="AF400" s="10">
        <f t="shared" ca="1" si="366"/>
        <v>6.4814814814814813E-4</v>
      </c>
      <c r="AG400" s="10">
        <f t="shared" ca="1" si="367"/>
        <v>0.95976851851851974</v>
      </c>
      <c r="AH400" s="9" t="str">
        <f t="shared" ca="1" si="336"/>
        <v>Quesadilla</v>
      </c>
      <c r="AI400" s="8">
        <f t="shared" ca="1" si="368"/>
        <v>0.95976851851851974</v>
      </c>
      <c r="AJ400" s="23">
        <f t="shared" ca="1" si="369"/>
        <v>0</v>
      </c>
      <c r="AK400" s="8">
        <f t="shared" ca="1" si="370"/>
        <v>0.95976851851851974</v>
      </c>
      <c r="AL400" s="7">
        <f t="shared" ca="1" si="337"/>
        <v>27</v>
      </c>
      <c r="AM400" s="8">
        <f t="shared" ca="1" si="371"/>
        <v>3.1250000000000001E-4</v>
      </c>
      <c r="AN400" s="8">
        <f t="shared" ca="1" si="372"/>
        <v>0.96008101851851979</v>
      </c>
      <c r="AO400" s="7" t="str">
        <f t="shared" ca="1" si="338"/>
        <v>Debit</v>
      </c>
      <c r="AP400" s="1">
        <f t="shared" ca="1" si="373"/>
        <v>0</v>
      </c>
      <c r="AQ400" s="1">
        <f t="shared" ca="1" si="374"/>
        <v>2.4189814814814812E-3</v>
      </c>
      <c r="AR400">
        <f t="shared" ca="1" si="375"/>
        <v>0</v>
      </c>
      <c r="AS400" s="33">
        <f t="shared" ca="1" si="376"/>
        <v>0</v>
      </c>
      <c r="AT400" s="33">
        <f t="shared" ca="1" si="377"/>
        <v>0</v>
      </c>
      <c r="AX400">
        <f t="shared" si="378"/>
        <v>396</v>
      </c>
      <c r="AY400" s="34">
        <v>5.0042353078632478E-4</v>
      </c>
    </row>
    <row r="401" spans="1:51">
      <c r="A401" s="2">
        <v>110</v>
      </c>
      <c r="B401" s="1">
        <f t="shared" si="343"/>
        <v>1.2731481481481483E-3</v>
      </c>
      <c r="C401" s="5">
        <f t="shared" ca="1" si="344"/>
        <v>0.95893518518518639</v>
      </c>
      <c r="D401" s="18">
        <f t="shared" ca="1" si="345"/>
        <v>0.95893518518518639</v>
      </c>
      <c r="E401" s="21">
        <f t="shared" ca="1" si="346"/>
        <v>0</v>
      </c>
      <c r="F401" s="18">
        <f t="shared" ca="1" si="347"/>
        <v>0.95893518518518639</v>
      </c>
      <c r="G401" s="25">
        <f t="shared" ca="1" si="339"/>
        <v>19</v>
      </c>
      <c r="H401" s="18">
        <f t="shared" ca="1" si="348"/>
        <v>2.199074074074074E-4</v>
      </c>
      <c r="I401" s="18">
        <f t="shared" ca="1" si="349"/>
        <v>0.95915509259259379</v>
      </c>
      <c r="J401" s="16">
        <f t="shared" ca="1" si="350"/>
        <v>0.95915509259259379</v>
      </c>
      <c r="K401" s="23">
        <f t="shared" ca="1" si="351"/>
        <v>0</v>
      </c>
      <c r="L401" s="16">
        <f t="shared" ca="1" si="352"/>
        <v>0.95915509259259379</v>
      </c>
      <c r="M401" s="15">
        <f t="shared" ca="1" si="340"/>
        <v>21</v>
      </c>
      <c r="N401" s="16">
        <f t="shared" ca="1" si="353"/>
        <v>2.4305555555555555E-4</v>
      </c>
      <c r="O401" s="16">
        <f t="shared" ca="1" si="354"/>
        <v>0.95939814814814939</v>
      </c>
      <c r="P401" s="14">
        <f t="shared" ca="1" si="355"/>
        <v>0.95939814814814939</v>
      </c>
      <c r="Q401" s="23">
        <f>0</f>
        <v>0</v>
      </c>
      <c r="R401" s="14">
        <f t="shared" ca="1" si="356"/>
        <v>0.95939814814814939</v>
      </c>
      <c r="S401" s="13">
        <f t="shared" ca="1" si="341"/>
        <v>18</v>
      </c>
      <c r="T401" s="14">
        <f t="shared" ca="1" si="357"/>
        <v>2.0833333333333335E-4</v>
      </c>
      <c r="U401" s="14">
        <f t="shared" ca="1" si="358"/>
        <v>0.95960648148148275</v>
      </c>
      <c r="V401" s="12">
        <f t="shared" ca="1" si="359"/>
        <v>0.95960648148148275</v>
      </c>
      <c r="W401" s="23">
        <f t="shared" ca="1" si="360"/>
        <v>1.6203703703698835E-4</v>
      </c>
      <c r="X401" s="12">
        <f t="shared" ca="1" si="361"/>
        <v>0.95976851851851974</v>
      </c>
      <c r="Y401" s="11">
        <f t="shared" ca="1" si="342"/>
        <v>38</v>
      </c>
      <c r="Z401" s="12">
        <f t="shared" ca="1" si="362"/>
        <v>4.3981481481481481E-4</v>
      </c>
      <c r="AA401" s="12">
        <f t="shared" ca="1" si="363"/>
        <v>0.96020833333333455</v>
      </c>
      <c r="AB401" s="10">
        <f t="shared" ca="1" si="364"/>
        <v>0.96020833333333455</v>
      </c>
      <c r="AC401" s="23">
        <f>0</f>
        <v>0</v>
      </c>
      <c r="AD401" s="10">
        <f t="shared" ca="1" si="365"/>
        <v>0.96020833333333455</v>
      </c>
      <c r="AE401" s="9">
        <f t="shared" ca="1" si="335"/>
        <v>48</v>
      </c>
      <c r="AF401" s="10">
        <f t="shared" ca="1" si="366"/>
        <v>5.5555555555555556E-4</v>
      </c>
      <c r="AG401" s="10">
        <f t="shared" ca="1" si="367"/>
        <v>0.96076388888889008</v>
      </c>
      <c r="AH401" s="9" t="str">
        <f t="shared" ca="1" si="336"/>
        <v>Burrito</v>
      </c>
      <c r="AI401" s="8">
        <f t="shared" ca="1" si="368"/>
        <v>0.96076388888889008</v>
      </c>
      <c r="AJ401" s="23">
        <f t="shared" ca="1" si="369"/>
        <v>0</v>
      </c>
      <c r="AK401" s="8">
        <f t="shared" ca="1" si="370"/>
        <v>0.96076388888889008</v>
      </c>
      <c r="AL401" s="7">
        <f t="shared" ca="1" si="337"/>
        <v>60</v>
      </c>
      <c r="AM401" s="8">
        <f t="shared" ca="1" si="371"/>
        <v>6.9444444444444447E-4</v>
      </c>
      <c r="AN401" s="8">
        <f t="shared" ca="1" si="372"/>
        <v>0.96145833333333452</v>
      </c>
      <c r="AO401" s="7" t="str">
        <f t="shared" ca="1" si="338"/>
        <v>Cash</v>
      </c>
      <c r="AP401" s="1">
        <f t="shared" ca="1" si="373"/>
        <v>1.6203703703698835E-4</v>
      </c>
      <c r="AQ401" s="1">
        <f t="shared" ca="1" si="374"/>
        <v>2.3611111111111111E-3</v>
      </c>
      <c r="AR401">
        <f t="shared" ca="1" si="375"/>
        <v>0</v>
      </c>
      <c r="AS401" s="33">
        <f t="shared" ca="1" si="376"/>
        <v>0</v>
      </c>
      <c r="AT401" s="33">
        <f t="shared" ca="1" si="377"/>
        <v>0</v>
      </c>
      <c r="AX401">
        <f t="shared" si="378"/>
        <v>397</v>
      </c>
      <c r="AY401" s="34">
        <v>7.053654359689131E-4</v>
      </c>
    </row>
    <row r="402" spans="1:51">
      <c r="A402" s="2">
        <v>71</v>
      </c>
      <c r="B402" s="1">
        <f t="shared" si="343"/>
        <v>8.2175925925925927E-4</v>
      </c>
      <c r="C402" s="5">
        <f t="shared" ca="1" si="344"/>
        <v>0.9597569444444457</v>
      </c>
      <c r="D402" s="18">
        <f t="shared" ca="1" si="345"/>
        <v>0.9597569444444457</v>
      </c>
      <c r="E402" s="21">
        <f t="shared" ca="1" si="346"/>
        <v>0</v>
      </c>
      <c r="F402" s="18">
        <f t="shared" ca="1" si="347"/>
        <v>0.9597569444444457</v>
      </c>
      <c r="G402" s="25">
        <f t="shared" ca="1" si="339"/>
        <v>29</v>
      </c>
      <c r="H402" s="18">
        <f t="shared" ca="1" si="348"/>
        <v>3.3564814814814812E-4</v>
      </c>
      <c r="I402" s="18">
        <f t="shared" ca="1" si="349"/>
        <v>0.96009259259259383</v>
      </c>
      <c r="J402" s="16">
        <f t="shared" ca="1" si="350"/>
        <v>0.96009259259259383</v>
      </c>
      <c r="K402" s="23">
        <f t="shared" ca="1" si="351"/>
        <v>0</v>
      </c>
      <c r="L402" s="16">
        <f t="shared" ca="1" si="352"/>
        <v>0.96009259259259383</v>
      </c>
      <c r="M402" s="15">
        <f t="shared" ca="1" si="340"/>
        <v>18</v>
      </c>
      <c r="N402" s="16">
        <f t="shared" ca="1" si="353"/>
        <v>2.0833333333333335E-4</v>
      </c>
      <c r="O402" s="16">
        <f t="shared" ca="1" si="354"/>
        <v>0.9603009259259272</v>
      </c>
      <c r="P402" s="14">
        <f t="shared" ca="1" si="355"/>
        <v>0.9603009259259272</v>
      </c>
      <c r="Q402" s="23">
        <f>0</f>
        <v>0</v>
      </c>
      <c r="R402" s="14">
        <f t="shared" ca="1" si="356"/>
        <v>0.9603009259259272</v>
      </c>
      <c r="S402" s="13">
        <f t="shared" ca="1" si="341"/>
        <v>29</v>
      </c>
      <c r="T402" s="14">
        <f t="shared" ca="1" si="357"/>
        <v>3.3564814814814812E-4</v>
      </c>
      <c r="U402" s="14">
        <f t="shared" ca="1" si="358"/>
        <v>0.96063657407407532</v>
      </c>
      <c r="V402" s="12">
        <f t="shared" ca="1" si="359"/>
        <v>0.96063657407407532</v>
      </c>
      <c r="W402" s="23">
        <f t="shared" ca="1" si="360"/>
        <v>1.273148148147607E-4</v>
      </c>
      <c r="X402" s="12">
        <f t="shared" ca="1" si="361"/>
        <v>0.96076388888889008</v>
      </c>
      <c r="Y402" s="11">
        <f t="shared" ca="1" si="342"/>
        <v>29</v>
      </c>
      <c r="Z402" s="12">
        <f t="shared" ca="1" si="362"/>
        <v>3.3564814814814812E-4</v>
      </c>
      <c r="AA402" s="12">
        <f t="shared" ca="1" si="363"/>
        <v>0.96109953703703821</v>
      </c>
      <c r="AB402" s="10">
        <f t="shared" ca="1" si="364"/>
        <v>0.96109953703703821</v>
      </c>
      <c r="AC402" s="23">
        <f>0</f>
        <v>0</v>
      </c>
      <c r="AD402" s="10">
        <f t="shared" ca="1" si="365"/>
        <v>0.96109953703703821</v>
      </c>
      <c r="AE402" s="9">
        <f t="shared" ca="1" si="335"/>
        <v>23</v>
      </c>
      <c r="AF402" s="10">
        <f t="shared" ca="1" si="366"/>
        <v>2.6620370370370372E-4</v>
      </c>
      <c r="AG402" s="10">
        <f t="shared" ca="1" si="367"/>
        <v>0.96136574074074188</v>
      </c>
      <c r="AH402" s="9" t="str">
        <f t="shared" ca="1" si="336"/>
        <v>Bowl</v>
      </c>
      <c r="AI402" s="8">
        <f t="shared" ca="1" si="368"/>
        <v>0.96136574074074188</v>
      </c>
      <c r="AJ402" s="23">
        <f t="shared" ca="1" si="369"/>
        <v>9.2592592592644074E-5</v>
      </c>
      <c r="AK402" s="8">
        <f t="shared" ca="1" si="370"/>
        <v>0.96145833333333452</v>
      </c>
      <c r="AL402" s="7">
        <f t="shared" ca="1" si="337"/>
        <v>22</v>
      </c>
      <c r="AM402" s="8">
        <f t="shared" ca="1" si="371"/>
        <v>2.5462962962962961E-4</v>
      </c>
      <c r="AN402" s="8">
        <f t="shared" ca="1" si="372"/>
        <v>0.96171296296296416</v>
      </c>
      <c r="AO402" s="7" t="str">
        <f t="shared" ca="1" si="338"/>
        <v>Debit</v>
      </c>
      <c r="AP402" s="1">
        <f t="shared" ca="1" si="373"/>
        <v>2.1990740740740478E-4</v>
      </c>
      <c r="AQ402" s="1">
        <f t="shared" ca="1" si="374"/>
        <v>1.736111111111111E-3</v>
      </c>
      <c r="AR402">
        <f t="shared" ca="1" si="375"/>
        <v>0</v>
      </c>
      <c r="AS402" s="33">
        <f t="shared" ca="1" si="376"/>
        <v>0</v>
      </c>
      <c r="AT402" s="33">
        <f t="shared" ca="1" si="377"/>
        <v>0</v>
      </c>
      <c r="AX402">
        <f t="shared" si="378"/>
        <v>398</v>
      </c>
      <c r="AY402" s="34">
        <v>5.5414054336464815E-4</v>
      </c>
    </row>
    <row r="403" spans="1:51">
      <c r="A403" s="2">
        <v>74</v>
      </c>
      <c r="B403" s="1">
        <f t="shared" si="343"/>
        <v>8.564814814814815E-4</v>
      </c>
      <c r="C403" s="5">
        <f t="shared" ca="1" si="344"/>
        <v>0.96061342592592713</v>
      </c>
      <c r="D403" s="18">
        <f t="shared" ca="1" si="345"/>
        <v>0.96061342592592713</v>
      </c>
      <c r="E403" s="21">
        <f t="shared" ca="1" si="346"/>
        <v>0</v>
      </c>
      <c r="F403" s="18">
        <f t="shared" ca="1" si="347"/>
        <v>0.96061342592592713</v>
      </c>
      <c r="G403" s="25">
        <f t="shared" ca="1" si="339"/>
        <v>20</v>
      </c>
      <c r="H403" s="18">
        <f t="shared" ca="1" si="348"/>
        <v>2.3148148148148149E-4</v>
      </c>
      <c r="I403" s="18">
        <f t="shared" ca="1" si="349"/>
        <v>0.96084490740740858</v>
      </c>
      <c r="J403" s="16">
        <f t="shared" ca="1" si="350"/>
        <v>0.96084490740740858</v>
      </c>
      <c r="K403" s="23">
        <f t="shared" ca="1" si="351"/>
        <v>0</v>
      </c>
      <c r="L403" s="16">
        <f t="shared" ca="1" si="352"/>
        <v>0.96084490740740858</v>
      </c>
      <c r="M403" s="15">
        <f t="shared" ca="1" si="340"/>
        <v>26</v>
      </c>
      <c r="N403" s="16">
        <f t="shared" ca="1" si="353"/>
        <v>3.0092592592592595E-4</v>
      </c>
      <c r="O403" s="16">
        <f t="shared" ca="1" si="354"/>
        <v>0.96114583333333448</v>
      </c>
      <c r="P403" s="14">
        <f t="shared" ca="1" si="355"/>
        <v>0.96114583333333448</v>
      </c>
      <c r="Q403" s="23">
        <f>0</f>
        <v>0</v>
      </c>
      <c r="R403" s="14">
        <f t="shared" ca="1" si="356"/>
        <v>0.96114583333333448</v>
      </c>
      <c r="S403" s="13">
        <f t="shared" ca="1" si="341"/>
        <v>34</v>
      </c>
      <c r="T403" s="14">
        <f t="shared" ca="1" si="357"/>
        <v>3.9351851851851852E-4</v>
      </c>
      <c r="U403" s="14">
        <f t="shared" ca="1" si="358"/>
        <v>0.96153935185185302</v>
      </c>
      <c r="V403" s="12">
        <f t="shared" ca="1" si="359"/>
        <v>0.96153935185185302</v>
      </c>
      <c r="W403" s="23">
        <f t="shared" ca="1" si="360"/>
        <v>0</v>
      </c>
      <c r="X403" s="12">
        <f t="shared" ca="1" si="361"/>
        <v>0.96153935185185302</v>
      </c>
      <c r="Y403" s="11">
        <f t="shared" ca="1" si="342"/>
        <v>34</v>
      </c>
      <c r="Z403" s="12">
        <f t="shared" ca="1" si="362"/>
        <v>3.9351851851851852E-4</v>
      </c>
      <c r="AA403" s="12">
        <f t="shared" ca="1" si="363"/>
        <v>0.96193287037037156</v>
      </c>
      <c r="AB403" s="10">
        <f t="shared" ca="1" si="364"/>
        <v>0.96193287037037156</v>
      </c>
      <c r="AC403" s="23">
        <f>0</f>
        <v>0</v>
      </c>
      <c r="AD403" s="10">
        <f t="shared" ca="1" si="365"/>
        <v>0.96193287037037156</v>
      </c>
      <c r="AE403" s="9">
        <f t="shared" ca="1" si="335"/>
        <v>50</v>
      </c>
      <c r="AF403" s="10">
        <f t="shared" ca="1" si="366"/>
        <v>5.7870370370370367E-4</v>
      </c>
      <c r="AG403" s="10">
        <f t="shared" ca="1" si="367"/>
        <v>0.96251157407407528</v>
      </c>
      <c r="AH403" s="9" t="str">
        <f t="shared" ca="1" si="336"/>
        <v>Bowl</v>
      </c>
      <c r="AI403" s="8">
        <f t="shared" ca="1" si="368"/>
        <v>0.96251157407407528</v>
      </c>
      <c r="AJ403" s="23">
        <f t="shared" ca="1" si="369"/>
        <v>0</v>
      </c>
      <c r="AK403" s="8">
        <f t="shared" ca="1" si="370"/>
        <v>0.96251157407407528</v>
      </c>
      <c r="AL403" s="7">
        <f t="shared" ca="1" si="337"/>
        <v>49</v>
      </c>
      <c r="AM403" s="8">
        <f t="shared" ca="1" si="371"/>
        <v>5.6712962962962967E-4</v>
      </c>
      <c r="AN403" s="8">
        <f t="shared" ca="1" si="372"/>
        <v>0.96307870370370496</v>
      </c>
      <c r="AO403" s="7" t="str">
        <f t="shared" ca="1" si="338"/>
        <v>Cash</v>
      </c>
      <c r="AP403" s="1">
        <f t="shared" ca="1" si="373"/>
        <v>0</v>
      </c>
      <c r="AQ403" s="1">
        <f t="shared" ca="1" si="374"/>
        <v>2.4652777777777776E-3</v>
      </c>
      <c r="AR403">
        <f t="shared" ca="1" si="375"/>
        <v>0</v>
      </c>
      <c r="AS403" s="33">
        <f t="shared" ca="1" si="376"/>
        <v>0</v>
      </c>
      <c r="AT403" s="33">
        <f t="shared" ca="1" si="377"/>
        <v>0</v>
      </c>
      <c r="AX403">
        <f t="shared" si="378"/>
        <v>399</v>
      </c>
      <c r="AY403" s="34">
        <v>5.3175432485777193E-4</v>
      </c>
    </row>
    <row r="404" spans="1:51">
      <c r="A404" s="2">
        <v>113</v>
      </c>
      <c r="B404" s="1">
        <f t="shared" si="343"/>
        <v>1.3078703703703703E-3</v>
      </c>
      <c r="C404" s="5">
        <f t="shared" ca="1" si="344"/>
        <v>0.96192129629629752</v>
      </c>
      <c r="D404" s="18">
        <f t="shared" ca="1" si="345"/>
        <v>0.96192129629629752</v>
      </c>
      <c r="E404" s="21">
        <f t="shared" ca="1" si="346"/>
        <v>0</v>
      </c>
      <c r="F404" s="18">
        <f t="shared" ca="1" si="347"/>
        <v>0.96192129629629752</v>
      </c>
      <c r="G404" s="25">
        <f t="shared" ca="1" si="339"/>
        <v>30</v>
      </c>
      <c r="H404" s="18">
        <f t="shared" ca="1" si="348"/>
        <v>3.4722222222222224E-4</v>
      </c>
      <c r="I404" s="18">
        <f t="shared" ca="1" si="349"/>
        <v>0.9622685185185198</v>
      </c>
      <c r="J404" s="16">
        <f t="shared" ca="1" si="350"/>
        <v>0.9622685185185198</v>
      </c>
      <c r="K404" s="23">
        <f t="shared" ca="1" si="351"/>
        <v>0</v>
      </c>
      <c r="L404" s="16">
        <f t="shared" ca="1" si="352"/>
        <v>0.9622685185185198</v>
      </c>
      <c r="M404" s="15">
        <f t="shared" ca="1" si="340"/>
        <v>24</v>
      </c>
      <c r="N404" s="16">
        <f t="shared" ca="1" si="353"/>
        <v>2.7777777777777778E-4</v>
      </c>
      <c r="O404" s="16">
        <f t="shared" ca="1" si="354"/>
        <v>0.96254629629629762</v>
      </c>
      <c r="P404" s="14">
        <f t="shared" ca="1" si="355"/>
        <v>0.96254629629629762</v>
      </c>
      <c r="Q404" s="23">
        <f>0</f>
        <v>0</v>
      </c>
      <c r="R404" s="14">
        <f t="shared" ca="1" si="356"/>
        <v>0.96254629629629762</v>
      </c>
      <c r="S404" s="13">
        <f t="shared" ca="1" si="341"/>
        <v>34</v>
      </c>
      <c r="T404" s="14">
        <f t="shared" ca="1" si="357"/>
        <v>3.9351851851851852E-4</v>
      </c>
      <c r="U404" s="14">
        <f t="shared" ca="1" si="358"/>
        <v>0.96293981481481616</v>
      </c>
      <c r="V404" s="12">
        <f t="shared" ca="1" si="359"/>
        <v>0.96293981481481616</v>
      </c>
      <c r="W404" s="23">
        <f t="shared" ca="1" si="360"/>
        <v>0</v>
      </c>
      <c r="X404" s="12">
        <f t="shared" ca="1" si="361"/>
        <v>0.96293981481481616</v>
      </c>
      <c r="Y404" s="11">
        <f t="shared" ca="1" si="342"/>
        <v>44</v>
      </c>
      <c r="Z404" s="12">
        <f t="shared" ca="1" si="362"/>
        <v>5.0925925925925921E-4</v>
      </c>
      <c r="AA404" s="12">
        <f t="shared" ca="1" si="363"/>
        <v>0.96344907407407543</v>
      </c>
      <c r="AB404" s="10">
        <f t="shared" ca="1" si="364"/>
        <v>0.96344907407407543</v>
      </c>
      <c r="AC404" s="23">
        <f>0</f>
        <v>0</v>
      </c>
      <c r="AD404" s="10">
        <f t="shared" ca="1" si="365"/>
        <v>0.96344907407407543</v>
      </c>
      <c r="AE404" s="9">
        <f t="shared" ca="1" si="335"/>
        <v>41</v>
      </c>
      <c r="AF404" s="10">
        <f t="shared" ca="1" si="366"/>
        <v>4.7453703703703704E-4</v>
      </c>
      <c r="AG404" s="10">
        <f t="shared" ca="1" si="367"/>
        <v>0.96392361111111247</v>
      </c>
      <c r="AH404" s="9" t="str">
        <f t="shared" ca="1" si="336"/>
        <v>Bowl</v>
      </c>
      <c r="AI404" s="8">
        <f t="shared" ca="1" si="368"/>
        <v>0.96392361111111247</v>
      </c>
      <c r="AJ404" s="23">
        <f t="shared" ca="1" si="369"/>
        <v>0</v>
      </c>
      <c r="AK404" s="8">
        <f t="shared" ca="1" si="370"/>
        <v>0.96392361111111247</v>
      </c>
      <c r="AL404" s="7">
        <f t="shared" ca="1" si="337"/>
        <v>43</v>
      </c>
      <c r="AM404" s="8">
        <f t="shared" ca="1" si="371"/>
        <v>4.9768518518518521E-4</v>
      </c>
      <c r="AN404" s="8">
        <f t="shared" ca="1" si="372"/>
        <v>0.96442129629629769</v>
      </c>
      <c r="AO404" s="7" t="str">
        <f t="shared" ca="1" si="338"/>
        <v>Cash</v>
      </c>
      <c r="AP404" s="1">
        <f t="shared" ca="1" si="373"/>
        <v>0</v>
      </c>
      <c r="AQ404" s="1">
        <f t="shared" ca="1" si="374"/>
        <v>2.5000000000000001E-3</v>
      </c>
      <c r="AR404">
        <f t="shared" ca="1" si="375"/>
        <v>0</v>
      </c>
      <c r="AS404" s="33">
        <f t="shared" ca="1" si="376"/>
        <v>0</v>
      </c>
      <c r="AT404" s="33">
        <f t="shared" ca="1" si="377"/>
        <v>0</v>
      </c>
      <c r="AX404">
        <f t="shared" si="378"/>
        <v>400</v>
      </c>
      <c r="AY404" s="34">
        <v>4.8556516422084659E-4</v>
      </c>
    </row>
    <row r="405" spans="1:51">
      <c r="A405" s="2">
        <v>120</v>
      </c>
      <c r="B405" s="1">
        <f t="shared" si="343"/>
        <v>1.3888888888888889E-3</v>
      </c>
      <c r="C405" s="5">
        <f t="shared" ca="1" si="344"/>
        <v>0.96331018518518641</v>
      </c>
      <c r="D405" s="18">
        <f t="shared" ca="1" si="345"/>
        <v>0.96331018518518641</v>
      </c>
      <c r="E405" s="21">
        <f t="shared" ca="1" si="346"/>
        <v>0</v>
      </c>
      <c r="F405" s="18">
        <f t="shared" ca="1" si="347"/>
        <v>0.96331018518518641</v>
      </c>
      <c r="G405" s="25">
        <f t="shared" ca="1" si="339"/>
        <v>22</v>
      </c>
      <c r="H405" s="18">
        <f t="shared" ca="1" si="348"/>
        <v>2.5462962962962961E-4</v>
      </c>
      <c r="I405" s="18">
        <f t="shared" ca="1" si="349"/>
        <v>0.96356481481481604</v>
      </c>
      <c r="J405" s="16">
        <f t="shared" ca="1" si="350"/>
        <v>0.96356481481481604</v>
      </c>
      <c r="K405" s="23">
        <f t="shared" ca="1" si="351"/>
        <v>0</v>
      </c>
      <c r="L405" s="16">
        <f t="shared" ca="1" si="352"/>
        <v>0.96356481481481604</v>
      </c>
      <c r="M405" s="15">
        <f t="shared" ca="1" si="340"/>
        <v>31</v>
      </c>
      <c r="N405" s="16">
        <f t="shared" ca="1" si="353"/>
        <v>3.5879629629629629E-4</v>
      </c>
      <c r="O405" s="16">
        <f t="shared" ca="1" si="354"/>
        <v>0.96392361111111236</v>
      </c>
      <c r="P405" s="14">
        <f t="shared" ca="1" si="355"/>
        <v>0.96392361111111236</v>
      </c>
      <c r="Q405" s="23">
        <f>0</f>
        <v>0</v>
      </c>
      <c r="R405" s="14">
        <f t="shared" ca="1" si="356"/>
        <v>0.96392361111111236</v>
      </c>
      <c r="S405" s="13">
        <f t="shared" ca="1" si="341"/>
        <v>40</v>
      </c>
      <c r="T405" s="14">
        <f t="shared" ca="1" si="357"/>
        <v>4.6296296296296298E-4</v>
      </c>
      <c r="U405" s="14">
        <f t="shared" ca="1" si="358"/>
        <v>0.96438657407407535</v>
      </c>
      <c r="V405" s="12">
        <f t="shared" ca="1" si="359"/>
        <v>0.96438657407407535</v>
      </c>
      <c r="W405" s="23">
        <f t="shared" ca="1" si="360"/>
        <v>0</v>
      </c>
      <c r="X405" s="12">
        <f t="shared" ca="1" si="361"/>
        <v>0.96438657407407535</v>
      </c>
      <c r="Y405" s="11">
        <f t="shared" ca="1" si="342"/>
        <v>41</v>
      </c>
      <c r="Z405" s="12">
        <f t="shared" ca="1" si="362"/>
        <v>4.7453703703703704E-4</v>
      </c>
      <c r="AA405" s="12">
        <f t="shared" ca="1" si="363"/>
        <v>0.96486111111111239</v>
      </c>
      <c r="AB405" s="10">
        <f t="shared" ca="1" si="364"/>
        <v>0.96486111111111239</v>
      </c>
      <c r="AC405" s="23">
        <f>0</f>
        <v>0</v>
      </c>
      <c r="AD405" s="10">
        <f t="shared" ca="1" si="365"/>
        <v>0.96486111111111239</v>
      </c>
      <c r="AE405" s="9">
        <f t="shared" ca="1" si="335"/>
        <v>42</v>
      </c>
      <c r="AF405" s="10">
        <f t="shared" ca="1" si="366"/>
        <v>4.861111111111111E-4</v>
      </c>
      <c r="AG405" s="10">
        <f t="shared" ca="1" si="367"/>
        <v>0.96534722222222347</v>
      </c>
      <c r="AH405" s="9" t="str">
        <f t="shared" ca="1" si="336"/>
        <v>Quesadilla</v>
      </c>
      <c r="AI405" s="8">
        <f t="shared" ca="1" si="368"/>
        <v>0.96534722222222347</v>
      </c>
      <c r="AJ405" s="23">
        <f t="shared" ca="1" si="369"/>
        <v>0</v>
      </c>
      <c r="AK405" s="8">
        <f t="shared" ca="1" si="370"/>
        <v>0.96534722222222347</v>
      </c>
      <c r="AL405" s="7">
        <f t="shared" ca="1" si="337"/>
        <v>22</v>
      </c>
      <c r="AM405" s="8">
        <f t="shared" ca="1" si="371"/>
        <v>2.5462962962962961E-4</v>
      </c>
      <c r="AN405" s="8">
        <f t="shared" ca="1" si="372"/>
        <v>0.9656018518518531</v>
      </c>
      <c r="AO405" s="7" t="str">
        <f t="shared" ca="1" si="338"/>
        <v>Debit</v>
      </c>
      <c r="AP405" s="1">
        <f t="shared" ca="1" si="373"/>
        <v>0</v>
      </c>
      <c r="AQ405" s="1">
        <f t="shared" ca="1" si="374"/>
        <v>2.2916666666666667E-3</v>
      </c>
      <c r="AR405">
        <f t="shared" ca="1" si="375"/>
        <v>0</v>
      </c>
      <c r="AS405" s="33">
        <f t="shared" ca="1" si="376"/>
        <v>0</v>
      </c>
      <c r="AT405" s="33">
        <f t="shared" ca="1" si="377"/>
        <v>0</v>
      </c>
      <c r="AX405">
        <f t="shared" si="378"/>
        <v>401</v>
      </c>
      <c r="AY405" s="34">
        <v>5.7226153039834006E-4</v>
      </c>
    </row>
    <row r="406" spans="1:51">
      <c r="A406" s="2">
        <v>5</v>
      </c>
      <c r="B406" s="1">
        <f t="shared" si="343"/>
        <v>5.7870370370370373E-5</v>
      </c>
      <c r="C406" s="5">
        <f t="shared" ca="1" si="344"/>
        <v>0.96336805555555682</v>
      </c>
      <c r="D406" s="18">
        <f t="shared" ca="1" si="345"/>
        <v>0.96336805555555682</v>
      </c>
      <c r="E406" s="21">
        <f t="shared" ca="1" si="346"/>
        <v>1.96759259259216E-4</v>
      </c>
      <c r="F406" s="18">
        <f t="shared" ca="1" si="347"/>
        <v>0.96356481481481604</v>
      </c>
      <c r="G406" s="25">
        <f t="shared" ca="1" si="339"/>
        <v>21</v>
      </c>
      <c r="H406" s="18">
        <f t="shared" ca="1" si="348"/>
        <v>2.4305555555555555E-4</v>
      </c>
      <c r="I406" s="18">
        <f t="shared" ca="1" si="349"/>
        <v>0.96380787037037163</v>
      </c>
      <c r="J406" s="16">
        <f t="shared" ca="1" si="350"/>
        <v>0.96380787037037163</v>
      </c>
      <c r="K406" s="23">
        <f t="shared" ca="1" si="351"/>
        <v>5.7870370370372015E-4</v>
      </c>
      <c r="L406" s="16">
        <f t="shared" ca="1" si="352"/>
        <v>0.96438657407407535</v>
      </c>
      <c r="M406" s="15">
        <f t="shared" ca="1" si="340"/>
        <v>27</v>
      </c>
      <c r="N406" s="16">
        <f t="shared" ca="1" si="353"/>
        <v>3.1250000000000001E-4</v>
      </c>
      <c r="O406" s="16">
        <f t="shared" ca="1" si="354"/>
        <v>0.9646990740740754</v>
      </c>
      <c r="P406" s="14">
        <f t="shared" ca="1" si="355"/>
        <v>0.9646990740740754</v>
      </c>
      <c r="Q406" s="23">
        <f>0</f>
        <v>0</v>
      </c>
      <c r="R406" s="14">
        <f t="shared" ca="1" si="356"/>
        <v>0.9646990740740754</v>
      </c>
      <c r="S406" s="13">
        <f t="shared" ca="1" si="341"/>
        <v>31</v>
      </c>
      <c r="T406" s="14">
        <f t="shared" ca="1" si="357"/>
        <v>3.5879629629629629E-4</v>
      </c>
      <c r="U406" s="14">
        <f t="shared" ca="1" si="358"/>
        <v>0.96505787037037172</v>
      </c>
      <c r="V406" s="12">
        <f t="shared" ca="1" si="359"/>
        <v>0.96505787037037172</v>
      </c>
      <c r="W406" s="23">
        <f t="shared" ca="1" si="360"/>
        <v>2.8935185185174905E-4</v>
      </c>
      <c r="X406" s="12">
        <f t="shared" ca="1" si="361"/>
        <v>0.96534722222222347</v>
      </c>
      <c r="Y406" s="11">
        <f t="shared" ca="1" si="342"/>
        <v>50</v>
      </c>
      <c r="Z406" s="12">
        <f t="shared" ca="1" si="362"/>
        <v>5.7870370370370367E-4</v>
      </c>
      <c r="AA406" s="12">
        <f t="shared" ca="1" si="363"/>
        <v>0.96592592592592719</v>
      </c>
      <c r="AB406" s="10">
        <f t="shared" ca="1" si="364"/>
        <v>0.96592592592592719</v>
      </c>
      <c r="AC406" s="23">
        <f>0</f>
        <v>0</v>
      </c>
      <c r="AD406" s="10">
        <f t="shared" ca="1" si="365"/>
        <v>0.96592592592592719</v>
      </c>
      <c r="AE406" s="9">
        <f t="shared" ca="1" si="335"/>
        <v>44</v>
      </c>
      <c r="AF406" s="10">
        <f t="shared" ca="1" si="366"/>
        <v>5.0925925925925921E-4</v>
      </c>
      <c r="AG406" s="10">
        <f t="shared" ca="1" si="367"/>
        <v>0.96643518518518645</v>
      </c>
      <c r="AH406" s="9" t="str">
        <f t="shared" ca="1" si="336"/>
        <v>Bowl</v>
      </c>
      <c r="AI406" s="8">
        <f t="shared" ca="1" si="368"/>
        <v>0.96643518518518645</v>
      </c>
      <c r="AJ406" s="23">
        <f t="shared" ca="1" si="369"/>
        <v>0</v>
      </c>
      <c r="AK406" s="8">
        <f t="shared" ca="1" si="370"/>
        <v>0.96643518518518645</v>
      </c>
      <c r="AL406" s="7">
        <f t="shared" ca="1" si="337"/>
        <v>10</v>
      </c>
      <c r="AM406" s="8">
        <f t="shared" ca="1" si="371"/>
        <v>1.1574074074074075E-4</v>
      </c>
      <c r="AN406" s="8">
        <f t="shared" ca="1" si="372"/>
        <v>0.96655092592592717</v>
      </c>
      <c r="AO406" s="7" t="str">
        <f t="shared" ca="1" si="338"/>
        <v>Debit</v>
      </c>
      <c r="AP406" s="1">
        <f t="shared" ca="1" si="373"/>
        <v>1.0648148148146852E-3</v>
      </c>
      <c r="AQ406" s="1">
        <f t="shared" ca="1" si="374"/>
        <v>2.1180555555555553E-3</v>
      </c>
      <c r="AR406">
        <f t="shared" ca="1" si="375"/>
        <v>0</v>
      </c>
      <c r="AS406" s="33">
        <f t="shared" ca="1" si="376"/>
        <v>0</v>
      </c>
      <c r="AT406" s="33">
        <f t="shared" ca="1" si="377"/>
        <v>0</v>
      </c>
      <c r="AX406">
        <f t="shared" si="378"/>
        <v>402</v>
      </c>
      <c r="AY406" s="34">
        <v>5.4783950617288643E-4</v>
      </c>
    </row>
    <row r="407" spans="1:51">
      <c r="A407" s="2">
        <v>26</v>
      </c>
      <c r="B407" s="1">
        <f t="shared" si="343"/>
        <v>3.0092592592592595E-4</v>
      </c>
      <c r="C407" s="5">
        <f t="shared" ca="1" si="344"/>
        <v>0.96366898148148272</v>
      </c>
      <c r="D407" s="18">
        <f t="shared" ca="1" si="345"/>
        <v>0.96366898148148272</v>
      </c>
      <c r="E407" s="21">
        <f t="shared" ca="1" si="346"/>
        <v>1.388888888889106E-4</v>
      </c>
      <c r="F407" s="18">
        <f t="shared" ca="1" si="347"/>
        <v>0.96380787037037163</v>
      </c>
      <c r="G407" s="25">
        <f t="shared" ca="1" si="339"/>
        <v>27</v>
      </c>
      <c r="H407" s="18">
        <f t="shared" ca="1" si="348"/>
        <v>3.1250000000000001E-4</v>
      </c>
      <c r="I407" s="18">
        <f t="shared" ca="1" si="349"/>
        <v>0.96412037037037168</v>
      </c>
      <c r="J407" s="16">
        <f t="shared" ca="1" si="350"/>
        <v>0.96412037037037168</v>
      </c>
      <c r="K407" s="23">
        <f t="shared" ca="1" si="351"/>
        <v>9.3750000000003553E-4</v>
      </c>
      <c r="L407" s="16">
        <f t="shared" ca="1" si="352"/>
        <v>0.96505787037037172</v>
      </c>
      <c r="M407" s="15">
        <f t="shared" ca="1" si="340"/>
        <v>33</v>
      </c>
      <c r="N407" s="16">
        <f t="shared" ca="1" si="353"/>
        <v>3.8194444444444446E-4</v>
      </c>
      <c r="O407" s="16">
        <f t="shared" ca="1" si="354"/>
        <v>0.96543981481481611</v>
      </c>
      <c r="P407" s="14">
        <f t="shared" ca="1" si="355"/>
        <v>0.96543981481481611</v>
      </c>
      <c r="Q407" s="23">
        <f>0</f>
        <v>0</v>
      </c>
      <c r="R407" s="14">
        <f t="shared" ca="1" si="356"/>
        <v>0.96543981481481611</v>
      </c>
      <c r="S407" s="13">
        <f t="shared" ca="1" si="341"/>
        <v>21</v>
      </c>
      <c r="T407" s="14">
        <f t="shared" ca="1" si="357"/>
        <v>2.4305555555555555E-4</v>
      </c>
      <c r="U407" s="14">
        <f t="shared" ca="1" si="358"/>
        <v>0.9656828703703717</v>
      </c>
      <c r="V407" s="12">
        <f t="shared" ca="1" si="359"/>
        <v>0.9656828703703717</v>
      </c>
      <c r="W407" s="23">
        <f t="shared" ca="1" si="360"/>
        <v>7.5231481481474738E-4</v>
      </c>
      <c r="X407" s="12">
        <f t="shared" ca="1" si="361"/>
        <v>0.96643518518518645</v>
      </c>
      <c r="Y407" s="11">
        <f t="shared" ca="1" si="342"/>
        <v>49</v>
      </c>
      <c r="Z407" s="12">
        <f t="shared" ca="1" si="362"/>
        <v>5.6712962962962967E-4</v>
      </c>
      <c r="AA407" s="12">
        <f t="shared" ca="1" si="363"/>
        <v>0.96700231481481613</v>
      </c>
      <c r="AB407" s="10">
        <f t="shared" ca="1" si="364"/>
        <v>0.96700231481481613</v>
      </c>
      <c r="AC407" s="23">
        <f>0</f>
        <v>0</v>
      </c>
      <c r="AD407" s="10">
        <f t="shared" ca="1" si="365"/>
        <v>0.96700231481481613</v>
      </c>
      <c r="AE407" s="9">
        <f t="shared" ca="1" si="335"/>
        <v>22</v>
      </c>
      <c r="AF407" s="10">
        <f t="shared" ca="1" si="366"/>
        <v>2.5462962962962961E-4</v>
      </c>
      <c r="AG407" s="10">
        <f t="shared" ca="1" si="367"/>
        <v>0.96725694444444577</v>
      </c>
      <c r="AH407" s="9" t="str">
        <f t="shared" ca="1" si="336"/>
        <v>Bowl</v>
      </c>
      <c r="AI407" s="8">
        <f t="shared" ca="1" si="368"/>
        <v>0.96725694444444577</v>
      </c>
      <c r="AJ407" s="23">
        <f t="shared" ca="1" si="369"/>
        <v>0</v>
      </c>
      <c r="AK407" s="8">
        <f t="shared" ca="1" si="370"/>
        <v>0.96725694444444577</v>
      </c>
      <c r="AL407" s="7">
        <f t="shared" ca="1" si="337"/>
        <v>19</v>
      </c>
      <c r="AM407" s="8">
        <f t="shared" ca="1" si="371"/>
        <v>2.199074074074074E-4</v>
      </c>
      <c r="AN407" s="8">
        <f t="shared" ca="1" si="372"/>
        <v>0.96747685185185317</v>
      </c>
      <c r="AO407" s="7" t="str">
        <f t="shared" ca="1" si="338"/>
        <v>Debit</v>
      </c>
      <c r="AP407" s="1">
        <f t="shared" ca="1" si="373"/>
        <v>1.8287037037036935E-3</v>
      </c>
      <c r="AQ407" s="1">
        <f t="shared" ca="1" si="374"/>
        <v>1.9791666666666668E-3</v>
      </c>
      <c r="AR407">
        <f t="shared" ca="1" si="375"/>
        <v>0</v>
      </c>
      <c r="AS407" s="33">
        <f t="shared" ca="1" si="376"/>
        <v>0</v>
      </c>
      <c r="AT407" s="33">
        <f t="shared" ca="1" si="377"/>
        <v>0</v>
      </c>
      <c r="AX407">
        <f t="shared" si="378"/>
        <v>403</v>
      </c>
      <c r="AY407" s="34">
        <v>5.2898614022828542E-4</v>
      </c>
    </row>
    <row r="408" spans="1:51">
      <c r="A408" s="2">
        <v>39</v>
      </c>
      <c r="B408" s="1">
        <f t="shared" si="343"/>
        <v>4.5138888888888887E-4</v>
      </c>
      <c r="C408" s="5">
        <f t="shared" ca="1" si="344"/>
        <v>0.96412037037037157</v>
      </c>
      <c r="D408" s="18">
        <f t="shared" ca="1" si="345"/>
        <v>0.96412037037037157</v>
      </c>
      <c r="E408" s="21">
        <f t="shared" ca="1" si="346"/>
        <v>1.1102230246251565E-16</v>
      </c>
      <c r="F408" s="18">
        <f t="shared" ca="1" si="347"/>
        <v>0.96412037037037168</v>
      </c>
      <c r="G408" s="25">
        <f t="shared" ca="1" si="339"/>
        <v>22</v>
      </c>
      <c r="H408" s="18">
        <f t="shared" ca="1" si="348"/>
        <v>2.5462962962962961E-4</v>
      </c>
      <c r="I408" s="18">
        <f t="shared" ca="1" si="349"/>
        <v>0.96437500000000131</v>
      </c>
      <c r="J408" s="16">
        <f t="shared" ca="1" si="350"/>
        <v>0.96437500000000131</v>
      </c>
      <c r="K408" s="23">
        <f t="shared" ca="1" si="351"/>
        <v>1.3078703703703898E-3</v>
      </c>
      <c r="L408" s="16">
        <f t="shared" ca="1" si="352"/>
        <v>0.9656828703703717</v>
      </c>
      <c r="M408" s="15">
        <f t="shared" ca="1" si="340"/>
        <v>13</v>
      </c>
      <c r="N408" s="16">
        <f t="shared" ca="1" si="353"/>
        <v>1.5046296296296297E-4</v>
      </c>
      <c r="O408" s="16">
        <f t="shared" ca="1" si="354"/>
        <v>0.96583333333333465</v>
      </c>
      <c r="P408" s="14">
        <f t="shared" ca="1" si="355"/>
        <v>0.96583333333333465</v>
      </c>
      <c r="Q408" s="23">
        <f>0</f>
        <v>0</v>
      </c>
      <c r="R408" s="14">
        <f t="shared" ca="1" si="356"/>
        <v>0.96583333333333465</v>
      </c>
      <c r="S408" s="13">
        <f t="shared" ca="1" si="341"/>
        <v>29</v>
      </c>
      <c r="T408" s="14">
        <f t="shared" ca="1" si="357"/>
        <v>3.3564814814814812E-4</v>
      </c>
      <c r="U408" s="14">
        <f t="shared" ca="1" si="358"/>
        <v>0.96616898148148278</v>
      </c>
      <c r="V408" s="12">
        <f t="shared" ca="1" si="359"/>
        <v>0.96616898148148278</v>
      </c>
      <c r="W408" s="23">
        <f t="shared" ca="1" si="360"/>
        <v>1.087962962962985E-3</v>
      </c>
      <c r="X408" s="12">
        <f t="shared" ca="1" si="361"/>
        <v>0.96725694444444577</v>
      </c>
      <c r="Y408" s="11">
        <f t="shared" ca="1" si="342"/>
        <v>41</v>
      </c>
      <c r="Z408" s="12">
        <f t="shared" ca="1" si="362"/>
        <v>4.7453703703703704E-4</v>
      </c>
      <c r="AA408" s="12">
        <f t="shared" ca="1" si="363"/>
        <v>0.9677314814814828</v>
      </c>
      <c r="AB408" s="10">
        <f t="shared" ca="1" si="364"/>
        <v>0.9677314814814828</v>
      </c>
      <c r="AC408" s="23">
        <f>0</f>
        <v>0</v>
      </c>
      <c r="AD408" s="10">
        <f t="shared" ca="1" si="365"/>
        <v>0.9677314814814828</v>
      </c>
      <c r="AE408" s="9">
        <f t="shared" ca="1" si="335"/>
        <v>21</v>
      </c>
      <c r="AF408" s="10">
        <f t="shared" ca="1" si="366"/>
        <v>2.4305555555555555E-4</v>
      </c>
      <c r="AG408" s="10">
        <f t="shared" ca="1" si="367"/>
        <v>0.9679745370370384</v>
      </c>
      <c r="AH408" s="9" t="str">
        <f t="shared" ca="1" si="336"/>
        <v>Bowl</v>
      </c>
      <c r="AI408" s="8">
        <f t="shared" ca="1" si="368"/>
        <v>0.9679745370370384</v>
      </c>
      <c r="AJ408" s="23">
        <f t="shared" ca="1" si="369"/>
        <v>0</v>
      </c>
      <c r="AK408" s="8">
        <f t="shared" ca="1" si="370"/>
        <v>0.9679745370370384</v>
      </c>
      <c r="AL408" s="7">
        <f t="shared" ca="1" si="337"/>
        <v>26</v>
      </c>
      <c r="AM408" s="8">
        <f t="shared" ca="1" si="371"/>
        <v>3.0092592592592595E-4</v>
      </c>
      <c r="AN408" s="8">
        <f t="shared" ca="1" si="372"/>
        <v>0.9682754629629643</v>
      </c>
      <c r="AO408" s="7" t="str">
        <f t="shared" ca="1" si="338"/>
        <v>Debit</v>
      </c>
      <c r="AP408" s="1">
        <f t="shared" ca="1" si="373"/>
        <v>2.3958333333334858E-3</v>
      </c>
      <c r="AQ408" s="1">
        <f t="shared" ca="1" si="374"/>
        <v>1.759259259259259E-3</v>
      </c>
      <c r="AR408">
        <f t="shared" ca="1" si="375"/>
        <v>0</v>
      </c>
      <c r="AS408" s="33">
        <f t="shared" ca="1" si="376"/>
        <v>0</v>
      </c>
      <c r="AT408" s="33">
        <f t="shared" ca="1" si="377"/>
        <v>0</v>
      </c>
      <c r="AX408">
        <f t="shared" si="378"/>
        <v>404</v>
      </c>
      <c r="AY408" s="34">
        <v>5.2398989898991982E-4</v>
      </c>
    </row>
    <row r="409" spans="1:51">
      <c r="A409" s="2">
        <v>117</v>
      </c>
      <c r="B409" s="1">
        <f t="shared" si="343"/>
        <v>1.3541666666666667E-3</v>
      </c>
      <c r="C409" s="5">
        <f t="shared" ca="1" si="344"/>
        <v>0.96547453703703823</v>
      </c>
      <c r="D409" s="18">
        <f t="shared" ca="1" si="345"/>
        <v>0.96547453703703823</v>
      </c>
      <c r="E409" s="21">
        <f t="shared" ca="1" si="346"/>
        <v>0</v>
      </c>
      <c r="F409" s="18">
        <f t="shared" ca="1" si="347"/>
        <v>0.96547453703703823</v>
      </c>
      <c r="G409" s="25">
        <f t="shared" ca="1" si="339"/>
        <v>24</v>
      </c>
      <c r="H409" s="18">
        <f t="shared" ca="1" si="348"/>
        <v>2.7777777777777778E-4</v>
      </c>
      <c r="I409" s="18">
        <f t="shared" ca="1" si="349"/>
        <v>0.96575231481481605</v>
      </c>
      <c r="J409" s="16">
        <f t="shared" ca="1" si="350"/>
        <v>0.96575231481481605</v>
      </c>
      <c r="K409" s="23">
        <f t="shared" ca="1" si="351"/>
        <v>4.166666666667318E-4</v>
      </c>
      <c r="L409" s="16">
        <f t="shared" ca="1" si="352"/>
        <v>0.96616898148148278</v>
      </c>
      <c r="M409" s="15">
        <f t="shared" ca="1" si="340"/>
        <v>29</v>
      </c>
      <c r="N409" s="16">
        <f t="shared" ca="1" si="353"/>
        <v>3.3564814814814812E-4</v>
      </c>
      <c r="O409" s="16">
        <f t="shared" ca="1" si="354"/>
        <v>0.96650462962963091</v>
      </c>
      <c r="P409" s="14">
        <f t="shared" ca="1" si="355"/>
        <v>0.96650462962963091</v>
      </c>
      <c r="Q409" s="23">
        <f>0</f>
        <v>0</v>
      </c>
      <c r="R409" s="14">
        <f t="shared" ca="1" si="356"/>
        <v>0.96650462962963091</v>
      </c>
      <c r="S409" s="13">
        <f t="shared" ca="1" si="341"/>
        <v>16</v>
      </c>
      <c r="T409" s="14">
        <f t="shared" ca="1" si="357"/>
        <v>1.8518518518518518E-4</v>
      </c>
      <c r="U409" s="14">
        <f t="shared" ca="1" si="358"/>
        <v>0.96668981481481608</v>
      </c>
      <c r="V409" s="12">
        <f t="shared" ca="1" si="359"/>
        <v>0.96668981481481608</v>
      </c>
      <c r="W409" s="23">
        <f t="shared" ca="1" si="360"/>
        <v>1.284722222222312E-3</v>
      </c>
      <c r="X409" s="12">
        <f t="shared" ca="1" si="361"/>
        <v>0.9679745370370384</v>
      </c>
      <c r="Y409" s="11">
        <f t="shared" ca="1" si="342"/>
        <v>21</v>
      </c>
      <c r="Z409" s="12">
        <f t="shared" ca="1" si="362"/>
        <v>2.4305555555555555E-4</v>
      </c>
      <c r="AA409" s="12">
        <f t="shared" ca="1" si="363"/>
        <v>0.96821759259259399</v>
      </c>
      <c r="AB409" s="10">
        <f t="shared" ca="1" si="364"/>
        <v>0.96821759259259399</v>
      </c>
      <c r="AC409" s="23">
        <f>0</f>
        <v>0</v>
      </c>
      <c r="AD409" s="10">
        <f t="shared" ca="1" si="365"/>
        <v>0.96821759259259399</v>
      </c>
      <c r="AE409" s="9">
        <f t="shared" ca="1" si="335"/>
        <v>22</v>
      </c>
      <c r="AF409" s="10">
        <f t="shared" ca="1" si="366"/>
        <v>2.5462962962962961E-4</v>
      </c>
      <c r="AG409" s="10">
        <f t="shared" ca="1" si="367"/>
        <v>0.96847222222222362</v>
      </c>
      <c r="AH409" s="9" t="str">
        <f t="shared" ca="1" si="336"/>
        <v>Bowl</v>
      </c>
      <c r="AI409" s="8">
        <f t="shared" ca="1" si="368"/>
        <v>0.96847222222222362</v>
      </c>
      <c r="AJ409" s="23">
        <f t="shared" ca="1" si="369"/>
        <v>0</v>
      </c>
      <c r="AK409" s="8">
        <f t="shared" ca="1" si="370"/>
        <v>0.96847222222222362</v>
      </c>
      <c r="AL409" s="7">
        <f t="shared" ca="1" si="337"/>
        <v>18</v>
      </c>
      <c r="AM409" s="8">
        <f t="shared" ca="1" si="371"/>
        <v>2.0833333333333335E-4</v>
      </c>
      <c r="AN409" s="8">
        <f t="shared" ca="1" si="372"/>
        <v>0.96868055555555699</v>
      </c>
      <c r="AO409" s="7" t="str">
        <f t="shared" ca="1" si="338"/>
        <v>Debit</v>
      </c>
      <c r="AP409" s="1">
        <f t="shared" ca="1" si="373"/>
        <v>1.7013888888890438E-3</v>
      </c>
      <c r="AQ409" s="1">
        <f t="shared" ca="1" si="374"/>
        <v>1.5046296296296296E-3</v>
      </c>
      <c r="AR409">
        <f t="shared" ca="1" si="375"/>
        <v>0</v>
      </c>
      <c r="AS409" s="33">
        <f t="shared" ca="1" si="376"/>
        <v>0</v>
      </c>
      <c r="AT409" s="33">
        <f t="shared" ca="1" si="377"/>
        <v>0</v>
      </c>
      <c r="AX409">
        <f t="shared" si="378"/>
        <v>405</v>
      </c>
      <c r="AY409" s="34">
        <v>5.9944968553457794E-4</v>
      </c>
    </row>
    <row r="410" spans="1:51">
      <c r="A410" s="2">
        <v>131</v>
      </c>
      <c r="B410" s="1">
        <f t="shared" si="343"/>
        <v>1.5162037037037036E-3</v>
      </c>
      <c r="C410" s="5">
        <f t="shared" ca="1" si="344"/>
        <v>0.96699074074074198</v>
      </c>
      <c r="D410" s="18">
        <f t="shared" ca="1" si="345"/>
        <v>0.96699074074074198</v>
      </c>
      <c r="E410" s="21">
        <f t="shared" ca="1" si="346"/>
        <v>0</v>
      </c>
      <c r="F410" s="18">
        <f t="shared" ca="1" si="347"/>
        <v>0.96699074074074198</v>
      </c>
      <c r="G410" s="25">
        <f t="shared" ca="1" si="339"/>
        <v>16</v>
      </c>
      <c r="H410" s="18">
        <f t="shared" ca="1" si="348"/>
        <v>1.8518518518518518E-4</v>
      </c>
      <c r="I410" s="18">
        <f t="shared" ca="1" si="349"/>
        <v>0.96717592592592716</v>
      </c>
      <c r="J410" s="16">
        <f t="shared" ca="1" si="350"/>
        <v>0.96717592592592716</v>
      </c>
      <c r="K410" s="23">
        <f t="shared" ca="1" si="351"/>
        <v>0</v>
      </c>
      <c r="L410" s="16">
        <f t="shared" ca="1" si="352"/>
        <v>0.96717592592592716</v>
      </c>
      <c r="M410" s="15">
        <f t="shared" ca="1" si="340"/>
        <v>13</v>
      </c>
      <c r="N410" s="16">
        <f t="shared" ca="1" si="353"/>
        <v>1.5046296296296297E-4</v>
      </c>
      <c r="O410" s="16">
        <f t="shared" ca="1" si="354"/>
        <v>0.96732638888889011</v>
      </c>
      <c r="P410" s="14">
        <f t="shared" ca="1" si="355"/>
        <v>0.96732638888889011</v>
      </c>
      <c r="Q410" s="23">
        <f>0</f>
        <v>0</v>
      </c>
      <c r="R410" s="14">
        <f t="shared" ca="1" si="356"/>
        <v>0.96732638888889011</v>
      </c>
      <c r="S410" s="13">
        <f t="shared" ca="1" si="341"/>
        <v>26</v>
      </c>
      <c r="T410" s="14">
        <f t="shared" ca="1" si="357"/>
        <v>3.0092592592592595E-4</v>
      </c>
      <c r="U410" s="14">
        <f t="shared" ca="1" si="358"/>
        <v>0.96762731481481601</v>
      </c>
      <c r="V410" s="12">
        <f t="shared" ca="1" si="359"/>
        <v>0.96762731481481601</v>
      </c>
      <c r="W410" s="23">
        <f t="shared" ca="1" si="360"/>
        <v>8.449074074076135E-4</v>
      </c>
      <c r="X410" s="12">
        <f t="shared" ca="1" si="361"/>
        <v>0.96847222222222362</v>
      </c>
      <c r="Y410" s="11">
        <f t="shared" ca="1" si="342"/>
        <v>28</v>
      </c>
      <c r="Z410" s="12">
        <f t="shared" ca="1" si="362"/>
        <v>3.2407407407407406E-4</v>
      </c>
      <c r="AA410" s="12">
        <f t="shared" ca="1" si="363"/>
        <v>0.96879629629629771</v>
      </c>
      <c r="AB410" s="10">
        <f t="shared" ca="1" si="364"/>
        <v>0.96879629629629771</v>
      </c>
      <c r="AC410" s="23">
        <f>0</f>
        <v>0</v>
      </c>
      <c r="AD410" s="10">
        <f t="shared" ca="1" si="365"/>
        <v>0.96879629629629771</v>
      </c>
      <c r="AE410" s="9">
        <f t="shared" ca="1" si="335"/>
        <v>40</v>
      </c>
      <c r="AF410" s="10">
        <f t="shared" ca="1" si="366"/>
        <v>4.6296296296296298E-4</v>
      </c>
      <c r="AG410" s="10">
        <f t="shared" ca="1" si="367"/>
        <v>0.96925925925926071</v>
      </c>
      <c r="AH410" s="9" t="str">
        <f t="shared" ca="1" si="336"/>
        <v>Bowl</v>
      </c>
      <c r="AI410" s="8">
        <f t="shared" ca="1" si="368"/>
        <v>0.96925925925926071</v>
      </c>
      <c r="AJ410" s="23">
        <f t="shared" ca="1" si="369"/>
        <v>0</v>
      </c>
      <c r="AK410" s="8">
        <f t="shared" ca="1" si="370"/>
        <v>0.96925925925926071</v>
      </c>
      <c r="AL410" s="7">
        <f t="shared" ca="1" si="337"/>
        <v>18</v>
      </c>
      <c r="AM410" s="8">
        <f t="shared" ca="1" si="371"/>
        <v>2.0833333333333335E-4</v>
      </c>
      <c r="AN410" s="8">
        <f t="shared" ca="1" si="372"/>
        <v>0.96946759259259407</v>
      </c>
      <c r="AO410" s="7" t="str">
        <f t="shared" ca="1" si="338"/>
        <v>Debit</v>
      </c>
      <c r="AP410" s="1">
        <f t="shared" ca="1" si="373"/>
        <v>8.449074074076135E-4</v>
      </c>
      <c r="AQ410" s="1">
        <f t="shared" ca="1" si="374"/>
        <v>1.6319444444444443E-3</v>
      </c>
      <c r="AR410">
        <f t="shared" ca="1" si="375"/>
        <v>0</v>
      </c>
      <c r="AS410" s="33">
        <f t="shared" ca="1" si="376"/>
        <v>0</v>
      </c>
      <c r="AT410" s="33">
        <f t="shared" ca="1" si="377"/>
        <v>0</v>
      </c>
      <c r="AX410">
        <f t="shared" si="378"/>
        <v>406</v>
      </c>
      <c r="AY410" s="34">
        <v>4.5160726764502065E-4</v>
      </c>
    </row>
    <row r="411" spans="1:51">
      <c r="A411" s="2">
        <v>58</v>
      </c>
      <c r="B411" s="1">
        <f t="shared" ref="B411:B434" si="379">A411/86400</f>
        <v>6.7129629629629625E-4</v>
      </c>
      <c r="C411" s="5">
        <f t="shared" ref="C411:C434" ca="1" si="380">C410+B411</f>
        <v>0.96766203703703824</v>
      </c>
      <c r="D411" s="18">
        <f t="shared" ref="D411:D434" ca="1" si="381">C411</f>
        <v>0.96766203703703824</v>
      </c>
      <c r="E411" s="21">
        <f t="shared" ref="E411:E434" ca="1" si="382">MAX(0,(I410-D411))</f>
        <v>0</v>
      </c>
      <c r="F411" s="18">
        <f t="shared" ref="F411:F434" ca="1" si="383">D411+E411</f>
        <v>0.96766203703703824</v>
      </c>
      <c r="G411" s="25">
        <f t="shared" ca="1" si="339"/>
        <v>14</v>
      </c>
      <c r="H411" s="18">
        <f t="shared" ref="H411:H434" ca="1" si="384">G411/86400</f>
        <v>1.6203703703703703E-4</v>
      </c>
      <c r="I411" s="18">
        <f t="shared" ref="I411:I434" ca="1" si="385">F411+H411</f>
        <v>0.96782407407407522</v>
      </c>
      <c r="J411" s="16">
        <f t="shared" ref="J411:J434" ca="1" si="386">I411</f>
        <v>0.96782407407407522</v>
      </c>
      <c r="K411" s="23">
        <f t="shared" ref="K411:K434" ca="1" si="387">MAX(0,(U410-J411))</f>
        <v>0</v>
      </c>
      <c r="L411" s="16">
        <f t="shared" ref="L411:L434" ca="1" si="388">J411+K411</f>
        <v>0.96782407407407522</v>
      </c>
      <c r="M411" s="15">
        <f t="shared" ca="1" si="340"/>
        <v>26</v>
      </c>
      <c r="N411" s="16">
        <f t="shared" ref="N411:N434" ca="1" si="389">M411/86400</f>
        <v>3.0092592592592595E-4</v>
      </c>
      <c r="O411" s="16">
        <f t="shared" ref="O411:O434" ca="1" si="390">L411+N411</f>
        <v>0.96812500000000112</v>
      </c>
      <c r="P411" s="14">
        <f t="shared" ref="P411:P434" ca="1" si="391">O411</f>
        <v>0.96812500000000112</v>
      </c>
      <c r="Q411" s="23">
        <f>0</f>
        <v>0</v>
      </c>
      <c r="R411" s="14">
        <f t="shared" ref="R411:R434" ca="1" si="392">P411+Q411</f>
        <v>0.96812500000000112</v>
      </c>
      <c r="S411" s="13">
        <f t="shared" ca="1" si="341"/>
        <v>38</v>
      </c>
      <c r="T411" s="14">
        <f t="shared" ref="T411:T434" ca="1" si="393">S411/86400</f>
        <v>4.3981481481481481E-4</v>
      </c>
      <c r="U411" s="14">
        <f t="shared" ref="U411:U434" ca="1" si="394">R411+T411</f>
        <v>0.96856481481481593</v>
      </c>
      <c r="V411" s="12">
        <f t="shared" ref="V411:V434" ca="1" si="395">U411</f>
        <v>0.96856481481481593</v>
      </c>
      <c r="W411" s="23">
        <f t="shared" ref="W411:W434" ca="1" si="396">MAX(0,(AG410-V411))</f>
        <v>6.9444444444477504E-4</v>
      </c>
      <c r="X411" s="12">
        <f t="shared" ref="X411:X434" ca="1" si="397">V411+W411</f>
        <v>0.96925925925926071</v>
      </c>
      <c r="Y411" s="11">
        <f t="shared" ca="1" si="342"/>
        <v>20</v>
      </c>
      <c r="Z411" s="12">
        <f t="shared" ref="Z411:Z434" ca="1" si="398">Y411/86400</f>
        <v>2.3148148148148149E-4</v>
      </c>
      <c r="AA411" s="12">
        <f t="shared" ref="AA411:AA434" ca="1" si="399">X411+Z411</f>
        <v>0.96949074074074215</v>
      </c>
      <c r="AB411" s="10">
        <f t="shared" ref="AB411:AB434" ca="1" si="400">AA411</f>
        <v>0.96949074074074215</v>
      </c>
      <c r="AC411" s="23">
        <f>0</f>
        <v>0</v>
      </c>
      <c r="AD411" s="10">
        <f t="shared" ref="AD411:AD434" ca="1" si="401">AB411+AC411</f>
        <v>0.96949074074074215</v>
      </c>
      <c r="AE411" s="9">
        <f t="shared" ca="1" si="335"/>
        <v>68</v>
      </c>
      <c r="AF411" s="10">
        <f t="shared" ref="AF411:AF434" ca="1" si="402">AE411/86400</f>
        <v>7.8703703703703705E-4</v>
      </c>
      <c r="AG411" s="10">
        <f t="shared" ref="AG411:AG434" ca="1" si="403">AD411+AF411</f>
        <v>0.97027777777777924</v>
      </c>
      <c r="AH411" s="9" t="str">
        <f t="shared" ca="1" si="336"/>
        <v>Quesadilla</v>
      </c>
      <c r="AI411" s="8">
        <f t="shared" ref="AI411:AI434" ca="1" si="404">AG411</f>
        <v>0.97027777777777924</v>
      </c>
      <c r="AJ411" s="23">
        <f t="shared" ref="AJ411:AJ434" ca="1" si="405">MAX(0,(AN410-AI411))</f>
        <v>0</v>
      </c>
      <c r="AK411" s="8">
        <f t="shared" ref="AK411:AK434" ca="1" si="406">AI411+AJ411</f>
        <v>0.97027777777777924</v>
      </c>
      <c r="AL411" s="7">
        <f t="shared" ca="1" si="337"/>
        <v>16</v>
      </c>
      <c r="AM411" s="8">
        <f t="shared" ref="AM411:AM434" ca="1" si="407">AL411/86400</f>
        <v>1.8518518518518518E-4</v>
      </c>
      <c r="AN411" s="8">
        <f t="shared" ref="AN411:AN434" ca="1" si="408">AK411+AM411</f>
        <v>0.97046296296296441</v>
      </c>
      <c r="AO411" s="7" t="str">
        <f t="shared" ca="1" si="338"/>
        <v>Debit</v>
      </c>
      <c r="AP411" s="1">
        <f t="shared" ref="AP411:AP434" ca="1" si="409">E411+K411+Q411+W411+AC411+AJ411</f>
        <v>6.9444444444477504E-4</v>
      </c>
      <c r="AQ411" s="1">
        <f t="shared" ref="AQ411:AQ434" ca="1" si="410">AM411+AF411+Z411+T411+N411+H411</f>
        <v>2.1064814814814813E-3</v>
      </c>
      <c r="AR411">
        <f t="shared" ref="AR411:AR434" ca="1" si="411">IF(C411&lt;$H$1, 1,0)</f>
        <v>0</v>
      </c>
      <c r="AS411" s="33">
        <f t="shared" ref="AS411:AS434" ca="1" si="412">AP411*AR411</f>
        <v>0</v>
      </c>
      <c r="AT411" s="33">
        <f t="shared" ref="AT411:AT434" ca="1" si="413">AQ411*AR411</f>
        <v>0</v>
      </c>
      <c r="AX411">
        <f t="shared" si="378"/>
        <v>407</v>
      </c>
      <c r="AY411" s="34">
        <v>5.2028566421313187E-4</v>
      </c>
    </row>
    <row r="412" spans="1:51">
      <c r="A412" s="2">
        <v>76</v>
      </c>
      <c r="B412" s="1">
        <f t="shared" si="379"/>
        <v>8.7962962962962962E-4</v>
      </c>
      <c r="C412" s="5">
        <f t="shared" ca="1" si="380"/>
        <v>0.96854166666666786</v>
      </c>
      <c r="D412" s="18">
        <f t="shared" ca="1" si="381"/>
        <v>0.96854166666666786</v>
      </c>
      <c r="E412" s="21">
        <f t="shared" ca="1" si="382"/>
        <v>0</v>
      </c>
      <c r="F412" s="18">
        <f t="shared" ca="1" si="383"/>
        <v>0.96854166666666786</v>
      </c>
      <c r="G412" s="25">
        <f t="shared" ca="1" si="339"/>
        <v>17</v>
      </c>
      <c r="H412" s="18">
        <f t="shared" ca="1" si="384"/>
        <v>1.9675925925925926E-4</v>
      </c>
      <c r="I412" s="18">
        <f t="shared" ca="1" si="385"/>
        <v>0.96873842592592707</v>
      </c>
      <c r="J412" s="16">
        <f t="shared" ca="1" si="386"/>
        <v>0.96873842592592707</v>
      </c>
      <c r="K412" s="23">
        <f t="shared" ca="1" si="387"/>
        <v>0</v>
      </c>
      <c r="L412" s="16">
        <f t="shared" ca="1" si="388"/>
        <v>0.96873842592592707</v>
      </c>
      <c r="M412" s="15">
        <f t="shared" ca="1" si="340"/>
        <v>18</v>
      </c>
      <c r="N412" s="16">
        <f t="shared" ca="1" si="389"/>
        <v>2.0833333333333335E-4</v>
      </c>
      <c r="O412" s="16">
        <f t="shared" ca="1" si="390"/>
        <v>0.96894675925926044</v>
      </c>
      <c r="P412" s="14">
        <f t="shared" ca="1" si="391"/>
        <v>0.96894675925926044</v>
      </c>
      <c r="Q412" s="23">
        <f>0</f>
        <v>0</v>
      </c>
      <c r="R412" s="14">
        <f t="shared" ca="1" si="392"/>
        <v>0.96894675925926044</v>
      </c>
      <c r="S412" s="13">
        <f t="shared" ca="1" si="341"/>
        <v>42</v>
      </c>
      <c r="T412" s="14">
        <f t="shared" ca="1" si="393"/>
        <v>4.861111111111111E-4</v>
      </c>
      <c r="U412" s="14">
        <f t="shared" ca="1" si="394"/>
        <v>0.96943287037037151</v>
      </c>
      <c r="V412" s="12">
        <f t="shared" ca="1" si="395"/>
        <v>0.96943287037037151</v>
      </c>
      <c r="W412" s="23">
        <f t="shared" ca="1" si="396"/>
        <v>8.4490740740772452E-4</v>
      </c>
      <c r="X412" s="12">
        <f t="shared" ca="1" si="397"/>
        <v>0.97027777777777924</v>
      </c>
      <c r="Y412" s="11">
        <f t="shared" ca="1" si="342"/>
        <v>35</v>
      </c>
      <c r="Z412" s="12">
        <f t="shared" ca="1" si="398"/>
        <v>4.0509259259259258E-4</v>
      </c>
      <c r="AA412" s="12">
        <f t="shared" ca="1" si="399"/>
        <v>0.97068287037037182</v>
      </c>
      <c r="AB412" s="10">
        <f t="shared" ca="1" si="400"/>
        <v>0.97068287037037182</v>
      </c>
      <c r="AC412" s="23">
        <f>0</f>
        <v>0</v>
      </c>
      <c r="AD412" s="10">
        <f t="shared" ca="1" si="401"/>
        <v>0.97068287037037182</v>
      </c>
      <c r="AE412" s="9">
        <f t="shared" ca="1" si="335"/>
        <v>51</v>
      </c>
      <c r="AF412" s="10">
        <f t="shared" ca="1" si="402"/>
        <v>5.9027777777777778E-4</v>
      </c>
      <c r="AG412" s="10">
        <f t="shared" ca="1" si="403"/>
        <v>0.97127314814814958</v>
      </c>
      <c r="AH412" s="9" t="str">
        <f t="shared" ca="1" si="336"/>
        <v>Quesadilla</v>
      </c>
      <c r="AI412" s="8">
        <f t="shared" ca="1" si="404"/>
        <v>0.97127314814814958</v>
      </c>
      <c r="AJ412" s="23">
        <f t="shared" ca="1" si="405"/>
        <v>0</v>
      </c>
      <c r="AK412" s="8">
        <f t="shared" ca="1" si="406"/>
        <v>0.97127314814814958</v>
      </c>
      <c r="AL412" s="7">
        <f t="shared" ca="1" si="337"/>
        <v>58</v>
      </c>
      <c r="AM412" s="8">
        <f t="shared" ca="1" si="407"/>
        <v>6.7129629629629625E-4</v>
      </c>
      <c r="AN412" s="8">
        <f t="shared" ca="1" si="408"/>
        <v>0.97194444444444583</v>
      </c>
      <c r="AO412" s="7" t="str">
        <f t="shared" ca="1" si="338"/>
        <v>Cash</v>
      </c>
      <c r="AP412" s="1">
        <f t="shared" ca="1" si="409"/>
        <v>8.4490740740772452E-4</v>
      </c>
      <c r="AQ412" s="1">
        <f t="shared" ca="1" si="410"/>
        <v>2.5578703703703705E-3</v>
      </c>
      <c r="AR412">
        <f t="shared" ca="1" si="411"/>
        <v>0</v>
      </c>
      <c r="AS412" s="33">
        <f t="shared" ca="1" si="412"/>
        <v>0</v>
      </c>
      <c r="AT412" s="33">
        <f t="shared" ca="1" si="413"/>
        <v>0</v>
      </c>
      <c r="AX412">
        <f t="shared" si="378"/>
        <v>408</v>
      </c>
      <c r="AY412" s="34">
        <v>5.3978268489309497E-4</v>
      </c>
    </row>
    <row r="413" spans="1:51">
      <c r="A413" s="2">
        <v>165</v>
      </c>
      <c r="B413" s="1">
        <f t="shared" si="379"/>
        <v>1.9097222222222222E-3</v>
      </c>
      <c r="C413" s="5">
        <f t="shared" ca="1" si="380"/>
        <v>0.97045138888889004</v>
      </c>
      <c r="D413" s="18">
        <f t="shared" ca="1" si="381"/>
        <v>0.97045138888889004</v>
      </c>
      <c r="E413" s="21">
        <f t="shared" ca="1" si="382"/>
        <v>0</v>
      </c>
      <c r="F413" s="18">
        <f t="shared" ca="1" si="383"/>
        <v>0.97045138888889004</v>
      </c>
      <c r="G413" s="25">
        <f t="shared" ca="1" si="339"/>
        <v>30</v>
      </c>
      <c r="H413" s="18">
        <f t="shared" ca="1" si="384"/>
        <v>3.4722222222222224E-4</v>
      </c>
      <c r="I413" s="18">
        <f t="shared" ca="1" si="385"/>
        <v>0.97079861111111232</v>
      </c>
      <c r="J413" s="16">
        <f t="shared" ca="1" si="386"/>
        <v>0.97079861111111232</v>
      </c>
      <c r="K413" s="23">
        <f t="shared" ca="1" si="387"/>
        <v>0</v>
      </c>
      <c r="L413" s="16">
        <f t="shared" ca="1" si="388"/>
        <v>0.97079861111111232</v>
      </c>
      <c r="M413" s="15">
        <f t="shared" ca="1" si="340"/>
        <v>22</v>
      </c>
      <c r="N413" s="16">
        <f t="shared" ca="1" si="389"/>
        <v>2.5462962962962961E-4</v>
      </c>
      <c r="O413" s="16">
        <f t="shared" ca="1" si="390"/>
        <v>0.97105324074074195</v>
      </c>
      <c r="P413" s="14">
        <f t="shared" ca="1" si="391"/>
        <v>0.97105324074074195</v>
      </c>
      <c r="Q413" s="23">
        <f>0</f>
        <v>0</v>
      </c>
      <c r="R413" s="14">
        <f t="shared" ca="1" si="392"/>
        <v>0.97105324074074195</v>
      </c>
      <c r="S413" s="13">
        <f t="shared" ca="1" si="341"/>
        <v>44</v>
      </c>
      <c r="T413" s="14">
        <f t="shared" ca="1" si="393"/>
        <v>5.0925925925925921E-4</v>
      </c>
      <c r="U413" s="14">
        <f t="shared" ca="1" si="394"/>
        <v>0.97156250000000122</v>
      </c>
      <c r="V413" s="12">
        <f t="shared" ca="1" si="395"/>
        <v>0.97156250000000122</v>
      </c>
      <c r="W413" s="23">
        <f t="shared" ca="1" si="396"/>
        <v>0</v>
      </c>
      <c r="X413" s="12">
        <f t="shared" ca="1" si="397"/>
        <v>0.97156250000000122</v>
      </c>
      <c r="Y413" s="11">
        <f t="shared" ca="1" si="342"/>
        <v>22</v>
      </c>
      <c r="Z413" s="12">
        <f t="shared" ca="1" si="398"/>
        <v>2.5462962962962961E-4</v>
      </c>
      <c r="AA413" s="12">
        <f t="shared" ca="1" si="399"/>
        <v>0.97181712962963085</v>
      </c>
      <c r="AB413" s="10">
        <f t="shared" ca="1" si="400"/>
        <v>0.97181712962963085</v>
      </c>
      <c r="AC413" s="23">
        <f>0</f>
        <v>0</v>
      </c>
      <c r="AD413" s="10">
        <f t="shared" ca="1" si="401"/>
        <v>0.97181712962963085</v>
      </c>
      <c r="AE413" s="9">
        <f t="shared" ca="1" si="335"/>
        <v>40</v>
      </c>
      <c r="AF413" s="10">
        <f t="shared" ca="1" si="402"/>
        <v>4.6296296296296298E-4</v>
      </c>
      <c r="AG413" s="10">
        <f t="shared" ca="1" si="403"/>
        <v>0.97228009259259385</v>
      </c>
      <c r="AH413" s="9" t="str">
        <f t="shared" ca="1" si="336"/>
        <v>Burrito</v>
      </c>
      <c r="AI413" s="8">
        <f t="shared" ca="1" si="404"/>
        <v>0.97228009259259385</v>
      </c>
      <c r="AJ413" s="23">
        <f t="shared" ca="1" si="405"/>
        <v>0</v>
      </c>
      <c r="AK413" s="8">
        <f t="shared" ca="1" si="406"/>
        <v>0.97228009259259385</v>
      </c>
      <c r="AL413" s="7">
        <f t="shared" ca="1" si="337"/>
        <v>27</v>
      </c>
      <c r="AM413" s="8">
        <f t="shared" ca="1" si="407"/>
        <v>3.1250000000000001E-4</v>
      </c>
      <c r="AN413" s="8">
        <f t="shared" ca="1" si="408"/>
        <v>0.9725925925925939</v>
      </c>
      <c r="AO413" s="7" t="str">
        <f t="shared" ca="1" si="338"/>
        <v>Debit</v>
      </c>
      <c r="AP413" s="1">
        <f t="shared" ca="1" si="409"/>
        <v>0</v>
      </c>
      <c r="AQ413" s="1">
        <f t="shared" ca="1" si="410"/>
        <v>2.1412037037037038E-3</v>
      </c>
      <c r="AR413">
        <f t="shared" ca="1" si="411"/>
        <v>0</v>
      </c>
      <c r="AS413" s="33">
        <f t="shared" ca="1" si="412"/>
        <v>0</v>
      </c>
      <c r="AT413" s="33">
        <f t="shared" ca="1" si="413"/>
        <v>0</v>
      </c>
      <c r="AX413">
        <f t="shared" si="378"/>
        <v>409</v>
      </c>
      <c r="AY413" s="34">
        <v>4.9739492627425984E-4</v>
      </c>
    </row>
    <row r="414" spans="1:51">
      <c r="A414" s="2">
        <v>138</v>
      </c>
      <c r="B414" s="1">
        <f t="shared" si="379"/>
        <v>1.5972222222222223E-3</v>
      </c>
      <c r="C414" s="5">
        <f t="shared" ca="1" si="380"/>
        <v>0.97204861111111229</v>
      </c>
      <c r="D414" s="18">
        <f t="shared" ca="1" si="381"/>
        <v>0.97204861111111229</v>
      </c>
      <c r="E414" s="21">
        <f t="shared" ca="1" si="382"/>
        <v>0</v>
      </c>
      <c r="F414" s="18">
        <f t="shared" ca="1" si="383"/>
        <v>0.97204861111111229</v>
      </c>
      <c r="G414" s="25">
        <f t="shared" ca="1" si="339"/>
        <v>13</v>
      </c>
      <c r="H414" s="18">
        <f t="shared" ca="1" si="384"/>
        <v>1.5046296296296297E-4</v>
      </c>
      <c r="I414" s="18">
        <f t="shared" ca="1" si="385"/>
        <v>0.97219907407407524</v>
      </c>
      <c r="J414" s="16">
        <f t="shared" ca="1" si="386"/>
        <v>0.97219907407407524</v>
      </c>
      <c r="K414" s="23">
        <f t="shared" ca="1" si="387"/>
        <v>0</v>
      </c>
      <c r="L414" s="16">
        <f t="shared" ca="1" si="388"/>
        <v>0.97219907407407524</v>
      </c>
      <c r="M414" s="15">
        <f t="shared" ca="1" si="340"/>
        <v>9</v>
      </c>
      <c r="N414" s="16">
        <f t="shared" ca="1" si="389"/>
        <v>1.0416666666666667E-4</v>
      </c>
      <c r="O414" s="16">
        <f t="shared" ca="1" si="390"/>
        <v>0.97230324074074193</v>
      </c>
      <c r="P414" s="14">
        <f t="shared" ca="1" si="391"/>
        <v>0.97230324074074193</v>
      </c>
      <c r="Q414" s="23">
        <f>0</f>
        <v>0</v>
      </c>
      <c r="R414" s="14">
        <f t="shared" ca="1" si="392"/>
        <v>0.97230324074074193</v>
      </c>
      <c r="S414" s="13">
        <f t="shared" ca="1" si="341"/>
        <v>38</v>
      </c>
      <c r="T414" s="14">
        <f t="shared" ca="1" si="393"/>
        <v>4.3981481481481481E-4</v>
      </c>
      <c r="U414" s="14">
        <f t="shared" ca="1" si="394"/>
        <v>0.97274305555555673</v>
      </c>
      <c r="V414" s="12">
        <f t="shared" ca="1" si="395"/>
        <v>0.97274305555555673</v>
      </c>
      <c r="W414" s="23">
        <f t="shared" ca="1" si="396"/>
        <v>0</v>
      </c>
      <c r="X414" s="12">
        <f t="shared" ca="1" si="397"/>
        <v>0.97274305555555673</v>
      </c>
      <c r="Y414" s="11">
        <f t="shared" ca="1" si="342"/>
        <v>22</v>
      </c>
      <c r="Z414" s="12">
        <f t="shared" ca="1" si="398"/>
        <v>2.5462962962962961E-4</v>
      </c>
      <c r="AA414" s="12">
        <f t="shared" ca="1" si="399"/>
        <v>0.97299768518518637</v>
      </c>
      <c r="AB414" s="10">
        <f t="shared" ca="1" si="400"/>
        <v>0.97299768518518637</v>
      </c>
      <c r="AC414" s="23">
        <f>0</f>
        <v>0</v>
      </c>
      <c r="AD414" s="10">
        <f t="shared" ca="1" si="401"/>
        <v>0.97299768518518637</v>
      </c>
      <c r="AE414" s="9">
        <f t="shared" ca="1" si="335"/>
        <v>48</v>
      </c>
      <c r="AF414" s="10">
        <f t="shared" ca="1" si="402"/>
        <v>5.5555555555555556E-4</v>
      </c>
      <c r="AG414" s="10">
        <f t="shared" ca="1" si="403"/>
        <v>0.9735532407407419</v>
      </c>
      <c r="AH414" s="9" t="str">
        <f t="shared" ca="1" si="336"/>
        <v>Bowl</v>
      </c>
      <c r="AI414" s="8">
        <f t="shared" ca="1" si="404"/>
        <v>0.9735532407407419</v>
      </c>
      <c r="AJ414" s="23">
        <f t="shared" ca="1" si="405"/>
        <v>0</v>
      </c>
      <c r="AK414" s="8">
        <f t="shared" ca="1" si="406"/>
        <v>0.9735532407407419</v>
      </c>
      <c r="AL414" s="7">
        <f t="shared" ca="1" si="337"/>
        <v>18</v>
      </c>
      <c r="AM414" s="8">
        <f t="shared" ca="1" si="407"/>
        <v>2.0833333333333335E-4</v>
      </c>
      <c r="AN414" s="8">
        <f t="shared" ca="1" si="408"/>
        <v>0.97376157407407526</v>
      </c>
      <c r="AO414" s="7" t="str">
        <f t="shared" ca="1" si="338"/>
        <v>Debit</v>
      </c>
      <c r="AP414" s="1">
        <f t="shared" ca="1" si="409"/>
        <v>0</v>
      </c>
      <c r="AQ414" s="1">
        <f t="shared" ca="1" si="410"/>
        <v>1.7129629629629628E-3</v>
      </c>
      <c r="AR414">
        <f t="shared" ca="1" si="411"/>
        <v>0</v>
      </c>
      <c r="AS414" s="33">
        <f t="shared" ca="1" si="412"/>
        <v>0</v>
      </c>
      <c r="AT414" s="33">
        <f t="shared" ca="1" si="413"/>
        <v>0</v>
      </c>
      <c r="AX414">
        <f t="shared" si="378"/>
        <v>410</v>
      </c>
      <c r="AY414" s="34">
        <v>5.2246603970742915E-4</v>
      </c>
    </row>
    <row r="415" spans="1:51">
      <c r="A415" s="2">
        <v>156</v>
      </c>
      <c r="B415" s="1">
        <f t="shared" si="379"/>
        <v>1.8055555555555555E-3</v>
      </c>
      <c r="C415" s="5">
        <f t="shared" ca="1" si="380"/>
        <v>0.9738541666666678</v>
      </c>
      <c r="D415" s="18">
        <f t="shared" ca="1" si="381"/>
        <v>0.9738541666666678</v>
      </c>
      <c r="E415" s="21">
        <f t="shared" ca="1" si="382"/>
        <v>0</v>
      </c>
      <c r="F415" s="18">
        <f t="shared" ca="1" si="383"/>
        <v>0.9738541666666678</v>
      </c>
      <c r="G415" s="25">
        <f t="shared" ca="1" si="339"/>
        <v>20</v>
      </c>
      <c r="H415" s="18">
        <f t="shared" ca="1" si="384"/>
        <v>2.3148148148148149E-4</v>
      </c>
      <c r="I415" s="18">
        <f t="shared" ca="1" si="385"/>
        <v>0.97408564814814924</v>
      </c>
      <c r="J415" s="16">
        <f t="shared" ca="1" si="386"/>
        <v>0.97408564814814924</v>
      </c>
      <c r="K415" s="23">
        <f t="shared" ca="1" si="387"/>
        <v>0</v>
      </c>
      <c r="L415" s="16">
        <f t="shared" ca="1" si="388"/>
        <v>0.97408564814814924</v>
      </c>
      <c r="M415" s="15">
        <f t="shared" ca="1" si="340"/>
        <v>22</v>
      </c>
      <c r="N415" s="16">
        <f t="shared" ca="1" si="389"/>
        <v>2.5462962962962961E-4</v>
      </c>
      <c r="O415" s="16">
        <f t="shared" ca="1" si="390"/>
        <v>0.97434027777777887</v>
      </c>
      <c r="P415" s="14">
        <f t="shared" ca="1" si="391"/>
        <v>0.97434027777777887</v>
      </c>
      <c r="Q415" s="23">
        <f>0</f>
        <v>0</v>
      </c>
      <c r="R415" s="14">
        <f t="shared" ca="1" si="392"/>
        <v>0.97434027777777887</v>
      </c>
      <c r="S415" s="13">
        <f t="shared" ca="1" si="341"/>
        <v>27</v>
      </c>
      <c r="T415" s="14">
        <f t="shared" ca="1" si="393"/>
        <v>3.1250000000000001E-4</v>
      </c>
      <c r="U415" s="14">
        <f t="shared" ca="1" si="394"/>
        <v>0.97465277777777892</v>
      </c>
      <c r="V415" s="12">
        <f t="shared" ca="1" si="395"/>
        <v>0.97465277777777892</v>
      </c>
      <c r="W415" s="23">
        <f t="shared" ca="1" si="396"/>
        <v>0</v>
      </c>
      <c r="X415" s="12">
        <f t="shared" ca="1" si="397"/>
        <v>0.97465277777777892</v>
      </c>
      <c r="Y415" s="11">
        <f t="shared" ca="1" si="342"/>
        <v>25</v>
      </c>
      <c r="Z415" s="12">
        <f t="shared" ca="1" si="398"/>
        <v>2.8935185185185184E-4</v>
      </c>
      <c r="AA415" s="12">
        <f t="shared" ca="1" si="399"/>
        <v>0.97494212962963078</v>
      </c>
      <c r="AB415" s="10">
        <f t="shared" ca="1" si="400"/>
        <v>0.97494212962963078</v>
      </c>
      <c r="AC415" s="23">
        <f>0</f>
        <v>0</v>
      </c>
      <c r="AD415" s="10">
        <f t="shared" ca="1" si="401"/>
        <v>0.97494212962963078</v>
      </c>
      <c r="AE415" s="9">
        <f t="shared" ca="1" si="335"/>
        <v>54</v>
      </c>
      <c r="AF415" s="10">
        <f t="shared" ca="1" si="402"/>
        <v>6.2500000000000001E-4</v>
      </c>
      <c r="AG415" s="10">
        <f t="shared" ca="1" si="403"/>
        <v>0.97556712962963077</v>
      </c>
      <c r="AH415" s="9" t="str">
        <f t="shared" ca="1" si="336"/>
        <v>Burrito</v>
      </c>
      <c r="AI415" s="8">
        <f t="shared" ca="1" si="404"/>
        <v>0.97556712962963077</v>
      </c>
      <c r="AJ415" s="23">
        <f t="shared" ca="1" si="405"/>
        <v>0</v>
      </c>
      <c r="AK415" s="8">
        <f t="shared" ca="1" si="406"/>
        <v>0.97556712962963077</v>
      </c>
      <c r="AL415" s="7">
        <f t="shared" ca="1" si="337"/>
        <v>14</v>
      </c>
      <c r="AM415" s="8">
        <f t="shared" ca="1" si="407"/>
        <v>1.6203703703703703E-4</v>
      </c>
      <c r="AN415" s="8">
        <f t="shared" ca="1" si="408"/>
        <v>0.97572916666666776</v>
      </c>
      <c r="AO415" s="7" t="str">
        <f t="shared" ca="1" si="338"/>
        <v>Debit</v>
      </c>
      <c r="AP415" s="1">
        <f t="shared" ca="1" si="409"/>
        <v>0</v>
      </c>
      <c r="AQ415" s="1">
        <f t="shared" ca="1" si="410"/>
        <v>1.8749999999999999E-3</v>
      </c>
      <c r="AR415">
        <f t="shared" ca="1" si="411"/>
        <v>0</v>
      </c>
      <c r="AS415" s="33">
        <f t="shared" ca="1" si="412"/>
        <v>0</v>
      </c>
      <c r="AT415" s="33">
        <f t="shared" ca="1" si="413"/>
        <v>0</v>
      </c>
      <c r="AX415">
        <f t="shared" si="378"/>
        <v>411</v>
      </c>
      <c r="AY415" s="34">
        <v>5.028534824132318E-4</v>
      </c>
    </row>
    <row r="416" spans="1:51">
      <c r="A416" s="2">
        <v>174</v>
      </c>
      <c r="B416" s="1">
        <f t="shared" si="379"/>
        <v>2.0138888888888888E-3</v>
      </c>
      <c r="C416" s="5">
        <f t="shared" ca="1" si="380"/>
        <v>0.97586805555555667</v>
      </c>
      <c r="D416" s="18">
        <f t="shared" ca="1" si="381"/>
        <v>0.97586805555555667</v>
      </c>
      <c r="E416" s="21">
        <f t="shared" ca="1" si="382"/>
        <v>0</v>
      </c>
      <c r="F416" s="18">
        <f t="shared" ca="1" si="383"/>
        <v>0.97586805555555667</v>
      </c>
      <c r="G416" s="25">
        <f t="shared" ca="1" si="339"/>
        <v>10</v>
      </c>
      <c r="H416" s="18">
        <f t="shared" ca="1" si="384"/>
        <v>1.1574074074074075E-4</v>
      </c>
      <c r="I416" s="18">
        <f t="shared" ca="1" si="385"/>
        <v>0.97598379629629739</v>
      </c>
      <c r="J416" s="16">
        <f t="shared" ca="1" si="386"/>
        <v>0.97598379629629739</v>
      </c>
      <c r="K416" s="23">
        <f t="shared" ca="1" si="387"/>
        <v>0</v>
      </c>
      <c r="L416" s="16">
        <f t="shared" ca="1" si="388"/>
        <v>0.97598379629629739</v>
      </c>
      <c r="M416" s="15">
        <f t="shared" ca="1" si="340"/>
        <v>30</v>
      </c>
      <c r="N416" s="16">
        <f t="shared" ca="1" si="389"/>
        <v>3.4722222222222224E-4</v>
      </c>
      <c r="O416" s="16">
        <f t="shared" ca="1" si="390"/>
        <v>0.97633101851851967</v>
      </c>
      <c r="P416" s="14">
        <f t="shared" ca="1" si="391"/>
        <v>0.97633101851851967</v>
      </c>
      <c r="Q416" s="23">
        <f>0</f>
        <v>0</v>
      </c>
      <c r="R416" s="14">
        <f t="shared" ca="1" si="392"/>
        <v>0.97633101851851967</v>
      </c>
      <c r="S416" s="13">
        <f t="shared" ca="1" si="341"/>
        <v>40</v>
      </c>
      <c r="T416" s="14">
        <f t="shared" ca="1" si="393"/>
        <v>4.6296296296296298E-4</v>
      </c>
      <c r="U416" s="14">
        <f t="shared" ca="1" si="394"/>
        <v>0.97679398148148266</v>
      </c>
      <c r="V416" s="12">
        <f t="shared" ca="1" si="395"/>
        <v>0.97679398148148266</v>
      </c>
      <c r="W416" s="23">
        <f t="shared" ca="1" si="396"/>
        <v>0</v>
      </c>
      <c r="X416" s="12">
        <f t="shared" ca="1" si="397"/>
        <v>0.97679398148148266</v>
      </c>
      <c r="Y416" s="11">
        <f t="shared" ca="1" si="342"/>
        <v>41</v>
      </c>
      <c r="Z416" s="12">
        <f t="shared" ca="1" si="398"/>
        <v>4.7453703703703704E-4</v>
      </c>
      <c r="AA416" s="12">
        <f t="shared" ca="1" si="399"/>
        <v>0.9772685185185197</v>
      </c>
      <c r="AB416" s="10">
        <f t="shared" ca="1" si="400"/>
        <v>0.9772685185185197</v>
      </c>
      <c r="AC416" s="23">
        <f>0</f>
        <v>0</v>
      </c>
      <c r="AD416" s="10">
        <f t="shared" ca="1" si="401"/>
        <v>0.9772685185185197</v>
      </c>
      <c r="AE416" s="9">
        <f t="shared" ca="1" si="335"/>
        <v>44</v>
      </c>
      <c r="AF416" s="10">
        <f t="shared" ca="1" si="402"/>
        <v>5.0925925925925921E-4</v>
      </c>
      <c r="AG416" s="10">
        <f t="shared" ca="1" si="403"/>
        <v>0.97777777777777897</v>
      </c>
      <c r="AH416" s="9" t="str">
        <f t="shared" ca="1" si="336"/>
        <v>Bowl</v>
      </c>
      <c r="AI416" s="8">
        <f t="shared" ca="1" si="404"/>
        <v>0.97777777777777897</v>
      </c>
      <c r="AJ416" s="23">
        <f t="shared" ca="1" si="405"/>
        <v>0</v>
      </c>
      <c r="AK416" s="8">
        <f t="shared" ca="1" si="406"/>
        <v>0.97777777777777897</v>
      </c>
      <c r="AL416" s="7">
        <f t="shared" ca="1" si="337"/>
        <v>21</v>
      </c>
      <c r="AM416" s="8">
        <f t="shared" ca="1" si="407"/>
        <v>2.4305555555555555E-4</v>
      </c>
      <c r="AN416" s="8">
        <f t="shared" ca="1" si="408"/>
        <v>0.97802083333333456</v>
      </c>
      <c r="AO416" s="7" t="str">
        <f t="shared" ca="1" si="338"/>
        <v>Debit</v>
      </c>
      <c r="AP416" s="1">
        <f t="shared" ca="1" si="409"/>
        <v>0</v>
      </c>
      <c r="AQ416" s="1">
        <f t="shared" ca="1" si="410"/>
        <v>2.1527777777777778E-3</v>
      </c>
      <c r="AR416">
        <f t="shared" ca="1" si="411"/>
        <v>0</v>
      </c>
      <c r="AS416" s="33">
        <f t="shared" ca="1" si="412"/>
        <v>0</v>
      </c>
      <c r="AT416" s="33">
        <f t="shared" ca="1" si="413"/>
        <v>0</v>
      </c>
      <c r="AX416">
        <f t="shared" si="378"/>
        <v>412</v>
      </c>
      <c r="AY416" s="34">
        <v>5.5203616626033991E-4</v>
      </c>
    </row>
    <row r="417" spans="1:51">
      <c r="A417" s="2">
        <v>39</v>
      </c>
      <c r="B417" s="1">
        <f t="shared" si="379"/>
        <v>4.5138888888888887E-4</v>
      </c>
      <c r="C417" s="5">
        <f t="shared" ca="1" si="380"/>
        <v>0.97631944444444552</v>
      </c>
      <c r="D417" s="18">
        <f t="shared" ca="1" si="381"/>
        <v>0.97631944444444552</v>
      </c>
      <c r="E417" s="21">
        <f t="shared" ca="1" si="382"/>
        <v>0</v>
      </c>
      <c r="F417" s="18">
        <f t="shared" ca="1" si="383"/>
        <v>0.97631944444444552</v>
      </c>
      <c r="G417" s="25">
        <f t="shared" ca="1" si="339"/>
        <v>25</v>
      </c>
      <c r="H417" s="18">
        <f t="shared" ca="1" si="384"/>
        <v>2.8935185185185184E-4</v>
      </c>
      <c r="I417" s="18">
        <f t="shared" ca="1" si="385"/>
        <v>0.97660879629629738</v>
      </c>
      <c r="J417" s="16">
        <f t="shared" ca="1" si="386"/>
        <v>0.97660879629629738</v>
      </c>
      <c r="K417" s="23">
        <f t="shared" ca="1" si="387"/>
        <v>1.8518518518528815E-4</v>
      </c>
      <c r="L417" s="16">
        <f t="shared" ca="1" si="388"/>
        <v>0.97679398148148266</v>
      </c>
      <c r="M417" s="15">
        <f t="shared" ca="1" si="340"/>
        <v>29</v>
      </c>
      <c r="N417" s="16">
        <f t="shared" ca="1" si="389"/>
        <v>3.3564814814814812E-4</v>
      </c>
      <c r="O417" s="16">
        <f t="shared" ca="1" si="390"/>
        <v>0.97712962962963079</v>
      </c>
      <c r="P417" s="14">
        <f t="shared" ca="1" si="391"/>
        <v>0.97712962962963079</v>
      </c>
      <c r="Q417" s="23">
        <f>0</f>
        <v>0</v>
      </c>
      <c r="R417" s="14">
        <f t="shared" ca="1" si="392"/>
        <v>0.97712962962963079</v>
      </c>
      <c r="S417" s="13">
        <f t="shared" ca="1" si="341"/>
        <v>25</v>
      </c>
      <c r="T417" s="14">
        <f t="shared" ca="1" si="393"/>
        <v>2.8935185185185184E-4</v>
      </c>
      <c r="U417" s="14">
        <f t="shared" ca="1" si="394"/>
        <v>0.97741898148148265</v>
      </c>
      <c r="V417" s="12">
        <f t="shared" ca="1" si="395"/>
        <v>0.97741898148148265</v>
      </c>
      <c r="W417" s="23">
        <f t="shared" ca="1" si="396"/>
        <v>3.5879629629631538E-4</v>
      </c>
      <c r="X417" s="12">
        <f t="shared" ca="1" si="397"/>
        <v>0.97777777777777897</v>
      </c>
      <c r="Y417" s="11">
        <f t="shared" ca="1" si="342"/>
        <v>30</v>
      </c>
      <c r="Z417" s="12">
        <f t="shared" ca="1" si="398"/>
        <v>3.4722222222222224E-4</v>
      </c>
      <c r="AA417" s="12">
        <f t="shared" ca="1" si="399"/>
        <v>0.97812500000000124</v>
      </c>
      <c r="AB417" s="10">
        <f t="shared" ca="1" si="400"/>
        <v>0.97812500000000124</v>
      </c>
      <c r="AC417" s="23">
        <f>0</f>
        <v>0</v>
      </c>
      <c r="AD417" s="10">
        <f t="shared" ca="1" si="401"/>
        <v>0.97812500000000124</v>
      </c>
      <c r="AE417" s="9">
        <f t="shared" ca="1" si="335"/>
        <v>41</v>
      </c>
      <c r="AF417" s="10">
        <f t="shared" ca="1" si="402"/>
        <v>4.7453703703703704E-4</v>
      </c>
      <c r="AG417" s="10">
        <f t="shared" ca="1" si="403"/>
        <v>0.97859953703703828</v>
      </c>
      <c r="AH417" s="9" t="str">
        <f t="shared" ca="1" si="336"/>
        <v>Bowl</v>
      </c>
      <c r="AI417" s="8">
        <f t="shared" ca="1" si="404"/>
        <v>0.97859953703703828</v>
      </c>
      <c r="AJ417" s="23">
        <f t="shared" ca="1" si="405"/>
        <v>0</v>
      </c>
      <c r="AK417" s="8">
        <f t="shared" ca="1" si="406"/>
        <v>0.97859953703703828</v>
      </c>
      <c r="AL417" s="7">
        <f t="shared" ca="1" si="337"/>
        <v>10</v>
      </c>
      <c r="AM417" s="8">
        <f t="shared" ca="1" si="407"/>
        <v>1.1574074074074075E-4</v>
      </c>
      <c r="AN417" s="8">
        <f t="shared" ca="1" si="408"/>
        <v>0.978715277777779</v>
      </c>
      <c r="AO417" s="7" t="str">
        <f t="shared" ca="1" si="338"/>
        <v>Debit</v>
      </c>
      <c r="AP417" s="1">
        <f t="shared" ca="1" si="409"/>
        <v>5.4398148148160352E-4</v>
      </c>
      <c r="AQ417" s="1">
        <f t="shared" ca="1" si="410"/>
        <v>1.8518518518518517E-3</v>
      </c>
      <c r="AR417">
        <f t="shared" ca="1" si="411"/>
        <v>0</v>
      </c>
      <c r="AS417" s="33">
        <f t="shared" ca="1" si="412"/>
        <v>0</v>
      </c>
      <c r="AT417" s="33">
        <f t="shared" ca="1" si="413"/>
        <v>0</v>
      </c>
      <c r="AX417">
        <f t="shared" si="378"/>
        <v>413</v>
      </c>
      <c r="AY417" s="34">
        <v>5.9744788027017183E-4</v>
      </c>
    </row>
    <row r="418" spans="1:51">
      <c r="A418" s="2">
        <v>179</v>
      </c>
      <c r="B418" s="1">
        <f t="shared" si="379"/>
        <v>2.0717592592592593E-3</v>
      </c>
      <c r="C418" s="5">
        <f t="shared" ca="1" si="380"/>
        <v>0.9783912037037048</v>
      </c>
      <c r="D418" s="18">
        <f t="shared" ca="1" si="381"/>
        <v>0.9783912037037048</v>
      </c>
      <c r="E418" s="21">
        <f t="shared" ca="1" si="382"/>
        <v>0</v>
      </c>
      <c r="F418" s="18">
        <f t="shared" ca="1" si="383"/>
        <v>0.9783912037037048</v>
      </c>
      <c r="G418" s="25">
        <f t="shared" ca="1" si="339"/>
        <v>16</v>
      </c>
      <c r="H418" s="18">
        <f t="shared" ca="1" si="384"/>
        <v>1.8518518518518518E-4</v>
      </c>
      <c r="I418" s="18">
        <f t="shared" ca="1" si="385"/>
        <v>0.97857638888888998</v>
      </c>
      <c r="J418" s="16">
        <f t="shared" ca="1" si="386"/>
        <v>0.97857638888888998</v>
      </c>
      <c r="K418" s="23">
        <f t="shared" ca="1" si="387"/>
        <v>0</v>
      </c>
      <c r="L418" s="16">
        <f t="shared" ca="1" si="388"/>
        <v>0.97857638888888998</v>
      </c>
      <c r="M418" s="15">
        <f t="shared" ca="1" si="340"/>
        <v>26</v>
      </c>
      <c r="N418" s="16">
        <f t="shared" ca="1" si="389"/>
        <v>3.0092592592592595E-4</v>
      </c>
      <c r="O418" s="16">
        <f t="shared" ca="1" si="390"/>
        <v>0.97887731481481588</v>
      </c>
      <c r="P418" s="14">
        <f t="shared" ca="1" si="391"/>
        <v>0.97887731481481588</v>
      </c>
      <c r="Q418" s="23">
        <f>0</f>
        <v>0</v>
      </c>
      <c r="R418" s="14">
        <f t="shared" ca="1" si="392"/>
        <v>0.97887731481481588</v>
      </c>
      <c r="S418" s="13">
        <f t="shared" ca="1" si="341"/>
        <v>31</v>
      </c>
      <c r="T418" s="14">
        <f t="shared" ca="1" si="393"/>
        <v>3.5879629629629629E-4</v>
      </c>
      <c r="U418" s="14">
        <f t="shared" ca="1" si="394"/>
        <v>0.9792361111111122</v>
      </c>
      <c r="V418" s="12">
        <f t="shared" ca="1" si="395"/>
        <v>0.9792361111111122</v>
      </c>
      <c r="W418" s="23">
        <f t="shared" ca="1" si="396"/>
        <v>0</v>
      </c>
      <c r="X418" s="12">
        <f t="shared" ca="1" si="397"/>
        <v>0.9792361111111122</v>
      </c>
      <c r="Y418" s="11">
        <f t="shared" ca="1" si="342"/>
        <v>29</v>
      </c>
      <c r="Z418" s="12">
        <f t="shared" ca="1" si="398"/>
        <v>3.3564814814814812E-4</v>
      </c>
      <c r="AA418" s="12">
        <f t="shared" ca="1" si="399"/>
        <v>0.97957175925926032</v>
      </c>
      <c r="AB418" s="10">
        <f t="shared" ca="1" si="400"/>
        <v>0.97957175925926032</v>
      </c>
      <c r="AC418" s="23">
        <f>0</f>
        <v>0</v>
      </c>
      <c r="AD418" s="10">
        <f t="shared" ca="1" si="401"/>
        <v>0.97957175925926032</v>
      </c>
      <c r="AE418" s="9">
        <f t="shared" ca="1" si="335"/>
        <v>40</v>
      </c>
      <c r="AF418" s="10">
        <f t="shared" ca="1" si="402"/>
        <v>4.6296296296296298E-4</v>
      </c>
      <c r="AG418" s="10">
        <f t="shared" ca="1" si="403"/>
        <v>0.98003472222222332</v>
      </c>
      <c r="AH418" s="9" t="str">
        <f t="shared" ca="1" si="336"/>
        <v>Bowl</v>
      </c>
      <c r="AI418" s="8">
        <f t="shared" ca="1" si="404"/>
        <v>0.98003472222222332</v>
      </c>
      <c r="AJ418" s="23">
        <f t="shared" ca="1" si="405"/>
        <v>0</v>
      </c>
      <c r="AK418" s="8">
        <f t="shared" ca="1" si="406"/>
        <v>0.98003472222222332</v>
      </c>
      <c r="AL418" s="7">
        <f t="shared" ca="1" si="337"/>
        <v>15</v>
      </c>
      <c r="AM418" s="8">
        <f t="shared" ca="1" si="407"/>
        <v>1.7361111111111112E-4</v>
      </c>
      <c r="AN418" s="8">
        <f t="shared" ca="1" si="408"/>
        <v>0.98020833333333446</v>
      </c>
      <c r="AO418" s="7" t="str">
        <f t="shared" ca="1" si="338"/>
        <v>Debit</v>
      </c>
      <c r="AP418" s="1">
        <f t="shared" ca="1" si="409"/>
        <v>0</v>
      </c>
      <c r="AQ418" s="1">
        <f t="shared" ca="1" si="410"/>
        <v>1.8171296296296297E-3</v>
      </c>
      <c r="AR418">
        <f t="shared" ca="1" si="411"/>
        <v>0</v>
      </c>
      <c r="AS418" s="33">
        <f t="shared" ca="1" si="412"/>
        <v>0</v>
      </c>
      <c r="AT418" s="33">
        <f t="shared" ca="1" si="413"/>
        <v>0</v>
      </c>
      <c r="AX418">
        <f t="shared" si="378"/>
        <v>414</v>
      </c>
      <c r="AY418" s="34">
        <v>5.3109713487071899E-4</v>
      </c>
    </row>
    <row r="419" spans="1:51">
      <c r="A419" s="2">
        <v>153</v>
      </c>
      <c r="B419" s="1">
        <f t="shared" si="379"/>
        <v>1.7708333333333332E-3</v>
      </c>
      <c r="C419" s="5">
        <f t="shared" ca="1" si="380"/>
        <v>0.98016203703703819</v>
      </c>
      <c r="D419" s="18">
        <f t="shared" ca="1" si="381"/>
        <v>0.98016203703703819</v>
      </c>
      <c r="E419" s="21">
        <f t="shared" ca="1" si="382"/>
        <v>0</v>
      </c>
      <c r="F419" s="18">
        <f t="shared" ca="1" si="383"/>
        <v>0.98016203703703819</v>
      </c>
      <c r="G419" s="25">
        <f t="shared" ca="1" si="339"/>
        <v>12</v>
      </c>
      <c r="H419" s="18">
        <f t="shared" ca="1" si="384"/>
        <v>1.3888888888888889E-4</v>
      </c>
      <c r="I419" s="18">
        <f t="shared" ca="1" si="385"/>
        <v>0.9803009259259271</v>
      </c>
      <c r="J419" s="16">
        <f t="shared" ca="1" si="386"/>
        <v>0.9803009259259271</v>
      </c>
      <c r="K419" s="23">
        <f t="shared" ca="1" si="387"/>
        <v>0</v>
      </c>
      <c r="L419" s="16">
        <f t="shared" ca="1" si="388"/>
        <v>0.9803009259259271</v>
      </c>
      <c r="M419" s="15">
        <f t="shared" ca="1" si="340"/>
        <v>10</v>
      </c>
      <c r="N419" s="16">
        <f t="shared" ca="1" si="389"/>
        <v>1.1574074074074075E-4</v>
      </c>
      <c r="O419" s="16">
        <f t="shared" ca="1" si="390"/>
        <v>0.98041666666666782</v>
      </c>
      <c r="P419" s="14">
        <f t="shared" ca="1" si="391"/>
        <v>0.98041666666666782</v>
      </c>
      <c r="Q419" s="23">
        <f>0</f>
        <v>0</v>
      </c>
      <c r="R419" s="14">
        <f t="shared" ca="1" si="392"/>
        <v>0.98041666666666782</v>
      </c>
      <c r="S419" s="13">
        <f t="shared" ca="1" si="341"/>
        <v>30</v>
      </c>
      <c r="T419" s="14">
        <f t="shared" ca="1" si="393"/>
        <v>3.4722222222222224E-4</v>
      </c>
      <c r="U419" s="14">
        <f t="shared" ca="1" si="394"/>
        <v>0.9807638888888901</v>
      </c>
      <c r="V419" s="12">
        <f t="shared" ca="1" si="395"/>
        <v>0.9807638888888901</v>
      </c>
      <c r="W419" s="23">
        <f t="shared" ca="1" si="396"/>
        <v>0</v>
      </c>
      <c r="X419" s="12">
        <f t="shared" ca="1" si="397"/>
        <v>0.9807638888888901</v>
      </c>
      <c r="Y419" s="11">
        <f t="shared" ca="1" si="342"/>
        <v>49</v>
      </c>
      <c r="Z419" s="12">
        <f t="shared" ca="1" si="398"/>
        <v>5.6712962962962967E-4</v>
      </c>
      <c r="AA419" s="12">
        <f t="shared" ca="1" si="399"/>
        <v>0.98133101851851978</v>
      </c>
      <c r="AB419" s="10">
        <f t="shared" ca="1" si="400"/>
        <v>0.98133101851851978</v>
      </c>
      <c r="AC419" s="23">
        <f>0</f>
        <v>0</v>
      </c>
      <c r="AD419" s="10">
        <f t="shared" ca="1" si="401"/>
        <v>0.98133101851851978</v>
      </c>
      <c r="AE419" s="9">
        <f t="shared" ca="1" si="335"/>
        <v>56</v>
      </c>
      <c r="AF419" s="10">
        <f t="shared" ca="1" si="402"/>
        <v>6.4814814814814813E-4</v>
      </c>
      <c r="AG419" s="10">
        <f t="shared" ca="1" si="403"/>
        <v>0.98197916666666796</v>
      </c>
      <c r="AH419" s="9" t="str">
        <f t="shared" ca="1" si="336"/>
        <v>Quesadilla</v>
      </c>
      <c r="AI419" s="8">
        <f t="shared" ca="1" si="404"/>
        <v>0.98197916666666796</v>
      </c>
      <c r="AJ419" s="23">
        <f t="shared" ca="1" si="405"/>
        <v>0</v>
      </c>
      <c r="AK419" s="8">
        <f t="shared" ca="1" si="406"/>
        <v>0.98197916666666796</v>
      </c>
      <c r="AL419" s="7">
        <f t="shared" ca="1" si="337"/>
        <v>57</v>
      </c>
      <c r="AM419" s="8">
        <f t="shared" ca="1" si="407"/>
        <v>6.5972222222222224E-4</v>
      </c>
      <c r="AN419" s="8">
        <f t="shared" ca="1" si="408"/>
        <v>0.98263888888889017</v>
      </c>
      <c r="AO419" s="7" t="str">
        <f t="shared" ca="1" si="338"/>
        <v>Cash</v>
      </c>
      <c r="AP419" s="1">
        <f t="shared" ca="1" si="409"/>
        <v>0</v>
      </c>
      <c r="AQ419" s="1">
        <f t="shared" ca="1" si="410"/>
        <v>2.476851851851852E-3</v>
      </c>
      <c r="AR419">
        <f t="shared" ca="1" si="411"/>
        <v>0</v>
      </c>
      <c r="AS419" s="33">
        <f t="shared" ca="1" si="412"/>
        <v>0</v>
      </c>
      <c r="AT419" s="33">
        <f t="shared" ca="1" si="413"/>
        <v>0</v>
      </c>
      <c r="AX419">
        <f t="shared" si="378"/>
        <v>415</v>
      </c>
      <c r="AY419" s="34">
        <v>6.0257523148148811E-4</v>
      </c>
    </row>
    <row r="420" spans="1:51">
      <c r="A420" s="2">
        <v>13</v>
      </c>
      <c r="B420" s="1">
        <f t="shared" si="379"/>
        <v>1.5046296296296297E-4</v>
      </c>
      <c r="C420" s="5">
        <f t="shared" ca="1" si="380"/>
        <v>0.98031250000000114</v>
      </c>
      <c r="D420" s="18">
        <f t="shared" ca="1" si="381"/>
        <v>0.98031250000000114</v>
      </c>
      <c r="E420" s="21">
        <f t="shared" ca="1" si="382"/>
        <v>0</v>
      </c>
      <c r="F420" s="18">
        <f t="shared" ca="1" si="383"/>
        <v>0.98031250000000114</v>
      </c>
      <c r="G420" s="25">
        <f t="shared" ca="1" si="339"/>
        <v>10</v>
      </c>
      <c r="H420" s="18">
        <f t="shared" ca="1" si="384"/>
        <v>1.1574074074074075E-4</v>
      </c>
      <c r="I420" s="18">
        <f t="shared" ca="1" si="385"/>
        <v>0.98042824074074186</v>
      </c>
      <c r="J420" s="16">
        <f t="shared" ca="1" si="386"/>
        <v>0.98042824074074186</v>
      </c>
      <c r="K420" s="23">
        <f t="shared" ca="1" si="387"/>
        <v>3.3564814814823762E-4</v>
      </c>
      <c r="L420" s="16">
        <f t="shared" ca="1" si="388"/>
        <v>0.9807638888888901</v>
      </c>
      <c r="M420" s="15">
        <f t="shared" ca="1" si="340"/>
        <v>14</v>
      </c>
      <c r="N420" s="16">
        <f t="shared" ca="1" si="389"/>
        <v>1.6203703703703703E-4</v>
      </c>
      <c r="O420" s="16">
        <f t="shared" ca="1" si="390"/>
        <v>0.98092592592592709</v>
      </c>
      <c r="P420" s="14">
        <f t="shared" ca="1" si="391"/>
        <v>0.98092592592592709</v>
      </c>
      <c r="Q420" s="23">
        <f>0</f>
        <v>0</v>
      </c>
      <c r="R420" s="14">
        <f t="shared" ca="1" si="392"/>
        <v>0.98092592592592709</v>
      </c>
      <c r="S420" s="13">
        <f t="shared" ca="1" si="341"/>
        <v>23</v>
      </c>
      <c r="T420" s="14">
        <f t="shared" ca="1" si="393"/>
        <v>2.6620370370370372E-4</v>
      </c>
      <c r="U420" s="14">
        <f t="shared" ca="1" si="394"/>
        <v>0.98119212962963076</v>
      </c>
      <c r="V420" s="12">
        <f t="shared" ca="1" si="395"/>
        <v>0.98119212962963076</v>
      </c>
      <c r="W420" s="23">
        <f t="shared" ca="1" si="396"/>
        <v>7.8703703703719707E-4</v>
      </c>
      <c r="X420" s="12">
        <f t="shared" ca="1" si="397"/>
        <v>0.98197916666666796</v>
      </c>
      <c r="Y420" s="11">
        <f t="shared" ca="1" si="342"/>
        <v>43</v>
      </c>
      <c r="Z420" s="12">
        <f t="shared" ca="1" si="398"/>
        <v>4.9768518518518521E-4</v>
      </c>
      <c r="AA420" s="12">
        <f t="shared" ca="1" si="399"/>
        <v>0.98247685185185318</v>
      </c>
      <c r="AB420" s="10">
        <f t="shared" ca="1" si="400"/>
        <v>0.98247685185185318</v>
      </c>
      <c r="AC420" s="23">
        <f>0</f>
        <v>0</v>
      </c>
      <c r="AD420" s="10">
        <f t="shared" ca="1" si="401"/>
        <v>0.98247685185185318</v>
      </c>
      <c r="AE420" s="9">
        <f t="shared" ca="1" si="335"/>
        <v>37</v>
      </c>
      <c r="AF420" s="10">
        <f t="shared" ca="1" si="402"/>
        <v>4.2824074074074075E-4</v>
      </c>
      <c r="AG420" s="10">
        <f t="shared" ca="1" si="403"/>
        <v>0.98290509259259395</v>
      </c>
      <c r="AH420" s="9" t="str">
        <f t="shared" ca="1" si="336"/>
        <v>Bowl</v>
      </c>
      <c r="AI420" s="8">
        <f t="shared" ca="1" si="404"/>
        <v>0.98290509259259395</v>
      </c>
      <c r="AJ420" s="23">
        <f t="shared" ca="1" si="405"/>
        <v>0</v>
      </c>
      <c r="AK420" s="8">
        <f t="shared" ca="1" si="406"/>
        <v>0.98290509259259395</v>
      </c>
      <c r="AL420" s="7">
        <f t="shared" ca="1" si="337"/>
        <v>30</v>
      </c>
      <c r="AM420" s="8">
        <f t="shared" ca="1" si="407"/>
        <v>3.4722222222222224E-4</v>
      </c>
      <c r="AN420" s="8">
        <f t="shared" ca="1" si="408"/>
        <v>0.98325231481481623</v>
      </c>
      <c r="AO420" s="7" t="str">
        <f t="shared" ca="1" si="338"/>
        <v>Cash</v>
      </c>
      <c r="AP420" s="1">
        <f t="shared" ca="1" si="409"/>
        <v>1.1226851851854347E-3</v>
      </c>
      <c r="AQ420" s="1">
        <f t="shared" ca="1" si="410"/>
        <v>1.8171296296296297E-3</v>
      </c>
      <c r="AR420">
        <f t="shared" ca="1" si="411"/>
        <v>0</v>
      </c>
      <c r="AS420" s="33">
        <f t="shared" ca="1" si="412"/>
        <v>0</v>
      </c>
      <c r="AT420" s="33">
        <f t="shared" ca="1" si="413"/>
        <v>0</v>
      </c>
      <c r="AX420">
        <f t="shared" si="378"/>
        <v>416</v>
      </c>
      <c r="AY420" s="34">
        <v>4.4482178102866094E-4</v>
      </c>
    </row>
    <row r="421" spans="1:51">
      <c r="A421" s="2">
        <v>112</v>
      </c>
      <c r="B421" s="1">
        <f t="shared" si="379"/>
        <v>1.2962962962962963E-3</v>
      </c>
      <c r="C421" s="5">
        <f t="shared" ca="1" si="380"/>
        <v>0.98160879629629749</v>
      </c>
      <c r="D421" s="18">
        <f t="shared" ca="1" si="381"/>
        <v>0.98160879629629749</v>
      </c>
      <c r="E421" s="21">
        <f t="shared" ca="1" si="382"/>
        <v>0</v>
      </c>
      <c r="F421" s="18">
        <f t="shared" ca="1" si="383"/>
        <v>0.98160879629629749</v>
      </c>
      <c r="G421" s="25">
        <f t="shared" ca="1" si="339"/>
        <v>16</v>
      </c>
      <c r="H421" s="18">
        <f t="shared" ca="1" si="384"/>
        <v>1.8518518518518518E-4</v>
      </c>
      <c r="I421" s="18">
        <f t="shared" ca="1" si="385"/>
        <v>0.98179398148148267</v>
      </c>
      <c r="J421" s="16">
        <f t="shared" ca="1" si="386"/>
        <v>0.98179398148148267</v>
      </c>
      <c r="K421" s="23">
        <f t="shared" ca="1" si="387"/>
        <v>0</v>
      </c>
      <c r="L421" s="16">
        <f t="shared" ca="1" si="388"/>
        <v>0.98179398148148267</v>
      </c>
      <c r="M421" s="15">
        <f t="shared" ca="1" si="340"/>
        <v>17</v>
      </c>
      <c r="N421" s="16">
        <f t="shared" ca="1" si="389"/>
        <v>1.9675925925925926E-4</v>
      </c>
      <c r="O421" s="16">
        <f t="shared" ca="1" si="390"/>
        <v>0.98199074074074189</v>
      </c>
      <c r="P421" s="14">
        <f t="shared" ca="1" si="391"/>
        <v>0.98199074074074189</v>
      </c>
      <c r="Q421" s="23">
        <f>0</f>
        <v>0</v>
      </c>
      <c r="R421" s="14">
        <f t="shared" ca="1" si="392"/>
        <v>0.98199074074074189</v>
      </c>
      <c r="S421" s="13">
        <f t="shared" ca="1" si="341"/>
        <v>21</v>
      </c>
      <c r="T421" s="14">
        <f t="shared" ca="1" si="393"/>
        <v>2.4305555555555555E-4</v>
      </c>
      <c r="U421" s="14">
        <f t="shared" ca="1" si="394"/>
        <v>0.98223379629629748</v>
      </c>
      <c r="V421" s="12">
        <f t="shared" ca="1" si="395"/>
        <v>0.98223379629629748</v>
      </c>
      <c r="W421" s="23">
        <f t="shared" ca="1" si="396"/>
        <v>6.7129629629647525E-4</v>
      </c>
      <c r="X421" s="12">
        <f t="shared" ca="1" si="397"/>
        <v>0.98290509259259395</v>
      </c>
      <c r="Y421" s="11">
        <f t="shared" ca="1" si="342"/>
        <v>27</v>
      </c>
      <c r="Z421" s="12">
        <f t="shared" ca="1" si="398"/>
        <v>3.1250000000000001E-4</v>
      </c>
      <c r="AA421" s="12">
        <f t="shared" ca="1" si="399"/>
        <v>0.983217592592594</v>
      </c>
      <c r="AB421" s="10">
        <f t="shared" ca="1" si="400"/>
        <v>0.983217592592594</v>
      </c>
      <c r="AC421" s="23">
        <f>0</f>
        <v>0</v>
      </c>
      <c r="AD421" s="10">
        <f t="shared" ca="1" si="401"/>
        <v>0.983217592592594</v>
      </c>
      <c r="AE421" s="9">
        <f t="shared" ca="1" si="335"/>
        <v>45</v>
      </c>
      <c r="AF421" s="10">
        <f t="shared" ca="1" si="402"/>
        <v>5.2083333333333333E-4</v>
      </c>
      <c r="AG421" s="10">
        <f t="shared" ca="1" si="403"/>
        <v>0.98373842592592731</v>
      </c>
      <c r="AH421" s="9" t="str">
        <f t="shared" ca="1" si="336"/>
        <v>Bowl</v>
      </c>
      <c r="AI421" s="8">
        <f t="shared" ca="1" si="404"/>
        <v>0.98373842592592731</v>
      </c>
      <c r="AJ421" s="23">
        <f t="shared" ca="1" si="405"/>
        <v>0</v>
      </c>
      <c r="AK421" s="8">
        <f t="shared" ca="1" si="406"/>
        <v>0.98373842592592731</v>
      </c>
      <c r="AL421" s="7">
        <f t="shared" ca="1" si="337"/>
        <v>13</v>
      </c>
      <c r="AM421" s="8">
        <f t="shared" ca="1" si="407"/>
        <v>1.5046296296296297E-4</v>
      </c>
      <c r="AN421" s="8">
        <f t="shared" ca="1" si="408"/>
        <v>0.98388888888889026</v>
      </c>
      <c r="AO421" s="7" t="str">
        <f t="shared" ca="1" si="338"/>
        <v>Debit</v>
      </c>
      <c r="AP421" s="1">
        <f t="shared" ca="1" si="409"/>
        <v>6.7129629629647525E-4</v>
      </c>
      <c r="AQ421" s="1">
        <f t="shared" ca="1" si="410"/>
        <v>1.6087962962962963E-3</v>
      </c>
      <c r="AR421">
        <f t="shared" ca="1" si="411"/>
        <v>0</v>
      </c>
      <c r="AS421" s="33">
        <f t="shared" ca="1" si="412"/>
        <v>0</v>
      </c>
      <c r="AT421" s="33">
        <f t="shared" ca="1" si="413"/>
        <v>0</v>
      </c>
      <c r="AX421">
        <f t="shared" si="378"/>
        <v>417</v>
      </c>
      <c r="AY421" s="34">
        <v>5.0726996527780221E-4</v>
      </c>
    </row>
    <row r="422" spans="1:51">
      <c r="A422" s="2">
        <v>69</v>
      </c>
      <c r="B422" s="1">
        <f t="shared" si="379"/>
        <v>7.9861111111111116E-4</v>
      </c>
      <c r="C422" s="5">
        <f t="shared" ca="1" si="380"/>
        <v>0.98240740740740862</v>
      </c>
      <c r="D422" s="18">
        <f t="shared" ca="1" si="381"/>
        <v>0.98240740740740862</v>
      </c>
      <c r="E422" s="21">
        <f t="shared" ca="1" si="382"/>
        <v>0</v>
      </c>
      <c r="F422" s="18">
        <f t="shared" ca="1" si="383"/>
        <v>0.98240740740740862</v>
      </c>
      <c r="G422" s="25">
        <f t="shared" ca="1" si="339"/>
        <v>25</v>
      </c>
      <c r="H422" s="18">
        <f t="shared" ca="1" si="384"/>
        <v>2.8935185185185184E-4</v>
      </c>
      <c r="I422" s="18">
        <f t="shared" ca="1" si="385"/>
        <v>0.98269675925926048</v>
      </c>
      <c r="J422" s="16">
        <f t="shared" ca="1" si="386"/>
        <v>0.98269675925926048</v>
      </c>
      <c r="K422" s="23">
        <f t="shared" ca="1" si="387"/>
        <v>0</v>
      </c>
      <c r="L422" s="16">
        <f t="shared" ca="1" si="388"/>
        <v>0.98269675925926048</v>
      </c>
      <c r="M422" s="15">
        <f t="shared" ca="1" si="340"/>
        <v>22</v>
      </c>
      <c r="N422" s="16">
        <f t="shared" ca="1" si="389"/>
        <v>2.5462962962962961E-4</v>
      </c>
      <c r="O422" s="16">
        <f t="shared" ca="1" si="390"/>
        <v>0.98295138888889011</v>
      </c>
      <c r="P422" s="14">
        <f t="shared" ca="1" si="391"/>
        <v>0.98295138888889011</v>
      </c>
      <c r="Q422" s="23">
        <f>0</f>
        <v>0</v>
      </c>
      <c r="R422" s="14">
        <f t="shared" ca="1" si="392"/>
        <v>0.98295138888889011</v>
      </c>
      <c r="S422" s="13">
        <f t="shared" ca="1" si="341"/>
        <v>40</v>
      </c>
      <c r="T422" s="14">
        <f t="shared" ca="1" si="393"/>
        <v>4.6296296296296298E-4</v>
      </c>
      <c r="U422" s="14">
        <f t="shared" ca="1" si="394"/>
        <v>0.98341435185185311</v>
      </c>
      <c r="V422" s="12">
        <f t="shared" ca="1" si="395"/>
        <v>0.98341435185185311</v>
      </c>
      <c r="W422" s="23">
        <f t="shared" ca="1" si="396"/>
        <v>3.2407407407419875E-4</v>
      </c>
      <c r="X422" s="12">
        <f t="shared" ca="1" si="397"/>
        <v>0.98373842592592731</v>
      </c>
      <c r="Y422" s="11">
        <f t="shared" ca="1" si="342"/>
        <v>50</v>
      </c>
      <c r="Z422" s="12">
        <f t="shared" ca="1" si="398"/>
        <v>5.7870370370370367E-4</v>
      </c>
      <c r="AA422" s="12">
        <f t="shared" ca="1" si="399"/>
        <v>0.98431712962963103</v>
      </c>
      <c r="AB422" s="10">
        <f t="shared" ca="1" si="400"/>
        <v>0.98431712962963103</v>
      </c>
      <c r="AC422" s="23">
        <f>0</f>
        <v>0</v>
      </c>
      <c r="AD422" s="10">
        <f t="shared" ca="1" si="401"/>
        <v>0.98431712962963103</v>
      </c>
      <c r="AE422" s="9">
        <f t="shared" ca="1" si="335"/>
        <v>31</v>
      </c>
      <c r="AF422" s="10">
        <f t="shared" ca="1" si="402"/>
        <v>3.5879629629629629E-4</v>
      </c>
      <c r="AG422" s="10">
        <f t="shared" ca="1" si="403"/>
        <v>0.98467592592592734</v>
      </c>
      <c r="AH422" s="9" t="str">
        <f t="shared" ca="1" si="336"/>
        <v>Bowl</v>
      </c>
      <c r="AI422" s="8">
        <f t="shared" ca="1" si="404"/>
        <v>0.98467592592592734</v>
      </c>
      <c r="AJ422" s="23">
        <f t="shared" ca="1" si="405"/>
        <v>0</v>
      </c>
      <c r="AK422" s="8">
        <f t="shared" ca="1" si="406"/>
        <v>0.98467592592592734</v>
      </c>
      <c r="AL422" s="7">
        <f t="shared" ca="1" si="337"/>
        <v>19</v>
      </c>
      <c r="AM422" s="8">
        <f t="shared" ca="1" si="407"/>
        <v>2.199074074074074E-4</v>
      </c>
      <c r="AN422" s="8">
        <f t="shared" ca="1" si="408"/>
        <v>0.98489583333333475</v>
      </c>
      <c r="AO422" s="7" t="str">
        <f t="shared" ca="1" si="338"/>
        <v>Debit</v>
      </c>
      <c r="AP422" s="1">
        <f t="shared" ca="1" si="409"/>
        <v>3.2407407407419875E-4</v>
      </c>
      <c r="AQ422" s="1">
        <f t="shared" ca="1" si="410"/>
        <v>2.1643518518518518E-3</v>
      </c>
      <c r="AR422">
        <f t="shared" ca="1" si="411"/>
        <v>0</v>
      </c>
      <c r="AS422" s="33">
        <f t="shared" ca="1" si="412"/>
        <v>0</v>
      </c>
      <c r="AT422" s="33">
        <f t="shared" ca="1" si="413"/>
        <v>0</v>
      </c>
      <c r="AX422">
        <f t="shared" si="378"/>
        <v>418</v>
      </c>
      <c r="AY422" s="34">
        <v>4.5475260416669421E-4</v>
      </c>
    </row>
    <row r="423" spans="1:51">
      <c r="A423" s="2">
        <v>46</v>
      </c>
      <c r="B423" s="1">
        <f t="shared" si="379"/>
        <v>5.3240740740740744E-4</v>
      </c>
      <c r="C423" s="5">
        <f t="shared" ca="1" si="380"/>
        <v>0.98293981481481607</v>
      </c>
      <c r="D423" s="18">
        <f t="shared" ca="1" si="381"/>
        <v>0.98293981481481607</v>
      </c>
      <c r="E423" s="21">
        <f t="shared" ca="1" si="382"/>
        <v>0</v>
      </c>
      <c r="F423" s="18">
        <f t="shared" ca="1" si="383"/>
        <v>0.98293981481481607</v>
      </c>
      <c r="G423" s="25">
        <f t="shared" ca="1" si="339"/>
        <v>14</v>
      </c>
      <c r="H423" s="18">
        <f t="shared" ca="1" si="384"/>
        <v>1.6203703703703703E-4</v>
      </c>
      <c r="I423" s="18">
        <f t="shared" ca="1" si="385"/>
        <v>0.98310185185185306</v>
      </c>
      <c r="J423" s="16">
        <f t="shared" ca="1" si="386"/>
        <v>0.98310185185185306</v>
      </c>
      <c r="K423" s="23">
        <f t="shared" ca="1" si="387"/>
        <v>3.1250000000004885E-4</v>
      </c>
      <c r="L423" s="16">
        <f t="shared" ca="1" si="388"/>
        <v>0.98341435185185311</v>
      </c>
      <c r="M423" s="15">
        <f t="shared" ca="1" si="340"/>
        <v>11</v>
      </c>
      <c r="N423" s="16">
        <f t="shared" ca="1" si="389"/>
        <v>1.273148148148148E-4</v>
      </c>
      <c r="O423" s="16">
        <f t="shared" ca="1" si="390"/>
        <v>0.98354166666666787</v>
      </c>
      <c r="P423" s="14">
        <f t="shared" ca="1" si="391"/>
        <v>0.98354166666666787</v>
      </c>
      <c r="Q423" s="23">
        <f>0</f>
        <v>0</v>
      </c>
      <c r="R423" s="14">
        <f t="shared" ca="1" si="392"/>
        <v>0.98354166666666787</v>
      </c>
      <c r="S423" s="13">
        <f t="shared" ca="1" si="341"/>
        <v>43</v>
      </c>
      <c r="T423" s="14">
        <f t="shared" ca="1" si="393"/>
        <v>4.9768518518518521E-4</v>
      </c>
      <c r="U423" s="14">
        <f t="shared" ca="1" si="394"/>
        <v>0.98403935185185309</v>
      </c>
      <c r="V423" s="12">
        <f t="shared" ca="1" si="395"/>
        <v>0.98403935185185309</v>
      </c>
      <c r="W423" s="23">
        <f t="shared" ca="1" si="396"/>
        <v>6.365740740742476E-4</v>
      </c>
      <c r="X423" s="12">
        <f t="shared" ca="1" si="397"/>
        <v>0.98467592592592734</v>
      </c>
      <c r="Y423" s="11">
        <f t="shared" ca="1" si="342"/>
        <v>46</v>
      </c>
      <c r="Z423" s="12">
        <f t="shared" ca="1" si="398"/>
        <v>5.3240740740740744E-4</v>
      </c>
      <c r="AA423" s="12">
        <f t="shared" ca="1" si="399"/>
        <v>0.9852083333333348</v>
      </c>
      <c r="AB423" s="10">
        <f t="shared" ca="1" si="400"/>
        <v>0.9852083333333348</v>
      </c>
      <c r="AC423" s="23">
        <f>0</f>
        <v>0</v>
      </c>
      <c r="AD423" s="10">
        <f t="shared" ca="1" si="401"/>
        <v>0.9852083333333348</v>
      </c>
      <c r="AE423" s="9">
        <f t="shared" ca="1" si="335"/>
        <v>35</v>
      </c>
      <c r="AF423" s="10">
        <f t="shared" ca="1" si="402"/>
        <v>4.0509259259259258E-4</v>
      </c>
      <c r="AG423" s="10">
        <f t="shared" ca="1" si="403"/>
        <v>0.98561342592592738</v>
      </c>
      <c r="AH423" s="9" t="str">
        <f t="shared" ca="1" si="336"/>
        <v>Bowl</v>
      </c>
      <c r="AI423" s="8">
        <f t="shared" ca="1" si="404"/>
        <v>0.98561342592592738</v>
      </c>
      <c r="AJ423" s="23">
        <f t="shared" ca="1" si="405"/>
        <v>0</v>
      </c>
      <c r="AK423" s="8">
        <f t="shared" ca="1" si="406"/>
        <v>0.98561342592592738</v>
      </c>
      <c r="AL423" s="7">
        <f t="shared" ca="1" si="337"/>
        <v>29</v>
      </c>
      <c r="AM423" s="8">
        <f t="shared" ca="1" si="407"/>
        <v>3.3564814814814812E-4</v>
      </c>
      <c r="AN423" s="8">
        <f t="shared" ca="1" si="408"/>
        <v>0.9859490740740755</v>
      </c>
      <c r="AO423" s="7" t="str">
        <f t="shared" ca="1" si="338"/>
        <v>Debit</v>
      </c>
      <c r="AP423" s="1">
        <f t="shared" ca="1" si="409"/>
        <v>9.4907407407429645E-4</v>
      </c>
      <c r="AQ423" s="1">
        <f t="shared" ca="1" si="410"/>
        <v>2.0601851851851853E-3</v>
      </c>
      <c r="AR423">
        <f t="shared" ca="1" si="411"/>
        <v>0</v>
      </c>
      <c r="AS423" s="33">
        <f t="shared" ca="1" si="412"/>
        <v>0</v>
      </c>
      <c r="AT423" s="33">
        <f t="shared" ca="1" si="413"/>
        <v>0</v>
      </c>
      <c r="AX423">
        <f t="shared" si="378"/>
        <v>419</v>
      </c>
      <c r="AY423" s="34">
        <v>4.716617167481932E-4</v>
      </c>
    </row>
    <row r="424" spans="1:51">
      <c r="A424" s="2">
        <v>122</v>
      </c>
      <c r="B424" s="1">
        <f t="shared" si="379"/>
        <v>1.4120370370370369E-3</v>
      </c>
      <c r="C424" s="5">
        <f t="shared" ca="1" si="380"/>
        <v>0.98435185185185314</v>
      </c>
      <c r="D424" s="18">
        <f t="shared" ca="1" si="381"/>
        <v>0.98435185185185314</v>
      </c>
      <c r="E424" s="21">
        <f t="shared" ca="1" si="382"/>
        <v>0</v>
      </c>
      <c r="F424" s="18">
        <f t="shared" ca="1" si="383"/>
        <v>0.98435185185185314</v>
      </c>
      <c r="G424" s="25">
        <f t="shared" ca="1" si="339"/>
        <v>25</v>
      </c>
      <c r="H424" s="18">
        <f t="shared" ca="1" si="384"/>
        <v>2.8935185185185184E-4</v>
      </c>
      <c r="I424" s="18">
        <f t="shared" ca="1" si="385"/>
        <v>0.984641203703705</v>
      </c>
      <c r="J424" s="16">
        <f t="shared" ca="1" si="386"/>
        <v>0.984641203703705</v>
      </c>
      <c r="K424" s="23">
        <f t="shared" ca="1" si="387"/>
        <v>0</v>
      </c>
      <c r="L424" s="16">
        <f t="shared" ca="1" si="388"/>
        <v>0.984641203703705</v>
      </c>
      <c r="M424" s="15">
        <f t="shared" ca="1" si="340"/>
        <v>19</v>
      </c>
      <c r="N424" s="16">
        <f t="shared" ca="1" si="389"/>
        <v>2.199074074074074E-4</v>
      </c>
      <c r="O424" s="16">
        <f t="shared" ca="1" si="390"/>
        <v>0.98486111111111241</v>
      </c>
      <c r="P424" s="14">
        <f t="shared" ca="1" si="391"/>
        <v>0.98486111111111241</v>
      </c>
      <c r="Q424" s="23">
        <f>0</f>
        <v>0</v>
      </c>
      <c r="R424" s="14">
        <f t="shared" ca="1" si="392"/>
        <v>0.98486111111111241</v>
      </c>
      <c r="S424" s="13">
        <f t="shared" ca="1" si="341"/>
        <v>27</v>
      </c>
      <c r="T424" s="14">
        <f t="shared" ca="1" si="393"/>
        <v>3.1250000000000001E-4</v>
      </c>
      <c r="U424" s="14">
        <f t="shared" ca="1" si="394"/>
        <v>0.98517361111111246</v>
      </c>
      <c r="V424" s="12">
        <f t="shared" ca="1" si="395"/>
        <v>0.98517361111111246</v>
      </c>
      <c r="W424" s="23">
        <f t="shared" ca="1" si="396"/>
        <v>4.3981481481492057E-4</v>
      </c>
      <c r="X424" s="12">
        <f t="shared" ca="1" si="397"/>
        <v>0.98561342592592738</v>
      </c>
      <c r="Y424" s="11">
        <f t="shared" ca="1" si="342"/>
        <v>38</v>
      </c>
      <c r="Z424" s="12">
        <f t="shared" ca="1" si="398"/>
        <v>4.3981481481481481E-4</v>
      </c>
      <c r="AA424" s="12">
        <f t="shared" ca="1" si="399"/>
        <v>0.98605324074074219</v>
      </c>
      <c r="AB424" s="10">
        <f t="shared" ca="1" si="400"/>
        <v>0.98605324074074219</v>
      </c>
      <c r="AC424" s="23">
        <f>0</f>
        <v>0</v>
      </c>
      <c r="AD424" s="10">
        <f t="shared" ca="1" si="401"/>
        <v>0.98605324074074219</v>
      </c>
      <c r="AE424" s="9">
        <f t="shared" ca="1" si="335"/>
        <v>24</v>
      </c>
      <c r="AF424" s="10">
        <f t="shared" ca="1" si="402"/>
        <v>2.7777777777777778E-4</v>
      </c>
      <c r="AG424" s="10">
        <f t="shared" ca="1" si="403"/>
        <v>0.98633101851852001</v>
      </c>
      <c r="AH424" s="9" t="str">
        <f t="shared" ca="1" si="336"/>
        <v>Bowl</v>
      </c>
      <c r="AI424" s="8">
        <f t="shared" ca="1" si="404"/>
        <v>0.98633101851852001</v>
      </c>
      <c r="AJ424" s="23">
        <f t="shared" ca="1" si="405"/>
        <v>0</v>
      </c>
      <c r="AK424" s="8">
        <f t="shared" ca="1" si="406"/>
        <v>0.98633101851852001</v>
      </c>
      <c r="AL424" s="7">
        <f t="shared" ca="1" si="337"/>
        <v>12</v>
      </c>
      <c r="AM424" s="8">
        <f t="shared" ca="1" si="407"/>
        <v>1.3888888888888889E-4</v>
      </c>
      <c r="AN424" s="8">
        <f t="shared" ca="1" si="408"/>
        <v>0.98646990740740892</v>
      </c>
      <c r="AO424" s="7" t="str">
        <f t="shared" ca="1" si="338"/>
        <v>Debit</v>
      </c>
      <c r="AP424" s="1">
        <f t="shared" ca="1" si="409"/>
        <v>4.3981481481492057E-4</v>
      </c>
      <c r="AQ424" s="1">
        <f t="shared" ca="1" si="410"/>
        <v>1.6782407407407408E-3</v>
      </c>
      <c r="AR424">
        <f t="shared" ca="1" si="411"/>
        <v>0</v>
      </c>
      <c r="AS424" s="33">
        <f t="shared" ca="1" si="412"/>
        <v>0</v>
      </c>
      <c r="AT424" s="33">
        <f t="shared" ca="1" si="413"/>
        <v>0</v>
      </c>
      <c r="AX424">
        <f t="shared" si="378"/>
        <v>420</v>
      </c>
      <c r="AY424" s="34">
        <v>4.9974681712964164E-4</v>
      </c>
    </row>
    <row r="425" spans="1:51">
      <c r="A425" s="2">
        <v>12</v>
      </c>
      <c r="B425" s="1">
        <f t="shared" si="379"/>
        <v>1.3888888888888889E-4</v>
      </c>
      <c r="C425" s="5">
        <f t="shared" ca="1" si="380"/>
        <v>0.98449074074074205</v>
      </c>
      <c r="D425" s="18">
        <f t="shared" ca="1" si="381"/>
        <v>0.98449074074074205</v>
      </c>
      <c r="E425" s="21">
        <f t="shared" ca="1" si="382"/>
        <v>1.5046296296294948E-4</v>
      </c>
      <c r="F425" s="18">
        <f t="shared" ca="1" si="383"/>
        <v>0.984641203703705</v>
      </c>
      <c r="G425" s="25">
        <f t="shared" ca="1" si="339"/>
        <v>10</v>
      </c>
      <c r="H425" s="18">
        <f t="shared" ca="1" si="384"/>
        <v>1.1574074074074075E-4</v>
      </c>
      <c r="I425" s="18">
        <f t="shared" ca="1" si="385"/>
        <v>0.98475694444444573</v>
      </c>
      <c r="J425" s="16">
        <f t="shared" ca="1" si="386"/>
        <v>0.98475694444444573</v>
      </c>
      <c r="K425" s="23">
        <f t="shared" ca="1" si="387"/>
        <v>4.166666666667318E-4</v>
      </c>
      <c r="L425" s="16">
        <f t="shared" ca="1" si="388"/>
        <v>0.98517361111111246</v>
      </c>
      <c r="M425" s="15">
        <f t="shared" ca="1" si="340"/>
        <v>21</v>
      </c>
      <c r="N425" s="16">
        <f t="shared" ca="1" si="389"/>
        <v>2.4305555555555555E-4</v>
      </c>
      <c r="O425" s="16">
        <f t="shared" ca="1" si="390"/>
        <v>0.98541666666666805</v>
      </c>
      <c r="P425" s="14">
        <f t="shared" ca="1" si="391"/>
        <v>0.98541666666666805</v>
      </c>
      <c r="Q425" s="23">
        <f>0</f>
        <v>0</v>
      </c>
      <c r="R425" s="14">
        <f t="shared" ca="1" si="392"/>
        <v>0.98541666666666805</v>
      </c>
      <c r="S425" s="13">
        <f t="shared" ca="1" si="341"/>
        <v>22</v>
      </c>
      <c r="T425" s="14">
        <f t="shared" ca="1" si="393"/>
        <v>2.5462962962962961E-4</v>
      </c>
      <c r="U425" s="14">
        <f t="shared" ca="1" si="394"/>
        <v>0.98567129629629768</v>
      </c>
      <c r="V425" s="12">
        <f t="shared" ca="1" si="395"/>
        <v>0.98567129629629768</v>
      </c>
      <c r="W425" s="23">
        <f t="shared" ca="1" si="396"/>
        <v>6.5972222222232535E-4</v>
      </c>
      <c r="X425" s="12">
        <f t="shared" ca="1" si="397"/>
        <v>0.98633101851852001</v>
      </c>
      <c r="Y425" s="11">
        <f t="shared" ca="1" si="342"/>
        <v>20</v>
      </c>
      <c r="Z425" s="12">
        <f t="shared" ca="1" si="398"/>
        <v>2.3148148148148149E-4</v>
      </c>
      <c r="AA425" s="12">
        <f t="shared" ca="1" si="399"/>
        <v>0.98656250000000145</v>
      </c>
      <c r="AB425" s="10">
        <f t="shared" ca="1" si="400"/>
        <v>0.98656250000000145</v>
      </c>
      <c r="AC425" s="23">
        <f>0</f>
        <v>0</v>
      </c>
      <c r="AD425" s="10">
        <f t="shared" ca="1" si="401"/>
        <v>0.98656250000000145</v>
      </c>
      <c r="AE425" s="9">
        <f t="shared" ca="1" si="335"/>
        <v>46</v>
      </c>
      <c r="AF425" s="10">
        <f t="shared" ca="1" si="402"/>
        <v>5.3240740740740744E-4</v>
      </c>
      <c r="AG425" s="10">
        <f t="shared" ca="1" si="403"/>
        <v>0.98709490740740891</v>
      </c>
      <c r="AH425" s="9" t="str">
        <f t="shared" ca="1" si="336"/>
        <v>Bowl</v>
      </c>
      <c r="AI425" s="8">
        <f t="shared" ca="1" si="404"/>
        <v>0.98709490740740891</v>
      </c>
      <c r="AJ425" s="23">
        <f t="shared" ca="1" si="405"/>
        <v>0</v>
      </c>
      <c r="AK425" s="8">
        <f t="shared" ca="1" si="406"/>
        <v>0.98709490740740891</v>
      </c>
      <c r="AL425" s="7">
        <f t="shared" ca="1" si="337"/>
        <v>16</v>
      </c>
      <c r="AM425" s="8">
        <f t="shared" ca="1" si="407"/>
        <v>1.8518518518518518E-4</v>
      </c>
      <c r="AN425" s="8">
        <f t="shared" ca="1" si="408"/>
        <v>0.98728009259259408</v>
      </c>
      <c r="AO425" s="7" t="str">
        <f t="shared" ca="1" si="338"/>
        <v>Debit</v>
      </c>
      <c r="AP425" s="1">
        <f t="shared" ca="1" si="409"/>
        <v>1.2268518518520066E-3</v>
      </c>
      <c r="AQ425" s="1">
        <f t="shared" ca="1" si="410"/>
        <v>1.5625000000000001E-3</v>
      </c>
      <c r="AR425">
        <f t="shared" ca="1" si="411"/>
        <v>0</v>
      </c>
      <c r="AS425" s="33">
        <f t="shared" ca="1" si="412"/>
        <v>0</v>
      </c>
      <c r="AT425" s="33">
        <f t="shared" ca="1" si="413"/>
        <v>0</v>
      </c>
      <c r="AX425">
        <f t="shared" si="378"/>
        <v>421</v>
      </c>
      <c r="AY425" s="34">
        <v>4.9008969907407096E-4</v>
      </c>
    </row>
    <row r="426" spans="1:51">
      <c r="A426" s="2">
        <v>89</v>
      </c>
      <c r="B426" s="1">
        <f t="shared" si="379"/>
        <v>1.0300925925925926E-3</v>
      </c>
      <c r="C426" s="5">
        <f t="shared" ca="1" si="380"/>
        <v>0.98552083333333462</v>
      </c>
      <c r="D426" s="18">
        <f t="shared" ca="1" si="381"/>
        <v>0.98552083333333462</v>
      </c>
      <c r="E426" s="21">
        <f t="shared" ca="1" si="382"/>
        <v>0</v>
      </c>
      <c r="F426" s="18">
        <f t="shared" ca="1" si="383"/>
        <v>0.98552083333333462</v>
      </c>
      <c r="G426" s="25">
        <f t="shared" ca="1" si="339"/>
        <v>26</v>
      </c>
      <c r="H426" s="18">
        <f t="shared" ca="1" si="384"/>
        <v>3.0092592592592595E-4</v>
      </c>
      <c r="I426" s="18">
        <f t="shared" ca="1" si="385"/>
        <v>0.98582175925926052</v>
      </c>
      <c r="J426" s="16">
        <f t="shared" ca="1" si="386"/>
        <v>0.98582175925926052</v>
      </c>
      <c r="K426" s="23">
        <f t="shared" ca="1" si="387"/>
        <v>0</v>
      </c>
      <c r="L426" s="16">
        <f t="shared" ca="1" si="388"/>
        <v>0.98582175925926052</v>
      </c>
      <c r="M426" s="15">
        <f t="shared" ca="1" si="340"/>
        <v>34</v>
      </c>
      <c r="N426" s="16">
        <f t="shared" ca="1" si="389"/>
        <v>3.9351851851851852E-4</v>
      </c>
      <c r="O426" s="16">
        <f t="shared" ca="1" si="390"/>
        <v>0.98621527777777906</v>
      </c>
      <c r="P426" s="14">
        <f t="shared" ca="1" si="391"/>
        <v>0.98621527777777906</v>
      </c>
      <c r="Q426" s="23">
        <f>0</f>
        <v>0</v>
      </c>
      <c r="R426" s="14">
        <f t="shared" ca="1" si="392"/>
        <v>0.98621527777777906</v>
      </c>
      <c r="S426" s="13">
        <f t="shared" ca="1" si="341"/>
        <v>36</v>
      </c>
      <c r="T426" s="14">
        <f t="shared" ca="1" si="393"/>
        <v>4.1666666666666669E-4</v>
      </c>
      <c r="U426" s="14">
        <f t="shared" ca="1" si="394"/>
        <v>0.98663194444444569</v>
      </c>
      <c r="V426" s="12">
        <f t="shared" ca="1" si="395"/>
        <v>0.98663194444444569</v>
      </c>
      <c r="W426" s="23">
        <f t="shared" ca="1" si="396"/>
        <v>4.6296296296322037E-4</v>
      </c>
      <c r="X426" s="12">
        <f t="shared" ca="1" si="397"/>
        <v>0.98709490740740891</v>
      </c>
      <c r="Y426" s="11">
        <f t="shared" ca="1" si="342"/>
        <v>27</v>
      </c>
      <c r="Z426" s="12">
        <f t="shared" ca="1" si="398"/>
        <v>3.1250000000000001E-4</v>
      </c>
      <c r="AA426" s="12">
        <f t="shared" ca="1" si="399"/>
        <v>0.98740740740740895</v>
      </c>
      <c r="AB426" s="10">
        <f t="shared" ca="1" si="400"/>
        <v>0.98740740740740895</v>
      </c>
      <c r="AC426" s="23">
        <f>0</f>
        <v>0</v>
      </c>
      <c r="AD426" s="10">
        <f t="shared" ca="1" si="401"/>
        <v>0.98740740740740895</v>
      </c>
      <c r="AE426" s="9">
        <f t="shared" ca="1" si="335"/>
        <v>60</v>
      </c>
      <c r="AF426" s="10">
        <f t="shared" ca="1" si="402"/>
        <v>6.9444444444444447E-4</v>
      </c>
      <c r="AG426" s="10">
        <f t="shared" ca="1" si="403"/>
        <v>0.9881018518518534</v>
      </c>
      <c r="AH426" s="9" t="str">
        <f t="shared" ca="1" si="336"/>
        <v>Burrito</v>
      </c>
      <c r="AI426" s="8">
        <f t="shared" ca="1" si="404"/>
        <v>0.9881018518518534</v>
      </c>
      <c r="AJ426" s="23">
        <f t="shared" ca="1" si="405"/>
        <v>0</v>
      </c>
      <c r="AK426" s="8">
        <f t="shared" ca="1" si="406"/>
        <v>0.9881018518518534</v>
      </c>
      <c r="AL426" s="7">
        <f t="shared" ca="1" si="337"/>
        <v>34</v>
      </c>
      <c r="AM426" s="8">
        <f t="shared" ca="1" si="407"/>
        <v>3.9351851851851852E-4</v>
      </c>
      <c r="AN426" s="8">
        <f t="shared" ca="1" si="408"/>
        <v>0.98849537037037194</v>
      </c>
      <c r="AO426" s="7" t="str">
        <f t="shared" ca="1" si="338"/>
        <v>Cash</v>
      </c>
      <c r="AP426" s="1">
        <f t="shared" ca="1" si="409"/>
        <v>4.6296296296322037E-4</v>
      </c>
      <c r="AQ426" s="1">
        <f t="shared" ca="1" si="410"/>
        <v>2.5115740740740741E-3</v>
      </c>
      <c r="AR426">
        <f t="shared" ca="1" si="411"/>
        <v>0</v>
      </c>
      <c r="AS426" s="33">
        <f t="shared" ca="1" si="412"/>
        <v>0</v>
      </c>
      <c r="AT426" s="33">
        <f t="shared" ca="1" si="413"/>
        <v>0</v>
      </c>
      <c r="AX426">
        <f t="shared" si="378"/>
        <v>422</v>
      </c>
      <c r="AY426" s="34">
        <v>4.9568965517243259E-4</v>
      </c>
    </row>
    <row r="427" spans="1:51">
      <c r="A427" s="2">
        <v>7</v>
      </c>
      <c r="B427" s="1">
        <f t="shared" si="379"/>
        <v>8.1018518518518516E-5</v>
      </c>
      <c r="C427" s="5">
        <f t="shared" ca="1" si="380"/>
        <v>0.98560185185185312</v>
      </c>
      <c r="D427" s="18">
        <f t="shared" ca="1" si="381"/>
        <v>0.98560185185185312</v>
      </c>
      <c r="E427" s="21">
        <f t="shared" ca="1" si="382"/>
        <v>2.1990740740740478E-4</v>
      </c>
      <c r="F427" s="18">
        <f t="shared" ca="1" si="383"/>
        <v>0.98582175925926052</v>
      </c>
      <c r="G427" s="25">
        <f t="shared" ca="1" si="339"/>
        <v>21</v>
      </c>
      <c r="H427" s="18">
        <f t="shared" ca="1" si="384"/>
        <v>2.4305555555555555E-4</v>
      </c>
      <c r="I427" s="18">
        <f t="shared" ca="1" si="385"/>
        <v>0.98606481481481612</v>
      </c>
      <c r="J427" s="16">
        <f t="shared" ca="1" si="386"/>
        <v>0.98606481481481612</v>
      </c>
      <c r="K427" s="23">
        <f t="shared" ca="1" si="387"/>
        <v>5.6712962962957025E-4</v>
      </c>
      <c r="L427" s="16">
        <f t="shared" ca="1" si="388"/>
        <v>0.98663194444444569</v>
      </c>
      <c r="M427" s="15">
        <f t="shared" ca="1" si="340"/>
        <v>32</v>
      </c>
      <c r="N427" s="16">
        <f t="shared" ca="1" si="389"/>
        <v>3.7037037037037035E-4</v>
      </c>
      <c r="O427" s="16">
        <f t="shared" ca="1" si="390"/>
        <v>0.98700231481481604</v>
      </c>
      <c r="P427" s="14">
        <f t="shared" ca="1" si="391"/>
        <v>0.98700231481481604</v>
      </c>
      <c r="Q427" s="23">
        <f>0</f>
        <v>0</v>
      </c>
      <c r="R427" s="14">
        <f t="shared" ca="1" si="392"/>
        <v>0.98700231481481604</v>
      </c>
      <c r="S427" s="13">
        <f t="shared" ca="1" si="341"/>
        <v>30</v>
      </c>
      <c r="T427" s="14">
        <f t="shared" ca="1" si="393"/>
        <v>3.4722222222222224E-4</v>
      </c>
      <c r="U427" s="14">
        <f t="shared" ca="1" si="394"/>
        <v>0.98734953703703832</v>
      </c>
      <c r="V427" s="12">
        <f t="shared" ca="1" si="395"/>
        <v>0.98734953703703832</v>
      </c>
      <c r="W427" s="23">
        <f t="shared" ca="1" si="396"/>
        <v>7.5231481481508045E-4</v>
      </c>
      <c r="X427" s="12">
        <f t="shared" ca="1" si="397"/>
        <v>0.9881018518518534</v>
      </c>
      <c r="Y427" s="11">
        <f t="shared" ca="1" si="342"/>
        <v>33</v>
      </c>
      <c r="Z427" s="12">
        <f t="shared" ca="1" si="398"/>
        <v>3.8194444444444446E-4</v>
      </c>
      <c r="AA427" s="12">
        <f t="shared" ca="1" si="399"/>
        <v>0.98848379629629779</v>
      </c>
      <c r="AB427" s="10">
        <f t="shared" ca="1" si="400"/>
        <v>0.98848379629629779</v>
      </c>
      <c r="AC427" s="23">
        <f>0</f>
        <v>0</v>
      </c>
      <c r="AD427" s="10">
        <f t="shared" ca="1" si="401"/>
        <v>0.98848379629629779</v>
      </c>
      <c r="AE427" s="9">
        <f t="shared" ca="1" si="335"/>
        <v>38</v>
      </c>
      <c r="AF427" s="10">
        <f t="shared" ca="1" si="402"/>
        <v>4.3981481481481481E-4</v>
      </c>
      <c r="AG427" s="10">
        <f t="shared" ca="1" si="403"/>
        <v>0.9889236111111126</v>
      </c>
      <c r="AH427" s="9" t="str">
        <f t="shared" ca="1" si="336"/>
        <v>Burrito</v>
      </c>
      <c r="AI427" s="8">
        <f t="shared" ca="1" si="404"/>
        <v>0.9889236111111126</v>
      </c>
      <c r="AJ427" s="23">
        <f t="shared" ca="1" si="405"/>
        <v>0</v>
      </c>
      <c r="AK427" s="8">
        <f t="shared" ca="1" si="406"/>
        <v>0.9889236111111126</v>
      </c>
      <c r="AL427" s="7">
        <f t="shared" ca="1" si="337"/>
        <v>27</v>
      </c>
      <c r="AM427" s="8">
        <f t="shared" ca="1" si="407"/>
        <v>3.1250000000000001E-4</v>
      </c>
      <c r="AN427" s="8">
        <f t="shared" ca="1" si="408"/>
        <v>0.98923611111111265</v>
      </c>
      <c r="AO427" s="7" t="str">
        <f t="shared" ca="1" si="338"/>
        <v>Debit</v>
      </c>
      <c r="AP427" s="1">
        <f t="shared" ca="1" si="409"/>
        <v>1.5393518518520555E-3</v>
      </c>
      <c r="AQ427" s="1">
        <f t="shared" ca="1" si="410"/>
        <v>2.0949074074074073E-3</v>
      </c>
      <c r="AR427">
        <f t="shared" ca="1" si="411"/>
        <v>0</v>
      </c>
      <c r="AS427" s="33">
        <f t="shared" ca="1" si="412"/>
        <v>0</v>
      </c>
      <c r="AT427" s="33">
        <f t="shared" ca="1" si="413"/>
        <v>0</v>
      </c>
      <c r="AX427">
        <f t="shared" si="378"/>
        <v>423</v>
      </c>
      <c r="AY427" s="34">
        <v>6.4597120631605263E-4</v>
      </c>
    </row>
    <row r="428" spans="1:51">
      <c r="A428" s="2">
        <v>123</v>
      </c>
      <c r="B428" s="1">
        <f t="shared" si="379"/>
        <v>1.4236111111111112E-3</v>
      </c>
      <c r="C428" s="5">
        <f t="shared" ca="1" si="380"/>
        <v>0.98702546296296423</v>
      </c>
      <c r="D428" s="18">
        <f t="shared" ca="1" si="381"/>
        <v>0.98702546296296423</v>
      </c>
      <c r="E428" s="21">
        <f t="shared" ca="1" si="382"/>
        <v>0</v>
      </c>
      <c r="F428" s="18">
        <f t="shared" ca="1" si="383"/>
        <v>0.98702546296296423</v>
      </c>
      <c r="G428" s="25">
        <f t="shared" ca="1" si="339"/>
        <v>21</v>
      </c>
      <c r="H428" s="18">
        <f t="shared" ca="1" si="384"/>
        <v>2.4305555555555555E-4</v>
      </c>
      <c r="I428" s="18">
        <f t="shared" ca="1" si="385"/>
        <v>0.98726851851851982</v>
      </c>
      <c r="J428" s="16">
        <f t="shared" ca="1" si="386"/>
        <v>0.98726851851851982</v>
      </c>
      <c r="K428" s="23">
        <f t="shared" ca="1" si="387"/>
        <v>8.1018518518494176E-5</v>
      </c>
      <c r="L428" s="16">
        <f t="shared" ca="1" si="388"/>
        <v>0.98734953703703832</v>
      </c>
      <c r="M428" s="15">
        <f t="shared" ca="1" si="340"/>
        <v>17</v>
      </c>
      <c r="N428" s="16">
        <f t="shared" ca="1" si="389"/>
        <v>1.9675925925925926E-4</v>
      </c>
      <c r="O428" s="16">
        <f t="shared" ca="1" si="390"/>
        <v>0.98754629629629753</v>
      </c>
      <c r="P428" s="14">
        <f t="shared" ca="1" si="391"/>
        <v>0.98754629629629753</v>
      </c>
      <c r="Q428" s="23">
        <f>0</f>
        <v>0</v>
      </c>
      <c r="R428" s="14">
        <f t="shared" ca="1" si="392"/>
        <v>0.98754629629629753</v>
      </c>
      <c r="S428" s="13">
        <f t="shared" ca="1" si="341"/>
        <v>37</v>
      </c>
      <c r="T428" s="14">
        <f t="shared" ca="1" si="393"/>
        <v>4.2824074074074075E-4</v>
      </c>
      <c r="U428" s="14">
        <f t="shared" ca="1" si="394"/>
        <v>0.9879745370370383</v>
      </c>
      <c r="V428" s="12">
        <f t="shared" ca="1" si="395"/>
        <v>0.9879745370370383</v>
      </c>
      <c r="W428" s="23">
        <f t="shared" ca="1" si="396"/>
        <v>9.4907407407429645E-4</v>
      </c>
      <c r="X428" s="12">
        <f t="shared" ca="1" si="397"/>
        <v>0.9889236111111126</v>
      </c>
      <c r="Y428" s="11">
        <f t="shared" ca="1" si="342"/>
        <v>45</v>
      </c>
      <c r="Z428" s="12">
        <f t="shared" ca="1" si="398"/>
        <v>5.2083333333333333E-4</v>
      </c>
      <c r="AA428" s="12">
        <f t="shared" ca="1" si="399"/>
        <v>0.9894444444444459</v>
      </c>
      <c r="AB428" s="10">
        <f t="shared" ca="1" si="400"/>
        <v>0.9894444444444459</v>
      </c>
      <c r="AC428" s="23">
        <f>0</f>
        <v>0</v>
      </c>
      <c r="AD428" s="10">
        <f t="shared" ca="1" si="401"/>
        <v>0.9894444444444459</v>
      </c>
      <c r="AE428" s="9">
        <f t="shared" ca="1" si="335"/>
        <v>42</v>
      </c>
      <c r="AF428" s="10">
        <f t="shared" ca="1" si="402"/>
        <v>4.861111111111111E-4</v>
      </c>
      <c r="AG428" s="10">
        <f t="shared" ca="1" si="403"/>
        <v>0.98993055555555698</v>
      </c>
      <c r="AH428" s="9" t="str">
        <f t="shared" ca="1" si="336"/>
        <v>Burrito</v>
      </c>
      <c r="AI428" s="8">
        <f t="shared" ca="1" si="404"/>
        <v>0.98993055555555698</v>
      </c>
      <c r="AJ428" s="23">
        <f t="shared" ca="1" si="405"/>
        <v>0</v>
      </c>
      <c r="AK428" s="8">
        <f t="shared" ca="1" si="406"/>
        <v>0.98993055555555698</v>
      </c>
      <c r="AL428" s="7">
        <f t="shared" ca="1" si="337"/>
        <v>24</v>
      </c>
      <c r="AM428" s="8">
        <f t="shared" ca="1" si="407"/>
        <v>2.7777777777777778E-4</v>
      </c>
      <c r="AN428" s="8">
        <f t="shared" ca="1" si="408"/>
        <v>0.9902083333333348</v>
      </c>
      <c r="AO428" s="7" t="str">
        <f t="shared" ca="1" si="338"/>
        <v>Debit</v>
      </c>
      <c r="AP428" s="1">
        <f t="shared" ca="1" si="409"/>
        <v>1.0300925925927906E-3</v>
      </c>
      <c r="AQ428" s="1">
        <f t="shared" ca="1" si="410"/>
        <v>2.1527777777777778E-3</v>
      </c>
      <c r="AR428">
        <f t="shared" ca="1" si="411"/>
        <v>0</v>
      </c>
      <c r="AS428" s="33">
        <f t="shared" ca="1" si="412"/>
        <v>0</v>
      </c>
      <c r="AT428" s="33">
        <f t="shared" ca="1" si="413"/>
        <v>0</v>
      </c>
      <c r="AX428">
        <f t="shared" si="378"/>
        <v>424</v>
      </c>
      <c r="AY428" s="34">
        <v>4.9218931982297873E-4</v>
      </c>
    </row>
    <row r="429" spans="1:51">
      <c r="A429" s="2">
        <v>72</v>
      </c>
      <c r="B429" s="1">
        <f t="shared" si="379"/>
        <v>8.3333333333333339E-4</v>
      </c>
      <c r="C429" s="5">
        <f t="shared" ca="1" si="380"/>
        <v>0.98785879629629758</v>
      </c>
      <c r="D429" s="18">
        <f t="shared" ca="1" si="381"/>
        <v>0.98785879629629758</v>
      </c>
      <c r="E429" s="21">
        <f t="shared" ca="1" si="382"/>
        <v>0</v>
      </c>
      <c r="F429" s="18">
        <f t="shared" ca="1" si="383"/>
        <v>0.98785879629629758</v>
      </c>
      <c r="G429" s="25">
        <f t="shared" ca="1" si="339"/>
        <v>22</v>
      </c>
      <c r="H429" s="18">
        <f t="shared" ca="1" si="384"/>
        <v>2.5462962962962961E-4</v>
      </c>
      <c r="I429" s="18">
        <f t="shared" ca="1" si="385"/>
        <v>0.98811342592592721</v>
      </c>
      <c r="J429" s="16">
        <f t="shared" ca="1" si="386"/>
        <v>0.98811342592592721</v>
      </c>
      <c r="K429" s="23">
        <f t="shared" ca="1" si="387"/>
        <v>0</v>
      </c>
      <c r="L429" s="16">
        <f t="shared" ca="1" si="388"/>
        <v>0.98811342592592721</v>
      </c>
      <c r="M429" s="15">
        <f t="shared" ca="1" si="340"/>
        <v>19</v>
      </c>
      <c r="N429" s="16">
        <f t="shared" ca="1" si="389"/>
        <v>2.199074074074074E-4</v>
      </c>
      <c r="O429" s="16">
        <f t="shared" ca="1" si="390"/>
        <v>0.98833333333333462</v>
      </c>
      <c r="P429" s="14">
        <f t="shared" ca="1" si="391"/>
        <v>0.98833333333333462</v>
      </c>
      <c r="Q429" s="23">
        <f>0</f>
        <v>0</v>
      </c>
      <c r="R429" s="14">
        <f t="shared" ca="1" si="392"/>
        <v>0.98833333333333462</v>
      </c>
      <c r="S429" s="13">
        <f t="shared" ca="1" si="341"/>
        <v>41</v>
      </c>
      <c r="T429" s="14">
        <f t="shared" ca="1" si="393"/>
        <v>4.7453703703703704E-4</v>
      </c>
      <c r="U429" s="14">
        <f t="shared" ca="1" si="394"/>
        <v>0.98880787037037166</v>
      </c>
      <c r="V429" s="12">
        <f t="shared" ca="1" si="395"/>
        <v>0.98880787037037166</v>
      </c>
      <c r="W429" s="23">
        <f t="shared" ca="1" si="396"/>
        <v>1.1226851851853237E-3</v>
      </c>
      <c r="X429" s="12">
        <f t="shared" ca="1" si="397"/>
        <v>0.98993055555555698</v>
      </c>
      <c r="Y429" s="11">
        <f t="shared" ca="1" si="342"/>
        <v>44</v>
      </c>
      <c r="Z429" s="12">
        <f t="shared" ca="1" si="398"/>
        <v>5.0925925925925921E-4</v>
      </c>
      <c r="AA429" s="12">
        <f t="shared" ca="1" si="399"/>
        <v>0.99043981481481624</v>
      </c>
      <c r="AB429" s="10">
        <f t="shared" ca="1" si="400"/>
        <v>0.99043981481481624</v>
      </c>
      <c r="AC429" s="23">
        <f>0</f>
        <v>0</v>
      </c>
      <c r="AD429" s="10">
        <f t="shared" ca="1" si="401"/>
        <v>0.99043981481481624</v>
      </c>
      <c r="AE429" s="9">
        <f t="shared" ca="1" si="335"/>
        <v>24</v>
      </c>
      <c r="AF429" s="10">
        <f t="shared" ca="1" si="402"/>
        <v>2.7777777777777778E-4</v>
      </c>
      <c r="AG429" s="10">
        <f t="shared" ca="1" si="403"/>
        <v>0.99071759259259407</v>
      </c>
      <c r="AH429" s="9" t="str">
        <f t="shared" ca="1" si="336"/>
        <v>Bowl</v>
      </c>
      <c r="AI429" s="8">
        <f t="shared" ca="1" si="404"/>
        <v>0.99071759259259407</v>
      </c>
      <c r="AJ429" s="23">
        <f t="shared" ca="1" si="405"/>
        <v>0</v>
      </c>
      <c r="AK429" s="8">
        <f t="shared" ca="1" si="406"/>
        <v>0.99071759259259407</v>
      </c>
      <c r="AL429" s="7">
        <f t="shared" ca="1" si="337"/>
        <v>15</v>
      </c>
      <c r="AM429" s="8">
        <f t="shared" ca="1" si="407"/>
        <v>1.7361111111111112E-4</v>
      </c>
      <c r="AN429" s="8">
        <f t="shared" ca="1" si="408"/>
        <v>0.9908912037037052</v>
      </c>
      <c r="AO429" s="7" t="str">
        <f t="shared" ca="1" si="338"/>
        <v>Debit</v>
      </c>
      <c r="AP429" s="1">
        <f t="shared" ca="1" si="409"/>
        <v>1.1226851851853237E-3</v>
      </c>
      <c r="AQ429" s="1">
        <f t="shared" ca="1" si="410"/>
        <v>1.9097222222222222E-3</v>
      </c>
      <c r="AR429">
        <f t="shared" ca="1" si="411"/>
        <v>0</v>
      </c>
      <c r="AS429" s="33">
        <f t="shared" ca="1" si="412"/>
        <v>0</v>
      </c>
      <c r="AT429" s="33">
        <f t="shared" ca="1" si="413"/>
        <v>0</v>
      </c>
      <c r="AX429">
        <f t="shared" si="378"/>
        <v>425</v>
      </c>
      <c r="AY429" s="34">
        <v>4.79326309067718E-4</v>
      </c>
    </row>
    <row r="430" spans="1:51">
      <c r="A430" s="2">
        <v>54</v>
      </c>
      <c r="B430" s="1">
        <f t="shared" si="379"/>
        <v>6.2500000000000001E-4</v>
      </c>
      <c r="C430" s="5">
        <f t="shared" ca="1" si="380"/>
        <v>0.98848379629629757</v>
      </c>
      <c r="D430" s="18">
        <f t="shared" ca="1" si="381"/>
        <v>0.98848379629629757</v>
      </c>
      <c r="E430" s="21">
        <f t="shared" ca="1" si="382"/>
        <v>0</v>
      </c>
      <c r="F430" s="18">
        <f t="shared" ca="1" si="383"/>
        <v>0.98848379629629757</v>
      </c>
      <c r="G430" s="25">
        <f t="shared" ca="1" si="339"/>
        <v>18</v>
      </c>
      <c r="H430" s="18">
        <f t="shared" ca="1" si="384"/>
        <v>2.0833333333333335E-4</v>
      </c>
      <c r="I430" s="18">
        <f t="shared" ca="1" si="385"/>
        <v>0.98869212962963093</v>
      </c>
      <c r="J430" s="16">
        <f t="shared" ca="1" si="386"/>
        <v>0.98869212962963093</v>
      </c>
      <c r="K430" s="23">
        <f t="shared" ca="1" si="387"/>
        <v>1.1574074074072183E-4</v>
      </c>
      <c r="L430" s="16">
        <f t="shared" ca="1" si="388"/>
        <v>0.98880787037037166</v>
      </c>
      <c r="M430" s="15">
        <f t="shared" ca="1" si="340"/>
        <v>26</v>
      </c>
      <c r="N430" s="16">
        <f t="shared" ca="1" si="389"/>
        <v>3.0092592592592595E-4</v>
      </c>
      <c r="O430" s="16">
        <f t="shared" ca="1" si="390"/>
        <v>0.98910879629629755</v>
      </c>
      <c r="P430" s="14">
        <f t="shared" ca="1" si="391"/>
        <v>0.98910879629629755</v>
      </c>
      <c r="Q430" s="23">
        <f>0</f>
        <v>0</v>
      </c>
      <c r="R430" s="14">
        <f t="shared" ca="1" si="392"/>
        <v>0.98910879629629755</v>
      </c>
      <c r="S430" s="13">
        <f t="shared" ca="1" si="341"/>
        <v>26</v>
      </c>
      <c r="T430" s="14">
        <f t="shared" ca="1" si="393"/>
        <v>3.0092592592592595E-4</v>
      </c>
      <c r="U430" s="14">
        <f t="shared" ca="1" si="394"/>
        <v>0.98940972222222345</v>
      </c>
      <c r="V430" s="12">
        <f t="shared" ca="1" si="395"/>
        <v>0.98940972222222345</v>
      </c>
      <c r="W430" s="23">
        <f t="shared" ca="1" si="396"/>
        <v>1.3078703703706118E-3</v>
      </c>
      <c r="X430" s="12">
        <f t="shared" ca="1" si="397"/>
        <v>0.99071759259259407</v>
      </c>
      <c r="Y430" s="11">
        <f t="shared" ca="1" si="342"/>
        <v>50</v>
      </c>
      <c r="Z430" s="12">
        <f t="shared" ca="1" si="398"/>
        <v>5.7870370370370367E-4</v>
      </c>
      <c r="AA430" s="12">
        <f t="shared" ca="1" si="399"/>
        <v>0.99129629629629779</v>
      </c>
      <c r="AB430" s="10">
        <f t="shared" ca="1" si="400"/>
        <v>0.99129629629629779</v>
      </c>
      <c r="AC430" s="23">
        <f>0</f>
        <v>0</v>
      </c>
      <c r="AD430" s="10">
        <f t="shared" ca="1" si="401"/>
        <v>0.99129629629629779</v>
      </c>
      <c r="AE430" s="9">
        <f t="shared" ca="1" si="335"/>
        <v>32</v>
      </c>
      <c r="AF430" s="10">
        <f t="shared" ca="1" si="402"/>
        <v>3.7037037037037035E-4</v>
      </c>
      <c r="AG430" s="10">
        <f t="shared" ca="1" si="403"/>
        <v>0.99166666666666814</v>
      </c>
      <c r="AH430" s="9" t="str">
        <f t="shared" ca="1" si="336"/>
        <v>Bowl</v>
      </c>
      <c r="AI430" s="8">
        <f t="shared" ca="1" si="404"/>
        <v>0.99166666666666814</v>
      </c>
      <c r="AJ430" s="23">
        <f t="shared" ca="1" si="405"/>
        <v>0</v>
      </c>
      <c r="AK430" s="8">
        <f t="shared" ca="1" si="406"/>
        <v>0.99166666666666814</v>
      </c>
      <c r="AL430" s="7">
        <f t="shared" ca="1" si="337"/>
        <v>21</v>
      </c>
      <c r="AM430" s="8">
        <f t="shared" ca="1" si="407"/>
        <v>2.4305555555555555E-4</v>
      </c>
      <c r="AN430" s="8">
        <f t="shared" ca="1" si="408"/>
        <v>0.99190972222222373</v>
      </c>
      <c r="AO430" s="7" t="str">
        <f t="shared" ca="1" si="338"/>
        <v>Debit</v>
      </c>
      <c r="AP430" s="1">
        <f t="shared" ca="1" si="409"/>
        <v>1.4236111111113336E-3</v>
      </c>
      <c r="AQ430" s="1">
        <f t="shared" ca="1" si="410"/>
        <v>2.0023148148148148E-3</v>
      </c>
      <c r="AR430">
        <f t="shared" ca="1" si="411"/>
        <v>0</v>
      </c>
      <c r="AS430" s="33">
        <f t="shared" ca="1" si="412"/>
        <v>0</v>
      </c>
      <c r="AT430" s="33">
        <f t="shared" ca="1" si="413"/>
        <v>0</v>
      </c>
      <c r="AX430">
        <f t="shared" si="378"/>
        <v>426</v>
      </c>
      <c r="AY430" s="34">
        <v>5.8792679398153428E-4</v>
      </c>
    </row>
    <row r="431" spans="1:51">
      <c r="A431" s="2">
        <v>177</v>
      </c>
      <c r="B431" s="1">
        <f t="shared" si="379"/>
        <v>2.0486111111111113E-3</v>
      </c>
      <c r="C431" s="5">
        <f t="shared" ca="1" si="380"/>
        <v>0.99053240740740867</v>
      </c>
      <c r="D431" s="18">
        <f t="shared" ca="1" si="381"/>
        <v>0.99053240740740867</v>
      </c>
      <c r="E431" s="21">
        <f t="shared" ca="1" si="382"/>
        <v>0</v>
      </c>
      <c r="F431" s="18">
        <f t="shared" ca="1" si="383"/>
        <v>0.99053240740740867</v>
      </c>
      <c r="G431" s="25">
        <f t="shared" ca="1" si="339"/>
        <v>26</v>
      </c>
      <c r="H431" s="18">
        <f t="shared" ca="1" si="384"/>
        <v>3.0092592592592595E-4</v>
      </c>
      <c r="I431" s="18">
        <f t="shared" ca="1" si="385"/>
        <v>0.99083333333333456</v>
      </c>
      <c r="J431" s="16">
        <f t="shared" ca="1" si="386"/>
        <v>0.99083333333333456</v>
      </c>
      <c r="K431" s="23">
        <f t="shared" ca="1" si="387"/>
        <v>0</v>
      </c>
      <c r="L431" s="16">
        <f t="shared" ca="1" si="388"/>
        <v>0.99083333333333456</v>
      </c>
      <c r="M431" s="15">
        <f t="shared" ca="1" si="340"/>
        <v>16</v>
      </c>
      <c r="N431" s="16">
        <f t="shared" ca="1" si="389"/>
        <v>1.8518518518518518E-4</v>
      </c>
      <c r="O431" s="16">
        <f t="shared" ca="1" si="390"/>
        <v>0.99101851851851974</v>
      </c>
      <c r="P431" s="14">
        <f t="shared" ca="1" si="391"/>
        <v>0.99101851851851974</v>
      </c>
      <c r="Q431" s="23">
        <f>0</f>
        <v>0</v>
      </c>
      <c r="R431" s="14">
        <f t="shared" ca="1" si="392"/>
        <v>0.99101851851851974</v>
      </c>
      <c r="S431" s="13">
        <f t="shared" ca="1" si="341"/>
        <v>30</v>
      </c>
      <c r="T431" s="14">
        <f t="shared" ca="1" si="393"/>
        <v>3.4722222222222224E-4</v>
      </c>
      <c r="U431" s="14">
        <f t="shared" ca="1" si="394"/>
        <v>0.99136574074074202</v>
      </c>
      <c r="V431" s="12">
        <f t="shared" ca="1" si="395"/>
        <v>0.99136574074074202</v>
      </c>
      <c r="W431" s="23">
        <f t="shared" ca="1" si="396"/>
        <v>3.00925925926121E-4</v>
      </c>
      <c r="X431" s="12">
        <f t="shared" ca="1" si="397"/>
        <v>0.99166666666666814</v>
      </c>
      <c r="Y431" s="11">
        <f t="shared" ca="1" si="342"/>
        <v>49</v>
      </c>
      <c r="Z431" s="12">
        <f t="shared" ca="1" si="398"/>
        <v>5.6712962962962967E-4</v>
      </c>
      <c r="AA431" s="12">
        <f t="shared" ca="1" si="399"/>
        <v>0.99223379629629782</v>
      </c>
      <c r="AB431" s="10">
        <f t="shared" ca="1" si="400"/>
        <v>0.99223379629629782</v>
      </c>
      <c r="AC431" s="23">
        <f>0</f>
        <v>0</v>
      </c>
      <c r="AD431" s="10">
        <f t="shared" ca="1" si="401"/>
        <v>0.99223379629629782</v>
      </c>
      <c r="AE431" s="9">
        <f t="shared" ca="1" si="335"/>
        <v>51</v>
      </c>
      <c r="AF431" s="10">
        <f t="shared" ca="1" si="402"/>
        <v>5.9027777777777778E-4</v>
      </c>
      <c r="AG431" s="10">
        <f t="shared" ca="1" si="403"/>
        <v>0.99282407407407558</v>
      </c>
      <c r="AH431" s="9" t="str">
        <f t="shared" ca="1" si="336"/>
        <v>Burrito</v>
      </c>
      <c r="AI431" s="8">
        <f t="shared" ca="1" si="404"/>
        <v>0.99282407407407558</v>
      </c>
      <c r="AJ431" s="23">
        <f t="shared" ca="1" si="405"/>
        <v>0</v>
      </c>
      <c r="AK431" s="8">
        <f t="shared" ca="1" si="406"/>
        <v>0.99282407407407558</v>
      </c>
      <c r="AL431" s="7">
        <f t="shared" ca="1" si="337"/>
        <v>11</v>
      </c>
      <c r="AM431" s="8">
        <f t="shared" ca="1" si="407"/>
        <v>1.273148148148148E-4</v>
      </c>
      <c r="AN431" s="8">
        <f t="shared" ca="1" si="408"/>
        <v>0.99295138888889034</v>
      </c>
      <c r="AO431" s="7" t="str">
        <f t="shared" ca="1" si="338"/>
        <v>Debit</v>
      </c>
      <c r="AP431" s="1">
        <f t="shared" ca="1" si="409"/>
        <v>3.00925925926121E-4</v>
      </c>
      <c r="AQ431" s="1">
        <f t="shared" ca="1" si="410"/>
        <v>2.1180555555555558E-3</v>
      </c>
      <c r="AR431">
        <f t="shared" ca="1" si="411"/>
        <v>0</v>
      </c>
      <c r="AS431" s="33">
        <f t="shared" ca="1" si="412"/>
        <v>0</v>
      </c>
      <c r="AT431" s="33">
        <f t="shared" ca="1" si="413"/>
        <v>0</v>
      </c>
      <c r="AX431">
        <f t="shared" si="378"/>
        <v>427</v>
      </c>
      <c r="AY431" s="34">
        <v>4.864739347498047E-4</v>
      </c>
    </row>
    <row r="432" spans="1:51">
      <c r="A432" s="2">
        <v>38</v>
      </c>
      <c r="B432" s="1">
        <f t="shared" si="379"/>
        <v>4.3981481481481481E-4</v>
      </c>
      <c r="C432" s="5">
        <f t="shared" ca="1" si="380"/>
        <v>0.99097222222222348</v>
      </c>
      <c r="D432" s="18">
        <f t="shared" ca="1" si="381"/>
        <v>0.99097222222222348</v>
      </c>
      <c r="E432" s="21">
        <f t="shared" ca="1" si="382"/>
        <v>0</v>
      </c>
      <c r="F432" s="18">
        <f t="shared" ca="1" si="383"/>
        <v>0.99097222222222348</v>
      </c>
      <c r="G432" s="25">
        <f t="shared" ca="1" si="339"/>
        <v>14</v>
      </c>
      <c r="H432" s="18">
        <f t="shared" ca="1" si="384"/>
        <v>1.6203703703703703E-4</v>
      </c>
      <c r="I432" s="18">
        <f t="shared" ca="1" si="385"/>
        <v>0.99113425925926046</v>
      </c>
      <c r="J432" s="16">
        <f t="shared" ca="1" si="386"/>
        <v>0.99113425925926046</v>
      </c>
      <c r="K432" s="23">
        <f t="shared" ca="1" si="387"/>
        <v>2.3148148148155467E-4</v>
      </c>
      <c r="L432" s="16">
        <f t="shared" ca="1" si="388"/>
        <v>0.99136574074074202</v>
      </c>
      <c r="M432" s="15">
        <f t="shared" ca="1" si="340"/>
        <v>10</v>
      </c>
      <c r="N432" s="16">
        <f t="shared" ca="1" si="389"/>
        <v>1.1574074074074075E-4</v>
      </c>
      <c r="O432" s="16">
        <f t="shared" ca="1" si="390"/>
        <v>0.99148148148148274</v>
      </c>
      <c r="P432" s="14">
        <f t="shared" ca="1" si="391"/>
        <v>0.99148148148148274</v>
      </c>
      <c r="Q432" s="23">
        <f>0</f>
        <v>0</v>
      </c>
      <c r="R432" s="14">
        <f t="shared" ca="1" si="392"/>
        <v>0.99148148148148274</v>
      </c>
      <c r="S432" s="13">
        <f t="shared" ca="1" si="341"/>
        <v>25</v>
      </c>
      <c r="T432" s="14">
        <f t="shared" ca="1" si="393"/>
        <v>2.8935185185185184E-4</v>
      </c>
      <c r="U432" s="14">
        <f t="shared" ca="1" si="394"/>
        <v>0.9917708333333346</v>
      </c>
      <c r="V432" s="12">
        <f t="shared" ca="1" si="395"/>
        <v>0.9917708333333346</v>
      </c>
      <c r="W432" s="23">
        <f t="shared" ca="1" si="396"/>
        <v>1.0532407407409794E-3</v>
      </c>
      <c r="X432" s="12">
        <f t="shared" ca="1" si="397"/>
        <v>0.99282407407407558</v>
      </c>
      <c r="Y432" s="11">
        <f t="shared" ca="1" si="342"/>
        <v>23</v>
      </c>
      <c r="Z432" s="12">
        <f t="shared" ca="1" si="398"/>
        <v>2.6620370370370372E-4</v>
      </c>
      <c r="AA432" s="12">
        <f t="shared" ca="1" si="399"/>
        <v>0.99309027777777925</v>
      </c>
      <c r="AB432" s="10">
        <f t="shared" ca="1" si="400"/>
        <v>0.99309027777777925</v>
      </c>
      <c r="AC432" s="23">
        <f>0</f>
        <v>0</v>
      </c>
      <c r="AD432" s="10">
        <f t="shared" ca="1" si="401"/>
        <v>0.99309027777777925</v>
      </c>
      <c r="AE432" s="9">
        <f t="shared" ca="1" si="335"/>
        <v>33</v>
      </c>
      <c r="AF432" s="10">
        <f t="shared" ca="1" si="402"/>
        <v>3.8194444444444446E-4</v>
      </c>
      <c r="AG432" s="10">
        <f t="shared" ca="1" si="403"/>
        <v>0.99347222222222364</v>
      </c>
      <c r="AH432" s="9" t="str">
        <f t="shared" ca="1" si="336"/>
        <v>Bowl</v>
      </c>
      <c r="AI432" s="8">
        <f t="shared" ca="1" si="404"/>
        <v>0.99347222222222364</v>
      </c>
      <c r="AJ432" s="23">
        <f t="shared" ca="1" si="405"/>
        <v>0</v>
      </c>
      <c r="AK432" s="8">
        <f t="shared" ca="1" si="406"/>
        <v>0.99347222222222364</v>
      </c>
      <c r="AL432" s="7">
        <f t="shared" ca="1" si="337"/>
        <v>17</v>
      </c>
      <c r="AM432" s="8">
        <f t="shared" ca="1" si="407"/>
        <v>1.9675925925925926E-4</v>
      </c>
      <c r="AN432" s="8">
        <f t="shared" ca="1" si="408"/>
        <v>0.99366898148148286</v>
      </c>
      <c r="AO432" s="7" t="str">
        <f t="shared" ca="1" si="338"/>
        <v>Debit</v>
      </c>
      <c r="AP432" s="1">
        <f t="shared" ca="1" si="409"/>
        <v>1.2847222222225341E-3</v>
      </c>
      <c r="AQ432" s="1">
        <f t="shared" ca="1" si="410"/>
        <v>1.4120370370370372E-3</v>
      </c>
      <c r="AR432">
        <f t="shared" ca="1" si="411"/>
        <v>0</v>
      </c>
      <c r="AS432" s="33">
        <f t="shared" ca="1" si="412"/>
        <v>0</v>
      </c>
      <c r="AT432" s="33">
        <f t="shared" ca="1" si="413"/>
        <v>0</v>
      </c>
      <c r="AX432">
        <f t="shared" si="378"/>
        <v>428</v>
      </c>
      <c r="AY432" s="34">
        <v>6.1030564263326573E-4</v>
      </c>
    </row>
    <row r="433" spans="1:51">
      <c r="A433" s="2">
        <v>32</v>
      </c>
      <c r="B433" s="1">
        <f t="shared" si="379"/>
        <v>3.7037037037037035E-4</v>
      </c>
      <c r="C433" s="5">
        <f t="shared" ca="1" si="380"/>
        <v>0.99134259259259383</v>
      </c>
      <c r="D433" s="18">
        <f t="shared" ca="1" si="381"/>
        <v>0.99134259259259383</v>
      </c>
      <c r="E433" s="21">
        <f t="shared" ca="1" si="382"/>
        <v>0</v>
      </c>
      <c r="F433" s="18">
        <f t="shared" ca="1" si="383"/>
        <v>0.99134259259259383</v>
      </c>
      <c r="G433" s="25">
        <f t="shared" ca="1" si="339"/>
        <v>30</v>
      </c>
      <c r="H433" s="18">
        <f t="shared" ca="1" si="384"/>
        <v>3.4722222222222224E-4</v>
      </c>
      <c r="I433" s="18">
        <f t="shared" ca="1" si="385"/>
        <v>0.99168981481481611</v>
      </c>
      <c r="J433" s="16">
        <f t="shared" ca="1" si="386"/>
        <v>0.99168981481481611</v>
      </c>
      <c r="K433" s="23">
        <f t="shared" ca="1" si="387"/>
        <v>8.1018518518494176E-5</v>
      </c>
      <c r="L433" s="16">
        <f t="shared" ca="1" si="388"/>
        <v>0.9917708333333346</v>
      </c>
      <c r="M433" s="15">
        <f t="shared" ca="1" si="340"/>
        <v>24</v>
      </c>
      <c r="N433" s="16">
        <f t="shared" ca="1" si="389"/>
        <v>2.7777777777777778E-4</v>
      </c>
      <c r="O433" s="16">
        <f t="shared" ca="1" si="390"/>
        <v>0.99204861111111242</v>
      </c>
      <c r="P433" s="14">
        <f t="shared" ca="1" si="391"/>
        <v>0.99204861111111242</v>
      </c>
      <c r="Q433" s="23">
        <f>0</f>
        <v>0</v>
      </c>
      <c r="R433" s="14">
        <f t="shared" ca="1" si="392"/>
        <v>0.99204861111111242</v>
      </c>
      <c r="S433" s="13">
        <f t="shared" ca="1" si="341"/>
        <v>16</v>
      </c>
      <c r="T433" s="14">
        <f t="shared" ca="1" si="393"/>
        <v>1.8518518518518518E-4</v>
      </c>
      <c r="U433" s="14">
        <f t="shared" ca="1" si="394"/>
        <v>0.9922337962962976</v>
      </c>
      <c r="V433" s="12">
        <f t="shared" ca="1" si="395"/>
        <v>0.9922337962962976</v>
      </c>
      <c r="W433" s="23">
        <f t="shared" ca="1" si="396"/>
        <v>1.2384259259260455E-3</v>
      </c>
      <c r="X433" s="12">
        <f t="shared" ca="1" si="397"/>
        <v>0.99347222222222364</v>
      </c>
      <c r="Y433" s="11">
        <f t="shared" ca="1" si="342"/>
        <v>45</v>
      </c>
      <c r="Z433" s="12">
        <f t="shared" ca="1" si="398"/>
        <v>5.2083333333333333E-4</v>
      </c>
      <c r="AA433" s="12">
        <f t="shared" ca="1" si="399"/>
        <v>0.99399305555555695</v>
      </c>
      <c r="AB433" s="10">
        <f t="shared" ca="1" si="400"/>
        <v>0.99399305555555695</v>
      </c>
      <c r="AC433" s="23">
        <f>0</f>
        <v>0</v>
      </c>
      <c r="AD433" s="10">
        <f t="shared" ca="1" si="401"/>
        <v>0.99399305555555695</v>
      </c>
      <c r="AE433" s="9">
        <f t="shared" ca="1" si="335"/>
        <v>49</v>
      </c>
      <c r="AF433" s="10">
        <f t="shared" ca="1" si="402"/>
        <v>5.6712962962962967E-4</v>
      </c>
      <c r="AG433" s="10">
        <f t="shared" ca="1" si="403"/>
        <v>0.99456018518518663</v>
      </c>
      <c r="AH433" s="9" t="str">
        <f t="shared" ca="1" si="336"/>
        <v>Bowl</v>
      </c>
      <c r="AI433" s="8">
        <f t="shared" ca="1" si="404"/>
        <v>0.99456018518518663</v>
      </c>
      <c r="AJ433" s="23">
        <f t="shared" ca="1" si="405"/>
        <v>0</v>
      </c>
      <c r="AK433" s="8">
        <f t="shared" ca="1" si="406"/>
        <v>0.99456018518518663</v>
      </c>
      <c r="AL433" s="7">
        <f t="shared" ca="1" si="337"/>
        <v>23</v>
      </c>
      <c r="AM433" s="8">
        <f t="shared" ca="1" si="407"/>
        <v>2.6620370370370372E-4</v>
      </c>
      <c r="AN433" s="8">
        <f t="shared" ca="1" si="408"/>
        <v>0.9948263888888903</v>
      </c>
      <c r="AO433" s="7" t="str">
        <f t="shared" ca="1" si="338"/>
        <v>Debit</v>
      </c>
      <c r="AP433" s="1">
        <f t="shared" ca="1" si="409"/>
        <v>1.3194444444445397E-3</v>
      </c>
      <c r="AQ433" s="1">
        <f t="shared" ca="1" si="410"/>
        <v>2.1643518518518518E-3</v>
      </c>
      <c r="AR433">
        <f t="shared" ca="1" si="411"/>
        <v>0</v>
      </c>
      <c r="AS433" s="33">
        <f t="shared" ca="1" si="412"/>
        <v>0</v>
      </c>
      <c r="AT433" s="33">
        <f t="shared" ca="1" si="413"/>
        <v>0</v>
      </c>
      <c r="AX433">
        <f t="shared" si="378"/>
        <v>429</v>
      </c>
      <c r="AY433" s="34">
        <v>5.1122466806431254E-4</v>
      </c>
    </row>
    <row r="434" spans="1:51">
      <c r="A434" s="2">
        <v>36</v>
      </c>
      <c r="B434" s="1">
        <f t="shared" si="379"/>
        <v>4.1666666666666669E-4</v>
      </c>
      <c r="C434" s="5">
        <f t="shared" ca="1" si="380"/>
        <v>0.99175925925926045</v>
      </c>
      <c r="D434" s="18">
        <f t="shared" ca="1" si="381"/>
        <v>0.99175925925926045</v>
      </c>
      <c r="E434" s="21">
        <f t="shared" ca="1" si="382"/>
        <v>0</v>
      </c>
      <c r="F434" s="18">
        <f t="shared" ca="1" si="383"/>
        <v>0.99175925925926045</v>
      </c>
      <c r="G434" s="25">
        <f t="shared" ca="1" si="339"/>
        <v>24</v>
      </c>
      <c r="H434" s="18">
        <f t="shared" ca="1" si="384"/>
        <v>2.7777777777777778E-4</v>
      </c>
      <c r="I434" s="18">
        <f t="shared" ca="1" si="385"/>
        <v>0.99203703703703827</v>
      </c>
      <c r="J434" s="16">
        <f t="shared" ca="1" si="386"/>
        <v>0.99203703703703827</v>
      </c>
      <c r="K434" s="23">
        <f t="shared" ca="1" si="387"/>
        <v>1.9675925925932702E-4</v>
      </c>
      <c r="L434" s="16">
        <f t="shared" ca="1" si="388"/>
        <v>0.9922337962962976</v>
      </c>
      <c r="M434" s="15">
        <f t="shared" ca="1" si="340"/>
        <v>13</v>
      </c>
      <c r="N434" s="16">
        <f t="shared" ca="1" si="389"/>
        <v>1.5046296296296297E-4</v>
      </c>
      <c r="O434" s="16">
        <f t="shared" ca="1" si="390"/>
        <v>0.99238425925926055</v>
      </c>
      <c r="P434" s="14">
        <f t="shared" ca="1" si="391"/>
        <v>0.99238425925926055</v>
      </c>
      <c r="Q434" s="23">
        <f>0</f>
        <v>0</v>
      </c>
      <c r="R434" s="14">
        <f t="shared" ca="1" si="392"/>
        <v>0.99238425925926055</v>
      </c>
      <c r="S434" s="13">
        <f t="shared" ca="1" si="341"/>
        <v>41</v>
      </c>
      <c r="T434" s="14">
        <f t="shared" ca="1" si="393"/>
        <v>4.7453703703703704E-4</v>
      </c>
      <c r="U434" s="14">
        <f t="shared" ca="1" si="394"/>
        <v>0.99285879629629759</v>
      </c>
      <c r="V434" s="12">
        <f t="shared" ca="1" si="395"/>
        <v>0.99285879629629759</v>
      </c>
      <c r="W434" s="23">
        <f t="shared" ca="1" si="396"/>
        <v>1.7013888888890438E-3</v>
      </c>
      <c r="X434" s="12">
        <f t="shared" ca="1" si="397"/>
        <v>0.99456018518518663</v>
      </c>
      <c r="Y434" s="11">
        <f t="shared" ca="1" si="342"/>
        <v>27</v>
      </c>
      <c r="Z434" s="12">
        <f t="shared" ca="1" si="398"/>
        <v>3.1250000000000001E-4</v>
      </c>
      <c r="AA434" s="12">
        <f t="shared" ca="1" si="399"/>
        <v>0.99487268518518668</v>
      </c>
      <c r="AB434" s="10">
        <f t="shared" ca="1" si="400"/>
        <v>0.99487268518518668</v>
      </c>
      <c r="AC434" s="23">
        <f>0</f>
        <v>0</v>
      </c>
      <c r="AD434" s="10">
        <f t="shared" ca="1" si="401"/>
        <v>0.99487268518518668</v>
      </c>
      <c r="AE434" s="9">
        <f t="shared" ca="1" si="335"/>
        <v>69</v>
      </c>
      <c r="AF434" s="10">
        <f t="shared" ca="1" si="402"/>
        <v>7.9861111111111116E-4</v>
      </c>
      <c r="AG434" s="10">
        <f t="shared" ca="1" si="403"/>
        <v>0.9956712962962978</v>
      </c>
      <c r="AH434" s="9" t="str">
        <f t="shared" ca="1" si="336"/>
        <v>Quesadilla</v>
      </c>
      <c r="AI434" s="8">
        <f t="shared" ca="1" si="404"/>
        <v>0.9956712962962978</v>
      </c>
      <c r="AJ434" s="23">
        <f t="shared" ca="1" si="405"/>
        <v>0</v>
      </c>
      <c r="AK434" s="8">
        <f t="shared" ca="1" si="406"/>
        <v>0.9956712962962978</v>
      </c>
      <c r="AL434" s="7">
        <f t="shared" ca="1" si="337"/>
        <v>15</v>
      </c>
      <c r="AM434" s="8">
        <f t="shared" ca="1" si="407"/>
        <v>1.7361111111111112E-4</v>
      </c>
      <c r="AN434" s="8">
        <f t="shared" ca="1" si="408"/>
        <v>0.99584490740740894</v>
      </c>
      <c r="AO434" s="7" t="str">
        <f t="shared" ca="1" si="338"/>
        <v>Debit</v>
      </c>
      <c r="AP434" s="1">
        <f t="shared" ca="1" si="409"/>
        <v>1.8981481481483709E-3</v>
      </c>
      <c r="AQ434" s="1">
        <f t="shared" ca="1" si="410"/>
        <v>2.1874999999999998E-3</v>
      </c>
      <c r="AR434">
        <f t="shared" ca="1" si="411"/>
        <v>0</v>
      </c>
      <c r="AS434" s="33">
        <f t="shared" ca="1" si="412"/>
        <v>0</v>
      </c>
      <c r="AT434" s="33">
        <f t="shared" ca="1" si="413"/>
        <v>0</v>
      </c>
      <c r="AX434">
        <f t="shared" si="378"/>
        <v>430</v>
      </c>
      <c r="AY434" s="34">
        <v>4.9670248078266554E-4</v>
      </c>
    </row>
    <row r="435" spans="1:51">
      <c r="A435" s="2"/>
      <c r="B435" s="1"/>
      <c r="C435" s="5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33"/>
      <c r="AT435" s="33"/>
      <c r="AX435">
        <f t="shared" si="378"/>
        <v>431</v>
      </c>
      <c r="AY435" s="34">
        <v>4.8709381551366058E-4</v>
      </c>
    </row>
    <row r="436" spans="1:51">
      <c r="A436" s="2"/>
      <c r="B436" s="1"/>
      <c r="C436" s="5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33"/>
      <c r="AT436" s="33"/>
      <c r="AX436">
        <f t="shared" si="378"/>
        <v>432</v>
      </c>
      <c r="AY436" s="34">
        <v>5.0751222921032867E-4</v>
      </c>
    </row>
    <row r="437" spans="1:51">
      <c r="A437" s="2"/>
      <c r="B437" s="1"/>
      <c r="C437" s="5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33"/>
      <c r="AT437" s="33"/>
      <c r="AX437">
        <f t="shared" si="378"/>
        <v>433</v>
      </c>
      <c r="AY437" s="34">
        <v>6.4296354714338624E-4</v>
      </c>
    </row>
    <row r="438" spans="1:51">
      <c r="A438" s="2"/>
      <c r="B438" s="1"/>
      <c r="C438" s="5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33"/>
      <c r="AT438" s="33"/>
      <c r="AX438">
        <f t="shared" si="378"/>
        <v>434</v>
      </c>
      <c r="AY438" s="34">
        <v>4.3926886792455263E-4</v>
      </c>
    </row>
    <row r="439" spans="1:51">
      <c r="A439" s="2"/>
      <c r="B439" s="1"/>
      <c r="C439" s="5"/>
      <c r="D439" s="5"/>
      <c r="E439" s="29"/>
      <c r="F439" s="5"/>
      <c r="G439" s="5" t="s">
        <v>14</v>
      </c>
      <c r="H439" s="28"/>
      <c r="K439" s="28"/>
      <c r="M439" t="s">
        <v>19</v>
      </c>
      <c r="S439" t="s">
        <v>24</v>
      </c>
      <c r="Y439" t="s">
        <v>29</v>
      </c>
      <c r="AE439" t="s">
        <v>34</v>
      </c>
      <c r="AL439" t="s">
        <v>40</v>
      </c>
      <c r="AR439" s="4"/>
      <c r="AS439" s="4" t="s">
        <v>56</v>
      </c>
      <c r="AT439" s="5" t="s">
        <v>57</v>
      </c>
      <c r="AX439">
        <f t="shared" si="378"/>
        <v>435</v>
      </c>
      <c r="AY439" s="34">
        <v>5.614338707793698E-4</v>
      </c>
    </row>
    <row r="440" spans="1:51">
      <c r="A440" s="2"/>
      <c r="B440" s="1"/>
      <c r="C440" s="5"/>
      <c r="D440" s="5"/>
      <c r="E440" s="29"/>
      <c r="F440" s="5" t="s">
        <v>58</v>
      </c>
      <c r="G440" s="43">
        <f ca="1">AVERAGE(G5:G434)</f>
        <v>20.141860465116277</v>
      </c>
      <c r="H440" s="5"/>
      <c r="I440" s="4"/>
      <c r="J440" s="5"/>
      <c r="K440" s="4"/>
      <c r="L440" s="4" t="s">
        <v>58</v>
      </c>
      <c r="M440" s="43">
        <f ca="1">AVERAGE(M5:M434)</f>
        <v>20.851162790697675</v>
      </c>
      <c r="N440" s="5"/>
      <c r="O440" s="4"/>
      <c r="P440" s="5"/>
      <c r="Q440" s="4"/>
      <c r="R440" s="4" t="s">
        <v>58</v>
      </c>
      <c r="S440" s="43">
        <f ca="1">AVERAGE(S5:S434)</f>
        <v>30.055813953488371</v>
      </c>
      <c r="T440" s="5"/>
      <c r="U440" s="4"/>
      <c r="V440" s="5"/>
      <c r="W440" s="4"/>
      <c r="X440" s="4" t="s">
        <v>58</v>
      </c>
      <c r="Y440" s="43">
        <f ca="1">AVERAGE(Y5:Y434)</f>
        <v>35.351162790697671</v>
      </c>
      <c r="Z440" s="5"/>
      <c r="AA440" s="4"/>
      <c r="AB440" s="5"/>
      <c r="AC440" s="4"/>
      <c r="AD440" s="4" t="s">
        <v>58</v>
      </c>
      <c r="AE440" s="43">
        <f ca="1">AVERAGE(AE5:AE434)</f>
        <v>39.804651162790698</v>
      </c>
      <c r="AF440" s="5"/>
      <c r="AG440" s="4"/>
      <c r="AH440" s="4"/>
      <c r="AI440" s="5"/>
      <c r="AJ440" s="4"/>
      <c r="AK440" s="4" t="s">
        <v>58</v>
      </c>
      <c r="AL440" s="43">
        <f ca="1">AVERAGE(AL5:AL434)</f>
        <v>24.704651162790697</v>
      </c>
      <c r="AM440" s="5"/>
      <c r="AR440" s="30" t="s">
        <v>59</v>
      </c>
      <c r="AS440" s="5">
        <f ca="1">SUM(AS6:AS434)</f>
        <v>0.12994212962963758</v>
      </c>
      <c r="AT440" s="5">
        <f ca="1">SUM(AT5:AT434)</f>
        <v>0.63025462962962953</v>
      </c>
      <c r="AX440">
        <f t="shared" si="378"/>
        <v>436</v>
      </c>
      <c r="AY440" s="34">
        <v>6.3301840241494268E-4</v>
      </c>
    </row>
    <row r="441" spans="1:51">
      <c r="A441" s="2"/>
      <c r="B441" s="1"/>
      <c r="C441" s="5"/>
      <c r="D441" s="5"/>
      <c r="E441" s="27"/>
      <c r="F441" s="5" t="s">
        <v>54</v>
      </c>
      <c r="G441" s="4">
        <f ca="1">MIN(G5:G434)</f>
        <v>10</v>
      </c>
      <c r="H441" s="5"/>
      <c r="I441" s="4"/>
      <c r="J441" s="5"/>
      <c r="K441" s="5"/>
      <c r="L441" s="4" t="s">
        <v>54</v>
      </c>
      <c r="M441" s="4">
        <f ca="1">MIN(M5:M434)</f>
        <v>8</v>
      </c>
      <c r="N441" s="5"/>
      <c r="O441" s="4"/>
      <c r="P441" s="5"/>
      <c r="Q441" s="5"/>
      <c r="R441" s="4" t="s">
        <v>54</v>
      </c>
      <c r="S441" s="4">
        <f ca="1">MIN(S5:S434)</f>
        <v>15</v>
      </c>
      <c r="T441" s="5"/>
      <c r="U441" s="4"/>
      <c r="V441" s="5"/>
      <c r="W441" s="5"/>
      <c r="X441" s="4" t="s">
        <v>54</v>
      </c>
      <c r="Y441" s="4">
        <f ca="1">MIN(Y5:Y434)</f>
        <v>20</v>
      </c>
      <c r="Z441" s="5"/>
      <c r="AA441" s="4"/>
      <c r="AB441" s="5"/>
      <c r="AC441" s="5"/>
      <c r="AD441" s="4" t="s">
        <v>54</v>
      </c>
      <c r="AE441" s="4">
        <f ca="1">MIN(AE5:AE434)</f>
        <v>20</v>
      </c>
      <c r="AF441" s="5"/>
      <c r="AG441" s="4"/>
      <c r="AH441" s="4"/>
      <c r="AI441" s="5"/>
      <c r="AJ441" s="5"/>
      <c r="AK441" s="4" t="s">
        <v>54</v>
      </c>
      <c r="AL441" s="4">
        <f ca="1">MIN(AL5:AL434)</f>
        <v>10</v>
      </c>
      <c r="AM441" s="5"/>
      <c r="AR441" s="30" t="s">
        <v>58</v>
      </c>
      <c r="AS441" s="5">
        <f ca="1">AS440/COUNTIF(AR5:AR434, 1)</f>
        <v>4.0862304914980374E-4</v>
      </c>
      <c r="AT441" s="5">
        <f ca="1">AT440/COUNTIF(AR5:AR434, 1)</f>
        <v>1.9819327975774512E-3</v>
      </c>
      <c r="AX441">
        <f t="shared" si="378"/>
        <v>437</v>
      </c>
      <c r="AY441" s="34">
        <v>5.3455479850924084E-4</v>
      </c>
    </row>
    <row r="442" spans="1:51">
      <c r="A442" s="2"/>
      <c r="B442" s="1"/>
      <c r="C442" s="5"/>
      <c r="D442" s="4"/>
      <c r="E442" s="31"/>
      <c r="F442" s="5" t="s">
        <v>53</v>
      </c>
      <c r="G442" s="4">
        <f ca="1">MAX(G5:G434)</f>
        <v>30</v>
      </c>
      <c r="H442" s="5"/>
      <c r="I442" s="4"/>
      <c r="J442" s="5"/>
      <c r="K442" s="5"/>
      <c r="L442" s="4" t="s">
        <v>53</v>
      </c>
      <c r="M442" s="4">
        <f ca="1">MAX(M5:M434)</f>
        <v>35</v>
      </c>
      <c r="N442" s="5"/>
      <c r="O442" s="4"/>
      <c r="P442" s="5"/>
      <c r="Q442" s="4"/>
      <c r="R442" s="4" t="s">
        <v>53</v>
      </c>
      <c r="S442" s="4">
        <f ca="1">MAX(S5:S434)</f>
        <v>45</v>
      </c>
      <c r="T442" s="4"/>
      <c r="U442" s="4"/>
      <c r="V442" s="5"/>
      <c r="W442" s="4"/>
      <c r="X442" s="4" t="s">
        <v>53</v>
      </c>
      <c r="Y442" s="4">
        <f ca="1">MAX(Y5:Y434)</f>
        <v>50</v>
      </c>
      <c r="Z442" s="4"/>
      <c r="AA442" s="4"/>
      <c r="AB442" s="5"/>
      <c r="AC442" s="4"/>
      <c r="AD442" s="4" t="s">
        <v>53</v>
      </c>
      <c r="AE442" s="4">
        <f ca="1">MAX(AE5:AE434)</f>
        <v>69</v>
      </c>
      <c r="AF442" s="4"/>
      <c r="AG442" s="4"/>
      <c r="AH442" s="4"/>
      <c r="AI442" s="5"/>
      <c r="AJ442" s="4"/>
      <c r="AK442" s="4" t="s">
        <v>53</v>
      </c>
      <c r="AL442" s="4">
        <f ca="1">MAX(AL5:AL434)</f>
        <v>60</v>
      </c>
      <c r="AM442" s="4"/>
      <c r="AX442">
        <f t="shared" si="378"/>
        <v>438</v>
      </c>
      <c r="AY442" s="34">
        <v>6.2568936491353528E-4</v>
      </c>
    </row>
    <row r="443" spans="1:51">
      <c r="H443" s="28"/>
      <c r="K443" s="28"/>
      <c r="AX443">
        <f t="shared" si="378"/>
        <v>439</v>
      </c>
      <c r="AY443" s="34">
        <v>4.6878639645934773E-4</v>
      </c>
    </row>
    <row r="444" spans="1:51">
      <c r="A444" s="3"/>
      <c r="B444" s="41" t="s">
        <v>60</v>
      </c>
      <c r="C444" s="42" t="s">
        <v>61</v>
      </c>
      <c r="H444" s="28"/>
      <c r="K444" s="28"/>
      <c r="AC444" t="str">
        <f>'2'!AD365</f>
        <v>Prob</v>
      </c>
      <c r="AD444" t="str">
        <f>'2'!AE365</f>
        <v>Randbetween Values</v>
      </c>
      <c r="AJ444" t="str">
        <f>'2'!AK365</f>
        <v>Prob</v>
      </c>
      <c r="AK444" t="str">
        <f>'2'!AL365</f>
        <v>Randbetween Values</v>
      </c>
      <c r="AX444">
        <f t="shared" si="378"/>
        <v>440</v>
      </c>
      <c r="AY444" s="34">
        <v>5.0515935214211823E-4</v>
      </c>
    </row>
    <row r="445" spans="1:51">
      <c r="A445" s="32" t="s">
        <v>62</v>
      </c>
      <c r="B445" s="3">
        <v>1</v>
      </c>
      <c r="C445">
        <v>240</v>
      </c>
      <c r="D445" s="40" t="s">
        <v>63</v>
      </c>
      <c r="E445" s="39" t="s">
        <v>64</v>
      </c>
      <c r="AC445">
        <f>'2'!AD366</f>
        <v>0.2</v>
      </c>
      <c r="AD445" t="str">
        <f>'2'!AE366</f>
        <v>Burrito</v>
      </c>
      <c r="AE445">
        <f>'2'!AF366</f>
        <v>30</v>
      </c>
      <c r="AF445">
        <f>'2'!AG366</f>
        <v>60</v>
      </c>
      <c r="AJ445">
        <f>'2'!AK366</f>
        <v>0.2</v>
      </c>
      <c r="AK445" t="str">
        <f>'2'!AL366</f>
        <v>Cash</v>
      </c>
      <c r="AL445">
        <f>'2'!AM366</f>
        <v>30</v>
      </c>
      <c r="AM445">
        <f>'2'!AN366</f>
        <v>60</v>
      </c>
      <c r="AX445">
        <f t="shared" si="378"/>
        <v>441</v>
      </c>
      <c r="AY445" s="34">
        <v>5.3171804249390882E-4</v>
      </c>
    </row>
    <row r="446" spans="1:51">
      <c r="A446" s="19" t="s">
        <v>67</v>
      </c>
      <c r="B446">
        <v>60</v>
      </c>
      <c r="C446">
        <v>300</v>
      </c>
      <c r="D446" s="40" t="s">
        <v>63</v>
      </c>
      <c r="E446" s="39" t="s">
        <v>68</v>
      </c>
      <c r="AC446">
        <f>'2'!AD367</f>
        <v>0.8</v>
      </c>
      <c r="AD446" t="str">
        <f>'2'!AE367</f>
        <v>Bowl</v>
      </c>
      <c r="AE446">
        <f>'2'!AF367</f>
        <v>20</v>
      </c>
      <c r="AF446">
        <f>'2'!AG367</f>
        <v>50</v>
      </c>
      <c r="AJ446">
        <f>'2'!AK367</f>
        <v>1</v>
      </c>
      <c r="AK446" t="str">
        <f>'2'!AL367</f>
        <v>Debit</v>
      </c>
      <c r="AL446">
        <f>'2'!AM367</f>
        <v>10</v>
      </c>
      <c r="AM446">
        <f>'2'!AN367</f>
        <v>30</v>
      </c>
      <c r="AX446">
        <f t="shared" si="378"/>
        <v>442</v>
      </c>
      <c r="AY446" s="34">
        <v>5.4237498539550497E-4</v>
      </c>
    </row>
    <row r="447" spans="1:51">
      <c r="A447" t="s">
        <v>71</v>
      </c>
      <c r="B447">
        <v>1</v>
      </c>
      <c r="C447">
        <v>180</v>
      </c>
      <c r="D447" s="40" t="s">
        <v>63</v>
      </c>
      <c r="E447" s="39" t="s">
        <v>72</v>
      </c>
      <c r="AC447">
        <f>'2'!AD368</f>
        <v>1</v>
      </c>
      <c r="AD447" t="str">
        <f>'2'!AE368</f>
        <v>Quesadilla</v>
      </c>
      <c r="AE447">
        <f>'2'!AF368</f>
        <v>40</v>
      </c>
      <c r="AF447">
        <f>'2'!AG368</f>
        <v>70</v>
      </c>
      <c r="AX447">
        <f t="shared" si="378"/>
        <v>443</v>
      </c>
      <c r="AY447" s="34">
        <v>5.7010478346686982E-4</v>
      </c>
    </row>
    <row r="448" spans="1:51">
      <c r="A448" s="2"/>
      <c r="B448" s="1"/>
      <c r="C448" s="5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33"/>
      <c r="AT448" s="33"/>
      <c r="AX448">
        <f t="shared" si="378"/>
        <v>444</v>
      </c>
      <c r="AY448" s="34">
        <v>4.3886850687165508E-4</v>
      </c>
    </row>
    <row r="449" spans="1:51">
      <c r="A449" s="2"/>
      <c r="B449" s="1"/>
      <c r="C449" s="5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33"/>
      <c r="AT449" s="33"/>
      <c r="AX449">
        <f t="shared" si="378"/>
        <v>445</v>
      </c>
      <c r="AY449" s="34">
        <v>4.7602929187045905E-4</v>
      </c>
    </row>
    <row r="450" spans="1:51">
      <c r="A450" s="2"/>
      <c r="B450" s="1"/>
      <c r="C450" s="5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33"/>
      <c r="AT450" s="33"/>
      <c r="AX450">
        <f t="shared" si="378"/>
        <v>446</v>
      </c>
      <c r="AY450" s="34">
        <v>4.7776616742135821E-4</v>
      </c>
    </row>
    <row r="451" spans="1:51">
      <c r="A451" s="2"/>
      <c r="B451" s="1"/>
      <c r="C451" s="5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33"/>
      <c r="AT451" s="33"/>
      <c r="AX451">
        <f t="shared" si="378"/>
        <v>447</v>
      </c>
      <c r="AY451" s="34">
        <v>5.3917714884698298E-4</v>
      </c>
    </row>
    <row r="452" spans="1:51">
      <c r="A452" s="2"/>
      <c r="B452" s="1"/>
      <c r="C452" s="5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33"/>
      <c r="AT452" s="33"/>
      <c r="AX452">
        <f t="shared" si="378"/>
        <v>448</v>
      </c>
      <c r="AY452" s="34">
        <v>5.0428857540928335E-4</v>
      </c>
    </row>
    <row r="453" spans="1:51">
      <c r="A453" s="2"/>
      <c r="B453" s="1"/>
      <c r="C453" s="5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33"/>
      <c r="AT453" s="33"/>
      <c r="AX453">
        <f t="shared" si="378"/>
        <v>449</v>
      </c>
      <c r="AY453" s="34">
        <v>6.0936230117265746E-4</v>
      </c>
    </row>
    <row r="454" spans="1:51">
      <c r="A454" s="2"/>
      <c r="B454" s="1"/>
      <c r="C454" s="5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33"/>
      <c r="AT454" s="33"/>
      <c r="AX454">
        <f t="shared" si="378"/>
        <v>450</v>
      </c>
      <c r="AY454" s="34">
        <v>4.2958318820387711E-4</v>
      </c>
    </row>
    <row r="455" spans="1:51">
      <c r="A455" s="2"/>
      <c r="B455" s="1"/>
      <c r="C455" s="5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33"/>
      <c r="AT455" s="33"/>
      <c r="AX455">
        <f t="shared" ref="AX455:AX518" si="414">AX454+1</f>
        <v>451</v>
      </c>
      <c r="AY455" s="34">
        <v>4.934764309764395E-4</v>
      </c>
    </row>
    <row r="456" spans="1:51">
      <c r="A456" s="2"/>
      <c r="B456" s="1"/>
      <c r="C456" s="5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33"/>
      <c r="AT456" s="33"/>
      <c r="AX456">
        <f t="shared" si="414"/>
        <v>452</v>
      </c>
      <c r="AY456" s="34">
        <v>5.1253494060097551E-4</v>
      </c>
    </row>
    <row r="457" spans="1:51">
      <c r="A457" s="2"/>
      <c r="B457" s="1"/>
      <c r="C457" s="5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33"/>
      <c r="AT457" s="33"/>
      <c r="AX457">
        <f t="shared" si="414"/>
        <v>453</v>
      </c>
      <c r="AY457" s="34">
        <v>4.1855928255301965E-4</v>
      </c>
    </row>
    <row r="458" spans="1:51">
      <c r="A458" s="2"/>
      <c r="B458" s="1"/>
      <c r="C458" s="5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33"/>
      <c r="AT458" s="33"/>
      <c r="AX458">
        <f t="shared" si="414"/>
        <v>454</v>
      </c>
      <c r="AY458" s="34">
        <v>5.4100632764427631E-4</v>
      </c>
    </row>
    <row r="459" spans="1:51">
      <c r="A459" s="2"/>
      <c r="B459" s="1"/>
      <c r="C459" s="5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33"/>
      <c r="AT459" s="33"/>
      <c r="AX459">
        <f t="shared" si="414"/>
        <v>455</v>
      </c>
      <c r="AY459" s="34">
        <v>5.6396313766597314E-4</v>
      </c>
    </row>
    <row r="460" spans="1:51">
      <c r="A460" s="2"/>
      <c r="B460" s="1"/>
      <c r="C460" s="5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33"/>
      <c r="AT460" s="33"/>
      <c r="AX460">
        <f t="shared" si="414"/>
        <v>456</v>
      </c>
      <c r="AY460" s="34">
        <v>5.712424295365022E-4</v>
      </c>
    </row>
    <row r="461" spans="1:51">
      <c r="A461" s="2"/>
      <c r="B461" s="1"/>
      <c r="C461" s="5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33"/>
      <c r="AT461" s="33"/>
      <c r="AX461">
        <f t="shared" si="414"/>
        <v>457</v>
      </c>
      <c r="AY461" s="34">
        <v>5.6293402777776356E-4</v>
      </c>
    </row>
    <row r="462" spans="1:51">
      <c r="A462" s="2"/>
      <c r="B462" s="1"/>
      <c r="C462" s="5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33"/>
      <c r="AT462" s="33"/>
      <c r="AX462">
        <f t="shared" si="414"/>
        <v>458</v>
      </c>
      <c r="AY462" s="34">
        <v>5.3930105654243095E-4</v>
      </c>
    </row>
    <row r="463" spans="1:51">
      <c r="A463" s="2"/>
      <c r="B463" s="1"/>
      <c r="C463" s="5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33"/>
      <c r="AT463" s="33"/>
      <c r="AX463">
        <f t="shared" si="414"/>
        <v>459</v>
      </c>
      <c r="AY463" s="34">
        <v>5.1959973296176662E-4</v>
      </c>
    </row>
    <row r="464" spans="1:51">
      <c r="A464" s="2"/>
      <c r="B464" s="1"/>
      <c r="C464" s="5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33"/>
      <c r="AT464" s="33"/>
      <c r="AX464">
        <f t="shared" si="414"/>
        <v>460</v>
      </c>
      <c r="AY464" s="34">
        <v>5.8831853012892719E-4</v>
      </c>
    </row>
    <row r="465" spans="1:51">
      <c r="A465" s="2"/>
      <c r="B465" s="1"/>
      <c r="C465" s="5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33"/>
      <c r="AT465" s="33"/>
      <c r="AX465">
        <f t="shared" si="414"/>
        <v>461</v>
      </c>
      <c r="AY465" s="34">
        <v>5.4270760540414838E-4</v>
      </c>
    </row>
    <row r="466" spans="1:51">
      <c r="A466" s="2"/>
      <c r="B466" s="1"/>
      <c r="C466" s="5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33"/>
      <c r="AT466" s="33"/>
      <c r="AX466">
        <f t="shared" si="414"/>
        <v>462</v>
      </c>
      <c r="AY466" s="34">
        <v>4.7809270869616545E-4</v>
      </c>
    </row>
    <row r="467" spans="1:51">
      <c r="A467" s="2"/>
      <c r="B467" s="1"/>
      <c r="C467" s="5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33"/>
      <c r="AT467" s="33"/>
      <c r="AX467">
        <f t="shared" si="414"/>
        <v>463</v>
      </c>
      <c r="AY467" s="34">
        <v>4.600694444444525E-4</v>
      </c>
    </row>
    <row r="468" spans="1:51">
      <c r="A468" s="2"/>
      <c r="B468" s="1"/>
      <c r="C468" s="5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33"/>
      <c r="AT468" s="33"/>
      <c r="AX468">
        <f t="shared" si="414"/>
        <v>464</v>
      </c>
      <c r="AY468" s="34">
        <v>5.6941541855334572E-4</v>
      </c>
    </row>
    <row r="469" spans="1:51">
      <c r="A469" s="2"/>
      <c r="B469" s="1"/>
      <c r="C469" s="5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33"/>
      <c r="AT469" s="33"/>
      <c r="AX469">
        <f t="shared" si="414"/>
        <v>465</v>
      </c>
      <c r="AY469" s="34">
        <v>5.2242975734357005E-4</v>
      </c>
    </row>
    <row r="470" spans="1:51">
      <c r="A470" s="2"/>
      <c r="B470" s="1"/>
      <c r="C470" s="5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33"/>
      <c r="AT470" s="33"/>
      <c r="AX470">
        <f t="shared" si="414"/>
        <v>466</v>
      </c>
      <c r="AY470" s="34">
        <v>6.2783892382951682E-4</v>
      </c>
    </row>
    <row r="471" spans="1:51">
      <c r="A471" s="2"/>
      <c r="B471" s="1"/>
      <c r="C471" s="5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33"/>
      <c r="AT471" s="33"/>
      <c r="AX471">
        <f t="shared" si="414"/>
        <v>467</v>
      </c>
      <c r="AY471" s="34">
        <v>5.3690642052712633E-4</v>
      </c>
    </row>
    <row r="472" spans="1:51">
      <c r="A472" s="2"/>
      <c r="B472" s="1"/>
      <c r="C472" s="5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33"/>
      <c r="AT472" s="33"/>
      <c r="AX472">
        <f t="shared" si="414"/>
        <v>468</v>
      </c>
      <c r="AY472" s="34">
        <v>4.120732060185329E-4</v>
      </c>
    </row>
    <row r="473" spans="1:51">
      <c r="A473" s="2"/>
      <c r="B473" s="1"/>
      <c r="C473" s="5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33"/>
      <c r="AT473" s="33"/>
      <c r="AX473">
        <f t="shared" si="414"/>
        <v>469</v>
      </c>
      <c r="AY473" s="34">
        <v>5.355541087963151E-4</v>
      </c>
    </row>
    <row r="474" spans="1:51">
      <c r="A474" s="2"/>
      <c r="B474" s="1"/>
      <c r="C474" s="5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33"/>
      <c r="AT474" s="33"/>
      <c r="AX474">
        <f t="shared" si="414"/>
        <v>470</v>
      </c>
      <c r="AY474" s="34">
        <v>6.0017233321652777E-4</v>
      </c>
    </row>
    <row r="475" spans="1:51">
      <c r="A475" s="2"/>
      <c r="B475" s="1"/>
      <c r="C475" s="5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33"/>
      <c r="AT475" s="33"/>
      <c r="AX475">
        <f t="shared" si="414"/>
        <v>471</v>
      </c>
      <c r="AY475" s="34">
        <v>5.825981248544223E-4</v>
      </c>
    </row>
    <row r="476" spans="1:51">
      <c r="A476" s="2"/>
      <c r="B476" s="1"/>
      <c r="C476" s="5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33"/>
      <c r="AT476" s="33"/>
      <c r="AX476">
        <f t="shared" si="414"/>
        <v>472</v>
      </c>
      <c r="AY476" s="34">
        <v>5.123992288818543E-4</v>
      </c>
    </row>
    <row r="477" spans="1:51">
      <c r="A477" s="2"/>
      <c r="B477" s="1"/>
      <c r="C477" s="5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33"/>
      <c r="AT477" s="33"/>
      <c r="AX477">
        <f t="shared" si="414"/>
        <v>473</v>
      </c>
      <c r="AY477" s="34">
        <v>6.0661978802707033E-4</v>
      </c>
    </row>
    <row r="478" spans="1:51">
      <c r="A478" s="2"/>
      <c r="B478" s="1"/>
      <c r="C478" s="5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33"/>
      <c r="AT478" s="33"/>
      <c r="AX478">
        <f t="shared" si="414"/>
        <v>474</v>
      </c>
      <c r="AY478" s="34">
        <v>4.3190525949149649E-4</v>
      </c>
    </row>
    <row r="479" spans="1:51">
      <c r="A479" s="2"/>
      <c r="B479" s="1"/>
      <c r="C479" s="5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33"/>
      <c r="AT479" s="33"/>
      <c r="AX479">
        <f t="shared" si="414"/>
        <v>475</v>
      </c>
      <c r="AY479" s="34">
        <v>4.0774953412534953E-4</v>
      </c>
    </row>
    <row r="480" spans="1:51">
      <c r="A480" s="2"/>
      <c r="B480" s="1"/>
      <c r="C480" s="5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33"/>
      <c r="AT480" s="33"/>
      <c r="AX480">
        <f t="shared" si="414"/>
        <v>476</v>
      </c>
      <c r="AY480" s="34">
        <v>6.4970341435188013E-4</v>
      </c>
    </row>
    <row r="481" spans="1:51">
      <c r="A481" s="2"/>
      <c r="B481" s="1"/>
      <c r="C481" s="5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33"/>
      <c r="AT481" s="33"/>
      <c r="AX481">
        <f t="shared" si="414"/>
        <v>477</v>
      </c>
      <c r="AY481" s="34">
        <v>4.4298130677848581E-4</v>
      </c>
    </row>
    <row r="482" spans="1:51">
      <c r="A482" s="2"/>
      <c r="B482" s="1"/>
      <c r="C482" s="5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33"/>
      <c r="AT482" s="33"/>
      <c r="AX482">
        <f t="shared" si="414"/>
        <v>478</v>
      </c>
      <c r="AY482" s="34">
        <v>5.5413609364082675E-4</v>
      </c>
    </row>
    <row r="483" spans="1:51">
      <c r="A483" s="2"/>
      <c r="B483" s="1"/>
      <c r="C483" s="5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33"/>
      <c r="AT483" s="33"/>
      <c r="AX483">
        <f t="shared" si="414"/>
        <v>479</v>
      </c>
      <c r="AY483" s="34">
        <v>6.0974988353136312E-4</v>
      </c>
    </row>
    <row r="484" spans="1:51">
      <c r="A484" s="2"/>
      <c r="B484" s="1"/>
      <c r="C484" s="5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33"/>
      <c r="AT484" s="33"/>
      <c r="AX484">
        <f t="shared" si="414"/>
        <v>480</v>
      </c>
      <c r="AY484" s="34">
        <v>4.7282640344747294E-4</v>
      </c>
    </row>
    <row r="485" spans="1:51">
      <c r="A485" s="2"/>
      <c r="B485" s="1"/>
      <c r="C485" s="5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33"/>
      <c r="AT485" s="33"/>
      <c r="AX485">
        <f t="shared" si="414"/>
        <v>481</v>
      </c>
      <c r="AY485" s="34">
        <v>5.3834003028190155E-4</v>
      </c>
    </row>
    <row r="486" spans="1:51">
      <c r="A486" s="2"/>
      <c r="B486" s="1"/>
      <c r="C486" s="5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33"/>
      <c r="AT486" s="33"/>
      <c r="AX486">
        <f t="shared" si="414"/>
        <v>482</v>
      </c>
      <c r="AY486" s="34">
        <v>5.4187710437712594E-4</v>
      </c>
    </row>
    <row r="487" spans="1:51">
      <c r="A487" s="2"/>
      <c r="B487" s="1"/>
      <c r="C487" s="5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33"/>
      <c r="AT487" s="33"/>
      <c r="AX487">
        <f t="shared" si="414"/>
        <v>483</v>
      </c>
      <c r="AY487" s="34">
        <v>6.2358053808528216E-4</v>
      </c>
    </row>
    <row r="488" spans="1:51">
      <c r="A488" s="2"/>
      <c r="B488" s="1"/>
      <c r="C488" s="5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33"/>
      <c r="AT488" s="33"/>
      <c r="AX488">
        <f t="shared" si="414"/>
        <v>484</v>
      </c>
      <c r="AY488" s="34">
        <v>5.1399079897507878E-4</v>
      </c>
    </row>
    <row r="489" spans="1:51">
      <c r="A489" s="2"/>
      <c r="B489" s="1"/>
      <c r="C489" s="5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33"/>
      <c r="AT489" s="33"/>
      <c r="AX489">
        <f t="shared" si="414"/>
        <v>485</v>
      </c>
      <c r="AY489" s="34">
        <v>4.8429699291769446E-4</v>
      </c>
    </row>
    <row r="490" spans="1:51">
      <c r="A490" s="2"/>
      <c r="B490" s="1"/>
      <c r="C490" s="5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33"/>
      <c r="AT490" s="33"/>
      <c r="AX490">
        <f t="shared" si="414"/>
        <v>486</v>
      </c>
      <c r="AY490" s="34">
        <v>4.9819155092590563E-4</v>
      </c>
    </row>
    <row r="491" spans="1:51">
      <c r="A491" s="2"/>
      <c r="B491" s="1"/>
      <c r="C491" s="5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33"/>
      <c r="AT491" s="33"/>
      <c r="AX491">
        <f t="shared" si="414"/>
        <v>487</v>
      </c>
      <c r="AY491" s="34">
        <v>4.6682098765433923E-4</v>
      </c>
    </row>
    <row r="492" spans="1:51">
      <c r="A492" s="2"/>
      <c r="B492" s="1"/>
      <c r="C492" s="5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33"/>
      <c r="AT492" s="33"/>
      <c r="AX492">
        <f t="shared" si="414"/>
        <v>488</v>
      </c>
      <c r="AY492" s="34">
        <v>5.0838848252642672E-4</v>
      </c>
    </row>
    <row r="493" spans="1:51">
      <c r="A493" s="2"/>
      <c r="B493" s="1"/>
      <c r="C493" s="5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33"/>
      <c r="AT493" s="33"/>
      <c r="AX493">
        <f t="shared" si="414"/>
        <v>489</v>
      </c>
      <c r="AY493" s="34">
        <v>5.1086575534524707E-4</v>
      </c>
    </row>
    <row r="494" spans="1:51">
      <c r="A494" s="2"/>
      <c r="B494" s="1"/>
      <c r="C494" s="5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33"/>
      <c r="AT494" s="33"/>
      <c r="AX494">
        <f t="shared" si="414"/>
        <v>490</v>
      </c>
      <c r="AY494" s="34">
        <v>4.3926886792452244E-4</v>
      </c>
    </row>
    <row r="495" spans="1:51">
      <c r="A495" s="2"/>
      <c r="B495" s="1"/>
      <c r="C495" s="5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33"/>
      <c r="AT495" s="33"/>
      <c r="AX495">
        <f t="shared" si="414"/>
        <v>491</v>
      </c>
      <c r="AY495" s="34">
        <v>5.475734355044979E-4</v>
      </c>
    </row>
    <row r="496" spans="1:51">
      <c r="A496" s="2"/>
      <c r="B496" s="1"/>
      <c r="C496" s="5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33"/>
      <c r="AT496" s="33"/>
      <c r="AX496">
        <f t="shared" si="414"/>
        <v>492</v>
      </c>
      <c r="AY496" s="34">
        <v>5.1996255660049736E-4</v>
      </c>
    </row>
    <row r="497" spans="1:51">
      <c r="A497" s="2"/>
      <c r="B497" s="1"/>
      <c r="C497" s="5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33"/>
      <c r="AT497" s="33"/>
      <c r="AX497">
        <f t="shared" si="414"/>
        <v>493</v>
      </c>
      <c r="AY497" s="34">
        <v>7.1455439814814884E-4</v>
      </c>
    </row>
    <row r="498" spans="1:51">
      <c r="A498" s="2"/>
      <c r="B498" s="1"/>
      <c r="C498" s="5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33"/>
      <c r="AT498" s="33"/>
      <c r="AX498">
        <f t="shared" si="414"/>
        <v>494</v>
      </c>
      <c r="AY498" s="34">
        <v>5.5475734355046804E-4</v>
      </c>
    </row>
    <row r="499" spans="1:51">
      <c r="A499" s="2"/>
      <c r="B499" s="1"/>
      <c r="C499" s="5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33"/>
      <c r="AT499" s="33"/>
      <c r="AX499">
        <f t="shared" si="414"/>
        <v>495</v>
      </c>
      <c r="AY499" s="34">
        <v>4.8253300619229575E-4</v>
      </c>
    </row>
    <row r="500" spans="1:51">
      <c r="A500" s="2"/>
      <c r="B500" s="1"/>
      <c r="C500" s="5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33"/>
      <c r="AT500" s="33"/>
      <c r="AX500">
        <f t="shared" si="414"/>
        <v>496</v>
      </c>
      <c r="AY500" s="34">
        <v>5.0452771954346263E-4</v>
      </c>
    </row>
    <row r="501" spans="1:51">
      <c r="A501" s="2"/>
      <c r="B501" s="1"/>
      <c r="C501" s="5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33"/>
      <c r="AT501" s="33"/>
      <c r="AX501">
        <f t="shared" si="414"/>
        <v>497</v>
      </c>
      <c r="AY501" s="34">
        <v>3.7481073841137702E-4</v>
      </c>
    </row>
    <row r="502" spans="1:51">
      <c r="A502" s="2"/>
      <c r="B502" s="1"/>
      <c r="C502" s="5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33"/>
      <c r="AT502" s="33"/>
      <c r="AX502">
        <f t="shared" si="414"/>
        <v>498</v>
      </c>
      <c r="AY502" s="34">
        <v>5.1016917074307819E-4</v>
      </c>
    </row>
    <row r="503" spans="1:51">
      <c r="A503" s="2"/>
      <c r="B503" s="1"/>
      <c r="C503" s="5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33"/>
      <c r="AT503" s="33"/>
      <c r="AX503">
        <f t="shared" si="414"/>
        <v>499</v>
      </c>
      <c r="AY503" s="34">
        <v>6.2304075235112741E-4</v>
      </c>
    </row>
    <row r="504" spans="1:51">
      <c r="A504" s="2"/>
      <c r="B504" s="1"/>
      <c r="C504" s="5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33"/>
      <c r="AT504" s="33"/>
      <c r="AX504">
        <f t="shared" si="414"/>
        <v>500</v>
      </c>
      <c r="AY504" s="34">
        <v>5.3193721064816071E-4</v>
      </c>
    </row>
    <row r="505" spans="1:51">
      <c r="A505" s="2"/>
      <c r="B505" s="1"/>
      <c r="C505" s="5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33"/>
      <c r="AT505" s="33"/>
      <c r="AX505">
        <f t="shared" si="414"/>
        <v>501</v>
      </c>
      <c r="AY505" s="34">
        <v>5.5220708129516253E-4</v>
      </c>
    </row>
    <row r="506" spans="1:51">
      <c r="A506" s="2"/>
      <c r="B506" s="1"/>
      <c r="C506" s="5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33"/>
      <c r="AT506" s="33"/>
      <c r="AX506">
        <f t="shared" si="414"/>
        <v>502</v>
      </c>
      <c r="AY506" s="34">
        <v>4.1684864896342585E-4</v>
      </c>
    </row>
    <row r="507" spans="1:51">
      <c r="A507" s="2"/>
      <c r="B507" s="1"/>
      <c r="C507" s="5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33"/>
      <c r="AT507" s="33"/>
      <c r="AX507">
        <f t="shared" si="414"/>
        <v>503</v>
      </c>
      <c r="AY507" s="34">
        <v>3.7653837222801826E-4</v>
      </c>
    </row>
    <row r="508" spans="1:51">
      <c r="A508" s="2"/>
      <c r="B508" s="1"/>
      <c r="C508" s="5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33"/>
      <c r="AT508" s="33"/>
      <c r="AX508">
        <f t="shared" si="414"/>
        <v>504</v>
      </c>
      <c r="AY508" s="34">
        <v>5.2437492697748086E-4</v>
      </c>
    </row>
    <row r="509" spans="1:51">
      <c r="A509" s="2"/>
      <c r="B509" s="1"/>
      <c r="C509" s="5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33"/>
      <c r="AT509" s="33"/>
      <c r="AX509">
        <f t="shared" si="414"/>
        <v>505</v>
      </c>
      <c r="AY509" s="34">
        <v>4.061447811448118E-4</v>
      </c>
    </row>
    <row r="510" spans="1:51">
      <c r="A510" s="2"/>
      <c r="B510" s="1"/>
      <c r="C510" s="5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33"/>
      <c r="AT510" s="33"/>
      <c r="AX510">
        <f t="shared" si="414"/>
        <v>506</v>
      </c>
      <c r="AY510" s="34">
        <v>4.1171674819474738E-4</v>
      </c>
    </row>
    <row r="511" spans="1:51">
      <c r="AX511">
        <f t="shared" si="414"/>
        <v>507</v>
      </c>
      <c r="AY511" s="34">
        <v>5.8601939203353803E-4</v>
      </c>
    </row>
    <row r="512" spans="1:51">
      <c r="AX512">
        <f t="shared" si="414"/>
        <v>508</v>
      </c>
      <c r="AY512" s="34">
        <v>5.0276471612679648E-4</v>
      </c>
    </row>
    <row r="513" spans="50:51">
      <c r="AX513">
        <f t="shared" si="414"/>
        <v>509</v>
      </c>
      <c r="AY513" s="34">
        <v>4.1801333566272099E-4</v>
      </c>
    </row>
    <row r="514" spans="50:51">
      <c r="AX514">
        <f t="shared" si="414"/>
        <v>510</v>
      </c>
      <c r="AY514" s="34">
        <v>6.0953150477522375E-4</v>
      </c>
    </row>
    <row r="515" spans="50:51">
      <c r="AX515">
        <f t="shared" si="414"/>
        <v>511</v>
      </c>
      <c r="AY515" s="34">
        <v>4.9991237294075242E-4</v>
      </c>
    </row>
    <row r="516" spans="50:51">
      <c r="AX516">
        <f t="shared" si="414"/>
        <v>512</v>
      </c>
      <c r="AY516" s="34">
        <v>5.131536804099889E-4</v>
      </c>
    </row>
    <row r="517" spans="50:51">
      <c r="AX517">
        <f t="shared" si="414"/>
        <v>513</v>
      </c>
      <c r="AY517" s="34">
        <v>5.8127170138893051E-4</v>
      </c>
    </row>
    <row r="518" spans="50:51">
      <c r="AX518">
        <f t="shared" si="414"/>
        <v>514</v>
      </c>
      <c r="AY518" s="34">
        <v>4.9485516080345019E-4</v>
      </c>
    </row>
    <row r="519" spans="50:51">
      <c r="AX519">
        <f t="shared" ref="AX519:AX582" si="415">AX518+1</f>
        <v>515</v>
      </c>
      <c r="AY519" s="34">
        <v>5.8429118773949747E-4</v>
      </c>
    </row>
    <row r="520" spans="50:51">
      <c r="AX520">
        <f t="shared" si="415"/>
        <v>516</v>
      </c>
      <c r="AY520" s="34">
        <v>4.5135249242954812E-4</v>
      </c>
    </row>
    <row r="521" spans="50:51">
      <c r="AX521">
        <f t="shared" si="415"/>
        <v>517</v>
      </c>
      <c r="AY521" s="34">
        <v>6.2711765393154071E-4</v>
      </c>
    </row>
    <row r="522" spans="50:51">
      <c r="AX522">
        <f t="shared" si="415"/>
        <v>518</v>
      </c>
      <c r="AY522" s="34">
        <v>5.8012316561845394E-4</v>
      </c>
    </row>
    <row r="523" spans="50:51">
      <c r="AX523">
        <f t="shared" si="415"/>
        <v>519</v>
      </c>
      <c r="AY523" s="34">
        <v>4.7002387607732518E-4</v>
      </c>
    </row>
    <row r="524" spans="50:51">
      <c r="AX524">
        <f t="shared" si="415"/>
        <v>520</v>
      </c>
      <c r="AY524" s="34">
        <v>4.7155252737017306E-4</v>
      </c>
    </row>
    <row r="525" spans="50:51">
      <c r="AX525">
        <f t="shared" si="415"/>
        <v>521</v>
      </c>
      <c r="AY525" s="34">
        <v>5.1586264948338186E-4</v>
      </c>
    </row>
    <row r="526" spans="50:51">
      <c r="AX526">
        <f t="shared" si="415"/>
        <v>522</v>
      </c>
      <c r="AY526" s="34">
        <v>4.9902343749999611E-4</v>
      </c>
    </row>
    <row r="527" spans="50:51">
      <c r="AX527">
        <f t="shared" si="415"/>
        <v>523</v>
      </c>
      <c r="AY527" s="34">
        <v>5.3750291171675312E-4</v>
      </c>
    </row>
    <row r="528" spans="50:51">
      <c r="AX528">
        <f t="shared" si="415"/>
        <v>524</v>
      </c>
      <c r="AY528" s="34">
        <v>6.2158945779638096E-4</v>
      </c>
    </row>
    <row r="529" spans="50:51">
      <c r="AX529">
        <f t="shared" si="415"/>
        <v>525</v>
      </c>
      <c r="AY529" s="34">
        <v>5.1699942129631302E-4</v>
      </c>
    </row>
    <row r="530" spans="50:51">
      <c r="AX530">
        <f t="shared" si="415"/>
        <v>526</v>
      </c>
      <c r="AY530" s="34">
        <v>6.0514322916666312E-4</v>
      </c>
    </row>
    <row r="531" spans="50:51">
      <c r="AX531">
        <f t="shared" si="415"/>
        <v>527</v>
      </c>
      <c r="AY531" s="34">
        <v>4.9075525368625641E-4</v>
      </c>
    </row>
    <row r="532" spans="50:51">
      <c r="AX532">
        <f t="shared" si="415"/>
        <v>528</v>
      </c>
      <c r="AY532" s="34">
        <v>4.9713923829491338E-4</v>
      </c>
    </row>
    <row r="533" spans="50:51">
      <c r="AX533">
        <f t="shared" si="415"/>
        <v>529</v>
      </c>
      <c r="AY533" s="34">
        <v>4.8028790509261916E-4</v>
      </c>
    </row>
    <row r="534" spans="50:51">
      <c r="AX534">
        <f t="shared" si="415"/>
        <v>530</v>
      </c>
      <c r="AY534" s="34">
        <v>5.5428167947822813E-4</v>
      </c>
    </row>
    <row r="535" spans="50:51">
      <c r="AX535">
        <f t="shared" si="415"/>
        <v>531</v>
      </c>
      <c r="AY535" s="34">
        <v>4.6096743295021437E-4</v>
      </c>
    </row>
    <row r="536" spans="50:51">
      <c r="AX536">
        <f t="shared" si="415"/>
        <v>532</v>
      </c>
      <c r="AY536" s="34">
        <v>6.406868739809228E-4</v>
      </c>
    </row>
    <row r="537" spans="50:51">
      <c r="AX537">
        <f t="shared" si="415"/>
        <v>533</v>
      </c>
      <c r="AY537" s="34">
        <v>6.3540938737487651E-4</v>
      </c>
    </row>
    <row r="538" spans="50:51">
      <c r="AX538">
        <f t="shared" si="415"/>
        <v>534</v>
      </c>
      <c r="AY538" s="34">
        <v>6.4920364546941164E-4</v>
      </c>
    </row>
    <row r="539" spans="50:51">
      <c r="AX539">
        <f t="shared" si="415"/>
        <v>535</v>
      </c>
      <c r="AY539" s="34">
        <v>4.883382988666666E-4</v>
      </c>
    </row>
    <row r="540" spans="50:51">
      <c r="AX540">
        <f t="shared" si="415"/>
        <v>536</v>
      </c>
      <c r="AY540" s="34">
        <v>4.7653256704982582E-4</v>
      </c>
    </row>
    <row r="541" spans="50:51">
      <c r="AX541">
        <f t="shared" si="415"/>
        <v>537</v>
      </c>
      <c r="AY541" s="34">
        <v>5.0173611111111924E-4</v>
      </c>
    </row>
    <row r="542" spans="50:51">
      <c r="AX542">
        <f t="shared" si="415"/>
        <v>538</v>
      </c>
      <c r="AY542" s="34">
        <v>4.1804973212206857E-4</v>
      </c>
    </row>
    <row r="543" spans="50:51">
      <c r="AX543">
        <f t="shared" si="415"/>
        <v>539</v>
      </c>
      <c r="AY543" s="34">
        <v>5.127314814815199E-4</v>
      </c>
    </row>
    <row r="544" spans="50:51">
      <c r="AX544">
        <f t="shared" si="415"/>
        <v>540</v>
      </c>
      <c r="AY544" s="34">
        <v>5.4028068036691707E-4</v>
      </c>
    </row>
    <row r="545" spans="50:51">
      <c r="AX545">
        <f t="shared" si="415"/>
        <v>541</v>
      </c>
      <c r="AY545" s="34">
        <v>6.096042976939496E-4</v>
      </c>
    </row>
    <row r="546" spans="50:51">
      <c r="AX546">
        <f t="shared" si="415"/>
        <v>542</v>
      </c>
      <c r="AY546" s="34">
        <v>5.8552478811106591E-4</v>
      </c>
    </row>
    <row r="547" spans="50:51">
      <c r="AX547">
        <f t="shared" si="415"/>
        <v>543</v>
      </c>
      <c r="AY547" s="34">
        <v>5.7233432331703913E-4</v>
      </c>
    </row>
    <row r="548" spans="50:51">
      <c r="AX548">
        <f t="shared" si="415"/>
        <v>544</v>
      </c>
      <c r="AY548" s="34">
        <v>4.4145265548569762E-4</v>
      </c>
    </row>
    <row r="549" spans="50:51">
      <c r="AX549">
        <f t="shared" si="415"/>
        <v>545</v>
      </c>
      <c r="AY549" s="34">
        <v>5.7783292697085166E-4</v>
      </c>
    </row>
    <row r="550" spans="50:51">
      <c r="AX550">
        <f t="shared" si="415"/>
        <v>546</v>
      </c>
      <c r="AY550" s="34">
        <v>4.9925023293736018E-4</v>
      </c>
    </row>
    <row r="551" spans="50:51">
      <c r="AX551">
        <f t="shared" si="415"/>
        <v>547</v>
      </c>
      <c r="AY551" s="34">
        <v>5.9297111576987857E-4</v>
      </c>
    </row>
    <row r="552" spans="50:51">
      <c r="AX552">
        <f t="shared" si="415"/>
        <v>548</v>
      </c>
      <c r="AY552" s="34">
        <v>5.8026384535008672E-4</v>
      </c>
    </row>
    <row r="553" spans="50:51">
      <c r="AX553">
        <f t="shared" si="415"/>
        <v>549</v>
      </c>
      <c r="AY553" s="34">
        <v>4.8538318192406591E-4</v>
      </c>
    </row>
    <row r="554" spans="50:51">
      <c r="AX554">
        <f t="shared" si="415"/>
        <v>550</v>
      </c>
      <c r="AY554" s="34">
        <v>5.4804510623476235E-4</v>
      </c>
    </row>
    <row r="555" spans="50:51">
      <c r="AX555">
        <f t="shared" si="415"/>
        <v>551</v>
      </c>
      <c r="AY555" s="34">
        <v>4.9308476457531926E-4</v>
      </c>
    </row>
    <row r="556" spans="50:51">
      <c r="AX556">
        <f t="shared" si="415"/>
        <v>552</v>
      </c>
      <c r="AY556" s="34">
        <v>5.5158834148618535E-4</v>
      </c>
    </row>
    <row r="557" spans="50:51">
      <c r="AX557">
        <f t="shared" si="415"/>
        <v>553</v>
      </c>
      <c r="AY557" s="34">
        <v>5.9619180308833112E-4</v>
      </c>
    </row>
    <row r="558" spans="50:51">
      <c r="AX558">
        <f t="shared" si="415"/>
        <v>554</v>
      </c>
      <c r="AY558" s="34">
        <v>4.8553059328922528E-4</v>
      </c>
    </row>
    <row r="559" spans="50:51">
      <c r="AX559">
        <f t="shared" si="415"/>
        <v>555</v>
      </c>
      <c r="AY559" s="34">
        <v>5.3693480546794341E-4</v>
      </c>
    </row>
    <row r="560" spans="50:51">
      <c r="AX560">
        <f t="shared" si="415"/>
        <v>556</v>
      </c>
      <c r="AY560" s="34">
        <v>4.674397274633413E-4</v>
      </c>
    </row>
    <row r="561" spans="50:51">
      <c r="AX561">
        <f t="shared" si="415"/>
        <v>557</v>
      </c>
      <c r="AY561" s="34">
        <v>4.2570097526996558E-4</v>
      </c>
    </row>
    <row r="562" spans="50:51">
      <c r="AX562">
        <f t="shared" si="415"/>
        <v>558</v>
      </c>
      <c r="AY562" s="34">
        <v>5.037269974377084E-4</v>
      </c>
    </row>
    <row r="563" spans="50:51">
      <c r="AX563">
        <f t="shared" si="415"/>
        <v>559</v>
      </c>
      <c r="AY563" s="34">
        <v>6.2387524672008878E-4</v>
      </c>
    </row>
    <row r="564" spans="50:51">
      <c r="AX564">
        <f t="shared" si="415"/>
        <v>560</v>
      </c>
      <c r="AY564" s="34">
        <v>5.5512152777780507E-4</v>
      </c>
    </row>
    <row r="565" spans="50:51">
      <c r="AX565">
        <f t="shared" si="415"/>
        <v>561</v>
      </c>
      <c r="AY565" s="34">
        <v>4.9238796006037284E-4</v>
      </c>
    </row>
    <row r="566" spans="50:51">
      <c r="AX566">
        <f t="shared" si="415"/>
        <v>562</v>
      </c>
      <c r="AY566" s="34">
        <v>4.9198885405779525E-4</v>
      </c>
    </row>
    <row r="567" spans="50:51">
      <c r="AX567">
        <f t="shared" si="415"/>
        <v>563</v>
      </c>
      <c r="AY567" s="34">
        <v>4.3202597251342873E-4</v>
      </c>
    </row>
    <row r="568" spans="50:51">
      <c r="AX568">
        <f t="shared" si="415"/>
        <v>564</v>
      </c>
      <c r="AY568" s="34">
        <v>5.6236169345449212E-4</v>
      </c>
    </row>
    <row r="569" spans="50:51">
      <c r="AX569">
        <f t="shared" si="415"/>
        <v>565</v>
      </c>
      <c r="AY569" s="34">
        <v>4.5040618448638302E-4</v>
      </c>
    </row>
    <row r="570" spans="50:51">
      <c r="AX570">
        <f t="shared" si="415"/>
        <v>566</v>
      </c>
      <c r="AY570" s="34">
        <v>5.1904990682505173E-4</v>
      </c>
    </row>
    <row r="571" spans="50:51">
      <c r="AX571">
        <f t="shared" si="415"/>
        <v>567</v>
      </c>
      <c r="AY571" s="34">
        <v>4.3781928480205031E-4</v>
      </c>
    </row>
    <row r="572" spans="50:51">
      <c r="AX572">
        <f t="shared" si="415"/>
        <v>568</v>
      </c>
      <c r="AY572" s="34">
        <v>4.8676624737946605E-4</v>
      </c>
    </row>
    <row r="573" spans="50:51">
      <c r="AX573">
        <f t="shared" si="415"/>
        <v>569</v>
      </c>
      <c r="AY573" s="34">
        <v>5.9338831018521077E-4</v>
      </c>
    </row>
    <row r="574" spans="50:51">
      <c r="AX574">
        <f t="shared" si="415"/>
        <v>570</v>
      </c>
      <c r="AY574" s="34">
        <v>5.2359079298738398E-4</v>
      </c>
    </row>
    <row r="575" spans="50:51">
      <c r="AX575">
        <f t="shared" si="415"/>
        <v>571</v>
      </c>
      <c r="AY575" s="34">
        <v>4.1852288609366139E-4</v>
      </c>
    </row>
    <row r="576" spans="50:51">
      <c r="AX576">
        <f t="shared" si="415"/>
        <v>572</v>
      </c>
      <c r="AY576" s="34">
        <v>5.3628962034139404E-4</v>
      </c>
    </row>
    <row r="577" spans="50:51">
      <c r="AX577">
        <f t="shared" si="415"/>
        <v>573</v>
      </c>
      <c r="AY577" s="34">
        <v>3.8132570463545704E-4</v>
      </c>
    </row>
    <row r="578" spans="50:51">
      <c r="AX578">
        <f t="shared" si="415"/>
        <v>574</v>
      </c>
      <c r="AY578" s="34">
        <v>5.2531009783371647E-4</v>
      </c>
    </row>
    <row r="579" spans="50:51">
      <c r="AX579">
        <f t="shared" si="415"/>
        <v>575</v>
      </c>
      <c r="AY579" s="34">
        <v>6.5523726851853274E-4</v>
      </c>
    </row>
    <row r="580" spans="50:51">
      <c r="AX580">
        <f t="shared" si="415"/>
        <v>576</v>
      </c>
      <c r="AY580" s="34">
        <v>6.8816759549521157E-4</v>
      </c>
    </row>
    <row r="581" spans="50:51">
      <c r="AX581">
        <f t="shared" si="415"/>
        <v>577</v>
      </c>
      <c r="AY581" s="34">
        <v>4.9637902008592362E-4</v>
      </c>
    </row>
    <row r="582" spans="50:51">
      <c r="AX582">
        <f t="shared" si="415"/>
        <v>578</v>
      </c>
      <c r="AY582" s="34">
        <v>4.7723887136350891E-4</v>
      </c>
    </row>
    <row r="583" spans="50:51">
      <c r="AX583">
        <f t="shared" ref="AX583:AX646" si="416">AX582+1</f>
        <v>579</v>
      </c>
      <c r="AY583" s="34">
        <v>4.9452861952863233E-4</v>
      </c>
    </row>
    <row r="584" spans="50:51">
      <c r="AX584">
        <f t="shared" si="416"/>
        <v>580</v>
      </c>
      <c r="AY584" s="34">
        <v>6.0410843233176263E-4</v>
      </c>
    </row>
    <row r="585" spans="50:51">
      <c r="AX585">
        <f t="shared" si="416"/>
        <v>581</v>
      </c>
      <c r="AY585" s="34">
        <v>4.9746749100197793E-4</v>
      </c>
    </row>
    <row r="586" spans="50:51">
      <c r="AX586">
        <f t="shared" si="416"/>
        <v>582</v>
      </c>
      <c r="AY586" s="34">
        <v>5.5707941483802432E-4</v>
      </c>
    </row>
    <row r="587" spans="50:51">
      <c r="AX587">
        <f t="shared" si="416"/>
        <v>583</v>
      </c>
      <c r="AY587" s="34">
        <v>4.9248049149778117E-4</v>
      </c>
    </row>
    <row r="588" spans="50:51">
      <c r="AX588">
        <f t="shared" si="416"/>
        <v>584</v>
      </c>
      <c r="AY588" s="34">
        <v>4.8629309340786895E-4</v>
      </c>
    </row>
    <row r="589" spans="50:51">
      <c r="AX589">
        <f t="shared" si="416"/>
        <v>585</v>
      </c>
      <c r="AY589" s="34">
        <v>5.7353540647567085E-4</v>
      </c>
    </row>
    <row r="590" spans="50:51">
      <c r="AX590">
        <f t="shared" si="416"/>
        <v>586</v>
      </c>
      <c r="AY590" s="34">
        <v>4.9080625436759913E-4</v>
      </c>
    </row>
    <row r="591" spans="50:51">
      <c r="AX591">
        <f t="shared" si="416"/>
        <v>587</v>
      </c>
      <c r="AY591" s="34">
        <v>5.2569517009174577E-4</v>
      </c>
    </row>
    <row r="592" spans="50:51">
      <c r="AX592">
        <f t="shared" si="416"/>
        <v>588</v>
      </c>
      <c r="AY592" s="34">
        <v>5.0168879571395016E-4</v>
      </c>
    </row>
    <row r="593" spans="50:51">
      <c r="AX593">
        <f t="shared" si="416"/>
        <v>589</v>
      </c>
      <c r="AY593" s="34">
        <v>5.7859451432568565E-4</v>
      </c>
    </row>
    <row r="594" spans="50:51">
      <c r="AX594">
        <f t="shared" si="416"/>
        <v>590</v>
      </c>
      <c r="AY594" s="34">
        <v>6.4586235922440313E-4</v>
      </c>
    </row>
    <row r="595" spans="50:51">
      <c r="AX595">
        <f t="shared" si="416"/>
        <v>591</v>
      </c>
      <c r="AY595" s="34">
        <v>4.8567435359890527E-4</v>
      </c>
    </row>
    <row r="596" spans="50:51">
      <c r="AX596">
        <f t="shared" si="416"/>
        <v>592</v>
      </c>
      <c r="AY596" s="34">
        <v>5.0776229699729582E-4</v>
      </c>
    </row>
    <row r="597" spans="50:51">
      <c r="AX597">
        <f t="shared" si="416"/>
        <v>593</v>
      </c>
      <c r="AY597" s="34">
        <v>4.9282334842678979E-4</v>
      </c>
    </row>
    <row r="598" spans="50:51">
      <c r="AX598">
        <f t="shared" si="416"/>
        <v>594</v>
      </c>
      <c r="AY598" s="34">
        <v>5.197778360121469E-4</v>
      </c>
    </row>
    <row r="599" spans="50:51">
      <c r="AX599">
        <f t="shared" si="416"/>
        <v>595</v>
      </c>
      <c r="AY599" s="34">
        <v>4.6150710458885635E-4</v>
      </c>
    </row>
    <row r="600" spans="50:51">
      <c r="AX600">
        <f t="shared" si="416"/>
        <v>596</v>
      </c>
      <c r="AY600" s="34">
        <v>5.7193396226415741E-4</v>
      </c>
    </row>
    <row r="601" spans="50:51">
      <c r="AX601">
        <f t="shared" si="416"/>
        <v>597</v>
      </c>
      <c r="AY601" s="34">
        <v>5.3277137200088455E-4</v>
      </c>
    </row>
    <row r="602" spans="50:51">
      <c r="AX602">
        <f t="shared" si="416"/>
        <v>598</v>
      </c>
      <c r="AY602" s="34">
        <v>4.65974399164087E-4</v>
      </c>
    </row>
    <row r="603" spans="50:51">
      <c r="AX603">
        <f t="shared" si="416"/>
        <v>599</v>
      </c>
      <c r="AY603" s="34">
        <v>4.4865915443746451E-4</v>
      </c>
    </row>
    <row r="604" spans="50:51">
      <c r="AX604">
        <f t="shared" si="416"/>
        <v>600</v>
      </c>
      <c r="AY604" s="34">
        <v>5.1876523859284397E-4</v>
      </c>
    </row>
    <row r="605" spans="50:51">
      <c r="AX605">
        <f t="shared" si="416"/>
        <v>601</v>
      </c>
      <c r="AY605" s="34">
        <v>5.1348124854415779E-4</v>
      </c>
    </row>
    <row r="606" spans="50:51">
      <c r="AX606">
        <f t="shared" si="416"/>
        <v>602</v>
      </c>
      <c r="AY606" s="34">
        <v>5.4216165851389043E-4</v>
      </c>
    </row>
    <row r="607" spans="50:51">
      <c r="AX607">
        <f t="shared" si="416"/>
        <v>603</v>
      </c>
      <c r="AY607" s="34">
        <v>6.0854880037270484E-4</v>
      </c>
    </row>
    <row r="608" spans="50:51">
      <c r="AX608">
        <f t="shared" si="416"/>
        <v>604</v>
      </c>
      <c r="AY608" s="34">
        <v>6.5076047834669278E-4</v>
      </c>
    </row>
    <row r="609" spans="50:51">
      <c r="AX609">
        <f t="shared" si="416"/>
        <v>605</v>
      </c>
      <c r="AY609" s="34">
        <v>6.2783002438177623E-4</v>
      </c>
    </row>
    <row r="610" spans="50:51">
      <c r="AX610">
        <f t="shared" si="416"/>
        <v>606</v>
      </c>
      <c r="AY610" s="34">
        <v>4.4137495646116414E-4</v>
      </c>
    </row>
    <row r="611" spans="50:51">
      <c r="AX611">
        <f t="shared" si="416"/>
        <v>607</v>
      </c>
      <c r="AY611" s="34">
        <v>5.1193576388890041E-4</v>
      </c>
    </row>
    <row r="612" spans="50:51">
      <c r="AX612">
        <f t="shared" si="416"/>
        <v>608</v>
      </c>
      <c r="AY612" s="34">
        <v>5.5813970416962162E-4</v>
      </c>
    </row>
    <row r="613" spans="50:51">
      <c r="AX613">
        <f t="shared" si="416"/>
        <v>609</v>
      </c>
      <c r="AY613" s="34">
        <v>6.3925896900039096E-4</v>
      </c>
    </row>
    <row r="614" spans="50:51">
      <c r="AX614">
        <f t="shared" si="416"/>
        <v>610</v>
      </c>
      <c r="AY614" s="34">
        <v>5.0634754251110482E-4</v>
      </c>
    </row>
    <row r="615" spans="50:51">
      <c r="AX615">
        <f t="shared" si="416"/>
        <v>611</v>
      </c>
      <c r="AY615" s="34">
        <v>5.0842476489030642E-4</v>
      </c>
    </row>
    <row r="616" spans="50:51">
      <c r="AX616">
        <f t="shared" si="416"/>
        <v>612</v>
      </c>
      <c r="AY616" s="34">
        <v>4.9451869322153822E-4</v>
      </c>
    </row>
    <row r="617" spans="50:51">
      <c r="AX617">
        <f t="shared" si="416"/>
        <v>613</v>
      </c>
      <c r="AY617" s="34">
        <v>5.4259405304359564E-4</v>
      </c>
    </row>
    <row r="618" spans="50:51">
      <c r="AX618">
        <f t="shared" si="416"/>
        <v>614</v>
      </c>
      <c r="AY618" s="34">
        <v>4.0964215001165045E-4</v>
      </c>
    </row>
    <row r="619" spans="50:51">
      <c r="AX619">
        <f t="shared" si="416"/>
        <v>615</v>
      </c>
      <c r="AY619" s="34">
        <v>5.3561029583046576E-4</v>
      </c>
    </row>
    <row r="620" spans="50:51">
      <c r="AX620">
        <f t="shared" si="416"/>
        <v>616</v>
      </c>
      <c r="AY620" s="34">
        <v>6.0004340277780739E-4</v>
      </c>
    </row>
    <row r="621" spans="50:51">
      <c r="AX621">
        <f t="shared" si="416"/>
        <v>617</v>
      </c>
      <c r="AY621" s="34">
        <v>5.1893474704990444E-4</v>
      </c>
    </row>
    <row r="622" spans="50:51">
      <c r="AX622">
        <f t="shared" si="416"/>
        <v>618</v>
      </c>
      <c r="AY622" s="34">
        <v>4.8146696853592984E-4</v>
      </c>
    </row>
    <row r="623" spans="50:51">
      <c r="AX623">
        <f t="shared" si="416"/>
        <v>619</v>
      </c>
      <c r="AY623" s="34">
        <v>3.8805700231481601E-4</v>
      </c>
    </row>
    <row r="624" spans="50:51">
      <c r="AX624">
        <f t="shared" si="416"/>
        <v>620</v>
      </c>
      <c r="AY624" s="34">
        <v>5.3342650826930353E-4</v>
      </c>
    </row>
    <row r="625" spans="50:51">
      <c r="AX625">
        <f t="shared" si="416"/>
        <v>621</v>
      </c>
      <c r="AY625" s="34">
        <v>5.7671440972222878E-4</v>
      </c>
    </row>
    <row r="626" spans="50:51">
      <c r="AX626">
        <f t="shared" si="416"/>
        <v>622</v>
      </c>
      <c r="AY626" s="34">
        <v>5.4933176100631202E-4</v>
      </c>
    </row>
    <row r="627" spans="50:51">
      <c r="AX627">
        <f t="shared" si="416"/>
        <v>623</v>
      </c>
      <c r="AY627" s="34">
        <v>4.2486648090098872E-4</v>
      </c>
    </row>
    <row r="628" spans="50:51">
      <c r="AX628">
        <f t="shared" si="416"/>
        <v>624</v>
      </c>
      <c r="AY628" s="34">
        <v>4.5929844421224974E-4</v>
      </c>
    </row>
    <row r="629" spans="50:51">
      <c r="AX629">
        <f t="shared" si="416"/>
        <v>625</v>
      </c>
      <c r="AY629" s="34">
        <v>4.2987858141163554E-4</v>
      </c>
    </row>
    <row r="630" spans="50:51">
      <c r="AX630">
        <f t="shared" si="416"/>
        <v>626</v>
      </c>
      <c r="AY630" s="34">
        <v>5.4492482294208277E-4</v>
      </c>
    </row>
    <row r="631" spans="50:51">
      <c r="AX631">
        <f t="shared" si="416"/>
        <v>627</v>
      </c>
      <c r="AY631" s="34">
        <v>5.7677469135804346E-4</v>
      </c>
    </row>
    <row r="632" spans="50:51">
      <c r="AX632">
        <f t="shared" si="416"/>
        <v>628</v>
      </c>
      <c r="AY632" s="34">
        <v>5.6749359422317172E-4</v>
      </c>
    </row>
    <row r="633" spans="50:51">
      <c r="AX633">
        <f t="shared" si="416"/>
        <v>629</v>
      </c>
      <c r="AY633" s="34">
        <v>4.1743099231307838E-4</v>
      </c>
    </row>
    <row r="634" spans="50:51">
      <c r="AX634">
        <f t="shared" si="416"/>
        <v>630</v>
      </c>
      <c r="AY634" s="34">
        <v>5.0831295131609049E-4</v>
      </c>
    </row>
    <row r="635" spans="50:51">
      <c r="AX635">
        <f t="shared" si="416"/>
        <v>631</v>
      </c>
      <c r="AY635" s="34">
        <v>6.0399251132011431E-4</v>
      </c>
    </row>
    <row r="636" spans="50:51">
      <c r="AX636">
        <f t="shared" si="416"/>
        <v>632</v>
      </c>
      <c r="AY636" s="34">
        <v>4.9278706606291909E-4</v>
      </c>
    </row>
    <row r="637" spans="50:51">
      <c r="AX637">
        <f t="shared" si="416"/>
        <v>633</v>
      </c>
      <c r="AY637" s="34">
        <v>5.6843171296299105E-4</v>
      </c>
    </row>
    <row r="638" spans="50:51">
      <c r="AX638">
        <f t="shared" si="416"/>
        <v>634</v>
      </c>
      <c r="AY638" s="34">
        <v>6.4276147216396737E-4</v>
      </c>
    </row>
    <row r="639" spans="50:51">
      <c r="AX639">
        <f t="shared" si="416"/>
        <v>635</v>
      </c>
      <c r="AY639" s="34">
        <v>4.8625624056661309E-4</v>
      </c>
    </row>
    <row r="640" spans="50:51">
      <c r="AX640">
        <f t="shared" si="416"/>
        <v>636</v>
      </c>
      <c r="AY640" s="34">
        <v>5.2351822825962252E-4</v>
      </c>
    </row>
    <row r="641" spans="50:51">
      <c r="AX641">
        <f t="shared" si="416"/>
        <v>637</v>
      </c>
      <c r="AY641" s="34">
        <v>4.9761239226651108E-4</v>
      </c>
    </row>
    <row r="642" spans="50:51">
      <c r="AX642">
        <f t="shared" si="416"/>
        <v>638</v>
      </c>
      <c r="AY642" s="34">
        <v>4.4691212438857479E-4</v>
      </c>
    </row>
    <row r="643" spans="50:51">
      <c r="AX643">
        <f t="shared" si="416"/>
        <v>639</v>
      </c>
      <c r="AY643" s="34">
        <v>5.6000993106669909E-4</v>
      </c>
    </row>
    <row r="644" spans="50:51">
      <c r="AX644">
        <f t="shared" si="416"/>
        <v>640</v>
      </c>
      <c r="AY644" s="34">
        <v>4.9335400652226688E-4</v>
      </c>
    </row>
    <row r="645" spans="50:51">
      <c r="AX645">
        <f t="shared" si="416"/>
        <v>641</v>
      </c>
      <c r="AY645" s="34">
        <v>5.2458216864663908E-4</v>
      </c>
    </row>
    <row r="646" spans="50:51">
      <c r="AX646">
        <f t="shared" si="416"/>
        <v>642</v>
      </c>
      <c r="AY646" s="34">
        <v>5.0726372924652372E-4</v>
      </c>
    </row>
    <row r="647" spans="50:51">
      <c r="AX647">
        <f t="shared" ref="AX647:AX710" si="417">AX646+1</f>
        <v>643</v>
      </c>
      <c r="AY647" s="34">
        <v>4.5905671296299892E-4</v>
      </c>
    </row>
    <row r="648" spans="50:51">
      <c r="AX648">
        <f t="shared" si="417"/>
        <v>644</v>
      </c>
      <c r="AY648" s="34">
        <v>4.4220945083016031E-4</v>
      </c>
    </row>
    <row r="649" spans="50:51">
      <c r="AX649">
        <f t="shared" si="417"/>
        <v>645</v>
      </c>
      <c r="AY649" s="34">
        <v>4.985950966690159E-4</v>
      </c>
    </row>
    <row r="650" spans="50:51">
      <c r="AX650">
        <f t="shared" si="417"/>
        <v>646</v>
      </c>
      <c r="AY650" s="34">
        <v>5.136632308409138E-4</v>
      </c>
    </row>
    <row r="651" spans="50:51">
      <c r="AX651">
        <f t="shared" si="417"/>
        <v>647</v>
      </c>
      <c r="AY651" s="34">
        <v>5.2985161817971078E-4</v>
      </c>
    </row>
    <row r="652" spans="50:51">
      <c r="AX652">
        <f t="shared" si="417"/>
        <v>648</v>
      </c>
      <c r="AY652" s="34">
        <v>5.4307725694444932E-4</v>
      </c>
    </row>
    <row r="653" spans="50:51">
      <c r="AX653">
        <f t="shared" si="417"/>
        <v>649</v>
      </c>
      <c r="AY653" s="34">
        <v>5.1571752002790177E-4</v>
      </c>
    </row>
    <row r="654" spans="50:51">
      <c r="AX654">
        <f t="shared" si="417"/>
        <v>650</v>
      </c>
      <c r="AY654" s="34">
        <v>6.8337832346455647E-4</v>
      </c>
    </row>
    <row r="655" spans="50:51">
      <c r="AX655">
        <f t="shared" si="417"/>
        <v>651</v>
      </c>
      <c r="AY655" s="34">
        <v>4.8392732354999706E-4</v>
      </c>
    </row>
    <row r="656" spans="50:51">
      <c r="AX656">
        <f t="shared" si="417"/>
        <v>652</v>
      </c>
      <c r="AY656" s="34">
        <v>5.0356350040894101E-4</v>
      </c>
    </row>
    <row r="657" spans="50:51">
      <c r="AX657">
        <f t="shared" si="417"/>
        <v>653</v>
      </c>
      <c r="AY657" s="34">
        <v>4.701330654553914E-4</v>
      </c>
    </row>
    <row r="658" spans="50:51">
      <c r="AX658">
        <f t="shared" si="417"/>
        <v>654</v>
      </c>
      <c r="AY658" s="34">
        <v>5.951758969000426E-4</v>
      </c>
    </row>
    <row r="659" spans="50:51">
      <c r="AX659">
        <f t="shared" si="417"/>
        <v>655</v>
      </c>
      <c r="AY659" s="34">
        <v>5.1009114583333592E-4</v>
      </c>
    </row>
    <row r="660" spans="50:51">
      <c r="AX660">
        <f t="shared" si="417"/>
        <v>656</v>
      </c>
      <c r="AY660" s="34">
        <v>5.6541899604007002E-4</v>
      </c>
    </row>
    <row r="661" spans="50:51">
      <c r="AX661">
        <f t="shared" si="417"/>
        <v>657</v>
      </c>
      <c r="AY661" s="34">
        <v>6.0344827586213351E-4</v>
      </c>
    </row>
    <row r="662" spans="50:51">
      <c r="AX662">
        <f t="shared" si="417"/>
        <v>658</v>
      </c>
      <c r="AY662" s="34">
        <v>5.8672210611864656E-4</v>
      </c>
    </row>
    <row r="663" spans="50:51">
      <c r="AX663">
        <f t="shared" si="417"/>
        <v>659</v>
      </c>
      <c r="AY663" s="34">
        <v>5.5988673421851064E-4</v>
      </c>
    </row>
    <row r="664" spans="50:51">
      <c r="AX664">
        <f t="shared" si="417"/>
        <v>660</v>
      </c>
      <c r="AY664" s="34">
        <v>5.3797606568831461E-4</v>
      </c>
    </row>
    <row r="665" spans="50:51">
      <c r="AX665">
        <f t="shared" si="417"/>
        <v>661</v>
      </c>
      <c r="AY665" s="34">
        <v>5.0839120370371868E-4</v>
      </c>
    </row>
    <row r="666" spans="50:51">
      <c r="AX666">
        <f t="shared" si="417"/>
        <v>662</v>
      </c>
      <c r="AY666" s="34">
        <v>4.9115435968882586E-4</v>
      </c>
    </row>
    <row r="667" spans="50:51">
      <c r="AX667">
        <f t="shared" si="417"/>
        <v>663</v>
      </c>
      <c r="AY667" s="34">
        <v>5.3475839120369387E-4</v>
      </c>
    </row>
    <row r="668" spans="50:51">
      <c r="AX668">
        <f t="shared" si="417"/>
        <v>664</v>
      </c>
      <c r="AY668" s="34">
        <v>5.2367225716284428E-4</v>
      </c>
    </row>
    <row r="669" spans="50:51">
      <c r="AX669">
        <f t="shared" si="417"/>
        <v>665</v>
      </c>
      <c r="AY669" s="34">
        <v>5.5511879804333926E-4</v>
      </c>
    </row>
    <row r="670" spans="50:51">
      <c r="AX670">
        <f t="shared" si="417"/>
        <v>666</v>
      </c>
      <c r="AY670" s="34">
        <v>5.1653855112977212E-4</v>
      </c>
    </row>
    <row r="671" spans="50:51">
      <c r="AX671">
        <f t="shared" si="417"/>
        <v>667</v>
      </c>
      <c r="AY671" s="34">
        <v>5.2483694386210467E-4</v>
      </c>
    </row>
    <row r="672" spans="50:51">
      <c r="AX672">
        <f t="shared" si="417"/>
        <v>668</v>
      </c>
      <c r="AY672" s="34">
        <v>6.5658225259967269E-4</v>
      </c>
    </row>
    <row r="673" spans="50:51">
      <c r="AX673">
        <f t="shared" si="417"/>
        <v>669</v>
      </c>
      <c r="AY673" s="34">
        <v>5.6712962962965005E-4</v>
      </c>
    </row>
    <row r="674" spans="50:51">
      <c r="AX674">
        <f t="shared" si="417"/>
        <v>670</v>
      </c>
      <c r="AY674" s="34">
        <v>5.2829460750060105E-4</v>
      </c>
    </row>
    <row r="675" spans="50:51">
      <c r="AX675">
        <f t="shared" si="417"/>
        <v>671</v>
      </c>
      <c r="AY675" s="34">
        <v>5.4619470567747117E-4</v>
      </c>
    </row>
    <row r="676" spans="50:51">
      <c r="AX676">
        <f t="shared" si="417"/>
        <v>672</v>
      </c>
      <c r="AY676" s="34">
        <v>4.8828805294324899E-4</v>
      </c>
    </row>
    <row r="677" spans="50:51">
      <c r="AX677">
        <f t="shared" si="417"/>
        <v>673</v>
      </c>
      <c r="AY677" s="34">
        <v>4.8567708333337645E-4</v>
      </c>
    </row>
    <row r="678" spans="50:51">
      <c r="AX678">
        <f t="shared" si="417"/>
        <v>674</v>
      </c>
      <c r="AY678" s="34">
        <v>4.8807035876003574E-4</v>
      </c>
    </row>
    <row r="679" spans="50:51">
      <c r="AX679">
        <f t="shared" si="417"/>
        <v>675</v>
      </c>
      <c r="AY679" s="34">
        <v>5.1223441309649969E-4</v>
      </c>
    </row>
    <row r="680" spans="50:51">
      <c r="AX680">
        <f t="shared" si="417"/>
        <v>676</v>
      </c>
      <c r="AY680" s="34">
        <v>4.5873119212963608E-4</v>
      </c>
    </row>
    <row r="681" spans="50:51">
      <c r="AX681">
        <f t="shared" si="417"/>
        <v>677</v>
      </c>
      <c r="AY681" s="34">
        <v>4.9055147915211413E-4</v>
      </c>
    </row>
    <row r="682" spans="50:51">
      <c r="AX682">
        <f t="shared" si="417"/>
        <v>678</v>
      </c>
      <c r="AY682" s="34">
        <v>5.1860614557779148E-4</v>
      </c>
    </row>
    <row r="683" spans="50:51">
      <c r="AX683">
        <f t="shared" si="417"/>
        <v>679</v>
      </c>
      <c r="AY683" s="34">
        <v>5.3437281621245393E-4</v>
      </c>
    </row>
    <row r="684" spans="50:51">
      <c r="AX684">
        <f t="shared" si="417"/>
        <v>680</v>
      </c>
      <c r="AY684" s="34">
        <v>4.372670626601694E-4</v>
      </c>
    </row>
    <row r="685" spans="50:51">
      <c r="AX685">
        <f t="shared" si="417"/>
        <v>681</v>
      </c>
      <c r="AY685" s="34">
        <v>5.3153663067454459E-4</v>
      </c>
    </row>
    <row r="686" spans="50:51">
      <c r="AX686">
        <f t="shared" si="417"/>
        <v>682</v>
      </c>
      <c r="AY686" s="34">
        <v>4.9524662240858265E-4</v>
      </c>
    </row>
    <row r="687" spans="50:51">
      <c r="AX687">
        <f t="shared" si="417"/>
        <v>683</v>
      </c>
      <c r="AY687" s="34">
        <v>4.4145265548569849E-4</v>
      </c>
    </row>
    <row r="688" spans="50:51">
      <c r="AX688">
        <f t="shared" si="417"/>
        <v>684</v>
      </c>
      <c r="AY688" s="34">
        <v>4.679699291768438E-4</v>
      </c>
    </row>
    <row r="689" spans="50:51">
      <c r="AX689">
        <f t="shared" si="417"/>
        <v>685</v>
      </c>
      <c r="AY689" s="34">
        <v>4.8123398555790538E-4</v>
      </c>
    </row>
    <row r="690" spans="50:51">
      <c r="AX690">
        <f t="shared" si="417"/>
        <v>686</v>
      </c>
      <c r="AY690" s="34">
        <v>4.8625669694852327E-4</v>
      </c>
    </row>
    <row r="691" spans="50:51">
      <c r="AX691">
        <f t="shared" si="417"/>
        <v>687</v>
      </c>
      <c r="AY691" s="34">
        <v>4.9615653389237691E-4</v>
      </c>
    </row>
    <row r="692" spans="50:51">
      <c r="AX692">
        <f t="shared" si="417"/>
        <v>688</v>
      </c>
      <c r="AY692" s="34">
        <v>4.6191406250002383E-4</v>
      </c>
    </row>
    <row r="693" spans="50:51">
      <c r="AX693">
        <f t="shared" si="417"/>
        <v>689</v>
      </c>
      <c r="AY693" s="34">
        <v>4.56484393198239E-4</v>
      </c>
    </row>
    <row r="694" spans="50:51">
      <c r="AX694">
        <f t="shared" si="417"/>
        <v>690</v>
      </c>
      <c r="AY694" s="34">
        <v>5.1981423247144981E-4</v>
      </c>
    </row>
    <row r="695" spans="50:51">
      <c r="AX695">
        <f t="shared" si="417"/>
        <v>691</v>
      </c>
      <c r="AY695" s="34">
        <v>5.3730552652968494E-4</v>
      </c>
    </row>
    <row r="696" spans="50:51">
      <c r="AX696">
        <f t="shared" si="417"/>
        <v>692</v>
      </c>
      <c r="AY696" s="34">
        <v>5.5891927083337629E-4</v>
      </c>
    </row>
    <row r="697" spans="50:51">
      <c r="AX697">
        <f t="shared" si="417"/>
        <v>693</v>
      </c>
      <c r="AY697" s="34">
        <v>5.2678364100777991E-4</v>
      </c>
    </row>
    <row r="698" spans="50:51">
      <c r="AX698">
        <f t="shared" si="417"/>
        <v>694</v>
      </c>
      <c r="AY698" s="34">
        <v>5.3608344980198518E-4</v>
      </c>
    </row>
    <row r="699" spans="50:51">
      <c r="AX699">
        <f t="shared" si="417"/>
        <v>695</v>
      </c>
      <c r="AY699" s="34">
        <v>5.089327179844639E-4</v>
      </c>
    </row>
    <row r="700" spans="50:51">
      <c r="AX700">
        <f t="shared" si="417"/>
        <v>696</v>
      </c>
      <c r="AY700" s="34">
        <v>4.9659329140464838E-4</v>
      </c>
    </row>
    <row r="701" spans="50:51">
      <c r="AX701">
        <f t="shared" si="417"/>
        <v>697</v>
      </c>
      <c r="AY701" s="34">
        <v>4.4202803901080513E-4</v>
      </c>
    </row>
    <row r="702" spans="50:51">
      <c r="AX702">
        <f t="shared" si="417"/>
        <v>698</v>
      </c>
      <c r="AY702" s="34">
        <v>4.6922315397161942E-4</v>
      </c>
    </row>
    <row r="703" spans="50:51">
      <c r="AX703">
        <f t="shared" si="417"/>
        <v>699</v>
      </c>
      <c r="AY703" s="34">
        <v>5.7167918704867024E-4</v>
      </c>
    </row>
    <row r="704" spans="50:51">
      <c r="AX704">
        <f t="shared" si="417"/>
        <v>700</v>
      </c>
      <c r="AY704" s="34">
        <v>4.6909468245676241E-4</v>
      </c>
    </row>
    <row r="705" spans="50:51">
      <c r="AX705">
        <f t="shared" si="417"/>
        <v>701</v>
      </c>
      <c r="AY705" s="34">
        <v>5.1819299768520973E-4</v>
      </c>
    </row>
    <row r="706" spans="50:51">
      <c r="AX706">
        <f t="shared" si="417"/>
        <v>702</v>
      </c>
      <c r="AY706" s="34">
        <v>4.7990682688957981E-4</v>
      </c>
    </row>
    <row r="707" spans="50:51">
      <c r="AX707">
        <f t="shared" si="417"/>
        <v>703</v>
      </c>
      <c r="AY707" s="34">
        <v>6.2416288143490048E-4</v>
      </c>
    </row>
    <row r="708" spans="50:51">
      <c r="AX708">
        <f t="shared" si="417"/>
        <v>704</v>
      </c>
      <c r="AY708" s="34">
        <v>5.0856989434579366E-4</v>
      </c>
    </row>
    <row r="709" spans="50:51">
      <c r="AX709">
        <f t="shared" si="417"/>
        <v>705</v>
      </c>
      <c r="AY709" s="34">
        <v>6.629513526065445E-4</v>
      </c>
    </row>
    <row r="710" spans="50:51">
      <c r="AX710">
        <f t="shared" si="417"/>
        <v>706</v>
      </c>
      <c r="AY710" s="34">
        <v>6.3366235732587387E-4</v>
      </c>
    </row>
    <row r="711" spans="50:51">
      <c r="AX711">
        <f t="shared" ref="AX711:AX774" si="418">AX710+1</f>
        <v>707</v>
      </c>
      <c r="AY711" s="34">
        <v>5.7968026620376558E-4</v>
      </c>
    </row>
    <row r="712" spans="50:51">
      <c r="AX712">
        <f t="shared" si="418"/>
        <v>708</v>
      </c>
      <c r="AY712" s="34">
        <v>5.4485499650594113E-4</v>
      </c>
    </row>
    <row r="713" spans="50:51">
      <c r="AX713">
        <f t="shared" si="418"/>
        <v>709</v>
      </c>
      <c r="AY713" s="34">
        <v>5.9322589098533007E-4</v>
      </c>
    </row>
    <row r="714" spans="50:51">
      <c r="AX714">
        <f t="shared" si="418"/>
        <v>710</v>
      </c>
      <c r="AY714" s="34">
        <v>5.2629280223620112E-4</v>
      </c>
    </row>
    <row r="715" spans="50:51">
      <c r="AX715">
        <f t="shared" si="418"/>
        <v>711</v>
      </c>
      <c r="AY715" s="34">
        <v>4.5448258793383365E-4</v>
      </c>
    </row>
    <row r="716" spans="50:51">
      <c r="AX716">
        <f t="shared" si="418"/>
        <v>712</v>
      </c>
      <c r="AY716" s="34">
        <v>4.8145236431401727E-4</v>
      </c>
    </row>
    <row r="717" spans="50:51">
      <c r="AX717">
        <f t="shared" si="418"/>
        <v>713</v>
      </c>
      <c r="AY717" s="34">
        <v>4.2256289308175202E-4</v>
      </c>
    </row>
    <row r="718" spans="50:51">
      <c r="AX718">
        <f t="shared" si="418"/>
        <v>714</v>
      </c>
      <c r="AY718" s="34">
        <v>4.7279000698812883E-4</v>
      </c>
    </row>
    <row r="719" spans="50:51">
      <c r="AX719">
        <f t="shared" si="418"/>
        <v>715</v>
      </c>
      <c r="AY719" s="34">
        <v>5.8167885754092734E-4</v>
      </c>
    </row>
    <row r="720" spans="50:51">
      <c r="AX720">
        <f t="shared" si="418"/>
        <v>716</v>
      </c>
      <c r="AY720" s="34">
        <v>5.373055265296754E-4</v>
      </c>
    </row>
    <row r="721" spans="50:51">
      <c r="AX721">
        <f t="shared" si="418"/>
        <v>717</v>
      </c>
      <c r="AY721" s="34">
        <v>4.7413667598417912E-4</v>
      </c>
    </row>
    <row r="722" spans="50:51">
      <c r="AX722">
        <f t="shared" si="418"/>
        <v>718</v>
      </c>
      <c r="AY722" s="34">
        <v>5.0211163357714286E-4</v>
      </c>
    </row>
    <row r="723" spans="50:51">
      <c r="AX723">
        <f t="shared" si="418"/>
        <v>719</v>
      </c>
      <c r="AY723" s="34">
        <v>4.9400914279060237E-4</v>
      </c>
    </row>
    <row r="724" spans="50:51">
      <c r="AX724">
        <f t="shared" si="418"/>
        <v>720</v>
      </c>
      <c r="AY724" s="34">
        <v>6.2551115784553518E-4</v>
      </c>
    </row>
    <row r="725" spans="50:51">
      <c r="AX725">
        <f t="shared" si="418"/>
        <v>721</v>
      </c>
      <c r="AY725" s="34">
        <v>5.4514616818077837E-4</v>
      </c>
    </row>
    <row r="726" spans="50:51">
      <c r="AX726">
        <f t="shared" si="418"/>
        <v>722</v>
      </c>
      <c r="AY726" s="34">
        <v>4.9497251157407281E-4</v>
      </c>
    </row>
    <row r="727" spans="50:51">
      <c r="AX727">
        <f t="shared" si="418"/>
        <v>723</v>
      </c>
      <c r="AY727" s="34">
        <v>5.5120167189134049E-4</v>
      </c>
    </row>
    <row r="728" spans="50:51">
      <c r="AX728">
        <f t="shared" si="418"/>
        <v>724</v>
      </c>
      <c r="AY728" s="34">
        <v>5.4820347076635259E-4</v>
      </c>
    </row>
    <row r="729" spans="50:51">
      <c r="AX729">
        <f t="shared" si="418"/>
        <v>725</v>
      </c>
      <c r="AY729" s="34">
        <v>4.6758531330074588E-4</v>
      </c>
    </row>
    <row r="730" spans="50:51">
      <c r="AX730">
        <f t="shared" si="418"/>
        <v>726</v>
      </c>
      <c r="AY730" s="34">
        <v>3.689509084556339E-4</v>
      </c>
    </row>
    <row r="731" spans="50:51">
      <c r="AX731">
        <f t="shared" si="418"/>
        <v>727</v>
      </c>
      <c r="AY731" s="34">
        <v>4.8763976240392151E-4</v>
      </c>
    </row>
    <row r="732" spans="50:51">
      <c r="AX732">
        <f t="shared" si="418"/>
        <v>728</v>
      </c>
      <c r="AY732" s="34">
        <v>4.8629309340789074E-4</v>
      </c>
    </row>
    <row r="733" spans="50:51">
      <c r="AX733">
        <f t="shared" si="418"/>
        <v>729</v>
      </c>
      <c r="AY733" s="34">
        <v>4.7889092070127297E-4</v>
      </c>
    </row>
    <row r="734" spans="50:51">
      <c r="AX734">
        <f t="shared" si="418"/>
        <v>730</v>
      </c>
      <c r="AY734" s="34">
        <v>5.4441823899374295E-4</v>
      </c>
    </row>
    <row r="735" spans="50:51">
      <c r="AX735">
        <f t="shared" si="418"/>
        <v>731</v>
      </c>
      <c r="AY735" s="34">
        <v>5.4913357715081373E-4</v>
      </c>
    </row>
    <row r="736" spans="50:51">
      <c r="AX736">
        <f t="shared" si="418"/>
        <v>732</v>
      </c>
      <c r="AY736" s="34">
        <v>4.8552876776149022E-4</v>
      </c>
    </row>
    <row r="737" spans="50:51">
      <c r="AX737">
        <f t="shared" si="418"/>
        <v>733</v>
      </c>
      <c r="AY737" s="34">
        <v>3.9475599813651278E-4</v>
      </c>
    </row>
    <row r="738" spans="50:51">
      <c r="AX738">
        <f t="shared" si="418"/>
        <v>734</v>
      </c>
      <c r="AY738" s="34">
        <v>5.2513744212967159E-4</v>
      </c>
    </row>
    <row r="739" spans="50:51">
      <c r="AX739">
        <f t="shared" si="418"/>
        <v>735</v>
      </c>
      <c r="AY739" s="34">
        <v>4.6667540181694858E-4</v>
      </c>
    </row>
    <row r="740" spans="50:51">
      <c r="AX740">
        <f t="shared" si="418"/>
        <v>736</v>
      </c>
      <c r="AY740" s="34">
        <v>4.1604792685769114E-4</v>
      </c>
    </row>
    <row r="741" spans="50:51">
      <c r="AX741">
        <f t="shared" si="418"/>
        <v>737</v>
      </c>
      <c r="AY741" s="34">
        <v>5.6763918006056053E-4</v>
      </c>
    </row>
    <row r="742" spans="50:51">
      <c r="AX742">
        <f t="shared" si="418"/>
        <v>738</v>
      </c>
      <c r="AY742" s="34">
        <v>4.9943221523415327E-4</v>
      </c>
    </row>
    <row r="743" spans="50:51">
      <c r="AX743">
        <f t="shared" si="418"/>
        <v>739</v>
      </c>
      <c r="AY743" s="34">
        <v>4.3546997312770083E-4</v>
      </c>
    </row>
    <row r="744" spans="50:51">
      <c r="AX744">
        <f t="shared" si="418"/>
        <v>740</v>
      </c>
      <c r="AY744" s="34">
        <v>4.9764890282131592E-4</v>
      </c>
    </row>
    <row r="745" spans="50:51">
      <c r="AX745">
        <f t="shared" si="418"/>
        <v>741</v>
      </c>
      <c r="AY745" s="34">
        <v>4.2925984160260291E-4</v>
      </c>
    </row>
    <row r="746" spans="50:51">
      <c r="AX746">
        <f t="shared" si="418"/>
        <v>742</v>
      </c>
      <c r="AY746" s="34">
        <v>5.2819865319867756E-4</v>
      </c>
    </row>
    <row r="747" spans="50:51">
      <c r="AX747">
        <f t="shared" si="418"/>
        <v>743</v>
      </c>
      <c r="AY747" s="34">
        <v>3.853912690119656E-4</v>
      </c>
    </row>
    <row r="748" spans="50:51">
      <c r="AX748">
        <f t="shared" si="418"/>
        <v>744</v>
      </c>
      <c r="AY748" s="34">
        <v>5.2654757745167018E-4</v>
      </c>
    </row>
    <row r="749" spans="50:51">
      <c r="AX749">
        <f t="shared" si="418"/>
        <v>745</v>
      </c>
      <c r="AY749" s="34">
        <v>4.8523759608664648E-4</v>
      </c>
    </row>
    <row r="750" spans="50:51">
      <c r="AX750">
        <f t="shared" si="418"/>
        <v>746</v>
      </c>
      <c r="AY750" s="34">
        <v>4.5444619147449528E-4</v>
      </c>
    </row>
    <row r="751" spans="50:51">
      <c r="AX751">
        <f t="shared" si="418"/>
        <v>747</v>
      </c>
      <c r="AY751" s="34">
        <v>5.1562500000003895E-4</v>
      </c>
    </row>
    <row r="752" spans="50:51">
      <c r="AX752">
        <f t="shared" si="418"/>
        <v>748</v>
      </c>
      <c r="AY752" s="34">
        <v>5.7484567901240353E-4</v>
      </c>
    </row>
    <row r="753" spans="50:51">
      <c r="AX753">
        <f t="shared" si="418"/>
        <v>749</v>
      </c>
      <c r="AY753" s="34">
        <v>5.0438213370602764E-4</v>
      </c>
    </row>
    <row r="754" spans="50:51">
      <c r="AX754">
        <f t="shared" si="418"/>
        <v>750</v>
      </c>
      <c r="AY754" s="34">
        <v>4.9797635686001454E-4</v>
      </c>
    </row>
    <row r="755" spans="50:51">
      <c r="AX755">
        <f t="shared" si="418"/>
        <v>751</v>
      </c>
      <c r="AY755" s="34">
        <v>5.0201636384808825E-4</v>
      </c>
    </row>
    <row r="756" spans="50:51">
      <c r="AX756">
        <f t="shared" si="418"/>
        <v>752</v>
      </c>
      <c r="AY756" s="34">
        <v>5.5883123689727955E-4</v>
      </c>
    </row>
    <row r="757" spans="50:51">
      <c r="AX757">
        <f t="shared" si="418"/>
        <v>753</v>
      </c>
      <c r="AY757" s="34">
        <v>4.6896837875611827E-4</v>
      </c>
    </row>
    <row r="758" spans="50:51">
      <c r="AX758">
        <f t="shared" si="418"/>
        <v>754</v>
      </c>
      <c r="AY758" s="34">
        <v>5.7550081528072634E-4</v>
      </c>
    </row>
    <row r="759" spans="50:51">
      <c r="AX759">
        <f t="shared" si="418"/>
        <v>755</v>
      </c>
      <c r="AY759" s="34">
        <v>4.6873185881808908E-4</v>
      </c>
    </row>
    <row r="760" spans="50:51">
      <c r="AX760">
        <f t="shared" si="418"/>
        <v>756</v>
      </c>
      <c r="AY760" s="34">
        <v>5.0864438657408279E-4</v>
      </c>
    </row>
    <row r="761" spans="50:51">
      <c r="AX761">
        <f t="shared" si="418"/>
        <v>757</v>
      </c>
      <c r="AY761" s="34">
        <v>4.8512840670860243E-4</v>
      </c>
    </row>
    <row r="762" spans="50:51">
      <c r="AX762">
        <f t="shared" si="418"/>
        <v>758</v>
      </c>
      <c r="AY762" s="34">
        <v>6.876233600371706E-4</v>
      </c>
    </row>
    <row r="763" spans="50:51">
      <c r="AX763">
        <f t="shared" si="418"/>
        <v>759</v>
      </c>
      <c r="AY763" s="34">
        <v>5.7641791478001408E-4</v>
      </c>
    </row>
    <row r="764" spans="50:51">
      <c r="AX764">
        <f t="shared" si="418"/>
        <v>760</v>
      </c>
      <c r="AY764" s="34">
        <v>5.2265315630103287E-4</v>
      </c>
    </row>
    <row r="765" spans="50:51">
      <c r="AX765">
        <f t="shared" si="418"/>
        <v>761</v>
      </c>
      <c r="AY765" s="34">
        <v>4.8833129513164563E-4</v>
      </c>
    </row>
    <row r="766" spans="50:51">
      <c r="AX766">
        <f t="shared" si="418"/>
        <v>762</v>
      </c>
      <c r="AY766" s="34">
        <v>5.6709323317029965E-4</v>
      </c>
    </row>
    <row r="767" spans="50:51">
      <c r="AX767">
        <f t="shared" si="418"/>
        <v>763</v>
      </c>
      <c r="AY767" s="34">
        <v>5.0029751538373528E-4</v>
      </c>
    </row>
    <row r="768" spans="50:51">
      <c r="AX768">
        <f t="shared" si="418"/>
        <v>764</v>
      </c>
      <c r="AY768" s="34">
        <v>6.3127684894927259E-4</v>
      </c>
    </row>
    <row r="769" spans="50:51">
      <c r="AX769">
        <f t="shared" si="418"/>
        <v>765</v>
      </c>
      <c r="AY769" s="34">
        <v>5.2133969907410796E-4</v>
      </c>
    </row>
    <row r="770" spans="50:51">
      <c r="AX770">
        <f t="shared" si="418"/>
        <v>766</v>
      </c>
      <c r="AY770" s="34">
        <v>5.4412661093700739E-4</v>
      </c>
    </row>
    <row r="771" spans="50:51">
      <c r="AX771">
        <f t="shared" si="418"/>
        <v>767</v>
      </c>
      <c r="AY771" s="34">
        <v>4.9626124547263778E-4</v>
      </c>
    </row>
    <row r="772" spans="50:51">
      <c r="AX772">
        <f t="shared" si="418"/>
        <v>768</v>
      </c>
      <c r="AY772" s="34">
        <v>4.4748218249797514E-4</v>
      </c>
    </row>
    <row r="773" spans="50:51">
      <c r="AX773">
        <f t="shared" si="418"/>
        <v>769</v>
      </c>
      <c r="AY773" s="34">
        <v>4.9757633809358038E-4</v>
      </c>
    </row>
    <row r="774" spans="50:51">
      <c r="AX774">
        <f t="shared" si="418"/>
        <v>770</v>
      </c>
      <c r="AY774" s="34">
        <v>5.4593460648146247E-4</v>
      </c>
    </row>
    <row r="775" spans="50:51">
      <c r="AX775">
        <f t="shared" ref="AX775:AX838" si="419">AX774+1</f>
        <v>771</v>
      </c>
      <c r="AY775" s="34">
        <v>5.2975046587467819E-4</v>
      </c>
    </row>
    <row r="776" spans="50:51">
      <c r="AX776">
        <f t="shared" si="419"/>
        <v>772</v>
      </c>
      <c r="AY776" s="34">
        <v>4.6867766203703107E-4</v>
      </c>
    </row>
    <row r="777" spans="50:51">
      <c r="AX777">
        <f t="shared" si="419"/>
        <v>773</v>
      </c>
      <c r="AY777" s="34">
        <v>6.1798321759258393E-4</v>
      </c>
    </row>
    <row r="778" spans="50:51">
      <c r="AX778">
        <f t="shared" si="419"/>
        <v>774</v>
      </c>
      <c r="AY778" s="34">
        <v>5.2137928022362977E-4</v>
      </c>
    </row>
    <row r="779" spans="50:51">
      <c r="AX779">
        <f t="shared" si="419"/>
        <v>775</v>
      </c>
      <c r="AY779" s="34">
        <v>5.6977824219201748E-4</v>
      </c>
    </row>
    <row r="780" spans="50:51">
      <c r="AX780">
        <f t="shared" si="419"/>
        <v>776</v>
      </c>
      <c r="AY780" s="34">
        <v>5.1566116898147003E-4</v>
      </c>
    </row>
    <row r="781" spans="50:51">
      <c r="AX781">
        <f t="shared" si="419"/>
        <v>777</v>
      </c>
      <c r="AY781" s="34">
        <v>6.3133298392733671E-4</v>
      </c>
    </row>
    <row r="782" spans="50:51">
      <c r="AX782">
        <f t="shared" si="419"/>
        <v>778</v>
      </c>
      <c r="AY782" s="34">
        <v>5.1541026088985551E-4</v>
      </c>
    </row>
    <row r="783" spans="50:51">
      <c r="AX783">
        <f t="shared" si="419"/>
        <v>779</v>
      </c>
      <c r="AY783" s="34">
        <v>5.8055410426100732E-4</v>
      </c>
    </row>
    <row r="784" spans="50:51">
      <c r="AX784">
        <f t="shared" si="419"/>
        <v>780</v>
      </c>
      <c r="AY784" s="34">
        <v>5.0587438853948164E-4</v>
      </c>
    </row>
    <row r="785" spans="50:51">
      <c r="AX785">
        <f t="shared" si="419"/>
        <v>781</v>
      </c>
      <c r="AY785" s="34">
        <v>5.485167769650822E-4</v>
      </c>
    </row>
    <row r="786" spans="50:51">
      <c r="AX786">
        <f t="shared" si="419"/>
        <v>782</v>
      </c>
      <c r="AY786" s="34">
        <v>5.6208638105189408E-4</v>
      </c>
    </row>
    <row r="787" spans="50:51">
      <c r="AX787">
        <f t="shared" si="419"/>
        <v>783</v>
      </c>
      <c r="AY787" s="34">
        <v>4.6918675751222712E-4</v>
      </c>
    </row>
    <row r="788" spans="50:51">
      <c r="AX788">
        <f t="shared" si="419"/>
        <v>784</v>
      </c>
      <c r="AY788" s="34">
        <v>5.6607744107745658E-4</v>
      </c>
    </row>
    <row r="789" spans="50:51">
      <c r="AX789">
        <f t="shared" si="419"/>
        <v>785</v>
      </c>
      <c r="AY789" s="34">
        <v>4.799431092534524E-4</v>
      </c>
    </row>
    <row r="790" spans="50:51">
      <c r="AX790">
        <f t="shared" si="419"/>
        <v>786</v>
      </c>
      <c r="AY790" s="34">
        <v>4.8937652385930644E-4</v>
      </c>
    </row>
    <row r="791" spans="50:51">
      <c r="AX791">
        <f t="shared" si="419"/>
        <v>787</v>
      </c>
      <c r="AY791" s="34">
        <v>5.4112413194443349E-4</v>
      </c>
    </row>
    <row r="792" spans="50:51">
      <c r="AX792">
        <f t="shared" si="419"/>
        <v>788</v>
      </c>
      <c r="AY792" s="34">
        <v>6.1357105538137888E-4</v>
      </c>
    </row>
    <row r="793" spans="50:51">
      <c r="AX793">
        <f t="shared" si="419"/>
        <v>789</v>
      </c>
      <c r="AY793" s="34">
        <v>4.7493614303960541E-4</v>
      </c>
    </row>
    <row r="794" spans="50:51">
      <c r="AX794">
        <f t="shared" si="419"/>
        <v>790</v>
      </c>
      <c r="AY794" s="34">
        <v>5.2297399280162187E-4</v>
      </c>
    </row>
    <row r="795" spans="50:51">
      <c r="AX795">
        <f t="shared" si="419"/>
        <v>791</v>
      </c>
      <c r="AY795" s="34">
        <v>5.5453645469369622E-4</v>
      </c>
    </row>
    <row r="796" spans="50:51">
      <c r="AX796">
        <f t="shared" si="419"/>
        <v>792</v>
      </c>
      <c r="AY796" s="34">
        <v>5.1428197064993608E-4</v>
      </c>
    </row>
    <row r="797" spans="50:51">
      <c r="AX797">
        <f t="shared" si="419"/>
        <v>793</v>
      </c>
      <c r="AY797" s="34">
        <v>4.7366352201256347E-4</v>
      </c>
    </row>
    <row r="798" spans="50:51">
      <c r="AX798">
        <f t="shared" si="419"/>
        <v>794</v>
      </c>
      <c r="AY798" s="34">
        <v>5.472106118657999E-4</v>
      </c>
    </row>
    <row r="799" spans="50:51">
      <c r="AX799">
        <f t="shared" si="419"/>
        <v>795</v>
      </c>
      <c r="AY799" s="34">
        <v>5.8030012771395569E-4</v>
      </c>
    </row>
    <row r="800" spans="50:51">
      <c r="AX800">
        <f t="shared" si="419"/>
        <v>796</v>
      </c>
      <c r="AY800" s="34">
        <v>6.7633954487407444E-4</v>
      </c>
    </row>
    <row r="801" spans="50:51">
      <c r="AX801">
        <f t="shared" si="419"/>
        <v>797</v>
      </c>
      <c r="AY801" s="34">
        <v>5.3436665505633241E-4</v>
      </c>
    </row>
    <row r="802" spans="50:51">
      <c r="AX802">
        <f t="shared" si="419"/>
        <v>798</v>
      </c>
      <c r="AY802" s="34">
        <v>4.6619209334730383E-4</v>
      </c>
    </row>
    <row r="803" spans="50:51">
      <c r="AX803">
        <f t="shared" si="419"/>
        <v>799</v>
      </c>
      <c r="AY803" s="34">
        <v>5.4284963196637298E-4</v>
      </c>
    </row>
    <row r="804" spans="50:51">
      <c r="AX804">
        <f t="shared" si="419"/>
        <v>800</v>
      </c>
      <c r="AY804" s="34">
        <v>5.5133356627066479E-4</v>
      </c>
    </row>
    <row r="805" spans="50:51">
      <c r="AX805">
        <f t="shared" si="419"/>
        <v>801</v>
      </c>
      <c r="AY805" s="34">
        <v>4.6840531754325398E-4</v>
      </c>
    </row>
    <row r="806" spans="50:51">
      <c r="AX806">
        <f t="shared" si="419"/>
        <v>802</v>
      </c>
      <c r="AY806" s="34">
        <v>4.5353627999069869E-4</v>
      </c>
    </row>
    <row r="807" spans="50:51">
      <c r="AX807">
        <f t="shared" si="419"/>
        <v>803</v>
      </c>
      <c r="AY807" s="34">
        <v>5.3004163754948974E-4</v>
      </c>
    </row>
    <row r="808" spans="50:51">
      <c r="AX808">
        <f t="shared" si="419"/>
        <v>804</v>
      </c>
      <c r="AY808" s="34">
        <v>5.1759404845097502E-4</v>
      </c>
    </row>
    <row r="809" spans="50:51">
      <c r="AX809">
        <f t="shared" si="419"/>
        <v>805</v>
      </c>
      <c r="AY809" s="34">
        <v>4.493506871651522E-4</v>
      </c>
    </row>
    <row r="810" spans="50:51">
      <c r="AX810">
        <f t="shared" si="419"/>
        <v>806</v>
      </c>
      <c r="AY810" s="34">
        <v>4.7312202484617056E-4</v>
      </c>
    </row>
    <row r="811" spans="50:51">
      <c r="AX811">
        <f t="shared" si="419"/>
        <v>807</v>
      </c>
      <c r="AY811" s="34">
        <v>5.082826967592706E-4</v>
      </c>
    </row>
    <row r="812" spans="50:51">
      <c r="AX812">
        <f t="shared" si="419"/>
        <v>808</v>
      </c>
      <c r="AY812" s="34">
        <v>4.7137054507339395E-4</v>
      </c>
    </row>
    <row r="813" spans="50:51">
      <c r="AX813">
        <f t="shared" si="419"/>
        <v>809</v>
      </c>
      <c r="AY813" s="34">
        <v>4.7490100163056863E-4</v>
      </c>
    </row>
    <row r="814" spans="50:51">
      <c r="AX814">
        <f t="shared" si="419"/>
        <v>810</v>
      </c>
      <c r="AY814" s="34">
        <v>4.9506464011184453E-4</v>
      </c>
    </row>
    <row r="815" spans="50:51">
      <c r="AX815">
        <f t="shared" si="419"/>
        <v>811</v>
      </c>
      <c r="AY815" s="34">
        <v>4.6227359804948106E-4</v>
      </c>
    </row>
    <row r="816" spans="50:51">
      <c r="AX816">
        <f t="shared" si="419"/>
        <v>812</v>
      </c>
      <c r="AY816" s="34">
        <v>5.5555555555554493E-4</v>
      </c>
    </row>
    <row r="817" spans="50:51">
      <c r="AX817">
        <f t="shared" si="419"/>
        <v>813</v>
      </c>
      <c r="AY817" s="34">
        <v>5.7368099231309966E-4</v>
      </c>
    </row>
    <row r="818" spans="50:51">
      <c r="AX818">
        <f t="shared" si="419"/>
        <v>814</v>
      </c>
      <c r="AY818" s="34">
        <v>5.7266189145121842E-4</v>
      </c>
    </row>
    <row r="819" spans="50:51">
      <c r="AX819">
        <f t="shared" si="419"/>
        <v>815</v>
      </c>
      <c r="AY819" s="34">
        <v>5.63344397857012E-4</v>
      </c>
    </row>
    <row r="820" spans="50:51">
      <c r="AX820">
        <f t="shared" si="419"/>
        <v>816</v>
      </c>
      <c r="AY820" s="34">
        <v>5.3302420759320489E-4</v>
      </c>
    </row>
    <row r="821" spans="50:51">
      <c r="AX821">
        <f t="shared" si="419"/>
        <v>817</v>
      </c>
      <c r="AY821" s="34">
        <v>4.3680337861373323E-4</v>
      </c>
    </row>
    <row r="822" spans="50:51">
      <c r="AX822">
        <f t="shared" si="419"/>
        <v>818</v>
      </c>
      <c r="AY822" s="34">
        <v>5.1259723673516494E-4</v>
      </c>
    </row>
    <row r="823" spans="50:51">
      <c r="AX823">
        <f t="shared" si="419"/>
        <v>819</v>
      </c>
      <c r="AY823" s="34">
        <v>5.1875873515026144E-4</v>
      </c>
    </row>
    <row r="824" spans="50:51">
      <c r="AX824">
        <f t="shared" si="419"/>
        <v>820</v>
      </c>
      <c r="AY824" s="34">
        <v>4.3539695057835079E-4</v>
      </c>
    </row>
    <row r="825" spans="50:51">
      <c r="AX825">
        <f t="shared" si="419"/>
        <v>821</v>
      </c>
      <c r="AY825" s="34">
        <v>5.448186000466097E-4</v>
      </c>
    </row>
    <row r="826" spans="50:51">
      <c r="AX826">
        <f t="shared" si="419"/>
        <v>822</v>
      </c>
      <c r="AY826" s="34">
        <v>4.4931429070580787E-4</v>
      </c>
    </row>
    <row r="827" spans="50:51">
      <c r="AX827">
        <f t="shared" si="419"/>
        <v>823</v>
      </c>
      <c r="AY827" s="34">
        <v>5.9310780215951356E-4</v>
      </c>
    </row>
    <row r="828" spans="50:51">
      <c r="AX828">
        <f t="shared" si="419"/>
        <v>824</v>
      </c>
      <c r="AY828" s="34">
        <v>4.8177993244819515E-4</v>
      </c>
    </row>
    <row r="829" spans="50:51">
      <c r="AX829">
        <f t="shared" si="419"/>
        <v>825</v>
      </c>
      <c r="AY829" s="34">
        <v>5.7063802083332405E-4</v>
      </c>
    </row>
    <row r="830" spans="50:51">
      <c r="AX830">
        <f t="shared" si="419"/>
        <v>826</v>
      </c>
      <c r="AY830" s="34">
        <v>5.2520090845566342E-4</v>
      </c>
    </row>
    <row r="831" spans="50:51">
      <c r="AX831">
        <f t="shared" si="419"/>
        <v>827</v>
      </c>
      <c r="AY831" s="34">
        <v>5.2228462788808444E-4</v>
      </c>
    </row>
    <row r="832" spans="50:51">
      <c r="AX832">
        <f t="shared" si="419"/>
        <v>828</v>
      </c>
      <c r="AY832" s="34">
        <v>4.7002387607735711E-4</v>
      </c>
    </row>
    <row r="833" spans="50:51">
      <c r="AX833">
        <f t="shared" si="419"/>
        <v>829</v>
      </c>
      <c r="AY833" s="34">
        <v>4.8976223857929437E-4</v>
      </c>
    </row>
    <row r="834" spans="50:51">
      <c r="AX834">
        <f t="shared" si="419"/>
        <v>830</v>
      </c>
      <c r="AY834" s="34">
        <v>5.4904058933151142E-4</v>
      </c>
    </row>
    <row r="835" spans="50:51">
      <c r="AX835">
        <f t="shared" si="419"/>
        <v>831</v>
      </c>
      <c r="AY835" s="34">
        <v>4.992090444676697E-4</v>
      </c>
    </row>
    <row r="836" spans="50:51">
      <c r="AX836">
        <f t="shared" si="419"/>
        <v>832</v>
      </c>
      <c r="AY836" s="34">
        <v>5.9577546296300397E-4</v>
      </c>
    </row>
    <row r="837" spans="50:51">
      <c r="AX837">
        <f t="shared" si="419"/>
        <v>833</v>
      </c>
      <c r="AY837" s="34">
        <v>5.5005969019335395E-4</v>
      </c>
    </row>
    <row r="838" spans="50:51">
      <c r="AX838">
        <f t="shared" si="419"/>
        <v>834</v>
      </c>
      <c r="AY838" s="34">
        <v>5.0460051246219086E-4</v>
      </c>
    </row>
    <row r="839" spans="50:51">
      <c r="AX839">
        <f t="shared" ref="AX839:AX902" si="420">AX838+1</f>
        <v>835</v>
      </c>
      <c r="AY839" s="34">
        <v>5.6119700675517242E-4</v>
      </c>
    </row>
    <row r="840" spans="50:51">
      <c r="AX840">
        <f t="shared" si="420"/>
        <v>836</v>
      </c>
      <c r="AY840" s="34">
        <v>5.2605799373043737E-4</v>
      </c>
    </row>
    <row r="841" spans="50:51">
      <c r="AX841">
        <f t="shared" si="420"/>
        <v>837</v>
      </c>
      <c r="AY841" s="34">
        <v>5.5839447938505577E-4</v>
      </c>
    </row>
    <row r="842" spans="50:51">
      <c r="AX842">
        <f t="shared" si="420"/>
        <v>838</v>
      </c>
      <c r="AY842" s="34">
        <v>6.258371185651338E-4</v>
      </c>
    </row>
    <row r="843" spans="50:51">
      <c r="AX843">
        <f t="shared" si="420"/>
        <v>839</v>
      </c>
      <c r="AY843" s="34">
        <v>4.7773992546004814E-4</v>
      </c>
    </row>
    <row r="844" spans="50:51">
      <c r="AX844">
        <f t="shared" si="420"/>
        <v>840</v>
      </c>
      <c r="AY844" s="34">
        <v>5.4067978636946918E-4</v>
      </c>
    </row>
    <row r="845" spans="50:51">
      <c r="AX845">
        <f t="shared" si="420"/>
        <v>841</v>
      </c>
      <c r="AY845" s="34">
        <v>4.8112479617985055E-4</v>
      </c>
    </row>
    <row r="846" spans="50:51">
      <c r="AX846">
        <f t="shared" si="420"/>
        <v>842</v>
      </c>
      <c r="AY846" s="34">
        <v>4.7392023685128974E-4</v>
      </c>
    </row>
    <row r="847" spans="50:51">
      <c r="AX847">
        <f t="shared" si="420"/>
        <v>843</v>
      </c>
      <c r="AY847" s="34">
        <v>4.1956018518517246E-4</v>
      </c>
    </row>
    <row r="848" spans="50:51">
      <c r="AX848">
        <f t="shared" si="420"/>
        <v>844</v>
      </c>
      <c r="AY848" s="34">
        <v>4.2617264600023448E-4</v>
      </c>
    </row>
    <row r="849" spans="50:51">
      <c r="AX849">
        <f t="shared" si="420"/>
        <v>845</v>
      </c>
      <c r="AY849" s="34">
        <v>4.6121042177826058E-4</v>
      </c>
    </row>
    <row r="850" spans="50:51">
      <c r="AX850">
        <f t="shared" si="420"/>
        <v>846</v>
      </c>
      <c r="AY850" s="34">
        <v>5.5952276962499439E-4</v>
      </c>
    </row>
    <row r="851" spans="50:51">
      <c r="AX851">
        <f t="shared" si="420"/>
        <v>847</v>
      </c>
      <c r="AY851" s="34">
        <v>5.5324074074076667E-4</v>
      </c>
    </row>
    <row r="852" spans="50:51">
      <c r="AX852">
        <f t="shared" si="420"/>
        <v>848</v>
      </c>
      <c r="AY852" s="34">
        <v>4.9265769675929639E-4</v>
      </c>
    </row>
    <row r="853" spans="50:51">
      <c r="AX853">
        <f t="shared" si="420"/>
        <v>849</v>
      </c>
      <c r="AY853" s="34">
        <v>6.374085684430743E-4</v>
      </c>
    </row>
    <row r="854" spans="50:51">
      <c r="AX854">
        <f t="shared" si="420"/>
        <v>850</v>
      </c>
      <c r="AY854" s="34">
        <v>4.7504340277777763E-4</v>
      </c>
    </row>
    <row r="855" spans="50:51">
      <c r="AX855">
        <f t="shared" si="420"/>
        <v>851</v>
      </c>
      <c r="AY855" s="34">
        <v>6.4585517120894099E-4</v>
      </c>
    </row>
    <row r="856" spans="50:51">
      <c r="AX856">
        <f t="shared" si="420"/>
        <v>852</v>
      </c>
      <c r="AY856" s="34">
        <v>5.0081528068951465E-4</v>
      </c>
    </row>
    <row r="857" spans="50:51">
      <c r="AX857">
        <f t="shared" si="420"/>
        <v>853</v>
      </c>
      <c r="AY857" s="34">
        <v>6.2970196759263349E-4</v>
      </c>
    </row>
    <row r="858" spans="50:51">
      <c r="AX858">
        <f t="shared" si="420"/>
        <v>854</v>
      </c>
      <c r="AY858" s="34">
        <v>4.0480142091779388E-4</v>
      </c>
    </row>
    <row r="859" spans="50:51">
      <c r="AX859">
        <f t="shared" si="420"/>
        <v>855</v>
      </c>
      <c r="AY859" s="34">
        <v>6.6630497685186887E-4</v>
      </c>
    </row>
    <row r="860" spans="50:51">
      <c r="AX860">
        <f t="shared" si="420"/>
        <v>856</v>
      </c>
      <c r="AY860" s="34">
        <v>3.8030660377359109E-4</v>
      </c>
    </row>
    <row r="861" spans="50:51">
      <c r="AX861">
        <f t="shared" si="420"/>
        <v>857</v>
      </c>
      <c r="AY861" s="34">
        <v>5.5624276620369736E-4</v>
      </c>
    </row>
    <row r="862" spans="50:51">
      <c r="AX862">
        <f t="shared" si="420"/>
        <v>858</v>
      </c>
      <c r="AY862" s="34">
        <v>5.1985370950889426E-4</v>
      </c>
    </row>
    <row r="863" spans="50:51">
      <c r="AX863">
        <f t="shared" si="420"/>
        <v>859</v>
      </c>
      <c r="AY863" s="34">
        <v>5.6255805178219073E-4</v>
      </c>
    </row>
    <row r="864" spans="50:51">
      <c r="AX864">
        <f t="shared" si="420"/>
        <v>860</v>
      </c>
      <c r="AY864" s="34">
        <v>5.1793074422386504E-4</v>
      </c>
    </row>
    <row r="865" spans="50:51">
      <c r="AX865">
        <f t="shared" si="420"/>
        <v>861</v>
      </c>
      <c r="AY865" s="34">
        <v>4.8306339254618229E-4</v>
      </c>
    </row>
    <row r="866" spans="50:51">
      <c r="AX866">
        <f t="shared" si="420"/>
        <v>862</v>
      </c>
      <c r="AY866" s="34">
        <v>6.2895477766167587E-4</v>
      </c>
    </row>
    <row r="867" spans="50:51">
      <c r="AX867">
        <f t="shared" si="420"/>
        <v>863</v>
      </c>
      <c r="AY867" s="34">
        <v>4.6332692755649815E-4</v>
      </c>
    </row>
    <row r="868" spans="50:51">
      <c r="AX868">
        <f t="shared" si="420"/>
        <v>864</v>
      </c>
      <c r="AY868" s="34">
        <v>4.5969755021480646E-4</v>
      </c>
    </row>
    <row r="869" spans="50:51">
      <c r="AX869">
        <f t="shared" si="420"/>
        <v>865</v>
      </c>
      <c r="AY869" s="34">
        <v>5.1013277428374611E-4</v>
      </c>
    </row>
    <row r="870" spans="50:51">
      <c r="AX870">
        <f t="shared" si="420"/>
        <v>866</v>
      </c>
      <c r="AY870" s="34">
        <v>4.163754949918668E-4</v>
      </c>
    </row>
    <row r="871" spans="50:51">
      <c r="AX871">
        <f t="shared" si="420"/>
        <v>867</v>
      </c>
      <c r="AY871" s="34">
        <v>4.6267179128815252E-4</v>
      </c>
    </row>
    <row r="872" spans="50:51">
      <c r="AX872">
        <f t="shared" si="420"/>
        <v>868</v>
      </c>
      <c r="AY872" s="34">
        <v>4.410846975502083E-4</v>
      </c>
    </row>
    <row r="873" spans="50:51">
      <c r="AX873">
        <f t="shared" si="420"/>
        <v>869</v>
      </c>
      <c r="AY873" s="34">
        <v>5.0023293733988776E-4</v>
      </c>
    </row>
    <row r="874" spans="50:51">
      <c r="AX874">
        <f t="shared" si="420"/>
        <v>870</v>
      </c>
      <c r="AY874" s="34">
        <v>5.0882250174702243E-4</v>
      </c>
    </row>
    <row r="875" spans="50:51">
      <c r="AX875">
        <f t="shared" si="420"/>
        <v>871</v>
      </c>
      <c r="AY875" s="34">
        <v>5.6146958086613849E-4</v>
      </c>
    </row>
    <row r="876" spans="50:51">
      <c r="AX876">
        <f t="shared" si="420"/>
        <v>872</v>
      </c>
      <c r="AY876" s="34">
        <v>4.7883181924063809E-4</v>
      </c>
    </row>
    <row r="877" spans="50:51">
      <c r="AX877">
        <f t="shared" si="420"/>
        <v>873</v>
      </c>
      <c r="AY877" s="34">
        <v>4.7551666086149383E-4</v>
      </c>
    </row>
    <row r="878" spans="50:51">
      <c r="AX878">
        <f t="shared" si="420"/>
        <v>874</v>
      </c>
      <c r="AY878" s="34">
        <v>5.5733339138513505E-4</v>
      </c>
    </row>
    <row r="879" spans="50:51">
      <c r="AX879">
        <f t="shared" si="420"/>
        <v>875</v>
      </c>
      <c r="AY879" s="34">
        <v>5.0555845814468032E-4</v>
      </c>
    </row>
    <row r="880" spans="50:51">
      <c r="AX880">
        <f t="shared" si="420"/>
        <v>876</v>
      </c>
      <c r="AY880" s="34">
        <v>4.5965088516192361E-4</v>
      </c>
    </row>
    <row r="881" spans="50:51">
      <c r="AX881">
        <f t="shared" si="420"/>
        <v>877</v>
      </c>
      <c r="AY881" s="34">
        <v>6.6179682040534108E-4</v>
      </c>
    </row>
    <row r="882" spans="50:51">
      <c r="AX882">
        <f t="shared" si="420"/>
        <v>878</v>
      </c>
      <c r="AY882" s="34">
        <v>4.9144461859978626E-4</v>
      </c>
    </row>
    <row r="883" spans="50:51">
      <c r="AX883">
        <f t="shared" si="420"/>
        <v>879</v>
      </c>
      <c r="AY883" s="34">
        <v>4.7053342650830066E-4</v>
      </c>
    </row>
    <row r="884" spans="50:51">
      <c r="AX884">
        <f t="shared" si="420"/>
        <v>880</v>
      </c>
      <c r="AY884" s="34">
        <v>4.554525136421649E-4</v>
      </c>
    </row>
    <row r="885" spans="50:51">
      <c r="AX885">
        <f t="shared" si="420"/>
        <v>881</v>
      </c>
      <c r="AY885" s="34">
        <v>4.5378352490422076E-4</v>
      </c>
    </row>
    <row r="886" spans="50:51">
      <c r="AX886">
        <f t="shared" si="420"/>
        <v>882</v>
      </c>
      <c r="AY886" s="34">
        <v>5.1118827160498447E-4</v>
      </c>
    </row>
    <row r="887" spans="50:51">
      <c r="AX887">
        <f t="shared" si="420"/>
        <v>883</v>
      </c>
      <c r="AY887" s="34">
        <v>5.2731190309810198E-4</v>
      </c>
    </row>
    <row r="888" spans="50:51">
      <c r="AX888">
        <f t="shared" si="420"/>
        <v>884</v>
      </c>
      <c r="AY888" s="34">
        <v>5.3928633822503016E-4</v>
      </c>
    </row>
    <row r="889" spans="50:51">
      <c r="AX889">
        <f t="shared" si="420"/>
        <v>885</v>
      </c>
      <c r="AY889" s="34">
        <v>5.5544636617753547E-4</v>
      </c>
    </row>
    <row r="890" spans="50:51">
      <c r="AX890">
        <f t="shared" si="420"/>
        <v>886</v>
      </c>
      <c r="AY890" s="34">
        <v>5.0616556021430934E-4</v>
      </c>
    </row>
    <row r="891" spans="50:51">
      <c r="AX891">
        <f t="shared" si="420"/>
        <v>887</v>
      </c>
      <c r="AY891" s="34">
        <v>5.0514645935243537E-4</v>
      </c>
    </row>
    <row r="892" spans="50:51">
      <c r="AX892">
        <f t="shared" si="420"/>
        <v>888</v>
      </c>
      <c r="AY892" s="34">
        <v>6.3280070823173312E-4</v>
      </c>
    </row>
    <row r="893" spans="50:51">
      <c r="AX893">
        <f t="shared" si="420"/>
        <v>889</v>
      </c>
      <c r="AY893" s="34">
        <v>5.3946832052178899E-4</v>
      </c>
    </row>
    <row r="894" spans="50:51">
      <c r="AX894">
        <f t="shared" si="420"/>
        <v>890</v>
      </c>
      <c r="AY894" s="34">
        <v>4.7155252737015837E-4</v>
      </c>
    </row>
    <row r="895" spans="50:51">
      <c r="AX895">
        <f t="shared" si="420"/>
        <v>891</v>
      </c>
      <c r="AY895" s="34">
        <v>5.2332899305559586E-4</v>
      </c>
    </row>
    <row r="896" spans="50:51">
      <c r="AX896">
        <f t="shared" si="420"/>
        <v>892</v>
      </c>
      <c r="AY896" s="34">
        <v>4.7439236111112437E-4</v>
      </c>
    </row>
    <row r="897" spans="50:51">
      <c r="AX897">
        <f t="shared" si="420"/>
        <v>893</v>
      </c>
      <c r="AY897" s="34">
        <v>6.0586660879632698E-4</v>
      </c>
    </row>
    <row r="898" spans="50:51">
      <c r="AX898">
        <f t="shared" si="420"/>
        <v>894</v>
      </c>
      <c r="AY898" s="34">
        <v>5.5566508937961623E-4</v>
      </c>
    </row>
    <row r="899" spans="50:51">
      <c r="AX899">
        <f t="shared" si="420"/>
        <v>895</v>
      </c>
      <c r="AY899" s="34">
        <v>5.038725832751164E-4</v>
      </c>
    </row>
    <row r="900" spans="50:51">
      <c r="AX900">
        <f t="shared" si="420"/>
        <v>896</v>
      </c>
      <c r="AY900" s="34">
        <v>4.657290938737508E-4</v>
      </c>
    </row>
    <row r="901" spans="50:51">
      <c r="AX901">
        <f t="shared" si="420"/>
        <v>897</v>
      </c>
      <c r="AY901" s="34">
        <v>4.4662095271372058E-4</v>
      </c>
    </row>
    <row r="902" spans="50:51">
      <c r="AX902">
        <f t="shared" si="420"/>
        <v>898</v>
      </c>
      <c r="AY902" s="34">
        <v>4.973565837130768E-4</v>
      </c>
    </row>
    <row r="903" spans="50:51">
      <c r="AX903">
        <f t="shared" ref="AX903:AX966" si="421">AX902+1</f>
        <v>899</v>
      </c>
      <c r="AY903" s="34">
        <v>5.2261116916291152E-4</v>
      </c>
    </row>
    <row r="904" spans="50:51">
      <c r="AX904">
        <f t="shared" si="421"/>
        <v>900</v>
      </c>
      <c r="AY904" s="34">
        <v>4.7625306694710096E-4</v>
      </c>
    </row>
    <row r="905" spans="50:51">
      <c r="AX905">
        <f t="shared" si="421"/>
        <v>901</v>
      </c>
      <c r="AY905" s="34">
        <v>4.7293559282552761E-4</v>
      </c>
    </row>
    <row r="906" spans="50:51">
      <c r="AX906">
        <f t="shared" si="421"/>
        <v>902</v>
      </c>
      <c r="AY906" s="34">
        <v>5.6476385977172574E-4</v>
      </c>
    </row>
    <row r="907" spans="50:51">
      <c r="AX907">
        <f t="shared" si="421"/>
        <v>903</v>
      </c>
      <c r="AY907" s="34">
        <v>4.632895042377906E-4</v>
      </c>
    </row>
    <row r="908" spans="50:51">
      <c r="AX908">
        <f t="shared" si="421"/>
        <v>904</v>
      </c>
      <c r="AY908" s="34">
        <v>4.9702798224093045E-4</v>
      </c>
    </row>
    <row r="909" spans="50:51">
      <c r="AX909">
        <f t="shared" si="421"/>
        <v>905</v>
      </c>
      <c r="AY909" s="34">
        <v>5.7830334265086315E-4</v>
      </c>
    </row>
    <row r="910" spans="50:51">
      <c r="AX910">
        <f t="shared" si="421"/>
        <v>906</v>
      </c>
      <c r="AY910" s="34">
        <v>6.2434486373163611E-4</v>
      </c>
    </row>
    <row r="911" spans="50:51">
      <c r="AX911">
        <f t="shared" si="421"/>
        <v>907</v>
      </c>
      <c r="AY911" s="34">
        <v>5.0593673326324875E-4</v>
      </c>
    </row>
    <row r="912" spans="50:51">
      <c r="AX912">
        <f t="shared" si="421"/>
        <v>908</v>
      </c>
      <c r="AY912" s="34">
        <v>6.0868778935188226E-4</v>
      </c>
    </row>
    <row r="913" spans="50:51">
      <c r="AX913">
        <f t="shared" si="421"/>
        <v>909</v>
      </c>
      <c r="AY913" s="34">
        <v>4.803784976198828E-4</v>
      </c>
    </row>
    <row r="914" spans="50:51">
      <c r="AX914">
        <f t="shared" si="421"/>
        <v>910</v>
      </c>
      <c r="AY914" s="34">
        <v>5.3597426042396423E-4</v>
      </c>
    </row>
    <row r="915" spans="50:51">
      <c r="AX915">
        <f t="shared" si="421"/>
        <v>911</v>
      </c>
      <c r="AY915" s="34">
        <v>5.8113462208291618E-4</v>
      </c>
    </row>
    <row r="916" spans="50:51">
      <c r="AX916">
        <f t="shared" si="421"/>
        <v>912</v>
      </c>
      <c r="AY916" s="34">
        <v>5.4525937609539265E-4</v>
      </c>
    </row>
    <row r="917" spans="50:51">
      <c r="AX917">
        <f t="shared" si="421"/>
        <v>913</v>
      </c>
      <c r="AY917" s="34">
        <v>4.0163492895410857E-4</v>
      </c>
    </row>
    <row r="918" spans="50:51">
      <c r="AX918">
        <f t="shared" si="421"/>
        <v>914</v>
      </c>
      <c r="AY918" s="34">
        <v>4.3781300955044117E-4</v>
      </c>
    </row>
    <row r="919" spans="50:51">
      <c r="AX919">
        <f t="shared" si="421"/>
        <v>915</v>
      </c>
      <c r="AY919" s="34">
        <v>4.751880787037071E-4</v>
      </c>
    </row>
    <row r="920" spans="50:51">
      <c r="AX920">
        <f t="shared" si="421"/>
        <v>916</v>
      </c>
      <c r="AY920" s="34">
        <v>5.4234364081065349E-4</v>
      </c>
    </row>
    <row r="921" spans="50:51">
      <c r="AX921">
        <f t="shared" si="421"/>
        <v>917</v>
      </c>
      <c r="AY921" s="34">
        <v>5.6404562870081916E-4</v>
      </c>
    </row>
    <row r="922" spans="50:51">
      <c r="AX922">
        <f t="shared" si="421"/>
        <v>918</v>
      </c>
      <c r="AY922" s="34">
        <v>4.6551071511767897E-4</v>
      </c>
    </row>
    <row r="923" spans="50:51">
      <c r="AX923">
        <f t="shared" si="421"/>
        <v>919</v>
      </c>
      <c r="AY923" s="34">
        <v>4.3970528099077484E-4</v>
      </c>
    </row>
    <row r="924" spans="50:51">
      <c r="AX924">
        <f t="shared" si="421"/>
        <v>920</v>
      </c>
      <c r="AY924" s="34">
        <v>5.5362654320987637E-4</v>
      </c>
    </row>
    <row r="925" spans="50:51">
      <c r="AX925">
        <f t="shared" si="421"/>
        <v>921</v>
      </c>
      <c r="AY925" s="34">
        <v>5.8483542319752479E-4</v>
      </c>
    </row>
    <row r="926" spans="50:51">
      <c r="AX926">
        <f t="shared" si="421"/>
        <v>922</v>
      </c>
      <c r="AY926" s="34">
        <v>4.745006405776971E-4</v>
      </c>
    </row>
    <row r="927" spans="50:51">
      <c r="AX927">
        <f t="shared" si="421"/>
        <v>923</v>
      </c>
      <c r="AY927" s="34">
        <v>5.0973241323083339E-4</v>
      </c>
    </row>
    <row r="928" spans="50:51">
      <c r="AX928">
        <f t="shared" si="421"/>
        <v>924</v>
      </c>
      <c r="AY928" s="34">
        <v>5.6756638714187621E-4</v>
      </c>
    </row>
    <row r="929" spans="50:51">
      <c r="AX929">
        <f t="shared" si="421"/>
        <v>925</v>
      </c>
      <c r="AY929" s="34">
        <v>4.7733077905496066E-4</v>
      </c>
    </row>
    <row r="930" spans="50:51">
      <c r="AX930">
        <f t="shared" si="421"/>
        <v>926</v>
      </c>
      <c r="AY930" s="34">
        <v>3.8644345756417637E-4</v>
      </c>
    </row>
    <row r="931" spans="50:51">
      <c r="AX931">
        <f t="shared" si="421"/>
        <v>927</v>
      </c>
      <c r="AY931" s="34">
        <v>5.0642033542977851E-4</v>
      </c>
    </row>
    <row r="932" spans="50:51">
      <c r="AX932">
        <f t="shared" si="421"/>
        <v>928</v>
      </c>
      <c r="AY932" s="34">
        <v>5.5329897507568678E-4</v>
      </c>
    </row>
    <row r="933" spans="50:51">
      <c r="AX933">
        <f t="shared" si="421"/>
        <v>929</v>
      </c>
      <c r="AY933" s="34">
        <v>4.4967825529934786E-4</v>
      </c>
    </row>
    <row r="934" spans="50:51">
      <c r="AX934">
        <f t="shared" si="421"/>
        <v>930</v>
      </c>
      <c r="AY934" s="34">
        <v>5.8117090444680726E-4</v>
      </c>
    </row>
    <row r="935" spans="50:51">
      <c r="AX935">
        <f t="shared" si="421"/>
        <v>931</v>
      </c>
      <c r="AY935" s="34">
        <v>5.9551886792454513E-4</v>
      </c>
    </row>
    <row r="936" spans="50:51">
      <c r="AX936">
        <f t="shared" si="421"/>
        <v>932</v>
      </c>
      <c r="AY936" s="34">
        <v>5.8182398699638998E-4</v>
      </c>
    </row>
    <row r="937" spans="50:51">
      <c r="AX937">
        <f t="shared" si="421"/>
        <v>933</v>
      </c>
      <c r="AY937" s="34">
        <v>4.6361809923131745E-4</v>
      </c>
    </row>
    <row r="938" spans="50:51">
      <c r="AX938">
        <f t="shared" si="421"/>
        <v>934</v>
      </c>
      <c r="AY938" s="34">
        <v>4.3335655404621887E-4</v>
      </c>
    </row>
    <row r="939" spans="50:51">
      <c r="AX939">
        <f t="shared" si="421"/>
        <v>935</v>
      </c>
      <c r="AY939" s="34">
        <v>4.4162893300824982E-4</v>
      </c>
    </row>
    <row r="940" spans="50:51">
      <c r="AX940">
        <f t="shared" si="421"/>
        <v>936</v>
      </c>
      <c r="AY940" s="34">
        <v>4.8654786862333904E-4</v>
      </c>
    </row>
    <row r="941" spans="50:51">
      <c r="AX941">
        <f t="shared" si="421"/>
        <v>937</v>
      </c>
      <c r="AY941" s="34">
        <v>4.8188912182625036E-4</v>
      </c>
    </row>
    <row r="942" spans="50:51">
      <c r="AX942">
        <f t="shared" si="421"/>
        <v>938</v>
      </c>
      <c r="AY942" s="34">
        <v>4.6572909387375047E-4</v>
      </c>
    </row>
    <row r="943" spans="50:51">
      <c r="AX943">
        <f t="shared" si="421"/>
        <v>939</v>
      </c>
      <c r="AY943" s="34">
        <v>4.6733053808525063E-4</v>
      </c>
    </row>
    <row r="944" spans="50:51">
      <c r="AX944">
        <f t="shared" si="421"/>
        <v>940</v>
      </c>
      <c r="AY944" s="34">
        <v>4.5980639730639703E-4</v>
      </c>
    </row>
    <row r="945" spans="50:51">
      <c r="AX945">
        <f t="shared" si="421"/>
        <v>941</v>
      </c>
      <c r="AY945" s="34">
        <v>5.6698495370371071E-4</v>
      </c>
    </row>
    <row r="946" spans="50:51">
      <c r="AX946">
        <f t="shared" si="421"/>
        <v>942</v>
      </c>
      <c r="AY946" s="34">
        <v>4.9106102958305507E-4</v>
      </c>
    </row>
    <row r="947" spans="50:51">
      <c r="AX947">
        <f t="shared" si="421"/>
        <v>943</v>
      </c>
      <c r="AY947" s="34">
        <v>5.8155158312887725E-4</v>
      </c>
    </row>
    <row r="948" spans="50:51">
      <c r="AX948">
        <f t="shared" si="421"/>
        <v>944</v>
      </c>
      <c r="AY948" s="34">
        <v>4.3252205967723892E-4</v>
      </c>
    </row>
    <row r="949" spans="50:51">
      <c r="AX949">
        <f t="shared" si="421"/>
        <v>945</v>
      </c>
      <c r="AY949" s="34">
        <v>4.4225337759146827E-4</v>
      </c>
    </row>
    <row r="950" spans="50:51">
      <c r="AX950">
        <f t="shared" si="421"/>
        <v>946</v>
      </c>
      <c r="AY950" s="34">
        <v>4.2958740973680963E-4</v>
      </c>
    </row>
    <row r="951" spans="50:51">
      <c r="AX951">
        <f t="shared" si="421"/>
        <v>947</v>
      </c>
      <c r="AY951" s="34">
        <v>5.701505357559194E-4</v>
      </c>
    </row>
    <row r="952" spans="50:51">
      <c r="AX952">
        <f t="shared" si="421"/>
        <v>948</v>
      </c>
      <c r="AY952" s="34">
        <v>5.2457041681178596E-4</v>
      </c>
    </row>
    <row r="953" spans="50:51">
      <c r="AX953">
        <f t="shared" si="421"/>
        <v>949</v>
      </c>
      <c r="AY953" s="34">
        <v>6.7078993055560423E-4</v>
      </c>
    </row>
    <row r="954" spans="50:51">
      <c r="AX954">
        <f t="shared" si="421"/>
        <v>950</v>
      </c>
      <c r="AY954" s="34">
        <v>5.8396464646467776E-4</v>
      </c>
    </row>
    <row r="955" spans="50:51">
      <c r="AX955">
        <f t="shared" si="421"/>
        <v>951</v>
      </c>
      <c r="AY955" s="34">
        <v>5.8443631719495154E-4</v>
      </c>
    </row>
    <row r="956" spans="50:51">
      <c r="AX956">
        <f t="shared" si="421"/>
        <v>952</v>
      </c>
      <c r="AY956" s="34">
        <v>5.4340277777778848E-4</v>
      </c>
    </row>
    <row r="957" spans="50:51">
      <c r="AX957">
        <f t="shared" si="421"/>
        <v>953</v>
      </c>
      <c r="AY957" s="34">
        <v>5.457537615740799E-4</v>
      </c>
    </row>
    <row r="958" spans="50:51">
      <c r="AX958">
        <f t="shared" si="421"/>
        <v>954</v>
      </c>
      <c r="AY958" s="34">
        <v>5.4703878406710022E-4</v>
      </c>
    </row>
    <row r="959" spans="50:51">
      <c r="AX959">
        <f t="shared" si="421"/>
        <v>955</v>
      </c>
      <c r="AY959" s="34">
        <v>5.7710225949223328E-4</v>
      </c>
    </row>
    <row r="960" spans="50:51">
      <c r="AX960">
        <f t="shared" si="421"/>
        <v>956</v>
      </c>
      <c r="AY960" s="34">
        <v>5.3971354166669624E-4</v>
      </c>
    </row>
    <row r="961" spans="50:51">
      <c r="AX961">
        <f t="shared" si="421"/>
        <v>957</v>
      </c>
      <c r="AY961" s="34">
        <v>4.3144362916374546E-4</v>
      </c>
    </row>
    <row r="962" spans="50:51">
      <c r="AX962">
        <f t="shared" si="421"/>
        <v>958</v>
      </c>
      <c r="AY962" s="34">
        <v>4.9256937187973306E-4</v>
      </c>
    </row>
    <row r="963" spans="50:51">
      <c r="AX963">
        <f t="shared" si="421"/>
        <v>959</v>
      </c>
      <c r="AY963" s="34">
        <v>5.8965903796882749E-4</v>
      </c>
    </row>
    <row r="964" spans="50:51">
      <c r="AX964">
        <f t="shared" si="421"/>
        <v>960</v>
      </c>
      <c r="AY964" s="34">
        <v>4.8930395913156742E-4</v>
      </c>
    </row>
    <row r="965" spans="50:51">
      <c r="AX965">
        <f t="shared" si="421"/>
        <v>961</v>
      </c>
      <c r="AY965" s="34">
        <v>4.8767615886327679E-4</v>
      </c>
    </row>
    <row r="966" spans="50:51">
      <c r="AX966">
        <f t="shared" si="421"/>
        <v>962</v>
      </c>
      <c r="AY966" s="34">
        <v>4.63470916057146E-4</v>
      </c>
    </row>
    <row r="967" spans="50:51">
      <c r="AX967">
        <f t="shared" ref="AX967:AX1030" si="422">AX966+1</f>
        <v>963</v>
      </c>
      <c r="AY967" s="34">
        <v>4.4108869089217367E-4</v>
      </c>
    </row>
    <row r="968" spans="50:51">
      <c r="AX968">
        <f t="shared" si="422"/>
        <v>964</v>
      </c>
      <c r="AY968" s="34">
        <v>4.6383101851850373E-4</v>
      </c>
    </row>
    <row r="969" spans="50:51">
      <c r="AX969">
        <f t="shared" si="422"/>
        <v>965</v>
      </c>
      <c r="AY969" s="34">
        <v>4.8130063657410554E-4</v>
      </c>
    </row>
    <row r="970" spans="50:51">
      <c r="AX970">
        <f t="shared" si="422"/>
        <v>966</v>
      </c>
      <c r="AY970" s="34">
        <v>5.0572880270209229E-4</v>
      </c>
    </row>
    <row r="971" spans="50:51">
      <c r="AX971">
        <f t="shared" si="422"/>
        <v>967</v>
      </c>
      <c r="AY971" s="34">
        <v>6.145577754410992E-4</v>
      </c>
    </row>
    <row r="972" spans="50:51">
      <c r="AX972">
        <f t="shared" si="422"/>
        <v>968</v>
      </c>
      <c r="AY972" s="34">
        <v>5.7103633602058855E-4</v>
      </c>
    </row>
    <row r="973" spans="50:51">
      <c r="AX973">
        <f t="shared" si="422"/>
        <v>969</v>
      </c>
      <c r="AY973" s="34">
        <v>4.3912110059588167E-4</v>
      </c>
    </row>
    <row r="974" spans="50:51">
      <c r="AX974">
        <f t="shared" si="422"/>
        <v>970</v>
      </c>
      <c r="AY974" s="34">
        <v>4.6629050925927652E-4</v>
      </c>
    </row>
    <row r="975" spans="50:51">
      <c r="AX975">
        <f t="shared" si="422"/>
        <v>971</v>
      </c>
      <c r="AY975" s="34">
        <v>5.2729159410194759E-4</v>
      </c>
    </row>
    <row r="976" spans="50:51">
      <c r="AX976">
        <f t="shared" si="422"/>
        <v>972</v>
      </c>
      <c r="AY976" s="34">
        <v>4.7290943287036611E-4</v>
      </c>
    </row>
    <row r="977" spans="50:51">
      <c r="AX977">
        <f t="shared" si="422"/>
        <v>973</v>
      </c>
      <c r="AY977" s="34">
        <v>4.9608374097367383E-4</v>
      </c>
    </row>
    <row r="978" spans="50:51">
      <c r="AX978">
        <f t="shared" si="422"/>
        <v>974</v>
      </c>
      <c r="AY978" s="34">
        <v>5.2556487304915149E-4</v>
      </c>
    </row>
    <row r="979" spans="50:51">
      <c r="AX979">
        <f t="shared" si="422"/>
        <v>975</v>
      </c>
      <c r="AY979" s="34">
        <v>4.8197492163011546E-4</v>
      </c>
    </row>
    <row r="980" spans="50:51">
      <c r="AX980">
        <f t="shared" si="422"/>
        <v>976</v>
      </c>
      <c r="AY980" s="34">
        <v>6.0395622895622757E-4</v>
      </c>
    </row>
    <row r="981" spans="50:51">
      <c r="AX981">
        <f t="shared" si="422"/>
        <v>977</v>
      </c>
      <c r="AY981" s="34">
        <v>5.3273394868227355E-4</v>
      </c>
    </row>
    <row r="982" spans="50:51">
      <c r="AX982">
        <f t="shared" si="422"/>
        <v>978</v>
      </c>
      <c r="AY982" s="34">
        <v>5.9194676651573618E-4</v>
      </c>
    </row>
    <row r="983" spans="50:51">
      <c r="AX983">
        <f t="shared" si="422"/>
        <v>979</v>
      </c>
      <c r="AY983" s="34">
        <v>5.5177032378293475E-4</v>
      </c>
    </row>
    <row r="984" spans="50:51">
      <c r="AX984">
        <f t="shared" si="422"/>
        <v>980</v>
      </c>
      <c r="AY984" s="34">
        <v>4.5535610295831242E-4</v>
      </c>
    </row>
    <row r="985" spans="50:51">
      <c r="AX985">
        <f t="shared" si="422"/>
        <v>981</v>
      </c>
      <c r="AY985" s="34">
        <v>4.7827412051549661E-4</v>
      </c>
    </row>
    <row r="986" spans="50:51">
      <c r="AX986">
        <f t="shared" si="422"/>
        <v>982</v>
      </c>
      <c r="AY986" s="34">
        <v>5.1224376892616342E-4</v>
      </c>
    </row>
    <row r="987" spans="50:51">
      <c r="AX987">
        <f t="shared" si="422"/>
        <v>983</v>
      </c>
      <c r="AY987" s="34">
        <v>5.1836613259028665E-4</v>
      </c>
    </row>
    <row r="988" spans="50:51">
      <c r="AX988">
        <f t="shared" si="422"/>
        <v>984</v>
      </c>
      <c r="AY988" s="34">
        <v>4.5427327958878126E-4</v>
      </c>
    </row>
    <row r="989" spans="50:51">
      <c r="AX989">
        <f t="shared" si="422"/>
        <v>985</v>
      </c>
      <c r="AY989" s="34">
        <v>5.0339988425924869E-4</v>
      </c>
    </row>
    <row r="990" spans="50:51">
      <c r="AX990">
        <f t="shared" si="422"/>
        <v>986</v>
      </c>
      <c r="AY990" s="34">
        <v>4.4561999303378635E-4</v>
      </c>
    </row>
    <row r="991" spans="50:51">
      <c r="AX991">
        <f t="shared" si="422"/>
        <v>987</v>
      </c>
      <c r="AY991" s="34">
        <v>5.047965285034223E-4</v>
      </c>
    </row>
    <row r="992" spans="50:51">
      <c r="AX992">
        <f t="shared" si="422"/>
        <v>988</v>
      </c>
      <c r="AY992" s="34">
        <v>4.8284569836298666E-4</v>
      </c>
    </row>
    <row r="993" spans="50:51">
      <c r="AX993">
        <f t="shared" si="422"/>
        <v>989</v>
      </c>
      <c r="AY993" s="34">
        <v>4.5984267967024301E-4</v>
      </c>
    </row>
    <row r="994" spans="50:51">
      <c r="AX994">
        <f t="shared" si="422"/>
        <v>990</v>
      </c>
      <c r="AY994" s="34">
        <v>4.6982032973415927E-4</v>
      </c>
    </row>
    <row r="995" spans="50:51">
      <c r="AX995">
        <f t="shared" si="422"/>
        <v>991</v>
      </c>
      <c r="AY995" s="34">
        <v>4.6789736444907552E-4</v>
      </c>
    </row>
    <row r="996" spans="50:51">
      <c r="AX996">
        <f t="shared" si="422"/>
        <v>992</v>
      </c>
      <c r="AY996" s="34">
        <v>5.7474892604202337E-4</v>
      </c>
    </row>
    <row r="997" spans="50:51">
      <c r="AX997">
        <f t="shared" si="422"/>
        <v>993</v>
      </c>
      <c r="AY997" s="34">
        <v>5.6455358179495442E-4</v>
      </c>
    </row>
    <row r="998" spans="50:51">
      <c r="AX998">
        <f t="shared" si="422"/>
        <v>994</v>
      </c>
      <c r="AY998" s="34">
        <v>4.5947985603160665E-4</v>
      </c>
    </row>
    <row r="999" spans="50:51">
      <c r="AX999">
        <f t="shared" si="422"/>
        <v>995</v>
      </c>
      <c r="AY999" s="34">
        <v>4.7850425110646492E-4</v>
      </c>
    </row>
    <row r="1000" spans="50:51">
      <c r="AX1000">
        <f t="shared" si="422"/>
        <v>996</v>
      </c>
      <c r="AY1000" s="34">
        <v>5.1966864663403954E-4</v>
      </c>
    </row>
    <row r="1001" spans="50:51">
      <c r="AX1001">
        <f t="shared" si="422"/>
        <v>997</v>
      </c>
      <c r="AY1001" s="34">
        <v>5.3587962962962682E-4</v>
      </c>
    </row>
    <row r="1002" spans="50:51">
      <c r="AX1002">
        <f t="shared" si="422"/>
        <v>998</v>
      </c>
      <c r="AY1002" s="34">
        <v>5.7216818553569538E-4</v>
      </c>
    </row>
    <row r="1003" spans="50:51">
      <c r="AX1003">
        <f t="shared" si="422"/>
        <v>999</v>
      </c>
      <c r="AY1003" s="34">
        <v>5.8559735283871407E-4</v>
      </c>
    </row>
    <row r="1004" spans="50:51">
      <c r="AX1004">
        <f t="shared" si="422"/>
        <v>1000</v>
      </c>
      <c r="AY1004" s="34">
        <v>5.7627278532450233E-4</v>
      </c>
    </row>
    <row r="1005" spans="50:51">
      <c r="AX1005">
        <f t="shared" si="422"/>
        <v>1001</v>
      </c>
      <c r="AY1005" s="34">
        <v>4.7850425110648585E-4</v>
      </c>
    </row>
    <row r="1006" spans="50:51">
      <c r="AX1006">
        <f t="shared" si="422"/>
        <v>1002</v>
      </c>
      <c r="AY1006" s="34">
        <v>4.607134564031127E-4</v>
      </c>
    </row>
    <row r="1007" spans="50:51">
      <c r="AX1007">
        <f t="shared" si="422"/>
        <v>1003</v>
      </c>
      <c r="AY1007" s="34">
        <v>4.9917744001861644E-4</v>
      </c>
    </row>
    <row r="1008" spans="50:51">
      <c r="AX1008">
        <f t="shared" si="422"/>
        <v>1004</v>
      </c>
      <c r="AY1008" s="34">
        <v>5.6971377824364022E-4</v>
      </c>
    </row>
    <row r="1009" spans="50:51">
      <c r="AX1009">
        <f t="shared" si="422"/>
        <v>1005</v>
      </c>
      <c r="AY1009" s="34">
        <v>4.8030593289215132E-4</v>
      </c>
    </row>
    <row r="1010" spans="50:51">
      <c r="AX1010">
        <f t="shared" si="422"/>
        <v>1006</v>
      </c>
      <c r="AY1010" s="34">
        <v>4.5037298270054598E-4</v>
      </c>
    </row>
    <row r="1011" spans="50:51">
      <c r="AX1011">
        <f t="shared" si="422"/>
        <v>1007</v>
      </c>
      <c r="AY1011" s="34">
        <v>6.7216981132080917E-4</v>
      </c>
    </row>
    <row r="1012" spans="50:51">
      <c r="AX1012">
        <f t="shared" si="422"/>
        <v>1008</v>
      </c>
      <c r="AY1012" s="34">
        <v>3.9228491814699047E-4</v>
      </c>
    </row>
    <row r="1013" spans="50:51">
      <c r="AX1013">
        <f t="shared" si="422"/>
        <v>1009</v>
      </c>
      <c r="AY1013" s="34">
        <v>4.8403651292805298E-4</v>
      </c>
    </row>
    <row r="1014" spans="50:51">
      <c r="AX1014">
        <f t="shared" si="422"/>
        <v>1010</v>
      </c>
      <c r="AY1014" s="34">
        <v>5.1557239057238721E-4</v>
      </c>
    </row>
    <row r="1015" spans="50:51">
      <c r="AX1015">
        <f t="shared" si="422"/>
        <v>1011</v>
      </c>
      <c r="AY1015" s="34">
        <v>4.5026059864899606E-4</v>
      </c>
    </row>
    <row r="1016" spans="50:51">
      <c r="AX1016">
        <f t="shared" si="422"/>
        <v>1012</v>
      </c>
      <c r="AY1016" s="34">
        <v>5.459104938271449E-4</v>
      </c>
    </row>
    <row r="1017" spans="50:51">
      <c r="AX1017">
        <f t="shared" si="422"/>
        <v>1013</v>
      </c>
      <c r="AY1017" s="34">
        <v>5.0708231742715136E-4</v>
      </c>
    </row>
    <row r="1018" spans="50:51">
      <c r="AX1018">
        <f t="shared" si="422"/>
        <v>1014</v>
      </c>
      <c r="AY1018" s="34">
        <v>5.6506153488916232E-4</v>
      </c>
    </row>
    <row r="1019" spans="50:51">
      <c r="AX1019">
        <f t="shared" si="422"/>
        <v>1015</v>
      </c>
      <c r="AY1019" s="34">
        <v>5.1146556712963059E-4</v>
      </c>
    </row>
    <row r="1020" spans="50:51">
      <c r="AX1020">
        <f t="shared" si="422"/>
        <v>1016</v>
      </c>
      <c r="AY1020" s="34">
        <v>4.5116982124078703E-4</v>
      </c>
    </row>
    <row r="1021" spans="50:51">
      <c r="AX1021">
        <f t="shared" si="422"/>
        <v>1017</v>
      </c>
      <c r="AY1021" s="34">
        <v>4.7835866526907167E-4</v>
      </c>
    </row>
    <row r="1022" spans="50:51">
      <c r="AX1022">
        <f t="shared" si="422"/>
        <v>1018</v>
      </c>
      <c r="AY1022" s="34">
        <v>5.9016893068621285E-4</v>
      </c>
    </row>
    <row r="1023" spans="50:51">
      <c r="AX1023">
        <f t="shared" si="422"/>
        <v>1019</v>
      </c>
      <c r="AY1023" s="34">
        <v>5.3370949074077641E-4</v>
      </c>
    </row>
    <row r="1024" spans="50:51">
      <c r="AX1024">
        <f t="shared" si="422"/>
        <v>1020</v>
      </c>
      <c r="AY1024" s="34">
        <v>6.3330866132595219E-4</v>
      </c>
    </row>
    <row r="1025" spans="50:51">
      <c r="AX1025">
        <f t="shared" si="422"/>
        <v>1021</v>
      </c>
      <c r="AY1025" s="34">
        <v>5.3586507104589568E-4</v>
      </c>
    </row>
    <row r="1026" spans="50:51">
      <c r="AX1026">
        <f t="shared" si="422"/>
        <v>1022</v>
      </c>
      <c r="AY1026" s="34">
        <v>4.8944908858702713E-4</v>
      </c>
    </row>
    <row r="1027" spans="50:51">
      <c r="AX1027">
        <f t="shared" si="422"/>
        <v>1023</v>
      </c>
      <c r="AY1027" s="34">
        <v>4.8859387778946379E-4</v>
      </c>
    </row>
    <row r="1028" spans="50:51">
      <c r="AX1028">
        <f t="shared" si="422"/>
        <v>1024</v>
      </c>
      <c r="AY1028" s="34">
        <v>5.8987867177524075E-4</v>
      </c>
    </row>
    <row r="1029" spans="50:51">
      <c r="AX1029">
        <f t="shared" si="422"/>
        <v>1025</v>
      </c>
      <c r="AY1029" s="34">
        <v>5.0525564873049578E-4</v>
      </c>
    </row>
    <row r="1030" spans="50:51">
      <c r="AX1030">
        <f t="shared" si="422"/>
        <v>1026</v>
      </c>
      <c r="AY1030" s="34">
        <v>5.200714036921113E-4</v>
      </c>
    </row>
    <row r="1031" spans="50:51">
      <c r="AX1031">
        <f t="shared" ref="AX1031:AX1094" si="423">AX1030+1</f>
        <v>1027</v>
      </c>
      <c r="AY1031" s="34">
        <v>5.8387586805558973E-4</v>
      </c>
    </row>
    <row r="1032" spans="50:51">
      <c r="AX1032">
        <f t="shared" si="423"/>
        <v>1028</v>
      </c>
      <c r="AY1032" s="34">
        <v>4.5033339156769355E-4</v>
      </c>
    </row>
    <row r="1033" spans="50:51">
      <c r="AX1033">
        <f t="shared" si="423"/>
        <v>1029</v>
      </c>
      <c r="AY1033" s="34">
        <v>5.9270869615697338E-4</v>
      </c>
    </row>
    <row r="1034" spans="50:51">
      <c r="AX1034">
        <f t="shared" si="423"/>
        <v>1030</v>
      </c>
      <c r="AY1034" s="34">
        <v>5.4430700231484477E-4</v>
      </c>
    </row>
    <row r="1035" spans="50:51">
      <c r="AX1035">
        <f t="shared" si="423"/>
        <v>1031</v>
      </c>
      <c r="AY1035" s="34">
        <v>4.4411892361111551E-4</v>
      </c>
    </row>
    <row r="1036" spans="50:51">
      <c r="AX1036">
        <f t="shared" si="423"/>
        <v>1032</v>
      </c>
      <c r="AY1036" s="34">
        <v>4.279867641936664E-4</v>
      </c>
    </row>
    <row r="1037" spans="50:51">
      <c r="AX1037">
        <f t="shared" si="423"/>
        <v>1033</v>
      </c>
      <c r="AY1037" s="34">
        <v>6.4568094740510818E-4</v>
      </c>
    </row>
    <row r="1038" spans="50:51">
      <c r="AX1038">
        <f t="shared" si="423"/>
        <v>1034</v>
      </c>
      <c r="AY1038" s="34">
        <v>4.8222889817718895E-4</v>
      </c>
    </row>
    <row r="1039" spans="50:51">
      <c r="AX1039">
        <f t="shared" si="423"/>
        <v>1035</v>
      </c>
      <c r="AY1039" s="34">
        <v>4.8814931283482576E-4</v>
      </c>
    </row>
    <row r="1040" spans="50:51">
      <c r="AX1040">
        <f t="shared" si="423"/>
        <v>1036</v>
      </c>
      <c r="AY1040" s="34">
        <v>4.9501986213343265E-4</v>
      </c>
    </row>
    <row r="1041" spans="50:51">
      <c r="AX1041">
        <f t="shared" si="423"/>
        <v>1037</v>
      </c>
      <c r="AY1041" s="34">
        <v>6.9796383373969774E-4</v>
      </c>
    </row>
    <row r="1042" spans="50:51">
      <c r="AX1042">
        <f t="shared" si="423"/>
        <v>1038</v>
      </c>
      <c r="AY1042" s="34">
        <v>6.3208318728830008E-4</v>
      </c>
    </row>
    <row r="1043" spans="50:51">
      <c r="AX1043">
        <f t="shared" si="423"/>
        <v>1039</v>
      </c>
      <c r="AY1043" s="34">
        <v>4.7788551129750124E-4</v>
      </c>
    </row>
    <row r="1044" spans="50:51">
      <c r="AX1044">
        <f t="shared" si="423"/>
        <v>1040</v>
      </c>
      <c r="AY1044" s="34">
        <v>4.1339098532496596E-4</v>
      </c>
    </row>
    <row r="1045" spans="50:51">
      <c r="AX1045">
        <f t="shared" si="423"/>
        <v>1041</v>
      </c>
      <c r="AY1045" s="34">
        <v>4.7906443509758255E-4</v>
      </c>
    </row>
    <row r="1046" spans="50:51">
      <c r="AX1046">
        <f t="shared" si="423"/>
        <v>1042</v>
      </c>
      <c r="AY1046" s="34">
        <v>4.769392033543047E-4</v>
      </c>
    </row>
    <row r="1047" spans="50:51">
      <c r="AX1047">
        <f t="shared" si="423"/>
        <v>1043</v>
      </c>
      <c r="AY1047" s="34">
        <v>5.7739343116701815E-4</v>
      </c>
    </row>
    <row r="1048" spans="50:51">
      <c r="AX1048">
        <f t="shared" si="423"/>
        <v>1044</v>
      </c>
      <c r="AY1048" s="34">
        <v>4.7999650593989046E-4</v>
      </c>
    </row>
    <row r="1049" spans="50:51">
      <c r="AX1049">
        <f t="shared" si="423"/>
        <v>1045</v>
      </c>
      <c r="AY1049" s="34">
        <v>4.1703063126021975E-4</v>
      </c>
    </row>
    <row r="1050" spans="50:51">
      <c r="AX1050">
        <f t="shared" si="423"/>
        <v>1046</v>
      </c>
      <c r="AY1050" s="34">
        <v>4.6187789351854471E-4</v>
      </c>
    </row>
    <row r="1051" spans="50:51">
      <c r="AX1051">
        <f t="shared" si="423"/>
        <v>1047</v>
      </c>
      <c r="AY1051" s="34">
        <v>5.0769911761293655E-4</v>
      </c>
    </row>
    <row r="1052" spans="50:51">
      <c r="AX1052">
        <f t="shared" si="423"/>
        <v>1048</v>
      </c>
      <c r="AY1052" s="34">
        <v>4.1960553814000888E-4</v>
      </c>
    </row>
    <row r="1053" spans="50:51">
      <c r="AX1053">
        <f t="shared" si="423"/>
        <v>1049</v>
      </c>
      <c r="AY1053" s="34">
        <v>5.5160077789390485E-4</v>
      </c>
    </row>
    <row r="1054" spans="50:51">
      <c r="AX1054">
        <f t="shared" si="423"/>
        <v>1050</v>
      </c>
      <c r="AY1054" s="34">
        <v>5.4533239864473272E-4</v>
      </c>
    </row>
    <row r="1055" spans="50:51">
      <c r="AX1055">
        <f t="shared" si="423"/>
        <v>1051</v>
      </c>
      <c r="AY1055" s="34">
        <v>6.1881260191007684E-4</v>
      </c>
    </row>
    <row r="1056" spans="50:51">
      <c r="AX1056">
        <f t="shared" si="423"/>
        <v>1052</v>
      </c>
      <c r="AY1056" s="34">
        <v>4.1883680555555977E-4</v>
      </c>
    </row>
    <row r="1057" spans="50:51">
      <c r="AX1057">
        <f t="shared" si="423"/>
        <v>1053</v>
      </c>
      <c r="AY1057" s="34">
        <v>4.212526205450633E-4</v>
      </c>
    </row>
    <row r="1058" spans="50:51">
      <c r="AX1058">
        <f t="shared" si="423"/>
        <v>1054</v>
      </c>
      <c r="AY1058" s="34">
        <v>4.1387292464882086E-4</v>
      </c>
    </row>
    <row r="1059" spans="50:51">
      <c r="AX1059">
        <f t="shared" si="423"/>
        <v>1055</v>
      </c>
      <c r="AY1059" s="34">
        <v>4.9206141878554608E-4</v>
      </c>
    </row>
    <row r="1060" spans="50:51">
      <c r="AX1060">
        <f t="shared" si="423"/>
        <v>1056</v>
      </c>
      <c r="AY1060" s="34">
        <v>4.6267179128817171E-4</v>
      </c>
    </row>
    <row r="1061" spans="50:51">
      <c r="AX1061">
        <f t="shared" si="423"/>
        <v>1057</v>
      </c>
      <c r="AY1061" s="34">
        <v>4.2827713720012178E-4</v>
      </c>
    </row>
    <row r="1062" spans="50:51">
      <c r="AX1062">
        <f t="shared" si="423"/>
        <v>1058</v>
      </c>
      <c r="AY1062" s="34">
        <v>4.6951432564641237E-4</v>
      </c>
    </row>
    <row r="1063" spans="50:51">
      <c r="AX1063">
        <f t="shared" si="423"/>
        <v>1059</v>
      </c>
      <c r="AY1063" s="34">
        <v>5.9788463778244732E-4</v>
      </c>
    </row>
    <row r="1064" spans="50:51">
      <c r="AX1064">
        <f t="shared" si="423"/>
        <v>1060</v>
      </c>
      <c r="AY1064" s="34">
        <v>6.4628607313934629E-4</v>
      </c>
    </row>
    <row r="1065" spans="50:51">
      <c r="AX1065">
        <f t="shared" si="423"/>
        <v>1061</v>
      </c>
      <c r="AY1065" s="34">
        <v>4.8814292348778245E-4</v>
      </c>
    </row>
    <row r="1066" spans="50:51">
      <c r="AX1066">
        <f t="shared" si="423"/>
        <v>1062</v>
      </c>
      <c r="AY1066" s="34">
        <v>6.1186087817378357E-4</v>
      </c>
    </row>
    <row r="1067" spans="50:51">
      <c r="AX1067">
        <f t="shared" si="423"/>
        <v>1063</v>
      </c>
      <c r="AY1067" s="34">
        <v>5.1760420294907287E-4</v>
      </c>
    </row>
    <row r="1068" spans="50:51">
      <c r="AX1068">
        <f t="shared" si="423"/>
        <v>1064</v>
      </c>
      <c r="AY1068" s="34">
        <v>6.0075995807127528E-4</v>
      </c>
    </row>
    <row r="1069" spans="50:51">
      <c r="AX1069">
        <f t="shared" si="423"/>
        <v>1065</v>
      </c>
      <c r="AY1069" s="34">
        <v>4.7341579861113602E-4</v>
      </c>
    </row>
    <row r="1070" spans="50:51">
      <c r="AX1070">
        <f t="shared" si="423"/>
        <v>1066</v>
      </c>
      <c r="AY1070" s="34">
        <v>4.6529233636150843E-4</v>
      </c>
    </row>
    <row r="1071" spans="50:51">
      <c r="AX1071">
        <f t="shared" si="423"/>
        <v>1067</v>
      </c>
      <c r="AY1071" s="34">
        <v>5.3784976198773839E-4</v>
      </c>
    </row>
    <row r="1072" spans="50:51">
      <c r="AX1072">
        <f t="shared" si="423"/>
        <v>1068</v>
      </c>
      <c r="AY1072" s="34">
        <v>4.4057674445605922E-4</v>
      </c>
    </row>
    <row r="1073" spans="50:51">
      <c r="AX1073">
        <f t="shared" si="423"/>
        <v>1069</v>
      </c>
      <c r="AY1073" s="34">
        <v>5.6250727929192397E-4</v>
      </c>
    </row>
    <row r="1074" spans="50:51">
      <c r="AX1074">
        <f t="shared" si="423"/>
        <v>1070</v>
      </c>
      <c r="AY1074" s="34">
        <v>4.7580691977243487E-4</v>
      </c>
    </row>
    <row r="1075" spans="50:51">
      <c r="AX1075">
        <f t="shared" si="423"/>
        <v>1071</v>
      </c>
      <c r="AY1075" s="34">
        <v>4.5488294898674952E-4</v>
      </c>
    </row>
    <row r="1076" spans="50:51">
      <c r="AX1076">
        <f t="shared" si="423"/>
        <v>1072</v>
      </c>
      <c r="AY1076" s="34">
        <v>4.3705735516079522E-4</v>
      </c>
    </row>
    <row r="1077" spans="50:51">
      <c r="AX1077">
        <f t="shared" si="423"/>
        <v>1073</v>
      </c>
      <c r="AY1077" s="34">
        <v>6.2296179827629988E-4</v>
      </c>
    </row>
    <row r="1078" spans="50:51">
      <c r="AX1078">
        <f t="shared" si="423"/>
        <v>1074</v>
      </c>
      <c r="AY1078" s="34">
        <v>5.5174590734937161E-4</v>
      </c>
    </row>
    <row r="1079" spans="50:51">
      <c r="AX1079">
        <f t="shared" si="423"/>
        <v>1075</v>
      </c>
      <c r="AY1079" s="34">
        <v>5.5125144675928256E-4</v>
      </c>
    </row>
    <row r="1080" spans="50:51">
      <c r="AX1080">
        <f t="shared" si="423"/>
        <v>1076</v>
      </c>
      <c r="AY1080" s="34">
        <v>4.8237402763267771E-4</v>
      </c>
    </row>
    <row r="1081" spans="50:51">
      <c r="AX1081">
        <f t="shared" si="423"/>
        <v>1077</v>
      </c>
      <c r="AY1081" s="34">
        <v>4.2758765819110063E-4</v>
      </c>
    </row>
    <row r="1082" spans="50:51">
      <c r="AX1082">
        <f t="shared" si="423"/>
        <v>1078</v>
      </c>
      <c r="AY1082" s="34">
        <v>5.5998200394752286E-4</v>
      </c>
    </row>
    <row r="1083" spans="50:51">
      <c r="AX1083">
        <f t="shared" si="423"/>
        <v>1079</v>
      </c>
      <c r="AY1083" s="34">
        <v>5.0719116451874698E-4</v>
      </c>
    </row>
    <row r="1084" spans="50:51">
      <c r="AX1084">
        <f t="shared" si="423"/>
        <v>1080</v>
      </c>
      <c r="AY1084" s="34">
        <v>5.607076512249246E-4</v>
      </c>
    </row>
    <row r="1085" spans="50:51">
      <c r="AX1085">
        <f t="shared" si="423"/>
        <v>1081</v>
      </c>
      <c r="AY1085" s="34">
        <v>5.6976996527776259E-4</v>
      </c>
    </row>
    <row r="1086" spans="50:51">
      <c r="AX1086">
        <f t="shared" si="423"/>
        <v>1082</v>
      </c>
      <c r="AY1086" s="34">
        <v>4.8563795713956186E-4</v>
      </c>
    </row>
    <row r="1087" spans="50:51">
      <c r="AX1087">
        <f t="shared" si="423"/>
        <v>1083</v>
      </c>
      <c r="AY1087" s="34">
        <v>4.5098852783602455E-4</v>
      </c>
    </row>
    <row r="1088" spans="50:51">
      <c r="AX1088">
        <f t="shared" si="423"/>
        <v>1084</v>
      </c>
      <c r="AY1088" s="34">
        <v>6.1524574889357134E-4</v>
      </c>
    </row>
    <row r="1089" spans="50:51">
      <c r="AX1089">
        <f t="shared" si="423"/>
        <v>1085</v>
      </c>
      <c r="AY1089" s="34">
        <v>5.2010768605599458E-4</v>
      </c>
    </row>
    <row r="1090" spans="50:51">
      <c r="AX1090">
        <f t="shared" si="423"/>
        <v>1086</v>
      </c>
      <c r="AY1090" s="34">
        <v>5.4470941066852034E-4</v>
      </c>
    </row>
    <row r="1091" spans="50:51">
      <c r="AX1091">
        <f t="shared" si="423"/>
        <v>1087</v>
      </c>
      <c r="AY1091" s="34">
        <v>4.8879600603739053E-4</v>
      </c>
    </row>
    <row r="1092" spans="50:51">
      <c r="AX1092">
        <f t="shared" si="423"/>
        <v>1088</v>
      </c>
      <c r="AY1092" s="34">
        <v>4.5910493827162549E-4</v>
      </c>
    </row>
    <row r="1093" spans="50:51">
      <c r="AX1093">
        <f t="shared" si="423"/>
        <v>1089</v>
      </c>
      <c r="AY1093" s="34">
        <v>4.9547196098922346E-4</v>
      </c>
    </row>
    <row r="1094" spans="50:51">
      <c r="AX1094">
        <f t="shared" si="423"/>
        <v>1090</v>
      </c>
      <c r="AY1094" s="34">
        <v>4.7689539068850766E-4</v>
      </c>
    </row>
    <row r="1095" spans="50:51">
      <c r="AX1095">
        <f t="shared" ref="AX1095:AX1158" si="424">AX1094+1</f>
        <v>1091</v>
      </c>
      <c r="AY1095" s="34">
        <v>4.6791288143490577E-4</v>
      </c>
    </row>
    <row r="1096" spans="50:51">
      <c r="AX1096">
        <f t="shared" si="424"/>
        <v>1092</v>
      </c>
      <c r="AY1096" s="34">
        <v>5.5918379194243274E-4</v>
      </c>
    </row>
    <row r="1097" spans="50:51">
      <c r="AX1097">
        <f t="shared" si="424"/>
        <v>1093</v>
      </c>
      <c r="AY1097" s="34">
        <v>4.1502882599581511E-4</v>
      </c>
    </row>
    <row r="1098" spans="50:51">
      <c r="AX1098">
        <f t="shared" si="424"/>
        <v>1094</v>
      </c>
      <c r="AY1098" s="34">
        <v>4.8440584000926905E-4</v>
      </c>
    </row>
    <row r="1099" spans="50:51">
      <c r="AX1099">
        <f t="shared" si="424"/>
        <v>1095</v>
      </c>
      <c r="AY1099" s="34">
        <v>5.5832168646633589E-4</v>
      </c>
    </row>
    <row r="1100" spans="50:51">
      <c r="AX1100">
        <f t="shared" si="424"/>
        <v>1096</v>
      </c>
      <c r="AY1100" s="34">
        <v>5.4732995574195166E-4</v>
      </c>
    </row>
    <row r="1101" spans="50:51">
      <c r="AX1101">
        <f t="shared" si="424"/>
        <v>1097</v>
      </c>
      <c r="AY1101" s="34">
        <v>6.3872146517589138E-4</v>
      </c>
    </row>
    <row r="1102" spans="50:51">
      <c r="AX1102">
        <f t="shared" si="424"/>
        <v>1098</v>
      </c>
      <c r="AY1102" s="34">
        <v>4.9967447916663256E-4</v>
      </c>
    </row>
    <row r="1103" spans="50:51">
      <c r="AX1103">
        <f t="shared" si="424"/>
        <v>1099</v>
      </c>
      <c r="AY1103" s="34">
        <v>4.9209770114944876E-4</v>
      </c>
    </row>
    <row r="1104" spans="50:51">
      <c r="AX1104">
        <f t="shared" si="424"/>
        <v>1100</v>
      </c>
      <c r="AY1104" s="34">
        <v>5.6342882851503884E-4</v>
      </c>
    </row>
    <row r="1105" spans="50:51">
      <c r="AX1105">
        <f t="shared" si="424"/>
        <v>1101</v>
      </c>
      <c r="AY1105" s="34">
        <v>4.9169859514686456E-4</v>
      </c>
    </row>
    <row r="1106" spans="50:51">
      <c r="AX1106">
        <f t="shared" si="424"/>
        <v>1102</v>
      </c>
      <c r="AY1106" s="34">
        <v>5.5555555555558515E-4</v>
      </c>
    </row>
    <row r="1107" spans="50:51">
      <c r="AX1107">
        <f t="shared" si="424"/>
        <v>1103</v>
      </c>
      <c r="AY1107" s="34">
        <v>5.1919549266246179E-4</v>
      </c>
    </row>
    <row r="1108" spans="50:51">
      <c r="AX1108">
        <f t="shared" si="424"/>
        <v>1104</v>
      </c>
      <c r="AY1108" s="34">
        <v>5.1817639180064029E-4</v>
      </c>
    </row>
    <row r="1109" spans="50:51">
      <c r="AX1109">
        <f t="shared" si="424"/>
        <v>1105</v>
      </c>
      <c r="AY1109" s="34">
        <v>5.746509522140742E-4</v>
      </c>
    </row>
    <row r="1110" spans="50:51">
      <c r="AX1110">
        <f t="shared" si="424"/>
        <v>1106</v>
      </c>
      <c r="AY1110" s="34">
        <v>5.1776638626012514E-4</v>
      </c>
    </row>
    <row r="1111" spans="50:51">
      <c r="AX1111">
        <f t="shared" si="424"/>
        <v>1107</v>
      </c>
      <c r="AY1111" s="34">
        <v>5.955946180555583E-4</v>
      </c>
    </row>
    <row r="1112" spans="50:51">
      <c r="AX1112">
        <f t="shared" si="424"/>
        <v>1108</v>
      </c>
      <c r="AY1112" s="34">
        <v>5.9071180555559191E-4</v>
      </c>
    </row>
    <row r="1113" spans="50:51">
      <c r="AX1113">
        <f t="shared" si="424"/>
        <v>1109</v>
      </c>
      <c r="AY1113" s="34">
        <v>5.2807622874448824E-4</v>
      </c>
    </row>
    <row r="1114" spans="50:51">
      <c r="AX1114">
        <f t="shared" si="424"/>
        <v>1110</v>
      </c>
      <c r="AY1114" s="34">
        <v>5.5417249010017975E-4</v>
      </c>
    </row>
    <row r="1115" spans="50:51">
      <c r="AX1115">
        <f t="shared" si="424"/>
        <v>1111</v>
      </c>
      <c r="AY1115" s="34">
        <v>4.5597484276731941E-4</v>
      </c>
    </row>
    <row r="1116" spans="50:51">
      <c r="AX1116">
        <f t="shared" si="424"/>
        <v>1112</v>
      </c>
      <c r="AY1116" s="34">
        <v>5.161166260304284E-4</v>
      </c>
    </row>
    <row r="1117" spans="50:51">
      <c r="AX1117">
        <f t="shared" si="424"/>
        <v>1113</v>
      </c>
      <c r="AY1117" s="34">
        <v>4.9505637340814036E-4</v>
      </c>
    </row>
    <row r="1118" spans="50:51">
      <c r="AX1118">
        <f t="shared" si="424"/>
        <v>1114</v>
      </c>
      <c r="AY1118" s="34">
        <v>5.3218971322418422E-4</v>
      </c>
    </row>
    <row r="1119" spans="50:51">
      <c r="AX1119">
        <f t="shared" si="424"/>
        <v>1115</v>
      </c>
      <c r="AY1119" s="34">
        <v>4.4702131376660241E-4</v>
      </c>
    </row>
    <row r="1120" spans="50:51">
      <c r="AX1120">
        <f t="shared" si="424"/>
        <v>1116</v>
      </c>
      <c r="AY1120" s="34">
        <v>4.8119758909853525E-4</v>
      </c>
    </row>
    <row r="1121" spans="50:51">
      <c r="AX1121">
        <f t="shared" si="424"/>
        <v>1117</v>
      </c>
      <c r="AY1121" s="34">
        <v>5.487344711482549E-4</v>
      </c>
    </row>
    <row r="1122" spans="50:51">
      <c r="AX1122">
        <f t="shared" si="424"/>
        <v>1118</v>
      </c>
      <c r="AY1122" s="34">
        <v>5.2949569065922637E-4</v>
      </c>
    </row>
    <row r="1123" spans="50:51">
      <c r="AX1123">
        <f t="shared" si="424"/>
        <v>1119</v>
      </c>
      <c r="AY1123" s="34">
        <v>6.239445026788318E-4</v>
      </c>
    </row>
    <row r="1124" spans="50:51">
      <c r="AX1124">
        <f t="shared" si="424"/>
        <v>1120</v>
      </c>
      <c r="AY1124" s="34">
        <v>5.0066969485207825E-4</v>
      </c>
    </row>
    <row r="1125" spans="50:51">
      <c r="AX1125">
        <f t="shared" si="424"/>
        <v>1121</v>
      </c>
      <c r="AY1125" s="34">
        <v>4.4587396958088943E-4</v>
      </c>
    </row>
    <row r="1126" spans="50:51">
      <c r="AX1126">
        <f t="shared" si="424"/>
        <v>1122</v>
      </c>
      <c r="AY1126" s="34">
        <v>6.1204719609893538E-4</v>
      </c>
    </row>
    <row r="1127" spans="50:51">
      <c r="AX1127">
        <f t="shared" si="424"/>
        <v>1123</v>
      </c>
      <c r="AY1127" s="34">
        <v>5.2607442348010609E-4</v>
      </c>
    </row>
    <row r="1128" spans="50:51">
      <c r="AX1128">
        <f t="shared" si="424"/>
        <v>1124</v>
      </c>
      <c r="AY1128" s="34">
        <v>5.3859480549733429E-4</v>
      </c>
    </row>
    <row r="1129" spans="50:51">
      <c r="AX1129">
        <f t="shared" si="424"/>
        <v>1125</v>
      </c>
      <c r="AY1129" s="34">
        <v>5.3335074886796941E-4</v>
      </c>
    </row>
    <row r="1130" spans="50:51">
      <c r="AX1130">
        <f t="shared" si="424"/>
        <v>1126</v>
      </c>
      <c r="AY1130" s="34">
        <v>4.6842447916668544E-4</v>
      </c>
    </row>
    <row r="1131" spans="50:51">
      <c r="AX1131">
        <f t="shared" si="424"/>
        <v>1127</v>
      </c>
      <c r="AY1131" s="34">
        <v>5.9122111923837184E-4</v>
      </c>
    </row>
    <row r="1132" spans="50:51">
      <c r="AX1132">
        <f t="shared" si="424"/>
        <v>1128</v>
      </c>
      <c r="AY1132" s="34">
        <v>5.9224318658280509E-4</v>
      </c>
    </row>
    <row r="1133" spans="50:51">
      <c r="AX1133">
        <f t="shared" si="424"/>
        <v>1129</v>
      </c>
      <c r="AY1133" s="34">
        <v>4.2766022291884366E-4</v>
      </c>
    </row>
    <row r="1134" spans="50:51">
      <c r="AX1134">
        <f t="shared" si="424"/>
        <v>1130</v>
      </c>
      <c r="AY1134" s="34">
        <v>5.1163249211359319E-4</v>
      </c>
    </row>
    <row r="1135" spans="50:51">
      <c r="AX1135">
        <f t="shared" si="424"/>
        <v>1131</v>
      </c>
      <c r="AY1135" s="34">
        <v>5.2853721229115626E-4</v>
      </c>
    </row>
    <row r="1136" spans="50:51">
      <c r="AX1136">
        <f t="shared" si="424"/>
        <v>1132</v>
      </c>
      <c r="AY1136" s="34">
        <v>5.2097891917075249E-4</v>
      </c>
    </row>
    <row r="1137" spans="50:51">
      <c r="AX1137">
        <f t="shared" si="424"/>
        <v>1133</v>
      </c>
      <c r="AY1137" s="34">
        <v>5.040909620312433E-4</v>
      </c>
    </row>
    <row r="1138" spans="50:51">
      <c r="AX1138">
        <f t="shared" si="424"/>
        <v>1134</v>
      </c>
      <c r="AY1138" s="34">
        <v>5.0281708595385625E-4</v>
      </c>
    </row>
    <row r="1139" spans="50:51">
      <c r="AX1139">
        <f t="shared" si="424"/>
        <v>1135</v>
      </c>
      <c r="AY1139" s="34">
        <v>5.3768489401353581E-4</v>
      </c>
    </row>
    <row r="1140" spans="50:51">
      <c r="AX1140">
        <f t="shared" si="424"/>
        <v>1136</v>
      </c>
      <c r="AY1140" s="34">
        <v>4.9561709044469813E-4</v>
      </c>
    </row>
    <row r="1141" spans="50:51">
      <c r="AX1141">
        <f t="shared" si="424"/>
        <v>1137</v>
      </c>
      <c r="AY1141" s="34">
        <v>5.5384492196599623E-4</v>
      </c>
    </row>
    <row r="1142" spans="50:51">
      <c r="AX1142">
        <f t="shared" si="424"/>
        <v>1138</v>
      </c>
      <c r="AY1142" s="34">
        <v>5.2272594921968011E-4</v>
      </c>
    </row>
    <row r="1143" spans="50:51">
      <c r="AX1143">
        <f t="shared" si="424"/>
        <v>1139</v>
      </c>
      <c r="AY1143" s="34">
        <v>4.562660144421373E-4</v>
      </c>
    </row>
    <row r="1144" spans="50:51">
      <c r="AX1144">
        <f t="shared" si="424"/>
        <v>1140</v>
      </c>
      <c r="AY1144" s="34">
        <v>4.812703820172457E-4</v>
      </c>
    </row>
    <row r="1145" spans="50:51">
      <c r="AX1145">
        <f t="shared" si="424"/>
        <v>1141</v>
      </c>
      <c r="AY1145" s="34">
        <v>5.607602492429648E-4</v>
      </c>
    </row>
    <row r="1146" spans="50:51">
      <c r="AX1146">
        <f t="shared" si="424"/>
        <v>1142</v>
      </c>
      <c r="AY1146" s="34">
        <v>5.0645673188910452E-4</v>
      </c>
    </row>
    <row r="1147" spans="50:51">
      <c r="AX1147">
        <f t="shared" si="424"/>
        <v>1143</v>
      </c>
      <c r="AY1147" s="34">
        <v>6.507241959828365E-4</v>
      </c>
    </row>
    <row r="1148" spans="50:51">
      <c r="AX1148">
        <f t="shared" si="424"/>
        <v>1144</v>
      </c>
      <c r="AY1148" s="34">
        <v>4.4491031912417898E-4</v>
      </c>
    </row>
    <row r="1149" spans="50:51">
      <c r="AX1149">
        <f t="shared" si="424"/>
        <v>1145</v>
      </c>
      <c r="AY1149" s="34">
        <v>5.2232558816681031E-4</v>
      </c>
    </row>
    <row r="1150" spans="50:51">
      <c r="AX1150">
        <f t="shared" si="424"/>
        <v>1146</v>
      </c>
      <c r="AY1150" s="34">
        <v>5.4882221057536511E-4</v>
      </c>
    </row>
    <row r="1151" spans="50:51">
      <c r="AX1151">
        <f t="shared" si="424"/>
        <v>1147</v>
      </c>
      <c r="AY1151" s="34">
        <v>5.4489139296530302E-4</v>
      </c>
    </row>
    <row r="1152" spans="50:51">
      <c r="AX1152">
        <f t="shared" si="424"/>
        <v>1148</v>
      </c>
      <c r="AY1152" s="34">
        <v>5.0769911761291183E-4</v>
      </c>
    </row>
    <row r="1153" spans="50:51">
      <c r="AX1153">
        <f t="shared" si="424"/>
        <v>1149</v>
      </c>
      <c r="AY1153" s="34">
        <v>5.7382089120373533E-4</v>
      </c>
    </row>
    <row r="1154" spans="50:51">
      <c r="AX1154">
        <f t="shared" si="424"/>
        <v>1150</v>
      </c>
      <c r="AY1154" s="34">
        <v>5.3979588865597089E-4</v>
      </c>
    </row>
    <row r="1155" spans="50:51">
      <c r="AX1155">
        <f t="shared" si="424"/>
        <v>1151</v>
      </c>
      <c r="AY1155" s="34">
        <v>5.5323348426794961E-4</v>
      </c>
    </row>
    <row r="1156" spans="50:51">
      <c r="AX1156">
        <f t="shared" si="424"/>
        <v>1152</v>
      </c>
      <c r="AY1156" s="34">
        <v>5.1682972280458377E-4</v>
      </c>
    </row>
    <row r="1157" spans="50:51">
      <c r="AX1157">
        <f t="shared" si="424"/>
        <v>1153</v>
      </c>
      <c r="AY1157" s="34">
        <v>5.028898788725693E-4</v>
      </c>
    </row>
    <row r="1158" spans="50:51">
      <c r="AX1158">
        <f t="shared" si="424"/>
        <v>1154</v>
      </c>
      <c r="AY1158" s="34">
        <v>7.2430482990826152E-4</v>
      </c>
    </row>
    <row r="1159" spans="50:51">
      <c r="AX1159">
        <f t="shared" ref="AX1159:AX1222" si="425">AX1158+1</f>
        <v>1155</v>
      </c>
      <c r="AY1159" s="34">
        <v>5.548683449074453E-4</v>
      </c>
    </row>
    <row r="1160" spans="50:51">
      <c r="AX1160">
        <f t="shared" si="425"/>
        <v>1156</v>
      </c>
      <c r="AY1160" s="34">
        <v>5.8298502264018991E-4</v>
      </c>
    </row>
    <row r="1161" spans="50:51">
      <c r="AX1161">
        <f t="shared" si="425"/>
        <v>1157</v>
      </c>
      <c r="AY1161" s="34">
        <v>5.562834847426002E-4</v>
      </c>
    </row>
    <row r="1162" spans="50:51">
      <c r="AX1162">
        <f t="shared" si="425"/>
        <v>1158</v>
      </c>
      <c r="AY1162" s="34">
        <v>4.9296847788232821E-4</v>
      </c>
    </row>
    <row r="1163" spans="50:51">
      <c r="AX1163">
        <f t="shared" si="425"/>
        <v>1159</v>
      </c>
      <c r="AY1163" s="34">
        <v>5.147016138395778E-4</v>
      </c>
    </row>
    <row r="1164" spans="50:51">
      <c r="AX1164">
        <f t="shared" si="425"/>
        <v>1160</v>
      </c>
      <c r="AY1164" s="34">
        <v>4.5146168180759325E-4</v>
      </c>
    </row>
    <row r="1165" spans="50:51">
      <c r="AX1165">
        <f t="shared" si="425"/>
        <v>1161</v>
      </c>
      <c r="AY1165" s="34">
        <v>4.8629309340790001E-4</v>
      </c>
    </row>
    <row r="1166" spans="50:51">
      <c r="AX1166">
        <f t="shared" si="425"/>
        <v>1162</v>
      </c>
      <c r="AY1166" s="34">
        <v>4.8854967388774217E-4</v>
      </c>
    </row>
    <row r="1167" spans="50:51">
      <c r="AX1167">
        <f t="shared" si="425"/>
        <v>1163</v>
      </c>
      <c r="AY1167" s="34">
        <v>5.7132523148147594E-4</v>
      </c>
    </row>
    <row r="1168" spans="50:51">
      <c r="AX1168">
        <f t="shared" si="425"/>
        <v>1164</v>
      </c>
      <c r="AY1168" s="34">
        <v>5.4597701149429511E-4</v>
      </c>
    </row>
    <row r="1169" spans="50:51">
      <c r="AX1169">
        <f t="shared" si="425"/>
        <v>1165</v>
      </c>
      <c r="AY1169" s="34">
        <v>4.0138015373864596E-4</v>
      </c>
    </row>
    <row r="1170" spans="50:51">
      <c r="AX1170">
        <f t="shared" si="425"/>
        <v>1166</v>
      </c>
      <c r="AY1170" s="34">
        <v>5.2312631027258308E-4</v>
      </c>
    </row>
    <row r="1171" spans="50:51">
      <c r="AX1171">
        <f t="shared" si="425"/>
        <v>1167</v>
      </c>
      <c r="AY1171" s="34">
        <v>4.0949656417425335E-4</v>
      </c>
    </row>
    <row r="1172" spans="50:51">
      <c r="AX1172">
        <f t="shared" si="425"/>
        <v>1168</v>
      </c>
      <c r="AY1172" s="34">
        <v>4.067978636944265E-4</v>
      </c>
    </row>
    <row r="1173" spans="50:51">
      <c r="AX1173">
        <f t="shared" si="425"/>
        <v>1169</v>
      </c>
      <c r="AY1173" s="34">
        <v>5.9599202189614207E-4</v>
      </c>
    </row>
    <row r="1174" spans="50:51">
      <c r="AX1174">
        <f t="shared" si="425"/>
        <v>1170</v>
      </c>
      <c r="AY1174" s="34">
        <v>4.3610237596086802E-4</v>
      </c>
    </row>
    <row r="1175" spans="50:51">
      <c r="AX1175">
        <f t="shared" si="425"/>
        <v>1171</v>
      </c>
      <c r="AY1175" s="34">
        <v>5.3450520833337215E-4</v>
      </c>
    </row>
    <row r="1176" spans="50:51">
      <c r="AX1176">
        <f t="shared" si="425"/>
        <v>1172</v>
      </c>
      <c r="AY1176" s="34">
        <v>5.5309606481481095E-4</v>
      </c>
    </row>
    <row r="1177" spans="50:51">
      <c r="AX1177">
        <f t="shared" si="425"/>
        <v>1173</v>
      </c>
      <c r="AY1177" s="34">
        <v>4.4761552304657204E-4</v>
      </c>
    </row>
    <row r="1178" spans="50:51">
      <c r="AX1178">
        <f t="shared" si="425"/>
        <v>1174</v>
      </c>
      <c r="AY1178" s="34">
        <v>5.8799198885407561E-4</v>
      </c>
    </row>
    <row r="1179" spans="50:51">
      <c r="AX1179">
        <f t="shared" si="425"/>
        <v>1175</v>
      </c>
      <c r="AY1179" s="34">
        <v>4.8469164919637877E-4</v>
      </c>
    </row>
    <row r="1180" spans="50:51">
      <c r="AX1180">
        <f t="shared" si="425"/>
        <v>1176</v>
      </c>
      <c r="AY1180" s="34">
        <v>4.7504340277778402E-4</v>
      </c>
    </row>
    <row r="1181" spans="50:51">
      <c r="AX1181">
        <f t="shared" si="425"/>
        <v>1177</v>
      </c>
      <c r="AY1181" s="34">
        <v>4.8247146517589118E-4</v>
      </c>
    </row>
    <row r="1182" spans="50:51">
      <c r="AX1182">
        <f t="shared" si="425"/>
        <v>1178</v>
      </c>
      <c r="AY1182" s="34">
        <v>5.6346511087892862E-4</v>
      </c>
    </row>
    <row r="1183" spans="50:51">
      <c r="AX1183">
        <f t="shared" si="425"/>
        <v>1179</v>
      </c>
      <c r="AY1183" s="34">
        <v>5.7128906250000712E-4</v>
      </c>
    </row>
    <row r="1184" spans="50:51">
      <c r="AX1184">
        <f t="shared" si="425"/>
        <v>1180</v>
      </c>
      <c r="AY1184" s="34">
        <v>4.2696686466342086E-4</v>
      </c>
    </row>
    <row r="1185" spans="50:51">
      <c r="AX1185">
        <f t="shared" si="425"/>
        <v>1181</v>
      </c>
      <c r="AY1185" s="34">
        <v>5.7949942129630581E-4</v>
      </c>
    </row>
    <row r="1186" spans="50:51">
      <c r="AX1186">
        <f t="shared" si="425"/>
        <v>1182</v>
      </c>
      <c r="AY1186" s="34">
        <v>4.8287182622874705E-4</v>
      </c>
    </row>
    <row r="1187" spans="50:51">
      <c r="AX1187">
        <f t="shared" si="425"/>
        <v>1183</v>
      </c>
      <c r="AY1187" s="34">
        <v>5.0944010416667973E-4</v>
      </c>
    </row>
    <row r="1188" spans="50:51">
      <c r="AX1188">
        <f t="shared" si="425"/>
        <v>1184</v>
      </c>
      <c r="AY1188" s="34">
        <v>4.7533524904216158E-4</v>
      </c>
    </row>
    <row r="1189" spans="50:51">
      <c r="AX1189">
        <f t="shared" si="425"/>
        <v>1185</v>
      </c>
      <c r="AY1189" s="34">
        <v>5.7298900462964453E-4</v>
      </c>
    </row>
    <row r="1190" spans="50:51">
      <c r="AX1190">
        <f t="shared" si="425"/>
        <v>1186</v>
      </c>
      <c r="AY1190" s="34">
        <v>4.8418814582607759E-4</v>
      </c>
    </row>
    <row r="1191" spans="50:51">
      <c r="AX1191">
        <f t="shared" si="425"/>
        <v>1187</v>
      </c>
      <c r="AY1191" s="34">
        <v>4.8571075005824607E-4</v>
      </c>
    </row>
    <row r="1192" spans="50:51">
      <c r="AX1192">
        <f t="shared" si="425"/>
        <v>1188</v>
      </c>
      <c r="AY1192" s="34">
        <v>4.9436265918917529E-4</v>
      </c>
    </row>
    <row r="1193" spans="50:51">
      <c r="AX1193">
        <f t="shared" si="425"/>
        <v>1189</v>
      </c>
      <c r="AY1193" s="34">
        <v>4.2410455125971487E-4</v>
      </c>
    </row>
    <row r="1194" spans="50:51">
      <c r="AX1194">
        <f t="shared" si="425"/>
        <v>1190</v>
      </c>
      <c r="AY1194" s="34">
        <v>6.2587351502445135E-4</v>
      </c>
    </row>
    <row r="1195" spans="50:51">
      <c r="AX1195">
        <f t="shared" si="425"/>
        <v>1191</v>
      </c>
      <c r="AY1195" s="34">
        <v>5.8441794782205744E-4</v>
      </c>
    </row>
    <row r="1196" spans="50:51">
      <c r="AX1196">
        <f t="shared" si="425"/>
        <v>1192</v>
      </c>
      <c r="AY1196" s="34">
        <v>5.3489017408574029E-4</v>
      </c>
    </row>
    <row r="1197" spans="50:51">
      <c r="AX1197">
        <f t="shared" si="425"/>
        <v>1193</v>
      </c>
      <c r="AY1197" s="34">
        <v>4.9224283060489405E-4</v>
      </c>
    </row>
    <row r="1198" spans="50:51">
      <c r="AX1198">
        <f t="shared" si="425"/>
        <v>1194</v>
      </c>
      <c r="AY1198" s="34">
        <v>4.408670033670104E-4</v>
      </c>
    </row>
    <row r="1199" spans="50:51">
      <c r="AX1199">
        <f t="shared" si="425"/>
        <v>1195</v>
      </c>
      <c r="AY1199" s="34">
        <v>4.9608374097367361E-4</v>
      </c>
    </row>
    <row r="1200" spans="50:51">
      <c r="AX1200">
        <f t="shared" si="425"/>
        <v>1196</v>
      </c>
      <c r="AY1200" s="34">
        <v>4.8276263685069601E-4</v>
      </c>
    </row>
    <row r="1201" spans="50:51">
      <c r="AX1201">
        <f t="shared" si="425"/>
        <v>1197</v>
      </c>
      <c r="AY1201" s="34">
        <v>5.3047839506171026E-4</v>
      </c>
    </row>
    <row r="1202" spans="50:51">
      <c r="AX1202">
        <f t="shared" si="425"/>
        <v>1198</v>
      </c>
      <c r="AY1202" s="34">
        <v>4.4398728665971486E-4</v>
      </c>
    </row>
    <row r="1203" spans="50:51">
      <c r="AX1203">
        <f t="shared" si="425"/>
        <v>1199</v>
      </c>
      <c r="AY1203" s="34">
        <v>4.7584730957371524E-4</v>
      </c>
    </row>
    <row r="1204" spans="50:51">
      <c r="AX1204">
        <f t="shared" si="425"/>
        <v>1200</v>
      </c>
      <c r="AY1204" s="34">
        <v>4.9155346569142611E-4</v>
      </c>
    </row>
    <row r="1205" spans="50:51">
      <c r="AX1205">
        <f t="shared" si="425"/>
        <v>1201</v>
      </c>
      <c r="AY1205" s="34">
        <v>4.6336332401584524E-4</v>
      </c>
    </row>
    <row r="1206" spans="50:51">
      <c r="AX1206">
        <f t="shared" si="425"/>
        <v>1202</v>
      </c>
      <c r="AY1206" s="34">
        <v>4.9688946759260876E-4</v>
      </c>
    </row>
    <row r="1207" spans="50:51">
      <c r="AX1207">
        <f t="shared" si="425"/>
        <v>1203</v>
      </c>
      <c r="AY1207" s="34">
        <v>4.7555935272810933E-4</v>
      </c>
    </row>
    <row r="1208" spans="50:51">
      <c r="AX1208">
        <f t="shared" si="425"/>
        <v>1204</v>
      </c>
      <c r="AY1208" s="34">
        <v>5.3339321182382623E-4</v>
      </c>
    </row>
    <row r="1209" spans="50:51">
      <c r="AX1209">
        <f t="shared" si="425"/>
        <v>1205</v>
      </c>
      <c r="AY1209" s="34">
        <v>5.7623650296066903E-4</v>
      </c>
    </row>
    <row r="1210" spans="50:51">
      <c r="AX1210">
        <f t="shared" si="425"/>
        <v>1206</v>
      </c>
      <c r="AY1210" s="34">
        <v>5.5908601211277832E-4</v>
      </c>
    </row>
    <row r="1211" spans="50:51">
      <c r="AX1211">
        <f t="shared" si="425"/>
        <v>1207</v>
      </c>
      <c r="AY1211" s="34">
        <v>5.1118827160495997E-4</v>
      </c>
    </row>
    <row r="1212" spans="50:51">
      <c r="AX1212">
        <f t="shared" si="425"/>
        <v>1208</v>
      </c>
      <c r="AY1212" s="34">
        <v>5.7641791477999597E-4</v>
      </c>
    </row>
    <row r="1213" spans="50:51">
      <c r="AX1213">
        <f t="shared" si="425"/>
        <v>1209</v>
      </c>
      <c r="AY1213" s="34">
        <v>5.1016631835599027E-4</v>
      </c>
    </row>
    <row r="1214" spans="50:51">
      <c r="AX1214">
        <f t="shared" si="425"/>
        <v>1210</v>
      </c>
      <c r="AY1214" s="34">
        <v>5.1450376157406524E-4</v>
      </c>
    </row>
    <row r="1215" spans="50:51">
      <c r="AX1215">
        <f t="shared" si="425"/>
        <v>1211</v>
      </c>
      <c r="AY1215" s="34">
        <v>4.9124301187979471E-4</v>
      </c>
    </row>
    <row r="1216" spans="50:51">
      <c r="AX1216">
        <f t="shared" si="425"/>
        <v>1212</v>
      </c>
      <c r="AY1216" s="34">
        <v>5.2247117400421972E-4</v>
      </c>
    </row>
    <row r="1217" spans="50:51">
      <c r="AX1217">
        <f t="shared" si="425"/>
        <v>1213</v>
      </c>
      <c r="AY1217" s="34">
        <v>5.5936520376178515E-4</v>
      </c>
    </row>
    <row r="1218" spans="50:51">
      <c r="AX1218">
        <f t="shared" si="425"/>
        <v>1214</v>
      </c>
      <c r="AY1218" s="34">
        <v>4.8782714102116803E-4</v>
      </c>
    </row>
    <row r="1219" spans="50:51">
      <c r="AX1219">
        <f t="shared" si="425"/>
        <v>1215</v>
      </c>
      <c r="AY1219" s="34">
        <v>5.3316933704866589E-4</v>
      </c>
    </row>
    <row r="1220" spans="50:51">
      <c r="AX1220">
        <f t="shared" si="425"/>
        <v>1216</v>
      </c>
      <c r="AY1220" s="34">
        <v>5.2819865319866119E-4</v>
      </c>
    </row>
    <row r="1221" spans="50:51">
      <c r="AX1221">
        <f t="shared" si="425"/>
        <v>1217</v>
      </c>
      <c r="AY1221" s="34">
        <v>6.4478911087746487E-4</v>
      </c>
    </row>
    <row r="1222" spans="50:51">
      <c r="AX1222">
        <f t="shared" si="425"/>
        <v>1218</v>
      </c>
      <c r="AY1222" s="34">
        <v>5.7098765432099107E-4</v>
      </c>
    </row>
    <row r="1223" spans="50:51">
      <c r="AX1223">
        <f t="shared" ref="AX1223:AX1286" si="426">AX1222+1</f>
        <v>1219</v>
      </c>
      <c r="AY1223" s="34">
        <v>5.052920451898413E-4</v>
      </c>
    </row>
    <row r="1224" spans="50:51">
      <c r="AX1224">
        <f t="shared" si="426"/>
        <v>1220</v>
      </c>
      <c r="AY1224" s="34">
        <v>4.7391829722805189E-4</v>
      </c>
    </row>
    <row r="1225" spans="50:51">
      <c r="AX1225">
        <f t="shared" si="426"/>
        <v>1221</v>
      </c>
      <c r="AY1225" s="34">
        <v>4.2918113425926792E-4</v>
      </c>
    </row>
    <row r="1226" spans="50:51">
      <c r="AX1226">
        <f t="shared" si="426"/>
        <v>1222</v>
      </c>
      <c r="AY1226" s="34">
        <v>5.0677649258089091E-4</v>
      </c>
    </row>
    <row r="1227" spans="50:51">
      <c r="AX1227">
        <f t="shared" si="426"/>
        <v>1223</v>
      </c>
      <c r="AY1227" s="34">
        <v>5.1850395993477427E-4</v>
      </c>
    </row>
    <row r="1228" spans="50:51">
      <c r="AX1228">
        <f t="shared" si="426"/>
        <v>1224</v>
      </c>
      <c r="AY1228" s="34">
        <v>5.546456440717704E-4</v>
      </c>
    </row>
    <row r="1229" spans="50:51">
      <c r="AX1229">
        <f t="shared" si="426"/>
        <v>1225</v>
      </c>
      <c r="AY1229" s="34">
        <v>5.3597426042400087E-4</v>
      </c>
    </row>
    <row r="1230" spans="50:51">
      <c r="AX1230">
        <f t="shared" si="426"/>
        <v>1226</v>
      </c>
      <c r="AY1230" s="34">
        <v>5.5100599813652843E-4</v>
      </c>
    </row>
    <row r="1231" spans="50:51">
      <c r="AX1231">
        <f t="shared" si="426"/>
        <v>1227</v>
      </c>
      <c r="AY1231" s="34">
        <v>3.9282698579082585E-4</v>
      </c>
    </row>
    <row r="1232" spans="50:51">
      <c r="AX1232">
        <f t="shared" si="426"/>
        <v>1228</v>
      </c>
      <c r="AY1232" s="34">
        <v>5.0139762403915281E-4</v>
      </c>
    </row>
    <row r="1233" spans="50:51">
      <c r="AX1233">
        <f t="shared" si="426"/>
        <v>1229</v>
      </c>
      <c r="AY1233" s="34">
        <v>6.2798450966692016E-4</v>
      </c>
    </row>
    <row r="1234" spans="50:51">
      <c r="AX1234">
        <f t="shared" si="426"/>
        <v>1230</v>
      </c>
      <c r="AY1234" s="34">
        <v>5.4252562310740029E-4</v>
      </c>
    </row>
    <row r="1235" spans="50:51">
      <c r="AX1235">
        <f t="shared" si="426"/>
        <v>1231</v>
      </c>
      <c r="AY1235" s="34">
        <v>5.3585423197493719E-4</v>
      </c>
    </row>
    <row r="1236" spans="50:51">
      <c r="AX1236">
        <f t="shared" si="426"/>
        <v>1232</v>
      </c>
      <c r="AY1236" s="34">
        <v>4.462205916608522E-4</v>
      </c>
    </row>
    <row r="1237" spans="50:51">
      <c r="AX1237">
        <f t="shared" si="426"/>
        <v>1233</v>
      </c>
      <c r="AY1237" s="34">
        <v>5.8000986880300234E-4</v>
      </c>
    </row>
    <row r="1238" spans="50:51">
      <c r="AX1238">
        <f t="shared" si="426"/>
        <v>1234</v>
      </c>
      <c r="AY1238" s="34">
        <v>4.6205590386625306E-4</v>
      </c>
    </row>
    <row r="1239" spans="50:51">
      <c r="AX1239">
        <f t="shared" si="426"/>
        <v>1235</v>
      </c>
      <c r="AY1239" s="34">
        <v>5.0882523148150331E-4</v>
      </c>
    </row>
    <row r="1240" spans="50:51">
      <c r="AX1240">
        <f t="shared" si="426"/>
        <v>1236</v>
      </c>
      <c r="AY1240" s="34">
        <v>6.183240450481905E-4</v>
      </c>
    </row>
    <row r="1241" spans="50:51">
      <c r="AX1241">
        <f t="shared" si="426"/>
        <v>1237</v>
      </c>
      <c r="AY1241" s="34">
        <v>4.5346348707198082E-4</v>
      </c>
    </row>
    <row r="1242" spans="50:51">
      <c r="AX1242">
        <f t="shared" si="426"/>
        <v>1238</v>
      </c>
      <c r="AY1242" s="34">
        <v>5.6234035759900329E-4</v>
      </c>
    </row>
    <row r="1243" spans="50:51">
      <c r="AX1243">
        <f t="shared" si="426"/>
        <v>1239</v>
      </c>
      <c r="AY1243" s="34">
        <v>5.1455648438409262E-4</v>
      </c>
    </row>
    <row r="1244" spans="50:51">
      <c r="AX1244">
        <f t="shared" si="426"/>
        <v>1240</v>
      </c>
      <c r="AY1244" s="34">
        <v>4.9224500525762765E-4</v>
      </c>
    </row>
    <row r="1245" spans="50:51">
      <c r="AX1245">
        <f t="shared" si="426"/>
        <v>1241</v>
      </c>
      <c r="AY1245" s="34">
        <v>4.770768025078456E-4</v>
      </c>
    </row>
    <row r="1246" spans="50:51">
      <c r="AX1246">
        <f t="shared" si="426"/>
        <v>1242</v>
      </c>
      <c r="AY1246" s="34">
        <v>4.5726663183559698E-4</v>
      </c>
    </row>
    <row r="1247" spans="50:51">
      <c r="AX1247">
        <f t="shared" si="426"/>
        <v>1243</v>
      </c>
      <c r="AY1247" s="34">
        <v>5.3690642052714726E-4</v>
      </c>
    </row>
    <row r="1248" spans="50:51">
      <c r="AX1248">
        <f t="shared" si="426"/>
        <v>1244</v>
      </c>
      <c r="AY1248" s="34">
        <v>5.054740274865804E-4</v>
      </c>
    </row>
    <row r="1249" spans="50:51">
      <c r="AX1249">
        <f t="shared" si="426"/>
        <v>1245</v>
      </c>
      <c r="AY1249" s="34">
        <v>6.5451752853484585E-4</v>
      </c>
    </row>
    <row r="1250" spans="50:51">
      <c r="AX1250">
        <f t="shared" si="426"/>
        <v>1246</v>
      </c>
      <c r="AY1250" s="34">
        <v>4.3286309107848332E-4</v>
      </c>
    </row>
    <row r="1251" spans="50:51">
      <c r="AX1251">
        <f t="shared" si="426"/>
        <v>1247</v>
      </c>
      <c r="AY1251" s="34">
        <v>5.4565047021942759E-4</v>
      </c>
    </row>
    <row r="1252" spans="50:51">
      <c r="AX1252">
        <f t="shared" si="426"/>
        <v>1248</v>
      </c>
      <c r="AY1252" s="34">
        <v>6.1422164351848901E-4</v>
      </c>
    </row>
    <row r="1253" spans="50:51">
      <c r="AX1253">
        <f t="shared" si="426"/>
        <v>1249</v>
      </c>
      <c r="AY1253" s="34">
        <v>5.8612858141161069E-4</v>
      </c>
    </row>
    <row r="1254" spans="50:51">
      <c r="AX1254">
        <f t="shared" si="426"/>
        <v>1250</v>
      </c>
      <c r="AY1254" s="34">
        <v>5.5562834847424302E-4</v>
      </c>
    </row>
    <row r="1255" spans="50:51">
      <c r="AX1255">
        <f t="shared" si="426"/>
        <v>1251</v>
      </c>
      <c r="AY1255" s="34">
        <v>6.0489004629629326E-4</v>
      </c>
    </row>
    <row r="1256" spans="50:51">
      <c r="AX1256">
        <f t="shared" si="426"/>
        <v>1252</v>
      </c>
      <c r="AY1256" s="34">
        <v>5.8125949293147514E-4</v>
      </c>
    </row>
    <row r="1257" spans="50:51">
      <c r="AX1257">
        <f t="shared" si="426"/>
        <v>1253</v>
      </c>
      <c r="AY1257" s="34">
        <v>5.4325583420409716E-4</v>
      </c>
    </row>
    <row r="1258" spans="50:51">
      <c r="AX1258">
        <f t="shared" si="426"/>
        <v>1254</v>
      </c>
      <c r="AY1258" s="34">
        <v>4.3853692020098047E-4</v>
      </c>
    </row>
    <row r="1259" spans="50:51">
      <c r="AX1259">
        <f t="shared" si="426"/>
        <v>1255</v>
      </c>
      <c r="AY1259" s="34">
        <v>5.5406330072209852E-4</v>
      </c>
    </row>
    <row r="1260" spans="50:51">
      <c r="AX1260">
        <f t="shared" si="426"/>
        <v>1256</v>
      </c>
      <c r="AY1260" s="34">
        <v>4.8411558109837756E-4</v>
      </c>
    </row>
    <row r="1261" spans="50:51">
      <c r="AX1261">
        <f t="shared" si="426"/>
        <v>1257</v>
      </c>
      <c r="AY1261" s="34">
        <v>6.3111255787036467E-4</v>
      </c>
    </row>
    <row r="1262" spans="50:51">
      <c r="AX1262">
        <f t="shared" si="426"/>
        <v>1258</v>
      </c>
      <c r="AY1262" s="34">
        <v>4.4294491031914918E-4</v>
      </c>
    </row>
    <row r="1263" spans="50:51">
      <c r="AX1263">
        <f t="shared" si="426"/>
        <v>1259</v>
      </c>
      <c r="AY1263" s="34">
        <v>5.2877917102061298E-4</v>
      </c>
    </row>
    <row r="1264" spans="50:51">
      <c r="AX1264">
        <f t="shared" si="426"/>
        <v>1260</v>
      </c>
      <c r="AY1264" s="34">
        <v>4.641239986068136E-4</v>
      </c>
    </row>
    <row r="1265" spans="50:51">
      <c r="AX1265">
        <f t="shared" si="426"/>
        <v>1261</v>
      </c>
      <c r="AY1265" s="34">
        <v>5.460858585858402E-4</v>
      </c>
    </row>
    <row r="1266" spans="50:51">
      <c r="AX1266">
        <f t="shared" si="426"/>
        <v>1262</v>
      </c>
      <c r="AY1266" s="34">
        <v>6.0355179398153234E-4</v>
      </c>
    </row>
    <row r="1267" spans="50:51">
      <c r="AX1267">
        <f t="shared" si="426"/>
        <v>1263</v>
      </c>
      <c r="AY1267" s="34">
        <v>5.7986473934750805E-4</v>
      </c>
    </row>
    <row r="1268" spans="50:51">
      <c r="AX1268">
        <f t="shared" si="426"/>
        <v>1264</v>
      </c>
      <c r="AY1268" s="34">
        <v>5.8136064523649916E-4</v>
      </c>
    </row>
    <row r="1269" spans="50:51">
      <c r="AX1269">
        <f t="shared" si="426"/>
        <v>1265</v>
      </c>
      <c r="AY1269" s="34">
        <v>5.0281708595386677E-4</v>
      </c>
    </row>
    <row r="1270" spans="50:51">
      <c r="AX1270">
        <f t="shared" si="426"/>
        <v>1266</v>
      </c>
      <c r="AY1270" s="34">
        <v>5.1802196518287071E-4</v>
      </c>
    </row>
    <row r="1271" spans="50:51">
      <c r="AX1271">
        <f t="shared" si="426"/>
        <v>1267</v>
      </c>
      <c r="AY1271" s="34">
        <v>5.6208638105191794E-4</v>
      </c>
    </row>
    <row r="1272" spans="50:51">
      <c r="AX1272">
        <f t="shared" si="426"/>
        <v>1268</v>
      </c>
      <c r="AY1272" s="34">
        <v>4.6824363425926449E-4</v>
      </c>
    </row>
    <row r="1273" spans="50:51">
      <c r="AX1273">
        <f t="shared" si="426"/>
        <v>1269</v>
      </c>
      <c r="AY1273" s="34">
        <v>5.5763015373865011E-4</v>
      </c>
    </row>
    <row r="1274" spans="50:51">
      <c r="AX1274">
        <f t="shared" si="426"/>
        <v>1270</v>
      </c>
      <c r="AY1274" s="34">
        <v>5.1332288401257872E-4</v>
      </c>
    </row>
    <row r="1275" spans="50:51">
      <c r="AX1275">
        <f t="shared" si="426"/>
        <v>1271</v>
      </c>
      <c r="AY1275" s="34">
        <v>5.6723847672125131E-4</v>
      </c>
    </row>
    <row r="1276" spans="50:51">
      <c r="AX1276">
        <f t="shared" si="426"/>
        <v>1272</v>
      </c>
      <c r="AY1276" s="34">
        <v>4.6847788227098535E-4</v>
      </c>
    </row>
    <row r="1277" spans="50:51">
      <c r="AX1277">
        <f t="shared" si="426"/>
        <v>1273</v>
      </c>
      <c r="AY1277" s="34">
        <v>5.5947405085337437E-4</v>
      </c>
    </row>
    <row r="1278" spans="50:51">
      <c r="AX1278">
        <f t="shared" si="426"/>
        <v>1274</v>
      </c>
      <c r="AY1278" s="34">
        <v>4.9768518518519106E-4</v>
      </c>
    </row>
    <row r="1279" spans="50:51">
      <c r="AX1279">
        <f t="shared" si="426"/>
        <v>1275</v>
      </c>
      <c r="AY1279" s="34">
        <v>6.284940600978328E-4</v>
      </c>
    </row>
    <row r="1280" spans="50:51">
      <c r="AX1280">
        <f t="shared" si="426"/>
        <v>1276</v>
      </c>
      <c r="AY1280" s="34">
        <v>4.4188941299788833E-4</v>
      </c>
    </row>
    <row r="1281" spans="50:51">
      <c r="AX1281">
        <f t="shared" si="426"/>
        <v>1277</v>
      </c>
      <c r="AY1281" s="34">
        <v>3.9766771488471229E-4</v>
      </c>
    </row>
    <row r="1282" spans="50:51">
      <c r="AX1282">
        <f t="shared" si="426"/>
        <v>1278</v>
      </c>
      <c r="AY1282" s="34">
        <v>4.6470999301185905E-4</v>
      </c>
    </row>
    <row r="1283" spans="50:51">
      <c r="AX1283">
        <f t="shared" si="426"/>
        <v>1279</v>
      </c>
      <c r="AY1283" s="34">
        <v>5.2276234567903679E-4</v>
      </c>
    </row>
    <row r="1284" spans="50:51">
      <c r="AX1284">
        <f t="shared" si="426"/>
        <v>1280</v>
      </c>
      <c r="AY1284" s="34">
        <v>5.2276234567903202E-4</v>
      </c>
    </row>
    <row r="1285" spans="50:51">
      <c r="AX1285">
        <f t="shared" si="426"/>
        <v>1281</v>
      </c>
      <c r="AY1285" s="34">
        <v>4.6849522478454854E-4</v>
      </c>
    </row>
    <row r="1286" spans="50:51">
      <c r="AX1286">
        <f t="shared" si="426"/>
        <v>1282</v>
      </c>
      <c r="AY1286" s="34">
        <v>4.9046499477534296E-4</v>
      </c>
    </row>
    <row r="1287" spans="50:51">
      <c r="AX1287">
        <f t="shared" ref="AX1287:AX1350" si="427">AX1286+1</f>
        <v>1283</v>
      </c>
      <c r="AY1287" s="34">
        <v>5.1698740276328019E-4</v>
      </c>
    </row>
    <row r="1288" spans="50:51">
      <c r="AX1288">
        <f t="shared" si="427"/>
        <v>1284</v>
      </c>
      <c r="AY1288" s="34">
        <v>4.5672239637759601E-4</v>
      </c>
    </row>
    <row r="1289" spans="50:51">
      <c r="AX1289">
        <f t="shared" si="427"/>
        <v>1285</v>
      </c>
      <c r="AY1289" s="34">
        <v>6.7655723905731306E-4</v>
      </c>
    </row>
    <row r="1290" spans="50:51">
      <c r="AX1290">
        <f t="shared" si="427"/>
        <v>1286</v>
      </c>
      <c r="AY1290" s="34">
        <v>4.2022233832578751E-4</v>
      </c>
    </row>
    <row r="1291" spans="50:51">
      <c r="AX1291">
        <f t="shared" si="427"/>
        <v>1287</v>
      </c>
      <c r="AY1291" s="34">
        <v>4.3264471232241176E-4</v>
      </c>
    </row>
    <row r="1292" spans="50:51">
      <c r="AX1292">
        <f t="shared" si="427"/>
        <v>1288</v>
      </c>
      <c r="AY1292" s="34">
        <v>4.6982708260311253E-4</v>
      </c>
    </row>
    <row r="1293" spans="50:51">
      <c r="AX1293">
        <f t="shared" si="427"/>
        <v>1289</v>
      </c>
      <c r="AY1293" s="34">
        <v>5.2767586769160327E-4</v>
      </c>
    </row>
    <row r="1294" spans="50:51">
      <c r="AX1294">
        <f t="shared" si="427"/>
        <v>1290</v>
      </c>
      <c r="AY1294" s="34">
        <v>5.2265315630096369E-4</v>
      </c>
    </row>
    <row r="1295" spans="50:51">
      <c r="AX1295">
        <f t="shared" si="427"/>
        <v>1291</v>
      </c>
      <c r="AY1295" s="34">
        <v>5.6422704052018567E-4</v>
      </c>
    </row>
    <row r="1296" spans="50:51">
      <c r="AX1296">
        <f t="shared" si="427"/>
        <v>1292</v>
      </c>
      <c r="AY1296" s="34">
        <v>4.247466806429162E-4</v>
      </c>
    </row>
    <row r="1297" spans="50:51">
      <c r="AX1297">
        <f t="shared" si="427"/>
        <v>1293</v>
      </c>
      <c r="AY1297" s="34">
        <v>5.404146284649407E-4</v>
      </c>
    </row>
    <row r="1298" spans="50:51">
      <c r="AX1298">
        <f t="shared" si="427"/>
        <v>1294</v>
      </c>
      <c r="AY1298" s="34">
        <v>5.1493710691824491E-4</v>
      </c>
    </row>
    <row r="1299" spans="50:51">
      <c r="AX1299">
        <f t="shared" si="427"/>
        <v>1295</v>
      </c>
      <c r="AY1299" s="34">
        <v>5.6498223852786749E-4</v>
      </c>
    </row>
    <row r="1300" spans="50:51">
      <c r="AX1300">
        <f t="shared" si="427"/>
        <v>1296</v>
      </c>
      <c r="AY1300" s="34">
        <v>6.0239438657407811E-4</v>
      </c>
    </row>
    <row r="1301" spans="50:51">
      <c r="AX1301">
        <f t="shared" si="427"/>
        <v>1297</v>
      </c>
      <c r="AY1301" s="34">
        <v>6.3388073608197019E-4</v>
      </c>
    </row>
    <row r="1302" spans="50:51">
      <c r="AX1302">
        <f t="shared" si="427"/>
        <v>1298</v>
      </c>
      <c r="AY1302" s="34">
        <v>4.6884127818672274E-4</v>
      </c>
    </row>
    <row r="1303" spans="50:51">
      <c r="AX1303">
        <f t="shared" si="427"/>
        <v>1299</v>
      </c>
      <c r="AY1303" s="34">
        <v>5.3547435448067298E-4</v>
      </c>
    </row>
    <row r="1304" spans="50:51">
      <c r="AX1304">
        <f t="shared" si="427"/>
        <v>1300</v>
      </c>
      <c r="AY1304" s="34">
        <v>5.048048837481134E-4</v>
      </c>
    </row>
    <row r="1305" spans="50:51">
      <c r="AX1305">
        <f t="shared" si="427"/>
        <v>1301</v>
      </c>
      <c r="AY1305" s="34">
        <v>5.6070765122492254E-4</v>
      </c>
    </row>
    <row r="1306" spans="50:51">
      <c r="AX1306">
        <f t="shared" si="427"/>
        <v>1302</v>
      </c>
      <c r="AY1306" s="34">
        <v>3.9366319444443504E-4</v>
      </c>
    </row>
    <row r="1307" spans="50:51">
      <c r="AX1307">
        <f t="shared" si="427"/>
        <v>1303</v>
      </c>
      <c r="AY1307" s="34">
        <v>5.0139762403916246E-4</v>
      </c>
    </row>
    <row r="1308" spans="50:51">
      <c r="AX1308">
        <f t="shared" si="427"/>
        <v>1304</v>
      </c>
      <c r="AY1308" s="34">
        <v>5.8094618055554799E-4</v>
      </c>
    </row>
    <row r="1309" spans="50:51">
      <c r="AX1309">
        <f t="shared" si="427"/>
        <v>1305</v>
      </c>
      <c r="AY1309" s="34">
        <v>4.0505642361112187E-4</v>
      </c>
    </row>
    <row r="1310" spans="50:51">
      <c r="AX1310">
        <f t="shared" si="427"/>
        <v>1306</v>
      </c>
      <c r="AY1310" s="34">
        <v>5.0987799906824995E-4</v>
      </c>
    </row>
    <row r="1311" spans="50:51">
      <c r="AX1311">
        <f t="shared" si="427"/>
        <v>1307</v>
      </c>
      <c r="AY1311" s="34">
        <v>5.8788314176247967E-4</v>
      </c>
    </row>
    <row r="1312" spans="50:51">
      <c r="AX1312">
        <f t="shared" si="427"/>
        <v>1308</v>
      </c>
      <c r="AY1312" s="34">
        <v>4.8669345446077263E-4</v>
      </c>
    </row>
    <row r="1313" spans="50:51">
      <c r="AX1313">
        <f t="shared" si="427"/>
        <v>1309</v>
      </c>
      <c r="AY1313" s="34">
        <v>6.3235208478920461E-4</v>
      </c>
    </row>
    <row r="1314" spans="50:51">
      <c r="AX1314">
        <f t="shared" si="427"/>
        <v>1310</v>
      </c>
      <c r="AY1314" s="34">
        <v>4.8297114148850506E-4</v>
      </c>
    </row>
    <row r="1315" spans="50:51">
      <c r="AX1315">
        <f t="shared" si="427"/>
        <v>1311</v>
      </c>
      <c r="AY1315" s="34">
        <v>4.4658455625436042E-4</v>
      </c>
    </row>
    <row r="1316" spans="50:51">
      <c r="AX1316">
        <f t="shared" si="427"/>
        <v>1312</v>
      </c>
      <c r="AY1316" s="34">
        <v>5.9800592128175659E-4</v>
      </c>
    </row>
    <row r="1317" spans="50:51">
      <c r="AX1317">
        <f t="shared" si="427"/>
        <v>1313</v>
      </c>
      <c r="AY1317" s="34">
        <v>5.4390868856280168E-4</v>
      </c>
    </row>
    <row r="1318" spans="50:51">
      <c r="AX1318">
        <f t="shared" si="427"/>
        <v>1314</v>
      </c>
      <c r="AY1318" s="34">
        <v>5.0853361198189987E-4</v>
      </c>
    </row>
    <row r="1319" spans="50:51">
      <c r="AX1319">
        <f t="shared" si="427"/>
        <v>1315</v>
      </c>
      <c r="AY1319" s="34">
        <v>4.6256260191006256E-4</v>
      </c>
    </row>
    <row r="1320" spans="50:51">
      <c r="AX1320">
        <f t="shared" si="427"/>
        <v>1316</v>
      </c>
      <c r="AY1320" s="34">
        <v>4.1834090379691162E-4</v>
      </c>
    </row>
    <row r="1321" spans="50:51">
      <c r="AX1321">
        <f t="shared" si="427"/>
        <v>1317</v>
      </c>
      <c r="AY1321" s="34">
        <v>4.8614750757049668E-4</v>
      </c>
    </row>
    <row r="1322" spans="50:51">
      <c r="AX1322">
        <f t="shared" si="427"/>
        <v>1318</v>
      </c>
      <c r="AY1322" s="34">
        <v>6.6507250174704913E-4</v>
      </c>
    </row>
    <row r="1323" spans="50:51">
      <c r="AX1323">
        <f t="shared" si="427"/>
        <v>1319</v>
      </c>
      <c r="AY1323" s="34">
        <v>5.1123086809206839E-4</v>
      </c>
    </row>
    <row r="1324" spans="50:51">
      <c r="AX1324">
        <f t="shared" si="427"/>
        <v>1320</v>
      </c>
      <c r="AY1324" s="34">
        <v>5.9466794380589987E-4</v>
      </c>
    </row>
    <row r="1325" spans="50:51">
      <c r="AX1325">
        <f t="shared" si="427"/>
        <v>1321</v>
      </c>
      <c r="AY1325" s="34">
        <v>5.1748485907291873E-4</v>
      </c>
    </row>
    <row r="1326" spans="50:51">
      <c r="AX1326">
        <f t="shared" si="427"/>
        <v>1322</v>
      </c>
      <c r="AY1326" s="34">
        <v>5.7474892604207845E-4</v>
      </c>
    </row>
    <row r="1327" spans="50:51">
      <c r="AX1327">
        <f t="shared" si="427"/>
        <v>1323</v>
      </c>
      <c r="AY1327" s="34">
        <v>4.6597439916406906E-4</v>
      </c>
    </row>
    <row r="1328" spans="50:51">
      <c r="AX1328">
        <f t="shared" si="427"/>
        <v>1324</v>
      </c>
      <c r="AY1328" s="34">
        <v>5.3775768693222078E-4</v>
      </c>
    </row>
    <row r="1329" spans="50:51">
      <c r="AX1329">
        <f t="shared" si="427"/>
        <v>1325</v>
      </c>
      <c r="AY1329" s="34">
        <v>5.2356306778480815E-4</v>
      </c>
    </row>
    <row r="1330" spans="50:51">
      <c r="AX1330">
        <f t="shared" si="427"/>
        <v>1326</v>
      </c>
      <c r="AY1330" s="34">
        <v>5.070823174271673E-4</v>
      </c>
    </row>
    <row r="1331" spans="50:51">
      <c r="AX1331">
        <f t="shared" si="427"/>
        <v>1327</v>
      </c>
      <c r="AY1331" s="34">
        <v>4.7049703004892879E-4</v>
      </c>
    </row>
    <row r="1332" spans="50:51">
      <c r="AX1332">
        <f t="shared" si="427"/>
        <v>1328</v>
      </c>
      <c r="AY1332" s="34">
        <v>5.0040636247533177E-4</v>
      </c>
    </row>
    <row r="1333" spans="50:51">
      <c r="AX1333">
        <f t="shared" si="427"/>
        <v>1329</v>
      </c>
      <c r="AY1333" s="34">
        <v>5.5323348426798192E-4</v>
      </c>
    </row>
    <row r="1334" spans="50:51">
      <c r="AX1334">
        <f t="shared" si="427"/>
        <v>1330</v>
      </c>
      <c r="AY1334" s="34">
        <v>4.6201665501979447E-4</v>
      </c>
    </row>
    <row r="1335" spans="50:51">
      <c r="AX1335">
        <f t="shared" si="427"/>
        <v>1331</v>
      </c>
      <c r="AY1335" s="34">
        <v>4.9604734451431053E-4</v>
      </c>
    </row>
    <row r="1336" spans="50:51">
      <c r="AX1336">
        <f t="shared" si="427"/>
        <v>1332</v>
      </c>
      <c r="AY1336" s="34">
        <v>5.4789997677931945E-4</v>
      </c>
    </row>
    <row r="1337" spans="50:51">
      <c r="AX1337">
        <f t="shared" si="427"/>
        <v>1333</v>
      </c>
      <c r="AY1337" s="34">
        <v>5.275666783135242E-4</v>
      </c>
    </row>
    <row r="1338" spans="50:51">
      <c r="AX1338">
        <f t="shared" si="427"/>
        <v>1334</v>
      </c>
      <c r="AY1338" s="34">
        <v>5.2341748194735288E-4</v>
      </c>
    </row>
    <row r="1339" spans="50:51">
      <c r="AX1339">
        <f t="shared" si="427"/>
        <v>1335</v>
      </c>
      <c r="AY1339" s="34">
        <v>4.4470732562214879E-4</v>
      </c>
    </row>
    <row r="1340" spans="50:51">
      <c r="AX1340">
        <f t="shared" si="427"/>
        <v>1336</v>
      </c>
      <c r="AY1340" s="34">
        <v>4.6884127818669179E-4</v>
      </c>
    </row>
    <row r="1341" spans="50:51">
      <c r="AX1341">
        <f t="shared" si="427"/>
        <v>1337</v>
      </c>
      <c r="AY1341" s="34">
        <v>5.0544961105309597E-4</v>
      </c>
    </row>
    <row r="1342" spans="50:51">
      <c r="AX1342">
        <f t="shared" si="427"/>
        <v>1338</v>
      </c>
      <c r="AY1342" s="34">
        <v>4.9011472163990077E-4</v>
      </c>
    </row>
    <row r="1343" spans="50:51">
      <c r="AX1343">
        <f t="shared" si="427"/>
        <v>1339</v>
      </c>
      <c r="AY1343" s="34">
        <v>4.7344856612098636E-4</v>
      </c>
    </row>
    <row r="1344" spans="50:51">
      <c r="AX1344">
        <f t="shared" si="427"/>
        <v>1340</v>
      </c>
      <c r="AY1344" s="34">
        <v>5.8458144665037731E-4</v>
      </c>
    </row>
    <row r="1345" spans="50:51">
      <c r="AX1345">
        <f t="shared" si="427"/>
        <v>1341</v>
      </c>
      <c r="AY1345" s="34">
        <v>5.6963311273653685E-4</v>
      </c>
    </row>
    <row r="1346" spans="50:51">
      <c r="AX1346">
        <f t="shared" si="427"/>
        <v>1342</v>
      </c>
      <c r="AY1346" s="34">
        <v>5.0350861868158714E-4</v>
      </c>
    </row>
    <row r="1347" spans="50:51">
      <c r="AX1347">
        <f t="shared" si="427"/>
        <v>1343</v>
      </c>
      <c r="AY1347" s="34">
        <v>7.3383246527784947E-4</v>
      </c>
    </row>
    <row r="1348" spans="50:51">
      <c r="AX1348">
        <f t="shared" si="427"/>
        <v>1344</v>
      </c>
      <c r="AY1348" s="34">
        <v>5.6477127597819618E-4</v>
      </c>
    </row>
    <row r="1349" spans="50:51">
      <c r="AX1349">
        <f t="shared" si="427"/>
        <v>1345</v>
      </c>
      <c r="AY1349" s="34">
        <v>4.6434602841836952E-4</v>
      </c>
    </row>
    <row r="1350" spans="50:51">
      <c r="AX1350">
        <f t="shared" si="427"/>
        <v>1346</v>
      </c>
      <c r="AY1350" s="34">
        <v>4.8749417656652669E-4</v>
      </c>
    </row>
    <row r="1351" spans="50:51">
      <c r="AX1351">
        <f t="shared" ref="AX1351:AX1414" si="428">AX1350+1</f>
        <v>1347</v>
      </c>
      <c r="AY1351" s="34">
        <v>7.1166087962960703E-4</v>
      </c>
    </row>
    <row r="1352" spans="50:51">
      <c r="AX1352">
        <f t="shared" si="428"/>
        <v>1348</v>
      </c>
      <c r="AY1352" s="34">
        <v>5.555919520149465E-4</v>
      </c>
    </row>
    <row r="1353" spans="50:51">
      <c r="AX1353">
        <f t="shared" si="428"/>
        <v>1349</v>
      </c>
      <c r="AY1353" s="34">
        <v>6.0568576388891503E-4</v>
      </c>
    </row>
    <row r="1354" spans="50:51">
      <c r="AX1354">
        <f t="shared" si="428"/>
        <v>1350</v>
      </c>
      <c r="AY1354" s="34">
        <v>6.3145826076861861E-4</v>
      </c>
    </row>
    <row r="1355" spans="50:51">
      <c r="AX1355">
        <f t="shared" si="428"/>
        <v>1351</v>
      </c>
      <c r="AY1355" s="34">
        <v>5.0929554162314249E-4</v>
      </c>
    </row>
    <row r="1356" spans="50:51">
      <c r="AX1356">
        <f t="shared" si="428"/>
        <v>1352</v>
      </c>
      <c r="AY1356" s="34">
        <v>6.91324161151765E-4</v>
      </c>
    </row>
    <row r="1357" spans="50:51">
      <c r="AX1357">
        <f t="shared" si="428"/>
        <v>1353</v>
      </c>
      <c r="AY1357" s="34">
        <v>4.4241898148149295E-4</v>
      </c>
    </row>
    <row r="1358" spans="50:51">
      <c r="AX1358">
        <f t="shared" si="428"/>
        <v>1354</v>
      </c>
      <c r="AY1358" s="34">
        <v>4.9862852664576485E-4</v>
      </c>
    </row>
    <row r="1359" spans="50:51">
      <c r="AX1359">
        <f t="shared" si="428"/>
        <v>1355</v>
      </c>
      <c r="AY1359" s="34">
        <v>5.4311070474863637E-4</v>
      </c>
    </row>
    <row r="1360" spans="50:51">
      <c r="AX1360">
        <f t="shared" si="428"/>
        <v>1356</v>
      </c>
      <c r="AY1360" s="34">
        <v>6.3297082459821464E-4</v>
      </c>
    </row>
    <row r="1361" spans="50:51">
      <c r="AX1361">
        <f t="shared" si="428"/>
        <v>1357</v>
      </c>
      <c r="AY1361" s="34">
        <v>4.3224435126951091E-4</v>
      </c>
    </row>
    <row r="1362" spans="50:51">
      <c r="AX1362">
        <f t="shared" si="428"/>
        <v>1358</v>
      </c>
      <c r="AY1362" s="34">
        <v>5.0292627533193596E-4</v>
      </c>
    </row>
    <row r="1363" spans="50:51">
      <c r="AX1363">
        <f t="shared" si="428"/>
        <v>1359</v>
      </c>
      <c r="AY1363" s="34">
        <v>5.5936520376178548E-4</v>
      </c>
    </row>
    <row r="1364" spans="50:51">
      <c r="AX1364">
        <f t="shared" si="428"/>
        <v>1360</v>
      </c>
      <c r="AY1364" s="34">
        <v>4.6119068287039342E-4</v>
      </c>
    </row>
    <row r="1365" spans="50:51">
      <c r="AX1365">
        <f t="shared" si="428"/>
        <v>1361</v>
      </c>
      <c r="AY1365" s="34">
        <v>4.5772187281621293E-4</v>
      </c>
    </row>
    <row r="1366" spans="50:51">
      <c r="AX1366">
        <f t="shared" si="428"/>
        <v>1362</v>
      </c>
      <c r="AY1366" s="34">
        <v>4.6876814118195008E-4</v>
      </c>
    </row>
    <row r="1367" spans="50:51">
      <c r="AX1367">
        <f t="shared" si="428"/>
        <v>1363</v>
      </c>
      <c r="AY1367" s="34">
        <v>4.3360789811895223E-4</v>
      </c>
    </row>
    <row r="1368" spans="50:51">
      <c r="AX1368">
        <f t="shared" si="428"/>
        <v>1364</v>
      </c>
      <c r="AY1368" s="34">
        <v>5.6163376426744324E-4</v>
      </c>
    </row>
    <row r="1369" spans="50:51">
      <c r="AX1369">
        <f t="shared" si="428"/>
        <v>1365</v>
      </c>
      <c r="AY1369" s="34">
        <v>5.0236561012425543E-4</v>
      </c>
    </row>
    <row r="1370" spans="50:51">
      <c r="AX1370">
        <f t="shared" si="428"/>
        <v>1366</v>
      </c>
      <c r="AY1370" s="34">
        <v>6.3198812019568164E-4</v>
      </c>
    </row>
    <row r="1371" spans="50:51">
      <c r="AX1371">
        <f t="shared" si="428"/>
        <v>1367</v>
      </c>
      <c r="AY1371" s="34">
        <v>4.8549237130214172E-4</v>
      </c>
    </row>
    <row r="1372" spans="50:51">
      <c r="AX1372">
        <f t="shared" si="428"/>
        <v>1368</v>
      </c>
      <c r="AY1372" s="34">
        <v>4.7897740507806062E-4</v>
      </c>
    </row>
    <row r="1373" spans="50:51">
      <c r="AX1373">
        <f t="shared" si="428"/>
        <v>1369</v>
      </c>
      <c r="AY1373" s="34">
        <v>4.7082459818313774E-4</v>
      </c>
    </row>
    <row r="1374" spans="50:51">
      <c r="AX1374">
        <f t="shared" si="428"/>
        <v>1370</v>
      </c>
      <c r="AY1374" s="34">
        <v>6.2172431865831668E-4</v>
      </c>
    </row>
    <row r="1375" spans="50:51">
      <c r="AX1375">
        <f t="shared" si="428"/>
        <v>1371</v>
      </c>
      <c r="AY1375" s="34">
        <v>5.1890432098765978E-4</v>
      </c>
    </row>
    <row r="1376" spans="50:51">
      <c r="AX1376">
        <f t="shared" si="428"/>
        <v>1372</v>
      </c>
      <c r="AY1376" s="34">
        <v>4.325583420410856E-4</v>
      </c>
    </row>
    <row r="1377" spans="50:51">
      <c r="AX1377">
        <f t="shared" si="428"/>
        <v>1373</v>
      </c>
      <c r="AY1377" s="34">
        <v>5.3585423197492939E-4</v>
      </c>
    </row>
    <row r="1378" spans="50:51">
      <c r="AX1378">
        <f t="shared" si="428"/>
        <v>1374</v>
      </c>
      <c r="AY1378" s="34">
        <v>4.7155252737014996E-4</v>
      </c>
    </row>
    <row r="1379" spans="50:51">
      <c r="AX1379">
        <f t="shared" si="428"/>
        <v>1375</v>
      </c>
      <c r="AY1379" s="34">
        <v>4.9855870020962592E-4</v>
      </c>
    </row>
    <row r="1380" spans="50:51">
      <c r="AX1380">
        <f t="shared" si="428"/>
        <v>1376</v>
      </c>
      <c r="AY1380" s="34">
        <v>5.1348124854417318E-4</v>
      </c>
    </row>
    <row r="1381" spans="50:51">
      <c r="AX1381">
        <f t="shared" si="428"/>
        <v>1377</v>
      </c>
      <c r="AY1381" s="34">
        <v>5.2357167893446487E-4</v>
      </c>
    </row>
    <row r="1382" spans="50:51">
      <c r="AX1382">
        <f t="shared" si="428"/>
        <v>1378</v>
      </c>
      <c r="AY1382" s="34">
        <v>5.2781394675928124E-4</v>
      </c>
    </row>
    <row r="1383" spans="50:51">
      <c r="AX1383">
        <f t="shared" si="428"/>
        <v>1379</v>
      </c>
      <c r="AY1383" s="34">
        <v>6.1469980200327663E-4</v>
      </c>
    </row>
    <row r="1384" spans="50:51">
      <c r="AX1384">
        <f t="shared" si="428"/>
        <v>1380</v>
      </c>
      <c r="AY1384" s="34">
        <v>4.6027806803669173E-4</v>
      </c>
    </row>
    <row r="1385" spans="50:51">
      <c r="AX1385">
        <f t="shared" si="428"/>
        <v>1381</v>
      </c>
      <c r="AY1385" s="34">
        <v>4.915897480552761E-4</v>
      </c>
    </row>
    <row r="1386" spans="50:51">
      <c r="AX1386">
        <f t="shared" si="428"/>
        <v>1382</v>
      </c>
      <c r="AY1386" s="34">
        <v>4.7846785464712325E-4</v>
      </c>
    </row>
    <row r="1387" spans="50:51">
      <c r="AX1387">
        <f t="shared" si="428"/>
        <v>1383</v>
      </c>
      <c r="AY1387" s="34">
        <v>5.0488281250002723E-4</v>
      </c>
    </row>
    <row r="1388" spans="50:51">
      <c r="AX1388">
        <f t="shared" si="428"/>
        <v>1384</v>
      </c>
      <c r="AY1388" s="34">
        <v>5.2663851155235132E-4</v>
      </c>
    </row>
    <row r="1389" spans="50:51">
      <c r="AX1389">
        <f t="shared" si="428"/>
        <v>1385</v>
      </c>
      <c r="AY1389" s="34">
        <v>5.7188261929642145E-4</v>
      </c>
    </row>
    <row r="1390" spans="50:51">
      <c r="AX1390">
        <f t="shared" si="428"/>
        <v>1386</v>
      </c>
      <c r="AY1390" s="34">
        <v>5.8762916521539377E-4</v>
      </c>
    </row>
    <row r="1391" spans="50:51">
      <c r="AX1391">
        <f t="shared" si="428"/>
        <v>1387</v>
      </c>
      <c r="AY1391" s="34">
        <v>5.0893169112508805E-4</v>
      </c>
    </row>
    <row r="1392" spans="50:51">
      <c r="AX1392">
        <f t="shared" si="428"/>
        <v>1388</v>
      </c>
      <c r="AY1392" s="34">
        <v>4.9251688795714382E-4</v>
      </c>
    </row>
    <row r="1393" spans="50:51">
      <c r="AX1393">
        <f t="shared" si="428"/>
        <v>1389</v>
      </c>
      <c r="AY1393" s="34">
        <v>4.493142907058044E-4</v>
      </c>
    </row>
    <row r="1394" spans="50:51">
      <c r="AX1394">
        <f t="shared" si="428"/>
        <v>1390</v>
      </c>
      <c r="AY1394" s="34">
        <v>4.6644606989437677E-4</v>
      </c>
    </row>
    <row r="1395" spans="50:51">
      <c r="AX1395">
        <f t="shared" si="428"/>
        <v>1391</v>
      </c>
      <c r="AY1395" s="34">
        <v>5.9318036688725323E-4</v>
      </c>
    </row>
    <row r="1396" spans="50:51">
      <c r="AX1396">
        <f t="shared" si="428"/>
        <v>1392</v>
      </c>
      <c r="AY1396" s="34">
        <v>5.0463690892153237E-4</v>
      </c>
    </row>
    <row r="1397" spans="50:51">
      <c r="AX1397">
        <f t="shared" si="428"/>
        <v>1393</v>
      </c>
      <c r="AY1397" s="34">
        <v>5.7852172140692272E-4</v>
      </c>
    </row>
    <row r="1398" spans="50:51">
      <c r="AX1398">
        <f t="shared" si="428"/>
        <v>1394</v>
      </c>
      <c r="AY1398" s="34">
        <v>4.9320023148149614E-4</v>
      </c>
    </row>
    <row r="1399" spans="50:51">
      <c r="AX1399">
        <f t="shared" si="428"/>
        <v>1395</v>
      </c>
      <c r="AY1399" s="34">
        <v>5.3750723379632941E-4</v>
      </c>
    </row>
    <row r="1400" spans="50:51">
      <c r="AX1400">
        <f t="shared" si="428"/>
        <v>1396</v>
      </c>
      <c r="AY1400" s="34">
        <v>5.243890049924793E-4</v>
      </c>
    </row>
    <row r="1401" spans="50:51">
      <c r="AX1401">
        <f t="shared" si="428"/>
        <v>1397</v>
      </c>
      <c r="AY1401" s="34">
        <v>5.3668872634391102E-4</v>
      </c>
    </row>
    <row r="1402" spans="50:51">
      <c r="AX1402">
        <f t="shared" si="428"/>
        <v>1398</v>
      </c>
      <c r="AY1402" s="34">
        <v>5.034722222222105E-4</v>
      </c>
    </row>
    <row r="1403" spans="50:51">
      <c r="AX1403">
        <f t="shared" si="428"/>
        <v>1399</v>
      </c>
      <c r="AY1403" s="34">
        <v>5.6040219907410127E-4</v>
      </c>
    </row>
    <row r="1404" spans="50:51">
      <c r="AX1404">
        <f t="shared" si="428"/>
        <v>1400</v>
      </c>
      <c r="AY1404" s="34">
        <v>4.9157058001398322E-4</v>
      </c>
    </row>
    <row r="1405" spans="50:51">
      <c r="AX1405">
        <f t="shared" si="428"/>
        <v>1401</v>
      </c>
      <c r="AY1405" s="34">
        <v>5.3732092941999516E-4</v>
      </c>
    </row>
    <row r="1406" spans="50:51">
      <c r="AX1406">
        <f t="shared" si="428"/>
        <v>1402</v>
      </c>
      <c r="AY1406" s="34">
        <v>5.326967592592781E-4</v>
      </c>
    </row>
    <row r="1407" spans="50:51">
      <c r="AX1407">
        <f t="shared" si="428"/>
        <v>1403</v>
      </c>
      <c r="AY1407" s="34">
        <v>5.5118798043333062E-4</v>
      </c>
    </row>
    <row r="1408" spans="50:51">
      <c r="AX1408">
        <f t="shared" si="428"/>
        <v>1404</v>
      </c>
      <c r="AY1408" s="34">
        <v>5.9428138830657602E-4</v>
      </c>
    </row>
    <row r="1409" spans="50:51">
      <c r="AX1409">
        <f t="shared" si="428"/>
        <v>1405</v>
      </c>
      <c r="AY1409" s="34">
        <v>4.6713543480785441E-4</v>
      </c>
    </row>
    <row r="1410" spans="50:51">
      <c r="AX1410">
        <f t="shared" si="428"/>
        <v>1406</v>
      </c>
      <c r="AY1410" s="34">
        <v>4.3624796179827136E-4</v>
      </c>
    </row>
    <row r="1411" spans="50:51">
      <c r="AX1411">
        <f t="shared" si="428"/>
        <v>1407</v>
      </c>
      <c r="AY1411" s="34">
        <v>6.8297955974842568E-4</v>
      </c>
    </row>
    <row r="1412" spans="50:51">
      <c r="AX1412">
        <f t="shared" si="428"/>
        <v>1408</v>
      </c>
      <c r="AY1412" s="34">
        <v>4.7018315337283136E-4</v>
      </c>
    </row>
    <row r="1413" spans="50:51">
      <c r="AX1413">
        <f t="shared" si="428"/>
        <v>1409</v>
      </c>
      <c r="AY1413" s="34">
        <v>5.2003512132825036E-4</v>
      </c>
    </row>
    <row r="1414" spans="50:51">
      <c r="AX1414">
        <f t="shared" si="428"/>
        <v>1410</v>
      </c>
      <c r="AY1414" s="34">
        <v>4.4971990015094012E-4</v>
      </c>
    </row>
    <row r="1415" spans="50:51">
      <c r="AX1415">
        <f t="shared" ref="AX1415:AX1478" si="429">AX1414+1</f>
        <v>1411</v>
      </c>
      <c r="AY1415" s="34">
        <v>4.6238061961331923E-4</v>
      </c>
    </row>
    <row r="1416" spans="50:51">
      <c r="AX1416">
        <f t="shared" si="429"/>
        <v>1412</v>
      </c>
      <c r="AY1416" s="34">
        <v>4.7867322651805891E-4</v>
      </c>
    </row>
    <row r="1417" spans="50:51">
      <c r="AX1417">
        <f t="shared" si="429"/>
        <v>1413</v>
      </c>
      <c r="AY1417" s="34">
        <v>5.8741147103220112E-4</v>
      </c>
    </row>
    <row r="1418" spans="50:51">
      <c r="AX1418">
        <f t="shared" si="429"/>
        <v>1414</v>
      </c>
      <c r="AY1418" s="34">
        <v>4.287502911716856E-4</v>
      </c>
    </row>
    <row r="1419" spans="50:51">
      <c r="AX1419">
        <f t="shared" si="429"/>
        <v>1415</v>
      </c>
      <c r="AY1419" s="34">
        <v>5.0577615232788933E-4</v>
      </c>
    </row>
    <row r="1420" spans="50:51">
      <c r="AX1420">
        <f t="shared" si="429"/>
        <v>1416</v>
      </c>
      <c r="AY1420" s="34">
        <v>4.9484626135570776E-4</v>
      </c>
    </row>
    <row r="1421" spans="50:51">
      <c r="AX1421">
        <f t="shared" si="429"/>
        <v>1417</v>
      </c>
      <c r="AY1421" s="34">
        <v>6.9040443745637791E-4</v>
      </c>
    </row>
    <row r="1422" spans="50:51">
      <c r="AX1422">
        <f t="shared" si="429"/>
        <v>1418</v>
      </c>
      <c r="AY1422" s="34">
        <v>4.6292656650360743E-4</v>
      </c>
    </row>
    <row r="1423" spans="50:51">
      <c r="AX1423">
        <f t="shared" si="429"/>
        <v>1419</v>
      </c>
      <c r="AY1423" s="34">
        <v>5.2116090146751544E-4</v>
      </c>
    </row>
    <row r="1424" spans="50:51">
      <c r="AX1424">
        <f t="shared" si="429"/>
        <v>1420</v>
      </c>
      <c r="AY1424" s="34">
        <v>5.4187048683903031E-4</v>
      </c>
    </row>
    <row r="1425" spans="50:51">
      <c r="AX1425">
        <f t="shared" si="429"/>
        <v>1421</v>
      </c>
      <c r="AY1425" s="34">
        <v>5.1743344907407445E-4</v>
      </c>
    </row>
    <row r="1426" spans="50:51">
      <c r="AX1426">
        <f t="shared" si="429"/>
        <v>1422</v>
      </c>
      <c r="AY1426" s="34">
        <v>4.7523075125601496E-4</v>
      </c>
    </row>
    <row r="1427" spans="50:51">
      <c r="AX1427">
        <f t="shared" si="429"/>
        <v>1423</v>
      </c>
      <c r="AY1427" s="34">
        <v>5.6913143489404966E-4</v>
      </c>
    </row>
    <row r="1428" spans="50:51">
      <c r="AX1428">
        <f t="shared" si="429"/>
        <v>1424</v>
      </c>
      <c r="AY1428" s="34">
        <v>4.6493457179577383E-4</v>
      </c>
    </row>
    <row r="1429" spans="50:51">
      <c r="AX1429">
        <f t="shared" si="429"/>
        <v>1425</v>
      </c>
      <c r="AY1429" s="34">
        <v>4.6208944793852546E-4</v>
      </c>
    </row>
    <row r="1430" spans="50:51">
      <c r="AX1430">
        <f t="shared" si="429"/>
        <v>1426</v>
      </c>
      <c r="AY1430" s="34">
        <v>4.5819502678778407E-4</v>
      </c>
    </row>
    <row r="1431" spans="50:51">
      <c r="AX1431">
        <f t="shared" si="429"/>
        <v>1427</v>
      </c>
      <c r="AY1431" s="34">
        <v>4.1372779519332245E-4</v>
      </c>
    </row>
    <row r="1432" spans="50:51">
      <c r="AX1432">
        <f t="shared" si="429"/>
        <v>1428</v>
      </c>
      <c r="AY1432" s="34">
        <v>4.9080625436758742E-4</v>
      </c>
    </row>
    <row r="1433" spans="50:51">
      <c r="AX1433">
        <f t="shared" si="429"/>
        <v>1429</v>
      </c>
      <c r="AY1433" s="34">
        <v>5.2785784998835765E-4</v>
      </c>
    </row>
    <row r="1434" spans="50:51">
      <c r="AX1434">
        <f t="shared" si="429"/>
        <v>1430</v>
      </c>
      <c r="AY1434" s="34">
        <v>5.3586507104592853E-4</v>
      </c>
    </row>
    <row r="1435" spans="50:51">
      <c r="AX1435">
        <f t="shared" si="429"/>
        <v>1431</v>
      </c>
      <c r="AY1435" s="34">
        <v>4.6077917540181631E-4</v>
      </c>
    </row>
    <row r="1436" spans="50:51">
      <c r="AX1436">
        <f t="shared" si="429"/>
        <v>1432</v>
      </c>
      <c r="AY1436" s="34">
        <v>5.4956896551722884E-4</v>
      </c>
    </row>
    <row r="1437" spans="50:51">
      <c r="AX1437">
        <f t="shared" si="429"/>
        <v>1433</v>
      </c>
      <c r="AY1437" s="34">
        <v>5.0150681341723741E-4</v>
      </c>
    </row>
    <row r="1438" spans="50:51">
      <c r="AX1438">
        <f t="shared" si="429"/>
        <v>1434</v>
      </c>
      <c r="AY1438" s="34">
        <v>4.3948827354001549E-4</v>
      </c>
    </row>
    <row r="1439" spans="50:51">
      <c r="AX1439">
        <f t="shared" si="429"/>
        <v>1435</v>
      </c>
      <c r="AY1439" s="34">
        <v>5.1266980146293789E-4</v>
      </c>
    </row>
    <row r="1440" spans="50:51">
      <c r="AX1440">
        <f t="shared" si="429"/>
        <v>1436</v>
      </c>
      <c r="AY1440" s="34">
        <v>4.5848619846264771E-4</v>
      </c>
    </row>
    <row r="1441" spans="50:51">
      <c r="AX1441">
        <f t="shared" si="429"/>
        <v>1437</v>
      </c>
      <c r="AY1441" s="34">
        <v>4.6350890985326641E-4</v>
      </c>
    </row>
    <row r="1442" spans="50:51">
      <c r="AX1442">
        <f t="shared" si="429"/>
        <v>1438</v>
      </c>
      <c r="AY1442" s="34">
        <v>5.2028738644306985E-4</v>
      </c>
    </row>
    <row r="1443" spans="50:51">
      <c r="AX1443">
        <f t="shared" si="429"/>
        <v>1439</v>
      </c>
      <c r="AY1443" s="34">
        <v>5.4049837455012067E-4</v>
      </c>
    </row>
    <row r="1444" spans="50:51">
      <c r="AX1444">
        <f t="shared" si="429"/>
        <v>1440</v>
      </c>
      <c r="AY1444" s="34">
        <v>5.2748842592593732E-4</v>
      </c>
    </row>
    <row r="1445" spans="50:51">
      <c r="AX1445">
        <f t="shared" si="429"/>
        <v>1441</v>
      </c>
      <c r="AY1445" s="34">
        <v>5.1868594223155814E-4</v>
      </c>
    </row>
    <row r="1446" spans="50:51">
      <c r="AX1446">
        <f t="shared" si="429"/>
        <v>1442</v>
      </c>
      <c r="AY1446" s="34">
        <v>4.4742167481948587E-4</v>
      </c>
    </row>
    <row r="1447" spans="50:51">
      <c r="AX1447">
        <f t="shared" si="429"/>
        <v>1443</v>
      </c>
      <c r="AY1447" s="34">
        <v>4.1069764733288929E-4</v>
      </c>
    </row>
    <row r="1448" spans="50:51">
      <c r="AX1448">
        <f t="shared" si="429"/>
        <v>1444</v>
      </c>
      <c r="AY1448" s="34">
        <v>4.1109800838574846E-4</v>
      </c>
    </row>
    <row r="1449" spans="50:51">
      <c r="AX1449">
        <f t="shared" si="429"/>
        <v>1445</v>
      </c>
      <c r="AY1449" s="34">
        <v>5.7783018867926578E-4</v>
      </c>
    </row>
    <row r="1450" spans="50:51">
      <c r="AX1450">
        <f t="shared" si="429"/>
        <v>1446</v>
      </c>
      <c r="AY1450" s="34">
        <v>5.1999621476826274E-4</v>
      </c>
    </row>
    <row r="1451" spans="50:51">
      <c r="AX1451">
        <f t="shared" si="429"/>
        <v>1447</v>
      </c>
      <c r="AY1451" s="34">
        <v>5.2996884463082147E-4</v>
      </c>
    </row>
    <row r="1452" spans="50:51">
      <c r="AX1452">
        <f t="shared" si="429"/>
        <v>1448</v>
      </c>
      <c r="AY1452" s="34">
        <v>5.0755398815743717E-4</v>
      </c>
    </row>
    <row r="1453" spans="50:51">
      <c r="AX1453">
        <f t="shared" si="429"/>
        <v>1449</v>
      </c>
      <c r="AY1453" s="34">
        <v>6.220518867924706E-4</v>
      </c>
    </row>
    <row r="1454" spans="50:51">
      <c r="AX1454">
        <f t="shared" si="429"/>
        <v>1450</v>
      </c>
      <c r="AY1454" s="34">
        <v>4.0690671078603676E-4</v>
      </c>
    </row>
    <row r="1455" spans="50:51">
      <c r="AX1455">
        <f t="shared" si="429"/>
        <v>1451</v>
      </c>
      <c r="AY1455" s="34">
        <v>4.9615653389238244E-4</v>
      </c>
    </row>
    <row r="1456" spans="50:51">
      <c r="AX1456">
        <f t="shared" si="429"/>
        <v>1452</v>
      </c>
      <c r="AY1456" s="34">
        <v>4.2619610935857666E-4</v>
      </c>
    </row>
    <row r="1457" spans="50:51">
      <c r="AX1457">
        <f t="shared" si="429"/>
        <v>1453</v>
      </c>
      <c r="AY1457" s="34">
        <v>6.3995894479387176E-4</v>
      </c>
    </row>
    <row r="1458" spans="50:51">
      <c r="AX1458">
        <f t="shared" si="429"/>
        <v>1454</v>
      </c>
      <c r="AY1458" s="34">
        <v>5.6387442129628813E-4</v>
      </c>
    </row>
    <row r="1459" spans="50:51">
      <c r="AX1459">
        <f t="shared" si="429"/>
        <v>1455</v>
      </c>
      <c r="AY1459" s="34">
        <v>4.6605666200792419E-4</v>
      </c>
    </row>
    <row r="1460" spans="50:51">
      <c r="AX1460">
        <f t="shared" si="429"/>
        <v>1456</v>
      </c>
      <c r="AY1460" s="34">
        <v>4.1830967402736404E-4</v>
      </c>
    </row>
    <row r="1461" spans="50:51">
      <c r="AX1461">
        <f t="shared" si="429"/>
        <v>1457</v>
      </c>
      <c r="AY1461" s="34">
        <v>4.7743962614651666E-4</v>
      </c>
    </row>
    <row r="1462" spans="50:51">
      <c r="AX1462">
        <f t="shared" si="429"/>
        <v>1458</v>
      </c>
      <c r="AY1462" s="34">
        <v>5.6248548705447915E-4</v>
      </c>
    </row>
    <row r="1463" spans="50:51">
      <c r="AX1463">
        <f t="shared" si="429"/>
        <v>1459</v>
      </c>
      <c r="AY1463" s="34">
        <v>7.4372525040767082E-4</v>
      </c>
    </row>
    <row r="1464" spans="50:51">
      <c r="AX1464">
        <f t="shared" si="429"/>
        <v>1460</v>
      </c>
      <c r="AY1464" s="34">
        <v>4.6936873980901392E-4</v>
      </c>
    </row>
    <row r="1465" spans="50:51">
      <c r="AX1465">
        <f t="shared" si="429"/>
        <v>1461</v>
      </c>
      <c r="AY1465" s="34">
        <v>5.2079705096943617E-4</v>
      </c>
    </row>
    <row r="1466" spans="50:51">
      <c r="AX1466">
        <f t="shared" si="429"/>
        <v>1462</v>
      </c>
      <c r="AY1466" s="34">
        <v>5.8450888192266507E-4</v>
      </c>
    </row>
    <row r="1467" spans="50:51">
      <c r="AX1467">
        <f t="shared" si="429"/>
        <v>1463</v>
      </c>
      <c r="AY1467" s="34">
        <v>6.0068716515259421E-4</v>
      </c>
    </row>
    <row r="1468" spans="50:51">
      <c r="AX1468">
        <f t="shared" si="429"/>
        <v>1464</v>
      </c>
      <c r="AY1468" s="34">
        <v>5.0082515480778908E-4</v>
      </c>
    </row>
    <row r="1469" spans="50:51">
      <c r="AX1469">
        <f t="shared" si="429"/>
        <v>1465</v>
      </c>
      <c r="AY1469" s="34">
        <v>5.0050636574072423E-4</v>
      </c>
    </row>
    <row r="1470" spans="50:51">
      <c r="AX1470">
        <f t="shared" si="429"/>
        <v>1466</v>
      </c>
      <c r="AY1470" s="34">
        <v>5.3000524109018021E-4</v>
      </c>
    </row>
    <row r="1471" spans="50:51">
      <c r="AX1471">
        <f t="shared" si="429"/>
        <v>1467</v>
      </c>
      <c r="AY1471" s="34">
        <v>4.7638743759433478E-4</v>
      </c>
    </row>
    <row r="1472" spans="50:51">
      <c r="AX1472">
        <f t="shared" si="429"/>
        <v>1468</v>
      </c>
      <c r="AY1472" s="34">
        <v>5.550809089847024E-4</v>
      </c>
    </row>
    <row r="1473" spans="50:51">
      <c r="AX1473">
        <f t="shared" si="429"/>
        <v>1469</v>
      </c>
      <c r="AY1473" s="34">
        <v>4.8892247926160331E-4</v>
      </c>
    </row>
    <row r="1474" spans="50:51">
      <c r="AX1474">
        <f t="shared" si="429"/>
        <v>1470</v>
      </c>
      <c r="AY1474" s="34">
        <v>5.9423255543944085E-4</v>
      </c>
    </row>
    <row r="1475" spans="50:51">
      <c r="AX1475">
        <f t="shared" si="429"/>
        <v>1471</v>
      </c>
      <c r="AY1475" s="34">
        <v>6.1812106918242987E-4</v>
      </c>
    </row>
    <row r="1476" spans="50:51">
      <c r="AX1476">
        <f t="shared" si="429"/>
        <v>1472</v>
      </c>
      <c r="AY1476" s="34">
        <v>5.019435709294138E-4</v>
      </c>
    </row>
    <row r="1477" spans="50:51">
      <c r="AX1477">
        <f t="shared" si="429"/>
        <v>1473</v>
      </c>
      <c r="AY1477" s="34">
        <v>5.0587438853949812E-4</v>
      </c>
    </row>
    <row r="1478" spans="50:51">
      <c r="AX1478">
        <f t="shared" si="429"/>
        <v>1474</v>
      </c>
      <c r="AY1478" s="34">
        <v>5.0248951781972011E-4</v>
      </c>
    </row>
    <row r="1479" spans="50:51">
      <c r="AX1479">
        <f t="shared" ref="AX1479:AX1542" si="430">AX1478+1</f>
        <v>1475</v>
      </c>
      <c r="AY1479" s="34">
        <v>5.6886574074076267E-4</v>
      </c>
    </row>
    <row r="1480" spans="50:51">
      <c r="AX1480">
        <f t="shared" si="430"/>
        <v>1476</v>
      </c>
      <c r="AY1480" s="34">
        <v>5.5020527603076791E-4</v>
      </c>
    </row>
    <row r="1481" spans="50:51">
      <c r="AX1481">
        <f t="shared" si="430"/>
        <v>1477</v>
      </c>
      <c r="AY1481" s="34">
        <v>5.4946011842563441E-4</v>
      </c>
    </row>
    <row r="1482" spans="50:51">
      <c r="AX1482">
        <f t="shared" si="430"/>
        <v>1478</v>
      </c>
      <c r="AY1482" s="34">
        <v>5.2614721639878813E-4</v>
      </c>
    </row>
    <row r="1483" spans="50:51">
      <c r="AX1483">
        <f t="shared" si="430"/>
        <v>1479</v>
      </c>
      <c r="AY1483" s="34">
        <v>5.1179902473007287E-4</v>
      </c>
    </row>
    <row r="1484" spans="50:51">
      <c r="AX1484">
        <f t="shared" si="430"/>
        <v>1480</v>
      </c>
      <c r="AY1484" s="34">
        <v>6.1277078965758975E-4</v>
      </c>
    </row>
    <row r="1485" spans="50:51">
      <c r="AX1485">
        <f t="shared" si="430"/>
        <v>1481</v>
      </c>
      <c r="AY1485" s="34">
        <v>4.8687543675751937E-4</v>
      </c>
    </row>
    <row r="1486" spans="50:51">
      <c r="AX1486">
        <f t="shared" si="430"/>
        <v>1482</v>
      </c>
      <c r="AY1486" s="34">
        <v>5.6052108891228088E-4</v>
      </c>
    </row>
    <row r="1487" spans="50:51">
      <c r="AX1487">
        <f t="shared" si="430"/>
        <v>1483</v>
      </c>
      <c r="AY1487" s="34">
        <v>3.7160011574074775E-4</v>
      </c>
    </row>
    <row r="1488" spans="50:51">
      <c r="AX1488">
        <f t="shared" si="430"/>
        <v>1484</v>
      </c>
      <c r="AY1488" s="34">
        <v>5.8207796354353182E-4</v>
      </c>
    </row>
    <row r="1489" spans="50:51">
      <c r="AX1489">
        <f t="shared" si="430"/>
        <v>1485</v>
      </c>
      <c r="AY1489" s="34">
        <v>4.3526525739579982E-4</v>
      </c>
    </row>
    <row r="1490" spans="50:51">
      <c r="AX1490">
        <f t="shared" si="430"/>
        <v>1486</v>
      </c>
      <c r="AY1490" s="34">
        <v>5.3786687631031437E-4</v>
      </c>
    </row>
    <row r="1491" spans="50:51">
      <c r="AX1491">
        <f t="shared" si="430"/>
        <v>1487</v>
      </c>
      <c r="AY1491" s="34">
        <v>4.9630211972981233E-4</v>
      </c>
    </row>
    <row r="1492" spans="50:51">
      <c r="AX1492">
        <f t="shared" si="430"/>
        <v>1488</v>
      </c>
      <c r="AY1492" s="34">
        <v>4.707273888308339E-4</v>
      </c>
    </row>
    <row r="1493" spans="50:51">
      <c r="AX1493">
        <f t="shared" si="430"/>
        <v>1489</v>
      </c>
      <c r="AY1493" s="34">
        <v>5.3277137200092347E-4</v>
      </c>
    </row>
    <row r="1494" spans="50:51">
      <c r="AX1494">
        <f t="shared" si="430"/>
        <v>1490</v>
      </c>
      <c r="AY1494" s="34">
        <v>5.397230957372869E-4</v>
      </c>
    </row>
    <row r="1495" spans="50:51">
      <c r="AX1495">
        <f t="shared" si="430"/>
        <v>1491</v>
      </c>
      <c r="AY1495" s="34">
        <v>5.8461772901428498E-4</v>
      </c>
    </row>
    <row r="1496" spans="50:51">
      <c r="AX1496">
        <f t="shared" si="430"/>
        <v>1492</v>
      </c>
      <c r="AY1496" s="34">
        <v>4.8450966689961734E-4</v>
      </c>
    </row>
    <row r="1497" spans="50:51">
      <c r="AX1497">
        <f t="shared" si="430"/>
        <v>1493</v>
      </c>
      <c r="AY1497" s="34">
        <v>5.5370515499829158E-4</v>
      </c>
    </row>
    <row r="1498" spans="50:51">
      <c r="AX1498">
        <f t="shared" si="430"/>
        <v>1494</v>
      </c>
      <c r="AY1498" s="34">
        <v>4.7672082459818393E-4</v>
      </c>
    </row>
    <row r="1499" spans="50:51">
      <c r="AX1499">
        <f t="shared" si="430"/>
        <v>1495</v>
      </c>
      <c r="AY1499" s="34">
        <v>6.3933153372808282E-4</v>
      </c>
    </row>
    <row r="1500" spans="50:51">
      <c r="AX1500">
        <f t="shared" si="430"/>
        <v>1496</v>
      </c>
      <c r="AY1500" s="34">
        <v>5.2851298625674204E-4</v>
      </c>
    </row>
    <row r="1501" spans="50:51">
      <c r="AX1501">
        <f t="shared" si="430"/>
        <v>1497</v>
      </c>
      <c r="AY1501" s="34">
        <v>4.2542937259026263E-4</v>
      </c>
    </row>
    <row r="1502" spans="50:51">
      <c r="AX1502">
        <f t="shared" si="430"/>
        <v>1498</v>
      </c>
      <c r="AY1502" s="34">
        <v>5.2977859563032529E-4</v>
      </c>
    </row>
    <row r="1503" spans="50:51">
      <c r="AX1503">
        <f t="shared" si="430"/>
        <v>1499</v>
      </c>
      <c r="AY1503" s="34">
        <v>5.0564236111113898E-4</v>
      </c>
    </row>
    <row r="1504" spans="50:51">
      <c r="AX1504">
        <f t="shared" si="430"/>
        <v>1500</v>
      </c>
      <c r="AY1504" s="34">
        <v>5.8995123650298898E-4</v>
      </c>
    </row>
    <row r="1505" spans="50:51">
      <c r="AX1505">
        <f t="shared" si="430"/>
        <v>1501</v>
      </c>
      <c r="AY1505" s="34">
        <v>5.7089120370370139E-4</v>
      </c>
    </row>
    <row r="1506" spans="50:51">
      <c r="AX1506">
        <f t="shared" si="430"/>
        <v>1502</v>
      </c>
      <c r="AY1506" s="34">
        <v>5.0693718797168743E-4</v>
      </c>
    </row>
    <row r="1507" spans="50:51">
      <c r="AX1507">
        <f t="shared" si="430"/>
        <v>1503</v>
      </c>
      <c r="AY1507" s="34">
        <v>4.5963541666668527E-4</v>
      </c>
    </row>
    <row r="1508" spans="50:51">
      <c r="AX1508">
        <f t="shared" si="430"/>
        <v>1504</v>
      </c>
      <c r="AY1508" s="34">
        <v>4.5670277195436639E-4</v>
      </c>
    </row>
    <row r="1509" spans="50:51">
      <c r="AX1509">
        <f t="shared" si="430"/>
        <v>1505</v>
      </c>
      <c r="AY1509" s="34">
        <v>4.9539220824597774E-4</v>
      </c>
    </row>
    <row r="1510" spans="50:51">
      <c r="AX1510">
        <f t="shared" si="430"/>
        <v>1506</v>
      </c>
      <c r="AY1510" s="34">
        <v>4.8386160455124265E-4</v>
      </c>
    </row>
    <row r="1511" spans="50:51">
      <c r="AX1511">
        <f t="shared" si="430"/>
        <v>1507</v>
      </c>
      <c r="AY1511" s="34">
        <v>5.4631085488004137E-4</v>
      </c>
    </row>
    <row r="1512" spans="50:51">
      <c r="AX1512">
        <f t="shared" si="430"/>
        <v>1508</v>
      </c>
      <c r="AY1512" s="34">
        <v>4.6423683904031062E-4</v>
      </c>
    </row>
    <row r="1513" spans="50:51">
      <c r="AX1513">
        <f t="shared" si="430"/>
        <v>1509</v>
      </c>
      <c r="AY1513" s="34">
        <v>4.578310621942921E-4</v>
      </c>
    </row>
    <row r="1514" spans="50:51">
      <c r="AX1514">
        <f t="shared" si="430"/>
        <v>1510</v>
      </c>
      <c r="AY1514" s="34">
        <v>5.6488715277780465E-4</v>
      </c>
    </row>
    <row r="1515" spans="50:51">
      <c r="AX1515">
        <f t="shared" si="430"/>
        <v>1511</v>
      </c>
      <c r="AY1515" s="34">
        <v>4.7123534192501724E-4</v>
      </c>
    </row>
    <row r="1516" spans="50:51">
      <c r="AX1516">
        <f t="shared" si="430"/>
        <v>1512</v>
      </c>
      <c r="AY1516" s="34">
        <v>4.8236227579783613E-4</v>
      </c>
    </row>
    <row r="1517" spans="50:51">
      <c r="AX1517">
        <f t="shared" si="430"/>
        <v>1513</v>
      </c>
      <c r="AY1517" s="34">
        <v>4.6539388134216253E-4</v>
      </c>
    </row>
    <row r="1518" spans="50:51">
      <c r="AX1518">
        <f t="shared" si="430"/>
        <v>1514</v>
      </c>
      <c r="AY1518" s="34">
        <v>4.6811505863233571E-4</v>
      </c>
    </row>
    <row r="1519" spans="50:51">
      <c r="AX1519">
        <f t="shared" si="430"/>
        <v>1515</v>
      </c>
      <c r="AY1519" s="34">
        <v>5.418408220132458E-4</v>
      </c>
    </row>
    <row r="1520" spans="50:51">
      <c r="AX1520">
        <f t="shared" si="430"/>
        <v>1516</v>
      </c>
      <c r="AY1520" s="34">
        <v>5.795717592592531E-4</v>
      </c>
    </row>
    <row r="1521" spans="50:51">
      <c r="AX1521">
        <f t="shared" si="430"/>
        <v>1517</v>
      </c>
      <c r="AY1521" s="34">
        <v>5.1158133054690668E-4</v>
      </c>
    </row>
    <row r="1522" spans="50:51">
      <c r="AX1522">
        <f t="shared" si="430"/>
        <v>1518</v>
      </c>
      <c r="AY1522" s="34">
        <v>5.1016917074308231E-4</v>
      </c>
    </row>
    <row r="1523" spans="50:51">
      <c r="AX1523">
        <f t="shared" si="430"/>
        <v>1519</v>
      </c>
      <c r="AY1523" s="34">
        <v>5.7164279058935085E-4</v>
      </c>
    </row>
    <row r="1524" spans="50:51">
      <c r="AX1524">
        <f t="shared" si="430"/>
        <v>1520</v>
      </c>
      <c r="AY1524" s="34">
        <v>5.3164547776617783E-4</v>
      </c>
    </row>
    <row r="1525" spans="50:51">
      <c r="AX1525">
        <f t="shared" si="430"/>
        <v>1521</v>
      </c>
      <c r="AY1525" s="34">
        <v>4.8462353419252089E-4</v>
      </c>
    </row>
    <row r="1526" spans="50:51">
      <c r="AX1526">
        <f t="shared" si="430"/>
        <v>1522</v>
      </c>
      <c r="AY1526" s="34">
        <v>5.1482791754022092E-4</v>
      </c>
    </row>
    <row r="1527" spans="50:51">
      <c r="AX1527">
        <f t="shared" si="430"/>
        <v>1523</v>
      </c>
      <c r="AY1527" s="34">
        <v>6.5076047834668476E-4</v>
      </c>
    </row>
    <row r="1528" spans="50:51">
      <c r="AX1528">
        <f t="shared" si="430"/>
        <v>1524</v>
      </c>
      <c r="AY1528" s="34">
        <v>5.7808883101853246E-4</v>
      </c>
    </row>
    <row r="1529" spans="50:51">
      <c r="AX1529">
        <f t="shared" si="430"/>
        <v>1525</v>
      </c>
      <c r="AY1529" s="34">
        <v>5.0512306977824157E-4</v>
      </c>
    </row>
    <row r="1530" spans="50:51">
      <c r="AX1530">
        <f t="shared" si="430"/>
        <v>1526</v>
      </c>
      <c r="AY1530" s="34">
        <v>4.0973673516775546E-4</v>
      </c>
    </row>
    <row r="1531" spans="50:51">
      <c r="AX1531">
        <f t="shared" si="430"/>
        <v>1527</v>
      </c>
      <c r="AY1531" s="34">
        <v>5.6045367467779197E-4</v>
      </c>
    </row>
    <row r="1532" spans="50:51">
      <c r="AX1532">
        <f t="shared" si="430"/>
        <v>1528</v>
      </c>
      <c r="AY1532" s="34">
        <v>4.8188912182624705E-4</v>
      </c>
    </row>
    <row r="1533" spans="50:51">
      <c r="AX1533">
        <f t="shared" si="430"/>
        <v>1529</v>
      </c>
      <c r="AY1533" s="34">
        <v>6.3425200278648954E-4</v>
      </c>
    </row>
    <row r="1534" spans="50:51">
      <c r="AX1534">
        <f t="shared" si="430"/>
        <v>1530</v>
      </c>
      <c r="AY1534" s="34">
        <v>4.9127940833916344E-4</v>
      </c>
    </row>
    <row r="1535" spans="50:51">
      <c r="AX1535">
        <f t="shared" si="430"/>
        <v>1531</v>
      </c>
      <c r="AY1535" s="34">
        <v>4.9484626135570494E-4</v>
      </c>
    </row>
    <row r="1536" spans="50:51">
      <c r="AX1536">
        <f t="shared" si="430"/>
        <v>1532</v>
      </c>
      <c r="AY1536" s="34">
        <v>4.9015111809925572E-4</v>
      </c>
    </row>
    <row r="1537" spans="50:51">
      <c r="AX1537">
        <f t="shared" si="430"/>
        <v>1533</v>
      </c>
      <c r="AY1537" s="34">
        <v>5.2254936324339389E-4</v>
      </c>
    </row>
    <row r="1538" spans="50:51">
      <c r="AX1538">
        <f t="shared" si="430"/>
        <v>1534</v>
      </c>
      <c r="AY1538" s="34">
        <v>5.3422723037505689E-4</v>
      </c>
    </row>
    <row r="1539" spans="50:51">
      <c r="AX1539">
        <f t="shared" si="430"/>
        <v>1535</v>
      </c>
      <c r="AY1539" s="34">
        <v>4.5608403214535543E-4</v>
      </c>
    </row>
    <row r="1540" spans="50:51">
      <c r="AX1540">
        <f t="shared" si="430"/>
        <v>1536</v>
      </c>
      <c r="AY1540" s="34">
        <v>5.3877678779413888E-4</v>
      </c>
    </row>
    <row r="1541" spans="50:51">
      <c r="AX1541">
        <f t="shared" si="430"/>
        <v>1537</v>
      </c>
      <c r="AY1541" s="34">
        <v>4.6642062660142368E-4</v>
      </c>
    </row>
    <row r="1542" spans="50:51">
      <c r="AX1542">
        <f t="shared" si="430"/>
        <v>1538</v>
      </c>
      <c r="AY1542" s="34">
        <v>4.5449942129631579E-4</v>
      </c>
    </row>
    <row r="1543" spans="50:51">
      <c r="AX1543">
        <f t="shared" ref="AX1543:AX1606" si="431">AX1542+1</f>
        <v>1539</v>
      </c>
      <c r="AY1543" s="34">
        <v>4.7864983694387422E-4</v>
      </c>
    </row>
    <row r="1544" spans="50:51">
      <c r="AX1544">
        <f t="shared" si="431"/>
        <v>1540</v>
      </c>
      <c r="AY1544" s="34">
        <v>4.8502264019509083E-4</v>
      </c>
    </row>
    <row r="1545" spans="50:51">
      <c r="AX1545">
        <f t="shared" si="431"/>
        <v>1541</v>
      </c>
      <c r="AY1545" s="34">
        <v>4.5992476851852894E-4</v>
      </c>
    </row>
    <row r="1546" spans="50:51">
      <c r="AX1546">
        <f t="shared" si="431"/>
        <v>1542</v>
      </c>
      <c r="AY1546" s="34">
        <v>4.9950500815280831E-4</v>
      </c>
    </row>
    <row r="1547" spans="50:51">
      <c r="AX1547">
        <f t="shared" si="431"/>
        <v>1543</v>
      </c>
      <c r="AY1547" s="34">
        <v>5.5812355324073718E-4</v>
      </c>
    </row>
    <row r="1548" spans="50:51">
      <c r="AX1548">
        <f t="shared" si="431"/>
        <v>1544</v>
      </c>
      <c r="AY1548" s="34">
        <v>5.7366045512599714E-4</v>
      </c>
    </row>
    <row r="1549" spans="50:51">
      <c r="AX1549">
        <f t="shared" si="431"/>
        <v>1545</v>
      </c>
      <c r="AY1549" s="34">
        <v>5.925998490653795E-4</v>
      </c>
    </row>
    <row r="1550" spans="50:51">
      <c r="AX1550">
        <f t="shared" si="431"/>
        <v>1546</v>
      </c>
      <c r="AY1550" s="34">
        <v>5.157175200278738E-4</v>
      </c>
    </row>
    <row r="1551" spans="50:51">
      <c r="AX1551">
        <f t="shared" si="431"/>
        <v>1547</v>
      </c>
      <c r="AY1551" s="34">
        <v>5.9517589690005149E-4</v>
      </c>
    </row>
    <row r="1552" spans="50:51">
      <c r="AX1552">
        <f t="shared" si="431"/>
        <v>1548</v>
      </c>
      <c r="AY1552" s="34">
        <v>4.5979647099928769E-4</v>
      </c>
    </row>
    <row r="1553" spans="50:51">
      <c r="AX1553">
        <f t="shared" si="431"/>
        <v>1549</v>
      </c>
      <c r="AY1553" s="34">
        <v>4.6844159990711394E-4</v>
      </c>
    </row>
    <row r="1554" spans="50:51">
      <c r="AX1554">
        <f t="shared" si="431"/>
        <v>1550</v>
      </c>
      <c r="AY1554" s="34">
        <v>4.535362799906891E-4</v>
      </c>
    </row>
    <row r="1555" spans="50:51">
      <c r="AX1555">
        <f t="shared" si="431"/>
        <v>1551</v>
      </c>
      <c r="AY1555" s="34">
        <v>6.0329861111113755E-4</v>
      </c>
    </row>
    <row r="1556" spans="50:51">
      <c r="AX1556">
        <f t="shared" si="431"/>
        <v>1552</v>
      </c>
      <c r="AY1556" s="34">
        <v>5.9231597950152183E-4</v>
      </c>
    </row>
    <row r="1557" spans="50:51">
      <c r="AX1557">
        <f t="shared" si="431"/>
        <v>1553</v>
      </c>
      <c r="AY1557" s="34">
        <v>5.7155607802161139E-4</v>
      </c>
    </row>
    <row r="1558" spans="50:51">
      <c r="AX1558">
        <f t="shared" si="431"/>
        <v>1554</v>
      </c>
      <c r="AY1558" s="34">
        <v>6.0250493440150898E-4</v>
      </c>
    </row>
    <row r="1559" spans="50:51">
      <c r="AX1559">
        <f t="shared" si="431"/>
        <v>1555</v>
      </c>
      <c r="AY1559" s="34">
        <v>4.9888250319283329E-4</v>
      </c>
    </row>
    <row r="1560" spans="50:51">
      <c r="AX1560">
        <f t="shared" si="431"/>
        <v>1556</v>
      </c>
      <c r="AY1560" s="34">
        <v>4.74573319400906E-4</v>
      </c>
    </row>
    <row r="1561" spans="50:51">
      <c r="AX1561">
        <f t="shared" si="431"/>
        <v>1557</v>
      </c>
      <c r="AY1561" s="34">
        <v>4.8396372000927764E-4</v>
      </c>
    </row>
    <row r="1562" spans="50:51">
      <c r="AX1562">
        <f t="shared" si="431"/>
        <v>1558</v>
      </c>
      <c r="AY1562" s="34">
        <v>5.4274788110996429E-4</v>
      </c>
    </row>
    <row r="1563" spans="50:51">
      <c r="AX1563">
        <f t="shared" si="431"/>
        <v>1559</v>
      </c>
      <c r="AY1563" s="34">
        <v>5.1695112039942619E-4</v>
      </c>
    </row>
    <row r="1564" spans="50:51">
      <c r="AX1564">
        <f t="shared" si="431"/>
        <v>1560</v>
      </c>
      <c r="AY1564" s="34">
        <v>4.6909468245678572E-4</v>
      </c>
    </row>
    <row r="1565" spans="50:51">
      <c r="AX1565">
        <f t="shared" si="431"/>
        <v>1561</v>
      </c>
      <c r="AY1565" s="34">
        <v>5.5987315685592583E-4</v>
      </c>
    </row>
    <row r="1566" spans="50:51">
      <c r="AX1566">
        <f t="shared" si="431"/>
        <v>1562</v>
      </c>
      <c r="AY1566" s="34">
        <v>5.280260544456366E-4</v>
      </c>
    </row>
    <row r="1567" spans="50:51">
      <c r="AX1567">
        <f t="shared" si="431"/>
        <v>1563</v>
      </c>
      <c r="AY1567" s="34">
        <v>5.2857372356587449E-4</v>
      </c>
    </row>
    <row r="1568" spans="50:51">
      <c r="AX1568">
        <f t="shared" si="431"/>
        <v>1564</v>
      </c>
      <c r="AY1568" s="34">
        <v>5.1606539715817062E-4</v>
      </c>
    </row>
    <row r="1569" spans="50:51">
      <c r="AX1569">
        <f t="shared" si="431"/>
        <v>1565</v>
      </c>
      <c r="AY1569" s="34">
        <v>4.7260802469135482E-4</v>
      </c>
    </row>
    <row r="1570" spans="50:51">
      <c r="AX1570">
        <f t="shared" si="431"/>
        <v>1566</v>
      </c>
      <c r="AY1570" s="34">
        <v>4.9376668988740185E-4</v>
      </c>
    </row>
    <row r="1571" spans="50:51">
      <c r="AX1571">
        <f t="shared" si="431"/>
        <v>1567</v>
      </c>
      <c r="AY1571" s="34">
        <v>4.7736706141877363E-4</v>
      </c>
    </row>
    <row r="1572" spans="50:51">
      <c r="AX1572">
        <f t="shared" si="431"/>
        <v>1568</v>
      </c>
      <c r="AY1572" s="34">
        <v>6.2561680018577805E-4</v>
      </c>
    </row>
    <row r="1573" spans="50:51">
      <c r="AX1573">
        <f t="shared" si="431"/>
        <v>1569</v>
      </c>
      <c r="AY1573" s="34">
        <v>4.8581993943631023E-4</v>
      </c>
    </row>
    <row r="1574" spans="50:51">
      <c r="AX1574">
        <f t="shared" si="431"/>
        <v>1570</v>
      </c>
      <c r="AY1574" s="34">
        <v>4.7643562332048712E-4</v>
      </c>
    </row>
    <row r="1575" spans="50:51">
      <c r="AX1575">
        <f t="shared" si="431"/>
        <v>1571</v>
      </c>
      <c r="AY1575" s="34">
        <v>5.4020811563913664E-4</v>
      </c>
    </row>
    <row r="1576" spans="50:51">
      <c r="AX1576">
        <f t="shared" si="431"/>
        <v>1572</v>
      </c>
      <c r="AY1576" s="34">
        <v>5.0145855102754486E-4</v>
      </c>
    </row>
    <row r="1577" spans="50:51">
      <c r="AX1577">
        <f t="shared" si="431"/>
        <v>1573</v>
      </c>
      <c r="AY1577" s="34">
        <v>5.0845853715352331E-4</v>
      </c>
    </row>
    <row r="1578" spans="50:51">
      <c r="AX1578">
        <f t="shared" si="431"/>
        <v>1574</v>
      </c>
      <c r="AY1578" s="34">
        <v>5.0922286279992096E-4</v>
      </c>
    </row>
    <row r="1579" spans="50:51">
      <c r="AX1579">
        <f t="shared" si="431"/>
        <v>1575</v>
      </c>
      <c r="AY1579" s="34">
        <v>5.1414207175925987E-4</v>
      </c>
    </row>
    <row r="1580" spans="50:51">
      <c r="AX1580">
        <f t="shared" si="431"/>
        <v>1576</v>
      </c>
      <c r="AY1580" s="34">
        <v>4.2426215277781721E-4</v>
      </c>
    </row>
    <row r="1581" spans="50:51">
      <c r="AX1581">
        <f t="shared" si="431"/>
        <v>1577</v>
      </c>
      <c r="AY1581" s="34">
        <v>4.7985092010249998E-4</v>
      </c>
    </row>
    <row r="1582" spans="50:51">
      <c r="AX1582">
        <f t="shared" si="431"/>
        <v>1578</v>
      </c>
      <c r="AY1582" s="34">
        <v>4.6212846859398021E-4</v>
      </c>
    </row>
    <row r="1583" spans="50:51">
      <c r="AX1583">
        <f t="shared" si="431"/>
        <v>1579</v>
      </c>
      <c r="AY1583" s="34">
        <v>4.7232381284106304E-4</v>
      </c>
    </row>
    <row r="1584" spans="50:51">
      <c r="AX1584">
        <f t="shared" si="431"/>
        <v>1580</v>
      </c>
      <c r="AY1584" s="34">
        <v>4.8129162285316061E-4</v>
      </c>
    </row>
    <row r="1585" spans="50:51">
      <c r="AX1585">
        <f t="shared" si="431"/>
        <v>1581</v>
      </c>
      <c r="AY1585" s="34">
        <v>6.1781609195405882E-4</v>
      </c>
    </row>
    <row r="1586" spans="50:51">
      <c r="AX1586">
        <f t="shared" si="431"/>
        <v>1582</v>
      </c>
      <c r="AY1586" s="34">
        <v>5.2297399280158783E-4</v>
      </c>
    </row>
    <row r="1587" spans="50:51">
      <c r="AX1587">
        <f t="shared" si="431"/>
        <v>1583</v>
      </c>
      <c r="AY1587" s="34">
        <v>5.8383560447242242E-4</v>
      </c>
    </row>
    <row r="1588" spans="50:51">
      <c r="AX1588">
        <f t="shared" si="431"/>
        <v>1584</v>
      </c>
      <c r="AY1588" s="34">
        <v>4.7981452364316633E-4</v>
      </c>
    </row>
    <row r="1589" spans="50:51">
      <c r="AX1589">
        <f t="shared" si="431"/>
        <v>1585</v>
      </c>
      <c r="AY1589" s="34">
        <v>4.3078849289539213E-4</v>
      </c>
    </row>
    <row r="1590" spans="50:51">
      <c r="AX1590">
        <f t="shared" si="431"/>
        <v>1586</v>
      </c>
      <c r="AY1590" s="34">
        <v>5.576962150238248E-4</v>
      </c>
    </row>
    <row r="1591" spans="50:51">
      <c r="AX1591">
        <f t="shared" si="431"/>
        <v>1587</v>
      </c>
      <c r="AY1591" s="34">
        <v>5.1741206615420188E-4</v>
      </c>
    </row>
    <row r="1592" spans="50:51">
      <c r="AX1592">
        <f t="shared" si="431"/>
        <v>1588</v>
      </c>
      <c r="AY1592" s="34">
        <v>5.598139412998222E-4</v>
      </c>
    </row>
    <row r="1593" spans="50:51">
      <c r="AX1593">
        <f t="shared" si="431"/>
        <v>1589</v>
      </c>
      <c r="AY1593" s="34">
        <v>4.282044583768848E-4</v>
      </c>
    </row>
    <row r="1594" spans="50:51">
      <c r="AX1594">
        <f t="shared" si="431"/>
        <v>1590</v>
      </c>
      <c r="AY1594" s="34">
        <v>5.9586526181355706E-4</v>
      </c>
    </row>
    <row r="1595" spans="50:51">
      <c r="AX1595">
        <f t="shared" si="431"/>
        <v>1591</v>
      </c>
      <c r="AY1595" s="34">
        <v>4.6463195170092924E-4</v>
      </c>
    </row>
    <row r="1596" spans="50:51">
      <c r="AX1596">
        <f t="shared" si="431"/>
        <v>1592</v>
      </c>
      <c r="AY1596" s="34">
        <v>4.2096144887025555E-4</v>
      </c>
    </row>
    <row r="1597" spans="50:51">
      <c r="AX1597">
        <f t="shared" si="431"/>
        <v>1593</v>
      </c>
      <c r="AY1597" s="34">
        <v>5.3084726576111069E-4</v>
      </c>
    </row>
    <row r="1598" spans="50:51">
      <c r="AX1598">
        <f t="shared" si="431"/>
        <v>1594</v>
      </c>
      <c r="AY1598" s="34">
        <v>4.8045186353548955E-4</v>
      </c>
    </row>
    <row r="1599" spans="50:51">
      <c r="AX1599">
        <f t="shared" si="431"/>
        <v>1595</v>
      </c>
      <c r="AY1599" s="34">
        <v>5.5253464942934735E-4</v>
      </c>
    </row>
    <row r="1600" spans="50:51">
      <c r="AX1600">
        <f t="shared" si="431"/>
        <v>1596</v>
      </c>
      <c r="AY1600" s="34">
        <v>4.9434720770930236E-4</v>
      </c>
    </row>
    <row r="1601" spans="50:51">
      <c r="AX1601">
        <f t="shared" si="431"/>
        <v>1597</v>
      </c>
      <c r="AY1601" s="34">
        <v>4.2294351561592653E-4</v>
      </c>
    </row>
    <row r="1602" spans="50:51">
      <c r="AX1602">
        <f t="shared" si="431"/>
        <v>1598</v>
      </c>
      <c r="AY1602" s="34">
        <v>4.9859224428192689E-4</v>
      </c>
    </row>
    <row r="1603" spans="50:51">
      <c r="AX1603">
        <f t="shared" si="431"/>
        <v>1599</v>
      </c>
      <c r="AY1603" s="34">
        <v>5.7892208245985432E-4</v>
      </c>
    </row>
    <row r="1604" spans="50:51">
      <c r="AX1604">
        <f t="shared" si="431"/>
        <v>1600</v>
      </c>
      <c r="AY1604" s="34">
        <v>3.9555033089517681E-4</v>
      </c>
    </row>
    <row r="1605" spans="50:51">
      <c r="AX1605">
        <f t="shared" si="431"/>
        <v>1601</v>
      </c>
      <c r="AY1605" s="34">
        <v>4.7428306048996318E-4</v>
      </c>
    </row>
    <row r="1606" spans="50:51">
      <c r="AX1606">
        <f t="shared" si="431"/>
        <v>1602</v>
      </c>
      <c r="AY1606" s="34">
        <v>5.3630182855815176E-4</v>
      </c>
    </row>
    <row r="1607" spans="50:51">
      <c r="AX1607">
        <f t="shared" ref="AX1607:AX1670" si="432">AX1606+1</f>
        <v>1603</v>
      </c>
      <c r="AY1607" s="34">
        <v>4.8079722804566789E-4</v>
      </c>
    </row>
    <row r="1608" spans="50:51">
      <c r="AX1608">
        <f t="shared" si="432"/>
        <v>1604</v>
      </c>
      <c r="AY1608" s="34">
        <v>5.9132996632994177E-4</v>
      </c>
    </row>
    <row r="1609" spans="50:51">
      <c r="AX1609">
        <f t="shared" si="432"/>
        <v>1605</v>
      </c>
      <c r="AY1609" s="34">
        <v>5.0743943629164446E-4</v>
      </c>
    </row>
    <row r="1610" spans="50:51">
      <c r="AX1610">
        <f t="shared" si="432"/>
        <v>1606</v>
      </c>
      <c r="AY1610" s="34">
        <v>4.32353540647571E-4</v>
      </c>
    </row>
    <row r="1611" spans="50:51">
      <c r="AX1611">
        <f t="shared" si="432"/>
        <v>1607</v>
      </c>
      <c r="AY1611" s="34">
        <v>5.324438038667857E-4</v>
      </c>
    </row>
    <row r="1612" spans="50:51">
      <c r="AX1612">
        <f t="shared" si="432"/>
        <v>1608</v>
      </c>
      <c r="AY1612" s="34">
        <v>5.0503726997439815E-4</v>
      </c>
    </row>
    <row r="1613" spans="50:51">
      <c r="AX1613">
        <f t="shared" si="432"/>
        <v>1609</v>
      </c>
      <c r="AY1613" s="34">
        <v>4.8810664112390698E-4</v>
      </c>
    </row>
    <row r="1614" spans="50:51">
      <c r="AX1614">
        <f t="shared" si="432"/>
        <v>1610</v>
      </c>
      <c r="AY1614" s="34">
        <v>4.829908278184017E-4</v>
      </c>
    </row>
    <row r="1615" spans="50:51">
      <c r="AX1615">
        <f t="shared" si="432"/>
        <v>1611</v>
      </c>
      <c r="AY1615" s="34">
        <v>5.0294612794614217E-4</v>
      </c>
    </row>
    <row r="1616" spans="50:51">
      <c r="AX1616">
        <f t="shared" si="432"/>
        <v>1612</v>
      </c>
      <c r="AY1616" s="34">
        <v>4.7697559981367045E-4</v>
      </c>
    </row>
    <row r="1617" spans="50:51">
      <c r="AX1617">
        <f t="shared" si="432"/>
        <v>1613</v>
      </c>
      <c r="AY1617" s="34">
        <v>4.3875931749362291E-4</v>
      </c>
    </row>
    <row r="1618" spans="50:51">
      <c r="AX1618">
        <f t="shared" si="432"/>
        <v>1614</v>
      </c>
      <c r="AY1618" s="34">
        <v>5.7525687913620438E-4</v>
      </c>
    </row>
    <row r="1619" spans="50:51">
      <c r="AX1619">
        <f t="shared" si="432"/>
        <v>1615</v>
      </c>
      <c r="AY1619" s="34">
        <v>5.3125000000001955E-4</v>
      </c>
    </row>
    <row r="1620" spans="50:51">
      <c r="AX1620">
        <f t="shared" si="432"/>
        <v>1616</v>
      </c>
      <c r="AY1620" s="34">
        <v>4.7315397158164421E-4</v>
      </c>
    </row>
    <row r="1621" spans="50:51">
      <c r="AX1621">
        <f t="shared" si="432"/>
        <v>1617</v>
      </c>
      <c r="AY1621" s="34">
        <v>5.2385423945960842E-4</v>
      </c>
    </row>
    <row r="1622" spans="50:51">
      <c r="AX1622">
        <f t="shared" si="432"/>
        <v>1618</v>
      </c>
      <c r="AY1622" s="34">
        <v>6.2398726851854833E-4</v>
      </c>
    </row>
    <row r="1623" spans="50:51">
      <c r="AX1623">
        <f t="shared" si="432"/>
        <v>1619</v>
      </c>
      <c r="AY1623" s="34">
        <v>5.0780796470452317E-4</v>
      </c>
    </row>
    <row r="1624" spans="50:51">
      <c r="AX1624">
        <f t="shared" si="432"/>
        <v>1620</v>
      </c>
      <c r="AY1624" s="34">
        <v>6.4250669694853094E-4</v>
      </c>
    </row>
    <row r="1625" spans="50:51">
      <c r="AX1625">
        <f t="shared" si="432"/>
        <v>1621</v>
      </c>
      <c r="AY1625" s="34">
        <v>5.1005747126437308E-4</v>
      </c>
    </row>
    <row r="1626" spans="50:51">
      <c r="AX1626">
        <f t="shared" si="432"/>
        <v>1622</v>
      </c>
      <c r="AY1626" s="34">
        <v>5.7288027020733123E-4</v>
      </c>
    </row>
    <row r="1627" spans="50:51">
      <c r="AX1627">
        <f t="shared" si="432"/>
        <v>1623</v>
      </c>
      <c r="AY1627" s="34">
        <v>6.596133751306444E-4</v>
      </c>
    </row>
    <row r="1628" spans="50:51">
      <c r="AX1628">
        <f t="shared" si="432"/>
        <v>1624</v>
      </c>
      <c r="AY1628" s="34">
        <v>4.076403447472709E-4</v>
      </c>
    </row>
    <row r="1629" spans="50:51">
      <c r="AX1629">
        <f t="shared" si="432"/>
        <v>1625</v>
      </c>
      <c r="AY1629" s="34">
        <v>4.6220103332171439E-4</v>
      </c>
    </row>
    <row r="1630" spans="50:51">
      <c r="AX1630">
        <f t="shared" si="432"/>
        <v>1626</v>
      </c>
      <c r="AY1630" s="34">
        <v>5.5024167249014292E-4</v>
      </c>
    </row>
    <row r="1631" spans="50:51">
      <c r="AX1631">
        <f t="shared" si="432"/>
        <v>1627</v>
      </c>
      <c r="AY1631" s="34">
        <v>5.9144246447704685E-4</v>
      </c>
    </row>
    <row r="1632" spans="50:51">
      <c r="AX1632">
        <f t="shared" si="432"/>
        <v>1628</v>
      </c>
      <c r="AY1632" s="34">
        <v>5.284037968786722E-4</v>
      </c>
    </row>
    <row r="1633" spans="50:51">
      <c r="AX1633">
        <f t="shared" si="432"/>
        <v>1629</v>
      </c>
      <c r="AY1633" s="34">
        <v>5.6350139324276875E-4</v>
      </c>
    </row>
    <row r="1634" spans="50:51">
      <c r="AX1634">
        <f t="shared" si="432"/>
        <v>1630</v>
      </c>
      <c r="AY1634" s="34">
        <v>4.5320871185651663E-4</v>
      </c>
    </row>
    <row r="1635" spans="50:51">
      <c r="AX1635">
        <f t="shared" si="432"/>
        <v>1631</v>
      </c>
      <c r="AY1635" s="34">
        <v>4.1710205503308598E-4</v>
      </c>
    </row>
    <row r="1636" spans="50:51">
      <c r="AX1636">
        <f t="shared" si="432"/>
        <v>1632</v>
      </c>
      <c r="AY1636" s="34">
        <v>5.7286224312086116E-4</v>
      </c>
    </row>
    <row r="1637" spans="50:51">
      <c r="AX1637">
        <f t="shared" si="432"/>
        <v>1633</v>
      </c>
      <c r="AY1637" s="34">
        <v>4.8289207175923539E-4</v>
      </c>
    </row>
    <row r="1638" spans="50:51">
      <c r="AX1638">
        <f t="shared" si="432"/>
        <v>1634</v>
      </c>
      <c r="AY1638" s="34">
        <v>4.7493489583334478E-4</v>
      </c>
    </row>
    <row r="1639" spans="50:51">
      <c r="AX1639">
        <f t="shared" si="432"/>
        <v>1635</v>
      </c>
      <c r="AY1639" s="34">
        <v>5.0792100694445536E-4</v>
      </c>
    </row>
    <row r="1640" spans="50:51">
      <c r="AX1640">
        <f t="shared" si="432"/>
        <v>1636</v>
      </c>
      <c r="AY1640" s="34">
        <v>6.3748398555789191E-4</v>
      </c>
    </row>
    <row r="1641" spans="50:51">
      <c r="AX1641">
        <f t="shared" si="432"/>
        <v>1637</v>
      </c>
      <c r="AY1641" s="34">
        <v>5.7502766130910663E-4</v>
      </c>
    </row>
    <row r="1642" spans="50:51">
      <c r="AX1642">
        <f t="shared" si="432"/>
        <v>1638</v>
      </c>
      <c r="AY1642" s="34">
        <v>5.4184751157405051E-4</v>
      </c>
    </row>
    <row r="1643" spans="50:51">
      <c r="AX1643">
        <f t="shared" si="432"/>
        <v>1639</v>
      </c>
      <c r="AY1643" s="34">
        <v>4.8811923121860591E-4</v>
      </c>
    </row>
    <row r="1644" spans="50:51">
      <c r="AX1644">
        <f t="shared" si="432"/>
        <v>1640</v>
      </c>
      <c r="AY1644" s="34">
        <v>5.4586226851852191E-4</v>
      </c>
    </row>
    <row r="1645" spans="50:51">
      <c r="AX1645">
        <f t="shared" si="432"/>
        <v>1641</v>
      </c>
      <c r="AY1645" s="34">
        <v>5.1354057819577603E-4</v>
      </c>
    </row>
    <row r="1646" spans="50:51">
      <c r="AX1646">
        <f t="shared" si="432"/>
        <v>1642</v>
      </c>
      <c r="AY1646" s="34">
        <v>4.9109742604239626E-4</v>
      </c>
    </row>
    <row r="1647" spans="50:51">
      <c r="AX1647">
        <f t="shared" si="432"/>
        <v>1643</v>
      </c>
      <c r="AY1647" s="34">
        <v>6.3113171949380768E-4</v>
      </c>
    </row>
    <row r="1648" spans="50:51">
      <c r="AX1648">
        <f t="shared" si="432"/>
        <v>1644</v>
      </c>
      <c r="AY1648" s="34">
        <v>5.3207983927325406E-4</v>
      </c>
    </row>
    <row r="1649" spans="50:51">
      <c r="AX1649">
        <f t="shared" si="432"/>
        <v>1645</v>
      </c>
      <c r="AY1649" s="34">
        <v>4.628178335075055E-4</v>
      </c>
    </row>
    <row r="1650" spans="50:51">
      <c r="AX1650">
        <f t="shared" si="432"/>
        <v>1646</v>
      </c>
      <c r="AY1650" s="34">
        <v>4.8172094508302891E-4</v>
      </c>
    </row>
    <row r="1651" spans="50:51">
      <c r="AX1651">
        <f t="shared" si="432"/>
        <v>1647</v>
      </c>
      <c r="AY1651" s="34">
        <v>5.4197967621710894E-4</v>
      </c>
    </row>
    <row r="1652" spans="50:51">
      <c r="AX1652">
        <f t="shared" si="432"/>
        <v>1648</v>
      </c>
      <c r="AY1652" s="34">
        <v>5.3128265412750921E-4</v>
      </c>
    </row>
    <row r="1653" spans="50:51">
      <c r="AX1653">
        <f t="shared" si="432"/>
        <v>1649</v>
      </c>
      <c r="AY1653" s="34">
        <v>5.4802148846959311E-4</v>
      </c>
    </row>
    <row r="1654" spans="50:51">
      <c r="AX1654">
        <f t="shared" si="432"/>
        <v>1650</v>
      </c>
      <c r="AY1654" s="34">
        <v>4.9158780231335771E-4</v>
      </c>
    </row>
    <row r="1655" spans="50:51">
      <c r="AX1655">
        <f t="shared" si="432"/>
        <v>1651</v>
      </c>
      <c r="AY1655" s="34">
        <v>4.9830198537096E-4</v>
      </c>
    </row>
    <row r="1656" spans="50:51">
      <c r="AX1656">
        <f t="shared" si="432"/>
        <v>1652</v>
      </c>
      <c r="AY1656" s="34">
        <v>5.0379774305555811E-4</v>
      </c>
    </row>
    <row r="1657" spans="50:51">
      <c r="AX1657">
        <f t="shared" si="432"/>
        <v>1653</v>
      </c>
      <c r="AY1657" s="34">
        <v>5.7480928255299534E-4</v>
      </c>
    </row>
    <row r="1658" spans="50:51">
      <c r="AX1658">
        <f t="shared" si="432"/>
        <v>1654</v>
      </c>
      <c r="AY1658" s="34">
        <v>5.3830295138888754E-4</v>
      </c>
    </row>
    <row r="1659" spans="50:51">
      <c r="AX1659">
        <f t="shared" si="432"/>
        <v>1655</v>
      </c>
      <c r="AY1659" s="34">
        <v>4.7697559981362805E-4</v>
      </c>
    </row>
    <row r="1660" spans="50:51">
      <c r="AX1660">
        <f t="shared" si="432"/>
        <v>1656</v>
      </c>
      <c r="AY1660" s="34">
        <v>5.4663842301422717E-4</v>
      </c>
    </row>
    <row r="1661" spans="50:51">
      <c r="AX1661">
        <f t="shared" si="432"/>
        <v>1657</v>
      </c>
      <c r="AY1661" s="34">
        <v>6.3973063973064891E-4</v>
      </c>
    </row>
    <row r="1662" spans="50:51">
      <c r="AX1662">
        <f t="shared" si="432"/>
        <v>1658</v>
      </c>
      <c r="AY1662" s="34">
        <v>5.2567406242723358E-4</v>
      </c>
    </row>
    <row r="1663" spans="50:51">
      <c r="AX1663">
        <f t="shared" si="432"/>
        <v>1659</v>
      </c>
      <c r="AY1663" s="34">
        <v>3.8833014048532811E-4</v>
      </c>
    </row>
    <row r="1664" spans="50:51">
      <c r="AX1664">
        <f t="shared" si="432"/>
        <v>1660</v>
      </c>
      <c r="AY1664" s="34">
        <v>4.937304075235177E-4</v>
      </c>
    </row>
    <row r="1665" spans="50:51">
      <c r="AX1665">
        <f t="shared" si="432"/>
        <v>1661</v>
      </c>
      <c r="AY1665" s="34">
        <v>4.8192551828556742E-4</v>
      </c>
    </row>
    <row r="1666" spans="50:51">
      <c r="AX1666">
        <f t="shared" si="432"/>
        <v>1662</v>
      </c>
      <c r="AY1666" s="34">
        <v>4.8338137665964625E-4</v>
      </c>
    </row>
    <row r="1667" spans="50:51">
      <c r="AX1667">
        <f t="shared" si="432"/>
        <v>1663</v>
      </c>
      <c r="AY1667" s="34">
        <v>5.1315368040999963E-4</v>
      </c>
    </row>
    <row r="1668" spans="50:51">
      <c r="AX1668">
        <f t="shared" si="432"/>
        <v>1664</v>
      </c>
      <c r="AY1668" s="34">
        <v>4.9990536920570326E-4</v>
      </c>
    </row>
    <row r="1669" spans="50:51">
      <c r="AX1669">
        <f t="shared" si="432"/>
        <v>1665</v>
      </c>
      <c r="AY1669" s="34">
        <v>4.6048800372701517E-4</v>
      </c>
    </row>
    <row r="1670" spans="50:51">
      <c r="AX1670">
        <f t="shared" si="432"/>
        <v>1666</v>
      </c>
      <c r="AY1670" s="34">
        <v>5.4838545306313343E-4</v>
      </c>
    </row>
    <row r="1671" spans="50:51">
      <c r="AX1671">
        <f t="shared" ref="AX1671:AX1734" si="433">AX1670+1</f>
        <v>1667</v>
      </c>
      <c r="AY1671" s="34">
        <v>5.6902224551593752E-4</v>
      </c>
    </row>
    <row r="1672" spans="50:51">
      <c r="AX1672">
        <f t="shared" si="433"/>
        <v>1668</v>
      </c>
      <c r="AY1672" s="34">
        <v>6.3193714218948529E-4</v>
      </c>
    </row>
    <row r="1673" spans="50:51">
      <c r="AX1673">
        <f t="shared" si="433"/>
        <v>1669</v>
      </c>
      <c r="AY1673" s="34">
        <v>5.860557884928727E-4</v>
      </c>
    </row>
    <row r="1674" spans="50:51">
      <c r="AX1674">
        <f t="shared" si="433"/>
        <v>1670</v>
      </c>
      <c r="AY1674" s="34">
        <v>5.0343582576290477E-4</v>
      </c>
    </row>
    <row r="1675" spans="50:51">
      <c r="AX1675">
        <f t="shared" si="433"/>
        <v>1671</v>
      </c>
      <c r="AY1675" s="34">
        <v>4.8763976240389896E-4</v>
      </c>
    </row>
    <row r="1676" spans="50:51">
      <c r="AX1676">
        <f t="shared" si="433"/>
        <v>1672</v>
      </c>
      <c r="AY1676" s="34">
        <v>5.0944124155602964E-4</v>
      </c>
    </row>
    <row r="1677" spans="50:51">
      <c r="AX1677">
        <f t="shared" si="433"/>
        <v>1673</v>
      </c>
      <c r="AY1677" s="34">
        <v>6.5534086926046474E-4</v>
      </c>
    </row>
    <row r="1678" spans="50:51">
      <c r="AX1678">
        <f t="shared" si="433"/>
        <v>1674</v>
      </c>
      <c r="AY1678" s="34">
        <v>5.0842214069417573E-4</v>
      </c>
    </row>
    <row r="1679" spans="50:51">
      <c r="AX1679">
        <f t="shared" si="433"/>
        <v>1675</v>
      </c>
      <c r="AY1679" s="34">
        <v>5.1459276674797991E-4</v>
      </c>
    </row>
    <row r="1680" spans="50:51">
      <c r="AX1680">
        <f t="shared" si="433"/>
        <v>1676</v>
      </c>
      <c r="AY1680" s="34">
        <v>5.7461660879630624E-4</v>
      </c>
    </row>
    <row r="1681" spans="50:51">
      <c r="AX1681">
        <f t="shared" si="433"/>
        <v>1677</v>
      </c>
      <c r="AY1681" s="34">
        <v>5.3251625449904198E-4</v>
      </c>
    </row>
    <row r="1682" spans="50:51">
      <c r="AX1682">
        <f t="shared" si="433"/>
        <v>1678</v>
      </c>
      <c r="AY1682" s="34">
        <v>5.4194966910484359E-4</v>
      </c>
    </row>
    <row r="1683" spans="50:51">
      <c r="AX1683">
        <f t="shared" si="433"/>
        <v>1679</v>
      </c>
      <c r="AY1683" s="34">
        <v>4.2179856743535096E-4</v>
      </c>
    </row>
    <row r="1684" spans="50:51">
      <c r="AX1684">
        <f t="shared" si="433"/>
        <v>1680</v>
      </c>
      <c r="AY1684" s="34">
        <v>5.1548305380854449E-4</v>
      </c>
    </row>
    <row r="1685" spans="50:51">
      <c r="AX1685">
        <f t="shared" si="433"/>
        <v>1681</v>
      </c>
      <c r="AY1685" s="34">
        <v>4.89132017237349E-4</v>
      </c>
    </row>
    <row r="1686" spans="50:51">
      <c r="AX1686">
        <f t="shared" si="433"/>
        <v>1682</v>
      </c>
      <c r="AY1686" s="34">
        <v>5.6391663745769028E-4</v>
      </c>
    </row>
    <row r="1687" spans="50:51">
      <c r="AX1687">
        <f t="shared" si="433"/>
        <v>1683</v>
      </c>
      <c r="AY1687" s="34">
        <v>5.7757895042381195E-4</v>
      </c>
    </row>
    <row r="1688" spans="50:51">
      <c r="AX1688">
        <f t="shared" si="433"/>
        <v>1684</v>
      </c>
      <c r="AY1688" s="34">
        <v>5.6190496923258135E-4</v>
      </c>
    </row>
    <row r="1689" spans="50:51">
      <c r="AX1689">
        <f t="shared" si="433"/>
        <v>1685</v>
      </c>
      <c r="AY1689" s="34">
        <v>5.1270608382680111E-4</v>
      </c>
    </row>
    <row r="1690" spans="50:51">
      <c r="AX1690">
        <f t="shared" si="433"/>
        <v>1686</v>
      </c>
      <c r="AY1690" s="34">
        <v>4.479312252504203E-4</v>
      </c>
    </row>
    <row r="1691" spans="50:51">
      <c r="AX1691">
        <f t="shared" si="433"/>
        <v>1687</v>
      </c>
      <c r="AY1691" s="34">
        <v>5.5799411833218175E-4</v>
      </c>
    </row>
    <row r="1692" spans="50:51">
      <c r="AX1692">
        <f t="shared" si="433"/>
        <v>1688</v>
      </c>
      <c r="AY1692" s="34">
        <v>5.5305207244868751E-4</v>
      </c>
    </row>
    <row r="1693" spans="50:51">
      <c r="AX1693">
        <f t="shared" si="433"/>
        <v>1689</v>
      </c>
      <c r="AY1693" s="34">
        <v>4.2820422946607359E-4</v>
      </c>
    </row>
    <row r="1694" spans="50:51">
      <c r="AX1694">
        <f t="shared" si="433"/>
        <v>1690</v>
      </c>
      <c r="AY1694" s="34">
        <v>5.1421440972226234E-4</v>
      </c>
    </row>
    <row r="1695" spans="50:51">
      <c r="AX1695">
        <f t="shared" si="433"/>
        <v>1691</v>
      </c>
      <c r="AY1695" s="34">
        <v>4.023628581411756E-4</v>
      </c>
    </row>
    <row r="1696" spans="50:51">
      <c r="AX1696">
        <f t="shared" si="433"/>
        <v>1692</v>
      </c>
      <c r="AY1696" s="34">
        <v>4.7728587962965528E-4</v>
      </c>
    </row>
    <row r="1697" spans="50:51">
      <c r="AX1697">
        <f t="shared" si="433"/>
        <v>1693</v>
      </c>
      <c r="AY1697" s="34">
        <v>4.3437463488727617E-4</v>
      </c>
    </row>
    <row r="1698" spans="50:51">
      <c r="AX1698">
        <f t="shared" si="433"/>
        <v>1694</v>
      </c>
      <c r="AY1698" s="34">
        <v>5.3911964472312505E-4</v>
      </c>
    </row>
    <row r="1699" spans="50:51">
      <c r="AX1699">
        <f t="shared" si="433"/>
        <v>1695</v>
      </c>
      <c r="AY1699" s="34">
        <v>4.440368040997084E-4</v>
      </c>
    </row>
    <row r="1700" spans="50:51">
      <c r="AX1700">
        <f t="shared" si="433"/>
        <v>1696</v>
      </c>
      <c r="AY1700" s="34">
        <v>5.3226182157000508E-4</v>
      </c>
    </row>
    <row r="1701" spans="50:51">
      <c r="AX1701">
        <f t="shared" si="433"/>
        <v>1697</v>
      </c>
      <c r="AY1701" s="34">
        <v>5.9180163706027843E-4</v>
      </c>
    </row>
    <row r="1702" spans="50:51">
      <c r="AX1702">
        <f t="shared" si="433"/>
        <v>1698</v>
      </c>
      <c r="AY1702" s="34">
        <v>5.0911412980379506E-4</v>
      </c>
    </row>
    <row r="1703" spans="50:51">
      <c r="AX1703">
        <f t="shared" si="433"/>
        <v>1699</v>
      </c>
      <c r="AY1703" s="34">
        <v>4.8343460648148963E-4</v>
      </c>
    </row>
    <row r="1704" spans="50:51">
      <c r="AX1704">
        <f t="shared" si="433"/>
        <v>1700</v>
      </c>
      <c r="AY1704" s="34">
        <v>5.2643838807360608E-4</v>
      </c>
    </row>
    <row r="1705" spans="50:51">
      <c r="AX1705">
        <f t="shared" si="433"/>
        <v>1701</v>
      </c>
      <c r="AY1705" s="34">
        <v>4.2674848590729781E-4</v>
      </c>
    </row>
    <row r="1706" spans="50:51">
      <c r="AX1706">
        <f t="shared" si="433"/>
        <v>1702</v>
      </c>
      <c r="AY1706" s="34">
        <v>4.2507424877707192E-4</v>
      </c>
    </row>
    <row r="1707" spans="50:51">
      <c r="AX1707">
        <f t="shared" si="433"/>
        <v>1703</v>
      </c>
      <c r="AY1707" s="34">
        <v>5.405238178430099E-4</v>
      </c>
    </row>
    <row r="1708" spans="50:51">
      <c r="AX1708">
        <f t="shared" si="433"/>
        <v>1704</v>
      </c>
      <c r="AY1708" s="34">
        <v>5.1442755648731806E-4</v>
      </c>
    </row>
    <row r="1709" spans="50:51">
      <c r="AX1709">
        <f t="shared" si="433"/>
        <v>1705</v>
      </c>
      <c r="AY1709" s="34">
        <v>5.8929507337527373E-4</v>
      </c>
    </row>
    <row r="1710" spans="50:51">
      <c r="AX1710">
        <f t="shared" si="433"/>
        <v>1706</v>
      </c>
      <c r="AY1710" s="34">
        <v>5.1675692988588243E-4</v>
      </c>
    </row>
    <row r="1711" spans="50:51">
      <c r="AX1711">
        <f t="shared" si="433"/>
        <v>1707</v>
      </c>
      <c r="AY1711" s="34">
        <v>5.5308835481251105E-4</v>
      </c>
    </row>
    <row r="1712" spans="50:51">
      <c r="AX1712">
        <f t="shared" si="433"/>
        <v>1708</v>
      </c>
      <c r="AY1712" s="34">
        <v>4.5661354928597372E-4</v>
      </c>
    </row>
    <row r="1713" spans="50:51">
      <c r="AX1713">
        <f t="shared" si="433"/>
        <v>1709</v>
      </c>
      <c r="AY1713" s="34">
        <v>4.7932630906768423E-4</v>
      </c>
    </row>
    <row r="1714" spans="50:51">
      <c r="AX1714">
        <f t="shared" si="433"/>
        <v>1710</v>
      </c>
      <c r="AY1714" s="34">
        <v>4.9728732638891287E-4</v>
      </c>
    </row>
    <row r="1715" spans="50:51">
      <c r="AX1715">
        <f t="shared" si="433"/>
        <v>1711</v>
      </c>
      <c r="AY1715" s="34">
        <v>4.5404583042163628E-4</v>
      </c>
    </row>
    <row r="1716" spans="50:51">
      <c r="AX1716">
        <f t="shared" si="433"/>
        <v>1712</v>
      </c>
      <c r="AY1716" s="34">
        <v>4.8501921733057026E-4</v>
      </c>
    </row>
    <row r="1717" spans="50:51">
      <c r="AX1717">
        <f t="shared" si="433"/>
        <v>1713</v>
      </c>
      <c r="AY1717" s="34">
        <v>5.6833071278830269E-4</v>
      </c>
    </row>
    <row r="1718" spans="50:51">
      <c r="AX1718">
        <f t="shared" si="433"/>
        <v>1714</v>
      </c>
      <c r="AY1718" s="34">
        <v>5.1777603074773103E-4</v>
      </c>
    </row>
    <row r="1719" spans="50:51">
      <c r="AX1719">
        <f t="shared" si="433"/>
        <v>1715</v>
      </c>
      <c r="AY1719" s="34">
        <v>4.7257162823200372E-4</v>
      </c>
    </row>
    <row r="1720" spans="50:51">
      <c r="AX1720">
        <f t="shared" si="433"/>
        <v>1716</v>
      </c>
      <c r="AY1720" s="34">
        <v>5.690950384346483E-4</v>
      </c>
    </row>
    <row r="1721" spans="50:51">
      <c r="AX1721">
        <f t="shared" si="433"/>
        <v>1717</v>
      </c>
      <c r="AY1721" s="34">
        <v>4.4614779874215259E-4</v>
      </c>
    </row>
    <row r="1722" spans="50:51">
      <c r="AX1722">
        <f t="shared" si="433"/>
        <v>1718</v>
      </c>
      <c r="AY1722" s="34">
        <v>4.5269916142558252E-4</v>
      </c>
    </row>
    <row r="1723" spans="50:51">
      <c r="AX1723">
        <f t="shared" si="433"/>
        <v>1719</v>
      </c>
      <c r="AY1723" s="34">
        <v>5.5515519450270907E-4</v>
      </c>
    </row>
    <row r="1724" spans="50:51">
      <c r="AX1724">
        <f t="shared" si="433"/>
        <v>1720</v>
      </c>
      <c r="AY1724" s="34">
        <v>5.2745748893550813E-4</v>
      </c>
    </row>
    <row r="1725" spans="50:51">
      <c r="AX1725">
        <f t="shared" si="433"/>
        <v>1721</v>
      </c>
      <c r="AY1725" s="34">
        <v>4.9899545772189285E-4</v>
      </c>
    </row>
    <row r="1726" spans="50:51">
      <c r="AX1726">
        <f t="shared" si="433"/>
        <v>1722</v>
      </c>
      <c r="AY1726" s="34">
        <v>4.9122692441659979E-4</v>
      </c>
    </row>
    <row r="1727" spans="50:51">
      <c r="AX1727">
        <f t="shared" si="433"/>
        <v>1723</v>
      </c>
      <c r="AY1727" s="34">
        <v>4.9487381703470362E-4</v>
      </c>
    </row>
    <row r="1728" spans="50:51">
      <c r="AX1728">
        <f t="shared" si="433"/>
        <v>1724</v>
      </c>
      <c r="AY1728" s="34">
        <v>5.6235532407409618E-4</v>
      </c>
    </row>
    <row r="1729" spans="50:51">
      <c r="AX1729">
        <f t="shared" si="433"/>
        <v>1725</v>
      </c>
      <c r="AY1729" s="34">
        <v>5.6959683037267981E-4</v>
      </c>
    </row>
    <row r="1730" spans="50:51">
      <c r="AX1730">
        <f t="shared" si="433"/>
        <v>1726</v>
      </c>
      <c r="AY1730" s="34">
        <v>4.6535759897828332E-4</v>
      </c>
    </row>
    <row r="1731" spans="50:51">
      <c r="AX1731">
        <f t="shared" si="433"/>
        <v>1727</v>
      </c>
      <c r="AY1731" s="34">
        <v>4.5925052410902015E-4</v>
      </c>
    </row>
    <row r="1732" spans="50:51">
      <c r="AX1732">
        <f t="shared" si="433"/>
        <v>1728</v>
      </c>
      <c r="AY1732" s="34">
        <v>4.8753057302589471E-4</v>
      </c>
    </row>
    <row r="1733" spans="50:51">
      <c r="AX1733">
        <f t="shared" si="433"/>
        <v>1729</v>
      </c>
      <c r="AY1733" s="34">
        <v>4.9379076403450149E-4</v>
      </c>
    </row>
    <row r="1734" spans="50:51">
      <c r="AX1734">
        <f t="shared" si="433"/>
        <v>1730</v>
      </c>
      <c r="AY1734" s="34">
        <v>5.5450665509263093E-4</v>
      </c>
    </row>
    <row r="1735" spans="50:51">
      <c r="AX1735">
        <f t="shared" ref="AX1735:AX1798" si="434">AX1734+1</f>
        <v>1731</v>
      </c>
      <c r="AY1735" s="34">
        <v>4.5023148148148185E-4</v>
      </c>
    </row>
    <row r="1736" spans="50:51">
      <c r="AX1736">
        <f t="shared" si="434"/>
        <v>1732</v>
      </c>
      <c r="AY1736" s="34">
        <v>5.1068319897188438E-4</v>
      </c>
    </row>
    <row r="1737" spans="50:51">
      <c r="AX1737">
        <f t="shared" si="434"/>
        <v>1733</v>
      </c>
      <c r="AY1737" s="34">
        <v>5.6905864197535092E-4</v>
      </c>
    </row>
    <row r="1738" spans="50:51">
      <c r="AX1738">
        <f t="shared" si="434"/>
        <v>1734</v>
      </c>
      <c r="AY1738" s="34">
        <v>4.7122495923597788E-4</v>
      </c>
    </row>
    <row r="1739" spans="50:51">
      <c r="AX1739">
        <f t="shared" si="434"/>
        <v>1735</v>
      </c>
      <c r="AY1739" s="34">
        <v>5.3666579315168243E-4</v>
      </c>
    </row>
    <row r="1740" spans="50:51">
      <c r="AX1740">
        <f t="shared" si="434"/>
        <v>1736</v>
      </c>
      <c r="AY1740" s="34">
        <v>4.7392023685128415E-4</v>
      </c>
    </row>
    <row r="1741" spans="50:51">
      <c r="AX1741">
        <f t="shared" si="434"/>
        <v>1737</v>
      </c>
      <c r="AY1741" s="34">
        <v>5.2652966446071082E-4</v>
      </c>
    </row>
    <row r="1742" spans="50:51">
      <c r="AX1742">
        <f t="shared" si="434"/>
        <v>1738</v>
      </c>
      <c r="AY1742" s="34">
        <v>5.1754195601854368E-4</v>
      </c>
    </row>
    <row r="1743" spans="50:51">
      <c r="AX1743">
        <f t="shared" si="434"/>
        <v>1739</v>
      </c>
      <c r="AY1743" s="34">
        <v>5.4064350400558146E-4</v>
      </c>
    </row>
    <row r="1744" spans="50:51">
      <c r="AX1744">
        <f t="shared" si="434"/>
        <v>1740</v>
      </c>
      <c r="AY1744" s="34">
        <v>4.7872262986258196E-4</v>
      </c>
    </row>
    <row r="1745" spans="50:51">
      <c r="AX1745">
        <f t="shared" si="434"/>
        <v>1741</v>
      </c>
      <c r="AY1745" s="34">
        <v>4.2689407174472408E-4</v>
      </c>
    </row>
    <row r="1746" spans="50:51">
      <c r="AX1746">
        <f t="shared" si="434"/>
        <v>1742</v>
      </c>
      <c r="AY1746" s="34">
        <v>5.0592128178338612E-4</v>
      </c>
    </row>
    <row r="1747" spans="50:51">
      <c r="AX1747">
        <f t="shared" si="434"/>
        <v>1743</v>
      </c>
      <c r="AY1747" s="34">
        <v>4.6103395061729063E-4</v>
      </c>
    </row>
    <row r="1748" spans="50:51">
      <c r="AX1748">
        <f t="shared" si="434"/>
        <v>1744</v>
      </c>
      <c r="AY1748" s="34">
        <v>4.4816984953707073E-4</v>
      </c>
    </row>
    <row r="1749" spans="50:51">
      <c r="AX1749">
        <f t="shared" si="434"/>
        <v>1745</v>
      </c>
      <c r="AY1749" s="34">
        <v>6.1393547635689644E-4</v>
      </c>
    </row>
    <row r="1750" spans="50:51">
      <c r="AX1750">
        <f t="shared" si="434"/>
        <v>1746</v>
      </c>
      <c r="AY1750" s="34">
        <v>5.948493556252461E-4</v>
      </c>
    </row>
    <row r="1751" spans="50:51">
      <c r="AX1751">
        <f t="shared" si="434"/>
        <v>1747</v>
      </c>
      <c r="AY1751" s="34">
        <v>5.7197035872353058E-4</v>
      </c>
    </row>
    <row r="1752" spans="50:51">
      <c r="AX1752">
        <f t="shared" si="434"/>
        <v>1748</v>
      </c>
      <c r="AY1752" s="34">
        <v>4.7293559282555873E-4</v>
      </c>
    </row>
    <row r="1753" spans="50:51">
      <c r="AX1753">
        <f t="shared" si="434"/>
        <v>1749</v>
      </c>
      <c r="AY1753" s="34">
        <v>4.8989634288376291E-4</v>
      </c>
    </row>
    <row r="1754" spans="50:51">
      <c r="AX1754">
        <f t="shared" si="434"/>
        <v>1750</v>
      </c>
      <c r="AY1754" s="34">
        <v>4.1630384302800301E-4</v>
      </c>
    </row>
    <row r="1755" spans="50:51">
      <c r="AX1755">
        <f t="shared" si="434"/>
        <v>1751</v>
      </c>
      <c r="AY1755" s="34">
        <v>6.2452535342917255E-4</v>
      </c>
    </row>
    <row r="1756" spans="50:51">
      <c r="AX1756">
        <f t="shared" si="434"/>
        <v>1752</v>
      </c>
      <c r="AY1756" s="34">
        <v>4.9934895833335185E-4</v>
      </c>
    </row>
    <row r="1757" spans="50:51">
      <c r="AX1757">
        <f t="shared" si="434"/>
        <v>1753</v>
      </c>
      <c r="AY1757" s="34">
        <v>4.2474668064291604E-4</v>
      </c>
    </row>
    <row r="1758" spans="50:51">
      <c r="AX1758">
        <f t="shared" si="434"/>
        <v>1754</v>
      </c>
      <c r="AY1758" s="34">
        <v>6.0731132075472912E-4</v>
      </c>
    </row>
    <row r="1759" spans="50:51">
      <c r="AX1759">
        <f t="shared" si="434"/>
        <v>1755</v>
      </c>
      <c r="AY1759" s="34">
        <v>6.0589185883999695E-4</v>
      </c>
    </row>
    <row r="1760" spans="50:51">
      <c r="AX1760">
        <f t="shared" si="434"/>
        <v>1756</v>
      </c>
      <c r="AY1760" s="34">
        <v>4.5748432601880844E-4</v>
      </c>
    </row>
    <row r="1761" spans="50:51">
      <c r="AX1761">
        <f t="shared" si="434"/>
        <v>1757</v>
      </c>
      <c r="AY1761" s="34">
        <v>4.0509259259261454E-4</v>
      </c>
    </row>
    <row r="1762" spans="50:51">
      <c r="AX1762">
        <f t="shared" si="434"/>
        <v>1758</v>
      </c>
      <c r="AY1762" s="34">
        <v>5.3628962034135556E-4</v>
      </c>
    </row>
    <row r="1763" spans="50:51">
      <c r="AX1763">
        <f t="shared" si="434"/>
        <v>1759</v>
      </c>
      <c r="AY1763" s="34">
        <v>4.9721351445492347E-4</v>
      </c>
    </row>
    <row r="1764" spans="50:51">
      <c r="AX1764">
        <f t="shared" si="434"/>
        <v>1760</v>
      </c>
      <c r="AY1764" s="34">
        <v>5.5096960167717792E-4</v>
      </c>
    </row>
    <row r="1765" spans="50:51">
      <c r="AX1765">
        <f t="shared" si="434"/>
        <v>1761</v>
      </c>
      <c r="AY1765" s="34">
        <v>5.0416375494992751E-4</v>
      </c>
    </row>
    <row r="1766" spans="50:51">
      <c r="AX1766">
        <f t="shared" si="434"/>
        <v>1762</v>
      </c>
      <c r="AY1766" s="34">
        <v>4.5279947916667724E-4</v>
      </c>
    </row>
    <row r="1767" spans="50:51">
      <c r="AX1767">
        <f t="shared" si="434"/>
        <v>1763</v>
      </c>
      <c r="AY1767" s="34">
        <v>4.6158423313595717E-4</v>
      </c>
    </row>
    <row r="1768" spans="50:51">
      <c r="AX1768">
        <f t="shared" si="434"/>
        <v>1764</v>
      </c>
      <c r="AY1768" s="34">
        <v>4.8942318891219058E-4</v>
      </c>
    </row>
    <row r="1769" spans="50:51">
      <c r="AX1769">
        <f t="shared" si="434"/>
        <v>1765</v>
      </c>
      <c r="AY1769" s="34">
        <v>5.0583799208013059E-4</v>
      </c>
    </row>
    <row r="1770" spans="50:51">
      <c r="AX1770">
        <f t="shared" si="434"/>
        <v>1766</v>
      </c>
      <c r="AY1770" s="34">
        <v>6.1295277195435726E-4</v>
      </c>
    </row>
    <row r="1771" spans="50:51">
      <c r="AX1771">
        <f t="shared" si="434"/>
        <v>1767</v>
      </c>
      <c r="AY1771" s="34">
        <v>4.3915967854649005E-4</v>
      </c>
    </row>
    <row r="1772" spans="50:51">
      <c r="AX1772">
        <f t="shared" si="434"/>
        <v>1768</v>
      </c>
      <c r="AY1772" s="34">
        <v>5.6305322618217617E-4</v>
      </c>
    </row>
    <row r="1773" spans="50:51">
      <c r="AX1773">
        <f t="shared" si="434"/>
        <v>1769</v>
      </c>
      <c r="AY1773" s="34">
        <v>5.5508388482529241E-4</v>
      </c>
    </row>
    <row r="1774" spans="50:51">
      <c r="AX1774">
        <f t="shared" si="434"/>
        <v>1770</v>
      </c>
      <c r="AY1774" s="34">
        <v>4.8691183321690294E-4</v>
      </c>
    </row>
    <row r="1775" spans="50:51">
      <c r="AX1775">
        <f t="shared" si="434"/>
        <v>1771</v>
      </c>
      <c r="AY1775" s="34">
        <v>5.5853070939281522E-4</v>
      </c>
    </row>
    <row r="1776" spans="50:51">
      <c r="AX1776">
        <f t="shared" si="434"/>
        <v>1772</v>
      </c>
      <c r="AY1776" s="34">
        <v>4.4843147563969002E-4</v>
      </c>
    </row>
    <row r="1777" spans="50:51">
      <c r="AX1777">
        <f t="shared" si="434"/>
        <v>1773</v>
      </c>
      <c r="AY1777" s="34">
        <v>4.7653884230143052E-4</v>
      </c>
    </row>
    <row r="1778" spans="50:51">
      <c r="AX1778">
        <f t="shared" si="434"/>
        <v>1774</v>
      </c>
      <c r="AY1778" s="34">
        <v>4.9233217592594325E-4</v>
      </c>
    </row>
    <row r="1779" spans="50:51">
      <c r="AX1779">
        <f t="shared" si="434"/>
        <v>1775</v>
      </c>
      <c r="AY1779" s="34">
        <v>5.0692988586069538E-4</v>
      </c>
    </row>
    <row r="1780" spans="50:51">
      <c r="AX1780">
        <f t="shared" si="434"/>
        <v>1776</v>
      </c>
      <c r="AY1780" s="34">
        <v>4.8465525273701211E-4</v>
      </c>
    </row>
    <row r="1781" spans="50:51">
      <c r="AX1781">
        <f t="shared" si="434"/>
        <v>1777</v>
      </c>
      <c r="AY1781" s="34">
        <v>5.9216446069896731E-4</v>
      </c>
    </row>
    <row r="1782" spans="50:51">
      <c r="AX1782">
        <f t="shared" si="434"/>
        <v>1778</v>
      </c>
      <c r="AY1782" s="34">
        <v>5.3298975075704354E-4</v>
      </c>
    </row>
    <row r="1783" spans="50:51">
      <c r="AX1783">
        <f t="shared" si="434"/>
        <v>1779</v>
      </c>
      <c r="AY1783" s="34">
        <v>6.1941251596425999E-4</v>
      </c>
    </row>
    <row r="1784" spans="50:51">
      <c r="AX1784">
        <f t="shared" si="434"/>
        <v>1780</v>
      </c>
      <c r="AY1784" s="34">
        <v>5.0263510365711162E-4</v>
      </c>
    </row>
    <row r="1785" spans="50:51">
      <c r="AX1785">
        <f t="shared" si="434"/>
        <v>1781</v>
      </c>
      <c r="AY1785" s="34">
        <v>4.5189684198307649E-4</v>
      </c>
    </row>
    <row r="1786" spans="50:51">
      <c r="AX1786">
        <f t="shared" si="434"/>
        <v>1782</v>
      </c>
      <c r="AY1786" s="34">
        <v>4.80015673981197E-4</v>
      </c>
    </row>
    <row r="1787" spans="50:51">
      <c r="AX1787">
        <f t="shared" si="434"/>
        <v>1783</v>
      </c>
      <c r="AY1787" s="34">
        <v>5.6096162777198556E-4</v>
      </c>
    </row>
    <row r="1788" spans="50:51">
      <c r="AX1788">
        <f t="shared" si="434"/>
        <v>1784</v>
      </c>
      <c r="AY1788" s="34">
        <v>5.9469039351853182E-4</v>
      </c>
    </row>
    <row r="1789" spans="50:51">
      <c r="AX1789">
        <f t="shared" si="434"/>
        <v>1785</v>
      </c>
      <c r="AY1789" s="34">
        <v>4.4156184486376384E-4</v>
      </c>
    </row>
    <row r="1790" spans="50:51">
      <c r="AX1790">
        <f t="shared" si="434"/>
        <v>1786</v>
      </c>
      <c r="AY1790" s="34">
        <v>4.3635715117633378E-4</v>
      </c>
    </row>
    <row r="1791" spans="50:51">
      <c r="AX1791">
        <f t="shared" si="434"/>
        <v>1787</v>
      </c>
      <c r="AY1791" s="34">
        <v>6.1681079664570966E-4</v>
      </c>
    </row>
    <row r="1792" spans="50:51">
      <c r="AX1792">
        <f t="shared" si="434"/>
        <v>1788</v>
      </c>
      <c r="AY1792" s="34">
        <v>5.7095125786164956E-4</v>
      </c>
    </row>
    <row r="1793" spans="50:51">
      <c r="AX1793">
        <f t="shared" si="434"/>
        <v>1789</v>
      </c>
      <c r="AY1793" s="34">
        <v>5.0698061342590759E-4</v>
      </c>
    </row>
    <row r="1794" spans="50:51">
      <c r="AX1794">
        <f t="shared" si="434"/>
        <v>1790</v>
      </c>
      <c r="AY1794" s="34">
        <v>4.2762394055494368E-4</v>
      </c>
    </row>
    <row r="1795" spans="50:51">
      <c r="AX1795">
        <f t="shared" si="434"/>
        <v>1791</v>
      </c>
      <c r="AY1795" s="34">
        <v>5.1927319168702715E-4</v>
      </c>
    </row>
    <row r="1796" spans="50:51">
      <c r="AX1796">
        <f t="shared" si="434"/>
        <v>1792</v>
      </c>
      <c r="AY1796" s="34">
        <v>5.3411267850925616E-4</v>
      </c>
    </row>
    <row r="1797" spans="50:51">
      <c r="AX1797">
        <f t="shared" si="434"/>
        <v>1793</v>
      </c>
      <c r="AY1797" s="34">
        <v>4.4312689261587012E-4</v>
      </c>
    </row>
    <row r="1798" spans="50:51">
      <c r="AX1798">
        <f t="shared" si="434"/>
        <v>1794</v>
      </c>
      <c r="AY1798" s="34">
        <v>4.2039081668422522E-4</v>
      </c>
    </row>
    <row r="1799" spans="50:51">
      <c r="AX1799">
        <f t="shared" ref="AX1799:AX1862" si="435">AX1798+1</f>
        <v>1795</v>
      </c>
      <c r="AY1799" s="34">
        <v>4.3437246023455075E-4</v>
      </c>
    </row>
    <row r="1800" spans="50:51">
      <c r="AX1800">
        <f t="shared" si="435"/>
        <v>1796</v>
      </c>
      <c r="AY1800" s="34">
        <v>5.1842358920435735E-4</v>
      </c>
    </row>
    <row r="1801" spans="50:51">
      <c r="AX1801">
        <f t="shared" si="435"/>
        <v>1797</v>
      </c>
      <c r="AY1801" s="34">
        <v>5.228288633461239E-4</v>
      </c>
    </row>
    <row r="1802" spans="50:51">
      <c r="AX1802">
        <f t="shared" si="435"/>
        <v>1798</v>
      </c>
      <c r="AY1802" s="34">
        <v>5.7637433030513323E-4</v>
      </c>
    </row>
    <row r="1803" spans="50:51">
      <c r="AX1803">
        <f t="shared" si="435"/>
        <v>1799</v>
      </c>
      <c r="AY1803" s="34">
        <v>5.159352142110929E-4</v>
      </c>
    </row>
    <row r="1804" spans="50:51">
      <c r="AX1804">
        <f t="shared" si="435"/>
        <v>1800</v>
      </c>
      <c r="AY1804" s="34">
        <v>4.5182702418507682E-4</v>
      </c>
    </row>
    <row r="1805" spans="50:51">
      <c r="AX1805">
        <f t="shared" si="435"/>
        <v>1801</v>
      </c>
      <c r="AY1805" s="34">
        <v>4.3075209643608553E-4</v>
      </c>
    </row>
    <row r="1806" spans="50:51">
      <c r="AX1806">
        <f t="shared" si="435"/>
        <v>1802</v>
      </c>
      <c r="AY1806" s="34">
        <v>4.6278211805556577E-4</v>
      </c>
    </row>
    <row r="1807" spans="50:51">
      <c r="AX1807">
        <f t="shared" si="435"/>
        <v>1803</v>
      </c>
      <c r="AY1807" s="34">
        <v>5.6226779287127035E-4</v>
      </c>
    </row>
    <row r="1808" spans="50:51">
      <c r="AX1808">
        <f t="shared" si="435"/>
        <v>1804</v>
      </c>
      <c r="AY1808" s="34">
        <v>5.931167016072792E-4</v>
      </c>
    </row>
    <row r="1809" spans="50:51">
      <c r="AX1809">
        <f t="shared" si="435"/>
        <v>1805</v>
      </c>
      <c r="AY1809" s="34">
        <v>5.3305844907407859E-4</v>
      </c>
    </row>
    <row r="1810" spans="50:51">
      <c r="AX1810">
        <f t="shared" si="435"/>
        <v>1806</v>
      </c>
      <c r="AY1810" s="34">
        <v>4.6012403913349198E-4</v>
      </c>
    </row>
    <row r="1811" spans="50:51">
      <c r="AX1811">
        <f t="shared" si="435"/>
        <v>1807</v>
      </c>
      <c r="AY1811" s="34">
        <v>4.3839980262397701E-4</v>
      </c>
    </row>
    <row r="1812" spans="50:51">
      <c r="AX1812">
        <f t="shared" si="435"/>
        <v>1808</v>
      </c>
      <c r="AY1812" s="34">
        <v>5.9067688378035494E-4</v>
      </c>
    </row>
    <row r="1813" spans="50:51">
      <c r="AX1813">
        <f t="shared" si="435"/>
        <v>1809</v>
      </c>
      <c r="AY1813" s="34">
        <v>5.287905092592872E-4</v>
      </c>
    </row>
    <row r="1814" spans="50:51">
      <c r="AX1814">
        <f t="shared" si="435"/>
        <v>1810</v>
      </c>
      <c r="AY1814" s="34">
        <v>4.7562550795310127E-4</v>
      </c>
    </row>
    <row r="1815" spans="50:51">
      <c r="AX1815">
        <f t="shared" si="435"/>
        <v>1811</v>
      </c>
      <c r="AY1815" s="34">
        <v>5.6527341020265953E-4</v>
      </c>
    </row>
    <row r="1816" spans="50:51">
      <c r="AX1816">
        <f t="shared" si="435"/>
        <v>1812</v>
      </c>
      <c r="AY1816" s="34">
        <v>5.0259870719777076E-4</v>
      </c>
    </row>
    <row r="1817" spans="50:51">
      <c r="AX1817">
        <f t="shared" si="435"/>
        <v>1813</v>
      </c>
      <c r="AY1817" s="34">
        <v>6.1563915012189426E-4</v>
      </c>
    </row>
    <row r="1818" spans="50:51">
      <c r="AX1818">
        <f t="shared" si="435"/>
        <v>1814</v>
      </c>
      <c r="AY1818" s="34">
        <v>5.3622903563943221E-4</v>
      </c>
    </row>
    <row r="1819" spans="50:51">
      <c r="AX1819">
        <f t="shared" si="435"/>
        <v>1815</v>
      </c>
      <c r="AY1819" s="34">
        <v>4.1422041126298637E-4</v>
      </c>
    </row>
    <row r="1820" spans="50:51">
      <c r="AX1820">
        <f t="shared" si="435"/>
        <v>1816</v>
      </c>
      <c r="AY1820" s="34">
        <v>5.4485499650595945E-4</v>
      </c>
    </row>
    <row r="1821" spans="50:51">
      <c r="AX1821">
        <f t="shared" si="435"/>
        <v>1817</v>
      </c>
      <c r="AY1821" s="34">
        <v>5.316817601300315E-4</v>
      </c>
    </row>
    <row r="1822" spans="50:51">
      <c r="AX1822">
        <f t="shared" si="435"/>
        <v>1818</v>
      </c>
      <c r="AY1822" s="34">
        <v>4.4913230840906178E-4</v>
      </c>
    </row>
    <row r="1823" spans="50:51">
      <c r="AX1823">
        <f t="shared" si="435"/>
        <v>1819</v>
      </c>
      <c r="AY1823" s="34">
        <v>5.1128472222225268E-4</v>
      </c>
    </row>
    <row r="1824" spans="50:51">
      <c r="AX1824">
        <f t="shared" si="435"/>
        <v>1820</v>
      </c>
      <c r="AY1824" s="34">
        <v>4.9266247379455713E-4</v>
      </c>
    </row>
    <row r="1825" spans="50:51">
      <c r="AX1825">
        <f t="shared" si="435"/>
        <v>1821</v>
      </c>
      <c r="AY1825" s="34">
        <v>4.8480494601183937E-4</v>
      </c>
    </row>
    <row r="1826" spans="50:51">
      <c r="AX1826">
        <f t="shared" si="435"/>
        <v>1822</v>
      </c>
      <c r="AY1826" s="34">
        <v>5.1460953878405445E-4</v>
      </c>
    </row>
    <row r="1827" spans="50:51">
      <c r="AX1827">
        <f t="shared" si="435"/>
        <v>1823</v>
      </c>
      <c r="AY1827" s="34">
        <v>4.5632329037504916E-4</v>
      </c>
    </row>
    <row r="1828" spans="50:51">
      <c r="AX1828">
        <f t="shared" si="435"/>
        <v>1824</v>
      </c>
      <c r="AY1828" s="34">
        <v>6.1768431167018311E-4</v>
      </c>
    </row>
    <row r="1829" spans="50:51">
      <c r="AX1829">
        <f t="shared" si="435"/>
        <v>1825</v>
      </c>
      <c r="AY1829" s="34">
        <v>4.8531038900541292E-4</v>
      </c>
    </row>
    <row r="1830" spans="50:51">
      <c r="AX1830">
        <f t="shared" si="435"/>
        <v>1826</v>
      </c>
      <c r="AY1830" s="34">
        <v>5.0660231772656683E-4</v>
      </c>
    </row>
    <row r="1831" spans="50:51">
      <c r="AX1831">
        <f t="shared" si="435"/>
        <v>1827</v>
      </c>
      <c r="AY1831" s="34">
        <v>4.2172577451666062E-4</v>
      </c>
    </row>
    <row r="1832" spans="50:51">
      <c r="AX1832">
        <f t="shared" si="435"/>
        <v>1828</v>
      </c>
      <c r="AY1832" s="34">
        <v>6.0334410668531967E-4</v>
      </c>
    </row>
    <row r="1833" spans="50:51">
      <c r="AX1833">
        <f t="shared" si="435"/>
        <v>1829</v>
      </c>
      <c r="AY1833" s="34">
        <v>4.986314931283457E-4</v>
      </c>
    </row>
    <row r="1834" spans="50:51">
      <c r="AX1834">
        <f t="shared" si="435"/>
        <v>1830</v>
      </c>
      <c r="AY1834" s="34">
        <v>4.8273685127135191E-4</v>
      </c>
    </row>
    <row r="1835" spans="50:51">
      <c r="AX1835">
        <f t="shared" si="435"/>
        <v>1831</v>
      </c>
      <c r="AY1835" s="34">
        <v>4.8792522930455581E-4</v>
      </c>
    </row>
    <row r="1836" spans="50:51">
      <c r="AX1836">
        <f t="shared" si="435"/>
        <v>1832</v>
      </c>
      <c r="AY1836" s="34">
        <v>6.2764861256239259E-4</v>
      </c>
    </row>
    <row r="1837" spans="50:51">
      <c r="AX1837">
        <f t="shared" si="435"/>
        <v>1833</v>
      </c>
      <c r="AY1837" s="34">
        <v>5.1600777893881403E-4</v>
      </c>
    </row>
    <row r="1838" spans="50:51">
      <c r="AX1838">
        <f t="shared" si="435"/>
        <v>1834</v>
      </c>
      <c r="AY1838" s="34">
        <v>4.3441114616193965E-4</v>
      </c>
    </row>
    <row r="1839" spans="50:51">
      <c r="AX1839">
        <f t="shared" si="435"/>
        <v>1835</v>
      </c>
      <c r="AY1839" s="34">
        <v>4.998258446534293E-4</v>
      </c>
    </row>
    <row r="1840" spans="50:51">
      <c r="AX1840">
        <f t="shared" si="435"/>
        <v>1836</v>
      </c>
      <c r="AY1840" s="34">
        <v>5.0301869267387782E-4</v>
      </c>
    </row>
    <row r="1841" spans="50:51">
      <c r="AX1841">
        <f t="shared" si="435"/>
        <v>1837</v>
      </c>
      <c r="AY1841" s="34">
        <v>5.585859913541805E-4</v>
      </c>
    </row>
    <row r="1842" spans="50:51">
      <c r="AX1842">
        <f t="shared" si="435"/>
        <v>1838</v>
      </c>
      <c r="AY1842" s="34">
        <v>5.5716205164156585E-4</v>
      </c>
    </row>
    <row r="1843" spans="50:51">
      <c r="AX1843">
        <f t="shared" si="435"/>
        <v>1839</v>
      </c>
      <c r="AY1843" s="34">
        <v>3.835822851153327E-4</v>
      </c>
    </row>
    <row r="1844" spans="50:51">
      <c r="AX1844">
        <f t="shared" si="435"/>
        <v>1840</v>
      </c>
      <c r="AY1844" s="34">
        <v>4.5984267967026041E-4</v>
      </c>
    </row>
    <row r="1845" spans="50:51">
      <c r="AX1845">
        <f t="shared" si="435"/>
        <v>1841</v>
      </c>
      <c r="AY1845" s="34">
        <v>5.1005998136501951E-4</v>
      </c>
    </row>
    <row r="1846" spans="50:51">
      <c r="AX1846">
        <f t="shared" si="435"/>
        <v>1842</v>
      </c>
      <c r="AY1846" s="34">
        <v>5.9869528619529652E-4</v>
      </c>
    </row>
    <row r="1847" spans="50:51">
      <c r="AX1847">
        <f t="shared" si="435"/>
        <v>1843</v>
      </c>
      <c r="AY1847" s="34">
        <v>4.4191919191919607E-4</v>
      </c>
    </row>
    <row r="1848" spans="50:51">
      <c r="AX1848">
        <f t="shared" si="435"/>
        <v>1844</v>
      </c>
      <c r="AY1848" s="34">
        <v>4.8214389704170457E-4</v>
      </c>
    </row>
    <row r="1849" spans="50:51">
      <c r="AX1849">
        <f t="shared" si="435"/>
        <v>1845</v>
      </c>
      <c r="AY1849" s="34">
        <v>7.3402850342504E-4</v>
      </c>
    </row>
    <row r="1850" spans="50:51">
      <c r="AX1850">
        <f t="shared" si="435"/>
        <v>1846</v>
      </c>
      <c r="AY1850" s="34">
        <v>5.1107908222687278E-4</v>
      </c>
    </row>
    <row r="1851" spans="50:51">
      <c r="AX1851">
        <f t="shared" si="435"/>
        <v>1847</v>
      </c>
      <c r="AY1851" s="34">
        <v>4.8167074307012368E-4</v>
      </c>
    </row>
    <row r="1852" spans="50:51">
      <c r="AX1852">
        <f t="shared" si="435"/>
        <v>1848</v>
      </c>
      <c r="AY1852" s="34">
        <v>4.4297138047137642E-4</v>
      </c>
    </row>
    <row r="1853" spans="50:51">
      <c r="AX1853">
        <f t="shared" si="435"/>
        <v>1849</v>
      </c>
      <c r="AY1853" s="34">
        <v>4.0110153256703367E-4</v>
      </c>
    </row>
    <row r="1854" spans="50:51">
      <c r="AX1854">
        <f t="shared" si="435"/>
        <v>1850</v>
      </c>
      <c r="AY1854" s="34">
        <v>4.8152515723270739E-4</v>
      </c>
    </row>
    <row r="1855" spans="50:51">
      <c r="AX1855">
        <f t="shared" si="435"/>
        <v>1851</v>
      </c>
      <c r="AY1855" s="34">
        <v>5.0190717447008769E-4</v>
      </c>
    </row>
    <row r="1856" spans="50:51">
      <c r="AX1856">
        <f t="shared" si="435"/>
        <v>1852</v>
      </c>
      <c r="AY1856" s="34">
        <v>4.9046499477535901E-4</v>
      </c>
    </row>
    <row r="1857" spans="50:51">
      <c r="AX1857">
        <f t="shared" si="435"/>
        <v>1853</v>
      </c>
      <c r="AY1857" s="34">
        <v>5.7322506675958399E-4</v>
      </c>
    </row>
    <row r="1858" spans="50:51">
      <c r="AX1858">
        <f t="shared" si="435"/>
        <v>1854</v>
      </c>
      <c r="AY1858" s="34">
        <v>4.9207899305555528E-4</v>
      </c>
    </row>
    <row r="1859" spans="50:51">
      <c r="AX1859">
        <f t="shared" si="435"/>
        <v>1855</v>
      </c>
      <c r="AY1859" s="34">
        <v>4.8709073493557532E-4</v>
      </c>
    </row>
    <row r="1860" spans="50:51">
      <c r="AX1860">
        <f t="shared" si="435"/>
        <v>1856</v>
      </c>
      <c r="AY1860" s="34">
        <v>5.4347193105054549E-4</v>
      </c>
    </row>
    <row r="1861" spans="50:51">
      <c r="AX1861">
        <f t="shared" si="435"/>
        <v>1857</v>
      </c>
      <c r="AY1861" s="34">
        <v>5.3888597717217327E-4</v>
      </c>
    </row>
    <row r="1862" spans="50:51">
      <c r="AX1862">
        <f t="shared" si="435"/>
        <v>1858</v>
      </c>
      <c r="AY1862" s="34">
        <v>4.7613346104730673E-4</v>
      </c>
    </row>
    <row r="1863" spans="50:51">
      <c r="AX1863">
        <f t="shared" ref="AX1863:AX1926" si="436">AX1862+1</f>
        <v>1859</v>
      </c>
      <c r="AY1863" s="34">
        <v>5.6324741669572644E-4</v>
      </c>
    </row>
    <row r="1864" spans="50:51">
      <c r="AX1864">
        <f t="shared" si="436"/>
        <v>1860</v>
      </c>
      <c r="AY1864" s="34">
        <v>6.4727737141533287E-4</v>
      </c>
    </row>
    <row r="1865" spans="50:51">
      <c r="AX1865">
        <f t="shared" si="436"/>
        <v>1861</v>
      </c>
      <c r="AY1865" s="34">
        <v>5.0623835313303995E-4</v>
      </c>
    </row>
    <row r="1866" spans="50:51">
      <c r="AX1866">
        <f t="shared" si="436"/>
        <v>1862</v>
      </c>
      <c r="AY1866" s="34">
        <v>5.0518285581179379E-4</v>
      </c>
    </row>
    <row r="1867" spans="50:51">
      <c r="AX1867">
        <f t="shared" si="436"/>
        <v>1863</v>
      </c>
      <c r="AY1867" s="34">
        <v>5.6640398235224495E-4</v>
      </c>
    </row>
    <row r="1868" spans="50:51">
      <c r="AX1868">
        <f t="shared" si="436"/>
        <v>1864</v>
      </c>
      <c r="AY1868" s="34">
        <v>4.3526525739578551E-4</v>
      </c>
    </row>
    <row r="1869" spans="50:51">
      <c r="AX1869">
        <f t="shared" si="436"/>
        <v>1865</v>
      </c>
      <c r="AY1869" s="34">
        <v>5.0147041695783215E-4</v>
      </c>
    </row>
    <row r="1870" spans="50:51">
      <c r="AX1870">
        <f t="shared" si="436"/>
        <v>1866</v>
      </c>
      <c r="AY1870" s="34">
        <v>4.9510103657115915E-4</v>
      </c>
    </row>
    <row r="1871" spans="50:51">
      <c r="AX1871">
        <f t="shared" si="436"/>
        <v>1867</v>
      </c>
      <c r="AY1871" s="34">
        <v>5.0656592126717306E-4</v>
      </c>
    </row>
    <row r="1872" spans="50:51">
      <c r="AX1872">
        <f t="shared" si="436"/>
        <v>1868</v>
      </c>
      <c r="AY1872" s="34">
        <v>5.3113353133007796E-4</v>
      </c>
    </row>
    <row r="1873" spans="50:51">
      <c r="AX1873">
        <f t="shared" si="436"/>
        <v>1869</v>
      </c>
      <c r="AY1873" s="34">
        <v>5.816611169529325E-4</v>
      </c>
    </row>
    <row r="1874" spans="50:51">
      <c r="AX1874">
        <f t="shared" si="436"/>
        <v>1870</v>
      </c>
      <c r="AY1874" s="34">
        <v>6.4054128814348315E-4</v>
      </c>
    </row>
    <row r="1875" spans="50:51">
      <c r="AX1875">
        <f t="shared" si="436"/>
        <v>1871</v>
      </c>
      <c r="AY1875" s="34">
        <v>5.3944618599793966E-4</v>
      </c>
    </row>
    <row r="1876" spans="50:51">
      <c r="AX1876">
        <f t="shared" si="436"/>
        <v>1872</v>
      </c>
      <c r="AY1876" s="34">
        <v>5.3945408342096141E-4</v>
      </c>
    </row>
    <row r="1877" spans="50:51">
      <c r="AX1877">
        <f t="shared" si="436"/>
        <v>1873</v>
      </c>
      <c r="AY1877" s="34">
        <v>5.073362939742378E-4</v>
      </c>
    </row>
    <row r="1878" spans="50:51">
      <c r="AX1878">
        <f t="shared" si="436"/>
        <v>1874</v>
      </c>
      <c r="AY1878" s="34">
        <v>4.9681440845236757E-4</v>
      </c>
    </row>
    <row r="1879" spans="50:51">
      <c r="AX1879">
        <f t="shared" si="436"/>
        <v>1875</v>
      </c>
      <c r="AY1879" s="34">
        <v>4.6416404612161714E-4</v>
      </c>
    </row>
    <row r="1880" spans="50:51">
      <c r="AX1880">
        <f t="shared" si="436"/>
        <v>1876</v>
      </c>
      <c r="AY1880" s="34">
        <v>5.2163154533843386E-4</v>
      </c>
    </row>
    <row r="1881" spans="50:51">
      <c r="AX1881">
        <f t="shared" si="436"/>
        <v>1877</v>
      </c>
      <c r="AY1881" s="34">
        <v>4.5561087817376072E-4</v>
      </c>
    </row>
    <row r="1882" spans="50:51">
      <c r="AX1882">
        <f t="shared" si="436"/>
        <v>1878</v>
      </c>
      <c r="AY1882" s="34">
        <v>5.3977272727271524E-4</v>
      </c>
    </row>
    <row r="1883" spans="50:51">
      <c r="AX1883">
        <f t="shared" si="436"/>
        <v>1879</v>
      </c>
      <c r="AY1883" s="34">
        <v>5.8492749825299502E-4</v>
      </c>
    </row>
    <row r="1884" spans="50:51">
      <c r="AX1884">
        <f t="shared" si="436"/>
        <v>1880</v>
      </c>
      <c r="AY1884" s="34">
        <v>4.9553101997897942E-4</v>
      </c>
    </row>
    <row r="1885" spans="50:51">
      <c r="AX1885">
        <f t="shared" si="436"/>
        <v>1881</v>
      </c>
      <c r="AY1885" s="34">
        <v>5.0350861868158118E-4</v>
      </c>
    </row>
    <row r="1886" spans="50:51">
      <c r="AX1886">
        <f t="shared" si="436"/>
        <v>1882</v>
      </c>
      <c r="AY1886" s="34">
        <v>5.4880703587603078E-4</v>
      </c>
    </row>
    <row r="1887" spans="50:51">
      <c r="AX1887">
        <f t="shared" si="436"/>
        <v>1883</v>
      </c>
      <c r="AY1887" s="34">
        <v>5.3670218961102134E-4</v>
      </c>
    </row>
    <row r="1888" spans="50:51">
      <c r="AX1888">
        <f t="shared" si="436"/>
        <v>1884</v>
      </c>
      <c r="AY1888" s="34">
        <v>4.4141625902633725E-4</v>
      </c>
    </row>
    <row r="1889" spans="50:51">
      <c r="AX1889">
        <f t="shared" si="436"/>
        <v>1885</v>
      </c>
      <c r="AY1889" s="34">
        <v>6.4880123069781606E-4</v>
      </c>
    </row>
    <row r="1890" spans="50:51">
      <c r="AX1890">
        <f t="shared" si="436"/>
        <v>1886</v>
      </c>
      <c r="AY1890" s="34">
        <v>6.3231568832985377E-4</v>
      </c>
    </row>
    <row r="1891" spans="50:51">
      <c r="AX1891">
        <f t="shared" si="436"/>
        <v>1887</v>
      </c>
      <c r="AY1891" s="34">
        <v>5.5988673421852419E-4</v>
      </c>
    </row>
    <row r="1892" spans="50:51">
      <c r="AX1892">
        <f t="shared" si="436"/>
        <v>1888</v>
      </c>
      <c r="AY1892" s="34">
        <v>4.730811786629336E-4</v>
      </c>
    </row>
    <row r="1893" spans="50:51">
      <c r="AX1893">
        <f t="shared" si="436"/>
        <v>1889</v>
      </c>
      <c r="AY1893" s="34">
        <v>4.9902343750003449E-4</v>
      </c>
    </row>
    <row r="1894" spans="50:51">
      <c r="AX1894">
        <f t="shared" si="436"/>
        <v>1890</v>
      </c>
      <c r="AY1894" s="34">
        <v>4.7186053240740825E-4</v>
      </c>
    </row>
    <row r="1895" spans="50:51">
      <c r="AX1895">
        <f t="shared" si="436"/>
        <v>1891</v>
      </c>
      <c r="AY1895" s="34">
        <v>5.1114594218044625E-4</v>
      </c>
    </row>
    <row r="1896" spans="50:51">
      <c r="AX1896">
        <f t="shared" si="436"/>
        <v>1892</v>
      </c>
      <c r="AY1896" s="34">
        <v>5.0064259843440526E-4</v>
      </c>
    </row>
    <row r="1897" spans="50:51">
      <c r="AX1897">
        <f t="shared" si="436"/>
        <v>1893</v>
      </c>
      <c r="AY1897" s="34">
        <v>4.3542464878672081E-4</v>
      </c>
    </row>
    <row r="1898" spans="50:51">
      <c r="AX1898">
        <f t="shared" si="436"/>
        <v>1894</v>
      </c>
      <c r="AY1898" s="34">
        <v>6.23661747685225E-4</v>
      </c>
    </row>
    <row r="1899" spans="50:51">
      <c r="AX1899">
        <f t="shared" si="436"/>
        <v>1895</v>
      </c>
      <c r="AY1899" s="34">
        <v>4.9365784279575657E-4</v>
      </c>
    </row>
    <row r="1900" spans="50:51">
      <c r="AX1900">
        <f t="shared" si="436"/>
        <v>1896</v>
      </c>
      <c r="AY1900" s="34">
        <v>5.6865828092245076E-4</v>
      </c>
    </row>
    <row r="1901" spans="50:51">
      <c r="AX1901">
        <f t="shared" si="436"/>
        <v>1897</v>
      </c>
      <c r="AY1901" s="34">
        <v>5.2210720941071203E-4</v>
      </c>
    </row>
    <row r="1902" spans="50:51">
      <c r="AX1902">
        <f t="shared" si="436"/>
        <v>1898</v>
      </c>
      <c r="AY1902" s="34">
        <v>5.1584701840207343E-4</v>
      </c>
    </row>
    <row r="1903" spans="50:51">
      <c r="AX1903">
        <f t="shared" si="436"/>
        <v>1899</v>
      </c>
      <c r="AY1903" s="34">
        <v>5.3448855006424996E-4</v>
      </c>
    </row>
    <row r="1904" spans="50:51">
      <c r="AX1904">
        <f t="shared" si="436"/>
        <v>1900</v>
      </c>
      <c r="AY1904" s="34">
        <v>5.4984131143722163E-4</v>
      </c>
    </row>
    <row r="1905" spans="50:51">
      <c r="AX1905">
        <f t="shared" si="436"/>
        <v>1901</v>
      </c>
      <c r="AY1905" s="34">
        <v>4.5385608963196742E-4</v>
      </c>
    </row>
    <row r="1906" spans="50:51">
      <c r="AX1906">
        <f t="shared" si="436"/>
        <v>1902</v>
      </c>
      <c r="AY1906" s="34">
        <v>4.6587467971114459E-4</v>
      </c>
    </row>
    <row r="1907" spans="50:51">
      <c r="AX1907">
        <f t="shared" si="436"/>
        <v>1903</v>
      </c>
      <c r="AY1907" s="34">
        <v>5.2663851155232368E-4</v>
      </c>
    </row>
    <row r="1908" spans="50:51">
      <c r="AX1908">
        <f t="shared" si="436"/>
        <v>1904</v>
      </c>
      <c r="AY1908" s="34">
        <v>4.9997097410890039E-4</v>
      </c>
    </row>
    <row r="1909" spans="50:51">
      <c r="AX1909">
        <f t="shared" si="436"/>
        <v>1905</v>
      </c>
      <c r="AY1909" s="34">
        <v>4.6838831018516729E-4</v>
      </c>
    </row>
    <row r="1910" spans="50:51">
      <c r="AX1910">
        <f t="shared" si="436"/>
        <v>1906</v>
      </c>
      <c r="AY1910" s="34">
        <v>4.4494671558352363E-4</v>
      </c>
    </row>
    <row r="1911" spans="50:51">
      <c r="AX1911">
        <f t="shared" si="436"/>
        <v>1907</v>
      </c>
      <c r="AY1911" s="34">
        <v>5.511429398148296E-4</v>
      </c>
    </row>
    <row r="1912" spans="50:51">
      <c r="AX1912">
        <f t="shared" si="436"/>
        <v>1908</v>
      </c>
      <c r="AY1912" s="34">
        <v>4.769028068949452E-4</v>
      </c>
    </row>
    <row r="1913" spans="50:51">
      <c r="AX1913">
        <f t="shared" si="436"/>
        <v>1909</v>
      </c>
      <c r="AY1913" s="34">
        <v>5.0472396377570193E-4</v>
      </c>
    </row>
    <row r="1914" spans="50:51">
      <c r="AX1914">
        <f t="shared" si="436"/>
        <v>1910</v>
      </c>
      <c r="AY1914" s="34">
        <v>5.5145564843844667E-4</v>
      </c>
    </row>
    <row r="1915" spans="50:51">
      <c r="AX1915">
        <f t="shared" si="436"/>
        <v>1911</v>
      </c>
      <c r="AY1915" s="34">
        <v>4.6285377358492425E-4</v>
      </c>
    </row>
    <row r="1916" spans="50:51">
      <c r="AX1916">
        <f t="shared" si="436"/>
        <v>1912</v>
      </c>
      <c r="AY1916" s="34">
        <v>6.3832661525883405E-4</v>
      </c>
    </row>
    <row r="1917" spans="50:51">
      <c r="AX1917">
        <f t="shared" si="436"/>
        <v>1913</v>
      </c>
      <c r="AY1917" s="34">
        <v>6.0852780680371106E-4</v>
      </c>
    </row>
    <row r="1918" spans="50:51">
      <c r="AX1918">
        <f t="shared" si="436"/>
        <v>1914</v>
      </c>
      <c r="AY1918" s="34">
        <v>4.7177090612629118E-4</v>
      </c>
    </row>
    <row r="1919" spans="50:51">
      <c r="AX1919">
        <f t="shared" si="436"/>
        <v>1915</v>
      </c>
      <c r="AY1919" s="34">
        <v>4.4813938544222465E-4</v>
      </c>
    </row>
    <row r="1920" spans="50:51">
      <c r="AX1920">
        <f t="shared" si="436"/>
        <v>1916</v>
      </c>
      <c r="AY1920" s="34">
        <v>4.1426450034940494E-4</v>
      </c>
    </row>
    <row r="1921" spans="50:51">
      <c r="AX1921">
        <f t="shared" si="436"/>
        <v>1917</v>
      </c>
      <c r="AY1921" s="34">
        <v>5.1792161658515995E-4</v>
      </c>
    </row>
    <row r="1922" spans="50:51">
      <c r="AX1922">
        <f t="shared" si="436"/>
        <v>1918</v>
      </c>
      <c r="AY1922" s="34">
        <v>5.4230196284616827E-4</v>
      </c>
    </row>
    <row r="1923" spans="50:51">
      <c r="AX1923">
        <f t="shared" si="436"/>
        <v>1919</v>
      </c>
      <c r="AY1923" s="34">
        <v>5.595227696249585E-4</v>
      </c>
    </row>
    <row r="1924" spans="50:51">
      <c r="AX1924">
        <f t="shared" si="436"/>
        <v>1920</v>
      </c>
      <c r="AY1924" s="34">
        <v>4.4427754557067509E-4</v>
      </c>
    </row>
    <row r="1925" spans="50:51">
      <c r="AX1925">
        <f t="shared" si="436"/>
        <v>1921</v>
      </c>
      <c r="AY1925" s="34">
        <v>4.9042871241148029E-4</v>
      </c>
    </row>
    <row r="1926" spans="50:51">
      <c r="AX1926">
        <f t="shared" si="436"/>
        <v>1922</v>
      </c>
      <c r="AY1926" s="34">
        <v>4.5488294898672735E-4</v>
      </c>
    </row>
    <row r="1927" spans="50:51">
      <c r="AX1927">
        <f t="shared" ref="AX1927:AX1990" si="437">AX1926+1</f>
        <v>1923</v>
      </c>
      <c r="AY1927" s="34">
        <v>5.3255299324482639E-4</v>
      </c>
    </row>
    <row r="1928" spans="50:51">
      <c r="AX1928">
        <f t="shared" si="437"/>
        <v>1924</v>
      </c>
      <c r="AY1928" s="34">
        <v>5.3237112504354986E-4</v>
      </c>
    </row>
    <row r="1929" spans="50:51">
      <c r="AX1929">
        <f t="shared" si="437"/>
        <v>1925</v>
      </c>
      <c r="AY1929" s="34">
        <v>5.621226634157908E-4</v>
      </c>
    </row>
    <row r="1930" spans="50:51">
      <c r="AX1930">
        <f t="shared" si="437"/>
        <v>1926</v>
      </c>
      <c r="AY1930" s="34">
        <v>6.0439161732267716E-4</v>
      </c>
    </row>
    <row r="1931" spans="50:51">
      <c r="AX1931">
        <f t="shared" si="437"/>
        <v>1927</v>
      </c>
      <c r="AY1931" s="34">
        <v>4.7919578383417126E-4</v>
      </c>
    </row>
    <row r="1932" spans="50:51">
      <c r="AX1932">
        <f t="shared" si="437"/>
        <v>1928</v>
      </c>
      <c r="AY1932" s="34">
        <v>5.0470970184022688E-4</v>
      </c>
    </row>
    <row r="1933" spans="50:51">
      <c r="AX1933">
        <f t="shared" si="437"/>
        <v>1929</v>
      </c>
      <c r="AY1933" s="34">
        <v>5.0708912037039243E-4</v>
      </c>
    </row>
    <row r="1934" spans="50:51">
      <c r="AX1934">
        <f t="shared" si="437"/>
        <v>1930</v>
      </c>
      <c r="AY1934" s="34">
        <v>4.7894100861873624E-4</v>
      </c>
    </row>
    <row r="1935" spans="50:51">
      <c r="AX1935">
        <f t="shared" si="437"/>
        <v>1931</v>
      </c>
      <c r="AY1935" s="34">
        <v>4.5403750145129874E-4</v>
      </c>
    </row>
    <row r="1936" spans="50:51">
      <c r="AX1936">
        <f t="shared" si="437"/>
        <v>1932</v>
      </c>
      <c r="AY1936" s="34">
        <v>5.0820707070707463E-4</v>
      </c>
    </row>
    <row r="1937" spans="50:51">
      <c r="AX1937">
        <f t="shared" si="437"/>
        <v>1933</v>
      </c>
      <c r="AY1937" s="34">
        <v>5.4701967592593582E-4</v>
      </c>
    </row>
    <row r="1938" spans="50:51">
      <c r="AX1938">
        <f t="shared" si="437"/>
        <v>1934</v>
      </c>
      <c r="AY1938" s="34">
        <v>5.8334784627891252E-4</v>
      </c>
    </row>
    <row r="1939" spans="50:51">
      <c r="AX1939">
        <f t="shared" si="437"/>
        <v>1935</v>
      </c>
      <c r="AY1939" s="34">
        <v>4.8676215277778918E-4</v>
      </c>
    </row>
    <row r="1940" spans="50:51">
      <c r="AX1940">
        <f t="shared" si="437"/>
        <v>1936</v>
      </c>
      <c r="AY1940" s="34">
        <v>4.5363839544872571E-4</v>
      </c>
    </row>
    <row r="1941" spans="50:51">
      <c r="AX1941">
        <f t="shared" si="437"/>
        <v>1937</v>
      </c>
      <c r="AY1941" s="34">
        <v>4.7923218029350718E-4</v>
      </c>
    </row>
    <row r="1942" spans="50:51">
      <c r="AX1942">
        <f t="shared" si="437"/>
        <v>1938</v>
      </c>
      <c r="AY1942" s="34">
        <v>4.7217126717911278E-4</v>
      </c>
    </row>
    <row r="1943" spans="50:51">
      <c r="AX1943">
        <f t="shared" si="437"/>
        <v>1939</v>
      </c>
      <c r="AY1943" s="34">
        <v>7.2974901001633739E-4</v>
      </c>
    </row>
    <row r="1944" spans="50:51">
      <c r="AX1944">
        <f t="shared" si="437"/>
        <v>1940</v>
      </c>
      <c r="AY1944" s="34">
        <v>4.621284685940168E-4</v>
      </c>
    </row>
    <row r="1945" spans="50:51">
      <c r="AX1945">
        <f t="shared" si="437"/>
        <v>1941</v>
      </c>
      <c r="AY1945" s="34">
        <v>6.9444444444451798E-4</v>
      </c>
    </row>
    <row r="1946" spans="50:51">
      <c r="AX1946">
        <f t="shared" si="437"/>
        <v>1942</v>
      </c>
      <c r="AY1946" s="34">
        <v>5.2509171907757167E-4</v>
      </c>
    </row>
    <row r="1947" spans="50:51">
      <c r="AX1947">
        <f t="shared" si="437"/>
        <v>1943</v>
      </c>
      <c r="AY1947" s="34">
        <v>4.8204748635784054E-4</v>
      </c>
    </row>
    <row r="1948" spans="50:51">
      <c r="AX1948">
        <f t="shared" si="437"/>
        <v>1944</v>
      </c>
      <c r="AY1948" s="34">
        <v>4.8465525273702154E-4</v>
      </c>
    </row>
    <row r="1949" spans="50:51">
      <c r="AX1949">
        <f t="shared" si="437"/>
        <v>1945</v>
      </c>
      <c r="AY1949" s="34">
        <v>4.3744904495691571E-4</v>
      </c>
    </row>
    <row r="1950" spans="50:51">
      <c r="AX1950">
        <f t="shared" si="437"/>
        <v>1946</v>
      </c>
      <c r="AY1950" s="34">
        <v>4.8912254731221219E-4</v>
      </c>
    </row>
    <row r="1951" spans="50:51">
      <c r="AX1951">
        <f t="shared" si="437"/>
        <v>1947</v>
      </c>
      <c r="AY1951" s="34">
        <v>4.4327247845328744E-4</v>
      </c>
    </row>
    <row r="1952" spans="50:51">
      <c r="AX1952">
        <f t="shared" si="437"/>
        <v>1948</v>
      </c>
      <c r="AY1952" s="34">
        <v>6.5306167016072393E-4</v>
      </c>
    </row>
    <row r="1953" spans="50:51">
      <c r="AX1953">
        <f t="shared" si="437"/>
        <v>1949</v>
      </c>
      <c r="AY1953" s="34">
        <v>6.075296995108841E-4</v>
      </c>
    </row>
    <row r="1954" spans="50:51">
      <c r="AX1954">
        <f t="shared" si="437"/>
        <v>1950</v>
      </c>
      <c r="AY1954" s="34">
        <v>5.3215263219191875E-4</v>
      </c>
    </row>
    <row r="1955" spans="50:51">
      <c r="AX1955">
        <f t="shared" si="437"/>
        <v>1951</v>
      </c>
      <c r="AY1955" s="34">
        <v>4.5648439319823287E-4</v>
      </c>
    </row>
    <row r="1956" spans="50:51">
      <c r="AX1956">
        <f t="shared" si="437"/>
        <v>1952</v>
      </c>
      <c r="AY1956" s="34">
        <v>4.846916491963882E-4</v>
      </c>
    </row>
    <row r="1957" spans="50:51">
      <c r="AX1957">
        <f t="shared" si="437"/>
        <v>1953</v>
      </c>
      <c r="AY1957" s="34">
        <v>4.8119212962963246E-4</v>
      </c>
    </row>
    <row r="1958" spans="50:51">
      <c r="AX1958">
        <f t="shared" si="437"/>
        <v>1954</v>
      </c>
      <c r="AY1958" s="34">
        <v>4.8010706018520173E-4</v>
      </c>
    </row>
    <row r="1959" spans="50:51">
      <c r="AX1959">
        <f t="shared" si="437"/>
        <v>1955</v>
      </c>
      <c r="AY1959" s="34">
        <v>5.3650731452454929E-4</v>
      </c>
    </row>
    <row r="1960" spans="50:51">
      <c r="AX1960">
        <f t="shared" si="437"/>
        <v>1956</v>
      </c>
      <c r="AY1960" s="34">
        <v>4.9754005572971607E-4</v>
      </c>
    </row>
    <row r="1961" spans="50:51">
      <c r="AX1961">
        <f t="shared" si="437"/>
        <v>1957</v>
      </c>
      <c r="AY1961" s="34">
        <v>4.6426912806222235E-4</v>
      </c>
    </row>
    <row r="1962" spans="50:51">
      <c r="AX1962">
        <f t="shared" si="437"/>
        <v>1958</v>
      </c>
      <c r="AY1962" s="34">
        <v>4.1945167824076704E-4</v>
      </c>
    </row>
    <row r="1963" spans="50:51">
      <c r="AX1963">
        <f t="shared" si="437"/>
        <v>1959</v>
      </c>
      <c r="AY1963" s="34">
        <v>5.6916783135336428E-4</v>
      </c>
    </row>
    <row r="1964" spans="50:51">
      <c r="AX1964">
        <f t="shared" si="437"/>
        <v>1960</v>
      </c>
      <c r="AY1964" s="34">
        <v>5.4198595146871147E-4</v>
      </c>
    </row>
    <row r="1965" spans="50:51">
      <c r="AX1965">
        <f t="shared" si="437"/>
        <v>1961</v>
      </c>
      <c r="AY1965" s="34">
        <v>5.0343582576288677E-4</v>
      </c>
    </row>
    <row r="1966" spans="50:51">
      <c r="AX1966">
        <f t="shared" si="437"/>
        <v>1962</v>
      </c>
      <c r="AY1966" s="34">
        <v>5.3793966922899533E-4</v>
      </c>
    </row>
    <row r="1967" spans="50:51">
      <c r="AX1967">
        <f t="shared" si="437"/>
        <v>1963</v>
      </c>
      <c r="AY1967" s="34">
        <v>4.6714855578849684E-4</v>
      </c>
    </row>
    <row r="1968" spans="50:51">
      <c r="AX1968">
        <f t="shared" si="437"/>
        <v>1964</v>
      </c>
      <c r="AY1968" s="34">
        <v>4.5563392546150842E-4</v>
      </c>
    </row>
    <row r="1969" spans="50:51">
      <c r="AX1969">
        <f t="shared" si="437"/>
        <v>1965</v>
      </c>
      <c r="AY1969" s="34">
        <v>4.7442853009261823E-4</v>
      </c>
    </row>
    <row r="1970" spans="50:51">
      <c r="AX1970">
        <f t="shared" si="437"/>
        <v>1966</v>
      </c>
      <c r="AY1970" s="34">
        <v>4.5918959712064084E-4</v>
      </c>
    </row>
    <row r="1971" spans="50:51">
      <c r="AX1971">
        <f t="shared" si="437"/>
        <v>1967</v>
      </c>
      <c r="AY1971" s="34">
        <v>6.3026094276095014E-4</v>
      </c>
    </row>
    <row r="1972" spans="50:51">
      <c r="AX1972">
        <f t="shared" si="437"/>
        <v>1968</v>
      </c>
      <c r="AY1972" s="34">
        <v>4.948188784395706E-4</v>
      </c>
    </row>
    <row r="1973" spans="50:51">
      <c r="AX1973">
        <f t="shared" si="437"/>
        <v>1969</v>
      </c>
      <c r="AY1973" s="34">
        <v>4.6132512229213991E-4</v>
      </c>
    </row>
    <row r="1974" spans="50:51">
      <c r="AX1974">
        <f t="shared" si="437"/>
        <v>1970</v>
      </c>
      <c r="AY1974" s="34">
        <v>4.640912532028945E-4</v>
      </c>
    </row>
    <row r="1975" spans="50:51">
      <c r="AX1975">
        <f t="shared" si="437"/>
        <v>1971</v>
      </c>
      <c r="AY1975" s="34">
        <v>4.8643867924533723E-4</v>
      </c>
    </row>
    <row r="1976" spans="50:51">
      <c r="AX1976">
        <f t="shared" si="437"/>
        <v>1972</v>
      </c>
      <c r="AY1976" s="34">
        <v>4.7013306545539785E-4</v>
      </c>
    </row>
    <row r="1977" spans="50:51">
      <c r="AX1977">
        <f t="shared" si="437"/>
        <v>1973</v>
      </c>
      <c r="AY1977" s="34">
        <v>4.9892266480321633E-4</v>
      </c>
    </row>
    <row r="1978" spans="50:51">
      <c r="AX1978">
        <f t="shared" si="437"/>
        <v>1974</v>
      </c>
      <c r="AY1978" s="34">
        <v>4.0418268110879426E-4</v>
      </c>
    </row>
    <row r="1979" spans="50:51">
      <c r="AX1979">
        <f t="shared" si="437"/>
        <v>1975</v>
      </c>
      <c r="AY1979" s="34">
        <v>5.0581243469174214E-4</v>
      </c>
    </row>
    <row r="1980" spans="50:51">
      <c r="AX1980">
        <f t="shared" si="437"/>
        <v>1976</v>
      </c>
      <c r="AY1980" s="34">
        <v>5.1147944327975482E-4</v>
      </c>
    </row>
    <row r="1981" spans="50:51">
      <c r="AX1981">
        <f t="shared" si="437"/>
        <v>1977</v>
      </c>
      <c r="AY1981" s="34">
        <v>6.2365333100397515E-4</v>
      </c>
    </row>
    <row r="1982" spans="50:51">
      <c r="AX1982">
        <f t="shared" si="437"/>
        <v>1978</v>
      </c>
      <c r="AY1982" s="34">
        <v>6.5797519217332867E-4</v>
      </c>
    </row>
    <row r="1983" spans="50:51">
      <c r="AX1983">
        <f t="shared" si="437"/>
        <v>1979</v>
      </c>
      <c r="AY1983" s="34">
        <v>7.1135202600721694E-4</v>
      </c>
    </row>
    <row r="1984" spans="50:51">
      <c r="AX1984">
        <f t="shared" si="437"/>
        <v>1980</v>
      </c>
      <c r="AY1984" s="34">
        <v>6.7017505787039691E-4</v>
      </c>
    </row>
    <row r="1985" spans="50:51">
      <c r="AX1985">
        <f t="shared" si="437"/>
        <v>1981</v>
      </c>
      <c r="AY1985" s="34">
        <v>4.9175256231074281E-4</v>
      </c>
    </row>
    <row r="1986" spans="50:51">
      <c r="AX1986">
        <f t="shared" si="437"/>
        <v>1982</v>
      </c>
      <c r="AY1986" s="34">
        <v>4.5870457721872447E-4</v>
      </c>
    </row>
    <row r="1987" spans="50:51">
      <c r="AX1987">
        <f t="shared" si="437"/>
        <v>1983</v>
      </c>
      <c r="AY1987" s="34">
        <v>5.5820416811797459E-4</v>
      </c>
    </row>
    <row r="1988" spans="50:51">
      <c r="AX1988">
        <f t="shared" si="437"/>
        <v>1984</v>
      </c>
      <c r="AY1988" s="34">
        <v>5.4796006944448381E-4</v>
      </c>
    </row>
    <row r="1989" spans="50:51">
      <c r="AX1989">
        <f t="shared" si="437"/>
        <v>1985</v>
      </c>
      <c r="AY1989" s="34">
        <v>4.4442267502613046E-4</v>
      </c>
    </row>
    <row r="1990" spans="50:51">
      <c r="AX1990">
        <f t="shared" si="437"/>
        <v>1986</v>
      </c>
      <c r="AY1990" s="34">
        <v>4.8720300489169503E-4</v>
      </c>
    </row>
    <row r="1991" spans="50:51">
      <c r="AX1991">
        <f t="shared" ref="AX1991:AX2001" si="438">AX1990+1</f>
        <v>1987</v>
      </c>
      <c r="AY1991" s="34">
        <v>5.4909729478693674E-4</v>
      </c>
    </row>
    <row r="1992" spans="50:51">
      <c r="AX1992">
        <f t="shared" si="438"/>
        <v>1988</v>
      </c>
      <c r="AY1992" s="34">
        <v>4.0483861604553314E-4</v>
      </c>
    </row>
    <row r="1993" spans="50:51">
      <c r="AX1993">
        <f t="shared" si="438"/>
        <v>1989</v>
      </c>
      <c r="AY1993" s="34">
        <v>6.1855782669462806E-4</v>
      </c>
    </row>
    <row r="1994" spans="50:51">
      <c r="AX1994">
        <f t="shared" si="438"/>
        <v>1990</v>
      </c>
      <c r="AY1994" s="34">
        <v>4.8236227579779233E-4</v>
      </c>
    </row>
    <row r="1995" spans="50:51">
      <c r="AX1995">
        <f t="shared" si="438"/>
        <v>1991</v>
      </c>
      <c r="AY1995" s="34">
        <v>5.7710225949223382E-4</v>
      </c>
    </row>
    <row r="1996" spans="50:51">
      <c r="AX1996">
        <f t="shared" si="438"/>
        <v>1992</v>
      </c>
      <c r="AY1996" s="34">
        <v>5.0918692129630781E-4</v>
      </c>
    </row>
    <row r="1997" spans="50:51">
      <c r="AX1997">
        <f t="shared" si="438"/>
        <v>1993</v>
      </c>
      <c r="AY1997" s="34">
        <v>4.5506493128347203E-4</v>
      </c>
    </row>
    <row r="1998" spans="50:51">
      <c r="AX1998">
        <f t="shared" si="438"/>
        <v>1994</v>
      </c>
      <c r="AY1998" s="34">
        <v>6.3780767444564929E-4</v>
      </c>
    </row>
    <row r="1999" spans="50:51">
      <c r="AX1999">
        <f t="shared" si="438"/>
        <v>1995</v>
      </c>
      <c r="AY1999" s="34">
        <v>4.5684835779176051E-4</v>
      </c>
    </row>
    <row r="2000" spans="50:51">
      <c r="AX2000">
        <f t="shared" si="438"/>
        <v>1996</v>
      </c>
      <c r="AY2000" s="34">
        <v>4.420280390108286E-4</v>
      </c>
    </row>
    <row r="2001" spans="50:51">
      <c r="AX2001">
        <f t="shared" si="438"/>
        <v>1997</v>
      </c>
      <c r="AY2001" s="34">
        <v>5.2359079298734809E-4</v>
      </c>
    </row>
    <row r="2002" spans="50:51">
      <c r="AX2002">
        <f>AX2001+1</f>
        <v>1998</v>
      </c>
      <c r="AY2002" s="34">
        <v>6.2270702306083342E-4</v>
      </c>
    </row>
    <row r="2003" spans="50:51">
      <c r="AX2003">
        <f t="shared" ref="AX2003:AX2004" si="439">AX2002+1</f>
        <v>1999</v>
      </c>
      <c r="AY2003" s="34">
        <v>5.2345387840671868E-4</v>
      </c>
    </row>
    <row r="2004" spans="50:51">
      <c r="AX2004">
        <f t="shared" si="439"/>
        <v>2000</v>
      </c>
      <c r="AY2004" s="34">
        <v>5.2293771043771724E-4</v>
      </c>
    </row>
  </sheetData>
  <mergeCells count="4">
    <mergeCell ref="AI3:AO3"/>
    <mergeCell ref="J3:U3"/>
    <mergeCell ref="V3:AH3"/>
    <mergeCell ref="D3:I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04"/>
  <sheetViews>
    <sheetView topLeftCell="A13" workbookViewId="0">
      <selection activeCell="P16" sqref="P16"/>
    </sheetView>
  </sheetViews>
  <sheetFormatPr defaultRowHeight="15.75"/>
  <cols>
    <col min="12" max="12" width="10.875" bestFit="1" customWidth="1"/>
    <col min="13" max="13" width="13.875" bestFit="1" customWidth="1"/>
    <col min="14" max="14" width="11.125" bestFit="1" customWidth="1"/>
    <col min="15" max="15" width="11.875" bestFit="1" customWidth="1"/>
    <col min="16" max="16" width="12.375" bestFit="1" customWidth="1"/>
    <col min="19" max="19" width="13.875" bestFit="1" customWidth="1"/>
    <col min="20" max="20" width="10.75" bestFit="1" customWidth="1"/>
    <col min="21" max="21" width="11.875" bestFit="1" customWidth="1"/>
    <col min="38" max="38" width="10.875" bestFit="1" customWidth="1"/>
    <col min="40" max="40" width="13.25" bestFit="1" customWidth="1"/>
    <col min="42" max="42" width="10.875" bestFit="1" customWidth="1"/>
    <col min="43" max="43" width="15.5" bestFit="1" customWidth="1"/>
  </cols>
  <sheetData>
    <row r="1" spans="1:57">
      <c r="D1" t="s">
        <v>1</v>
      </c>
      <c r="E1" s="33">
        <f>11/24</f>
        <v>0.45833333333333331</v>
      </c>
      <c r="G1" t="s">
        <v>2</v>
      </c>
      <c r="H1" s="33">
        <f>21/24</f>
        <v>0.875</v>
      </c>
    </row>
    <row r="2" spans="1:57">
      <c r="A2" s="35" t="s">
        <v>79</v>
      </c>
      <c r="B2" s="35"/>
      <c r="C2" s="35"/>
      <c r="D2" s="35"/>
    </row>
    <row r="3" spans="1:57">
      <c r="D3" s="54" t="s">
        <v>5</v>
      </c>
      <c r="E3" s="54"/>
      <c r="F3" s="54"/>
      <c r="G3" s="54"/>
      <c r="H3" s="54"/>
      <c r="I3" s="54"/>
      <c r="J3" s="55" t="s">
        <v>6</v>
      </c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7" t="s">
        <v>7</v>
      </c>
      <c r="AC3" s="57"/>
      <c r="AD3" s="57"/>
      <c r="AE3" s="57"/>
      <c r="AF3" s="57"/>
      <c r="AG3" s="57"/>
      <c r="AH3" s="57"/>
      <c r="AI3" s="53" t="s">
        <v>77</v>
      </c>
      <c r="AJ3" s="53"/>
      <c r="AK3" s="53"/>
      <c r="AL3" s="53"/>
      <c r="AM3" s="53"/>
      <c r="AN3" s="53"/>
      <c r="AO3" s="53"/>
      <c r="AY3" t="s">
        <v>4</v>
      </c>
      <c r="BD3" t="s">
        <v>50</v>
      </c>
      <c r="BE3" t="s">
        <v>51</v>
      </c>
    </row>
    <row r="4" spans="1:57">
      <c r="A4" s="3" t="s">
        <v>8</v>
      </c>
      <c r="B4" s="6" t="s">
        <v>9</v>
      </c>
      <c r="C4" s="4" t="s">
        <v>10</v>
      </c>
      <c r="D4" s="17" t="s">
        <v>11</v>
      </c>
      <c r="E4" s="20" t="s">
        <v>12</v>
      </c>
      <c r="F4" s="17" t="s">
        <v>13</v>
      </c>
      <c r="G4" s="17" t="s">
        <v>14</v>
      </c>
      <c r="H4" s="17" t="s">
        <v>15</v>
      </c>
      <c r="I4" s="17" t="s">
        <v>16</v>
      </c>
      <c r="J4" s="15" t="s">
        <v>17</v>
      </c>
      <c r="K4" s="22" t="s">
        <v>12</v>
      </c>
      <c r="L4" s="15" t="s">
        <v>18</v>
      </c>
      <c r="M4" s="15" t="s">
        <v>19</v>
      </c>
      <c r="N4" s="15" t="s">
        <v>20</v>
      </c>
      <c r="O4" s="15" t="s">
        <v>21</v>
      </c>
      <c r="P4" s="13" t="s">
        <v>22</v>
      </c>
      <c r="Q4" s="22" t="s">
        <v>12</v>
      </c>
      <c r="R4" s="13" t="s">
        <v>23</v>
      </c>
      <c r="S4" s="13" t="s">
        <v>24</v>
      </c>
      <c r="T4" s="13" t="s">
        <v>25</v>
      </c>
      <c r="U4" s="13" t="s">
        <v>26</v>
      </c>
      <c r="V4" s="11" t="s">
        <v>27</v>
      </c>
      <c r="W4" s="22" t="s">
        <v>12</v>
      </c>
      <c r="X4" s="11" t="s">
        <v>28</v>
      </c>
      <c r="Y4" s="11" t="s">
        <v>29</v>
      </c>
      <c r="Z4" s="11" t="s">
        <v>30</v>
      </c>
      <c r="AA4" s="11" t="s">
        <v>31</v>
      </c>
      <c r="AB4" s="9" t="s">
        <v>32</v>
      </c>
      <c r="AC4" s="22" t="s">
        <v>12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7" t="s">
        <v>38</v>
      </c>
      <c r="AJ4" s="22" t="s">
        <v>12</v>
      </c>
      <c r="AK4" s="7" t="s">
        <v>39</v>
      </c>
      <c r="AL4" s="7" t="s">
        <v>40</v>
      </c>
      <c r="AM4" s="7" t="s">
        <v>41</v>
      </c>
      <c r="AN4" s="7" t="s">
        <v>42</v>
      </c>
      <c r="AO4" s="7" t="s">
        <v>43</v>
      </c>
      <c r="AP4" s="3" t="s">
        <v>44</v>
      </c>
      <c r="AQ4" s="3" t="s">
        <v>45</v>
      </c>
      <c r="AR4" s="4" t="s">
        <v>46</v>
      </c>
      <c r="AS4" s="4" t="s">
        <v>47</v>
      </c>
      <c r="AT4" s="4" t="s">
        <v>48</v>
      </c>
      <c r="AY4" s="33">
        <f ca="1">AS352</f>
        <v>6.171646302660026E-4</v>
      </c>
      <c r="BA4" t="s">
        <v>49</v>
      </c>
      <c r="BB4" s="34">
        <f>AVERAGE(AY5:AY2004)</f>
        <v>7.3108153955077511E-4</v>
      </c>
      <c r="BD4" s="34">
        <f>BB7</f>
        <v>4.9895793559886028E-4</v>
      </c>
      <c r="BE4">
        <f t="array" ref="BE4:BE67">FREQUENCY(AY5:AY2004,BD4:BD67)</f>
        <v>1</v>
      </c>
    </row>
    <row r="5" spans="1:57" ht="15.6" customHeight="1">
      <c r="A5" s="2">
        <v>191</v>
      </c>
      <c r="B5" s="1">
        <f>A5/86400</f>
        <v>2.2106481481481482E-3</v>
      </c>
      <c r="C5" s="5">
        <f>E1+B5</f>
        <v>0.46054398148148146</v>
      </c>
      <c r="D5" s="18">
        <f t="shared" ref="D5:D68" si="0">C5</f>
        <v>0.46054398148148146</v>
      </c>
      <c r="E5" s="20"/>
      <c r="F5" s="18">
        <f>D5</f>
        <v>0.46054398148148146</v>
      </c>
      <c r="G5" s="25">
        <f ca="1">RANDBETWEEN(10,30)</f>
        <v>12</v>
      </c>
      <c r="H5" s="26">
        <f ca="1">G5/86400</f>
        <v>1.3888888888888889E-4</v>
      </c>
      <c r="I5" s="18">
        <f ca="1">D5+H5</f>
        <v>0.46068287037037037</v>
      </c>
      <c r="J5" s="16">
        <f ca="1">I5</f>
        <v>0.46068287037037037</v>
      </c>
      <c r="K5" s="22"/>
      <c r="L5" s="16">
        <f ca="1">J5</f>
        <v>0.46068287037037037</v>
      </c>
      <c r="M5" s="15">
        <f ca="1">RANDBETWEEN(8,35)</f>
        <v>16</v>
      </c>
      <c r="N5" s="16">
        <f ca="1">M5/86400</f>
        <v>1.8518518518518518E-4</v>
      </c>
      <c r="O5" s="16">
        <f ca="1">L5+N5</f>
        <v>0.46086805555555554</v>
      </c>
      <c r="P5" s="14">
        <f ca="1">O5</f>
        <v>0.46086805555555554</v>
      </c>
      <c r="Q5" s="22"/>
      <c r="R5" s="14">
        <f ca="1">P5</f>
        <v>0.46086805555555554</v>
      </c>
      <c r="S5" s="13">
        <f ca="1">RANDBETWEEN(15,45)</f>
        <v>40</v>
      </c>
      <c r="T5" s="14">
        <f ca="1">S5/86400</f>
        <v>4.6296296296296298E-4</v>
      </c>
      <c r="U5" s="14">
        <f ca="1">R5+T5</f>
        <v>0.46133101851851849</v>
      </c>
      <c r="V5" s="12">
        <f ca="1">U5</f>
        <v>0.46133101851851849</v>
      </c>
      <c r="W5" s="22"/>
      <c r="X5" s="12">
        <f ca="1">V5</f>
        <v>0.46133101851851849</v>
      </c>
      <c r="Y5" s="11">
        <f ca="1">RANDBETWEEN(20,50)</f>
        <v>36</v>
      </c>
      <c r="Z5" s="12">
        <f ca="1">Y5/86400</f>
        <v>4.1666666666666669E-4</v>
      </c>
      <c r="AA5" s="12">
        <f ca="1">X5+Z5</f>
        <v>0.46174768518518516</v>
      </c>
      <c r="AB5" s="10">
        <f ca="1">AA5</f>
        <v>0.46174768518518516</v>
      </c>
      <c r="AC5" s="22"/>
      <c r="AD5" s="10">
        <f ca="1">AB5</f>
        <v>0.46174768518518516</v>
      </c>
      <c r="AE5" s="9">
        <f t="shared" ref="AE5:AE68" ca="1" si="1">IF(AH5=$AD$355,RANDBETWEEN($AE$355,$AF$355),IF(AH5=$AD$356,RANDBETWEEN($AE$356,$AF$356),RANDBETWEEN($AE$357,$AF$357)))</f>
        <v>41</v>
      </c>
      <c r="AF5" s="10">
        <f ca="1">AE5/86400</f>
        <v>4.7453703703703704E-4</v>
      </c>
      <c r="AG5" s="10">
        <f ca="1">AD5+AF5</f>
        <v>0.4622222222222222</v>
      </c>
      <c r="AH5" s="9" t="str">
        <f t="shared" ref="AH5:AH68" ca="1" si="2">IF(RAND()&lt;$AC$355,$AD$355,IF(RAND()&lt;$AC$356,$AD$356,$AD$357))</f>
        <v>Bowl</v>
      </c>
      <c r="AI5" s="8">
        <f ca="1">AG5</f>
        <v>0.4622222222222222</v>
      </c>
      <c r="AJ5" s="22"/>
      <c r="AK5" s="8">
        <f ca="1">AI5</f>
        <v>0.4622222222222222</v>
      </c>
      <c r="AL5" s="7">
        <f t="shared" ref="AL5:AL68" ca="1" si="3">IF(AO5=$AK$355,RANDBETWEEN($AL$355,$AM$355),RANDBETWEEN($AL$356,$AM$356))</f>
        <v>27</v>
      </c>
      <c r="AM5" s="8">
        <f ca="1">AL5/86400</f>
        <v>3.1250000000000001E-4</v>
      </c>
      <c r="AN5" s="8">
        <f ca="1">AK5+AM5</f>
        <v>0.46253472222222219</v>
      </c>
      <c r="AO5" s="7" t="str">
        <f t="shared" ref="AO5:AO68" ca="1" si="4">IF(RAND()&lt;$AJ$355,$AK$355,$AK$356)</f>
        <v>Debit</v>
      </c>
      <c r="AP5" s="3"/>
      <c r="AQ5" s="1">
        <f ca="1">AM5+AF5+Z5+T5+N5+H5</f>
        <v>1.9907407407407408E-3</v>
      </c>
      <c r="AR5">
        <f>IF(C5&lt;$H$1, 1,0)</f>
        <v>1</v>
      </c>
      <c r="AT5" s="33">
        <f ca="1">AQ5*AR5</f>
        <v>1.9907407407407408E-3</v>
      </c>
      <c r="AX5">
        <v>1</v>
      </c>
      <c r="AY5" s="33">
        <f t="dataTable" ref="AY5:AY2004" dt2D="0" dtr="0" r1="AX1" ca="1"/>
        <v>6.6354047346316224E-4</v>
      </c>
      <c r="BA5" t="s">
        <v>52</v>
      </c>
      <c r="BB5" s="34">
        <f>_xlfn.STDEV.P(AY5:AY2004)</f>
        <v>1.1088843547312696E-4</v>
      </c>
      <c r="BD5" s="34">
        <f>BD4+$BB$10</f>
        <v>5.1053200967293439E-4</v>
      </c>
      <c r="BE5">
        <v>2</v>
      </c>
    </row>
    <row r="6" spans="1:57">
      <c r="A6" s="2">
        <v>172</v>
      </c>
      <c r="B6" s="1">
        <f t="shared" ref="B6:B69" si="5">A6/86400</f>
        <v>1.9907407407407408E-3</v>
      </c>
      <c r="C6" s="5">
        <f>C5+B6</f>
        <v>0.46253472222222219</v>
      </c>
      <c r="D6" s="18">
        <f t="shared" si="0"/>
        <v>0.46253472222222219</v>
      </c>
      <c r="E6" s="21">
        <f ca="1">MAX(0,(I5-D6))</f>
        <v>0</v>
      </c>
      <c r="F6" s="18">
        <f ca="1">D6+E6</f>
        <v>0.46253472222222219</v>
      </c>
      <c r="G6" s="25">
        <f t="shared" ref="G6:G69" ca="1" si="6">RANDBETWEEN(10,30)</f>
        <v>30</v>
      </c>
      <c r="H6" s="18">
        <f ca="1">G6/86400</f>
        <v>3.4722222222222224E-4</v>
      </c>
      <c r="I6" s="18">
        <f ca="1">F6+H6</f>
        <v>0.46288194444444442</v>
      </c>
      <c r="J6" s="16">
        <f ca="1">I6</f>
        <v>0.46288194444444442</v>
      </c>
      <c r="K6" s="23">
        <f ca="1">MAX(0,(AA5-J6))</f>
        <v>0</v>
      </c>
      <c r="L6" s="16">
        <f ca="1">J6+K6</f>
        <v>0.46288194444444442</v>
      </c>
      <c r="M6" s="15">
        <f t="shared" ref="M6:M69" ca="1" si="7">RANDBETWEEN(8,35)</f>
        <v>8</v>
      </c>
      <c r="N6" s="16">
        <f t="shared" ref="N6:N69" ca="1" si="8">M6/86400</f>
        <v>9.2592592592592588E-5</v>
      </c>
      <c r="O6" s="16">
        <f ca="1">L6+N6</f>
        <v>0.462974537037037</v>
      </c>
      <c r="P6" s="14">
        <f ca="1">O6</f>
        <v>0.462974537037037</v>
      </c>
      <c r="Q6" s="23">
        <f>0</f>
        <v>0</v>
      </c>
      <c r="R6" s="14">
        <f ca="1">P6+Q6</f>
        <v>0.462974537037037</v>
      </c>
      <c r="S6" s="13">
        <f t="shared" ref="S6:S69" ca="1" si="9">RANDBETWEEN(15,45)</f>
        <v>27</v>
      </c>
      <c r="T6" s="14">
        <f t="shared" ref="T6:T69" ca="1" si="10">S6/86400</f>
        <v>3.1250000000000001E-4</v>
      </c>
      <c r="U6" s="14">
        <f ca="1">R6+T6</f>
        <v>0.463287037037037</v>
      </c>
      <c r="V6" s="12">
        <f ca="1">U6</f>
        <v>0.463287037037037</v>
      </c>
      <c r="W6" s="23">
        <f>0</f>
        <v>0</v>
      </c>
      <c r="X6" s="12">
        <f ca="1">V6+W6</f>
        <v>0.463287037037037</v>
      </c>
      <c r="Y6" s="11">
        <f t="shared" ref="Y6:Y69" ca="1" si="11">RANDBETWEEN(20,50)</f>
        <v>38</v>
      </c>
      <c r="Z6" s="12">
        <f t="shared" ref="Z6:Z69" ca="1" si="12">Y6/86400</f>
        <v>4.3981481481481481E-4</v>
      </c>
      <c r="AA6" s="12">
        <f ca="1">X6+Z6</f>
        <v>0.46372685185185181</v>
      </c>
      <c r="AB6" s="10">
        <f ca="1">AA6</f>
        <v>0.46372685185185181</v>
      </c>
      <c r="AC6" s="44">
        <f t="shared" ref="AC6:AC69" ca="1" si="13">MAX(0,(AG5-AB6))</f>
        <v>0</v>
      </c>
      <c r="AD6" s="10">
        <f ca="1">AB6+AC6</f>
        <v>0.46372685185185181</v>
      </c>
      <c r="AE6" s="9">
        <f t="shared" ca="1" si="1"/>
        <v>41</v>
      </c>
      <c r="AF6" s="10">
        <f t="shared" ref="AF6:AF69" ca="1" si="14">AE6/86400</f>
        <v>4.7453703703703704E-4</v>
      </c>
      <c r="AG6" s="10">
        <f ca="1">AD6+AF6</f>
        <v>0.46420138888888884</v>
      </c>
      <c r="AH6" s="9" t="str">
        <f t="shared" ca="1" si="2"/>
        <v>Quesadilla</v>
      </c>
      <c r="AI6" s="8">
        <f ca="1">AG6</f>
        <v>0.46420138888888884</v>
      </c>
      <c r="AJ6" s="23">
        <f ca="1">MAX(0,(AN5-AI6))</f>
        <v>0</v>
      </c>
      <c r="AK6" s="8">
        <f ca="1">AI6+AJ6</f>
        <v>0.46420138888888884</v>
      </c>
      <c r="AL6" s="7">
        <f t="shared" ca="1" si="3"/>
        <v>11</v>
      </c>
      <c r="AM6" s="8">
        <f t="shared" ref="AM6:AM69" ca="1" si="15">AL6/86400</f>
        <v>1.273148148148148E-4</v>
      </c>
      <c r="AN6" s="8">
        <f t="shared" ref="AN6:AN69" ca="1" si="16">AK6+AM6</f>
        <v>0.46432870370370366</v>
      </c>
      <c r="AO6" s="7" t="str">
        <f t="shared" ca="1" si="4"/>
        <v>Debit</v>
      </c>
      <c r="AP6" s="1">
        <f ca="1">E6+K6+Q6+W6+AC6+AJ6</f>
        <v>0</v>
      </c>
      <c r="AQ6" s="1">
        <f t="shared" ref="AQ6:AQ68" ca="1" si="17">AM6+AF6+Z6+T6+N6+H6</f>
        <v>1.7939814814814817E-3</v>
      </c>
      <c r="AR6">
        <f t="shared" ref="AR6:AR69" si="18">IF(C6&lt;$H$1, 1,0)</f>
        <v>1</v>
      </c>
      <c r="AS6" s="33">
        <f ca="1">AP6*AR6</f>
        <v>0</v>
      </c>
      <c r="AT6" s="33">
        <f t="shared" ref="AT6:AT69" ca="1" si="19">AQ6*AR6</f>
        <v>1.7939814814814817E-3</v>
      </c>
      <c r="AX6">
        <f t="shared" ref="AX6:AX14" si="20">AX5+1</f>
        <v>2</v>
      </c>
      <c r="AY6" s="33">
        <v>6.8183626065929862E-4</v>
      </c>
      <c r="BA6" t="s">
        <v>53</v>
      </c>
      <c r="BB6" s="34">
        <f>MAX(AY5:AY2004)</f>
        <v>1.4378500063638858E-3</v>
      </c>
      <c r="BD6" s="34">
        <f t="shared" ref="BD6:BD67" si="21">BD5+$BB$10</f>
        <v>5.2210608374700851E-4</v>
      </c>
      <c r="BE6">
        <v>6</v>
      </c>
    </row>
    <row r="7" spans="1:57">
      <c r="A7" s="2">
        <v>111</v>
      </c>
      <c r="B7" s="1">
        <f t="shared" si="5"/>
        <v>1.2847222222222223E-3</v>
      </c>
      <c r="C7" s="5">
        <f t="shared" ref="C7:C70" si="22">C6+B7</f>
        <v>0.4638194444444444</v>
      </c>
      <c r="D7" s="18">
        <f t="shared" si="0"/>
        <v>0.4638194444444444</v>
      </c>
      <c r="E7" s="21">
        <f t="shared" ref="E7:E70" ca="1" si="23">MAX(0,(I6-D7))</f>
        <v>0</v>
      </c>
      <c r="F7" s="18">
        <f t="shared" ref="F7:F70" ca="1" si="24">D7+E7</f>
        <v>0.4638194444444444</v>
      </c>
      <c r="G7" s="25">
        <f t="shared" ca="1" si="6"/>
        <v>27</v>
      </c>
      <c r="H7" s="18">
        <f t="shared" ref="H7:H70" ca="1" si="25">G7/86400</f>
        <v>3.1250000000000001E-4</v>
      </c>
      <c r="I7" s="18">
        <f t="shared" ref="I7:I70" ca="1" si="26">F7+H7</f>
        <v>0.46413194444444439</v>
      </c>
      <c r="J7" s="16">
        <f t="shared" ref="J7:J70" ca="1" si="27">I7</f>
        <v>0.46413194444444439</v>
      </c>
      <c r="K7" s="23">
        <f t="shared" ref="K7:K70" ca="1" si="28">MAX(0,(AA6-J7))</f>
        <v>0</v>
      </c>
      <c r="L7" s="16">
        <f t="shared" ref="L7:L70" ca="1" si="29">J7+K7</f>
        <v>0.46413194444444439</v>
      </c>
      <c r="M7" s="15">
        <f t="shared" ca="1" si="7"/>
        <v>14</v>
      </c>
      <c r="N7" s="16">
        <f t="shared" ca="1" si="8"/>
        <v>1.6203703703703703E-4</v>
      </c>
      <c r="O7" s="16">
        <f t="shared" ref="O7:O70" ca="1" si="30">L7+N7</f>
        <v>0.46429398148148143</v>
      </c>
      <c r="P7" s="14">
        <f t="shared" ref="P7:P70" ca="1" si="31">O7</f>
        <v>0.46429398148148143</v>
      </c>
      <c r="Q7" s="23">
        <f>0</f>
        <v>0</v>
      </c>
      <c r="R7" s="14">
        <f t="shared" ref="R7:R70" ca="1" si="32">P7+Q7</f>
        <v>0.46429398148148143</v>
      </c>
      <c r="S7" s="13">
        <f t="shared" ca="1" si="9"/>
        <v>25</v>
      </c>
      <c r="T7" s="14">
        <f t="shared" ca="1" si="10"/>
        <v>2.8935185185185184E-4</v>
      </c>
      <c r="U7" s="14">
        <f t="shared" ref="U7:U70" ca="1" si="33">R7+T7</f>
        <v>0.46458333333333329</v>
      </c>
      <c r="V7" s="12">
        <f t="shared" ref="V7:V70" ca="1" si="34">U7</f>
        <v>0.46458333333333329</v>
      </c>
      <c r="W7" s="23">
        <f>0</f>
        <v>0</v>
      </c>
      <c r="X7" s="12">
        <f t="shared" ref="X7:X70" ca="1" si="35">V7+W7</f>
        <v>0.46458333333333329</v>
      </c>
      <c r="Y7" s="11">
        <f t="shared" ca="1" si="11"/>
        <v>43</v>
      </c>
      <c r="Z7" s="12">
        <f t="shared" ca="1" si="12"/>
        <v>4.9768518518518521E-4</v>
      </c>
      <c r="AA7" s="12">
        <f t="shared" ref="AA7:AA70" ca="1" si="36">X7+Z7</f>
        <v>0.46508101851851846</v>
      </c>
      <c r="AB7" s="10">
        <f t="shared" ref="AB7:AB70" ca="1" si="37">AA7</f>
        <v>0.46508101851851846</v>
      </c>
      <c r="AC7" s="45">
        <f t="shared" ca="1" si="13"/>
        <v>0</v>
      </c>
      <c r="AD7" s="10">
        <f t="shared" ref="AD7:AD70" ca="1" si="38">AB7+AC7</f>
        <v>0.46508101851851846</v>
      </c>
      <c r="AE7" s="9">
        <f t="shared" ca="1" si="1"/>
        <v>70</v>
      </c>
      <c r="AF7" s="10">
        <f t="shared" ca="1" si="14"/>
        <v>8.1018518518518516E-4</v>
      </c>
      <c r="AG7" s="10">
        <f t="shared" ref="AG7:AG70" ca="1" si="39">AD7+AF7</f>
        <v>0.46589120370370363</v>
      </c>
      <c r="AH7" s="9" t="str">
        <f t="shared" ca="1" si="2"/>
        <v>Quesadilla</v>
      </c>
      <c r="AI7" s="8">
        <f t="shared" ref="AI7:AI70" ca="1" si="40">AG7</f>
        <v>0.46589120370370363</v>
      </c>
      <c r="AJ7" s="23">
        <f t="shared" ref="AJ7:AJ70" ca="1" si="41">MAX(0,(AN6-AI7))</f>
        <v>0</v>
      </c>
      <c r="AK7" s="8">
        <f ca="1">AI7+AJ7</f>
        <v>0.46589120370370363</v>
      </c>
      <c r="AL7" s="7">
        <f t="shared" ca="1" si="3"/>
        <v>49</v>
      </c>
      <c r="AM7" s="8">
        <f t="shared" ca="1" si="15"/>
        <v>5.6712962962962967E-4</v>
      </c>
      <c r="AN7" s="8">
        <f t="shared" ca="1" si="16"/>
        <v>0.46645833333333325</v>
      </c>
      <c r="AO7" s="7" t="str">
        <f t="shared" ca="1" si="4"/>
        <v>Cash</v>
      </c>
      <c r="AP7" s="1">
        <f ca="1">E7+K7+Q7+W7+AC7+AJ7</f>
        <v>0</v>
      </c>
      <c r="AQ7" s="1">
        <f ca="1">AM7+AF7+Z7+T7+N7+H7</f>
        <v>2.6388888888888885E-3</v>
      </c>
      <c r="AR7">
        <f>IF(C7&lt;$H$1, 1,0)</f>
        <v>1</v>
      </c>
      <c r="AS7" s="33">
        <f t="shared" ref="AS7:AS70" ca="1" si="42">AP7*AR7</f>
        <v>0</v>
      </c>
      <c r="AT7" s="33">
        <f t="shared" ca="1" si="19"/>
        <v>2.6388888888888885E-3</v>
      </c>
      <c r="AX7">
        <f t="shared" si="20"/>
        <v>3</v>
      </c>
      <c r="AY7" s="33">
        <v>6.8235331551485634E-4</v>
      </c>
      <c r="BA7" t="s">
        <v>54</v>
      </c>
      <c r="BB7" s="34">
        <f>MIN(AY5:AY2004)</f>
        <v>4.9895793559886028E-4</v>
      </c>
      <c r="BD7" s="34">
        <f t="shared" si="21"/>
        <v>5.3368015782108262E-4</v>
      </c>
      <c r="BE7">
        <v>13</v>
      </c>
    </row>
    <row r="8" spans="1:57">
      <c r="A8" s="2">
        <v>56</v>
      </c>
      <c r="B8" s="1">
        <f t="shared" si="5"/>
        <v>6.4814814814814813E-4</v>
      </c>
      <c r="C8" s="5">
        <f t="shared" si="22"/>
        <v>0.46446759259259257</v>
      </c>
      <c r="D8" s="18">
        <f t="shared" si="0"/>
        <v>0.46446759259259257</v>
      </c>
      <c r="E8" s="21">
        <f t="shared" ca="1" si="23"/>
        <v>0</v>
      </c>
      <c r="F8" s="18">
        <f t="shared" ca="1" si="24"/>
        <v>0.46446759259259257</v>
      </c>
      <c r="G8" s="25">
        <f t="shared" ca="1" si="6"/>
        <v>11</v>
      </c>
      <c r="H8" s="18">
        <f t="shared" ca="1" si="25"/>
        <v>1.273148148148148E-4</v>
      </c>
      <c r="I8" s="18">
        <f t="shared" ca="1" si="26"/>
        <v>0.46459490740740739</v>
      </c>
      <c r="J8" s="16">
        <f t="shared" ca="1" si="27"/>
        <v>0.46459490740740739</v>
      </c>
      <c r="K8" s="23">
        <f t="shared" ca="1" si="28"/>
        <v>4.8611111111107608E-4</v>
      </c>
      <c r="L8" s="16">
        <f t="shared" ca="1" si="29"/>
        <v>0.46508101851851846</v>
      </c>
      <c r="M8" s="15">
        <f t="shared" ca="1" si="7"/>
        <v>27</v>
      </c>
      <c r="N8" s="16">
        <f t="shared" ca="1" si="8"/>
        <v>3.1250000000000001E-4</v>
      </c>
      <c r="O8" s="16">
        <f t="shared" ca="1" si="30"/>
        <v>0.46539351851851846</v>
      </c>
      <c r="P8" s="14">
        <f t="shared" ca="1" si="31"/>
        <v>0.46539351851851846</v>
      </c>
      <c r="Q8" s="23">
        <f>0</f>
        <v>0</v>
      </c>
      <c r="R8" s="14">
        <f t="shared" ca="1" si="32"/>
        <v>0.46539351851851846</v>
      </c>
      <c r="S8" s="13">
        <f t="shared" ca="1" si="9"/>
        <v>45</v>
      </c>
      <c r="T8" s="14">
        <f t="shared" ca="1" si="10"/>
        <v>5.2083333333333333E-4</v>
      </c>
      <c r="U8" s="14">
        <f t="shared" ca="1" si="33"/>
        <v>0.46591435185185182</v>
      </c>
      <c r="V8" s="12">
        <f t="shared" ca="1" si="34"/>
        <v>0.46591435185185182</v>
      </c>
      <c r="W8" s="23">
        <f>0</f>
        <v>0</v>
      </c>
      <c r="X8" s="12">
        <f t="shared" ca="1" si="35"/>
        <v>0.46591435185185182</v>
      </c>
      <c r="Y8" s="11">
        <f t="shared" ca="1" si="11"/>
        <v>49</v>
      </c>
      <c r="Z8" s="12">
        <f t="shared" ca="1" si="12"/>
        <v>5.6712962962962967E-4</v>
      </c>
      <c r="AA8" s="12">
        <f t="shared" ca="1" si="36"/>
        <v>0.46648148148148144</v>
      </c>
      <c r="AB8" s="10">
        <f t="shared" ca="1" si="37"/>
        <v>0.46648148148148144</v>
      </c>
      <c r="AC8" s="45">
        <f t="shared" ca="1" si="13"/>
        <v>0</v>
      </c>
      <c r="AD8" s="10">
        <f t="shared" ca="1" si="38"/>
        <v>0.46648148148148144</v>
      </c>
      <c r="AE8" s="9">
        <f t="shared" ca="1" si="1"/>
        <v>21</v>
      </c>
      <c r="AF8" s="10">
        <f t="shared" ca="1" si="14"/>
        <v>2.4305555555555555E-4</v>
      </c>
      <c r="AG8" s="10">
        <f t="shared" ca="1" si="39"/>
        <v>0.46672453703703698</v>
      </c>
      <c r="AH8" s="9" t="str">
        <f t="shared" ca="1" si="2"/>
        <v>Bowl</v>
      </c>
      <c r="AI8" s="8">
        <f t="shared" ca="1" si="40"/>
        <v>0.46672453703703698</v>
      </c>
      <c r="AJ8" s="23">
        <f t="shared" ca="1" si="41"/>
        <v>0</v>
      </c>
      <c r="AK8" s="8">
        <f ca="1">AI8+AJ8</f>
        <v>0.46672453703703698</v>
      </c>
      <c r="AL8" s="7">
        <f t="shared" ca="1" si="3"/>
        <v>14</v>
      </c>
      <c r="AM8" s="8">
        <f t="shared" ca="1" si="15"/>
        <v>1.6203703703703703E-4</v>
      </c>
      <c r="AN8" s="8">
        <f t="shared" ca="1" si="16"/>
        <v>0.46688657407407402</v>
      </c>
      <c r="AO8" s="7" t="str">
        <f t="shared" ca="1" si="4"/>
        <v>Debit</v>
      </c>
      <c r="AP8" s="1">
        <f t="shared" ref="AP8:AP69" ca="1" si="43">E8+K8+Q8+W8+AC8+AJ8</f>
        <v>4.8611111111107608E-4</v>
      </c>
      <c r="AQ8" s="1">
        <f t="shared" ca="1" si="17"/>
        <v>1.9328703703703704E-3</v>
      </c>
      <c r="AR8">
        <f t="shared" si="18"/>
        <v>1</v>
      </c>
      <c r="AS8" s="33">
        <f t="shared" ca="1" si="42"/>
        <v>4.8611111111107608E-4</v>
      </c>
      <c r="AT8" s="33">
        <f t="shared" ca="1" si="19"/>
        <v>1.9328703703703704E-3</v>
      </c>
      <c r="AX8">
        <f t="shared" si="20"/>
        <v>4</v>
      </c>
      <c r="AY8" s="33">
        <v>7.5863879343270664E-4</v>
      </c>
      <c r="BD8" s="34">
        <f t="shared" si="21"/>
        <v>5.4525423189515673E-4</v>
      </c>
      <c r="BE8">
        <v>13</v>
      </c>
    </row>
    <row r="9" spans="1:57">
      <c r="A9" s="2">
        <v>166</v>
      </c>
      <c r="B9" s="1">
        <f t="shared" si="5"/>
        <v>1.9212962962962964E-3</v>
      </c>
      <c r="C9" s="5">
        <f t="shared" si="22"/>
        <v>0.46638888888888885</v>
      </c>
      <c r="D9" s="18">
        <f>C9</f>
        <v>0.46638888888888885</v>
      </c>
      <c r="E9" s="21">
        <f t="shared" ca="1" si="23"/>
        <v>0</v>
      </c>
      <c r="F9" s="18">
        <f t="shared" ca="1" si="24"/>
        <v>0.46638888888888885</v>
      </c>
      <c r="G9" s="25">
        <f t="shared" ca="1" si="6"/>
        <v>10</v>
      </c>
      <c r="H9" s="18">
        <f t="shared" ca="1" si="25"/>
        <v>1.1574074074074075E-4</v>
      </c>
      <c r="I9" s="18">
        <f t="shared" ca="1" si="26"/>
        <v>0.46650462962962957</v>
      </c>
      <c r="J9" s="16">
        <f t="shared" ca="1" si="27"/>
        <v>0.46650462962962957</v>
      </c>
      <c r="K9" s="23">
        <f t="shared" ca="1" si="28"/>
        <v>0</v>
      </c>
      <c r="L9" s="16">
        <f t="shared" ca="1" si="29"/>
        <v>0.46650462962962957</v>
      </c>
      <c r="M9" s="15">
        <f t="shared" ca="1" si="7"/>
        <v>12</v>
      </c>
      <c r="N9" s="16">
        <f t="shared" ca="1" si="8"/>
        <v>1.3888888888888889E-4</v>
      </c>
      <c r="O9" s="16">
        <f t="shared" ca="1" si="30"/>
        <v>0.46664351851851849</v>
      </c>
      <c r="P9" s="14">
        <f t="shared" ca="1" si="31"/>
        <v>0.46664351851851849</v>
      </c>
      <c r="Q9" s="23">
        <f>0</f>
        <v>0</v>
      </c>
      <c r="R9" s="14">
        <f t="shared" ca="1" si="32"/>
        <v>0.46664351851851849</v>
      </c>
      <c r="S9" s="13">
        <f t="shared" ca="1" si="9"/>
        <v>19</v>
      </c>
      <c r="T9" s="14">
        <f t="shared" ca="1" si="10"/>
        <v>2.199074074074074E-4</v>
      </c>
      <c r="U9" s="14">
        <f t="shared" ca="1" si="33"/>
        <v>0.46686342592592589</v>
      </c>
      <c r="V9" s="12">
        <f t="shared" ca="1" si="34"/>
        <v>0.46686342592592589</v>
      </c>
      <c r="W9" s="23">
        <f>0</f>
        <v>0</v>
      </c>
      <c r="X9" s="12">
        <f t="shared" ca="1" si="35"/>
        <v>0.46686342592592589</v>
      </c>
      <c r="Y9" s="11">
        <f t="shared" ca="1" si="11"/>
        <v>23</v>
      </c>
      <c r="Z9" s="12">
        <f t="shared" ca="1" si="12"/>
        <v>2.6620370370370372E-4</v>
      </c>
      <c r="AA9" s="12">
        <f t="shared" ca="1" si="36"/>
        <v>0.46712962962962962</v>
      </c>
      <c r="AB9" s="10">
        <f t="shared" ca="1" si="37"/>
        <v>0.46712962962962962</v>
      </c>
      <c r="AC9" s="45">
        <f t="shared" ca="1" si="13"/>
        <v>0</v>
      </c>
      <c r="AD9" s="10">
        <f t="shared" ca="1" si="38"/>
        <v>0.46712962962962962</v>
      </c>
      <c r="AE9" s="9">
        <f t="shared" ca="1" si="1"/>
        <v>50</v>
      </c>
      <c r="AF9" s="10">
        <f t="shared" ca="1" si="14"/>
        <v>5.7870370370370367E-4</v>
      </c>
      <c r="AG9" s="10">
        <f t="shared" ca="1" si="39"/>
        <v>0.46770833333333334</v>
      </c>
      <c r="AH9" s="9" t="str">
        <f t="shared" ca="1" si="2"/>
        <v>Bowl</v>
      </c>
      <c r="AI9" s="8">
        <f t="shared" ca="1" si="40"/>
        <v>0.46770833333333334</v>
      </c>
      <c r="AJ9" s="23">
        <f t="shared" ca="1" si="41"/>
        <v>0</v>
      </c>
      <c r="AK9" s="8">
        <f t="shared" ref="AK9:AK72" ca="1" si="44">AI9+AJ9</f>
        <v>0.46770833333333334</v>
      </c>
      <c r="AL9" s="7">
        <f t="shared" ca="1" si="3"/>
        <v>31</v>
      </c>
      <c r="AM9" s="8">
        <f t="shared" ca="1" si="15"/>
        <v>3.5879629629629629E-4</v>
      </c>
      <c r="AN9" s="8">
        <f t="shared" ca="1" si="16"/>
        <v>0.46806712962962965</v>
      </c>
      <c r="AO9" s="7" t="str">
        <f t="shared" ca="1" si="4"/>
        <v>Cash</v>
      </c>
      <c r="AP9" s="1">
        <f t="shared" ca="1" si="43"/>
        <v>0</v>
      </c>
      <c r="AQ9" s="1">
        <f t="shared" ca="1" si="17"/>
        <v>1.6782407407407408E-3</v>
      </c>
      <c r="AR9">
        <f t="shared" si="18"/>
        <v>1</v>
      </c>
      <c r="AS9" s="33">
        <f t="shared" ca="1" si="42"/>
        <v>0</v>
      </c>
      <c r="AT9" s="33">
        <f t="shared" ca="1" si="19"/>
        <v>1.6782407407407408E-3</v>
      </c>
      <c r="AX9">
        <f t="shared" si="20"/>
        <v>5</v>
      </c>
      <c r="AY9" s="33">
        <v>6.601597301770215E-4</v>
      </c>
      <c r="BB9" s="34"/>
      <c r="BD9" s="34">
        <f t="shared" si="21"/>
        <v>5.5682830596923084E-4</v>
      </c>
      <c r="BE9">
        <v>11</v>
      </c>
    </row>
    <row r="10" spans="1:57">
      <c r="A10" s="2">
        <v>64</v>
      </c>
      <c r="B10" s="1">
        <f t="shared" si="5"/>
        <v>7.407407407407407E-4</v>
      </c>
      <c r="C10" s="5">
        <f t="shared" si="22"/>
        <v>0.46712962962962962</v>
      </c>
      <c r="D10" s="18">
        <f t="shared" si="0"/>
        <v>0.46712962962962962</v>
      </c>
      <c r="E10" s="21">
        <f t="shared" ca="1" si="23"/>
        <v>0</v>
      </c>
      <c r="F10" s="18">
        <f t="shared" ca="1" si="24"/>
        <v>0.46712962962962962</v>
      </c>
      <c r="G10" s="25">
        <f t="shared" ca="1" si="6"/>
        <v>15</v>
      </c>
      <c r="H10" s="18">
        <f t="shared" ca="1" si="25"/>
        <v>1.7361111111111112E-4</v>
      </c>
      <c r="I10" s="18">
        <f t="shared" ca="1" si="26"/>
        <v>0.46730324074074076</v>
      </c>
      <c r="J10" s="16">
        <f t="shared" ca="1" si="27"/>
        <v>0.46730324074074076</v>
      </c>
      <c r="K10" s="23">
        <f t="shared" ca="1" si="28"/>
        <v>0</v>
      </c>
      <c r="L10" s="16">
        <f t="shared" ca="1" si="29"/>
        <v>0.46730324074074076</v>
      </c>
      <c r="M10" s="15">
        <f t="shared" ca="1" si="7"/>
        <v>21</v>
      </c>
      <c r="N10" s="16">
        <f t="shared" ca="1" si="8"/>
        <v>2.4305555555555555E-4</v>
      </c>
      <c r="O10" s="16">
        <f t="shared" ca="1" si="30"/>
        <v>0.46754629629629629</v>
      </c>
      <c r="P10" s="14">
        <f t="shared" ca="1" si="31"/>
        <v>0.46754629629629629</v>
      </c>
      <c r="Q10" s="23">
        <f>0</f>
        <v>0</v>
      </c>
      <c r="R10" s="14">
        <f t="shared" ca="1" si="32"/>
        <v>0.46754629629629629</v>
      </c>
      <c r="S10" s="13">
        <f t="shared" ca="1" si="9"/>
        <v>28</v>
      </c>
      <c r="T10" s="14">
        <f t="shared" ca="1" si="10"/>
        <v>3.2407407407407406E-4</v>
      </c>
      <c r="U10" s="14">
        <f t="shared" ca="1" si="33"/>
        <v>0.46787037037037038</v>
      </c>
      <c r="V10" s="12">
        <f t="shared" ca="1" si="34"/>
        <v>0.46787037037037038</v>
      </c>
      <c r="W10" s="23">
        <f>0</f>
        <v>0</v>
      </c>
      <c r="X10" s="12">
        <f t="shared" ca="1" si="35"/>
        <v>0.46787037037037038</v>
      </c>
      <c r="Y10" s="11">
        <f t="shared" ca="1" si="11"/>
        <v>47</v>
      </c>
      <c r="Z10" s="12">
        <f t="shared" ca="1" si="12"/>
        <v>5.4398148148148144E-4</v>
      </c>
      <c r="AA10" s="12">
        <f t="shared" ca="1" si="36"/>
        <v>0.46841435185185187</v>
      </c>
      <c r="AB10" s="10">
        <f t="shared" ca="1" si="37"/>
        <v>0.46841435185185187</v>
      </c>
      <c r="AC10" s="45">
        <f t="shared" ca="1" si="13"/>
        <v>0</v>
      </c>
      <c r="AD10" s="10">
        <f t="shared" ca="1" si="38"/>
        <v>0.46841435185185187</v>
      </c>
      <c r="AE10" s="9">
        <f t="shared" ca="1" si="1"/>
        <v>58</v>
      </c>
      <c r="AF10" s="10">
        <f t="shared" ca="1" si="14"/>
        <v>6.7129629629629625E-4</v>
      </c>
      <c r="AG10" s="10">
        <f t="shared" ca="1" si="39"/>
        <v>0.46908564814814818</v>
      </c>
      <c r="AH10" s="9" t="str">
        <f t="shared" ca="1" si="2"/>
        <v>Quesadilla</v>
      </c>
      <c r="AI10" s="8">
        <f t="shared" ca="1" si="40"/>
        <v>0.46908564814814818</v>
      </c>
      <c r="AJ10" s="23">
        <f t="shared" ca="1" si="41"/>
        <v>0</v>
      </c>
      <c r="AK10" s="8">
        <f t="shared" ca="1" si="44"/>
        <v>0.46908564814814818</v>
      </c>
      <c r="AL10" s="7">
        <f t="shared" ca="1" si="3"/>
        <v>47</v>
      </c>
      <c r="AM10" s="8">
        <f t="shared" ca="1" si="15"/>
        <v>5.4398148148148144E-4</v>
      </c>
      <c r="AN10" s="8">
        <f t="shared" ca="1" si="16"/>
        <v>0.46962962962962967</v>
      </c>
      <c r="AO10" s="7" t="str">
        <f t="shared" ca="1" si="4"/>
        <v>Cash</v>
      </c>
      <c r="AP10" s="1">
        <f t="shared" ca="1" si="43"/>
        <v>0</v>
      </c>
      <c r="AQ10" s="1">
        <f t="shared" ca="1" si="17"/>
        <v>2.4999999999999996E-3</v>
      </c>
      <c r="AR10">
        <f t="shared" si="18"/>
        <v>1</v>
      </c>
      <c r="AS10" s="33">
        <f t="shared" ca="1" si="42"/>
        <v>0</v>
      </c>
      <c r="AT10" s="33">
        <f t="shared" ca="1" si="19"/>
        <v>2.4999999999999996E-3</v>
      </c>
      <c r="AX10">
        <f t="shared" si="20"/>
        <v>6</v>
      </c>
      <c r="AY10" s="33">
        <v>6.4870497645411228E-4</v>
      </c>
      <c r="BA10" t="s">
        <v>55</v>
      </c>
      <c r="BB10" s="34">
        <f>1/86400</f>
        <v>1.1574074074074073E-5</v>
      </c>
      <c r="BD10" s="34">
        <f t="shared" si="21"/>
        <v>5.6840238004330496E-4</v>
      </c>
      <c r="BE10">
        <v>19</v>
      </c>
    </row>
    <row r="11" spans="1:57">
      <c r="A11" s="2">
        <v>218</v>
      </c>
      <c r="B11" s="1">
        <f t="shared" si="5"/>
        <v>2.5231481481481481E-3</v>
      </c>
      <c r="C11" s="5">
        <f t="shared" si="22"/>
        <v>0.46965277777777775</v>
      </c>
      <c r="D11" s="18">
        <f t="shared" si="0"/>
        <v>0.46965277777777775</v>
      </c>
      <c r="E11" s="21">
        <f t="shared" ca="1" si="23"/>
        <v>0</v>
      </c>
      <c r="F11" s="18">
        <f t="shared" ca="1" si="24"/>
        <v>0.46965277777777775</v>
      </c>
      <c r="G11" s="25">
        <f t="shared" ca="1" si="6"/>
        <v>18</v>
      </c>
      <c r="H11" s="18">
        <f t="shared" ca="1" si="25"/>
        <v>2.0833333333333335E-4</v>
      </c>
      <c r="I11" s="18">
        <f t="shared" ca="1" si="26"/>
        <v>0.46986111111111106</v>
      </c>
      <c r="J11" s="16">
        <f t="shared" ca="1" si="27"/>
        <v>0.46986111111111106</v>
      </c>
      <c r="K11" s="23">
        <f t="shared" ca="1" si="28"/>
        <v>0</v>
      </c>
      <c r="L11" s="16">
        <f t="shared" ca="1" si="29"/>
        <v>0.46986111111111106</v>
      </c>
      <c r="M11" s="15">
        <f t="shared" ca="1" si="7"/>
        <v>27</v>
      </c>
      <c r="N11" s="16">
        <f t="shared" ca="1" si="8"/>
        <v>3.1250000000000001E-4</v>
      </c>
      <c r="O11" s="16">
        <f t="shared" ca="1" si="30"/>
        <v>0.47017361111111106</v>
      </c>
      <c r="P11" s="14">
        <f t="shared" ca="1" si="31"/>
        <v>0.47017361111111106</v>
      </c>
      <c r="Q11" s="23">
        <f>0</f>
        <v>0</v>
      </c>
      <c r="R11" s="14">
        <f t="shared" ca="1" si="32"/>
        <v>0.47017361111111106</v>
      </c>
      <c r="S11" s="13">
        <f t="shared" ca="1" si="9"/>
        <v>31</v>
      </c>
      <c r="T11" s="14">
        <f t="shared" ca="1" si="10"/>
        <v>3.5879629629629629E-4</v>
      </c>
      <c r="U11" s="14">
        <f t="shared" ca="1" si="33"/>
        <v>0.47053240740740737</v>
      </c>
      <c r="V11" s="12">
        <f t="shared" ca="1" si="34"/>
        <v>0.47053240740740737</v>
      </c>
      <c r="W11" s="23">
        <f>0</f>
        <v>0</v>
      </c>
      <c r="X11" s="12">
        <f t="shared" ca="1" si="35"/>
        <v>0.47053240740740737</v>
      </c>
      <c r="Y11" s="11">
        <f t="shared" ca="1" si="11"/>
        <v>29</v>
      </c>
      <c r="Z11" s="12">
        <f t="shared" ca="1" si="12"/>
        <v>3.3564814814814812E-4</v>
      </c>
      <c r="AA11" s="12">
        <f t="shared" ca="1" si="36"/>
        <v>0.4708680555555555</v>
      </c>
      <c r="AB11" s="10">
        <f t="shared" ca="1" si="37"/>
        <v>0.4708680555555555</v>
      </c>
      <c r="AC11" s="45">
        <f t="shared" ca="1" si="13"/>
        <v>0</v>
      </c>
      <c r="AD11" s="10">
        <f t="shared" ca="1" si="38"/>
        <v>0.4708680555555555</v>
      </c>
      <c r="AE11" s="9">
        <f t="shared" ca="1" si="1"/>
        <v>27</v>
      </c>
      <c r="AF11" s="10">
        <f t="shared" ca="1" si="14"/>
        <v>3.1250000000000001E-4</v>
      </c>
      <c r="AG11" s="10">
        <f t="shared" ca="1" si="39"/>
        <v>0.47118055555555549</v>
      </c>
      <c r="AH11" s="9" t="str">
        <f t="shared" ca="1" si="2"/>
        <v>Bowl</v>
      </c>
      <c r="AI11" s="8">
        <f t="shared" ca="1" si="40"/>
        <v>0.47118055555555549</v>
      </c>
      <c r="AJ11" s="23">
        <f t="shared" ca="1" si="41"/>
        <v>0</v>
      </c>
      <c r="AK11" s="8">
        <f t="shared" ca="1" si="44"/>
        <v>0.47118055555555549</v>
      </c>
      <c r="AL11" s="7">
        <f t="shared" ca="1" si="3"/>
        <v>24</v>
      </c>
      <c r="AM11" s="8">
        <f t="shared" ca="1" si="15"/>
        <v>2.7777777777777778E-4</v>
      </c>
      <c r="AN11" s="8">
        <f t="shared" ca="1" si="16"/>
        <v>0.47145833333333326</v>
      </c>
      <c r="AO11" s="7" t="str">
        <f t="shared" ca="1" si="4"/>
        <v>Debit</v>
      </c>
      <c r="AP11" s="1">
        <f t="shared" ca="1" si="43"/>
        <v>0</v>
      </c>
      <c r="AQ11" s="1">
        <f t="shared" ca="1" si="17"/>
        <v>1.8055555555555557E-3</v>
      </c>
      <c r="AR11">
        <f t="shared" si="18"/>
        <v>1</v>
      </c>
      <c r="AS11" s="33">
        <f t="shared" ca="1" si="42"/>
        <v>0</v>
      </c>
      <c r="AT11" s="33">
        <f t="shared" ca="1" si="19"/>
        <v>1.8055555555555557E-3</v>
      </c>
      <c r="AX11">
        <f t="shared" si="20"/>
        <v>7</v>
      </c>
      <c r="AY11" s="33">
        <v>8.0521350388196625E-4</v>
      </c>
      <c r="BD11" s="34">
        <f t="shared" si="21"/>
        <v>5.7997645411737907E-4</v>
      </c>
      <c r="BE11">
        <v>22</v>
      </c>
    </row>
    <row r="12" spans="1:57">
      <c r="A12" s="2">
        <v>25</v>
      </c>
      <c r="B12" s="1">
        <f t="shared" si="5"/>
        <v>2.8935185185185184E-4</v>
      </c>
      <c r="C12" s="5">
        <f t="shared" si="22"/>
        <v>0.46994212962962961</v>
      </c>
      <c r="D12" s="18">
        <f t="shared" si="0"/>
        <v>0.46994212962962961</v>
      </c>
      <c r="E12" s="21">
        <f t="shared" ca="1" si="23"/>
        <v>0</v>
      </c>
      <c r="F12" s="18">
        <f t="shared" ca="1" si="24"/>
        <v>0.46994212962962961</v>
      </c>
      <c r="G12" s="25">
        <f t="shared" ca="1" si="6"/>
        <v>23</v>
      </c>
      <c r="H12" s="18">
        <f t="shared" ca="1" si="25"/>
        <v>2.6620370370370372E-4</v>
      </c>
      <c r="I12" s="18">
        <f t="shared" ca="1" si="26"/>
        <v>0.47020833333333334</v>
      </c>
      <c r="J12" s="16">
        <f t="shared" ca="1" si="27"/>
        <v>0.47020833333333334</v>
      </c>
      <c r="K12" s="23">
        <f t="shared" ca="1" si="28"/>
        <v>6.5972222222215882E-4</v>
      </c>
      <c r="L12" s="16">
        <f t="shared" ca="1" si="29"/>
        <v>0.4708680555555555</v>
      </c>
      <c r="M12" s="15">
        <f t="shared" ca="1" si="7"/>
        <v>28</v>
      </c>
      <c r="N12" s="16">
        <f t="shared" ca="1" si="8"/>
        <v>3.2407407407407406E-4</v>
      </c>
      <c r="O12" s="16">
        <f t="shared" ca="1" si="30"/>
        <v>0.47119212962962959</v>
      </c>
      <c r="P12" s="14">
        <f t="shared" ca="1" si="31"/>
        <v>0.47119212962962959</v>
      </c>
      <c r="Q12" s="23">
        <f>0</f>
        <v>0</v>
      </c>
      <c r="R12" s="14">
        <f t="shared" ca="1" si="32"/>
        <v>0.47119212962962959</v>
      </c>
      <c r="S12" s="13">
        <f t="shared" ca="1" si="9"/>
        <v>19</v>
      </c>
      <c r="T12" s="14">
        <f t="shared" ca="1" si="10"/>
        <v>2.199074074074074E-4</v>
      </c>
      <c r="U12" s="14">
        <f t="shared" ca="1" si="33"/>
        <v>0.47141203703703699</v>
      </c>
      <c r="V12" s="12">
        <f t="shared" ca="1" si="34"/>
        <v>0.47141203703703699</v>
      </c>
      <c r="W12" s="23">
        <f>0</f>
        <v>0</v>
      </c>
      <c r="X12" s="12">
        <f t="shared" ca="1" si="35"/>
        <v>0.47141203703703699</v>
      </c>
      <c r="Y12" s="11">
        <f t="shared" ca="1" si="11"/>
        <v>41</v>
      </c>
      <c r="Z12" s="12">
        <f t="shared" ca="1" si="12"/>
        <v>4.7453703703703704E-4</v>
      </c>
      <c r="AA12" s="12">
        <f t="shared" ca="1" si="36"/>
        <v>0.47188657407407403</v>
      </c>
      <c r="AB12" s="10">
        <f t="shared" ca="1" si="37"/>
        <v>0.47188657407407403</v>
      </c>
      <c r="AC12" s="45">
        <f t="shared" ca="1" si="13"/>
        <v>0</v>
      </c>
      <c r="AD12" s="10">
        <f t="shared" ca="1" si="38"/>
        <v>0.47188657407407403</v>
      </c>
      <c r="AE12" s="9">
        <f t="shared" ca="1" si="1"/>
        <v>30</v>
      </c>
      <c r="AF12" s="10">
        <f t="shared" ca="1" si="14"/>
        <v>3.4722222222222224E-4</v>
      </c>
      <c r="AG12" s="10">
        <f t="shared" ca="1" si="39"/>
        <v>0.47223379629629625</v>
      </c>
      <c r="AH12" s="9" t="str">
        <f t="shared" ca="1" si="2"/>
        <v>Bowl</v>
      </c>
      <c r="AI12" s="8">
        <f t="shared" ca="1" si="40"/>
        <v>0.47223379629629625</v>
      </c>
      <c r="AJ12" s="23">
        <f t="shared" ca="1" si="41"/>
        <v>0</v>
      </c>
      <c r="AK12" s="8">
        <f t="shared" ca="1" si="44"/>
        <v>0.47223379629629625</v>
      </c>
      <c r="AL12" s="7">
        <f t="shared" ca="1" si="3"/>
        <v>29</v>
      </c>
      <c r="AM12" s="8">
        <f t="shared" ca="1" si="15"/>
        <v>3.3564814814814812E-4</v>
      </c>
      <c r="AN12" s="8">
        <f t="shared" ca="1" si="16"/>
        <v>0.47256944444444438</v>
      </c>
      <c r="AO12" s="7" t="str">
        <f t="shared" ca="1" si="4"/>
        <v>Debit</v>
      </c>
      <c r="AP12" s="1">
        <f t="shared" ca="1" si="43"/>
        <v>6.5972222222215882E-4</v>
      </c>
      <c r="AQ12" s="1">
        <f t="shared" ca="1" si="17"/>
        <v>1.9675925925925924E-3</v>
      </c>
      <c r="AR12">
        <f t="shared" si="18"/>
        <v>1</v>
      </c>
      <c r="AS12" s="33">
        <f t="shared" ca="1" si="42"/>
        <v>6.5972222222215882E-4</v>
      </c>
      <c r="AT12" s="33">
        <f t="shared" ca="1" si="19"/>
        <v>1.9675925925925924E-3</v>
      </c>
      <c r="AX12">
        <f t="shared" si="20"/>
        <v>8</v>
      </c>
      <c r="AY12" s="33">
        <v>7.1099019982182878E-4</v>
      </c>
      <c r="BD12" s="34">
        <f t="shared" si="21"/>
        <v>5.9155052819145318E-4</v>
      </c>
      <c r="BE12">
        <v>33</v>
      </c>
    </row>
    <row r="13" spans="1:57">
      <c r="A13" s="2">
        <v>174</v>
      </c>
      <c r="B13" s="1">
        <f t="shared" si="5"/>
        <v>2.0138888888888888E-3</v>
      </c>
      <c r="C13" s="5">
        <f t="shared" si="22"/>
        <v>0.47195601851851848</v>
      </c>
      <c r="D13" s="18">
        <f t="shared" si="0"/>
        <v>0.47195601851851848</v>
      </c>
      <c r="E13" s="21">
        <f t="shared" ca="1" si="23"/>
        <v>0</v>
      </c>
      <c r="F13" s="18">
        <f t="shared" ca="1" si="24"/>
        <v>0.47195601851851848</v>
      </c>
      <c r="G13" s="25">
        <f t="shared" ca="1" si="6"/>
        <v>13</v>
      </c>
      <c r="H13" s="18">
        <f t="shared" ca="1" si="25"/>
        <v>1.5046296296296297E-4</v>
      </c>
      <c r="I13" s="18">
        <f t="shared" ca="1" si="26"/>
        <v>0.47210648148148143</v>
      </c>
      <c r="J13" s="16">
        <f t="shared" ca="1" si="27"/>
        <v>0.47210648148148143</v>
      </c>
      <c r="K13" s="23">
        <f t="shared" ca="1" si="28"/>
        <v>0</v>
      </c>
      <c r="L13" s="16">
        <f t="shared" ca="1" si="29"/>
        <v>0.47210648148148143</v>
      </c>
      <c r="M13" s="15">
        <f t="shared" ca="1" si="7"/>
        <v>17</v>
      </c>
      <c r="N13" s="16">
        <f t="shared" ca="1" si="8"/>
        <v>1.9675925925925926E-4</v>
      </c>
      <c r="O13" s="16">
        <f t="shared" ca="1" si="30"/>
        <v>0.4723032407407407</v>
      </c>
      <c r="P13" s="14">
        <f t="shared" ca="1" si="31"/>
        <v>0.4723032407407407</v>
      </c>
      <c r="Q13" s="23">
        <f>0</f>
        <v>0</v>
      </c>
      <c r="R13" s="14">
        <f t="shared" ca="1" si="32"/>
        <v>0.4723032407407407</v>
      </c>
      <c r="S13" s="13">
        <f t="shared" ca="1" si="9"/>
        <v>18</v>
      </c>
      <c r="T13" s="14">
        <f t="shared" ca="1" si="10"/>
        <v>2.0833333333333335E-4</v>
      </c>
      <c r="U13" s="14">
        <f t="shared" ca="1" si="33"/>
        <v>0.47251157407407401</v>
      </c>
      <c r="V13" s="12">
        <f t="shared" ca="1" si="34"/>
        <v>0.47251157407407401</v>
      </c>
      <c r="W13" s="23">
        <f>0</f>
        <v>0</v>
      </c>
      <c r="X13" s="12">
        <f t="shared" ca="1" si="35"/>
        <v>0.47251157407407401</v>
      </c>
      <c r="Y13" s="11">
        <f t="shared" ca="1" si="11"/>
        <v>20</v>
      </c>
      <c r="Z13" s="12">
        <f t="shared" ca="1" si="12"/>
        <v>2.3148148148148149E-4</v>
      </c>
      <c r="AA13" s="12">
        <f t="shared" ca="1" si="36"/>
        <v>0.47274305555555551</v>
      </c>
      <c r="AB13" s="10">
        <f t="shared" ca="1" si="37"/>
        <v>0.47274305555555551</v>
      </c>
      <c r="AC13" s="45">
        <f t="shared" ca="1" si="13"/>
        <v>0</v>
      </c>
      <c r="AD13" s="10">
        <f t="shared" ca="1" si="38"/>
        <v>0.47274305555555551</v>
      </c>
      <c r="AE13" s="9">
        <f t="shared" ca="1" si="1"/>
        <v>24</v>
      </c>
      <c r="AF13" s="10">
        <f t="shared" ca="1" si="14"/>
        <v>2.7777777777777778E-4</v>
      </c>
      <c r="AG13" s="10">
        <f t="shared" ca="1" si="39"/>
        <v>0.47302083333333328</v>
      </c>
      <c r="AH13" s="9" t="str">
        <f t="shared" ca="1" si="2"/>
        <v>Bowl</v>
      </c>
      <c r="AI13" s="8">
        <f t="shared" ca="1" si="40"/>
        <v>0.47302083333333328</v>
      </c>
      <c r="AJ13" s="23">
        <f t="shared" ca="1" si="41"/>
        <v>0</v>
      </c>
      <c r="AK13" s="8">
        <f t="shared" ca="1" si="44"/>
        <v>0.47302083333333328</v>
      </c>
      <c r="AL13" s="7">
        <f t="shared" ca="1" si="3"/>
        <v>28</v>
      </c>
      <c r="AM13" s="8">
        <f t="shared" ca="1" si="15"/>
        <v>3.2407407407407406E-4</v>
      </c>
      <c r="AN13" s="8">
        <f t="shared" ca="1" si="16"/>
        <v>0.47334490740740737</v>
      </c>
      <c r="AO13" s="7" t="str">
        <f t="shared" ca="1" si="4"/>
        <v>Debit</v>
      </c>
      <c r="AP13" s="1">
        <f t="shared" ca="1" si="43"/>
        <v>0</v>
      </c>
      <c r="AQ13" s="1">
        <f t="shared" ca="1" si="17"/>
        <v>1.3888888888888887E-3</v>
      </c>
      <c r="AR13">
        <f t="shared" si="18"/>
        <v>1</v>
      </c>
      <c r="AS13" s="33">
        <f t="shared" ca="1" si="42"/>
        <v>0</v>
      </c>
      <c r="AT13" s="33">
        <f t="shared" ca="1" si="19"/>
        <v>1.3888888888888887E-3</v>
      </c>
      <c r="AX13">
        <f t="shared" si="20"/>
        <v>9</v>
      </c>
      <c r="AY13" s="33">
        <v>6.9225690467102151E-4</v>
      </c>
      <c r="BD13" s="34">
        <f t="shared" si="21"/>
        <v>6.0312460226552729E-4</v>
      </c>
      <c r="BE13">
        <v>39</v>
      </c>
    </row>
    <row r="14" spans="1:57">
      <c r="A14" s="2">
        <v>198</v>
      </c>
      <c r="B14" s="1">
        <f t="shared" si="5"/>
        <v>2.2916666666666667E-3</v>
      </c>
      <c r="C14" s="5">
        <f t="shared" si="22"/>
        <v>0.47424768518518517</v>
      </c>
      <c r="D14" s="18">
        <f t="shared" si="0"/>
        <v>0.47424768518518517</v>
      </c>
      <c r="E14" s="21">
        <f t="shared" ca="1" si="23"/>
        <v>0</v>
      </c>
      <c r="F14" s="18">
        <f t="shared" ca="1" si="24"/>
        <v>0.47424768518518517</v>
      </c>
      <c r="G14" s="25">
        <f t="shared" ca="1" si="6"/>
        <v>17</v>
      </c>
      <c r="H14" s="18">
        <f t="shared" ca="1" si="25"/>
        <v>1.9675925925925926E-4</v>
      </c>
      <c r="I14" s="18">
        <f t="shared" ca="1" si="26"/>
        <v>0.47444444444444445</v>
      </c>
      <c r="J14" s="16">
        <f t="shared" ca="1" si="27"/>
        <v>0.47444444444444445</v>
      </c>
      <c r="K14" s="23">
        <f t="shared" ca="1" si="28"/>
        <v>0</v>
      </c>
      <c r="L14" s="16">
        <f t="shared" ca="1" si="29"/>
        <v>0.47444444444444445</v>
      </c>
      <c r="M14" s="15">
        <f t="shared" ca="1" si="7"/>
        <v>31</v>
      </c>
      <c r="N14" s="16">
        <f t="shared" ca="1" si="8"/>
        <v>3.5879629629629629E-4</v>
      </c>
      <c r="O14" s="16">
        <f t="shared" ca="1" si="30"/>
        <v>0.47480324074074076</v>
      </c>
      <c r="P14" s="14">
        <f t="shared" ca="1" si="31"/>
        <v>0.47480324074074076</v>
      </c>
      <c r="Q14" s="23">
        <f>0</f>
        <v>0</v>
      </c>
      <c r="R14" s="14">
        <f t="shared" ca="1" si="32"/>
        <v>0.47480324074074076</v>
      </c>
      <c r="S14" s="13">
        <f t="shared" ca="1" si="9"/>
        <v>20</v>
      </c>
      <c r="T14" s="14">
        <f t="shared" ca="1" si="10"/>
        <v>2.3148148148148149E-4</v>
      </c>
      <c r="U14" s="14">
        <f t="shared" ca="1" si="33"/>
        <v>0.47503472222222226</v>
      </c>
      <c r="V14" s="12">
        <f t="shared" ca="1" si="34"/>
        <v>0.47503472222222226</v>
      </c>
      <c r="W14" s="23">
        <f>0</f>
        <v>0</v>
      </c>
      <c r="X14" s="12">
        <f t="shared" ca="1" si="35"/>
        <v>0.47503472222222226</v>
      </c>
      <c r="Y14" s="11">
        <f t="shared" ca="1" si="11"/>
        <v>50</v>
      </c>
      <c r="Z14" s="12">
        <f t="shared" ca="1" si="12"/>
        <v>5.7870370370370367E-4</v>
      </c>
      <c r="AA14" s="12">
        <f t="shared" ca="1" si="36"/>
        <v>0.47561342592592598</v>
      </c>
      <c r="AB14" s="10">
        <f t="shared" ca="1" si="37"/>
        <v>0.47561342592592598</v>
      </c>
      <c r="AC14" s="45">
        <f t="shared" ca="1" si="13"/>
        <v>0</v>
      </c>
      <c r="AD14" s="10">
        <f t="shared" ca="1" si="38"/>
        <v>0.47561342592592598</v>
      </c>
      <c r="AE14" s="9">
        <f t="shared" ca="1" si="1"/>
        <v>22</v>
      </c>
      <c r="AF14" s="10">
        <f t="shared" ca="1" si="14"/>
        <v>2.5462962962962961E-4</v>
      </c>
      <c r="AG14" s="10">
        <f t="shared" ca="1" si="39"/>
        <v>0.47586805555555561</v>
      </c>
      <c r="AH14" s="9" t="str">
        <f t="shared" ca="1" si="2"/>
        <v>Bowl</v>
      </c>
      <c r="AI14" s="8">
        <f t="shared" ca="1" si="40"/>
        <v>0.47586805555555561</v>
      </c>
      <c r="AJ14" s="23">
        <f t="shared" ca="1" si="41"/>
        <v>0</v>
      </c>
      <c r="AK14" s="8">
        <f t="shared" ca="1" si="44"/>
        <v>0.47586805555555561</v>
      </c>
      <c r="AL14" s="7">
        <f t="shared" ca="1" si="3"/>
        <v>15</v>
      </c>
      <c r="AM14" s="8">
        <f t="shared" ca="1" si="15"/>
        <v>1.7361111111111112E-4</v>
      </c>
      <c r="AN14" s="8">
        <f t="shared" ca="1" si="16"/>
        <v>0.47604166666666675</v>
      </c>
      <c r="AO14" s="7" t="str">
        <f t="shared" ca="1" si="4"/>
        <v>Debit</v>
      </c>
      <c r="AP14" s="1">
        <f t="shared" ca="1" si="43"/>
        <v>0</v>
      </c>
      <c r="AQ14" s="1">
        <f t="shared" ca="1" si="17"/>
        <v>1.7939814814814815E-3</v>
      </c>
      <c r="AR14">
        <f t="shared" si="18"/>
        <v>1</v>
      </c>
      <c r="AS14" s="33">
        <f t="shared" ca="1" si="42"/>
        <v>0</v>
      </c>
      <c r="AT14" s="33">
        <f t="shared" ca="1" si="19"/>
        <v>1.7939814814814815E-3</v>
      </c>
      <c r="AX14">
        <f t="shared" si="20"/>
        <v>10</v>
      </c>
      <c r="AY14" s="33">
        <v>6.8247263586616695E-4</v>
      </c>
      <c r="BD14" s="34">
        <f t="shared" si="21"/>
        <v>6.1469867633960141E-4</v>
      </c>
      <c r="BE14">
        <v>59</v>
      </c>
    </row>
    <row r="15" spans="1:57">
      <c r="A15" s="2">
        <v>127</v>
      </c>
      <c r="B15" s="1">
        <f t="shared" si="5"/>
        <v>1.4699074074074074E-3</v>
      </c>
      <c r="C15" s="5">
        <f t="shared" si="22"/>
        <v>0.47571759259259261</v>
      </c>
      <c r="D15" s="18">
        <f t="shared" si="0"/>
        <v>0.47571759259259261</v>
      </c>
      <c r="E15" s="21">
        <f t="shared" ca="1" si="23"/>
        <v>0</v>
      </c>
      <c r="F15" s="18">
        <f t="shared" ca="1" si="24"/>
        <v>0.47571759259259261</v>
      </c>
      <c r="G15" s="25">
        <f t="shared" ca="1" si="6"/>
        <v>25</v>
      </c>
      <c r="H15" s="18">
        <f t="shared" ca="1" si="25"/>
        <v>2.8935185185185184E-4</v>
      </c>
      <c r="I15" s="18">
        <f t="shared" ca="1" si="26"/>
        <v>0.47600694444444447</v>
      </c>
      <c r="J15" s="16">
        <f t="shared" ca="1" si="27"/>
        <v>0.47600694444444447</v>
      </c>
      <c r="K15" s="23">
        <f t="shared" ca="1" si="28"/>
        <v>0</v>
      </c>
      <c r="L15" s="16">
        <f t="shared" ca="1" si="29"/>
        <v>0.47600694444444447</v>
      </c>
      <c r="M15" s="15">
        <f t="shared" ca="1" si="7"/>
        <v>17</v>
      </c>
      <c r="N15" s="16">
        <f t="shared" ca="1" si="8"/>
        <v>1.9675925925925926E-4</v>
      </c>
      <c r="O15" s="16">
        <f t="shared" ca="1" si="30"/>
        <v>0.47620370370370374</v>
      </c>
      <c r="P15" s="14">
        <f t="shared" ca="1" si="31"/>
        <v>0.47620370370370374</v>
      </c>
      <c r="Q15" s="23">
        <f>0</f>
        <v>0</v>
      </c>
      <c r="R15" s="14">
        <f t="shared" ca="1" si="32"/>
        <v>0.47620370370370374</v>
      </c>
      <c r="S15" s="13">
        <f t="shared" ca="1" si="9"/>
        <v>36</v>
      </c>
      <c r="T15" s="14">
        <f t="shared" ca="1" si="10"/>
        <v>4.1666666666666669E-4</v>
      </c>
      <c r="U15" s="14">
        <f t="shared" ca="1" si="33"/>
        <v>0.47662037037037042</v>
      </c>
      <c r="V15" s="12">
        <f t="shared" ca="1" si="34"/>
        <v>0.47662037037037042</v>
      </c>
      <c r="W15" s="23">
        <f>0</f>
        <v>0</v>
      </c>
      <c r="X15" s="12">
        <f t="shared" ca="1" si="35"/>
        <v>0.47662037037037042</v>
      </c>
      <c r="Y15" s="11">
        <f t="shared" ca="1" si="11"/>
        <v>41</v>
      </c>
      <c r="Z15" s="12">
        <f t="shared" ca="1" si="12"/>
        <v>4.7453703703703704E-4</v>
      </c>
      <c r="AA15" s="12">
        <f t="shared" ca="1" si="36"/>
        <v>0.47709490740740745</v>
      </c>
      <c r="AB15" s="10">
        <f t="shared" ca="1" si="37"/>
        <v>0.47709490740740745</v>
      </c>
      <c r="AC15" s="45">
        <f t="shared" ca="1" si="13"/>
        <v>0</v>
      </c>
      <c r="AD15" s="10">
        <f t="shared" ca="1" si="38"/>
        <v>0.47709490740740745</v>
      </c>
      <c r="AE15" s="9">
        <f t="shared" ca="1" si="1"/>
        <v>63</v>
      </c>
      <c r="AF15" s="10">
        <f t="shared" ca="1" si="14"/>
        <v>7.291666666666667E-4</v>
      </c>
      <c r="AG15" s="10">
        <f t="shared" ca="1" si="39"/>
        <v>0.47782407407407412</v>
      </c>
      <c r="AH15" s="9" t="str">
        <f t="shared" ca="1" si="2"/>
        <v>Quesadilla</v>
      </c>
      <c r="AI15" s="8">
        <f t="shared" ca="1" si="40"/>
        <v>0.47782407407407412</v>
      </c>
      <c r="AJ15" s="23">
        <f t="shared" ca="1" si="41"/>
        <v>0</v>
      </c>
      <c r="AK15" s="8">
        <f t="shared" ca="1" si="44"/>
        <v>0.47782407407407412</v>
      </c>
      <c r="AL15" s="7">
        <f t="shared" ca="1" si="3"/>
        <v>14</v>
      </c>
      <c r="AM15" s="8">
        <f t="shared" ca="1" si="15"/>
        <v>1.6203703703703703E-4</v>
      </c>
      <c r="AN15" s="8">
        <f t="shared" ca="1" si="16"/>
        <v>0.47798611111111117</v>
      </c>
      <c r="AO15" s="7" t="str">
        <f t="shared" ca="1" si="4"/>
        <v>Debit</v>
      </c>
      <c r="AP15" s="1">
        <f t="shared" ca="1" si="43"/>
        <v>0</v>
      </c>
      <c r="AQ15" s="1">
        <f t="shared" ca="1" si="17"/>
        <v>2.2685185185185187E-3</v>
      </c>
      <c r="AR15">
        <f t="shared" si="18"/>
        <v>1</v>
      </c>
      <c r="AS15" s="33">
        <f t="shared" ca="1" si="42"/>
        <v>0</v>
      </c>
      <c r="AT15" s="33">
        <f t="shared" ca="1" si="19"/>
        <v>2.2685185185185187E-3</v>
      </c>
      <c r="AX15">
        <f t="shared" ref="AX15:AX78" si="45">AX14+1</f>
        <v>11</v>
      </c>
      <c r="AY15" s="33">
        <v>6.0535191548945352E-4</v>
      </c>
      <c r="BD15" s="34">
        <f t="shared" si="21"/>
        <v>6.2627275041367552E-4</v>
      </c>
      <c r="BE15">
        <v>73</v>
      </c>
    </row>
    <row r="16" spans="1:57">
      <c r="A16" s="2">
        <v>98</v>
      </c>
      <c r="B16" s="1">
        <f t="shared" si="5"/>
        <v>1.1342592592592593E-3</v>
      </c>
      <c r="C16" s="5">
        <f t="shared" si="22"/>
        <v>0.47685185185185186</v>
      </c>
      <c r="D16" s="18">
        <f t="shared" si="0"/>
        <v>0.47685185185185186</v>
      </c>
      <c r="E16" s="21">
        <f t="shared" ca="1" si="23"/>
        <v>0</v>
      </c>
      <c r="F16" s="18">
        <f t="shared" ca="1" si="24"/>
        <v>0.47685185185185186</v>
      </c>
      <c r="G16" s="25">
        <f t="shared" ca="1" si="6"/>
        <v>30</v>
      </c>
      <c r="H16" s="18">
        <f t="shared" ca="1" si="25"/>
        <v>3.4722222222222224E-4</v>
      </c>
      <c r="I16" s="18">
        <f t="shared" ca="1" si="26"/>
        <v>0.47719907407407408</v>
      </c>
      <c r="J16" s="16">
        <f t="shared" ca="1" si="27"/>
        <v>0.47719907407407408</v>
      </c>
      <c r="K16" s="23">
        <f t="shared" ca="1" si="28"/>
        <v>0</v>
      </c>
      <c r="L16" s="16">
        <f t="shared" ca="1" si="29"/>
        <v>0.47719907407407408</v>
      </c>
      <c r="M16" s="15">
        <f t="shared" ca="1" si="7"/>
        <v>30</v>
      </c>
      <c r="N16" s="16">
        <f t="shared" ca="1" si="8"/>
        <v>3.4722222222222224E-4</v>
      </c>
      <c r="O16" s="16">
        <f t="shared" ca="1" si="30"/>
        <v>0.4775462962962963</v>
      </c>
      <c r="P16" s="14">
        <f t="shared" ca="1" si="31"/>
        <v>0.4775462962962963</v>
      </c>
      <c r="Q16" s="23">
        <f>0</f>
        <v>0</v>
      </c>
      <c r="R16" s="14">
        <f t="shared" ca="1" si="32"/>
        <v>0.4775462962962963</v>
      </c>
      <c r="S16" s="13">
        <f t="shared" ca="1" si="9"/>
        <v>21</v>
      </c>
      <c r="T16" s="14">
        <f t="shared" ca="1" si="10"/>
        <v>2.4305555555555555E-4</v>
      </c>
      <c r="U16" s="14">
        <f t="shared" ca="1" si="33"/>
        <v>0.47778935185185184</v>
      </c>
      <c r="V16" s="12">
        <f t="shared" ca="1" si="34"/>
        <v>0.47778935185185184</v>
      </c>
      <c r="W16" s="23">
        <f>0</f>
        <v>0</v>
      </c>
      <c r="X16" s="12">
        <f t="shared" ca="1" si="35"/>
        <v>0.47778935185185184</v>
      </c>
      <c r="Y16" s="11">
        <f t="shared" ca="1" si="11"/>
        <v>41</v>
      </c>
      <c r="Z16" s="12">
        <f t="shared" ca="1" si="12"/>
        <v>4.7453703703703704E-4</v>
      </c>
      <c r="AA16" s="12">
        <f t="shared" ca="1" si="36"/>
        <v>0.47826388888888888</v>
      </c>
      <c r="AB16" s="10">
        <f t="shared" ca="1" si="37"/>
        <v>0.47826388888888888</v>
      </c>
      <c r="AC16" s="45">
        <f t="shared" ca="1" si="13"/>
        <v>0</v>
      </c>
      <c r="AD16" s="10">
        <f t="shared" ca="1" si="38"/>
        <v>0.47826388888888888</v>
      </c>
      <c r="AE16" s="9">
        <f t="shared" ca="1" si="1"/>
        <v>55</v>
      </c>
      <c r="AF16" s="10">
        <f t="shared" ca="1" si="14"/>
        <v>6.3657407407407413E-4</v>
      </c>
      <c r="AG16" s="10">
        <f t="shared" ca="1" si="39"/>
        <v>0.47890046296296296</v>
      </c>
      <c r="AH16" s="9" t="str">
        <f t="shared" ca="1" si="2"/>
        <v>Burrito</v>
      </c>
      <c r="AI16" s="8">
        <f t="shared" ca="1" si="40"/>
        <v>0.47890046296296296</v>
      </c>
      <c r="AJ16" s="23">
        <f t="shared" ca="1" si="41"/>
        <v>0</v>
      </c>
      <c r="AK16" s="8">
        <f t="shared" ca="1" si="44"/>
        <v>0.47890046296296296</v>
      </c>
      <c r="AL16" s="7">
        <f t="shared" ca="1" si="3"/>
        <v>29</v>
      </c>
      <c r="AM16" s="8">
        <f t="shared" ca="1" si="15"/>
        <v>3.3564814814814812E-4</v>
      </c>
      <c r="AN16" s="8">
        <f t="shared" ca="1" si="16"/>
        <v>0.47923611111111108</v>
      </c>
      <c r="AO16" s="7" t="str">
        <f t="shared" ca="1" si="4"/>
        <v>Debit</v>
      </c>
      <c r="AP16" s="1">
        <f t="shared" ca="1" si="43"/>
        <v>0</v>
      </c>
      <c r="AQ16" s="1">
        <f t="shared" ca="1" si="17"/>
        <v>2.3842592592592591E-3</v>
      </c>
      <c r="AR16">
        <f t="shared" si="18"/>
        <v>1</v>
      </c>
      <c r="AS16" s="33">
        <f t="shared" ca="1" si="42"/>
        <v>0</v>
      </c>
      <c r="AT16" s="33">
        <f t="shared" ca="1" si="19"/>
        <v>2.3842592592592591E-3</v>
      </c>
      <c r="AX16">
        <f t="shared" si="45"/>
        <v>12</v>
      </c>
      <c r="AY16" s="33">
        <v>9.4346601756404289E-4</v>
      </c>
      <c r="BD16" s="34">
        <f t="shared" si="21"/>
        <v>6.3784682448774963E-4</v>
      </c>
      <c r="BE16">
        <v>76</v>
      </c>
    </row>
    <row r="17" spans="1:57">
      <c r="A17" s="2">
        <v>10</v>
      </c>
      <c r="B17" s="1">
        <f t="shared" si="5"/>
        <v>1.1574074074074075E-4</v>
      </c>
      <c r="C17" s="5">
        <f t="shared" si="22"/>
        <v>0.47696759259259258</v>
      </c>
      <c r="D17" s="18">
        <f t="shared" si="0"/>
        <v>0.47696759259259258</v>
      </c>
      <c r="E17" s="21">
        <f t="shared" ca="1" si="23"/>
        <v>2.3148148148149916E-4</v>
      </c>
      <c r="F17" s="18">
        <f t="shared" ca="1" si="24"/>
        <v>0.47719907407407408</v>
      </c>
      <c r="G17" s="25">
        <f t="shared" ca="1" si="6"/>
        <v>17</v>
      </c>
      <c r="H17" s="18">
        <f t="shared" ca="1" si="25"/>
        <v>1.9675925925925926E-4</v>
      </c>
      <c r="I17" s="18">
        <f t="shared" ca="1" si="26"/>
        <v>0.47739583333333335</v>
      </c>
      <c r="J17" s="16">
        <f t="shared" ca="1" si="27"/>
        <v>0.47739583333333335</v>
      </c>
      <c r="K17" s="23">
        <f t="shared" ca="1" si="28"/>
        <v>8.6805555555552472E-4</v>
      </c>
      <c r="L17" s="16">
        <f t="shared" ca="1" si="29"/>
        <v>0.47826388888888888</v>
      </c>
      <c r="M17" s="15">
        <f t="shared" ca="1" si="7"/>
        <v>13</v>
      </c>
      <c r="N17" s="16">
        <f t="shared" ca="1" si="8"/>
        <v>1.5046296296296297E-4</v>
      </c>
      <c r="O17" s="16">
        <f t="shared" ca="1" si="30"/>
        <v>0.47841435185185183</v>
      </c>
      <c r="P17" s="14">
        <f t="shared" ca="1" si="31"/>
        <v>0.47841435185185183</v>
      </c>
      <c r="Q17" s="23">
        <f>0</f>
        <v>0</v>
      </c>
      <c r="R17" s="14">
        <f t="shared" ca="1" si="32"/>
        <v>0.47841435185185183</v>
      </c>
      <c r="S17" s="13">
        <f t="shared" ca="1" si="9"/>
        <v>25</v>
      </c>
      <c r="T17" s="14">
        <f t="shared" ca="1" si="10"/>
        <v>2.8935185185185184E-4</v>
      </c>
      <c r="U17" s="14">
        <f t="shared" ca="1" si="33"/>
        <v>0.47870370370370369</v>
      </c>
      <c r="V17" s="12">
        <f t="shared" ca="1" si="34"/>
        <v>0.47870370370370369</v>
      </c>
      <c r="W17" s="23">
        <f>0</f>
        <v>0</v>
      </c>
      <c r="X17" s="12">
        <f t="shared" ca="1" si="35"/>
        <v>0.47870370370370369</v>
      </c>
      <c r="Y17" s="11">
        <f t="shared" ca="1" si="11"/>
        <v>20</v>
      </c>
      <c r="Z17" s="12">
        <f t="shared" ca="1" si="12"/>
        <v>2.3148148148148149E-4</v>
      </c>
      <c r="AA17" s="12">
        <f t="shared" ca="1" si="36"/>
        <v>0.47893518518518519</v>
      </c>
      <c r="AB17" s="10">
        <f t="shared" ca="1" si="37"/>
        <v>0.47893518518518519</v>
      </c>
      <c r="AC17" s="45">
        <f t="shared" ca="1" si="13"/>
        <v>0</v>
      </c>
      <c r="AD17" s="10">
        <f t="shared" ca="1" si="38"/>
        <v>0.47893518518518519</v>
      </c>
      <c r="AE17" s="9">
        <f t="shared" ca="1" si="1"/>
        <v>38</v>
      </c>
      <c r="AF17" s="10">
        <f t="shared" ca="1" si="14"/>
        <v>4.3981481481481481E-4</v>
      </c>
      <c r="AG17" s="10">
        <f t="shared" ca="1" si="39"/>
        <v>0.479375</v>
      </c>
      <c r="AH17" s="9" t="str">
        <f t="shared" ca="1" si="2"/>
        <v>Bowl</v>
      </c>
      <c r="AI17" s="8">
        <f t="shared" ca="1" si="40"/>
        <v>0.479375</v>
      </c>
      <c r="AJ17" s="23">
        <f t="shared" ca="1" si="41"/>
        <v>0</v>
      </c>
      <c r="AK17" s="8">
        <f t="shared" ca="1" si="44"/>
        <v>0.479375</v>
      </c>
      <c r="AL17" s="7">
        <f t="shared" ca="1" si="3"/>
        <v>15</v>
      </c>
      <c r="AM17" s="8">
        <f t="shared" ca="1" si="15"/>
        <v>1.7361111111111112E-4</v>
      </c>
      <c r="AN17" s="8">
        <f t="shared" ca="1" si="16"/>
        <v>0.47954861111111113</v>
      </c>
      <c r="AO17" s="7" t="str">
        <f t="shared" ca="1" si="4"/>
        <v>Debit</v>
      </c>
      <c r="AP17" s="1">
        <f t="shared" ca="1" si="43"/>
        <v>1.0995370370370239E-3</v>
      </c>
      <c r="AQ17" s="1">
        <f t="shared" ca="1" si="17"/>
        <v>1.4814814814814816E-3</v>
      </c>
      <c r="AR17">
        <f t="shared" si="18"/>
        <v>1</v>
      </c>
      <c r="AS17" s="33">
        <f t="shared" ca="1" si="42"/>
        <v>1.0995370370370239E-3</v>
      </c>
      <c r="AT17" s="33">
        <f t="shared" ca="1" si="19"/>
        <v>1.4814814814814816E-3</v>
      </c>
      <c r="AX17">
        <f t="shared" si="45"/>
        <v>13</v>
      </c>
      <c r="AY17" s="33">
        <v>7.758209240168668E-4</v>
      </c>
      <c r="BD17" s="34">
        <f t="shared" si="21"/>
        <v>6.4942089856182374E-4</v>
      </c>
      <c r="BE17">
        <v>98</v>
      </c>
    </row>
    <row r="18" spans="1:57">
      <c r="A18" s="2">
        <v>240</v>
      </c>
      <c r="B18" s="1">
        <f t="shared" si="5"/>
        <v>2.7777777777777779E-3</v>
      </c>
      <c r="C18" s="5">
        <f t="shared" si="22"/>
        <v>0.47974537037037035</v>
      </c>
      <c r="D18" s="18">
        <f t="shared" si="0"/>
        <v>0.47974537037037035</v>
      </c>
      <c r="E18" s="21">
        <f t="shared" ca="1" si="23"/>
        <v>0</v>
      </c>
      <c r="F18" s="18">
        <f t="shared" ca="1" si="24"/>
        <v>0.47974537037037035</v>
      </c>
      <c r="G18" s="25">
        <f t="shared" ca="1" si="6"/>
        <v>10</v>
      </c>
      <c r="H18" s="18">
        <f t="shared" ca="1" si="25"/>
        <v>1.1574074074074075E-4</v>
      </c>
      <c r="I18" s="18">
        <f t="shared" ca="1" si="26"/>
        <v>0.47986111111111107</v>
      </c>
      <c r="J18" s="16">
        <f t="shared" ca="1" si="27"/>
        <v>0.47986111111111107</v>
      </c>
      <c r="K18" s="23">
        <f t="shared" ca="1" si="28"/>
        <v>0</v>
      </c>
      <c r="L18" s="16">
        <f t="shared" ca="1" si="29"/>
        <v>0.47986111111111107</v>
      </c>
      <c r="M18" s="15">
        <f t="shared" ca="1" si="7"/>
        <v>19</v>
      </c>
      <c r="N18" s="16">
        <f t="shared" ca="1" si="8"/>
        <v>2.199074074074074E-4</v>
      </c>
      <c r="O18" s="16">
        <f t="shared" ca="1" si="30"/>
        <v>0.48008101851851848</v>
      </c>
      <c r="P18" s="14">
        <f t="shared" ca="1" si="31"/>
        <v>0.48008101851851848</v>
      </c>
      <c r="Q18" s="23">
        <f>0</f>
        <v>0</v>
      </c>
      <c r="R18" s="14">
        <f t="shared" ca="1" si="32"/>
        <v>0.48008101851851848</v>
      </c>
      <c r="S18" s="13">
        <f t="shared" ca="1" si="9"/>
        <v>16</v>
      </c>
      <c r="T18" s="14">
        <f t="shared" ca="1" si="10"/>
        <v>1.8518518518518518E-4</v>
      </c>
      <c r="U18" s="14">
        <f t="shared" ca="1" si="33"/>
        <v>0.48026620370370365</v>
      </c>
      <c r="V18" s="12">
        <f t="shared" ca="1" si="34"/>
        <v>0.48026620370370365</v>
      </c>
      <c r="W18" s="23">
        <f>0</f>
        <v>0</v>
      </c>
      <c r="X18" s="12">
        <f t="shared" ca="1" si="35"/>
        <v>0.48026620370370365</v>
      </c>
      <c r="Y18" s="11">
        <f t="shared" ca="1" si="11"/>
        <v>30</v>
      </c>
      <c r="Z18" s="12">
        <f t="shared" ca="1" si="12"/>
        <v>3.4722222222222224E-4</v>
      </c>
      <c r="AA18" s="12">
        <f t="shared" ca="1" si="36"/>
        <v>0.48061342592592587</v>
      </c>
      <c r="AB18" s="10">
        <f t="shared" ca="1" si="37"/>
        <v>0.48061342592592587</v>
      </c>
      <c r="AC18" s="45">
        <f t="shared" ca="1" si="13"/>
        <v>0</v>
      </c>
      <c r="AD18" s="10">
        <f t="shared" ca="1" si="38"/>
        <v>0.48061342592592587</v>
      </c>
      <c r="AE18" s="9">
        <f t="shared" ca="1" si="1"/>
        <v>46</v>
      </c>
      <c r="AF18" s="10">
        <f t="shared" ca="1" si="14"/>
        <v>5.3240740740740744E-4</v>
      </c>
      <c r="AG18" s="10">
        <f t="shared" ca="1" si="39"/>
        <v>0.48114583333333327</v>
      </c>
      <c r="AH18" s="9" t="str">
        <f t="shared" ca="1" si="2"/>
        <v>Bowl</v>
      </c>
      <c r="AI18" s="8">
        <f t="shared" ca="1" si="40"/>
        <v>0.48114583333333327</v>
      </c>
      <c r="AJ18" s="23">
        <f t="shared" ca="1" si="41"/>
        <v>0</v>
      </c>
      <c r="AK18" s="8">
        <f t="shared" ca="1" si="44"/>
        <v>0.48114583333333327</v>
      </c>
      <c r="AL18" s="7">
        <f t="shared" ca="1" si="3"/>
        <v>16</v>
      </c>
      <c r="AM18" s="8">
        <f t="shared" ca="1" si="15"/>
        <v>1.8518518518518518E-4</v>
      </c>
      <c r="AN18" s="8">
        <f t="shared" ca="1" si="16"/>
        <v>0.48133101851851845</v>
      </c>
      <c r="AO18" s="7" t="str">
        <f t="shared" ca="1" si="4"/>
        <v>Debit</v>
      </c>
      <c r="AP18" s="1">
        <f t="shared" ca="1" si="43"/>
        <v>0</v>
      </c>
      <c r="AQ18" s="1">
        <f t="shared" ca="1" si="17"/>
        <v>1.5856481481481481E-3</v>
      </c>
      <c r="AR18">
        <f t="shared" si="18"/>
        <v>1</v>
      </c>
      <c r="AS18" s="33">
        <f t="shared" ca="1" si="42"/>
        <v>0</v>
      </c>
      <c r="AT18" s="33">
        <f t="shared" ca="1" si="19"/>
        <v>1.5856481481481481E-3</v>
      </c>
      <c r="AX18">
        <f t="shared" si="45"/>
        <v>14</v>
      </c>
      <c r="AY18" s="33">
        <v>7.5609329260536496E-4</v>
      </c>
      <c r="BD18" s="34">
        <f t="shared" si="21"/>
        <v>6.6099497263589786E-4</v>
      </c>
      <c r="BE18">
        <v>92</v>
      </c>
    </row>
    <row r="19" spans="1:57">
      <c r="A19" s="2">
        <v>217</v>
      </c>
      <c r="B19" s="1">
        <f t="shared" si="5"/>
        <v>2.5115740740740741E-3</v>
      </c>
      <c r="C19" s="5">
        <f t="shared" si="22"/>
        <v>0.48225694444444445</v>
      </c>
      <c r="D19" s="18">
        <f t="shared" si="0"/>
        <v>0.48225694444444445</v>
      </c>
      <c r="E19" s="21">
        <f t="shared" ca="1" si="23"/>
        <v>0</v>
      </c>
      <c r="F19" s="18">
        <f t="shared" ca="1" si="24"/>
        <v>0.48225694444444445</v>
      </c>
      <c r="G19" s="25">
        <f t="shared" ca="1" si="6"/>
        <v>30</v>
      </c>
      <c r="H19" s="18">
        <f t="shared" ca="1" si="25"/>
        <v>3.4722222222222224E-4</v>
      </c>
      <c r="I19" s="18">
        <f t="shared" ca="1" si="26"/>
        <v>0.48260416666666667</v>
      </c>
      <c r="J19" s="16">
        <f t="shared" ca="1" si="27"/>
        <v>0.48260416666666667</v>
      </c>
      <c r="K19" s="23">
        <f t="shared" ca="1" si="28"/>
        <v>0</v>
      </c>
      <c r="L19" s="16">
        <f t="shared" ca="1" si="29"/>
        <v>0.48260416666666667</v>
      </c>
      <c r="M19" s="15">
        <f t="shared" ca="1" si="7"/>
        <v>21</v>
      </c>
      <c r="N19" s="16">
        <f t="shared" ca="1" si="8"/>
        <v>2.4305555555555555E-4</v>
      </c>
      <c r="O19" s="16">
        <f t="shared" ca="1" si="30"/>
        <v>0.48284722222222221</v>
      </c>
      <c r="P19" s="14">
        <f t="shared" ca="1" si="31"/>
        <v>0.48284722222222221</v>
      </c>
      <c r="Q19" s="23">
        <f>0</f>
        <v>0</v>
      </c>
      <c r="R19" s="14">
        <f t="shared" ca="1" si="32"/>
        <v>0.48284722222222221</v>
      </c>
      <c r="S19" s="13">
        <f t="shared" ca="1" si="9"/>
        <v>16</v>
      </c>
      <c r="T19" s="14">
        <f t="shared" ca="1" si="10"/>
        <v>1.8518518518518518E-4</v>
      </c>
      <c r="U19" s="14">
        <f t="shared" ca="1" si="33"/>
        <v>0.48303240740740738</v>
      </c>
      <c r="V19" s="12">
        <f t="shared" ca="1" si="34"/>
        <v>0.48303240740740738</v>
      </c>
      <c r="W19" s="23">
        <f>0</f>
        <v>0</v>
      </c>
      <c r="X19" s="12">
        <f t="shared" ca="1" si="35"/>
        <v>0.48303240740740738</v>
      </c>
      <c r="Y19" s="11">
        <f t="shared" ca="1" si="11"/>
        <v>24</v>
      </c>
      <c r="Z19" s="12">
        <f t="shared" ca="1" si="12"/>
        <v>2.7777777777777778E-4</v>
      </c>
      <c r="AA19" s="12">
        <f t="shared" ca="1" si="36"/>
        <v>0.48331018518518515</v>
      </c>
      <c r="AB19" s="10">
        <f t="shared" ca="1" si="37"/>
        <v>0.48331018518518515</v>
      </c>
      <c r="AC19" s="45">
        <f t="shared" ca="1" si="13"/>
        <v>0</v>
      </c>
      <c r="AD19" s="10">
        <f t="shared" ca="1" si="38"/>
        <v>0.48331018518518515</v>
      </c>
      <c r="AE19" s="9">
        <f t="shared" ca="1" si="1"/>
        <v>34</v>
      </c>
      <c r="AF19" s="10">
        <f t="shared" ca="1" si="14"/>
        <v>3.9351851851851852E-4</v>
      </c>
      <c r="AG19" s="10">
        <f t="shared" ca="1" si="39"/>
        <v>0.48370370370370369</v>
      </c>
      <c r="AH19" s="9" t="str">
        <f t="shared" ca="1" si="2"/>
        <v>Bowl</v>
      </c>
      <c r="AI19" s="8">
        <f t="shared" ca="1" si="40"/>
        <v>0.48370370370370369</v>
      </c>
      <c r="AJ19" s="23">
        <f t="shared" ca="1" si="41"/>
        <v>0</v>
      </c>
      <c r="AK19" s="8">
        <f t="shared" ca="1" si="44"/>
        <v>0.48370370370370369</v>
      </c>
      <c r="AL19" s="7">
        <f t="shared" ca="1" si="3"/>
        <v>22</v>
      </c>
      <c r="AM19" s="8">
        <f t="shared" ca="1" si="15"/>
        <v>2.5462962962962961E-4</v>
      </c>
      <c r="AN19" s="8">
        <f t="shared" ca="1" si="16"/>
        <v>0.48395833333333332</v>
      </c>
      <c r="AO19" s="7" t="str">
        <f t="shared" ca="1" si="4"/>
        <v>Debit</v>
      </c>
      <c r="AP19" s="1">
        <f t="shared" ca="1" si="43"/>
        <v>0</v>
      </c>
      <c r="AQ19" s="1">
        <f t="shared" ca="1" si="17"/>
        <v>1.701388888888889E-3</v>
      </c>
      <c r="AR19">
        <f t="shared" si="18"/>
        <v>1</v>
      </c>
      <c r="AS19" s="33">
        <f t="shared" ca="1" si="42"/>
        <v>0</v>
      </c>
      <c r="AT19" s="33">
        <f t="shared" ca="1" si="19"/>
        <v>1.701388888888889E-3</v>
      </c>
      <c r="AX19">
        <f t="shared" si="45"/>
        <v>15</v>
      </c>
      <c r="AY19" s="33">
        <v>7.7554250986381235E-4</v>
      </c>
      <c r="BD19" s="34">
        <f t="shared" si="21"/>
        <v>6.7256904670997197E-4</v>
      </c>
      <c r="BE19">
        <v>84</v>
      </c>
    </row>
    <row r="20" spans="1:57">
      <c r="A20" s="2">
        <v>71</v>
      </c>
      <c r="B20" s="1">
        <f t="shared" si="5"/>
        <v>8.2175925925925927E-4</v>
      </c>
      <c r="C20" s="5">
        <f t="shared" si="22"/>
        <v>0.4830787037037037</v>
      </c>
      <c r="D20" s="18">
        <f t="shared" si="0"/>
        <v>0.4830787037037037</v>
      </c>
      <c r="E20" s="21">
        <f t="shared" ca="1" si="23"/>
        <v>0</v>
      </c>
      <c r="F20" s="18">
        <f t="shared" ca="1" si="24"/>
        <v>0.4830787037037037</v>
      </c>
      <c r="G20" s="25">
        <f t="shared" ca="1" si="6"/>
        <v>18</v>
      </c>
      <c r="H20" s="18">
        <f t="shared" ca="1" si="25"/>
        <v>2.0833333333333335E-4</v>
      </c>
      <c r="I20" s="18">
        <f t="shared" ca="1" si="26"/>
        <v>0.48328703703703701</v>
      </c>
      <c r="J20" s="16">
        <f t="shared" ca="1" si="27"/>
        <v>0.48328703703703701</v>
      </c>
      <c r="K20" s="23">
        <f t="shared" ca="1" si="28"/>
        <v>2.3148148148133263E-5</v>
      </c>
      <c r="L20" s="16">
        <f t="shared" ca="1" si="29"/>
        <v>0.48331018518518515</v>
      </c>
      <c r="M20" s="15">
        <f t="shared" ca="1" si="7"/>
        <v>14</v>
      </c>
      <c r="N20" s="16">
        <f t="shared" ca="1" si="8"/>
        <v>1.6203703703703703E-4</v>
      </c>
      <c r="O20" s="16">
        <f t="shared" ca="1" si="30"/>
        <v>0.48347222222222219</v>
      </c>
      <c r="P20" s="14">
        <f t="shared" ca="1" si="31"/>
        <v>0.48347222222222219</v>
      </c>
      <c r="Q20" s="23">
        <f>0</f>
        <v>0</v>
      </c>
      <c r="R20" s="14">
        <f t="shared" ca="1" si="32"/>
        <v>0.48347222222222219</v>
      </c>
      <c r="S20" s="13">
        <f t="shared" ca="1" si="9"/>
        <v>39</v>
      </c>
      <c r="T20" s="14">
        <f t="shared" ca="1" si="10"/>
        <v>4.5138888888888887E-4</v>
      </c>
      <c r="U20" s="14">
        <f t="shared" ca="1" si="33"/>
        <v>0.4839236111111111</v>
      </c>
      <c r="V20" s="12">
        <f t="shared" ca="1" si="34"/>
        <v>0.4839236111111111</v>
      </c>
      <c r="W20" s="23">
        <f>0</f>
        <v>0</v>
      </c>
      <c r="X20" s="12">
        <f t="shared" ca="1" si="35"/>
        <v>0.4839236111111111</v>
      </c>
      <c r="Y20" s="11">
        <f t="shared" ca="1" si="11"/>
        <v>29</v>
      </c>
      <c r="Z20" s="12">
        <f t="shared" ca="1" si="12"/>
        <v>3.3564814814814812E-4</v>
      </c>
      <c r="AA20" s="12">
        <f t="shared" ca="1" si="36"/>
        <v>0.48425925925925922</v>
      </c>
      <c r="AB20" s="10">
        <f t="shared" ca="1" si="37"/>
        <v>0.48425925925925922</v>
      </c>
      <c r="AC20" s="45">
        <f t="shared" ca="1" si="13"/>
        <v>0</v>
      </c>
      <c r="AD20" s="10">
        <f t="shared" ca="1" si="38"/>
        <v>0.48425925925925922</v>
      </c>
      <c r="AE20" s="9">
        <f t="shared" ca="1" si="1"/>
        <v>32</v>
      </c>
      <c r="AF20" s="10">
        <f t="shared" ca="1" si="14"/>
        <v>3.7037037037037035E-4</v>
      </c>
      <c r="AG20" s="10">
        <f t="shared" ca="1" si="39"/>
        <v>0.48462962962962958</v>
      </c>
      <c r="AH20" s="9" t="str">
        <f t="shared" ca="1" si="2"/>
        <v>Bowl</v>
      </c>
      <c r="AI20" s="8">
        <f t="shared" ca="1" si="40"/>
        <v>0.48462962962962958</v>
      </c>
      <c r="AJ20" s="23">
        <f t="shared" ca="1" si="41"/>
        <v>0</v>
      </c>
      <c r="AK20" s="8">
        <f t="shared" ca="1" si="44"/>
        <v>0.48462962962962958</v>
      </c>
      <c r="AL20" s="7">
        <f t="shared" ca="1" si="3"/>
        <v>10</v>
      </c>
      <c r="AM20" s="8">
        <f t="shared" ca="1" si="15"/>
        <v>1.1574074074074075E-4</v>
      </c>
      <c r="AN20" s="8">
        <f t="shared" ca="1" si="16"/>
        <v>0.4847453703703703</v>
      </c>
      <c r="AO20" s="7" t="str">
        <f t="shared" ca="1" si="4"/>
        <v>Debit</v>
      </c>
      <c r="AP20" s="1">
        <f t="shared" ca="1" si="43"/>
        <v>2.3148148148133263E-5</v>
      </c>
      <c r="AQ20" s="1">
        <f t="shared" ca="1" si="17"/>
        <v>1.6435185185185185E-3</v>
      </c>
      <c r="AR20">
        <f t="shared" si="18"/>
        <v>1</v>
      </c>
      <c r="AS20" s="33">
        <f t="shared" ca="1" si="42"/>
        <v>2.3148148148133263E-5</v>
      </c>
      <c r="AT20" s="33">
        <f t="shared" ca="1" si="19"/>
        <v>1.6435185185185185E-3</v>
      </c>
      <c r="AX20">
        <f t="shared" si="45"/>
        <v>16</v>
      </c>
      <c r="AY20" s="33">
        <v>6.1911352933692512E-4</v>
      </c>
      <c r="BD20" s="34">
        <f t="shared" si="21"/>
        <v>6.8414312078404608E-4</v>
      </c>
      <c r="BE20">
        <v>100</v>
      </c>
    </row>
    <row r="21" spans="1:57">
      <c r="A21" s="2">
        <v>92</v>
      </c>
      <c r="B21" s="1">
        <f t="shared" si="5"/>
        <v>1.0648148148148149E-3</v>
      </c>
      <c r="C21" s="5">
        <f t="shared" si="22"/>
        <v>0.4841435185185185</v>
      </c>
      <c r="D21" s="18">
        <f t="shared" si="0"/>
        <v>0.4841435185185185</v>
      </c>
      <c r="E21" s="21">
        <f t="shared" ca="1" si="23"/>
        <v>0</v>
      </c>
      <c r="F21" s="18">
        <f t="shared" ca="1" si="24"/>
        <v>0.4841435185185185</v>
      </c>
      <c r="G21" s="25">
        <f t="shared" ca="1" si="6"/>
        <v>14</v>
      </c>
      <c r="H21" s="18">
        <f t="shared" ca="1" si="25"/>
        <v>1.6203703703703703E-4</v>
      </c>
      <c r="I21" s="18">
        <f t="shared" ca="1" si="26"/>
        <v>0.48430555555555554</v>
      </c>
      <c r="J21" s="16">
        <f t="shared" ca="1" si="27"/>
        <v>0.48430555555555554</v>
      </c>
      <c r="K21" s="23">
        <f t="shared" ca="1" si="28"/>
        <v>0</v>
      </c>
      <c r="L21" s="16">
        <f t="shared" ca="1" si="29"/>
        <v>0.48430555555555554</v>
      </c>
      <c r="M21" s="15">
        <f t="shared" ca="1" si="7"/>
        <v>31</v>
      </c>
      <c r="N21" s="16">
        <f t="shared" ca="1" si="8"/>
        <v>3.5879629629629629E-4</v>
      </c>
      <c r="O21" s="16">
        <f t="shared" ca="1" si="30"/>
        <v>0.48466435185185186</v>
      </c>
      <c r="P21" s="14">
        <f t="shared" ca="1" si="31"/>
        <v>0.48466435185185186</v>
      </c>
      <c r="Q21" s="23">
        <f>0</f>
        <v>0</v>
      </c>
      <c r="R21" s="14">
        <f t="shared" ca="1" si="32"/>
        <v>0.48466435185185186</v>
      </c>
      <c r="S21" s="13">
        <f t="shared" ca="1" si="9"/>
        <v>42</v>
      </c>
      <c r="T21" s="14">
        <f t="shared" ca="1" si="10"/>
        <v>4.861111111111111E-4</v>
      </c>
      <c r="U21" s="14">
        <f t="shared" ca="1" si="33"/>
        <v>0.48515046296296299</v>
      </c>
      <c r="V21" s="12">
        <f t="shared" ca="1" si="34"/>
        <v>0.48515046296296299</v>
      </c>
      <c r="W21" s="23">
        <f>0</f>
        <v>0</v>
      </c>
      <c r="X21" s="12">
        <f t="shared" ca="1" si="35"/>
        <v>0.48515046296296299</v>
      </c>
      <c r="Y21" s="11">
        <f t="shared" ca="1" si="11"/>
        <v>27</v>
      </c>
      <c r="Z21" s="12">
        <f t="shared" ca="1" si="12"/>
        <v>3.1250000000000001E-4</v>
      </c>
      <c r="AA21" s="12">
        <f t="shared" ca="1" si="36"/>
        <v>0.48546296296296299</v>
      </c>
      <c r="AB21" s="10">
        <f t="shared" ca="1" si="37"/>
        <v>0.48546296296296299</v>
      </c>
      <c r="AC21" s="45">
        <f t="shared" ca="1" si="13"/>
        <v>0</v>
      </c>
      <c r="AD21" s="10">
        <f t="shared" ca="1" si="38"/>
        <v>0.48546296296296299</v>
      </c>
      <c r="AE21" s="9">
        <f t="shared" ca="1" si="1"/>
        <v>50</v>
      </c>
      <c r="AF21" s="10">
        <f t="shared" ca="1" si="14"/>
        <v>5.7870370370370367E-4</v>
      </c>
      <c r="AG21" s="10">
        <f t="shared" ca="1" si="39"/>
        <v>0.48604166666666671</v>
      </c>
      <c r="AH21" s="9" t="str">
        <f t="shared" ca="1" si="2"/>
        <v>Bowl</v>
      </c>
      <c r="AI21" s="8">
        <f t="shared" ca="1" si="40"/>
        <v>0.48604166666666671</v>
      </c>
      <c r="AJ21" s="23">
        <f t="shared" ca="1" si="41"/>
        <v>0</v>
      </c>
      <c r="AK21" s="8">
        <f t="shared" ca="1" si="44"/>
        <v>0.48604166666666671</v>
      </c>
      <c r="AL21" s="7">
        <f t="shared" ca="1" si="3"/>
        <v>36</v>
      </c>
      <c r="AM21" s="8">
        <f t="shared" ca="1" si="15"/>
        <v>4.1666666666666669E-4</v>
      </c>
      <c r="AN21" s="8">
        <f t="shared" ca="1" si="16"/>
        <v>0.48645833333333338</v>
      </c>
      <c r="AO21" s="7" t="str">
        <f t="shared" ca="1" si="4"/>
        <v>Cash</v>
      </c>
      <c r="AP21" s="1">
        <f t="shared" ca="1" si="43"/>
        <v>0</v>
      </c>
      <c r="AQ21" s="1">
        <f t="shared" ca="1" si="17"/>
        <v>2.3148148148148147E-3</v>
      </c>
      <c r="AR21">
        <f t="shared" si="18"/>
        <v>1</v>
      </c>
      <c r="AS21" s="33">
        <f t="shared" ca="1" si="42"/>
        <v>0</v>
      </c>
      <c r="AT21" s="33">
        <f t="shared" ca="1" si="19"/>
        <v>2.3148148148148147E-3</v>
      </c>
      <c r="AX21">
        <f t="shared" si="45"/>
        <v>17</v>
      </c>
      <c r="AY21" s="33">
        <v>6.9523991345299201E-4</v>
      </c>
      <c r="BD21" s="34">
        <f t="shared" si="21"/>
        <v>6.9571719485812019E-4</v>
      </c>
      <c r="BE21">
        <v>102</v>
      </c>
    </row>
    <row r="22" spans="1:57">
      <c r="A22" s="2">
        <v>51</v>
      </c>
      <c r="B22" s="1">
        <f t="shared" si="5"/>
        <v>5.9027777777777778E-4</v>
      </c>
      <c r="C22" s="5">
        <f t="shared" si="22"/>
        <v>0.48473379629629626</v>
      </c>
      <c r="D22" s="18">
        <f t="shared" si="0"/>
        <v>0.48473379629629626</v>
      </c>
      <c r="E22" s="21">
        <f t="shared" ca="1" si="23"/>
        <v>0</v>
      </c>
      <c r="F22" s="18">
        <f t="shared" ca="1" si="24"/>
        <v>0.48473379629629626</v>
      </c>
      <c r="G22" s="25">
        <f t="shared" ca="1" si="6"/>
        <v>27</v>
      </c>
      <c r="H22" s="18">
        <f t="shared" ca="1" si="25"/>
        <v>3.1250000000000001E-4</v>
      </c>
      <c r="I22" s="18">
        <f t="shared" ca="1" si="26"/>
        <v>0.48504629629629625</v>
      </c>
      <c r="J22" s="16">
        <f t="shared" ca="1" si="27"/>
        <v>0.48504629629629625</v>
      </c>
      <c r="K22" s="23">
        <f t="shared" ca="1" si="28"/>
        <v>4.166666666667318E-4</v>
      </c>
      <c r="L22" s="16">
        <f t="shared" ca="1" si="29"/>
        <v>0.48546296296296299</v>
      </c>
      <c r="M22" s="15">
        <f t="shared" ca="1" si="7"/>
        <v>16</v>
      </c>
      <c r="N22" s="16">
        <f t="shared" ca="1" si="8"/>
        <v>1.8518518518518518E-4</v>
      </c>
      <c r="O22" s="16">
        <f t="shared" ca="1" si="30"/>
        <v>0.48564814814814816</v>
      </c>
      <c r="P22" s="14">
        <f t="shared" ca="1" si="31"/>
        <v>0.48564814814814816</v>
      </c>
      <c r="Q22" s="23">
        <f>0</f>
        <v>0</v>
      </c>
      <c r="R22" s="14">
        <f t="shared" ca="1" si="32"/>
        <v>0.48564814814814816</v>
      </c>
      <c r="S22" s="13">
        <f t="shared" ca="1" si="9"/>
        <v>20</v>
      </c>
      <c r="T22" s="14">
        <f t="shared" ca="1" si="10"/>
        <v>2.3148148148148149E-4</v>
      </c>
      <c r="U22" s="14">
        <f t="shared" ca="1" si="33"/>
        <v>0.48587962962962966</v>
      </c>
      <c r="V22" s="12">
        <f t="shared" ca="1" si="34"/>
        <v>0.48587962962962966</v>
      </c>
      <c r="W22" s="23">
        <f>0</f>
        <v>0</v>
      </c>
      <c r="X22" s="12">
        <f t="shared" ca="1" si="35"/>
        <v>0.48587962962962966</v>
      </c>
      <c r="Y22" s="11">
        <f t="shared" ca="1" si="11"/>
        <v>35</v>
      </c>
      <c r="Z22" s="12">
        <f t="shared" ca="1" si="12"/>
        <v>4.0509259259259258E-4</v>
      </c>
      <c r="AA22" s="12">
        <f t="shared" ca="1" si="36"/>
        <v>0.48628472222222224</v>
      </c>
      <c r="AB22" s="10">
        <f t="shared" ca="1" si="37"/>
        <v>0.48628472222222224</v>
      </c>
      <c r="AC22" s="45">
        <f t="shared" ca="1" si="13"/>
        <v>0</v>
      </c>
      <c r="AD22" s="10">
        <f t="shared" ca="1" si="38"/>
        <v>0.48628472222222224</v>
      </c>
      <c r="AE22" s="9">
        <f t="shared" ca="1" si="1"/>
        <v>47</v>
      </c>
      <c r="AF22" s="10">
        <f t="shared" ca="1" si="14"/>
        <v>5.4398148148148144E-4</v>
      </c>
      <c r="AG22" s="10">
        <f t="shared" ca="1" si="39"/>
        <v>0.48682870370370374</v>
      </c>
      <c r="AH22" s="9" t="str">
        <f t="shared" ca="1" si="2"/>
        <v>Burrito</v>
      </c>
      <c r="AI22" s="8">
        <f t="shared" ca="1" si="40"/>
        <v>0.48682870370370374</v>
      </c>
      <c r="AJ22" s="23">
        <f t="shared" ca="1" si="41"/>
        <v>0</v>
      </c>
      <c r="AK22" s="8">
        <f t="shared" ca="1" si="44"/>
        <v>0.48682870370370374</v>
      </c>
      <c r="AL22" s="7">
        <f t="shared" ca="1" si="3"/>
        <v>17</v>
      </c>
      <c r="AM22" s="8">
        <f t="shared" ca="1" si="15"/>
        <v>1.9675925925925926E-4</v>
      </c>
      <c r="AN22" s="8">
        <f t="shared" ca="1" si="16"/>
        <v>0.48702546296296301</v>
      </c>
      <c r="AO22" s="7" t="str">
        <f t="shared" ca="1" si="4"/>
        <v>Debit</v>
      </c>
      <c r="AP22" s="1">
        <f t="shared" ca="1" si="43"/>
        <v>4.166666666667318E-4</v>
      </c>
      <c r="AQ22" s="1">
        <f t="shared" ca="1" si="17"/>
        <v>1.8749999999999999E-3</v>
      </c>
      <c r="AR22">
        <f t="shared" si="18"/>
        <v>1</v>
      </c>
      <c r="AS22" s="33">
        <f t="shared" ca="1" si="42"/>
        <v>4.166666666667318E-4</v>
      </c>
      <c r="AT22" s="33">
        <f t="shared" ca="1" si="19"/>
        <v>1.8749999999999999E-3</v>
      </c>
      <c r="AX22">
        <f t="shared" si="45"/>
        <v>18</v>
      </c>
      <c r="AY22" s="33">
        <v>9.1534618811262925E-4</v>
      </c>
      <c r="BD22" s="34">
        <f t="shared" si="21"/>
        <v>7.0729126893219431E-4</v>
      </c>
      <c r="BE22">
        <v>107</v>
      </c>
    </row>
    <row r="23" spans="1:57">
      <c r="A23" s="2">
        <v>118</v>
      </c>
      <c r="B23" s="1">
        <f t="shared" si="5"/>
        <v>1.3657407407407407E-3</v>
      </c>
      <c r="C23" s="5">
        <f t="shared" si="22"/>
        <v>0.48609953703703701</v>
      </c>
      <c r="D23" s="18">
        <f t="shared" si="0"/>
        <v>0.48609953703703701</v>
      </c>
      <c r="E23" s="21">
        <f t="shared" ca="1" si="23"/>
        <v>0</v>
      </c>
      <c r="F23" s="18">
        <f t="shared" ca="1" si="24"/>
        <v>0.48609953703703701</v>
      </c>
      <c r="G23" s="25">
        <f t="shared" ca="1" si="6"/>
        <v>13</v>
      </c>
      <c r="H23" s="18">
        <f t="shared" ca="1" si="25"/>
        <v>1.5046296296296297E-4</v>
      </c>
      <c r="I23" s="18">
        <f t="shared" ca="1" si="26"/>
        <v>0.48624999999999996</v>
      </c>
      <c r="J23" s="16">
        <f t="shared" ca="1" si="27"/>
        <v>0.48624999999999996</v>
      </c>
      <c r="K23" s="23">
        <f t="shared" ca="1" si="28"/>
        <v>3.4722222222283161E-5</v>
      </c>
      <c r="L23" s="16">
        <f t="shared" ca="1" si="29"/>
        <v>0.48628472222222224</v>
      </c>
      <c r="M23" s="15">
        <f t="shared" ca="1" si="7"/>
        <v>18</v>
      </c>
      <c r="N23" s="16">
        <f t="shared" ca="1" si="8"/>
        <v>2.0833333333333335E-4</v>
      </c>
      <c r="O23" s="16">
        <f t="shared" ca="1" si="30"/>
        <v>0.48649305555555555</v>
      </c>
      <c r="P23" s="14">
        <f t="shared" ca="1" si="31"/>
        <v>0.48649305555555555</v>
      </c>
      <c r="Q23" s="23">
        <f>0</f>
        <v>0</v>
      </c>
      <c r="R23" s="14">
        <f t="shared" ca="1" si="32"/>
        <v>0.48649305555555555</v>
      </c>
      <c r="S23" s="13">
        <f t="shared" ca="1" si="9"/>
        <v>40</v>
      </c>
      <c r="T23" s="14">
        <f t="shared" ca="1" si="10"/>
        <v>4.6296296296296298E-4</v>
      </c>
      <c r="U23" s="14">
        <f t="shared" ca="1" si="33"/>
        <v>0.4869560185185185</v>
      </c>
      <c r="V23" s="12">
        <f t="shared" ca="1" si="34"/>
        <v>0.4869560185185185</v>
      </c>
      <c r="W23" s="23">
        <f>0</f>
        <v>0</v>
      </c>
      <c r="X23" s="12">
        <f t="shared" ca="1" si="35"/>
        <v>0.4869560185185185</v>
      </c>
      <c r="Y23" s="11">
        <f t="shared" ca="1" si="11"/>
        <v>31</v>
      </c>
      <c r="Z23" s="12">
        <f t="shared" ca="1" si="12"/>
        <v>3.5879629629629629E-4</v>
      </c>
      <c r="AA23" s="12">
        <f t="shared" ca="1" si="36"/>
        <v>0.48731481481481481</v>
      </c>
      <c r="AB23" s="10">
        <f t="shared" ca="1" si="37"/>
        <v>0.48731481481481481</v>
      </c>
      <c r="AC23" s="45">
        <f t="shared" ca="1" si="13"/>
        <v>0</v>
      </c>
      <c r="AD23" s="10">
        <f t="shared" ca="1" si="38"/>
        <v>0.48731481481481481</v>
      </c>
      <c r="AE23" s="9">
        <f t="shared" ca="1" si="1"/>
        <v>35</v>
      </c>
      <c r="AF23" s="10">
        <f t="shared" ca="1" si="14"/>
        <v>4.0509259259259258E-4</v>
      </c>
      <c r="AG23" s="10">
        <f t="shared" ca="1" si="39"/>
        <v>0.48771990740740739</v>
      </c>
      <c r="AH23" s="9" t="str">
        <f t="shared" ca="1" si="2"/>
        <v>Burrito</v>
      </c>
      <c r="AI23" s="8">
        <f t="shared" ca="1" si="40"/>
        <v>0.48771990740740739</v>
      </c>
      <c r="AJ23" s="23">
        <f t="shared" ca="1" si="41"/>
        <v>0</v>
      </c>
      <c r="AK23" s="8">
        <f t="shared" ca="1" si="44"/>
        <v>0.48771990740740739</v>
      </c>
      <c r="AL23" s="7">
        <f t="shared" ca="1" si="3"/>
        <v>19</v>
      </c>
      <c r="AM23" s="8">
        <f t="shared" ca="1" si="15"/>
        <v>2.199074074074074E-4</v>
      </c>
      <c r="AN23" s="8">
        <f t="shared" ca="1" si="16"/>
        <v>0.4879398148148148</v>
      </c>
      <c r="AO23" s="7" t="str">
        <f t="shared" ca="1" si="4"/>
        <v>Debit</v>
      </c>
      <c r="AP23" s="1">
        <f t="shared" ca="1" si="43"/>
        <v>3.4722222222283161E-5</v>
      </c>
      <c r="AQ23" s="1">
        <f t="shared" ca="1" si="17"/>
        <v>1.8055555555555557E-3</v>
      </c>
      <c r="AR23">
        <f t="shared" si="18"/>
        <v>1</v>
      </c>
      <c r="AS23" s="33">
        <f t="shared" ca="1" si="42"/>
        <v>3.4722222222283161E-5</v>
      </c>
      <c r="AT23" s="33">
        <f t="shared" ca="1" si="19"/>
        <v>1.8055555555555557E-3</v>
      </c>
      <c r="AX23">
        <f t="shared" si="45"/>
        <v>19</v>
      </c>
      <c r="AY23" s="33">
        <v>7.8942344406260671E-4</v>
      </c>
      <c r="BD23" s="34">
        <f t="shared" si="21"/>
        <v>7.1886534300626842E-4</v>
      </c>
      <c r="BE23">
        <v>91</v>
      </c>
    </row>
    <row r="24" spans="1:57">
      <c r="A24" s="2">
        <v>210</v>
      </c>
      <c r="B24" s="1">
        <f t="shared" si="5"/>
        <v>2.4305555555555556E-3</v>
      </c>
      <c r="C24" s="5">
        <f t="shared" si="22"/>
        <v>0.48853009259259256</v>
      </c>
      <c r="D24" s="18">
        <f t="shared" si="0"/>
        <v>0.48853009259259256</v>
      </c>
      <c r="E24" s="21">
        <f t="shared" ca="1" si="23"/>
        <v>0</v>
      </c>
      <c r="F24" s="18">
        <f t="shared" ca="1" si="24"/>
        <v>0.48853009259259256</v>
      </c>
      <c r="G24" s="25">
        <f t="shared" ca="1" si="6"/>
        <v>21</v>
      </c>
      <c r="H24" s="18">
        <f t="shared" ca="1" si="25"/>
        <v>2.4305555555555555E-4</v>
      </c>
      <c r="I24" s="18">
        <f t="shared" ca="1" si="26"/>
        <v>0.4887731481481481</v>
      </c>
      <c r="J24" s="16">
        <f t="shared" ca="1" si="27"/>
        <v>0.4887731481481481</v>
      </c>
      <c r="K24" s="23">
        <f t="shared" ca="1" si="28"/>
        <v>0</v>
      </c>
      <c r="L24" s="16">
        <f t="shared" ca="1" si="29"/>
        <v>0.4887731481481481</v>
      </c>
      <c r="M24" s="15">
        <f t="shared" ca="1" si="7"/>
        <v>9</v>
      </c>
      <c r="N24" s="16">
        <f t="shared" ca="1" si="8"/>
        <v>1.0416666666666667E-4</v>
      </c>
      <c r="O24" s="16">
        <f t="shared" ca="1" si="30"/>
        <v>0.48887731481481478</v>
      </c>
      <c r="P24" s="14">
        <f t="shared" ca="1" si="31"/>
        <v>0.48887731481481478</v>
      </c>
      <c r="Q24" s="23">
        <f>0</f>
        <v>0</v>
      </c>
      <c r="R24" s="14">
        <f t="shared" ca="1" si="32"/>
        <v>0.48887731481481478</v>
      </c>
      <c r="S24" s="13">
        <f t="shared" ca="1" si="9"/>
        <v>34</v>
      </c>
      <c r="T24" s="14">
        <f t="shared" ca="1" si="10"/>
        <v>3.9351851851851852E-4</v>
      </c>
      <c r="U24" s="14">
        <f t="shared" ca="1" si="33"/>
        <v>0.48927083333333332</v>
      </c>
      <c r="V24" s="12">
        <f t="shared" ca="1" si="34"/>
        <v>0.48927083333333332</v>
      </c>
      <c r="W24" s="23">
        <f>0</f>
        <v>0</v>
      </c>
      <c r="X24" s="12">
        <f t="shared" ca="1" si="35"/>
        <v>0.48927083333333332</v>
      </c>
      <c r="Y24" s="11">
        <f t="shared" ca="1" si="11"/>
        <v>22</v>
      </c>
      <c r="Z24" s="12">
        <f t="shared" ca="1" si="12"/>
        <v>2.5462962962962961E-4</v>
      </c>
      <c r="AA24" s="12">
        <f t="shared" ca="1" si="36"/>
        <v>0.48952546296296295</v>
      </c>
      <c r="AB24" s="10">
        <f t="shared" ca="1" si="37"/>
        <v>0.48952546296296295</v>
      </c>
      <c r="AC24" s="45">
        <f t="shared" ca="1" si="13"/>
        <v>0</v>
      </c>
      <c r="AD24" s="10">
        <f t="shared" ca="1" si="38"/>
        <v>0.48952546296296295</v>
      </c>
      <c r="AE24" s="9">
        <f t="shared" ca="1" si="1"/>
        <v>49</v>
      </c>
      <c r="AF24" s="10">
        <f t="shared" ca="1" si="14"/>
        <v>5.6712962962962967E-4</v>
      </c>
      <c r="AG24" s="10">
        <f t="shared" ca="1" si="39"/>
        <v>0.49009259259259258</v>
      </c>
      <c r="AH24" s="9" t="str">
        <f t="shared" ca="1" si="2"/>
        <v>Bowl</v>
      </c>
      <c r="AI24" s="8">
        <f t="shared" ca="1" si="40"/>
        <v>0.49009259259259258</v>
      </c>
      <c r="AJ24" s="23">
        <f t="shared" ca="1" si="41"/>
        <v>0</v>
      </c>
      <c r="AK24" s="8">
        <f t="shared" ca="1" si="44"/>
        <v>0.49009259259259258</v>
      </c>
      <c r="AL24" s="7">
        <f t="shared" ca="1" si="3"/>
        <v>16</v>
      </c>
      <c r="AM24" s="8">
        <f t="shared" ca="1" si="15"/>
        <v>1.8518518518518518E-4</v>
      </c>
      <c r="AN24" s="8">
        <f t="shared" ca="1" si="16"/>
        <v>0.49027777777777776</v>
      </c>
      <c r="AO24" s="7" t="str">
        <f t="shared" ca="1" si="4"/>
        <v>Debit</v>
      </c>
      <c r="AP24" s="1">
        <f t="shared" ca="1" si="43"/>
        <v>0</v>
      </c>
      <c r="AQ24" s="1">
        <f t="shared" ca="1" si="17"/>
        <v>1.7476851851851852E-3</v>
      </c>
      <c r="AR24">
        <f t="shared" si="18"/>
        <v>1</v>
      </c>
      <c r="AS24" s="33">
        <f t="shared" ca="1" si="42"/>
        <v>0</v>
      </c>
      <c r="AT24" s="33">
        <f t="shared" ca="1" si="19"/>
        <v>1.7476851851851852E-3</v>
      </c>
      <c r="AX24">
        <f t="shared" si="45"/>
        <v>20</v>
      </c>
      <c r="AY24" s="33">
        <v>7.8385516100303368E-4</v>
      </c>
      <c r="BD24" s="34">
        <f t="shared" si="21"/>
        <v>7.3043941708034253E-4</v>
      </c>
      <c r="BE24">
        <v>70</v>
      </c>
    </row>
    <row r="25" spans="1:57">
      <c r="A25" s="2">
        <v>121</v>
      </c>
      <c r="B25" s="1">
        <f t="shared" si="5"/>
        <v>1.4004629629629629E-3</v>
      </c>
      <c r="C25" s="5">
        <f t="shared" si="22"/>
        <v>0.48993055555555554</v>
      </c>
      <c r="D25" s="18">
        <f t="shared" si="0"/>
        <v>0.48993055555555554</v>
      </c>
      <c r="E25" s="21">
        <f t="shared" ca="1" si="23"/>
        <v>0</v>
      </c>
      <c r="F25" s="18">
        <f t="shared" ca="1" si="24"/>
        <v>0.48993055555555554</v>
      </c>
      <c r="G25" s="25">
        <f t="shared" ca="1" si="6"/>
        <v>29</v>
      </c>
      <c r="H25" s="18">
        <f t="shared" ca="1" si="25"/>
        <v>3.3564814814814812E-4</v>
      </c>
      <c r="I25" s="18">
        <f t="shared" ca="1" si="26"/>
        <v>0.49026620370370366</v>
      </c>
      <c r="J25" s="16">
        <f t="shared" ca="1" si="27"/>
        <v>0.49026620370370366</v>
      </c>
      <c r="K25" s="23">
        <f t="shared" ca="1" si="28"/>
        <v>0</v>
      </c>
      <c r="L25" s="16">
        <f t="shared" ca="1" si="29"/>
        <v>0.49026620370370366</v>
      </c>
      <c r="M25" s="15">
        <f t="shared" ca="1" si="7"/>
        <v>27</v>
      </c>
      <c r="N25" s="16">
        <f t="shared" ca="1" si="8"/>
        <v>3.1250000000000001E-4</v>
      </c>
      <c r="O25" s="16">
        <f t="shared" ca="1" si="30"/>
        <v>0.49057870370370366</v>
      </c>
      <c r="P25" s="14">
        <f t="shared" ca="1" si="31"/>
        <v>0.49057870370370366</v>
      </c>
      <c r="Q25" s="23">
        <f>0</f>
        <v>0</v>
      </c>
      <c r="R25" s="14">
        <f t="shared" ca="1" si="32"/>
        <v>0.49057870370370366</v>
      </c>
      <c r="S25" s="13">
        <f t="shared" ca="1" si="9"/>
        <v>16</v>
      </c>
      <c r="T25" s="14">
        <f t="shared" ca="1" si="10"/>
        <v>1.8518518518518518E-4</v>
      </c>
      <c r="U25" s="14">
        <f t="shared" ca="1" si="33"/>
        <v>0.49076388888888883</v>
      </c>
      <c r="V25" s="12">
        <f t="shared" ca="1" si="34"/>
        <v>0.49076388888888883</v>
      </c>
      <c r="W25" s="23">
        <f>0</f>
        <v>0</v>
      </c>
      <c r="X25" s="12">
        <f t="shared" ca="1" si="35"/>
        <v>0.49076388888888883</v>
      </c>
      <c r="Y25" s="11">
        <f t="shared" ca="1" si="11"/>
        <v>50</v>
      </c>
      <c r="Z25" s="12">
        <f t="shared" ca="1" si="12"/>
        <v>5.7870370370370367E-4</v>
      </c>
      <c r="AA25" s="12">
        <f t="shared" ca="1" si="36"/>
        <v>0.49134259259259255</v>
      </c>
      <c r="AB25" s="10">
        <f t="shared" ca="1" si="37"/>
        <v>0.49134259259259255</v>
      </c>
      <c r="AC25" s="45">
        <f t="shared" ca="1" si="13"/>
        <v>0</v>
      </c>
      <c r="AD25" s="10">
        <f t="shared" ca="1" si="38"/>
        <v>0.49134259259259255</v>
      </c>
      <c r="AE25" s="9">
        <f t="shared" ca="1" si="1"/>
        <v>53</v>
      </c>
      <c r="AF25" s="10">
        <f t="shared" ca="1" si="14"/>
        <v>6.134259259259259E-4</v>
      </c>
      <c r="AG25" s="10">
        <f t="shared" ca="1" si="39"/>
        <v>0.4919560185185185</v>
      </c>
      <c r="AH25" s="9" t="str">
        <f t="shared" ca="1" si="2"/>
        <v>Quesadilla</v>
      </c>
      <c r="AI25" s="8">
        <f t="shared" ca="1" si="40"/>
        <v>0.4919560185185185</v>
      </c>
      <c r="AJ25" s="23">
        <f t="shared" ca="1" si="41"/>
        <v>0</v>
      </c>
      <c r="AK25" s="8">
        <f t="shared" ca="1" si="44"/>
        <v>0.4919560185185185</v>
      </c>
      <c r="AL25" s="7">
        <f t="shared" ca="1" si="3"/>
        <v>17</v>
      </c>
      <c r="AM25" s="8">
        <f t="shared" ca="1" si="15"/>
        <v>1.9675925925925926E-4</v>
      </c>
      <c r="AN25" s="8">
        <f t="shared" ca="1" si="16"/>
        <v>0.49215277777777777</v>
      </c>
      <c r="AO25" s="7" t="str">
        <f t="shared" ca="1" si="4"/>
        <v>Debit</v>
      </c>
      <c r="AP25" s="1">
        <f t="shared" ca="1" si="43"/>
        <v>0</v>
      </c>
      <c r="AQ25" s="1">
        <f t="shared" ca="1" si="17"/>
        <v>2.2222222222222222E-3</v>
      </c>
      <c r="AR25">
        <f t="shared" si="18"/>
        <v>1</v>
      </c>
      <c r="AS25" s="33">
        <f t="shared" ca="1" si="42"/>
        <v>0</v>
      </c>
      <c r="AT25" s="33">
        <f t="shared" ca="1" si="19"/>
        <v>2.2222222222222222E-3</v>
      </c>
      <c r="AX25">
        <f t="shared" si="45"/>
        <v>21</v>
      </c>
      <c r="AY25" s="33">
        <v>6.7133606974674302E-4</v>
      </c>
      <c r="BD25" s="34">
        <f t="shared" si="21"/>
        <v>7.4201349115441664E-4</v>
      </c>
      <c r="BE25">
        <v>104</v>
      </c>
    </row>
    <row r="26" spans="1:57">
      <c r="A26" s="2">
        <v>51</v>
      </c>
      <c r="B26" s="1">
        <f t="shared" si="5"/>
        <v>5.9027777777777778E-4</v>
      </c>
      <c r="C26" s="5">
        <f t="shared" si="22"/>
        <v>0.49052083333333329</v>
      </c>
      <c r="D26" s="18">
        <f t="shared" si="0"/>
        <v>0.49052083333333329</v>
      </c>
      <c r="E26" s="21">
        <f t="shared" ca="1" si="23"/>
        <v>0</v>
      </c>
      <c r="F26" s="18">
        <f t="shared" ca="1" si="24"/>
        <v>0.49052083333333329</v>
      </c>
      <c r="G26" s="25">
        <f t="shared" ca="1" si="6"/>
        <v>19</v>
      </c>
      <c r="H26" s="18">
        <f t="shared" ca="1" si="25"/>
        <v>2.199074074074074E-4</v>
      </c>
      <c r="I26" s="18">
        <f t="shared" ca="1" si="26"/>
        <v>0.4907407407407407</v>
      </c>
      <c r="J26" s="16">
        <f t="shared" ca="1" si="27"/>
        <v>0.4907407407407407</v>
      </c>
      <c r="K26" s="23">
        <f t="shared" ca="1" si="28"/>
        <v>6.0185185185185341E-4</v>
      </c>
      <c r="L26" s="16">
        <f t="shared" ca="1" si="29"/>
        <v>0.49134259259259255</v>
      </c>
      <c r="M26" s="15">
        <f t="shared" ca="1" si="7"/>
        <v>32</v>
      </c>
      <c r="N26" s="16">
        <f t="shared" ca="1" si="8"/>
        <v>3.7037037037037035E-4</v>
      </c>
      <c r="O26" s="16">
        <f t="shared" ca="1" si="30"/>
        <v>0.49171296296296291</v>
      </c>
      <c r="P26" s="14">
        <f t="shared" ca="1" si="31"/>
        <v>0.49171296296296291</v>
      </c>
      <c r="Q26" s="23">
        <f>0</f>
        <v>0</v>
      </c>
      <c r="R26" s="14">
        <f t="shared" ca="1" si="32"/>
        <v>0.49171296296296291</v>
      </c>
      <c r="S26" s="13">
        <f t="shared" ca="1" si="9"/>
        <v>28</v>
      </c>
      <c r="T26" s="14">
        <f t="shared" ca="1" si="10"/>
        <v>3.2407407407407406E-4</v>
      </c>
      <c r="U26" s="14">
        <f t="shared" ca="1" si="33"/>
        <v>0.492037037037037</v>
      </c>
      <c r="V26" s="12">
        <f t="shared" ca="1" si="34"/>
        <v>0.492037037037037</v>
      </c>
      <c r="W26" s="23">
        <f>0</f>
        <v>0</v>
      </c>
      <c r="X26" s="12">
        <f t="shared" ca="1" si="35"/>
        <v>0.492037037037037</v>
      </c>
      <c r="Y26" s="11">
        <f t="shared" ca="1" si="11"/>
        <v>43</v>
      </c>
      <c r="Z26" s="12">
        <f t="shared" ca="1" si="12"/>
        <v>4.9768518518518521E-4</v>
      </c>
      <c r="AA26" s="12">
        <f t="shared" ca="1" si="36"/>
        <v>0.49253472222222217</v>
      </c>
      <c r="AB26" s="10">
        <f t="shared" ca="1" si="37"/>
        <v>0.49253472222222217</v>
      </c>
      <c r="AC26" s="45">
        <f t="shared" ca="1" si="13"/>
        <v>0</v>
      </c>
      <c r="AD26" s="10">
        <f t="shared" ca="1" si="38"/>
        <v>0.49253472222222217</v>
      </c>
      <c r="AE26" s="9">
        <f t="shared" ca="1" si="1"/>
        <v>58</v>
      </c>
      <c r="AF26" s="10">
        <f t="shared" ca="1" si="14"/>
        <v>6.7129629629629625E-4</v>
      </c>
      <c r="AG26" s="10">
        <f t="shared" ca="1" si="39"/>
        <v>0.49320601851851847</v>
      </c>
      <c r="AH26" s="9" t="str">
        <f t="shared" ca="1" si="2"/>
        <v>Burrito</v>
      </c>
      <c r="AI26" s="8">
        <f t="shared" ca="1" si="40"/>
        <v>0.49320601851851847</v>
      </c>
      <c r="AJ26" s="23">
        <f t="shared" ca="1" si="41"/>
        <v>0</v>
      </c>
      <c r="AK26" s="8">
        <f t="shared" ca="1" si="44"/>
        <v>0.49320601851851847</v>
      </c>
      <c r="AL26" s="7">
        <f t="shared" ca="1" si="3"/>
        <v>25</v>
      </c>
      <c r="AM26" s="8">
        <f t="shared" ca="1" si="15"/>
        <v>2.8935185185185184E-4</v>
      </c>
      <c r="AN26" s="8">
        <f t="shared" ca="1" si="16"/>
        <v>0.49349537037037033</v>
      </c>
      <c r="AO26" s="7" t="str">
        <f t="shared" ca="1" si="4"/>
        <v>Debit</v>
      </c>
      <c r="AP26" s="1">
        <f t="shared" ca="1" si="43"/>
        <v>6.0185185185185341E-4</v>
      </c>
      <c r="AQ26" s="1">
        <f t="shared" ca="1" si="17"/>
        <v>2.3726851851851851E-3</v>
      </c>
      <c r="AR26">
        <f t="shared" si="18"/>
        <v>1</v>
      </c>
      <c r="AS26" s="33">
        <f t="shared" ca="1" si="42"/>
        <v>6.0185185185185341E-4</v>
      </c>
      <c r="AT26" s="33">
        <f t="shared" ca="1" si="19"/>
        <v>2.3726851851851851E-3</v>
      </c>
      <c r="AX26">
        <f t="shared" si="45"/>
        <v>22</v>
      </c>
      <c r="AY26" s="33">
        <v>9.4306828305976706E-4</v>
      </c>
      <c r="BD26" s="34">
        <f t="shared" si="21"/>
        <v>7.5358756522849075E-4</v>
      </c>
      <c r="BE26">
        <v>99</v>
      </c>
    </row>
    <row r="27" spans="1:57">
      <c r="A27" s="2">
        <v>134</v>
      </c>
      <c r="B27" s="1">
        <f t="shared" si="5"/>
        <v>1.5509259259259259E-3</v>
      </c>
      <c r="C27" s="5">
        <f t="shared" si="22"/>
        <v>0.49207175925925922</v>
      </c>
      <c r="D27" s="18">
        <f t="shared" si="0"/>
        <v>0.49207175925925922</v>
      </c>
      <c r="E27" s="21">
        <f t="shared" ca="1" si="23"/>
        <v>0</v>
      </c>
      <c r="F27" s="18">
        <f t="shared" ca="1" si="24"/>
        <v>0.49207175925925922</v>
      </c>
      <c r="G27" s="25">
        <f t="shared" ca="1" si="6"/>
        <v>28</v>
      </c>
      <c r="H27" s="18">
        <f t="shared" ca="1" si="25"/>
        <v>3.2407407407407406E-4</v>
      </c>
      <c r="I27" s="18">
        <f t="shared" ca="1" si="26"/>
        <v>0.49239583333333331</v>
      </c>
      <c r="J27" s="16">
        <f t="shared" ca="1" si="27"/>
        <v>0.49239583333333331</v>
      </c>
      <c r="K27" s="23">
        <f t="shared" ca="1" si="28"/>
        <v>1.3888888888885509E-4</v>
      </c>
      <c r="L27" s="16">
        <f t="shared" ca="1" si="29"/>
        <v>0.49253472222222217</v>
      </c>
      <c r="M27" s="15">
        <f t="shared" ca="1" si="7"/>
        <v>15</v>
      </c>
      <c r="N27" s="16">
        <f t="shared" ca="1" si="8"/>
        <v>1.7361111111111112E-4</v>
      </c>
      <c r="O27" s="16">
        <f t="shared" ca="1" si="30"/>
        <v>0.4927083333333333</v>
      </c>
      <c r="P27" s="14">
        <f t="shared" ca="1" si="31"/>
        <v>0.4927083333333333</v>
      </c>
      <c r="Q27" s="23">
        <f>0</f>
        <v>0</v>
      </c>
      <c r="R27" s="14">
        <f t="shared" ca="1" si="32"/>
        <v>0.4927083333333333</v>
      </c>
      <c r="S27" s="13">
        <f t="shared" ca="1" si="9"/>
        <v>44</v>
      </c>
      <c r="T27" s="14">
        <f t="shared" ca="1" si="10"/>
        <v>5.0925925925925921E-4</v>
      </c>
      <c r="U27" s="14">
        <f t="shared" ca="1" si="33"/>
        <v>0.49321759259259257</v>
      </c>
      <c r="V27" s="12">
        <f t="shared" ca="1" si="34"/>
        <v>0.49321759259259257</v>
      </c>
      <c r="W27" s="23">
        <f>0</f>
        <v>0</v>
      </c>
      <c r="X27" s="12">
        <f t="shared" ca="1" si="35"/>
        <v>0.49321759259259257</v>
      </c>
      <c r="Y27" s="11">
        <f t="shared" ca="1" si="11"/>
        <v>37</v>
      </c>
      <c r="Z27" s="12">
        <f t="shared" ca="1" si="12"/>
        <v>4.2824074074074075E-4</v>
      </c>
      <c r="AA27" s="12">
        <f t="shared" ca="1" si="36"/>
        <v>0.49364583333333328</v>
      </c>
      <c r="AB27" s="10">
        <f t="shared" ca="1" si="37"/>
        <v>0.49364583333333328</v>
      </c>
      <c r="AC27" s="45">
        <f t="shared" ca="1" si="13"/>
        <v>0</v>
      </c>
      <c r="AD27" s="10">
        <f t="shared" ca="1" si="38"/>
        <v>0.49364583333333328</v>
      </c>
      <c r="AE27" s="9">
        <f t="shared" ca="1" si="1"/>
        <v>30</v>
      </c>
      <c r="AF27" s="10">
        <f t="shared" ca="1" si="14"/>
        <v>3.4722222222222224E-4</v>
      </c>
      <c r="AG27" s="10">
        <f t="shared" ca="1" si="39"/>
        <v>0.4939930555555555</v>
      </c>
      <c r="AH27" s="9" t="str">
        <f t="shared" ca="1" si="2"/>
        <v>Bowl</v>
      </c>
      <c r="AI27" s="8">
        <f t="shared" ca="1" si="40"/>
        <v>0.4939930555555555</v>
      </c>
      <c r="AJ27" s="23">
        <f t="shared" ca="1" si="41"/>
        <v>0</v>
      </c>
      <c r="AK27" s="8">
        <f t="shared" ca="1" si="44"/>
        <v>0.4939930555555555</v>
      </c>
      <c r="AL27" s="7">
        <f t="shared" ca="1" si="3"/>
        <v>19</v>
      </c>
      <c r="AM27" s="8">
        <f t="shared" ca="1" si="15"/>
        <v>2.199074074074074E-4</v>
      </c>
      <c r="AN27" s="8">
        <f t="shared" ca="1" si="16"/>
        <v>0.49421296296296291</v>
      </c>
      <c r="AO27" s="7" t="str">
        <f t="shared" ca="1" si="4"/>
        <v>Debit</v>
      </c>
      <c r="AP27" s="1">
        <f t="shared" ca="1" si="43"/>
        <v>1.3888888888885509E-4</v>
      </c>
      <c r="AQ27" s="1">
        <f t="shared" ca="1" si="17"/>
        <v>2.0023148148148148E-3</v>
      </c>
      <c r="AR27">
        <f t="shared" si="18"/>
        <v>1</v>
      </c>
      <c r="AS27" s="33">
        <f t="shared" ca="1" si="42"/>
        <v>1.3888888888885509E-4</v>
      </c>
      <c r="AT27" s="33">
        <f t="shared" ca="1" si="19"/>
        <v>2.0023148148148148E-3</v>
      </c>
      <c r="AX27">
        <f t="shared" si="45"/>
        <v>23</v>
      </c>
      <c r="AY27" s="33">
        <v>7.1858692885330168E-4</v>
      </c>
      <c r="BD27" s="34">
        <f t="shared" si="21"/>
        <v>7.6516163930256487E-4</v>
      </c>
      <c r="BE27">
        <v>56</v>
      </c>
    </row>
    <row r="28" spans="1:57">
      <c r="A28" s="2">
        <v>98</v>
      </c>
      <c r="B28" s="1">
        <f t="shared" si="5"/>
        <v>1.1342592592592593E-3</v>
      </c>
      <c r="C28" s="5">
        <f t="shared" si="22"/>
        <v>0.49320601851851847</v>
      </c>
      <c r="D28" s="18">
        <f t="shared" si="0"/>
        <v>0.49320601851851847</v>
      </c>
      <c r="E28" s="21">
        <f t="shared" ca="1" si="23"/>
        <v>0</v>
      </c>
      <c r="F28" s="18">
        <f t="shared" ca="1" si="24"/>
        <v>0.49320601851851847</v>
      </c>
      <c r="G28" s="25">
        <f t="shared" ca="1" si="6"/>
        <v>22</v>
      </c>
      <c r="H28" s="18">
        <f t="shared" ca="1" si="25"/>
        <v>2.5462962962962961E-4</v>
      </c>
      <c r="I28" s="18">
        <f t="shared" ca="1" si="26"/>
        <v>0.49346064814814811</v>
      </c>
      <c r="J28" s="16">
        <f t="shared" ca="1" si="27"/>
        <v>0.49346064814814811</v>
      </c>
      <c r="K28" s="23">
        <f t="shared" ca="1" si="28"/>
        <v>1.8518518518517713E-4</v>
      </c>
      <c r="L28" s="16">
        <f t="shared" ca="1" si="29"/>
        <v>0.49364583333333328</v>
      </c>
      <c r="M28" s="15">
        <f t="shared" ca="1" si="7"/>
        <v>27</v>
      </c>
      <c r="N28" s="16">
        <f t="shared" ca="1" si="8"/>
        <v>3.1250000000000001E-4</v>
      </c>
      <c r="O28" s="16">
        <f t="shared" ca="1" si="30"/>
        <v>0.49395833333333328</v>
      </c>
      <c r="P28" s="14">
        <f t="shared" ca="1" si="31"/>
        <v>0.49395833333333328</v>
      </c>
      <c r="Q28" s="23">
        <f>0</f>
        <v>0</v>
      </c>
      <c r="R28" s="14">
        <f t="shared" ca="1" si="32"/>
        <v>0.49395833333333328</v>
      </c>
      <c r="S28" s="13">
        <f t="shared" ca="1" si="9"/>
        <v>22</v>
      </c>
      <c r="T28" s="14">
        <f t="shared" ca="1" si="10"/>
        <v>2.5462962962962961E-4</v>
      </c>
      <c r="U28" s="14">
        <f t="shared" ca="1" si="33"/>
        <v>0.49421296296296291</v>
      </c>
      <c r="V28" s="12">
        <f t="shared" ca="1" si="34"/>
        <v>0.49421296296296291</v>
      </c>
      <c r="W28" s="23">
        <f>0</f>
        <v>0</v>
      </c>
      <c r="X28" s="12">
        <f t="shared" ca="1" si="35"/>
        <v>0.49421296296296291</v>
      </c>
      <c r="Y28" s="11">
        <f t="shared" ca="1" si="11"/>
        <v>24</v>
      </c>
      <c r="Z28" s="12">
        <f t="shared" ca="1" si="12"/>
        <v>2.7777777777777778E-4</v>
      </c>
      <c r="AA28" s="12">
        <f t="shared" ca="1" si="36"/>
        <v>0.49449074074074068</v>
      </c>
      <c r="AB28" s="10">
        <f t="shared" ca="1" si="37"/>
        <v>0.49449074074074068</v>
      </c>
      <c r="AC28" s="45">
        <f t="shared" ca="1" si="13"/>
        <v>0</v>
      </c>
      <c r="AD28" s="10">
        <f t="shared" ca="1" si="38"/>
        <v>0.49449074074074068</v>
      </c>
      <c r="AE28" s="9">
        <f t="shared" ca="1" si="1"/>
        <v>40</v>
      </c>
      <c r="AF28" s="10">
        <f t="shared" ca="1" si="14"/>
        <v>4.6296296296296298E-4</v>
      </c>
      <c r="AG28" s="10">
        <f t="shared" ca="1" si="39"/>
        <v>0.49495370370370362</v>
      </c>
      <c r="AH28" s="9" t="str">
        <f t="shared" ca="1" si="2"/>
        <v>Bowl</v>
      </c>
      <c r="AI28" s="8">
        <f t="shared" ca="1" si="40"/>
        <v>0.49495370370370362</v>
      </c>
      <c r="AJ28" s="23">
        <f t="shared" ca="1" si="41"/>
        <v>0</v>
      </c>
      <c r="AK28" s="8">
        <f t="shared" ca="1" si="44"/>
        <v>0.49495370370370362</v>
      </c>
      <c r="AL28" s="7">
        <f t="shared" ca="1" si="3"/>
        <v>11</v>
      </c>
      <c r="AM28" s="8">
        <f t="shared" ca="1" si="15"/>
        <v>1.273148148148148E-4</v>
      </c>
      <c r="AN28" s="8">
        <f t="shared" ca="1" si="16"/>
        <v>0.49508101851851843</v>
      </c>
      <c r="AO28" s="7" t="str">
        <f t="shared" ca="1" si="4"/>
        <v>Debit</v>
      </c>
      <c r="AP28" s="1">
        <f t="shared" ca="1" si="43"/>
        <v>1.8518518518517713E-4</v>
      </c>
      <c r="AQ28" s="1">
        <f t="shared" ca="1" si="17"/>
        <v>1.6898148148148148E-3</v>
      </c>
      <c r="AR28">
        <f t="shared" si="18"/>
        <v>1</v>
      </c>
      <c r="AS28" s="33">
        <f t="shared" ca="1" si="42"/>
        <v>1.8518518518517713E-4</v>
      </c>
      <c r="AT28" s="33">
        <f t="shared" ca="1" si="19"/>
        <v>1.6898148148148148E-3</v>
      </c>
      <c r="AX28">
        <f t="shared" si="45"/>
        <v>24</v>
      </c>
      <c r="AY28" s="33">
        <v>7.0104683721521576E-4</v>
      </c>
      <c r="BD28" s="34">
        <f t="shared" si="21"/>
        <v>7.7673571337663898E-4</v>
      </c>
      <c r="BE28">
        <v>72</v>
      </c>
    </row>
    <row r="29" spans="1:57">
      <c r="A29" s="2">
        <v>165</v>
      </c>
      <c r="B29" s="1">
        <f t="shared" si="5"/>
        <v>1.9097222222222222E-3</v>
      </c>
      <c r="C29" s="5">
        <f t="shared" si="22"/>
        <v>0.49511574074074072</v>
      </c>
      <c r="D29" s="18">
        <f t="shared" si="0"/>
        <v>0.49511574074074072</v>
      </c>
      <c r="E29" s="21">
        <f t="shared" ca="1" si="23"/>
        <v>0</v>
      </c>
      <c r="F29" s="18">
        <f t="shared" ca="1" si="24"/>
        <v>0.49511574074074072</v>
      </c>
      <c r="G29" s="25">
        <f t="shared" ca="1" si="6"/>
        <v>22</v>
      </c>
      <c r="H29" s="18">
        <f t="shared" ca="1" si="25"/>
        <v>2.5462962962962961E-4</v>
      </c>
      <c r="I29" s="18">
        <f t="shared" ca="1" si="26"/>
        <v>0.49537037037037035</v>
      </c>
      <c r="J29" s="16">
        <f t="shared" ca="1" si="27"/>
        <v>0.49537037037037035</v>
      </c>
      <c r="K29" s="23">
        <f t="shared" ca="1" si="28"/>
        <v>0</v>
      </c>
      <c r="L29" s="16">
        <f t="shared" ca="1" si="29"/>
        <v>0.49537037037037035</v>
      </c>
      <c r="M29" s="15">
        <f t="shared" ca="1" si="7"/>
        <v>26</v>
      </c>
      <c r="N29" s="16">
        <f t="shared" ca="1" si="8"/>
        <v>3.0092592592592595E-4</v>
      </c>
      <c r="O29" s="16">
        <f t="shared" ca="1" si="30"/>
        <v>0.49567129629629625</v>
      </c>
      <c r="P29" s="14">
        <f t="shared" ca="1" si="31"/>
        <v>0.49567129629629625</v>
      </c>
      <c r="Q29" s="23">
        <f>0</f>
        <v>0</v>
      </c>
      <c r="R29" s="14">
        <f t="shared" ca="1" si="32"/>
        <v>0.49567129629629625</v>
      </c>
      <c r="S29" s="13">
        <f t="shared" ca="1" si="9"/>
        <v>37</v>
      </c>
      <c r="T29" s="14">
        <f t="shared" ca="1" si="10"/>
        <v>4.2824074074074075E-4</v>
      </c>
      <c r="U29" s="14">
        <f t="shared" ca="1" si="33"/>
        <v>0.49609953703703696</v>
      </c>
      <c r="V29" s="12">
        <f t="shared" ca="1" si="34"/>
        <v>0.49609953703703696</v>
      </c>
      <c r="W29" s="23">
        <f>0</f>
        <v>0</v>
      </c>
      <c r="X29" s="12">
        <f t="shared" ca="1" si="35"/>
        <v>0.49609953703703696</v>
      </c>
      <c r="Y29" s="11">
        <f t="shared" ca="1" si="11"/>
        <v>34</v>
      </c>
      <c r="Z29" s="12">
        <f t="shared" ca="1" si="12"/>
        <v>3.9351851851851852E-4</v>
      </c>
      <c r="AA29" s="12">
        <f t="shared" ca="1" si="36"/>
        <v>0.49649305555555551</v>
      </c>
      <c r="AB29" s="10">
        <f t="shared" ca="1" si="37"/>
        <v>0.49649305555555551</v>
      </c>
      <c r="AC29" s="45">
        <f t="shared" ca="1" si="13"/>
        <v>0</v>
      </c>
      <c r="AD29" s="10">
        <f t="shared" ca="1" si="38"/>
        <v>0.49649305555555551</v>
      </c>
      <c r="AE29" s="9">
        <f t="shared" ca="1" si="1"/>
        <v>46</v>
      </c>
      <c r="AF29" s="10">
        <f t="shared" ca="1" si="14"/>
        <v>5.3240740740740744E-4</v>
      </c>
      <c r="AG29" s="10">
        <f t="shared" ca="1" si="39"/>
        <v>0.49702546296296291</v>
      </c>
      <c r="AH29" s="9" t="str">
        <f t="shared" ca="1" si="2"/>
        <v>Burrito</v>
      </c>
      <c r="AI29" s="8">
        <f t="shared" ca="1" si="40"/>
        <v>0.49702546296296291</v>
      </c>
      <c r="AJ29" s="23">
        <f t="shared" ca="1" si="41"/>
        <v>0</v>
      </c>
      <c r="AK29" s="8">
        <f t="shared" ca="1" si="44"/>
        <v>0.49702546296296291</v>
      </c>
      <c r="AL29" s="7">
        <f t="shared" ca="1" si="3"/>
        <v>17</v>
      </c>
      <c r="AM29" s="8">
        <f t="shared" ca="1" si="15"/>
        <v>1.9675925925925926E-4</v>
      </c>
      <c r="AN29" s="8">
        <f t="shared" ca="1" si="16"/>
        <v>0.49722222222222218</v>
      </c>
      <c r="AO29" s="7" t="str">
        <f t="shared" ca="1" si="4"/>
        <v>Debit</v>
      </c>
      <c r="AP29" s="1">
        <f t="shared" ca="1" si="43"/>
        <v>0</v>
      </c>
      <c r="AQ29" s="1">
        <f t="shared" ca="1" si="17"/>
        <v>2.1064814814814817E-3</v>
      </c>
      <c r="AR29">
        <f t="shared" si="18"/>
        <v>1</v>
      </c>
      <c r="AS29" s="33">
        <f t="shared" ca="1" si="42"/>
        <v>0</v>
      </c>
      <c r="AT29" s="33">
        <f t="shared" ca="1" si="19"/>
        <v>2.1064814814814817E-3</v>
      </c>
      <c r="AX29">
        <f t="shared" si="45"/>
        <v>25</v>
      </c>
      <c r="AY29" s="33">
        <v>5.2524818633066202E-4</v>
      </c>
      <c r="BD29" s="34">
        <f t="shared" si="21"/>
        <v>7.8830978745071309E-4</v>
      </c>
      <c r="BE29">
        <v>71</v>
      </c>
    </row>
    <row r="30" spans="1:57">
      <c r="A30" s="2">
        <v>196</v>
      </c>
      <c r="B30" s="1">
        <f t="shared" si="5"/>
        <v>2.2685185185185187E-3</v>
      </c>
      <c r="C30" s="5">
        <f t="shared" si="22"/>
        <v>0.49738425925925922</v>
      </c>
      <c r="D30" s="18">
        <f t="shared" si="0"/>
        <v>0.49738425925925922</v>
      </c>
      <c r="E30" s="21">
        <f t="shared" ca="1" si="23"/>
        <v>0</v>
      </c>
      <c r="F30" s="18">
        <f t="shared" ca="1" si="24"/>
        <v>0.49738425925925922</v>
      </c>
      <c r="G30" s="25">
        <f t="shared" ca="1" si="6"/>
        <v>24</v>
      </c>
      <c r="H30" s="18">
        <f t="shared" ca="1" si="25"/>
        <v>2.7777777777777778E-4</v>
      </c>
      <c r="I30" s="18">
        <f t="shared" ca="1" si="26"/>
        <v>0.49766203703703699</v>
      </c>
      <c r="J30" s="16">
        <f t="shared" ca="1" si="27"/>
        <v>0.49766203703703699</v>
      </c>
      <c r="K30" s="23">
        <f t="shared" ca="1" si="28"/>
        <v>0</v>
      </c>
      <c r="L30" s="16">
        <f t="shared" ca="1" si="29"/>
        <v>0.49766203703703699</v>
      </c>
      <c r="M30" s="15">
        <f t="shared" ca="1" si="7"/>
        <v>32</v>
      </c>
      <c r="N30" s="16">
        <f t="shared" ca="1" si="8"/>
        <v>3.7037037037037035E-4</v>
      </c>
      <c r="O30" s="16">
        <f t="shared" ca="1" si="30"/>
        <v>0.49803240740740734</v>
      </c>
      <c r="P30" s="14">
        <f t="shared" ca="1" si="31"/>
        <v>0.49803240740740734</v>
      </c>
      <c r="Q30" s="23">
        <f>0</f>
        <v>0</v>
      </c>
      <c r="R30" s="14">
        <f t="shared" ca="1" si="32"/>
        <v>0.49803240740740734</v>
      </c>
      <c r="S30" s="13">
        <f t="shared" ca="1" si="9"/>
        <v>25</v>
      </c>
      <c r="T30" s="14">
        <f t="shared" ca="1" si="10"/>
        <v>2.8935185185185184E-4</v>
      </c>
      <c r="U30" s="14">
        <f t="shared" ca="1" si="33"/>
        <v>0.4983217592592592</v>
      </c>
      <c r="V30" s="12">
        <f t="shared" ca="1" si="34"/>
        <v>0.4983217592592592</v>
      </c>
      <c r="W30" s="23">
        <f>0</f>
        <v>0</v>
      </c>
      <c r="X30" s="12">
        <f t="shared" ca="1" si="35"/>
        <v>0.4983217592592592</v>
      </c>
      <c r="Y30" s="11">
        <f t="shared" ca="1" si="11"/>
        <v>32</v>
      </c>
      <c r="Z30" s="12">
        <f t="shared" ca="1" si="12"/>
        <v>3.7037037037037035E-4</v>
      </c>
      <c r="AA30" s="12">
        <f t="shared" ca="1" si="36"/>
        <v>0.49869212962962955</v>
      </c>
      <c r="AB30" s="10">
        <f t="shared" ca="1" si="37"/>
        <v>0.49869212962962955</v>
      </c>
      <c r="AC30" s="45">
        <f t="shared" ca="1" si="13"/>
        <v>0</v>
      </c>
      <c r="AD30" s="10">
        <f t="shared" ca="1" si="38"/>
        <v>0.49869212962962955</v>
      </c>
      <c r="AE30" s="9">
        <f t="shared" ca="1" si="1"/>
        <v>48</v>
      </c>
      <c r="AF30" s="10">
        <f t="shared" ca="1" si="14"/>
        <v>5.5555555555555556E-4</v>
      </c>
      <c r="AG30" s="10">
        <f t="shared" ca="1" si="39"/>
        <v>0.49924768518518509</v>
      </c>
      <c r="AH30" s="9" t="str">
        <f t="shared" ca="1" si="2"/>
        <v>Bowl</v>
      </c>
      <c r="AI30" s="8">
        <f t="shared" ca="1" si="40"/>
        <v>0.49924768518518509</v>
      </c>
      <c r="AJ30" s="23">
        <f t="shared" ca="1" si="41"/>
        <v>0</v>
      </c>
      <c r="AK30" s="8">
        <f t="shared" ca="1" si="44"/>
        <v>0.49924768518518509</v>
      </c>
      <c r="AL30" s="7">
        <f t="shared" ca="1" si="3"/>
        <v>11</v>
      </c>
      <c r="AM30" s="8">
        <f t="shared" ca="1" si="15"/>
        <v>1.273148148148148E-4</v>
      </c>
      <c r="AN30" s="8">
        <f t="shared" ca="1" si="16"/>
        <v>0.4993749999999999</v>
      </c>
      <c r="AO30" s="7" t="str">
        <f t="shared" ca="1" si="4"/>
        <v>Debit</v>
      </c>
      <c r="AP30" s="1">
        <f t="shared" ca="1" si="43"/>
        <v>0</v>
      </c>
      <c r="AQ30" s="1">
        <f t="shared" ca="1" si="17"/>
        <v>1.9907407407407404E-3</v>
      </c>
      <c r="AR30">
        <f t="shared" si="18"/>
        <v>1</v>
      </c>
      <c r="AS30" s="33">
        <f t="shared" ca="1" si="42"/>
        <v>0</v>
      </c>
      <c r="AT30" s="33">
        <f t="shared" ca="1" si="19"/>
        <v>1.9907407407407404E-3</v>
      </c>
      <c r="AX30">
        <f t="shared" si="45"/>
        <v>26</v>
      </c>
      <c r="AY30" s="33">
        <v>7.8015623011337091E-4</v>
      </c>
      <c r="BD30" s="34">
        <f t="shared" si="21"/>
        <v>7.998838615247872E-4</v>
      </c>
      <c r="BE30">
        <v>48</v>
      </c>
    </row>
    <row r="31" spans="1:57">
      <c r="A31" s="2">
        <v>181</v>
      </c>
      <c r="B31" s="1">
        <f t="shared" si="5"/>
        <v>2.0949074074074073E-3</v>
      </c>
      <c r="C31" s="5">
        <f t="shared" si="22"/>
        <v>0.49947916666666664</v>
      </c>
      <c r="D31" s="18">
        <f t="shared" si="0"/>
        <v>0.49947916666666664</v>
      </c>
      <c r="E31" s="21">
        <f t="shared" ca="1" si="23"/>
        <v>0</v>
      </c>
      <c r="F31" s="18">
        <f t="shared" ca="1" si="24"/>
        <v>0.49947916666666664</v>
      </c>
      <c r="G31" s="25">
        <f t="shared" ca="1" si="6"/>
        <v>17</v>
      </c>
      <c r="H31" s="18">
        <f t="shared" ca="1" si="25"/>
        <v>1.9675925925925926E-4</v>
      </c>
      <c r="I31" s="18">
        <f t="shared" ca="1" si="26"/>
        <v>0.49967592592592591</v>
      </c>
      <c r="J31" s="16">
        <f t="shared" ca="1" si="27"/>
        <v>0.49967592592592591</v>
      </c>
      <c r="K31" s="23">
        <f t="shared" ca="1" si="28"/>
        <v>0</v>
      </c>
      <c r="L31" s="16">
        <f t="shared" ca="1" si="29"/>
        <v>0.49967592592592591</v>
      </c>
      <c r="M31" s="15">
        <f t="shared" ca="1" si="7"/>
        <v>8</v>
      </c>
      <c r="N31" s="16">
        <f t="shared" ca="1" si="8"/>
        <v>9.2592592592592588E-5</v>
      </c>
      <c r="O31" s="16">
        <f t="shared" ca="1" si="30"/>
        <v>0.4997685185185185</v>
      </c>
      <c r="P31" s="14">
        <f t="shared" ca="1" si="31"/>
        <v>0.4997685185185185</v>
      </c>
      <c r="Q31" s="23">
        <f>0</f>
        <v>0</v>
      </c>
      <c r="R31" s="14">
        <f t="shared" ca="1" si="32"/>
        <v>0.4997685185185185</v>
      </c>
      <c r="S31" s="13">
        <f t="shared" ca="1" si="9"/>
        <v>23</v>
      </c>
      <c r="T31" s="14">
        <f t="shared" ca="1" si="10"/>
        <v>2.6620370370370372E-4</v>
      </c>
      <c r="U31" s="14">
        <f t="shared" ca="1" si="33"/>
        <v>0.50003472222222223</v>
      </c>
      <c r="V31" s="12">
        <f t="shared" ca="1" si="34"/>
        <v>0.50003472222222223</v>
      </c>
      <c r="W31" s="23">
        <f>0</f>
        <v>0</v>
      </c>
      <c r="X31" s="12">
        <f t="shared" ca="1" si="35"/>
        <v>0.50003472222222223</v>
      </c>
      <c r="Y31" s="11">
        <f t="shared" ca="1" si="11"/>
        <v>48</v>
      </c>
      <c r="Z31" s="12">
        <f t="shared" ca="1" si="12"/>
        <v>5.5555555555555556E-4</v>
      </c>
      <c r="AA31" s="12">
        <f t="shared" ca="1" si="36"/>
        <v>0.50059027777777776</v>
      </c>
      <c r="AB31" s="10">
        <f t="shared" ca="1" si="37"/>
        <v>0.50059027777777776</v>
      </c>
      <c r="AC31" s="45">
        <f t="shared" ca="1" si="13"/>
        <v>0</v>
      </c>
      <c r="AD31" s="10">
        <f t="shared" ca="1" si="38"/>
        <v>0.50059027777777776</v>
      </c>
      <c r="AE31" s="9">
        <f t="shared" ca="1" si="1"/>
        <v>54</v>
      </c>
      <c r="AF31" s="10">
        <f t="shared" ca="1" si="14"/>
        <v>6.2500000000000001E-4</v>
      </c>
      <c r="AG31" s="10">
        <f t="shared" ca="1" si="39"/>
        <v>0.50121527777777775</v>
      </c>
      <c r="AH31" s="9" t="str">
        <f t="shared" ca="1" si="2"/>
        <v>Burrito</v>
      </c>
      <c r="AI31" s="8">
        <f t="shared" ca="1" si="40"/>
        <v>0.50121527777777775</v>
      </c>
      <c r="AJ31" s="23">
        <f t="shared" ca="1" si="41"/>
        <v>0</v>
      </c>
      <c r="AK31" s="8">
        <f t="shared" ca="1" si="44"/>
        <v>0.50121527777777775</v>
      </c>
      <c r="AL31" s="7">
        <f t="shared" ca="1" si="3"/>
        <v>30</v>
      </c>
      <c r="AM31" s="8">
        <f t="shared" ca="1" si="15"/>
        <v>3.4722222222222224E-4</v>
      </c>
      <c r="AN31" s="8">
        <f t="shared" ca="1" si="16"/>
        <v>0.50156250000000002</v>
      </c>
      <c r="AO31" s="7" t="str">
        <f t="shared" ca="1" si="4"/>
        <v>Debit</v>
      </c>
      <c r="AP31" s="1">
        <f t="shared" ca="1" si="43"/>
        <v>0</v>
      </c>
      <c r="AQ31" s="1">
        <f t="shared" ca="1" si="17"/>
        <v>2.0833333333333333E-3</v>
      </c>
      <c r="AR31">
        <f t="shared" si="18"/>
        <v>1</v>
      </c>
      <c r="AS31" s="33">
        <f t="shared" ca="1" si="42"/>
        <v>0</v>
      </c>
      <c r="AT31" s="33">
        <f t="shared" ca="1" si="19"/>
        <v>2.0833333333333333E-3</v>
      </c>
      <c r="AX31">
        <f t="shared" si="45"/>
        <v>27</v>
      </c>
      <c r="AY31" s="33">
        <v>9.3081806032839682E-4</v>
      </c>
      <c r="BD31" s="34">
        <f t="shared" si="21"/>
        <v>8.1145793559886132E-4</v>
      </c>
      <c r="BE31">
        <v>48</v>
      </c>
    </row>
    <row r="32" spans="1:57">
      <c r="A32" s="2">
        <v>37</v>
      </c>
      <c r="B32" s="1">
        <f t="shared" si="5"/>
        <v>4.2824074074074075E-4</v>
      </c>
      <c r="C32" s="5">
        <f t="shared" si="22"/>
        <v>0.49990740740740736</v>
      </c>
      <c r="D32" s="18">
        <f t="shared" si="0"/>
        <v>0.49990740740740736</v>
      </c>
      <c r="E32" s="21">
        <f t="shared" ca="1" si="23"/>
        <v>0</v>
      </c>
      <c r="F32" s="18">
        <f t="shared" ca="1" si="24"/>
        <v>0.49990740740740736</v>
      </c>
      <c r="G32" s="25">
        <f t="shared" ca="1" si="6"/>
        <v>11</v>
      </c>
      <c r="H32" s="18">
        <f t="shared" ca="1" si="25"/>
        <v>1.273148148148148E-4</v>
      </c>
      <c r="I32" s="18">
        <f t="shared" ca="1" si="26"/>
        <v>0.50003472222222212</v>
      </c>
      <c r="J32" s="16">
        <f t="shared" ca="1" si="27"/>
        <v>0.50003472222222212</v>
      </c>
      <c r="K32" s="23">
        <f t="shared" ca="1" si="28"/>
        <v>5.555555555556424E-4</v>
      </c>
      <c r="L32" s="16">
        <f t="shared" ca="1" si="29"/>
        <v>0.50059027777777776</v>
      </c>
      <c r="M32" s="15">
        <f t="shared" ca="1" si="7"/>
        <v>35</v>
      </c>
      <c r="N32" s="16">
        <f t="shared" ca="1" si="8"/>
        <v>4.0509259259259258E-4</v>
      </c>
      <c r="O32" s="16">
        <f t="shared" ca="1" si="30"/>
        <v>0.50099537037037034</v>
      </c>
      <c r="P32" s="14">
        <f t="shared" ca="1" si="31"/>
        <v>0.50099537037037034</v>
      </c>
      <c r="Q32" s="23">
        <f>0</f>
        <v>0</v>
      </c>
      <c r="R32" s="14">
        <f t="shared" ca="1" si="32"/>
        <v>0.50099537037037034</v>
      </c>
      <c r="S32" s="13">
        <f t="shared" ca="1" si="9"/>
        <v>22</v>
      </c>
      <c r="T32" s="14">
        <f t="shared" ca="1" si="10"/>
        <v>2.5462962962962961E-4</v>
      </c>
      <c r="U32" s="14">
        <f t="shared" ca="1" si="33"/>
        <v>0.50124999999999997</v>
      </c>
      <c r="V32" s="12">
        <f t="shared" ca="1" si="34"/>
        <v>0.50124999999999997</v>
      </c>
      <c r="W32" s="23">
        <f>0</f>
        <v>0</v>
      </c>
      <c r="X32" s="12">
        <f t="shared" ca="1" si="35"/>
        <v>0.50124999999999997</v>
      </c>
      <c r="Y32" s="11">
        <f t="shared" ca="1" si="11"/>
        <v>39</v>
      </c>
      <c r="Z32" s="12">
        <f t="shared" ca="1" si="12"/>
        <v>4.5138888888888887E-4</v>
      </c>
      <c r="AA32" s="12">
        <f t="shared" ca="1" si="36"/>
        <v>0.50170138888888882</v>
      </c>
      <c r="AB32" s="10">
        <f t="shared" ca="1" si="37"/>
        <v>0.50170138888888882</v>
      </c>
      <c r="AC32" s="45">
        <f t="shared" ca="1" si="13"/>
        <v>0</v>
      </c>
      <c r="AD32" s="10">
        <f t="shared" ca="1" si="38"/>
        <v>0.50170138888888882</v>
      </c>
      <c r="AE32" s="9">
        <f t="shared" ca="1" si="1"/>
        <v>62</v>
      </c>
      <c r="AF32" s="10">
        <f t="shared" ca="1" si="14"/>
        <v>7.1759259259259259E-4</v>
      </c>
      <c r="AG32" s="10">
        <f t="shared" ca="1" si="39"/>
        <v>0.50241898148148145</v>
      </c>
      <c r="AH32" s="9" t="str">
        <f t="shared" ca="1" si="2"/>
        <v>Quesadilla</v>
      </c>
      <c r="AI32" s="8">
        <f t="shared" ca="1" si="40"/>
        <v>0.50241898148148145</v>
      </c>
      <c r="AJ32" s="23">
        <f t="shared" ca="1" si="41"/>
        <v>0</v>
      </c>
      <c r="AK32" s="8">
        <f t="shared" ca="1" si="44"/>
        <v>0.50241898148148145</v>
      </c>
      <c r="AL32" s="7">
        <f t="shared" ca="1" si="3"/>
        <v>20</v>
      </c>
      <c r="AM32" s="8">
        <f t="shared" ca="1" si="15"/>
        <v>2.3148148148148149E-4</v>
      </c>
      <c r="AN32" s="8">
        <f t="shared" ca="1" si="16"/>
        <v>0.5026504629629629</v>
      </c>
      <c r="AO32" s="7" t="str">
        <f t="shared" ca="1" si="4"/>
        <v>Debit</v>
      </c>
      <c r="AP32" s="1">
        <f t="shared" ca="1" si="43"/>
        <v>5.555555555556424E-4</v>
      </c>
      <c r="AQ32" s="1">
        <f t="shared" ca="1" si="17"/>
        <v>2.1875000000000002E-3</v>
      </c>
      <c r="AR32">
        <f t="shared" si="18"/>
        <v>1</v>
      </c>
      <c r="AS32" s="33">
        <f t="shared" ca="1" si="42"/>
        <v>5.555555555556424E-4</v>
      </c>
      <c r="AT32" s="33">
        <f t="shared" ca="1" si="19"/>
        <v>2.1875000000000002E-3</v>
      </c>
      <c r="AX32">
        <f t="shared" si="45"/>
        <v>28</v>
      </c>
      <c r="AY32" s="33">
        <v>8.2171948580884915E-4</v>
      </c>
      <c r="BD32" s="34">
        <f t="shared" si="21"/>
        <v>8.2303200967293543E-4</v>
      </c>
      <c r="BE32">
        <v>38</v>
      </c>
    </row>
    <row r="33" spans="1:57">
      <c r="A33" s="2">
        <v>23</v>
      </c>
      <c r="B33" s="1">
        <f t="shared" si="5"/>
        <v>2.6620370370370372E-4</v>
      </c>
      <c r="C33" s="5">
        <f t="shared" si="22"/>
        <v>0.50017361111111103</v>
      </c>
      <c r="D33" s="18">
        <f t="shared" si="0"/>
        <v>0.50017361111111103</v>
      </c>
      <c r="E33" s="21">
        <f t="shared" ca="1" si="23"/>
        <v>0</v>
      </c>
      <c r="F33" s="18">
        <f t="shared" ca="1" si="24"/>
        <v>0.50017361111111103</v>
      </c>
      <c r="G33" s="25">
        <f t="shared" ca="1" si="6"/>
        <v>10</v>
      </c>
      <c r="H33" s="18">
        <f t="shared" ca="1" si="25"/>
        <v>1.1574074074074075E-4</v>
      </c>
      <c r="I33" s="18">
        <f t="shared" ca="1" si="26"/>
        <v>0.50028935185185175</v>
      </c>
      <c r="J33" s="16">
        <f t="shared" ca="1" si="27"/>
        <v>0.50028935185185175</v>
      </c>
      <c r="K33" s="23">
        <f t="shared" ca="1" si="28"/>
        <v>1.4120370370370727E-3</v>
      </c>
      <c r="L33" s="16">
        <f t="shared" ca="1" si="29"/>
        <v>0.50170138888888882</v>
      </c>
      <c r="M33" s="15">
        <f t="shared" ca="1" si="7"/>
        <v>12</v>
      </c>
      <c r="N33" s="16">
        <f t="shared" ca="1" si="8"/>
        <v>1.3888888888888889E-4</v>
      </c>
      <c r="O33" s="16">
        <f t="shared" ca="1" si="30"/>
        <v>0.50184027777777773</v>
      </c>
      <c r="P33" s="14">
        <f t="shared" ca="1" si="31"/>
        <v>0.50184027777777773</v>
      </c>
      <c r="Q33" s="23">
        <f>0</f>
        <v>0</v>
      </c>
      <c r="R33" s="14">
        <f t="shared" ca="1" si="32"/>
        <v>0.50184027777777773</v>
      </c>
      <c r="S33" s="13">
        <f t="shared" ca="1" si="9"/>
        <v>23</v>
      </c>
      <c r="T33" s="14">
        <f t="shared" ca="1" si="10"/>
        <v>2.6620370370370372E-4</v>
      </c>
      <c r="U33" s="14">
        <f t="shared" ca="1" si="33"/>
        <v>0.5021064814814814</v>
      </c>
      <c r="V33" s="12">
        <f t="shared" ca="1" si="34"/>
        <v>0.5021064814814814</v>
      </c>
      <c r="W33" s="23">
        <f>0</f>
        <v>0</v>
      </c>
      <c r="X33" s="12">
        <f t="shared" ca="1" si="35"/>
        <v>0.5021064814814814</v>
      </c>
      <c r="Y33" s="11">
        <f t="shared" ca="1" si="11"/>
        <v>24</v>
      </c>
      <c r="Z33" s="12">
        <f t="shared" ca="1" si="12"/>
        <v>2.7777777777777778E-4</v>
      </c>
      <c r="AA33" s="12">
        <f t="shared" ca="1" si="36"/>
        <v>0.50238425925925922</v>
      </c>
      <c r="AB33" s="10">
        <f t="shared" ca="1" si="37"/>
        <v>0.50238425925925922</v>
      </c>
      <c r="AC33" s="45">
        <f t="shared" ca="1" si="13"/>
        <v>3.472222222222765E-5</v>
      </c>
      <c r="AD33" s="10">
        <f t="shared" ca="1" si="38"/>
        <v>0.50241898148148145</v>
      </c>
      <c r="AE33" s="9">
        <f t="shared" ca="1" si="1"/>
        <v>58</v>
      </c>
      <c r="AF33" s="10">
        <f t="shared" ca="1" si="14"/>
        <v>6.7129629629629625E-4</v>
      </c>
      <c r="AG33" s="10">
        <f t="shared" ca="1" si="39"/>
        <v>0.50309027777777771</v>
      </c>
      <c r="AH33" s="9" t="str">
        <f t="shared" ca="1" si="2"/>
        <v>Burrito</v>
      </c>
      <c r="AI33" s="8">
        <f t="shared" ca="1" si="40"/>
        <v>0.50309027777777771</v>
      </c>
      <c r="AJ33" s="23">
        <f t="shared" ca="1" si="41"/>
        <v>0</v>
      </c>
      <c r="AK33" s="8">
        <f t="shared" ca="1" si="44"/>
        <v>0.50309027777777771</v>
      </c>
      <c r="AL33" s="7">
        <f t="shared" ca="1" si="3"/>
        <v>18</v>
      </c>
      <c r="AM33" s="8">
        <f t="shared" ca="1" si="15"/>
        <v>2.0833333333333335E-4</v>
      </c>
      <c r="AN33" s="8">
        <f t="shared" ca="1" si="16"/>
        <v>0.50329861111111107</v>
      </c>
      <c r="AO33" s="7" t="str">
        <f t="shared" ca="1" si="4"/>
        <v>Debit</v>
      </c>
      <c r="AP33" s="1">
        <f t="shared" ca="1" si="43"/>
        <v>1.4467592592593004E-3</v>
      </c>
      <c r="AQ33" s="1">
        <f t="shared" ca="1" si="17"/>
        <v>1.6782407407407408E-3</v>
      </c>
      <c r="AR33">
        <f t="shared" si="18"/>
        <v>1</v>
      </c>
      <c r="AS33" s="33">
        <f t="shared" ca="1" si="42"/>
        <v>1.4467592592593004E-3</v>
      </c>
      <c r="AT33" s="33">
        <f t="shared" ca="1" si="19"/>
        <v>1.6782407407407408E-3</v>
      </c>
      <c r="AX33">
        <f t="shared" si="45"/>
        <v>29</v>
      </c>
      <c r="AY33" s="33">
        <v>7.440817105766398E-4</v>
      </c>
      <c r="BD33" s="34">
        <f t="shared" si="21"/>
        <v>8.3460608374700954E-4</v>
      </c>
      <c r="BE33">
        <v>44</v>
      </c>
    </row>
    <row r="34" spans="1:57">
      <c r="A34" s="2">
        <v>181</v>
      </c>
      <c r="B34" s="1">
        <f t="shared" si="5"/>
        <v>2.0949074074074073E-3</v>
      </c>
      <c r="C34" s="5">
        <f t="shared" si="22"/>
        <v>0.50226851851851839</v>
      </c>
      <c r="D34" s="18">
        <f t="shared" si="0"/>
        <v>0.50226851851851839</v>
      </c>
      <c r="E34" s="21">
        <f t="shared" ca="1" si="23"/>
        <v>0</v>
      </c>
      <c r="F34" s="18">
        <f t="shared" ca="1" si="24"/>
        <v>0.50226851851851839</v>
      </c>
      <c r="G34" s="25">
        <f t="shared" ca="1" si="6"/>
        <v>23</v>
      </c>
      <c r="H34" s="18">
        <f t="shared" ca="1" si="25"/>
        <v>2.6620370370370372E-4</v>
      </c>
      <c r="I34" s="18">
        <f t="shared" ca="1" si="26"/>
        <v>0.50253472222222206</v>
      </c>
      <c r="J34" s="16">
        <f t="shared" ca="1" si="27"/>
        <v>0.50253472222222206</v>
      </c>
      <c r="K34" s="23">
        <f t="shared" ca="1" si="28"/>
        <v>0</v>
      </c>
      <c r="L34" s="16">
        <f t="shared" ca="1" si="29"/>
        <v>0.50253472222222206</v>
      </c>
      <c r="M34" s="15">
        <f t="shared" ca="1" si="7"/>
        <v>10</v>
      </c>
      <c r="N34" s="16">
        <f t="shared" ca="1" si="8"/>
        <v>1.1574074074074075E-4</v>
      </c>
      <c r="O34" s="16">
        <f t="shared" ca="1" si="30"/>
        <v>0.50265046296296279</v>
      </c>
      <c r="P34" s="14">
        <f t="shared" ca="1" si="31"/>
        <v>0.50265046296296279</v>
      </c>
      <c r="Q34" s="23">
        <f>0</f>
        <v>0</v>
      </c>
      <c r="R34" s="14">
        <f t="shared" ca="1" si="32"/>
        <v>0.50265046296296279</v>
      </c>
      <c r="S34" s="13">
        <f t="shared" ca="1" si="9"/>
        <v>19</v>
      </c>
      <c r="T34" s="14">
        <f t="shared" ca="1" si="10"/>
        <v>2.199074074074074E-4</v>
      </c>
      <c r="U34" s="14">
        <f t="shared" ca="1" si="33"/>
        <v>0.50287037037037019</v>
      </c>
      <c r="V34" s="12">
        <f t="shared" ca="1" si="34"/>
        <v>0.50287037037037019</v>
      </c>
      <c r="W34" s="23">
        <f>0</f>
        <v>0</v>
      </c>
      <c r="X34" s="12">
        <f t="shared" ca="1" si="35"/>
        <v>0.50287037037037019</v>
      </c>
      <c r="Y34" s="11">
        <f t="shared" ca="1" si="11"/>
        <v>34</v>
      </c>
      <c r="Z34" s="12">
        <f t="shared" ca="1" si="12"/>
        <v>3.9351851851851852E-4</v>
      </c>
      <c r="AA34" s="12">
        <f t="shared" ca="1" si="36"/>
        <v>0.50326388888888873</v>
      </c>
      <c r="AB34" s="10">
        <f t="shared" ca="1" si="37"/>
        <v>0.50326388888888873</v>
      </c>
      <c r="AC34" s="45">
        <f t="shared" ca="1" si="13"/>
        <v>0</v>
      </c>
      <c r="AD34" s="10">
        <f t="shared" ca="1" si="38"/>
        <v>0.50326388888888873</v>
      </c>
      <c r="AE34" s="9">
        <f t="shared" ca="1" si="1"/>
        <v>46</v>
      </c>
      <c r="AF34" s="10">
        <f t="shared" ca="1" si="14"/>
        <v>5.3240740740740744E-4</v>
      </c>
      <c r="AG34" s="10">
        <f t="shared" ca="1" si="39"/>
        <v>0.50379629629629619</v>
      </c>
      <c r="AH34" s="9" t="str">
        <f t="shared" ca="1" si="2"/>
        <v>Quesadilla</v>
      </c>
      <c r="AI34" s="8">
        <f t="shared" ca="1" si="40"/>
        <v>0.50379629629629619</v>
      </c>
      <c r="AJ34" s="23">
        <f t="shared" ca="1" si="41"/>
        <v>0</v>
      </c>
      <c r="AK34" s="8">
        <f t="shared" ca="1" si="44"/>
        <v>0.50379629629629619</v>
      </c>
      <c r="AL34" s="7">
        <f t="shared" ca="1" si="3"/>
        <v>16</v>
      </c>
      <c r="AM34" s="8">
        <f t="shared" ca="1" si="15"/>
        <v>1.8518518518518518E-4</v>
      </c>
      <c r="AN34" s="8">
        <f t="shared" ca="1" si="16"/>
        <v>0.50398148148148136</v>
      </c>
      <c r="AO34" s="7" t="str">
        <f t="shared" ca="1" si="4"/>
        <v>Debit</v>
      </c>
      <c r="AP34" s="1">
        <f t="shared" ca="1" si="43"/>
        <v>0</v>
      </c>
      <c r="AQ34" s="1">
        <f t="shared" ca="1" si="17"/>
        <v>1.712962962962963E-3</v>
      </c>
      <c r="AR34">
        <f t="shared" si="18"/>
        <v>1</v>
      </c>
      <c r="AS34" s="33">
        <f t="shared" ca="1" si="42"/>
        <v>0</v>
      </c>
      <c r="AT34" s="33">
        <f t="shared" ca="1" si="19"/>
        <v>1.712962962962963E-3</v>
      </c>
      <c r="AX34">
        <f t="shared" si="45"/>
        <v>30</v>
      </c>
      <c r="AY34" s="33">
        <v>6.6926785032462449E-4</v>
      </c>
      <c r="BD34" s="34">
        <f t="shared" si="21"/>
        <v>8.4618015782108365E-4</v>
      </c>
      <c r="BE34">
        <v>42</v>
      </c>
    </row>
    <row r="35" spans="1:57">
      <c r="A35" s="2">
        <v>224</v>
      </c>
      <c r="B35" s="1">
        <f t="shared" si="5"/>
        <v>2.5925925925925925E-3</v>
      </c>
      <c r="C35" s="5">
        <f t="shared" si="22"/>
        <v>0.50486111111111098</v>
      </c>
      <c r="D35" s="18">
        <f t="shared" si="0"/>
        <v>0.50486111111111098</v>
      </c>
      <c r="E35" s="21">
        <f t="shared" ca="1" si="23"/>
        <v>0</v>
      </c>
      <c r="F35" s="18">
        <f t="shared" ca="1" si="24"/>
        <v>0.50486111111111098</v>
      </c>
      <c r="G35" s="25">
        <f t="shared" ca="1" si="6"/>
        <v>20</v>
      </c>
      <c r="H35" s="18">
        <f t="shared" ca="1" si="25"/>
        <v>2.3148148148148149E-4</v>
      </c>
      <c r="I35" s="18">
        <f t="shared" ca="1" si="26"/>
        <v>0.50509259259259243</v>
      </c>
      <c r="J35" s="16">
        <f t="shared" ca="1" si="27"/>
        <v>0.50509259259259243</v>
      </c>
      <c r="K35" s="23">
        <f t="shared" ca="1" si="28"/>
        <v>0</v>
      </c>
      <c r="L35" s="16">
        <f t="shared" ca="1" si="29"/>
        <v>0.50509259259259243</v>
      </c>
      <c r="M35" s="15">
        <f t="shared" ca="1" si="7"/>
        <v>18</v>
      </c>
      <c r="N35" s="16">
        <f t="shared" ca="1" si="8"/>
        <v>2.0833333333333335E-4</v>
      </c>
      <c r="O35" s="16">
        <f t="shared" ca="1" si="30"/>
        <v>0.50530092592592579</v>
      </c>
      <c r="P35" s="14">
        <f t="shared" ca="1" si="31"/>
        <v>0.50530092592592579</v>
      </c>
      <c r="Q35" s="23">
        <f>0</f>
        <v>0</v>
      </c>
      <c r="R35" s="14">
        <f t="shared" ca="1" si="32"/>
        <v>0.50530092592592579</v>
      </c>
      <c r="S35" s="13">
        <f t="shared" ca="1" si="9"/>
        <v>25</v>
      </c>
      <c r="T35" s="14">
        <f t="shared" ca="1" si="10"/>
        <v>2.8935185185185184E-4</v>
      </c>
      <c r="U35" s="14">
        <f t="shared" ca="1" si="33"/>
        <v>0.50559027777777765</v>
      </c>
      <c r="V35" s="12">
        <f t="shared" ca="1" si="34"/>
        <v>0.50559027777777765</v>
      </c>
      <c r="W35" s="23">
        <f>0</f>
        <v>0</v>
      </c>
      <c r="X35" s="12">
        <f t="shared" ca="1" si="35"/>
        <v>0.50559027777777765</v>
      </c>
      <c r="Y35" s="11">
        <f t="shared" ca="1" si="11"/>
        <v>50</v>
      </c>
      <c r="Z35" s="12">
        <f t="shared" ca="1" si="12"/>
        <v>5.7870370370370367E-4</v>
      </c>
      <c r="AA35" s="12">
        <f t="shared" ca="1" si="36"/>
        <v>0.50616898148148137</v>
      </c>
      <c r="AB35" s="10">
        <f t="shared" ca="1" si="37"/>
        <v>0.50616898148148137</v>
      </c>
      <c r="AC35" s="45">
        <f t="shared" ca="1" si="13"/>
        <v>0</v>
      </c>
      <c r="AD35" s="10">
        <f t="shared" ca="1" si="38"/>
        <v>0.50616898148148137</v>
      </c>
      <c r="AE35" s="9">
        <f t="shared" ca="1" si="1"/>
        <v>45</v>
      </c>
      <c r="AF35" s="10">
        <f t="shared" ca="1" si="14"/>
        <v>5.2083333333333333E-4</v>
      </c>
      <c r="AG35" s="10">
        <f t="shared" ca="1" si="39"/>
        <v>0.50668981481481468</v>
      </c>
      <c r="AH35" s="9" t="str">
        <f t="shared" ca="1" si="2"/>
        <v>Burrito</v>
      </c>
      <c r="AI35" s="8">
        <f t="shared" ca="1" si="40"/>
        <v>0.50668981481481468</v>
      </c>
      <c r="AJ35" s="23">
        <f t="shared" ca="1" si="41"/>
        <v>0</v>
      </c>
      <c r="AK35" s="8">
        <f t="shared" ca="1" si="44"/>
        <v>0.50668981481481468</v>
      </c>
      <c r="AL35" s="7">
        <f t="shared" ca="1" si="3"/>
        <v>18</v>
      </c>
      <c r="AM35" s="8">
        <f t="shared" ca="1" si="15"/>
        <v>2.0833333333333335E-4</v>
      </c>
      <c r="AN35" s="8">
        <f t="shared" ca="1" si="16"/>
        <v>0.50689814814814804</v>
      </c>
      <c r="AO35" s="7" t="str">
        <f t="shared" ca="1" si="4"/>
        <v>Debit</v>
      </c>
      <c r="AP35" s="1">
        <f t="shared" ca="1" si="43"/>
        <v>0</v>
      </c>
      <c r="AQ35" s="1">
        <f t="shared" ca="1" si="17"/>
        <v>2.0370370370370369E-3</v>
      </c>
      <c r="AR35">
        <f t="shared" si="18"/>
        <v>1</v>
      </c>
      <c r="AS35" s="33">
        <f t="shared" ca="1" si="42"/>
        <v>0</v>
      </c>
      <c r="AT35" s="33">
        <f t="shared" ca="1" si="19"/>
        <v>2.0370370370370369E-3</v>
      </c>
      <c r="AX35">
        <f t="shared" si="45"/>
        <v>31</v>
      </c>
      <c r="AY35" s="33">
        <v>8.2303200967297891E-4</v>
      </c>
      <c r="BD35" s="34">
        <f t="shared" si="21"/>
        <v>8.5775423189515777E-4</v>
      </c>
      <c r="BE35">
        <v>36</v>
      </c>
    </row>
    <row r="36" spans="1:57">
      <c r="A36" s="2">
        <v>29</v>
      </c>
      <c r="B36" s="1">
        <f t="shared" si="5"/>
        <v>3.3564814814814812E-4</v>
      </c>
      <c r="C36" s="5">
        <f t="shared" si="22"/>
        <v>0.50519675925925911</v>
      </c>
      <c r="D36" s="18">
        <f t="shared" si="0"/>
        <v>0.50519675925925911</v>
      </c>
      <c r="E36" s="21">
        <f t="shared" ca="1" si="23"/>
        <v>0</v>
      </c>
      <c r="F36" s="18">
        <f t="shared" ca="1" si="24"/>
        <v>0.50519675925925911</v>
      </c>
      <c r="G36" s="25">
        <f t="shared" ca="1" si="6"/>
        <v>20</v>
      </c>
      <c r="H36" s="18">
        <f t="shared" ca="1" si="25"/>
        <v>2.3148148148148149E-4</v>
      </c>
      <c r="I36" s="18">
        <f t="shared" ca="1" si="26"/>
        <v>0.50542824074074055</v>
      </c>
      <c r="J36" s="16">
        <f t="shared" ca="1" si="27"/>
        <v>0.50542824074074055</v>
      </c>
      <c r="K36" s="23">
        <f t="shared" ca="1" si="28"/>
        <v>7.4074074074081953E-4</v>
      </c>
      <c r="L36" s="16">
        <f t="shared" ca="1" si="29"/>
        <v>0.50616898148148137</v>
      </c>
      <c r="M36" s="15">
        <f t="shared" ca="1" si="7"/>
        <v>27</v>
      </c>
      <c r="N36" s="16">
        <f t="shared" ca="1" si="8"/>
        <v>3.1250000000000001E-4</v>
      </c>
      <c r="O36" s="16">
        <f t="shared" ca="1" si="30"/>
        <v>0.50648148148148142</v>
      </c>
      <c r="P36" s="14">
        <f t="shared" ca="1" si="31"/>
        <v>0.50648148148148142</v>
      </c>
      <c r="Q36" s="23">
        <f>0</f>
        <v>0</v>
      </c>
      <c r="R36" s="14">
        <f t="shared" ca="1" si="32"/>
        <v>0.50648148148148142</v>
      </c>
      <c r="S36" s="13">
        <f t="shared" ca="1" si="9"/>
        <v>30</v>
      </c>
      <c r="T36" s="14">
        <f t="shared" ca="1" si="10"/>
        <v>3.4722222222222224E-4</v>
      </c>
      <c r="U36" s="14">
        <f t="shared" ca="1" si="33"/>
        <v>0.5068287037037037</v>
      </c>
      <c r="V36" s="12">
        <f t="shared" ca="1" si="34"/>
        <v>0.5068287037037037</v>
      </c>
      <c r="W36" s="23">
        <f>0</f>
        <v>0</v>
      </c>
      <c r="X36" s="12">
        <f t="shared" ca="1" si="35"/>
        <v>0.5068287037037037</v>
      </c>
      <c r="Y36" s="11">
        <f t="shared" ca="1" si="11"/>
        <v>45</v>
      </c>
      <c r="Z36" s="12">
        <f t="shared" ca="1" si="12"/>
        <v>5.2083333333333333E-4</v>
      </c>
      <c r="AA36" s="12">
        <f t="shared" ca="1" si="36"/>
        <v>0.507349537037037</v>
      </c>
      <c r="AB36" s="10">
        <f t="shared" ca="1" si="37"/>
        <v>0.507349537037037</v>
      </c>
      <c r="AC36" s="45">
        <f t="shared" ca="1" si="13"/>
        <v>0</v>
      </c>
      <c r="AD36" s="10">
        <f t="shared" ca="1" si="38"/>
        <v>0.507349537037037</v>
      </c>
      <c r="AE36" s="9">
        <f t="shared" ca="1" si="1"/>
        <v>28</v>
      </c>
      <c r="AF36" s="10">
        <f t="shared" ca="1" si="14"/>
        <v>3.2407407407407406E-4</v>
      </c>
      <c r="AG36" s="10">
        <f t="shared" ca="1" si="39"/>
        <v>0.50767361111111109</v>
      </c>
      <c r="AH36" s="9" t="str">
        <f t="shared" ca="1" si="2"/>
        <v>Bowl</v>
      </c>
      <c r="AI36" s="8">
        <f t="shared" ca="1" si="40"/>
        <v>0.50767361111111109</v>
      </c>
      <c r="AJ36" s="23">
        <f t="shared" ca="1" si="41"/>
        <v>0</v>
      </c>
      <c r="AK36" s="8">
        <f t="shared" ca="1" si="44"/>
        <v>0.50767361111111109</v>
      </c>
      <c r="AL36" s="7">
        <f t="shared" ca="1" si="3"/>
        <v>19</v>
      </c>
      <c r="AM36" s="8">
        <f t="shared" ca="1" si="15"/>
        <v>2.199074074074074E-4</v>
      </c>
      <c r="AN36" s="8">
        <f t="shared" ca="1" si="16"/>
        <v>0.50789351851851849</v>
      </c>
      <c r="AO36" s="7" t="str">
        <f t="shared" ca="1" si="4"/>
        <v>Debit</v>
      </c>
      <c r="AP36" s="1">
        <f t="shared" ca="1" si="43"/>
        <v>7.4074074074081953E-4</v>
      </c>
      <c r="AQ36" s="1">
        <f t="shared" ca="1" si="17"/>
        <v>1.9560185185185188E-3</v>
      </c>
      <c r="AR36">
        <f t="shared" si="18"/>
        <v>1</v>
      </c>
      <c r="AS36" s="33">
        <f t="shared" ca="1" si="42"/>
        <v>7.4074074074081953E-4</v>
      </c>
      <c r="AT36" s="33">
        <f t="shared" ca="1" si="19"/>
        <v>1.9560185185185188E-3</v>
      </c>
      <c r="AX36">
        <f t="shared" si="45"/>
        <v>32</v>
      </c>
      <c r="AY36" s="33">
        <v>7.5525805014638354E-4</v>
      </c>
      <c r="BD36" s="34">
        <f t="shared" si="21"/>
        <v>8.6932830596923188E-4</v>
      </c>
      <c r="BE36">
        <v>22</v>
      </c>
    </row>
    <row r="37" spans="1:57">
      <c r="A37" s="2">
        <v>171</v>
      </c>
      <c r="B37" s="1">
        <f t="shared" si="5"/>
        <v>1.9791666666666668E-3</v>
      </c>
      <c r="C37" s="5">
        <f t="shared" si="22"/>
        <v>0.50717592592592575</v>
      </c>
      <c r="D37" s="18">
        <f t="shared" si="0"/>
        <v>0.50717592592592575</v>
      </c>
      <c r="E37" s="21">
        <f t="shared" ca="1" si="23"/>
        <v>0</v>
      </c>
      <c r="F37" s="18">
        <f t="shared" ca="1" si="24"/>
        <v>0.50717592592592575</v>
      </c>
      <c r="G37" s="25">
        <f t="shared" ca="1" si="6"/>
        <v>12</v>
      </c>
      <c r="H37" s="18">
        <f t="shared" ca="1" si="25"/>
        <v>1.3888888888888889E-4</v>
      </c>
      <c r="I37" s="18">
        <f t="shared" ca="1" si="26"/>
        <v>0.50731481481481466</v>
      </c>
      <c r="J37" s="16">
        <f t="shared" ca="1" si="27"/>
        <v>0.50731481481481466</v>
      </c>
      <c r="K37" s="23">
        <f t="shared" ca="1" si="28"/>
        <v>3.4722222222338672E-5</v>
      </c>
      <c r="L37" s="16">
        <f t="shared" ca="1" si="29"/>
        <v>0.507349537037037</v>
      </c>
      <c r="M37" s="15">
        <f t="shared" ca="1" si="7"/>
        <v>23</v>
      </c>
      <c r="N37" s="16">
        <f t="shared" ca="1" si="8"/>
        <v>2.6620370370370372E-4</v>
      </c>
      <c r="O37" s="16">
        <f t="shared" ca="1" si="30"/>
        <v>0.50761574074074067</v>
      </c>
      <c r="P37" s="14">
        <f t="shared" ca="1" si="31"/>
        <v>0.50761574074074067</v>
      </c>
      <c r="Q37" s="23">
        <f>0</f>
        <v>0</v>
      </c>
      <c r="R37" s="14">
        <f t="shared" ca="1" si="32"/>
        <v>0.50761574074074067</v>
      </c>
      <c r="S37" s="13">
        <f t="shared" ca="1" si="9"/>
        <v>39</v>
      </c>
      <c r="T37" s="14">
        <f t="shared" ca="1" si="10"/>
        <v>4.5138888888888887E-4</v>
      </c>
      <c r="U37" s="14">
        <f t="shared" ca="1" si="33"/>
        <v>0.50806712962962952</v>
      </c>
      <c r="V37" s="12">
        <f t="shared" ca="1" si="34"/>
        <v>0.50806712962962952</v>
      </c>
      <c r="W37" s="23">
        <f>0</f>
        <v>0</v>
      </c>
      <c r="X37" s="12">
        <f t="shared" ca="1" si="35"/>
        <v>0.50806712962962952</v>
      </c>
      <c r="Y37" s="11">
        <f t="shared" ca="1" si="11"/>
        <v>25</v>
      </c>
      <c r="Z37" s="12">
        <f t="shared" ca="1" si="12"/>
        <v>2.8935185185185184E-4</v>
      </c>
      <c r="AA37" s="12">
        <f t="shared" ca="1" si="36"/>
        <v>0.50835648148148138</v>
      </c>
      <c r="AB37" s="10">
        <f t="shared" ca="1" si="37"/>
        <v>0.50835648148148138</v>
      </c>
      <c r="AC37" s="45">
        <f t="shared" ca="1" si="13"/>
        <v>0</v>
      </c>
      <c r="AD37" s="10">
        <f t="shared" ca="1" si="38"/>
        <v>0.50835648148148138</v>
      </c>
      <c r="AE37" s="9">
        <f t="shared" ca="1" si="1"/>
        <v>23</v>
      </c>
      <c r="AF37" s="10">
        <f t="shared" ca="1" si="14"/>
        <v>2.6620370370370372E-4</v>
      </c>
      <c r="AG37" s="10">
        <f t="shared" ca="1" si="39"/>
        <v>0.50862268518518505</v>
      </c>
      <c r="AH37" s="9" t="str">
        <f t="shared" ca="1" si="2"/>
        <v>Bowl</v>
      </c>
      <c r="AI37" s="8">
        <f t="shared" ca="1" si="40"/>
        <v>0.50862268518518505</v>
      </c>
      <c r="AJ37" s="23">
        <f t="shared" ca="1" si="41"/>
        <v>0</v>
      </c>
      <c r="AK37" s="8">
        <f t="shared" ca="1" si="44"/>
        <v>0.50862268518518505</v>
      </c>
      <c r="AL37" s="7">
        <f t="shared" ca="1" si="3"/>
        <v>30</v>
      </c>
      <c r="AM37" s="8">
        <f t="shared" ca="1" si="15"/>
        <v>3.4722222222222224E-4</v>
      </c>
      <c r="AN37" s="8">
        <f t="shared" ca="1" si="16"/>
        <v>0.50896990740740733</v>
      </c>
      <c r="AO37" s="7" t="str">
        <f t="shared" ca="1" si="4"/>
        <v>Debit</v>
      </c>
      <c r="AP37" s="1">
        <f t="shared" ca="1" si="43"/>
        <v>3.4722222222338672E-5</v>
      </c>
      <c r="AQ37" s="1">
        <f t="shared" ca="1" si="17"/>
        <v>1.7592592592592595E-3</v>
      </c>
      <c r="AR37">
        <f t="shared" si="18"/>
        <v>1</v>
      </c>
      <c r="AS37" s="33">
        <f t="shared" ca="1" si="42"/>
        <v>3.4722222222338672E-5</v>
      </c>
      <c r="AT37" s="33">
        <f t="shared" ca="1" si="19"/>
        <v>1.7592592592592595E-3</v>
      </c>
      <c r="AX37">
        <f t="shared" si="45"/>
        <v>33</v>
      </c>
      <c r="AY37" s="33">
        <v>7.8162784777911852E-4</v>
      </c>
      <c r="BD37" s="34">
        <f t="shared" si="21"/>
        <v>8.8090238004330599E-4</v>
      </c>
      <c r="BE37">
        <v>23</v>
      </c>
    </row>
    <row r="38" spans="1:57">
      <c r="A38" s="2">
        <v>149</v>
      </c>
      <c r="B38" s="1">
        <f t="shared" si="5"/>
        <v>1.724537037037037E-3</v>
      </c>
      <c r="C38" s="5">
        <f t="shared" si="22"/>
        <v>0.50890046296296276</v>
      </c>
      <c r="D38" s="18">
        <f t="shared" si="0"/>
        <v>0.50890046296296276</v>
      </c>
      <c r="E38" s="21">
        <f t="shared" ca="1" si="23"/>
        <v>0</v>
      </c>
      <c r="F38" s="18">
        <f t="shared" ca="1" si="24"/>
        <v>0.50890046296296276</v>
      </c>
      <c r="G38" s="25">
        <f t="shared" ca="1" si="6"/>
        <v>25</v>
      </c>
      <c r="H38" s="18">
        <f t="shared" ca="1" si="25"/>
        <v>2.8935185185185184E-4</v>
      </c>
      <c r="I38" s="18">
        <f t="shared" ca="1" si="26"/>
        <v>0.50918981481481462</v>
      </c>
      <c r="J38" s="16">
        <f t="shared" ca="1" si="27"/>
        <v>0.50918981481481462</v>
      </c>
      <c r="K38" s="23">
        <f t="shared" ca="1" si="28"/>
        <v>0</v>
      </c>
      <c r="L38" s="16">
        <f t="shared" ca="1" si="29"/>
        <v>0.50918981481481462</v>
      </c>
      <c r="M38" s="15">
        <f t="shared" ca="1" si="7"/>
        <v>30</v>
      </c>
      <c r="N38" s="16">
        <f t="shared" ca="1" si="8"/>
        <v>3.4722222222222224E-4</v>
      </c>
      <c r="O38" s="16">
        <f t="shared" ca="1" si="30"/>
        <v>0.5095370370370369</v>
      </c>
      <c r="P38" s="14">
        <f t="shared" ca="1" si="31"/>
        <v>0.5095370370370369</v>
      </c>
      <c r="Q38" s="23">
        <f>0</f>
        <v>0</v>
      </c>
      <c r="R38" s="14">
        <f t="shared" ca="1" si="32"/>
        <v>0.5095370370370369</v>
      </c>
      <c r="S38" s="13">
        <f t="shared" ca="1" si="9"/>
        <v>26</v>
      </c>
      <c r="T38" s="14">
        <f t="shared" ca="1" si="10"/>
        <v>3.0092592592592595E-4</v>
      </c>
      <c r="U38" s="14">
        <f t="shared" ca="1" si="33"/>
        <v>0.5098379629629628</v>
      </c>
      <c r="V38" s="12">
        <f t="shared" ca="1" si="34"/>
        <v>0.5098379629629628</v>
      </c>
      <c r="W38" s="23">
        <f>0</f>
        <v>0</v>
      </c>
      <c r="X38" s="12">
        <f t="shared" ca="1" si="35"/>
        <v>0.5098379629629628</v>
      </c>
      <c r="Y38" s="11">
        <f t="shared" ca="1" si="11"/>
        <v>20</v>
      </c>
      <c r="Z38" s="12">
        <f t="shared" ca="1" si="12"/>
        <v>2.3148148148148149E-4</v>
      </c>
      <c r="AA38" s="12">
        <f t="shared" ca="1" si="36"/>
        <v>0.51006944444444424</v>
      </c>
      <c r="AB38" s="10">
        <f t="shared" ca="1" si="37"/>
        <v>0.51006944444444424</v>
      </c>
      <c r="AC38" s="45">
        <f t="shared" ca="1" si="13"/>
        <v>0</v>
      </c>
      <c r="AD38" s="10">
        <f t="shared" ca="1" si="38"/>
        <v>0.51006944444444424</v>
      </c>
      <c r="AE38" s="9">
        <f t="shared" ca="1" si="1"/>
        <v>23</v>
      </c>
      <c r="AF38" s="10">
        <f t="shared" ca="1" si="14"/>
        <v>2.6620370370370372E-4</v>
      </c>
      <c r="AG38" s="10">
        <f t="shared" ca="1" si="39"/>
        <v>0.51033564814814791</v>
      </c>
      <c r="AH38" s="9" t="str">
        <f t="shared" ca="1" si="2"/>
        <v>Bowl</v>
      </c>
      <c r="AI38" s="8">
        <f t="shared" ca="1" si="40"/>
        <v>0.51033564814814791</v>
      </c>
      <c r="AJ38" s="23">
        <f t="shared" ca="1" si="41"/>
        <v>0</v>
      </c>
      <c r="AK38" s="8">
        <f t="shared" ca="1" si="44"/>
        <v>0.51033564814814791</v>
      </c>
      <c r="AL38" s="7">
        <f t="shared" ca="1" si="3"/>
        <v>43</v>
      </c>
      <c r="AM38" s="8">
        <f t="shared" ca="1" si="15"/>
        <v>4.9768518518518521E-4</v>
      </c>
      <c r="AN38" s="8">
        <f t="shared" ca="1" si="16"/>
        <v>0.51083333333333314</v>
      </c>
      <c r="AO38" s="7" t="str">
        <f t="shared" ca="1" si="4"/>
        <v>Cash</v>
      </c>
      <c r="AP38" s="1">
        <f t="shared" ca="1" si="43"/>
        <v>0</v>
      </c>
      <c r="AQ38" s="1">
        <f t="shared" ca="1" si="17"/>
        <v>1.9328703703703704E-3</v>
      </c>
      <c r="AR38">
        <f t="shared" si="18"/>
        <v>1</v>
      </c>
      <c r="AS38" s="33">
        <f t="shared" ca="1" si="42"/>
        <v>0</v>
      </c>
      <c r="AT38" s="33">
        <f t="shared" ca="1" si="19"/>
        <v>1.9328703703703704E-3</v>
      </c>
      <c r="AX38">
        <f t="shared" si="45"/>
        <v>34</v>
      </c>
      <c r="AY38" s="33">
        <v>6.8342719867638395E-4</v>
      </c>
      <c r="BD38" s="34">
        <f t="shared" si="21"/>
        <v>8.924764541173801E-4</v>
      </c>
      <c r="BE38">
        <v>17</v>
      </c>
    </row>
    <row r="39" spans="1:57">
      <c r="A39" s="2">
        <v>135</v>
      </c>
      <c r="B39" s="1">
        <f t="shared" si="5"/>
        <v>1.5625000000000001E-3</v>
      </c>
      <c r="C39" s="5">
        <f t="shared" si="22"/>
        <v>0.51046296296296279</v>
      </c>
      <c r="D39" s="18">
        <f t="shared" si="0"/>
        <v>0.51046296296296279</v>
      </c>
      <c r="E39" s="21">
        <f t="shared" ca="1" si="23"/>
        <v>0</v>
      </c>
      <c r="F39" s="18">
        <f t="shared" ca="1" si="24"/>
        <v>0.51046296296296279</v>
      </c>
      <c r="G39" s="25">
        <f t="shared" ca="1" si="6"/>
        <v>24</v>
      </c>
      <c r="H39" s="18">
        <f t="shared" ca="1" si="25"/>
        <v>2.7777777777777778E-4</v>
      </c>
      <c r="I39" s="18">
        <f t="shared" ca="1" si="26"/>
        <v>0.51074074074074061</v>
      </c>
      <c r="J39" s="16">
        <f t="shared" ca="1" si="27"/>
        <v>0.51074074074074061</v>
      </c>
      <c r="K39" s="23">
        <f t="shared" ca="1" si="28"/>
        <v>0</v>
      </c>
      <c r="L39" s="16">
        <f t="shared" ca="1" si="29"/>
        <v>0.51074074074074061</v>
      </c>
      <c r="M39" s="15">
        <f t="shared" ca="1" si="7"/>
        <v>33</v>
      </c>
      <c r="N39" s="16">
        <f t="shared" ca="1" si="8"/>
        <v>3.8194444444444446E-4</v>
      </c>
      <c r="O39" s="16">
        <f t="shared" ca="1" si="30"/>
        <v>0.511122685185185</v>
      </c>
      <c r="P39" s="14">
        <f t="shared" ca="1" si="31"/>
        <v>0.511122685185185</v>
      </c>
      <c r="Q39" s="23">
        <f>0</f>
        <v>0</v>
      </c>
      <c r="R39" s="14">
        <f t="shared" ca="1" si="32"/>
        <v>0.511122685185185</v>
      </c>
      <c r="S39" s="13">
        <f t="shared" ca="1" si="9"/>
        <v>25</v>
      </c>
      <c r="T39" s="14">
        <f t="shared" ca="1" si="10"/>
        <v>2.8935185185185184E-4</v>
      </c>
      <c r="U39" s="14">
        <f t="shared" ca="1" si="33"/>
        <v>0.51141203703703686</v>
      </c>
      <c r="V39" s="12">
        <f t="shared" ca="1" si="34"/>
        <v>0.51141203703703686</v>
      </c>
      <c r="W39" s="23">
        <f>0</f>
        <v>0</v>
      </c>
      <c r="X39" s="12">
        <f t="shared" ca="1" si="35"/>
        <v>0.51141203703703686</v>
      </c>
      <c r="Y39" s="11">
        <f t="shared" ca="1" si="11"/>
        <v>39</v>
      </c>
      <c r="Z39" s="12">
        <f t="shared" ca="1" si="12"/>
        <v>4.5138888888888887E-4</v>
      </c>
      <c r="AA39" s="12">
        <f t="shared" ca="1" si="36"/>
        <v>0.51186342592592571</v>
      </c>
      <c r="AB39" s="10">
        <f t="shared" ca="1" si="37"/>
        <v>0.51186342592592571</v>
      </c>
      <c r="AC39" s="45">
        <f t="shared" ca="1" si="13"/>
        <v>0</v>
      </c>
      <c r="AD39" s="10">
        <f t="shared" ca="1" si="38"/>
        <v>0.51186342592592571</v>
      </c>
      <c r="AE39" s="9">
        <f t="shared" ca="1" si="1"/>
        <v>45</v>
      </c>
      <c r="AF39" s="10">
        <f t="shared" ca="1" si="14"/>
        <v>5.2083333333333333E-4</v>
      </c>
      <c r="AG39" s="10">
        <f t="shared" ca="1" si="39"/>
        <v>0.51238425925925901</v>
      </c>
      <c r="AH39" s="9" t="str">
        <f t="shared" ca="1" si="2"/>
        <v>Bowl</v>
      </c>
      <c r="AI39" s="8">
        <f t="shared" ca="1" si="40"/>
        <v>0.51238425925925901</v>
      </c>
      <c r="AJ39" s="23">
        <f t="shared" ca="1" si="41"/>
        <v>0</v>
      </c>
      <c r="AK39" s="8">
        <f t="shared" ca="1" si="44"/>
        <v>0.51238425925925901</v>
      </c>
      <c r="AL39" s="7">
        <f t="shared" ca="1" si="3"/>
        <v>30</v>
      </c>
      <c r="AM39" s="8">
        <f t="shared" ca="1" si="15"/>
        <v>3.4722222222222224E-4</v>
      </c>
      <c r="AN39" s="8">
        <f t="shared" ca="1" si="16"/>
        <v>0.51273148148148129</v>
      </c>
      <c r="AO39" s="7" t="str">
        <f t="shared" ca="1" si="4"/>
        <v>Debit</v>
      </c>
      <c r="AP39" s="1">
        <f t="shared" ca="1" si="43"/>
        <v>0</v>
      </c>
      <c r="AQ39" s="1">
        <f t="shared" ca="1" si="17"/>
        <v>2.2685185185185182E-3</v>
      </c>
      <c r="AR39">
        <f t="shared" si="18"/>
        <v>1</v>
      </c>
      <c r="AS39" s="33">
        <f t="shared" ca="1" si="42"/>
        <v>0</v>
      </c>
      <c r="AT39" s="33">
        <f t="shared" ca="1" si="19"/>
        <v>2.2685185185185182E-3</v>
      </c>
      <c r="AX39">
        <f t="shared" si="45"/>
        <v>35</v>
      </c>
      <c r="AY39" s="33">
        <v>7.9670198549062826E-4</v>
      </c>
      <c r="BD39" s="34">
        <f t="shared" si="21"/>
        <v>9.0405052819145422E-4</v>
      </c>
      <c r="BE39">
        <v>22</v>
      </c>
    </row>
    <row r="40" spans="1:57">
      <c r="A40" s="2">
        <v>171</v>
      </c>
      <c r="B40" s="1">
        <f t="shared" si="5"/>
        <v>1.9791666666666668E-3</v>
      </c>
      <c r="C40" s="5">
        <f t="shared" si="22"/>
        <v>0.51244212962962943</v>
      </c>
      <c r="D40" s="18">
        <f t="shared" si="0"/>
        <v>0.51244212962962943</v>
      </c>
      <c r="E40" s="21">
        <f t="shared" ca="1" si="23"/>
        <v>0</v>
      </c>
      <c r="F40" s="18">
        <f t="shared" ca="1" si="24"/>
        <v>0.51244212962962943</v>
      </c>
      <c r="G40" s="25">
        <f t="shared" ca="1" si="6"/>
        <v>16</v>
      </c>
      <c r="H40" s="18">
        <f t="shared" ca="1" si="25"/>
        <v>1.8518518518518518E-4</v>
      </c>
      <c r="I40" s="18">
        <f t="shared" ca="1" si="26"/>
        <v>0.51262731481481461</v>
      </c>
      <c r="J40" s="16">
        <f t="shared" ca="1" si="27"/>
        <v>0.51262731481481461</v>
      </c>
      <c r="K40" s="23">
        <f t="shared" ca="1" si="28"/>
        <v>0</v>
      </c>
      <c r="L40" s="16">
        <f t="shared" ca="1" si="29"/>
        <v>0.51262731481481461</v>
      </c>
      <c r="M40" s="15">
        <f t="shared" ca="1" si="7"/>
        <v>10</v>
      </c>
      <c r="N40" s="16">
        <f t="shared" ca="1" si="8"/>
        <v>1.1574074074074075E-4</v>
      </c>
      <c r="O40" s="16">
        <f t="shared" ca="1" si="30"/>
        <v>0.51274305555555533</v>
      </c>
      <c r="P40" s="14">
        <f t="shared" ca="1" si="31"/>
        <v>0.51274305555555533</v>
      </c>
      <c r="Q40" s="23">
        <f>0</f>
        <v>0</v>
      </c>
      <c r="R40" s="14">
        <f t="shared" ca="1" si="32"/>
        <v>0.51274305555555533</v>
      </c>
      <c r="S40" s="13">
        <f t="shared" ca="1" si="9"/>
        <v>27</v>
      </c>
      <c r="T40" s="14">
        <f t="shared" ca="1" si="10"/>
        <v>3.1250000000000001E-4</v>
      </c>
      <c r="U40" s="14">
        <f t="shared" ca="1" si="33"/>
        <v>0.51305555555555538</v>
      </c>
      <c r="V40" s="12">
        <f t="shared" ca="1" si="34"/>
        <v>0.51305555555555538</v>
      </c>
      <c r="W40" s="23">
        <f>0</f>
        <v>0</v>
      </c>
      <c r="X40" s="12">
        <f t="shared" ca="1" si="35"/>
        <v>0.51305555555555538</v>
      </c>
      <c r="Y40" s="11">
        <f t="shared" ca="1" si="11"/>
        <v>35</v>
      </c>
      <c r="Z40" s="12">
        <f t="shared" ca="1" si="12"/>
        <v>4.0509259259259258E-4</v>
      </c>
      <c r="AA40" s="12">
        <f t="shared" ca="1" si="36"/>
        <v>0.51346064814814796</v>
      </c>
      <c r="AB40" s="10">
        <f t="shared" ca="1" si="37"/>
        <v>0.51346064814814796</v>
      </c>
      <c r="AC40" s="45">
        <f t="shared" ca="1" si="13"/>
        <v>0</v>
      </c>
      <c r="AD40" s="10">
        <f t="shared" ca="1" si="38"/>
        <v>0.51346064814814796</v>
      </c>
      <c r="AE40" s="9">
        <f t="shared" ca="1" si="1"/>
        <v>34</v>
      </c>
      <c r="AF40" s="10">
        <f t="shared" ca="1" si="14"/>
        <v>3.9351851851851852E-4</v>
      </c>
      <c r="AG40" s="10">
        <f t="shared" ca="1" si="39"/>
        <v>0.5138541666666665</v>
      </c>
      <c r="AH40" s="9" t="str">
        <f t="shared" ca="1" si="2"/>
        <v>Bowl</v>
      </c>
      <c r="AI40" s="8">
        <f t="shared" ca="1" si="40"/>
        <v>0.5138541666666665</v>
      </c>
      <c r="AJ40" s="23">
        <f t="shared" ca="1" si="41"/>
        <v>0</v>
      </c>
      <c r="AK40" s="8">
        <f t="shared" ca="1" si="44"/>
        <v>0.5138541666666665</v>
      </c>
      <c r="AL40" s="7">
        <f t="shared" ca="1" si="3"/>
        <v>24</v>
      </c>
      <c r="AM40" s="8">
        <f t="shared" ca="1" si="15"/>
        <v>2.7777777777777778E-4</v>
      </c>
      <c r="AN40" s="8">
        <f t="shared" ca="1" si="16"/>
        <v>0.51413194444444432</v>
      </c>
      <c r="AO40" s="7" t="str">
        <f t="shared" ca="1" si="4"/>
        <v>Debit</v>
      </c>
      <c r="AP40" s="1">
        <f t="shared" ca="1" si="43"/>
        <v>0</v>
      </c>
      <c r="AQ40" s="1">
        <f t="shared" ca="1" si="17"/>
        <v>1.6898148148148148E-3</v>
      </c>
      <c r="AR40">
        <f t="shared" si="18"/>
        <v>1</v>
      </c>
      <c r="AS40" s="33">
        <f t="shared" ca="1" si="42"/>
        <v>0</v>
      </c>
      <c r="AT40" s="33">
        <f t="shared" ca="1" si="19"/>
        <v>1.6898148148148148E-3</v>
      </c>
      <c r="AX40">
        <f t="shared" si="45"/>
        <v>36</v>
      </c>
      <c r="AY40" s="33">
        <v>8.290378006873797E-4</v>
      </c>
      <c r="BD40" s="34">
        <f t="shared" si="21"/>
        <v>9.1562460226552833E-4</v>
      </c>
      <c r="BE40">
        <v>19</v>
      </c>
    </row>
    <row r="41" spans="1:57">
      <c r="A41" s="2">
        <v>101</v>
      </c>
      <c r="B41" s="1">
        <f t="shared" si="5"/>
        <v>1.1689814814814816E-3</v>
      </c>
      <c r="C41" s="5">
        <f t="shared" si="22"/>
        <v>0.51361111111111091</v>
      </c>
      <c r="D41" s="18">
        <f t="shared" si="0"/>
        <v>0.51361111111111091</v>
      </c>
      <c r="E41" s="21">
        <f t="shared" ca="1" si="23"/>
        <v>0</v>
      </c>
      <c r="F41" s="18">
        <f t="shared" ca="1" si="24"/>
        <v>0.51361111111111091</v>
      </c>
      <c r="G41" s="25">
        <f t="shared" ca="1" si="6"/>
        <v>19</v>
      </c>
      <c r="H41" s="18">
        <f t="shared" ca="1" si="25"/>
        <v>2.199074074074074E-4</v>
      </c>
      <c r="I41" s="18">
        <f t="shared" ca="1" si="26"/>
        <v>0.51383101851851831</v>
      </c>
      <c r="J41" s="16">
        <f t="shared" ca="1" si="27"/>
        <v>0.51383101851851831</v>
      </c>
      <c r="K41" s="23">
        <f t="shared" ca="1" si="28"/>
        <v>0</v>
      </c>
      <c r="L41" s="16">
        <f t="shared" ca="1" si="29"/>
        <v>0.51383101851851831</v>
      </c>
      <c r="M41" s="15">
        <f t="shared" ca="1" si="7"/>
        <v>12</v>
      </c>
      <c r="N41" s="16">
        <f t="shared" ca="1" si="8"/>
        <v>1.3888888888888889E-4</v>
      </c>
      <c r="O41" s="16">
        <f t="shared" ca="1" si="30"/>
        <v>0.51396990740740722</v>
      </c>
      <c r="P41" s="14">
        <f t="shared" ca="1" si="31"/>
        <v>0.51396990740740722</v>
      </c>
      <c r="Q41" s="23">
        <f>0</f>
        <v>0</v>
      </c>
      <c r="R41" s="14">
        <f t="shared" ca="1" si="32"/>
        <v>0.51396990740740722</v>
      </c>
      <c r="S41" s="13">
        <f t="shared" ca="1" si="9"/>
        <v>27</v>
      </c>
      <c r="T41" s="14">
        <f t="shared" ca="1" si="10"/>
        <v>3.1250000000000001E-4</v>
      </c>
      <c r="U41" s="14">
        <f t="shared" ca="1" si="33"/>
        <v>0.51428240740740727</v>
      </c>
      <c r="V41" s="12">
        <f t="shared" ca="1" si="34"/>
        <v>0.51428240740740727</v>
      </c>
      <c r="W41" s="23">
        <f>0</f>
        <v>0</v>
      </c>
      <c r="X41" s="12">
        <f t="shared" ca="1" si="35"/>
        <v>0.51428240740740727</v>
      </c>
      <c r="Y41" s="11">
        <f t="shared" ca="1" si="11"/>
        <v>33</v>
      </c>
      <c r="Z41" s="12">
        <f t="shared" ca="1" si="12"/>
        <v>3.8194444444444446E-4</v>
      </c>
      <c r="AA41" s="12">
        <f t="shared" ca="1" si="36"/>
        <v>0.51466435185185166</v>
      </c>
      <c r="AB41" s="10">
        <f t="shared" ca="1" si="37"/>
        <v>0.51466435185185166</v>
      </c>
      <c r="AC41" s="45">
        <f t="shared" ca="1" si="13"/>
        <v>0</v>
      </c>
      <c r="AD41" s="10">
        <f t="shared" ca="1" si="38"/>
        <v>0.51466435185185166</v>
      </c>
      <c r="AE41" s="9">
        <f t="shared" ca="1" si="1"/>
        <v>42</v>
      </c>
      <c r="AF41" s="10">
        <f t="shared" ca="1" si="14"/>
        <v>4.861111111111111E-4</v>
      </c>
      <c r="AG41" s="10">
        <f t="shared" ca="1" si="39"/>
        <v>0.51515046296296274</v>
      </c>
      <c r="AH41" s="9" t="str">
        <f t="shared" ca="1" si="2"/>
        <v>Quesadilla</v>
      </c>
      <c r="AI41" s="8">
        <f t="shared" ca="1" si="40"/>
        <v>0.51515046296296274</v>
      </c>
      <c r="AJ41" s="23">
        <f t="shared" ca="1" si="41"/>
        <v>0</v>
      </c>
      <c r="AK41" s="8">
        <f t="shared" ca="1" si="44"/>
        <v>0.51515046296296274</v>
      </c>
      <c r="AL41" s="7">
        <f t="shared" ca="1" si="3"/>
        <v>22</v>
      </c>
      <c r="AM41" s="8">
        <f t="shared" ca="1" si="15"/>
        <v>2.5462962962962961E-4</v>
      </c>
      <c r="AN41" s="8">
        <f t="shared" ca="1" si="16"/>
        <v>0.51540509259259237</v>
      </c>
      <c r="AO41" s="7" t="str">
        <f t="shared" ca="1" si="4"/>
        <v>Debit</v>
      </c>
      <c r="AP41" s="1">
        <f t="shared" ca="1" si="43"/>
        <v>0</v>
      </c>
      <c r="AQ41" s="1">
        <f t="shared" ca="1" si="17"/>
        <v>1.7939814814814815E-3</v>
      </c>
      <c r="AR41">
        <f t="shared" si="18"/>
        <v>1</v>
      </c>
      <c r="AS41" s="33">
        <f t="shared" ca="1" si="42"/>
        <v>0</v>
      </c>
      <c r="AT41" s="33">
        <f t="shared" ca="1" si="19"/>
        <v>1.7939814814814815E-3</v>
      </c>
      <c r="AX41">
        <f t="shared" si="45"/>
        <v>37</v>
      </c>
      <c r="AY41" s="33">
        <v>6.7845551737307636E-4</v>
      </c>
      <c r="BD41" s="34">
        <f t="shared" si="21"/>
        <v>9.2719867633960244E-4</v>
      </c>
      <c r="BE41">
        <v>17</v>
      </c>
    </row>
    <row r="42" spans="1:57">
      <c r="A42" s="2">
        <v>167</v>
      </c>
      <c r="B42" s="1">
        <f t="shared" si="5"/>
        <v>1.9328703703703704E-3</v>
      </c>
      <c r="C42" s="5">
        <f t="shared" si="22"/>
        <v>0.51554398148148128</v>
      </c>
      <c r="D42" s="18">
        <f t="shared" si="0"/>
        <v>0.51554398148148128</v>
      </c>
      <c r="E42" s="21">
        <f t="shared" ca="1" si="23"/>
        <v>0</v>
      </c>
      <c r="F42" s="18">
        <f t="shared" ca="1" si="24"/>
        <v>0.51554398148148128</v>
      </c>
      <c r="G42" s="25">
        <f t="shared" ca="1" si="6"/>
        <v>17</v>
      </c>
      <c r="H42" s="18">
        <f t="shared" ca="1" si="25"/>
        <v>1.9675925925925926E-4</v>
      </c>
      <c r="I42" s="18">
        <f t="shared" ca="1" si="26"/>
        <v>0.5157407407407405</v>
      </c>
      <c r="J42" s="16">
        <f t="shared" ca="1" si="27"/>
        <v>0.5157407407407405</v>
      </c>
      <c r="K42" s="23">
        <f t="shared" ca="1" si="28"/>
        <v>0</v>
      </c>
      <c r="L42" s="16">
        <f t="shared" ca="1" si="29"/>
        <v>0.5157407407407405</v>
      </c>
      <c r="M42" s="15">
        <f t="shared" ca="1" si="7"/>
        <v>31</v>
      </c>
      <c r="N42" s="16">
        <f t="shared" ca="1" si="8"/>
        <v>3.5879629629629629E-4</v>
      </c>
      <c r="O42" s="16">
        <f t="shared" ca="1" si="30"/>
        <v>0.51609953703703682</v>
      </c>
      <c r="P42" s="14">
        <f t="shared" ca="1" si="31"/>
        <v>0.51609953703703682</v>
      </c>
      <c r="Q42" s="23">
        <f>0</f>
        <v>0</v>
      </c>
      <c r="R42" s="14">
        <f t="shared" ca="1" si="32"/>
        <v>0.51609953703703682</v>
      </c>
      <c r="S42" s="13">
        <f t="shared" ca="1" si="9"/>
        <v>16</v>
      </c>
      <c r="T42" s="14">
        <f t="shared" ca="1" si="10"/>
        <v>1.8518518518518518E-4</v>
      </c>
      <c r="U42" s="14">
        <f t="shared" ca="1" si="33"/>
        <v>0.51628472222222199</v>
      </c>
      <c r="V42" s="12">
        <f t="shared" ca="1" si="34"/>
        <v>0.51628472222222199</v>
      </c>
      <c r="W42" s="23">
        <f>0</f>
        <v>0</v>
      </c>
      <c r="X42" s="12">
        <f t="shared" ca="1" si="35"/>
        <v>0.51628472222222199</v>
      </c>
      <c r="Y42" s="11">
        <f t="shared" ca="1" si="11"/>
        <v>31</v>
      </c>
      <c r="Z42" s="12">
        <f t="shared" ca="1" si="12"/>
        <v>3.5879629629629629E-4</v>
      </c>
      <c r="AA42" s="12">
        <f t="shared" ca="1" si="36"/>
        <v>0.51664351851851831</v>
      </c>
      <c r="AB42" s="10">
        <f t="shared" ca="1" si="37"/>
        <v>0.51664351851851831</v>
      </c>
      <c r="AC42" s="45">
        <f t="shared" ca="1" si="13"/>
        <v>0</v>
      </c>
      <c r="AD42" s="10">
        <f t="shared" ca="1" si="38"/>
        <v>0.51664351851851831</v>
      </c>
      <c r="AE42" s="9">
        <f t="shared" ca="1" si="1"/>
        <v>37</v>
      </c>
      <c r="AF42" s="10">
        <f t="shared" ca="1" si="14"/>
        <v>4.2824074074074075E-4</v>
      </c>
      <c r="AG42" s="10">
        <f t="shared" ca="1" si="39"/>
        <v>0.51707175925925908</v>
      </c>
      <c r="AH42" s="9" t="str">
        <f t="shared" ca="1" si="2"/>
        <v>Bowl</v>
      </c>
      <c r="AI42" s="8">
        <f t="shared" ca="1" si="40"/>
        <v>0.51707175925925908</v>
      </c>
      <c r="AJ42" s="23">
        <f t="shared" ca="1" si="41"/>
        <v>0</v>
      </c>
      <c r="AK42" s="8">
        <f t="shared" ca="1" si="44"/>
        <v>0.51707175925925908</v>
      </c>
      <c r="AL42" s="7">
        <f t="shared" ca="1" si="3"/>
        <v>23</v>
      </c>
      <c r="AM42" s="8">
        <f t="shared" ca="1" si="15"/>
        <v>2.6620370370370372E-4</v>
      </c>
      <c r="AN42" s="8">
        <f t="shared" ca="1" si="16"/>
        <v>0.51733796296296275</v>
      </c>
      <c r="AO42" s="7" t="str">
        <f t="shared" ca="1" si="4"/>
        <v>Debit</v>
      </c>
      <c r="AP42" s="1">
        <f t="shared" ca="1" si="43"/>
        <v>0</v>
      </c>
      <c r="AQ42" s="1">
        <f t="shared" ca="1" si="17"/>
        <v>1.7939814814814815E-3</v>
      </c>
      <c r="AR42">
        <f t="shared" si="18"/>
        <v>1</v>
      </c>
      <c r="AS42" s="33">
        <f t="shared" ca="1" si="42"/>
        <v>0</v>
      </c>
      <c r="AT42" s="33">
        <f t="shared" ca="1" si="19"/>
        <v>1.7939814814814815E-3</v>
      </c>
      <c r="AX42">
        <f t="shared" si="45"/>
        <v>38</v>
      </c>
      <c r="AY42" s="33">
        <v>7.0033091510755623E-4</v>
      </c>
      <c r="BD42" s="34">
        <f t="shared" si="21"/>
        <v>9.3877275041367655E-4</v>
      </c>
      <c r="BE42">
        <v>14</v>
      </c>
    </row>
    <row r="43" spans="1:57">
      <c r="A43" s="2">
        <v>27</v>
      </c>
      <c r="B43" s="1">
        <f t="shared" si="5"/>
        <v>3.1250000000000001E-4</v>
      </c>
      <c r="C43" s="5">
        <f t="shared" si="22"/>
        <v>0.51585648148148133</v>
      </c>
      <c r="D43" s="18">
        <f t="shared" si="0"/>
        <v>0.51585648148148133</v>
      </c>
      <c r="E43" s="21">
        <f t="shared" ca="1" si="23"/>
        <v>0</v>
      </c>
      <c r="F43" s="18">
        <f t="shared" ca="1" si="24"/>
        <v>0.51585648148148133</v>
      </c>
      <c r="G43" s="25">
        <f t="shared" ca="1" si="6"/>
        <v>12</v>
      </c>
      <c r="H43" s="18">
        <f t="shared" ca="1" si="25"/>
        <v>1.3888888888888889E-4</v>
      </c>
      <c r="I43" s="18">
        <f t="shared" ca="1" si="26"/>
        <v>0.51599537037037024</v>
      </c>
      <c r="J43" s="16">
        <f t="shared" ca="1" si="27"/>
        <v>0.51599537037037024</v>
      </c>
      <c r="K43" s="23">
        <f t="shared" ca="1" si="28"/>
        <v>6.4814814814806443E-4</v>
      </c>
      <c r="L43" s="16">
        <f t="shared" ca="1" si="29"/>
        <v>0.51664351851851831</v>
      </c>
      <c r="M43" s="15">
        <f t="shared" ca="1" si="7"/>
        <v>32</v>
      </c>
      <c r="N43" s="16">
        <f t="shared" ca="1" si="8"/>
        <v>3.7037037037037035E-4</v>
      </c>
      <c r="O43" s="16">
        <f t="shared" ca="1" si="30"/>
        <v>0.51701388888888866</v>
      </c>
      <c r="P43" s="14">
        <f t="shared" ca="1" si="31"/>
        <v>0.51701388888888866</v>
      </c>
      <c r="Q43" s="23">
        <f>0</f>
        <v>0</v>
      </c>
      <c r="R43" s="14">
        <f t="shared" ca="1" si="32"/>
        <v>0.51701388888888866</v>
      </c>
      <c r="S43" s="13">
        <f t="shared" ca="1" si="9"/>
        <v>16</v>
      </c>
      <c r="T43" s="14">
        <f t="shared" ca="1" si="10"/>
        <v>1.8518518518518518E-4</v>
      </c>
      <c r="U43" s="14">
        <f t="shared" ca="1" si="33"/>
        <v>0.51719907407407384</v>
      </c>
      <c r="V43" s="12">
        <f t="shared" ca="1" si="34"/>
        <v>0.51719907407407384</v>
      </c>
      <c r="W43" s="23">
        <f>0</f>
        <v>0</v>
      </c>
      <c r="X43" s="12">
        <f t="shared" ca="1" si="35"/>
        <v>0.51719907407407384</v>
      </c>
      <c r="Y43" s="11">
        <f t="shared" ca="1" si="11"/>
        <v>47</v>
      </c>
      <c r="Z43" s="12">
        <f t="shared" ca="1" si="12"/>
        <v>5.4398148148148144E-4</v>
      </c>
      <c r="AA43" s="12">
        <f t="shared" ca="1" si="36"/>
        <v>0.51774305555555533</v>
      </c>
      <c r="AB43" s="10">
        <f t="shared" ca="1" si="37"/>
        <v>0.51774305555555533</v>
      </c>
      <c r="AC43" s="45">
        <f t="shared" ca="1" si="13"/>
        <v>0</v>
      </c>
      <c r="AD43" s="10">
        <f t="shared" ca="1" si="38"/>
        <v>0.51774305555555533</v>
      </c>
      <c r="AE43" s="9">
        <f t="shared" ca="1" si="1"/>
        <v>29</v>
      </c>
      <c r="AF43" s="10">
        <f t="shared" ca="1" si="14"/>
        <v>3.3564814814814812E-4</v>
      </c>
      <c r="AG43" s="10">
        <f t="shared" ca="1" si="39"/>
        <v>0.51807870370370346</v>
      </c>
      <c r="AH43" s="9" t="str">
        <f t="shared" ca="1" si="2"/>
        <v>Bowl</v>
      </c>
      <c r="AI43" s="8">
        <f t="shared" ca="1" si="40"/>
        <v>0.51807870370370346</v>
      </c>
      <c r="AJ43" s="23">
        <f t="shared" ca="1" si="41"/>
        <v>0</v>
      </c>
      <c r="AK43" s="8">
        <f t="shared" ca="1" si="44"/>
        <v>0.51807870370370346</v>
      </c>
      <c r="AL43" s="7">
        <f t="shared" ca="1" si="3"/>
        <v>21</v>
      </c>
      <c r="AM43" s="8">
        <f t="shared" ca="1" si="15"/>
        <v>2.4305555555555555E-4</v>
      </c>
      <c r="AN43" s="8">
        <f t="shared" ca="1" si="16"/>
        <v>0.51832175925925905</v>
      </c>
      <c r="AO43" s="7" t="str">
        <f t="shared" ca="1" si="4"/>
        <v>Debit</v>
      </c>
      <c r="AP43" s="1">
        <f t="shared" ca="1" si="43"/>
        <v>6.4814814814806443E-4</v>
      </c>
      <c r="AQ43" s="1">
        <f t="shared" ca="1" si="17"/>
        <v>1.8171296296296295E-3</v>
      </c>
      <c r="AR43">
        <f t="shared" si="18"/>
        <v>1</v>
      </c>
      <c r="AS43" s="33">
        <f t="shared" ca="1" si="42"/>
        <v>6.4814814814806443E-4</v>
      </c>
      <c r="AT43" s="33">
        <f t="shared" ca="1" si="19"/>
        <v>1.8171296296296295E-3</v>
      </c>
      <c r="AX43">
        <f t="shared" si="45"/>
        <v>39</v>
      </c>
      <c r="AY43" s="33">
        <v>7.8775295914480889E-4</v>
      </c>
      <c r="BD43" s="34">
        <f t="shared" si="21"/>
        <v>9.5034682448775067E-4</v>
      </c>
      <c r="BE43">
        <v>10</v>
      </c>
    </row>
    <row r="44" spans="1:57">
      <c r="A44" s="2">
        <v>163</v>
      </c>
      <c r="B44" s="1">
        <f t="shared" si="5"/>
        <v>1.8865740740740742E-3</v>
      </c>
      <c r="C44" s="5">
        <f t="shared" si="22"/>
        <v>0.51774305555555544</v>
      </c>
      <c r="D44" s="18">
        <f t="shared" si="0"/>
        <v>0.51774305555555544</v>
      </c>
      <c r="E44" s="21">
        <f t="shared" ca="1" si="23"/>
        <v>0</v>
      </c>
      <c r="F44" s="18">
        <f t="shared" ca="1" si="24"/>
        <v>0.51774305555555544</v>
      </c>
      <c r="G44" s="25">
        <f t="shared" ca="1" si="6"/>
        <v>14</v>
      </c>
      <c r="H44" s="18">
        <f t="shared" ca="1" si="25"/>
        <v>1.6203703703703703E-4</v>
      </c>
      <c r="I44" s="18">
        <f t="shared" ca="1" si="26"/>
        <v>0.51790509259259243</v>
      </c>
      <c r="J44" s="16">
        <f t="shared" ca="1" si="27"/>
        <v>0.51790509259259243</v>
      </c>
      <c r="K44" s="23">
        <f t="shared" ca="1" si="28"/>
        <v>0</v>
      </c>
      <c r="L44" s="16">
        <f t="shared" ca="1" si="29"/>
        <v>0.51790509259259243</v>
      </c>
      <c r="M44" s="15">
        <f t="shared" ca="1" si="7"/>
        <v>18</v>
      </c>
      <c r="N44" s="16">
        <f t="shared" ca="1" si="8"/>
        <v>2.0833333333333335E-4</v>
      </c>
      <c r="O44" s="16">
        <f t="shared" ca="1" si="30"/>
        <v>0.5181134259259258</v>
      </c>
      <c r="P44" s="14">
        <f t="shared" ca="1" si="31"/>
        <v>0.5181134259259258</v>
      </c>
      <c r="Q44" s="23">
        <f>0</f>
        <v>0</v>
      </c>
      <c r="R44" s="14">
        <f t="shared" ca="1" si="32"/>
        <v>0.5181134259259258</v>
      </c>
      <c r="S44" s="13">
        <f t="shared" ca="1" si="9"/>
        <v>22</v>
      </c>
      <c r="T44" s="14">
        <f t="shared" ca="1" si="10"/>
        <v>2.5462962962962961E-4</v>
      </c>
      <c r="U44" s="14">
        <f t="shared" ca="1" si="33"/>
        <v>0.51836805555555543</v>
      </c>
      <c r="V44" s="12">
        <f t="shared" ca="1" si="34"/>
        <v>0.51836805555555543</v>
      </c>
      <c r="W44" s="23">
        <f>0</f>
        <v>0</v>
      </c>
      <c r="X44" s="12">
        <f t="shared" ca="1" si="35"/>
        <v>0.51836805555555543</v>
      </c>
      <c r="Y44" s="11">
        <f t="shared" ca="1" si="11"/>
        <v>44</v>
      </c>
      <c r="Z44" s="12">
        <f t="shared" ca="1" si="12"/>
        <v>5.0925925925925921E-4</v>
      </c>
      <c r="AA44" s="12">
        <f t="shared" ca="1" si="36"/>
        <v>0.51887731481481469</v>
      </c>
      <c r="AB44" s="10">
        <f t="shared" ca="1" si="37"/>
        <v>0.51887731481481469</v>
      </c>
      <c r="AC44" s="45">
        <f t="shared" ca="1" si="13"/>
        <v>0</v>
      </c>
      <c r="AD44" s="10">
        <f t="shared" ca="1" si="38"/>
        <v>0.51887731481481469</v>
      </c>
      <c r="AE44" s="9">
        <f t="shared" ca="1" si="1"/>
        <v>22</v>
      </c>
      <c r="AF44" s="10">
        <f t="shared" ca="1" si="14"/>
        <v>2.5462962962962961E-4</v>
      </c>
      <c r="AG44" s="10">
        <f t="shared" ca="1" si="39"/>
        <v>0.51913194444444433</v>
      </c>
      <c r="AH44" s="9" t="str">
        <f t="shared" ca="1" si="2"/>
        <v>Bowl</v>
      </c>
      <c r="AI44" s="8">
        <f t="shared" ca="1" si="40"/>
        <v>0.51913194444444433</v>
      </c>
      <c r="AJ44" s="23">
        <f t="shared" ca="1" si="41"/>
        <v>0</v>
      </c>
      <c r="AK44" s="8">
        <f t="shared" ca="1" si="44"/>
        <v>0.51913194444444433</v>
      </c>
      <c r="AL44" s="7">
        <f t="shared" ca="1" si="3"/>
        <v>52</v>
      </c>
      <c r="AM44" s="8">
        <f t="shared" ca="1" si="15"/>
        <v>6.018518518518519E-4</v>
      </c>
      <c r="AN44" s="8">
        <f t="shared" ca="1" si="16"/>
        <v>0.51973379629629612</v>
      </c>
      <c r="AO44" s="7" t="str">
        <f t="shared" ca="1" si="4"/>
        <v>Cash</v>
      </c>
      <c r="AP44" s="1">
        <f t="shared" ca="1" si="43"/>
        <v>0</v>
      </c>
      <c r="AQ44" s="1">
        <f t="shared" ca="1" si="17"/>
        <v>1.9907407407407408E-3</v>
      </c>
      <c r="AR44">
        <f t="shared" si="18"/>
        <v>1</v>
      </c>
      <c r="AS44" s="33">
        <f t="shared" ca="1" si="42"/>
        <v>0</v>
      </c>
      <c r="AT44" s="33">
        <f t="shared" ca="1" si="19"/>
        <v>1.9907407407407408E-3</v>
      </c>
      <c r="AX44">
        <f t="shared" si="45"/>
        <v>40</v>
      </c>
      <c r="AY44" s="33">
        <v>7.2487113402067334E-4</v>
      </c>
      <c r="BD44" s="34">
        <f t="shared" si="21"/>
        <v>9.6192089856182478E-4</v>
      </c>
      <c r="BE44">
        <v>12</v>
      </c>
    </row>
    <row r="45" spans="1:57">
      <c r="A45" s="2">
        <v>141</v>
      </c>
      <c r="B45" s="1">
        <f t="shared" si="5"/>
        <v>1.6319444444444445E-3</v>
      </c>
      <c r="C45" s="5">
        <f t="shared" si="22"/>
        <v>0.51937499999999992</v>
      </c>
      <c r="D45" s="18">
        <f t="shared" si="0"/>
        <v>0.51937499999999992</v>
      </c>
      <c r="E45" s="21">
        <f t="shared" ca="1" si="23"/>
        <v>0</v>
      </c>
      <c r="F45" s="18">
        <f t="shared" ca="1" si="24"/>
        <v>0.51937499999999992</v>
      </c>
      <c r="G45" s="25">
        <f t="shared" ca="1" si="6"/>
        <v>20</v>
      </c>
      <c r="H45" s="18">
        <f t="shared" ca="1" si="25"/>
        <v>2.3148148148148149E-4</v>
      </c>
      <c r="I45" s="18">
        <f t="shared" ca="1" si="26"/>
        <v>0.51960648148148136</v>
      </c>
      <c r="J45" s="16">
        <f t="shared" ca="1" si="27"/>
        <v>0.51960648148148136</v>
      </c>
      <c r="K45" s="23">
        <f t="shared" ca="1" si="28"/>
        <v>0</v>
      </c>
      <c r="L45" s="16">
        <f t="shared" ca="1" si="29"/>
        <v>0.51960648148148136</v>
      </c>
      <c r="M45" s="15">
        <f t="shared" ca="1" si="7"/>
        <v>9</v>
      </c>
      <c r="N45" s="16">
        <f t="shared" ca="1" si="8"/>
        <v>1.0416666666666667E-4</v>
      </c>
      <c r="O45" s="16">
        <f t="shared" ca="1" si="30"/>
        <v>0.51971064814814805</v>
      </c>
      <c r="P45" s="14">
        <f t="shared" ca="1" si="31"/>
        <v>0.51971064814814805</v>
      </c>
      <c r="Q45" s="23">
        <f>0</f>
        <v>0</v>
      </c>
      <c r="R45" s="14">
        <f t="shared" ca="1" si="32"/>
        <v>0.51971064814814805</v>
      </c>
      <c r="S45" s="13">
        <f t="shared" ca="1" si="9"/>
        <v>18</v>
      </c>
      <c r="T45" s="14">
        <f t="shared" ca="1" si="10"/>
        <v>2.0833333333333335E-4</v>
      </c>
      <c r="U45" s="14">
        <f t="shared" ca="1" si="33"/>
        <v>0.51991898148148141</v>
      </c>
      <c r="V45" s="12">
        <f t="shared" ca="1" si="34"/>
        <v>0.51991898148148141</v>
      </c>
      <c r="W45" s="23">
        <f>0</f>
        <v>0</v>
      </c>
      <c r="X45" s="12">
        <f t="shared" ca="1" si="35"/>
        <v>0.51991898148148141</v>
      </c>
      <c r="Y45" s="11">
        <f t="shared" ca="1" si="11"/>
        <v>41</v>
      </c>
      <c r="Z45" s="12">
        <f t="shared" ca="1" si="12"/>
        <v>4.7453703703703704E-4</v>
      </c>
      <c r="AA45" s="12">
        <f t="shared" ca="1" si="36"/>
        <v>0.52039351851851845</v>
      </c>
      <c r="AB45" s="10">
        <f t="shared" ca="1" si="37"/>
        <v>0.52039351851851845</v>
      </c>
      <c r="AC45" s="45">
        <f t="shared" ca="1" si="13"/>
        <v>0</v>
      </c>
      <c r="AD45" s="10">
        <f t="shared" ca="1" si="38"/>
        <v>0.52039351851851845</v>
      </c>
      <c r="AE45" s="9">
        <f t="shared" ca="1" si="1"/>
        <v>50</v>
      </c>
      <c r="AF45" s="10">
        <f t="shared" ca="1" si="14"/>
        <v>5.7870370370370367E-4</v>
      </c>
      <c r="AG45" s="10">
        <f t="shared" ca="1" si="39"/>
        <v>0.52097222222222217</v>
      </c>
      <c r="AH45" s="9" t="str">
        <f t="shared" ca="1" si="2"/>
        <v>Burrito</v>
      </c>
      <c r="AI45" s="8">
        <f t="shared" ca="1" si="40"/>
        <v>0.52097222222222217</v>
      </c>
      <c r="AJ45" s="23">
        <f t="shared" ca="1" si="41"/>
        <v>0</v>
      </c>
      <c r="AK45" s="8">
        <f t="shared" ca="1" si="44"/>
        <v>0.52097222222222217</v>
      </c>
      <c r="AL45" s="7">
        <f t="shared" ca="1" si="3"/>
        <v>18</v>
      </c>
      <c r="AM45" s="8">
        <f t="shared" ca="1" si="15"/>
        <v>2.0833333333333335E-4</v>
      </c>
      <c r="AN45" s="8">
        <f t="shared" ca="1" si="16"/>
        <v>0.52118055555555554</v>
      </c>
      <c r="AO45" s="7" t="str">
        <f t="shared" ca="1" si="4"/>
        <v>Debit</v>
      </c>
      <c r="AP45" s="1">
        <f t="shared" ca="1" si="43"/>
        <v>0</v>
      </c>
      <c r="AQ45" s="1">
        <f t="shared" ca="1" si="17"/>
        <v>1.8055555555555555E-3</v>
      </c>
      <c r="AR45">
        <f t="shared" si="18"/>
        <v>1</v>
      </c>
      <c r="AS45" s="33">
        <f t="shared" ca="1" si="42"/>
        <v>0</v>
      </c>
      <c r="AT45" s="33">
        <f t="shared" ca="1" si="19"/>
        <v>1.8055555555555555E-3</v>
      </c>
      <c r="AX45">
        <f t="shared" si="45"/>
        <v>41</v>
      </c>
      <c r="AY45" s="33">
        <v>7.2097333587886419E-4</v>
      </c>
      <c r="BD45" s="34">
        <f t="shared" si="21"/>
        <v>9.7349497263589889E-4</v>
      </c>
      <c r="BE45">
        <v>11</v>
      </c>
    </row>
    <row r="46" spans="1:57">
      <c r="A46" s="2">
        <v>124</v>
      </c>
      <c r="B46" s="1">
        <f t="shared" si="5"/>
        <v>1.4351851851851852E-3</v>
      </c>
      <c r="C46" s="5">
        <f t="shared" si="22"/>
        <v>0.52081018518518507</v>
      </c>
      <c r="D46" s="18">
        <f t="shared" si="0"/>
        <v>0.52081018518518507</v>
      </c>
      <c r="E46" s="21">
        <f t="shared" ca="1" si="23"/>
        <v>0</v>
      </c>
      <c r="F46" s="18">
        <f t="shared" ca="1" si="24"/>
        <v>0.52081018518518507</v>
      </c>
      <c r="G46" s="25">
        <f t="shared" ca="1" si="6"/>
        <v>27</v>
      </c>
      <c r="H46" s="18">
        <f t="shared" ca="1" si="25"/>
        <v>3.1250000000000001E-4</v>
      </c>
      <c r="I46" s="18">
        <f t="shared" ca="1" si="26"/>
        <v>0.52112268518518512</v>
      </c>
      <c r="J46" s="16">
        <f t="shared" ca="1" si="27"/>
        <v>0.52112268518518512</v>
      </c>
      <c r="K46" s="23">
        <f t="shared" ca="1" si="28"/>
        <v>0</v>
      </c>
      <c r="L46" s="16">
        <f t="shared" ca="1" si="29"/>
        <v>0.52112268518518512</v>
      </c>
      <c r="M46" s="15">
        <f t="shared" ca="1" si="7"/>
        <v>21</v>
      </c>
      <c r="N46" s="16">
        <f t="shared" ca="1" si="8"/>
        <v>2.4305555555555555E-4</v>
      </c>
      <c r="O46" s="16">
        <f t="shared" ca="1" si="30"/>
        <v>0.52136574074074071</v>
      </c>
      <c r="P46" s="14">
        <f t="shared" ca="1" si="31"/>
        <v>0.52136574074074071</v>
      </c>
      <c r="Q46" s="23">
        <f>0</f>
        <v>0</v>
      </c>
      <c r="R46" s="14">
        <f t="shared" ca="1" si="32"/>
        <v>0.52136574074074071</v>
      </c>
      <c r="S46" s="13">
        <f t="shared" ca="1" si="9"/>
        <v>38</v>
      </c>
      <c r="T46" s="14">
        <f t="shared" ca="1" si="10"/>
        <v>4.3981481481481481E-4</v>
      </c>
      <c r="U46" s="14">
        <f t="shared" ca="1" si="33"/>
        <v>0.52180555555555552</v>
      </c>
      <c r="V46" s="12">
        <f t="shared" ca="1" si="34"/>
        <v>0.52180555555555552</v>
      </c>
      <c r="W46" s="23">
        <f>0</f>
        <v>0</v>
      </c>
      <c r="X46" s="12">
        <f t="shared" ca="1" si="35"/>
        <v>0.52180555555555552</v>
      </c>
      <c r="Y46" s="11">
        <f t="shared" ca="1" si="11"/>
        <v>34</v>
      </c>
      <c r="Z46" s="12">
        <f t="shared" ca="1" si="12"/>
        <v>3.9351851851851852E-4</v>
      </c>
      <c r="AA46" s="12">
        <f t="shared" ca="1" si="36"/>
        <v>0.52219907407407407</v>
      </c>
      <c r="AB46" s="10">
        <f t="shared" ca="1" si="37"/>
        <v>0.52219907407407407</v>
      </c>
      <c r="AC46" s="45">
        <f t="shared" ca="1" si="13"/>
        <v>0</v>
      </c>
      <c r="AD46" s="10">
        <f t="shared" ca="1" si="38"/>
        <v>0.52219907407407407</v>
      </c>
      <c r="AE46" s="9">
        <f t="shared" ca="1" si="1"/>
        <v>24</v>
      </c>
      <c r="AF46" s="10">
        <f t="shared" ca="1" si="14"/>
        <v>2.7777777777777778E-4</v>
      </c>
      <c r="AG46" s="10">
        <f t="shared" ca="1" si="39"/>
        <v>0.52247685185185189</v>
      </c>
      <c r="AH46" s="9" t="str">
        <f t="shared" ca="1" si="2"/>
        <v>Bowl</v>
      </c>
      <c r="AI46" s="8">
        <f t="shared" ca="1" si="40"/>
        <v>0.52247685185185189</v>
      </c>
      <c r="AJ46" s="23">
        <f t="shared" ca="1" si="41"/>
        <v>0</v>
      </c>
      <c r="AK46" s="8">
        <f t="shared" ca="1" si="44"/>
        <v>0.52247685185185189</v>
      </c>
      <c r="AL46" s="7">
        <f t="shared" ca="1" si="3"/>
        <v>17</v>
      </c>
      <c r="AM46" s="8">
        <f t="shared" ca="1" si="15"/>
        <v>1.9675925925925926E-4</v>
      </c>
      <c r="AN46" s="8">
        <f t="shared" ca="1" si="16"/>
        <v>0.5226736111111111</v>
      </c>
      <c r="AO46" s="7" t="str">
        <f t="shared" ca="1" si="4"/>
        <v>Debit</v>
      </c>
      <c r="AP46" s="1">
        <f t="shared" ca="1" si="43"/>
        <v>0</v>
      </c>
      <c r="AQ46" s="1">
        <f t="shared" ca="1" si="17"/>
        <v>1.8634259259259259E-3</v>
      </c>
      <c r="AR46">
        <f t="shared" si="18"/>
        <v>1</v>
      </c>
      <c r="AS46" s="33">
        <f t="shared" ca="1" si="42"/>
        <v>0</v>
      </c>
      <c r="AT46" s="33">
        <f t="shared" ca="1" si="19"/>
        <v>1.8634259259259259E-3</v>
      </c>
      <c r="AX46">
        <f t="shared" si="45"/>
        <v>42</v>
      </c>
      <c r="AY46" s="33">
        <v>6.7702367315771741E-4</v>
      </c>
      <c r="BD46" s="34">
        <f t="shared" si="21"/>
        <v>9.85069046709973E-4</v>
      </c>
      <c r="BE46">
        <v>9</v>
      </c>
    </row>
    <row r="47" spans="1:57">
      <c r="A47" s="2">
        <v>48</v>
      </c>
      <c r="B47" s="1">
        <f t="shared" si="5"/>
        <v>5.5555555555555556E-4</v>
      </c>
      <c r="C47" s="5">
        <f t="shared" si="22"/>
        <v>0.5213657407407406</v>
      </c>
      <c r="D47" s="18">
        <f t="shared" si="0"/>
        <v>0.5213657407407406</v>
      </c>
      <c r="E47" s="21">
        <f t="shared" ca="1" si="23"/>
        <v>0</v>
      </c>
      <c r="F47" s="18">
        <f t="shared" ca="1" si="24"/>
        <v>0.5213657407407406</v>
      </c>
      <c r="G47" s="25">
        <f t="shared" ca="1" si="6"/>
        <v>22</v>
      </c>
      <c r="H47" s="18">
        <f t="shared" ca="1" si="25"/>
        <v>2.5462962962962961E-4</v>
      </c>
      <c r="I47" s="18">
        <f t="shared" ca="1" si="26"/>
        <v>0.52162037037037023</v>
      </c>
      <c r="J47" s="16">
        <f t="shared" ca="1" si="27"/>
        <v>0.52162037037037023</v>
      </c>
      <c r="K47" s="23">
        <f t="shared" ca="1" si="28"/>
        <v>5.7870370370383117E-4</v>
      </c>
      <c r="L47" s="16">
        <f t="shared" ca="1" si="29"/>
        <v>0.52219907407407407</v>
      </c>
      <c r="M47" s="15">
        <f t="shared" ca="1" si="7"/>
        <v>27</v>
      </c>
      <c r="N47" s="16">
        <f t="shared" ca="1" si="8"/>
        <v>3.1250000000000001E-4</v>
      </c>
      <c r="O47" s="16">
        <f t="shared" ca="1" si="30"/>
        <v>0.52251157407407411</v>
      </c>
      <c r="P47" s="14">
        <f t="shared" ca="1" si="31"/>
        <v>0.52251157407407411</v>
      </c>
      <c r="Q47" s="23">
        <f>0</f>
        <v>0</v>
      </c>
      <c r="R47" s="14">
        <f t="shared" ca="1" si="32"/>
        <v>0.52251157407407411</v>
      </c>
      <c r="S47" s="13">
        <f t="shared" ca="1" si="9"/>
        <v>20</v>
      </c>
      <c r="T47" s="14">
        <f t="shared" ca="1" si="10"/>
        <v>2.3148148148148149E-4</v>
      </c>
      <c r="U47" s="14">
        <f t="shared" ca="1" si="33"/>
        <v>0.52274305555555556</v>
      </c>
      <c r="V47" s="12">
        <f t="shared" ca="1" si="34"/>
        <v>0.52274305555555556</v>
      </c>
      <c r="W47" s="23">
        <f>0</f>
        <v>0</v>
      </c>
      <c r="X47" s="12">
        <f t="shared" ca="1" si="35"/>
        <v>0.52274305555555556</v>
      </c>
      <c r="Y47" s="11">
        <f t="shared" ca="1" si="11"/>
        <v>39</v>
      </c>
      <c r="Z47" s="12">
        <f t="shared" ca="1" si="12"/>
        <v>4.5138888888888887E-4</v>
      </c>
      <c r="AA47" s="12">
        <f t="shared" ca="1" si="36"/>
        <v>0.52319444444444441</v>
      </c>
      <c r="AB47" s="10">
        <f t="shared" ca="1" si="37"/>
        <v>0.52319444444444441</v>
      </c>
      <c r="AC47" s="45">
        <f t="shared" ca="1" si="13"/>
        <v>0</v>
      </c>
      <c r="AD47" s="10">
        <f t="shared" ca="1" si="38"/>
        <v>0.52319444444444441</v>
      </c>
      <c r="AE47" s="9">
        <f t="shared" ca="1" si="1"/>
        <v>41</v>
      </c>
      <c r="AF47" s="10">
        <f t="shared" ca="1" si="14"/>
        <v>4.7453703703703704E-4</v>
      </c>
      <c r="AG47" s="10">
        <f t="shared" ca="1" si="39"/>
        <v>0.52366898148148144</v>
      </c>
      <c r="AH47" s="9" t="str">
        <f t="shared" ca="1" si="2"/>
        <v>Burrito</v>
      </c>
      <c r="AI47" s="8">
        <f t="shared" ca="1" si="40"/>
        <v>0.52366898148148144</v>
      </c>
      <c r="AJ47" s="23">
        <f t="shared" ca="1" si="41"/>
        <v>0</v>
      </c>
      <c r="AK47" s="8">
        <f t="shared" ca="1" si="44"/>
        <v>0.52366898148148144</v>
      </c>
      <c r="AL47" s="7">
        <f t="shared" ca="1" si="3"/>
        <v>28</v>
      </c>
      <c r="AM47" s="8">
        <f t="shared" ca="1" si="15"/>
        <v>3.2407407407407406E-4</v>
      </c>
      <c r="AN47" s="8">
        <f t="shared" ca="1" si="16"/>
        <v>0.52399305555555553</v>
      </c>
      <c r="AO47" s="7" t="str">
        <f t="shared" ca="1" si="4"/>
        <v>Debit</v>
      </c>
      <c r="AP47" s="1">
        <f t="shared" ca="1" si="43"/>
        <v>5.7870370370383117E-4</v>
      </c>
      <c r="AQ47" s="1">
        <f t="shared" ca="1" si="17"/>
        <v>2.0486111111111109E-3</v>
      </c>
      <c r="AR47">
        <f t="shared" si="18"/>
        <v>1</v>
      </c>
      <c r="AS47" s="33">
        <f t="shared" ca="1" si="42"/>
        <v>5.7870370370383117E-4</v>
      </c>
      <c r="AT47" s="33">
        <f t="shared" ca="1" si="19"/>
        <v>2.0486111111111109E-3</v>
      </c>
      <c r="AX47">
        <f t="shared" si="45"/>
        <v>43</v>
      </c>
      <c r="AY47" s="33">
        <v>6.4488672521322346E-4</v>
      </c>
      <c r="BD47" s="34">
        <f t="shared" si="21"/>
        <v>9.9664312078404701E-4</v>
      </c>
      <c r="BE47">
        <v>5</v>
      </c>
    </row>
    <row r="48" spans="1:57">
      <c r="A48" s="2">
        <v>103</v>
      </c>
      <c r="B48" s="1">
        <f t="shared" si="5"/>
        <v>1.1921296296296296E-3</v>
      </c>
      <c r="C48" s="5">
        <f t="shared" si="22"/>
        <v>0.52255787037037027</v>
      </c>
      <c r="D48" s="18">
        <f t="shared" si="0"/>
        <v>0.52255787037037027</v>
      </c>
      <c r="E48" s="21">
        <f t="shared" ca="1" si="23"/>
        <v>0</v>
      </c>
      <c r="F48" s="18">
        <f t="shared" ca="1" si="24"/>
        <v>0.52255787037037027</v>
      </c>
      <c r="G48" s="25">
        <f t="shared" ca="1" si="6"/>
        <v>12</v>
      </c>
      <c r="H48" s="18">
        <f t="shared" ca="1" si="25"/>
        <v>1.3888888888888889E-4</v>
      </c>
      <c r="I48" s="18">
        <f t="shared" ca="1" si="26"/>
        <v>0.52269675925925918</v>
      </c>
      <c r="J48" s="16">
        <f t="shared" ca="1" si="27"/>
        <v>0.52269675925925918</v>
      </c>
      <c r="K48" s="23">
        <f t="shared" ca="1" si="28"/>
        <v>4.9768518518522598E-4</v>
      </c>
      <c r="L48" s="16">
        <f t="shared" ca="1" si="29"/>
        <v>0.52319444444444441</v>
      </c>
      <c r="M48" s="15">
        <f t="shared" ca="1" si="7"/>
        <v>15</v>
      </c>
      <c r="N48" s="16">
        <f t="shared" ca="1" si="8"/>
        <v>1.7361111111111112E-4</v>
      </c>
      <c r="O48" s="16">
        <f t="shared" ca="1" si="30"/>
        <v>0.52336805555555554</v>
      </c>
      <c r="P48" s="14">
        <f t="shared" ca="1" si="31"/>
        <v>0.52336805555555554</v>
      </c>
      <c r="Q48" s="23">
        <f>0</f>
        <v>0</v>
      </c>
      <c r="R48" s="14">
        <f t="shared" ca="1" si="32"/>
        <v>0.52336805555555554</v>
      </c>
      <c r="S48" s="13">
        <f t="shared" ca="1" si="9"/>
        <v>20</v>
      </c>
      <c r="T48" s="14">
        <f t="shared" ca="1" si="10"/>
        <v>2.3148148148148149E-4</v>
      </c>
      <c r="U48" s="14">
        <f t="shared" ca="1" si="33"/>
        <v>0.52359953703703699</v>
      </c>
      <c r="V48" s="12">
        <f t="shared" ca="1" si="34"/>
        <v>0.52359953703703699</v>
      </c>
      <c r="W48" s="23">
        <f>0</f>
        <v>0</v>
      </c>
      <c r="X48" s="12">
        <f t="shared" ca="1" si="35"/>
        <v>0.52359953703703699</v>
      </c>
      <c r="Y48" s="11">
        <f t="shared" ca="1" si="11"/>
        <v>25</v>
      </c>
      <c r="Z48" s="12">
        <f t="shared" ca="1" si="12"/>
        <v>2.8935185185185184E-4</v>
      </c>
      <c r="AA48" s="12">
        <f t="shared" ca="1" si="36"/>
        <v>0.52388888888888885</v>
      </c>
      <c r="AB48" s="10">
        <f t="shared" ca="1" si="37"/>
        <v>0.52388888888888885</v>
      </c>
      <c r="AC48" s="45">
        <f t="shared" ca="1" si="13"/>
        <v>0</v>
      </c>
      <c r="AD48" s="10">
        <f t="shared" ca="1" si="38"/>
        <v>0.52388888888888885</v>
      </c>
      <c r="AE48" s="9">
        <f t="shared" ca="1" si="1"/>
        <v>54</v>
      </c>
      <c r="AF48" s="10">
        <f t="shared" ca="1" si="14"/>
        <v>6.2500000000000001E-4</v>
      </c>
      <c r="AG48" s="10">
        <f t="shared" ca="1" si="39"/>
        <v>0.52451388888888884</v>
      </c>
      <c r="AH48" s="9" t="str">
        <f t="shared" ca="1" si="2"/>
        <v>Quesadilla</v>
      </c>
      <c r="AI48" s="8">
        <f t="shared" ca="1" si="40"/>
        <v>0.52451388888888884</v>
      </c>
      <c r="AJ48" s="23">
        <f t="shared" ca="1" si="41"/>
        <v>0</v>
      </c>
      <c r="AK48" s="8">
        <f t="shared" ca="1" si="44"/>
        <v>0.52451388888888884</v>
      </c>
      <c r="AL48" s="7">
        <f t="shared" ca="1" si="3"/>
        <v>39</v>
      </c>
      <c r="AM48" s="8">
        <f t="shared" ca="1" si="15"/>
        <v>4.5138888888888887E-4</v>
      </c>
      <c r="AN48" s="8">
        <f t="shared" ca="1" si="16"/>
        <v>0.52496527777777768</v>
      </c>
      <c r="AO48" s="7" t="str">
        <f t="shared" ca="1" si="4"/>
        <v>Cash</v>
      </c>
      <c r="AP48" s="1">
        <f t="shared" ca="1" si="43"/>
        <v>4.9768518518522598E-4</v>
      </c>
      <c r="AQ48" s="1">
        <f t="shared" ca="1" si="17"/>
        <v>1.9097222222222222E-3</v>
      </c>
      <c r="AR48">
        <f t="shared" si="18"/>
        <v>1</v>
      </c>
      <c r="AS48" s="33">
        <f t="shared" ca="1" si="42"/>
        <v>4.9768518518522598E-4</v>
      </c>
      <c r="AT48" s="33">
        <f t="shared" ca="1" si="19"/>
        <v>1.9097222222222222E-3</v>
      </c>
      <c r="AX48">
        <f t="shared" si="45"/>
        <v>44</v>
      </c>
      <c r="AY48" s="33">
        <v>6.536766577574317E-4</v>
      </c>
      <c r="BD48" s="34">
        <f t="shared" si="21"/>
        <v>1.008217194858121E-3</v>
      </c>
      <c r="BE48">
        <v>6</v>
      </c>
    </row>
    <row r="49" spans="1:57">
      <c r="A49" s="2">
        <v>236</v>
      </c>
      <c r="B49" s="1">
        <f t="shared" si="5"/>
        <v>2.7314814814814814E-3</v>
      </c>
      <c r="C49" s="5">
        <f t="shared" si="22"/>
        <v>0.52528935185185177</v>
      </c>
      <c r="D49" s="18">
        <f t="shared" si="0"/>
        <v>0.52528935185185177</v>
      </c>
      <c r="E49" s="21">
        <f t="shared" ca="1" si="23"/>
        <v>0</v>
      </c>
      <c r="F49" s="18">
        <f t="shared" ca="1" si="24"/>
        <v>0.52528935185185177</v>
      </c>
      <c r="G49" s="25">
        <f t="shared" ca="1" si="6"/>
        <v>17</v>
      </c>
      <c r="H49" s="18">
        <f t="shared" ca="1" si="25"/>
        <v>1.9675925925925926E-4</v>
      </c>
      <c r="I49" s="18">
        <f t="shared" ca="1" si="26"/>
        <v>0.52548611111111099</v>
      </c>
      <c r="J49" s="16">
        <f t="shared" ca="1" si="27"/>
        <v>0.52548611111111099</v>
      </c>
      <c r="K49" s="23">
        <f t="shared" ca="1" si="28"/>
        <v>0</v>
      </c>
      <c r="L49" s="16">
        <f t="shared" ca="1" si="29"/>
        <v>0.52548611111111099</v>
      </c>
      <c r="M49" s="15">
        <f t="shared" ca="1" si="7"/>
        <v>26</v>
      </c>
      <c r="N49" s="16">
        <f t="shared" ca="1" si="8"/>
        <v>3.0092592592592595E-4</v>
      </c>
      <c r="O49" s="16">
        <f t="shared" ca="1" si="30"/>
        <v>0.52578703703703689</v>
      </c>
      <c r="P49" s="14">
        <f t="shared" ca="1" si="31"/>
        <v>0.52578703703703689</v>
      </c>
      <c r="Q49" s="23">
        <f>0</f>
        <v>0</v>
      </c>
      <c r="R49" s="14">
        <f t="shared" ca="1" si="32"/>
        <v>0.52578703703703689</v>
      </c>
      <c r="S49" s="13">
        <f t="shared" ca="1" si="9"/>
        <v>38</v>
      </c>
      <c r="T49" s="14">
        <f t="shared" ca="1" si="10"/>
        <v>4.3981481481481481E-4</v>
      </c>
      <c r="U49" s="14">
        <f t="shared" ca="1" si="33"/>
        <v>0.5262268518518517</v>
      </c>
      <c r="V49" s="12">
        <f t="shared" ca="1" si="34"/>
        <v>0.5262268518518517</v>
      </c>
      <c r="W49" s="23">
        <f>0</f>
        <v>0</v>
      </c>
      <c r="X49" s="12">
        <f t="shared" ca="1" si="35"/>
        <v>0.5262268518518517</v>
      </c>
      <c r="Y49" s="11">
        <f t="shared" ca="1" si="11"/>
        <v>26</v>
      </c>
      <c r="Z49" s="12">
        <f t="shared" ca="1" si="12"/>
        <v>3.0092592592592595E-4</v>
      </c>
      <c r="AA49" s="12">
        <f t="shared" ca="1" si="36"/>
        <v>0.52652777777777759</v>
      </c>
      <c r="AB49" s="10">
        <f t="shared" ca="1" si="37"/>
        <v>0.52652777777777759</v>
      </c>
      <c r="AC49" s="45">
        <f t="shared" ca="1" si="13"/>
        <v>0</v>
      </c>
      <c r="AD49" s="10">
        <f t="shared" ca="1" si="38"/>
        <v>0.52652777777777759</v>
      </c>
      <c r="AE49" s="9">
        <f t="shared" ca="1" si="1"/>
        <v>69</v>
      </c>
      <c r="AF49" s="10">
        <f t="shared" ca="1" si="14"/>
        <v>7.9861111111111116E-4</v>
      </c>
      <c r="AG49" s="10">
        <f t="shared" ca="1" si="39"/>
        <v>0.52732638888888872</v>
      </c>
      <c r="AH49" s="9" t="str">
        <f t="shared" ca="1" si="2"/>
        <v>Quesadilla</v>
      </c>
      <c r="AI49" s="8">
        <f t="shared" ca="1" si="40"/>
        <v>0.52732638888888872</v>
      </c>
      <c r="AJ49" s="23">
        <f t="shared" ca="1" si="41"/>
        <v>0</v>
      </c>
      <c r="AK49" s="8">
        <f t="shared" ca="1" si="44"/>
        <v>0.52732638888888872</v>
      </c>
      <c r="AL49" s="7">
        <f t="shared" ca="1" si="3"/>
        <v>15</v>
      </c>
      <c r="AM49" s="8">
        <f t="shared" ca="1" si="15"/>
        <v>1.7361111111111112E-4</v>
      </c>
      <c r="AN49" s="8">
        <f t="shared" ca="1" si="16"/>
        <v>0.52749999999999986</v>
      </c>
      <c r="AO49" s="7" t="str">
        <f t="shared" ca="1" si="4"/>
        <v>Debit</v>
      </c>
      <c r="AP49" s="1">
        <f t="shared" ca="1" si="43"/>
        <v>0</v>
      </c>
      <c r="AQ49" s="1">
        <f t="shared" ca="1" si="17"/>
        <v>2.2106481481481482E-3</v>
      </c>
      <c r="AR49">
        <f t="shared" si="18"/>
        <v>1</v>
      </c>
      <c r="AS49" s="33">
        <f t="shared" ca="1" si="42"/>
        <v>0</v>
      </c>
      <c r="AT49" s="33">
        <f t="shared" ca="1" si="19"/>
        <v>2.2106481481481482E-3</v>
      </c>
      <c r="AX49">
        <f t="shared" si="45"/>
        <v>45</v>
      </c>
      <c r="AY49" s="33">
        <v>5.5221458571977551E-4</v>
      </c>
      <c r="BD49" s="34">
        <f t="shared" si="21"/>
        <v>1.019791268932195E-3</v>
      </c>
      <c r="BE49">
        <v>3</v>
      </c>
    </row>
    <row r="50" spans="1:57">
      <c r="A50" s="2">
        <v>104</v>
      </c>
      <c r="B50" s="1">
        <f t="shared" si="5"/>
        <v>1.2037037037037038E-3</v>
      </c>
      <c r="C50" s="5">
        <f t="shared" si="22"/>
        <v>0.52649305555555548</v>
      </c>
      <c r="D50" s="18">
        <f t="shared" si="0"/>
        <v>0.52649305555555548</v>
      </c>
      <c r="E50" s="21">
        <f t="shared" ca="1" si="23"/>
        <v>0</v>
      </c>
      <c r="F50" s="18">
        <f t="shared" ca="1" si="24"/>
        <v>0.52649305555555548</v>
      </c>
      <c r="G50" s="25">
        <f t="shared" ca="1" si="6"/>
        <v>18</v>
      </c>
      <c r="H50" s="18">
        <f t="shared" ca="1" si="25"/>
        <v>2.0833333333333335E-4</v>
      </c>
      <c r="I50" s="18">
        <f t="shared" ca="1" si="26"/>
        <v>0.52670138888888884</v>
      </c>
      <c r="J50" s="16">
        <f t="shared" ca="1" si="27"/>
        <v>0.52670138888888884</v>
      </c>
      <c r="K50" s="23">
        <f t="shared" ca="1" si="28"/>
        <v>0</v>
      </c>
      <c r="L50" s="16">
        <f t="shared" ca="1" si="29"/>
        <v>0.52670138888888884</v>
      </c>
      <c r="M50" s="15">
        <f t="shared" ca="1" si="7"/>
        <v>31</v>
      </c>
      <c r="N50" s="16">
        <f t="shared" ca="1" si="8"/>
        <v>3.5879629629629629E-4</v>
      </c>
      <c r="O50" s="16">
        <f t="shared" ca="1" si="30"/>
        <v>0.52706018518518516</v>
      </c>
      <c r="P50" s="14">
        <f t="shared" ca="1" si="31"/>
        <v>0.52706018518518516</v>
      </c>
      <c r="Q50" s="23">
        <f>0</f>
        <v>0</v>
      </c>
      <c r="R50" s="14">
        <f t="shared" ca="1" si="32"/>
        <v>0.52706018518518516</v>
      </c>
      <c r="S50" s="13">
        <f t="shared" ca="1" si="9"/>
        <v>21</v>
      </c>
      <c r="T50" s="14">
        <f t="shared" ca="1" si="10"/>
        <v>2.4305555555555555E-4</v>
      </c>
      <c r="U50" s="14">
        <f t="shared" ca="1" si="33"/>
        <v>0.52730324074074075</v>
      </c>
      <c r="V50" s="12">
        <f t="shared" ca="1" si="34"/>
        <v>0.52730324074074075</v>
      </c>
      <c r="W50" s="23">
        <f>0</f>
        <v>0</v>
      </c>
      <c r="X50" s="12">
        <f t="shared" ca="1" si="35"/>
        <v>0.52730324074074075</v>
      </c>
      <c r="Y50" s="11">
        <f t="shared" ca="1" si="11"/>
        <v>24</v>
      </c>
      <c r="Z50" s="12">
        <f t="shared" ca="1" si="12"/>
        <v>2.7777777777777778E-4</v>
      </c>
      <c r="AA50" s="12">
        <f t="shared" ca="1" si="36"/>
        <v>0.52758101851851857</v>
      </c>
      <c r="AB50" s="10">
        <f t="shared" ca="1" si="37"/>
        <v>0.52758101851851857</v>
      </c>
      <c r="AC50" s="45">
        <f t="shared" ca="1" si="13"/>
        <v>0</v>
      </c>
      <c r="AD50" s="10">
        <f t="shared" ca="1" si="38"/>
        <v>0.52758101851851857</v>
      </c>
      <c r="AE50" s="9">
        <f t="shared" ca="1" si="1"/>
        <v>47</v>
      </c>
      <c r="AF50" s="10">
        <f t="shared" ca="1" si="14"/>
        <v>5.4398148148148144E-4</v>
      </c>
      <c r="AG50" s="10">
        <f t="shared" ca="1" si="39"/>
        <v>0.52812500000000007</v>
      </c>
      <c r="AH50" s="9" t="str">
        <f t="shared" ca="1" si="2"/>
        <v>Quesadilla</v>
      </c>
      <c r="AI50" s="8">
        <f t="shared" ca="1" si="40"/>
        <v>0.52812500000000007</v>
      </c>
      <c r="AJ50" s="23">
        <f t="shared" ca="1" si="41"/>
        <v>0</v>
      </c>
      <c r="AK50" s="8">
        <f t="shared" ca="1" si="44"/>
        <v>0.52812500000000007</v>
      </c>
      <c r="AL50" s="7">
        <f t="shared" ca="1" si="3"/>
        <v>20</v>
      </c>
      <c r="AM50" s="8">
        <f t="shared" ca="1" si="15"/>
        <v>2.3148148148148149E-4</v>
      </c>
      <c r="AN50" s="8">
        <f t="shared" ca="1" si="16"/>
        <v>0.52835648148148151</v>
      </c>
      <c r="AO50" s="7" t="str">
        <f t="shared" ca="1" si="4"/>
        <v>Debit</v>
      </c>
      <c r="AP50" s="1">
        <f t="shared" ca="1" si="43"/>
        <v>0</v>
      </c>
      <c r="AQ50" s="1">
        <f t="shared" ca="1" si="17"/>
        <v>1.8634259259259259E-3</v>
      </c>
      <c r="AR50">
        <f t="shared" si="18"/>
        <v>1</v>
      </c>
      <c r="AS50" s="33">
        <f t="shared" ca="1" si="42"/>
        <v>0</v>
      </c>
      <c r="AT50" s="33">
        <f t="shared" ca="1" si="19"/>
        <v>1.8634259259259259E-3</v>
      </c>
      <c r="AX50">
        <f t="shared" si="45"/>
        <v>46</v>
      </c>
      <c r="AY50" s="33">
        <v>7.4897384497902414E-4</v>
      </c>
      <c r="BD50" s="34">
        <f t="shared" si="21"/>
        <v>1.031365343006269E-3</v>
      </c>
      <c r="BE50">
        <v>5</v>
      </c>
    </row>
    <row r="51" spans="1:57">
      <c r="A51" s="2">
        <v>178</v>
      </c>
      <c r="B51" s="1">
        <f t="shared" si="5"/>
        <v>2.0601851851851853E-3</v>
      </c>
      <c r="C51" s="5">
        <f t="shared" si="22"/>
        <v>0.52855324074074062</v>
      </c>
      <c r="D51" s="18">
        <f t="shared" si="0"/>
        <v>0.52855324074074062</v>
      </c>
      <c r="E51" s="21">
        <f t="shared" ca="1" si="23"/>
        <v>0</v>
      </c>
      <c r="F51" s="18">
        <f t="shared" ca="1" si="24"/>
        <v>0.52855324074074062</v>
      </c>
      <c r="G51" s="25">
        <f t="shared" ca="1" si="6"/>
        <v>30</v>
      </c>
      <c r="H51" s="18">
        <f t="shared" ca="1" si="25"/>
        <v>3.4722222222222224E-4</v>
      </c>
      <c r="I51" s="18">
        <f t="shared" ca="1" si="26"/>
        <v>0.52890046296296289</v>
      </c>
      <c r="J51" s="16">
        <f t="shared" ca="1" si="27"/>
        <v>0.52890046296296289</v>
      </c>
      <c r="K51" s="23">
        <f t="shared" ca="1" si="28"/>
        <v>0</v>
      </c>
      <c r="L51" s="16">
        <f t="shared" ca="1" si="29"/>
        <v>0.52890046296296289</v>
      </c>
      <c r="M51" s="15">
        <f t="shared" ca="1" si="7"/>
        <v>25</v>
      </c>
      <c r="N51" s="16">
        <f t="shared" ca="1" si="8"/>
        <v>2.8935185185185184E-4</v>
      </c>
      <c r="O51" s="16">
        <f t="shared" ca="1" si="30"/>
        <v>0.52918981481481475</v>
      </c>
      <c r="P51" s="14">
        <f t="shared" ca="1" si="31"/>
        <v>0.52918981481481475</v>
      </c>
      <c r="Q51" s="23">
        <f>0</f>
        <v>0</v>
      </c>
      <c r="R51" s="14">
        <f t="shared" ca="1" si="32"/>
        <v>0.52918981481481475</v>
      </c>
      <c r="S51" s="13">
        <f t="shared" ca="1" si="9"/>
        <v>42</v>
      </c>
      <c r="T51" s="14">
        <f t="shared" ca="1" si="10"/>
        <v>4.861111111111111E-4</v>
      </c>
      <c r="U51" s="14">
        <f t="shared" ca="1" si="33"/>
        <v>0.52967592592592583</v>
      </c>
      <c r="V51" s="12">
        <f t="shared" ca="1" si="34"/>
        <v>0.52967592592592583</v>
      </c>
      <c r="W51" s="23">
        <f>0</f>
        <v>0</v>
      </c>
      <c r="X51" s="12">
        <f t="shared" ca="1" si="35"/>
        <v>0.52967592592592583</v>
      </c>
      <c r="Y51" s="11">
        <f t="shared" ca="1" si="11"/>
        <v>34</v>
      </c>
      <c r="Z51" s="12">
        <f t="shared" ca="1" si="12"/>
        <v>3.9351851851851852E-4</v>
      </c>
      <c r="AA51" s="12">
        <f t="shared" ca="1" si="36"/>
        <v>0.53006944444444437</v>
      </c>
      <c r="AB51" s="10">
        <f t="shared" ca="1" si="37"/>
        <v>0.53006944444444437</v>
      </c>
      <c r="AC51" s="45">
        <f t="shared" ca="1" si="13"/>
        <v>0</v>
      </c>
      <c r="AD51" s="10">
        <f t="shared" ca="1" si="38"/>
        <v>0.53006944444444437</v>
      </c>
      <c r="AE51" s="9">
        <f t="shared" ca="1" si="1"/>
        <v>22</v>
      </c>
      <c r="AF51" s="10">
        <f t="shared" ca="1" si="14"/>
        <v>2.5462962962962961E-4</v>
      </c>
      <c r="AG51" s="10">
        <f t="shared" ca="1" si="39"/>
        <v>0.530324074074074</v>
      </c>
      <c r="AH51" s="9" t="str">
        <f t="shared" ca="1" si="2"/>
        <v>Bowl</v>
      </c>
      <c r="AI51" s="8">
        <f t="shared" ca="1" si="40"/>
        <v>0.530324074074074</v>
      </c>
      <c r="AJ51" s="23">
        <f t="shared" ca="1" si="41"/>
        <v>0</v>
      </c>
      <c r="AK51" s="8">
        <f t="shared" ca="1" si="44"/>
        <v>0.530324074074074</v>
      </c>
      <c r="AL51" s="7">
        <f t="shared" ca="1" si="3"/>
        <v>31</v>
      </c>
      <c r="AM51" s="8">
        <f t="shared" ca="1" si="15"/>
        <v>3.5879629629629629E-4</v>
      </c>
      <c r="AN51" s="8">
        <f t="shared" ca="1" si="16"/>
        <v>0.53068287037037032</v>
      </c>
      <c r="AO51" s="7" t="str">
        <f t="shared" ca="1" si="4"/>
        <v>Cash</v>
      </c>
      <c r="AP51" s="1">
        <f t="shared" ca="1" si="43"/>
        <v>0</v>
      </c>
      <c r="AQ51" s="1">
        <f t="shared" ca="1" si="17"/>
        <v>2.1296296296296298E-3</v>
      </c>
      <c r="AR51">
        <f t="shared" si="18"/>
        <v>1</v>
      </c>
      <c r="AS51" s="33">
        <f t="shared" ca="1" si="42"/>
        <v>0</v>
      </c>
      <c r="AT51" s="33">
        <f t="shared" ca="1" si="19"/>
        <v>2.1296296296296298E-3</v>
      </c>
      <c r="AX51">
        <f t="shared" si="45"/>
        <v>47</v>
      </c>
      <c r="AY51" s="33">
        <v>6.7229063255701586E-4</v>
      </c>
      <c r="BD51" s="34">
        <f t="shared" si="21"/>
        <v>1.042939417080343E-3</v>
      </c>
      <c r="BE51">
        <v>4</v>
      </c>
    </row>
    <row r="52" spans="1:57">
      <c r="A52" s="2">
        <v>237</v>
      </c>
      <c r="B52" s="1">
        <f t="shared" si="5"/>
        <v>2.7430555555555554E-3</v>
      </c>
      <c r="C52" s="5">
        <f t="shared" si="22"/>
        <v>0.53129629629629616</v>
      </c>
      <c r="D52" s="18">
        <f t="shared" si="0"/>
        <v>0.53129629629629616</v>
      </c>
      <c r="E52" s="21">
        <f t="shared" ca="1" si="23"/>
        <v>0</v>
      </c>
      <c r="F52" s="18">
        <f t="shared" ca="1" si="24"/>
        <v>0.53129629629629616</v>
      </c>
      <c r="G52" s="25">
        <f t="shared" ca="1" si="6"/>
        <v>14</v>
      </c>
      <c r="H52" s="18">
        <f t="shared" ca="1" si="25"/>
        <v>1.6203703703703703E-4</v>
      </c>
      <c r="I52" s="18">
        <f t="shared" ca="1" si="26"/>
        <v>0.53145833333333314</v>
      </c>
      <c r="J52" s="16">
        <f t="shared" ca="1" si="27"/>
        <v>0.53145833333333314</v>
      </c>
      <c r="K52" s="23">
        <f t="shared" ca="1" si="28"/>
        <v>0</v>
      </c>
      <c r="L52" s="16">
        <f t="shared" ca="1" si="29"/>
        <v>0.53145833333333314</v>
      </c>
      <c r="M52" s="15">
        <f t="shared" ca="1" si="7"/>
        <v>25</v>
      </c>
      <c r="N52" s="16">
        <f t="shared" ca="1" si="8"/>
        <v>2.8935185185185184E-4</v>
      </c>
      <c r="O52" s="16">
        <f t="shared" ca="1" si="30"/>
        <v>0.531747685185185</v>
      </c>
      <c r="P52" s="14">
        <f t="shared" ca="1" si="31"/>
        <v>0.531747685185185</v>
      </c>
      <c r="Q52" s="23">
        <f>0</f>
        <v>0</v>
      </c>
      <c r="R52" s="14">
        <f t="shared" ca="1" si="32"/>
        <v>0.531747685185185</v>
      </c>
      <c r="S52" s="13">
        <f t="shared" ca="1" si="9"/>
        <v>34</v>
      </c>
      <c r="T52" s="14">
        <f t="shared" ca="1" si="10"/>
        <v>3.9351851851851852E-4</v>
      </c>
      <c r="U52" s="14">
        <f t="shared" ca="1" si="33"/>
        <v>0.53214120370370355</v>
      </c>
      <c r="V52" s="12">
        <f t="shared" ca="1" si="34"/>
        <v>0.53214120370370355</v>
      </c>
      <c r="W52" s="23">
        <f>0</f>
        <v>0</v>
      </c>
      <c r="X52" s="12">
        <f t="shared" ca="1" si="35"/>
        <v>0.53214120370370355</v>
      </c>
      <c r="Y52" s="11">
        <f t="shared" ca="1" si="11"/>
        <v>42</v>
      </c>
      <c r="Z52" s="12">
        <f t="shared" ca="1" si="12"/>
        <v>4.861111111111111E-4</v>
      </c>
      <c r="AA52" s="12">
        <f t="shared" ca="1" si="36"/>
        <v>0.53262731481481462</v>
      </c>
      <c r="AB52" s="10">
        <f t="shared" ca="1" si="37"/>
        <v>0.53262731481481462</v>
      </c>
      <c r="AC52" s="45">
        <f t="shared" ca="1" si="13"/>
        <v>0</v>
      </c>
      <c r="AD52" s="10">
        <f t="shared" ca="1" si="38"/>
        <v>0.53262731481481462</v>
      </c>
      <c r="AE52" s="9">
        <f t="shared" ca="1" si="1"/>
        <v>22</v>
      </c>
      <c r="AF52" s="10">
        <f t="shared" ca="1" si="14"/>
        <v>2.5462962962962961E-4</v>
      </c>
      <c r="AG52" s="10">
        <f t="shared" ca="1" si="39"/>
        <v>0.53288194444444426</v>
      </c>
      <c r="AH52" s="9" t="str">
        <f t="shared" ca="1" si="2"/>
        <v>Bowl</v>
      </c>
      <c r="AI52" s="8">
        <f t="shared" ca="1" si="40"/>
        <v>0.53288194444444426</v>
      </c>
      <c r="AJ52" s="23">
        <f t="shared" ca="1" si="41"/>
        <v>0</v>
      </c>
      <c r="AK52" s="8">
        <f t="shared" ca="1" si="44"/>
        <v>0.53288194444444426</v>
      </c>
      <c r="AL52" s="7">
        <f t="shared" ca="1" si="3"/>
        <v>56</v>
      </c>
      <c r="AM52" s="8">
        <f t="shared" ca="1" si="15"/>
        <v>6.4814814814814813E-4</v>
      </c>
      <c r="AN52" s="8">
        <f t="shared" ca="1" si="16"/>
        <v>0.53353009259259243</v>
      </c>
      <c r="AO52" s="7" t="str">
        <f t="shared" ca="1" si="4"/>
        <v>Cash</v>
      </c>
      <c r="AP52" s="1">
        <f t="shared" ca="1" si="43"/>
        <v>0</v>
      </c>
      <c r="AQ52" s="1">
        <f t="shared" ca="1" si="17"/>
        <v>2.2337962962962962E-3</v>
      </c>
      <c r="AR52">
        <f t="shared" si="18"/>
        <v>1</v>
      </c>
      <c r="AS52" s="33">
        <f t="shared" ca="1" si="42"/>
        <v>0</v>
      </c>
      <c r="AT52" s="33">
        <f t="shared" ca="1" si="19"/>
        <v>2.2337962962962962E-3</v>
      </c>
      <c r="AX52">
        <f t="shared" si="45"/>
        <v>48</v>
      </c>
      <c r="AY52" s="33">
        <v>7.1122884052445066E-4</v>
      </c>
      <c r="BD52" s="34">
        <f t="shared" si="21"/>
        <v>1.054513491154417E-3</v>
      </c>
      <c r="BE52">
        <v>4</v>
      </c>
    </row>
    <row r="53" spans="1:57">
      <c r="A53" s="2">
        <v>83</v>
      </c>
      <c r="B53" s="1">
        <f t="shared" si="5"/>
        <v>9.6064814814814819E-4</v>
      </c>
      <c r="C53" s="5">
        <f t="shared" si="22"/>
        <v>0.53225694444444427</v>
      </c>
      <c r="D53" s="18">
        <f t="shared" si="0"/>
        <v>0.53225694444444427</v>
      </c>
      <c r="E53" s="21">
        <f t="shared" ca="1" si="23"/>
        <v>0</v>
      </c>
      <c r="F53" s="18">
        <f t="shared" ca="1" si="24"/>
        <v>0.53225694444444427</v>
      </c>
      <c r="G53" s="25">
        <f t="shared" ca="1" si="6"/>
        <v>18</v>
      </c>
      <c r="H53" s="18">
        <f t="shared" ca="1" si="25"/>
        <v>2.0833333333333335E-4</v>
      </c>
      <c r="I53" s="18">
        <f t="shared" ca="1" si="26"/>
        <v>0.53246527777777763</v>
      </c>
      <c r="J53" s="16">
        <f t="shared" ca="1" si="27"/>
        <v>0.53246527777777763</v>
      </c>
      <c r="K53" s="23">
        <f t="shared" ca="1" si="28"/>
        <v>1.6203703703698835E-4</v>
      </c>
      <c r="L53" s="16">
        <f t="shared" ca="1" si="29"/>
        <v>0.53262731481481462</v>
      </c>
      <c r="M53" s="15">
        <f t="shared" ca="1" si="7"/>
        <v>27</v>
      </c>
      <c r="N53" s="16">
        <f t="shared" ca="1" si="8"/>
        <v>3.1250000000000001E-4</v>
      </c>
      <c r="O53" s="16">
        <f t="shared" ca="1" si="30"/>
        <v>0.53293981481481467</v>
      </c>
      <c r="P53" s="14">
        <f t="shared" ca="1" si="31"/>
        <v>0.53293981481481467</v>
      </c>
      <c r="Q53" s="23">
        <f>0</f>
        <v>0</v>
      </c>
      <c r="R53" s="14">
        <f t="shared" ca="1" si="32"/>
        <v>0.53293981481481467</v>
      </c>
      <c r="S53" s="13">
        <f t="shared" ca="1" si="9"/>
        <v>25</v>
      </c>
      <c r="T53" s="14">
        <f t="shared" ca="1" si="10"/>
        <v>2.8935185185185184E-4</v>
      </c>
      <c r="U53" s="14">
        <f t="shared" ca="1" si="33"/>
        <v>0.53322916666666653</v>
      </c>
      <c r="V53" s="12">
        <f t="shared" ca="1" si="34"/>
        <v>0.53322916666666653</v>
      </c>
      <c r="W53" s="23">
        <f>0</f>
        <v>0</v>
      </c>
      <c r="X53" s="12">
        <f t="shared" ca="1" si="35"/>
        <v>0.53322916666666653</v>
      </c>
      <c r="Y53" s="11">
        <f t="shared" ca="1" si="11"/>
        <v>36</v>
      </c>
      <c r="Z53" s="12">
        <f t="shared" ca="1" si="12"/>
        <v>4.1666666666666669E-4</v>
      </c>
      <c r="AA53" s="12">
        <f t="shared" ca="1" si="36"/>
        <v>0.53364583333333315</v>
      </c>
      <c r="AB53" s="10">
        <f t="shared" ca="1" si="37"/>
        <v>0.53364583333333315</v>
      </c>
      <c r="AC53" s="45">
        <f t="shared" ca="1" si="13"/>
        <v>0</v>
      </c>
      <c r="AD53" s="10">
        <f t="shared" ca="1" si="38"/>
        <v>0.53364583333333315</v>
      </c>
      <c r="AE53" s="9">
        <f t="shared" ca="1" si="1"/>
        <v>61</v>
      </c>
      <c r="AF53" s="10">
        <f t="shared" ca="1" si="14"/>
        <v>7.0601851851851847E-4</v>
      </c>
      <c r="AG53" s="10">
        <f t="shared" ca="1" si="39"/>
        <v>0.53435185185185163</v>
      </c>
      <c r="AH53" s="9" t="str">
        <f t="shared" ca="1" si="2"/>
        <v>Quesadilla</v>
      </c>
      <c r="AI53" s="8">
        <f t="shared" ca="1" si="40"/>
        <v>0.53435185185185163</v>
      </c>
      <c r="AJ53" s="23">
        <f t="shared" ca="1" si="41"/>
        <v>0</v>
      </c>
      <c r="AK53" s="8">
        <f t="shared" ca="1" si="44"/>
        <v>0.53435185185185163</v>
      </c>
      <c r="AL53" s="7">
        <f t="shared" ca="1" si="3"/>
        <v>23</v>
      </c>
      <c r="AM53" s="8">
        <f t="shared" ca="1" si="15"/>
        <v>2.6620370370370372E-4</v>
      </c>
      <c r="AN53" s="8">
        <f t="shared" ca="1" si="16"/>
        <v>0.5346180555555553</v>
      </c>
      <c r="AO53" s="7" t="str">
        <f t="shared" ca="1" si="4"/>
        <v>Debit</v>
      </c>
      <c r="AP53" s="1">
        <f t="shared" ca="1" si="43"/>
        <v>1.6203703703698835E-4</v>
      </c>
      <c r="AQ53" s="1">
        <f t="shared" ca="1" si="17"/>
        <v>2.1990740740740742E-3</v>
      </c>
      <c r="AR53">
        <f t="shared" si="18"/>
        <v>1</v>
      </c>
      <c r="AS53" s="33">
        <f t="shared" ca="1" si="42"/>
        <v>1.6203703703698835E-4</v>
      </c>
      <c r="AT53" s="33">
        <f t="shared" ca="1" si="19"/>
        <v>2.1990740740740742E-3</v>
      </c>
      <c r="AX53">
        <f t="shared" si="45"/>
        <v>49</v>
      </c>
      <c r="AY53" s="33">
        <v>7.6878102329136749E-4</v>
      </c>
      <c r="BD53" s="34">
        <f t="shared" si="21"/>
        <v>1.066087565228491E-3</v>
      </c>
      <c r="BE53">
        <v>3</v>
      </c>
    </row>
    <row r="54" spans="1:57">
      <c r="A54" s="2">
        <v>142</v>
      </c>
      <c r="B54" s="1">
        <f t="shared" si="5"/>
        <v>1.6435185185185185E-3</v>
      </c>
      <c r="C54" s="5">
        <f t="shared" si="22"/>
        <v>0.53390046296296279</v>
      </c>
      <c r="D54" s="18">
        <f t="shared" si="0"/>
        <v>0.53390046296296279</v>
      </c>
      <c r="E54" s="21">
        <f t="shared" ca="1" si="23"/>
        <v>0</v>
      </c>
      <c r="F54" s="18">
        <f t="shared" ca="1" si="24"/>
        <v>0.53390046296296279</v>
      </c>
      <c r="G54" s="25">
        <f t="shared" ca="1" si="6"/>
        <v>16</v>
      </c>
      <c r="H54" s="18">
        <f t="shared" ca="1" si="25"/>
        <v>1.8518518518518518E-4</v>
      </c>
      <c r="I54" s="18">
        <f t="shared" ca="1" si="26"/>
        <v>0.53408564814814796</v>
      </c>
      <c r="J54" s="16">
        <f t="shared" ca="1" si="27"/>
        <v>0.53408564814814796</v>
      </c>
      <c r="K54" s="23">
        <f t="shared" ca="1" si="28"/>
        <v>0</v>
      </c>
      <c r="L54" s="16">
        <f t="shared" ca="1" si="29"/>
        <v>0.53408564814814796</v>
      </c>
      <c r="M54" s="15">
        <f t="shared" ca="1" si="7"/>
        <v>30</v>
      </c>
      <c r="N54" s="16">
        <f t="shared" ca="1" si="8"/>
        <v>3.4722222222222224E-4</v>
      </c>
      <c r="O54" s="16">
        <f t="shared" ca="1" si="30"/>
        <v>0.53443287037037024</v>
      </c>
      <c r="P54" s="14">
        <f t="shared" ca="1" si="31"/>
        <v>0.53443287037037024</v>
      </c>
      <c r="Q54" s="23">
        <f>0</f>
        <v>0</v>
      </c>
      <c r="R54" s="14">
        <f t="shared" ca="1" si="32"/>
        <v>0.53443287037037024</v>
      </c>
      <c r="S54" s="13">
        <f t="shared" ca="1" si="9"/>
        <v>31</v>
      </c>
      <c r="T54" s="14">
        <f t="shared" ca="1" si="10"/>
        <v>3.5879629629629629E-4</v>
      </c>
      <c r="U54" s="14">
        <f t="shared" ca="1" si="33"/>
        <v>0.53479166666666655</v>
      </c>
      <c r="V54" s="12">
        <f t="shared" ca="1" si="34"/>
        <v>0.53479166666666655</v>
      </c>
      <c r="W54" s="23">
        <f>0</f>
        <v>0</v>
      </c>
      <c r="X54" s="12">
        <f t="shared" ca="1" si="35"/>
        <v>0.53479166666666655</v>
      </c>
      <c r="Y54" s="11">
        <f t="shared" ca="1" si="11"/>
        <v>25</v>
      </c>
      <c r="Z54" s="12">
        <f t="shared" ca="1" si="12"/>
        <v>2.8935185185185184E-4</v>
      </c>
      <c r="AA54" s="12">
        <f t="shared" ca="1" si="36"/>
        <v>0.53508101851851841</v>
      </c>
      <c r="AB54" s="10">
        <f t="shared" ca="1" si="37"/>
        <v>0.53508101851851841</v>
      </c>
      <c r="AC54" s="45">
        <f t="shared" ca="1" si="13"/>
        <v>0</v>
      </c>
      <c r="AD54" s="10">
        <f t="shared" ca="1" si="38"/>
        <v>0.53508101851851841</v>
      </c>
      <c r="AE54" s="9">
        <f t="shared" ca="1" si="1"/>
        <v>24</v>
      </c>
      <c r="AF54" s="10">
        <f t="shared" ca="1" si="14"/>
        <v>2.7777777777777778E-4</v>
      </c>
      <c r="AG54" s="10">
        <f t="shared" ca="1" si="39"/>
        <v>0.53535879629629624</v>
      </c>
      <c r="AH54" s="9" t="str">
        <f t="shared" ca="1" si="2"/>
        <v>Bowl</v>
      </c>
      <c r="AI54" s="8">
        <f t="shared" ca="1" si="40"/>
        <v>0.53535879629629624</v>
      </c>
      <c r="AJ54" s="23">
        <f t="shared" ca="1" si="41"/>
        <v>0</v>
      </c>
      <c r="AK54" s="8">
        <f t="shared" ca="1" si="44"/>
        <v>0.53535879629629624</v>
      </c>
      <c r="AL54" s="7">
        <f t="shared" ca="1" si="3"/>
        <v>40</v>
      </c>
      <c r="AM54" s="8">
        <f t="shared" ca="1" si="15"/>
        <v>4.6296296296296298E-4</v>
      </c>
      <c r="AN54" s="8">
        <f t="shared" ca="1" si="16"/>
        <v>0.53582175925925923</v>
      </c>
      <c r="AO54" s="7" t="str">
        <f t="shared" ca="1" si="4"/>
        <v>Cash</v>
      </c>
      <c r="AP54" s="1">
        <f t="shared" ca="1" si="43"/>
        <v>0</v>
      </c>
      <c r="AQ54" s="1">
        <f t="shared" ca="1" si="17"/>
        <v>1.9212962962962964E-3</v>
      </c>
      <c r="AR54">
        <f t="shared" si="18"/>
        <v>1</v>
      </c>
      <c r="AS54" s="33">
        <f t="shared" ca="1" si="42"/>
        <v>0</v>
      </c>
      <c r="AT54" s="33">
        <f t="shared" ca="1" si="19"/>
        <v>1.9212962962962964E-3</v>
      </c>
      <c r="AX54">
        <f t="shared" si="45"/>
        <v>50</v>
      </c>
      <c r="AY54" s="33">
        <v>5.9345965381193153E-4</v>
      </c>
      <c r="BD54" s="34">
        <f t="shared" si="21"/>
        <v>1.077661639302565E-3</v>
      </c>
      <c r="BE54">
        <v>3</v>
      </c>
    </row>
    <row r="55" spans="1:57">
      <c r="A55" s="2">
        <v>234</v>
      </c>
      <c r="B55" s="1">
        <f t="shared" si="5"/>
        <v>2.7083333333333334E-3</v>
      </c>
      <c r="C55" s="5">
        <f t="shared" si="22"/>
        <v>0.5366087962962961</v>
      </c>
      <c r="D55" s="18">
        <f t="shared" si="0"/>
        <v>0.5366087962962961</v>
      </c>
      <c r="E55" s="21">
        <f t="shared" ca="1" si="23"/>
        <v>0</v>
      </c>
      <c r="F55" s="18">
        <f t="shared" ca="1" si="24"/>
        <v>0.5366087962962961</v>
      </c>
      <c r="G55" s="25">
        <f t="shared" ca="1" si="6"/>
        <v>19</v>
      </c>
      <c r="H55" s="18">
        <f t="shared" ca="1" si="25"/>
        <v>2.199074074074074E-4</v>
      </c>
      <c r="I55" s="18">
        <f t="shared" ca="1" si="26"/>
        <v>0.5368287037037035</v>
      </c>
      <c r="J55" s="16">
        <f t="shared" ca="1" si="27"/>
        <v>0.5368287037037035</v>
      </c>
      <c r="K55" s="23">
        <f t="shared" ca="1" si="28"/>
        <v>0</v>
      </c>
      <c r="L55" s="16">
        <f t="shared" ca="1" si="29"/>
        <v>0.5368287037037035</v>
      </c>
      <c r="M55" s="15">
        <f t="shared" ca="1" si="7"/>
        <v>30</v>
      </c>
      <c r="N55" s="16">
        <f t="shared" ca="1" si="8"/>
        <v>3.4722222222222224E-4</v>
      </c>
      <c r="O55" s="16">
        <f t="shared" ca="1" si="30"/>
        <v>0.53717592592592578</v>
      </c>
      <c r="P55" s="14">
        <f t="shared" ca="1" si="31"/>
        <v>0.53717592592592578</v>
      </c>
      <c r="Q55" s="23">
        <f>0</f>
        <v>0</v>
      </c>
      <c r="R55" s="14">
        <f t="shared" ca="1" si="32"/>
        <v>0.53717592592592578</v>
      </c>
      <c r="S55" s="13">
        <f t="shared" ca="1" si="9"/>
        <v>20</v>
      </c>
      <c r="T55" s="14">
        <f t="shared" ca="1" si="10"/>
        <v>2.3148148148148149E-4</v>
      </c>
      <c r="U55" s="14">
        <f t="shared" ca="1" si="33"/>
        <v>0.53740740740740722</v>
      </c>
      <c r="V55" s="12">
        <f t="shared" ca="1" si="34"/>
        <v>0.53740740740740722</v>
      </c>
      <c r="W55" s="23">
        <f>0</f>
        <v>0</v>
      </c>
      <c r="X55" s="12">
        <f t="shared" ca="1" si="35"/>
        <v>0.53740740740740722</v>
      </c>
      <c r="Y55" s="11">
        <f t="shared" ca="1" si="11"/>
        <v>42</v>
      </c>
      <c r="Z55" s="12">
        <f t="shared" ca="1" si="12"/>
        <v>4.861111111111111E-4</v>
      </c>
      <c r="AA55" s="12">
        <f t="shared" ca="1" si="36"/>
        <v>0.5378935185185183</v>
      </c>
      <c r="AB55" s="10">
        <f t="shared" ca="1" si="37"/>
        <v>0.5378935185185183</v>
      </c>
      <c r="AC55" s="45">
        <f t="shared" ca="1" si="13"/>
        <v>0</v>
      </c>
      <c r="AD55" s="10">
        <f t="shared" ca="1" si="38"/>
        <v>0.5378935185185183</v>
      </c>
      <c r="AE55" s="9">
        <f t="shared" ca="1" si="1"/>
        <v>23</v>
      </c>
      <c r="AF55" s="10">
        <f t="shared" ca="1" si="14"/>
        <v>2.6620370370370372E-4</v>
      </c>
      <c r="AG55" s="10">
        <f t="shared" ca="1" si="39"/>
        <v>0.53815972222222197</v>
      </c>
      <c r="AH55" s="9" t="str">
        <f t="shared" ca="1" si="2"/>
        <v>Bowl</v>
      </c>
      <c r="AI55" s="8">
        <f t="shared" ca="1" si="40"/>
        <v>0.53815972222222197</v>
      </c>
      <c r="AJ55" s="23">
        <f t="shared" ca="1" si="41"/>
        <v>0</v>
      </c>
      <c r="AK55" s="8">
        <f t="shared" ca="1" si="44"/>
        <v>0.53815972222222197</v>
      </c>
      <c r="AL55" s="7">
        <f t="shared" ca="1" si="3"/>
        <v>39</v>
      </c>
      <c r="AM55" s="8">
        <f t="shared" ca="1" si="15"/>
        <v>4.5138888888888887E-4</v>
      </c>
      <c r="AN55" s="8">
        <f t="shared" ca="1" si="16"/>
        <v>0.53861111111111082</v>
      </c>
      <c r="AO55" s="7" t="str">
        <f t="shared" ca="1" si="4"/>
        <v>Cash</v>
      </c>
      <c r="AP55" s="1">
        <f t="shared" ca="1" si="43"/>
        <v>0</v>
      </c>
      <c r="AQ55" s="1">
        <f t="shared" ca="1" si="17"/>
        <v>2.0023148148148148E-3</v>
      </c>
      <c r="AR55">
        <f t="shared" si="18"/>
        <v>1</v>
      </c>
      <c r="AS55" s="33">
        <f t="shared" ca="1" si="42"/>
        <v>0</v>
      </c>
      <c r="AT55" s="33">
        <f t="shared" ca="1" si="19"/>
        <v>2.0023148148148148E-3</v>
      </c>
      <c r="AX55">
        <f t="shared" si="45"/>
        <v>51</v>
      </c>
      <c r="AY55" s="33">
        <v>7.6547982690604365E-4</v>
      </c>
      <c r="BD55" s="34">
        <f t="shared" si="21"/>
        <v>1.089235713376639E-3</v>
      </c>
      <c r="BE55">
        <v>4</v>
      </c>
    </row>
    <row r="56" spans="1:57">
      <c r="A56" s="2">
        <v>227</v>
      </c>
      <c r="B56" s="1">
        <f t="shared" si="5"/>
        <v>2.627314814814815E-3</v>
      </c>
      <c r="C56" s="5">
        <f t="shared" si="22"/>
        <v>0.53923611111111092</v>
      </c>
      <c r="D56" s="18">
        <f t="shared" si="0"/>
        <v>0.53923611111111092</v>
      </c>
      <c r="E56" s="21">
        <f t="shared" ca="1" si="23"/>
        <v>0</v>
      </c>
      <c r="F56" s="18">
        <f ca="1">D56+E56</f>
        <v>0.53923611111111092</v>
      </c>
      <c r="G56" s="25">
        <f t="shared" ca="1" si="6"/>
        <v>26</v>
      </c>
      <c r="H56" s="18">
        <f t="shared" ca="1" si="25"/>
        <v>3.0092592592592595E-4</v>
      </c>
      <c r="I56" s="18">
        <f t="shared" ca="1" si="26"/>
        <v>0.53953703703703682</v>
      </c>
      <c r="J56" s="16">
        <f t="shared" ca="1" si="27"/>
        <v>0.53953703703703682</v>
      </c>
      <c r="K56" s="23">
        <f t="shared" ca="1" si="28"/>
        <v>0</v>
      </c>
      <c r="L56" s="16">
        <f t="shared" ca="1" si="29"/>
        <v>0.53953703703703682</v>
      </c>
      <c r="M56" s="15">
        <f t="shared" ca="1" si="7"/>
        <v>29</v>
      </c>
      <c r="N56" s="16">
        <f t="shared" ca="1" si="8"/>
        <v>3.3564814814814812E-4</v>
      </c>
      <c r="O56" s="16">
        <f t="shared" ca="1" si="30"/>
        <v>0.53987268518518494</v>
      </c>
      <c r="P56" s="14">
        <f t="shared" ca="1" si="31"/>
        <v>0.53987268518518494</v>
      </c>
      <c r="Q56" s="23">
        <f>0</f>
        <v>0</v>
      </c>
      <c r="R56" s="14">
        <f t="shared" ca="1" si="32"/>
        <v>0.53987268518518494</v>
      </c>
      <c r="S56" s="13">
        <f t="shared" ca="1" si="9"/>
        <v>41</v>
      </c>
      <c r="T56" s="14">
        <f t="shared" ca="1" si="10"/>
        <v>4.7453703703703704E-4</v>
      </c>
      <c r="U56" s="14">
        <f t="shared" ca="1" si="33"/>
        <v>0.54034722222222198</v>
      </c>
      <c r="V56" s="12">
        <f t="shared" ca="1" si="34"/>
        <v>0.54034722222222198</v>
      </c>
      <c r="W56" s="23">
        <f>0</f>
        <v>0</v>
      </c>
      <c r="X56" s="12">
        <f t="shared" ca="1" si="35"/>
        <v>0.54034722222222198</v>
      </c>
      <c r="Y56" s="11">
        <f t="shared" ca="1" si="11"/>
        <v>36</v>
      </c>
      <c r="Z56" s="12">
        <f t="shared" ca="1" si="12"/>
        <v>4.1666666666666669E-4</v>
      </c>
      <c r="AA56" s="12">
        <f t="shared" ca="1" si="36"/>
        <v>0.5407638888888886</v>
      </c>
      <c r="AB56" s="10">
        <f t="shared" ca="1" si="37"/>
        <v>0.5407638888888886</v>
      </c>
      <c r="AC56" s="45">
        <f t="shared" ca="1" si="13"/>
        <v>0</v>
      </c>
      <c r="AD56" s="10">
        <f t="shared" ca="1" si="38"/>
        <v>0.5407638888888886</v>
      </c>
      <c r="AE56" s="9">
        <f t="shared" ca="1" si="1"/>
        <v>39</v>
      </c>
      <c r="AF56" s="10">
        <f t="shared" ca="1" si="14"/>
        <v>4.5138888888888887E-4</v>
      </c>
      <c r="AG56" s="10">
        <f t="shared" ca="1" si="39"/>
        <v>0.54121527777777745</v>
      </c>
      <c r="AH56" s="9" t="str">
        <f t="shared" ca="1" si="2"/>
        <v>Bowl</v>
      </c>
      <c r="AI56" s="8">
        <f t="shared" ca="1" si="40"/>
        <v>0.54121527777777745</v>
      </c>
      <c r="AJ56" s="23">
        <f t="shared" ca="1" si="41"/>
        <v>0</v>
      </c>
      <c r="AK56" s="8">
        <f t="shared" ca="1" si="44"/>
        <v>0.54121527777777745</v>
      </c>
      <c r="AL56" s="7">
        <f t="shared" ca="1" si="3"/>
        <v>12</v>
      </c>
      <c r="AM56" s="8">
        <f t="shared" ca="1" si="15"/>
        <v>1.3888888888888889E-4</v>
      </c>
      <c r="AN56" s="8">
        <f t="shared" ca="1" si="16"/>
        <v>0.54135416666666636</v>
      </c>
      <c r="AO56" s="7" t="str">
        <f t="shared" ca="1" si="4"/>
        <v>Debit</v>
      </c>
      <c r="AP56" s="1">
        <f t="shared" ca="1" si="43"/>
        <v>0</v>
      </c>
      <c r="AQ56" s="1">
        <f t="shared" ca="1" si="17"/>
        <v>2.1180555555555553E-3</v>
      </c>
      <c r="AR56">
        <f t="shared" si="18"/>
        <v>1</v>
      </c>
      <c r="AS56" s="33">
        <f t="shared" ca="1" si="42"/>
        <v>0</v>
      </c>
      <c r="AT56" s="33">
        <f t="shared" ca="1" si="19"/>
        <v>2.1180555555555553E-3</v>
      </c>
      <c r="AX56">
        <f t="shared" si="45"/>
        <v>52</v>
      </c>
      <c r="AY56" s="33">
        <v>7.4654766450310984E-4</v>
      </c>
      <c r="BD56" s="34">
        <f t="shared" si="21"/>
        <v>1.100809787450713E-3</v>
      </c>
      <c r="BE56">
        <v>1</v>
      </c>
    </row>
    <row r="57" spans="1:57">
      <c r="A57" s="2">
        <v>141</v>
      </c>
      <c r="B57" s="1">
        <f t="shared" si="5"/>
        <v>1.6319444444444445E-3</v>
      </c>
      <c r="C57" s="5">
        <f t="shared" si="22"/>
        <v>0.54086805555555539</v>
      </c>
      <c r="D57" s="18">
        <f t="shared" si="0"/>
        <v>0.54086805555555539</v>
      </c>
      <c r="E57" s="21">
        <f t="shared" ca="1" si="23"/>
        <v>0</v>
      </c>
      <c r="F57" s="18">
        <f t="shared" ca="1" si="24"/>
        <v>0.54086805555555539</v>
      </c>
      <c r="G57" s="25">
        <f t="shared" ca="1" si="6"/>
        <v>24</v>
      </c>
      <c r="H57" s="18">
        <f t="shared" ca="1" si="25"/>
        <v>2.7777777777777778E-4</v>
      </c>
      <c r="I57" s="18">
        <f t="shared" ca="1" si="26"/>
        <v>0.54114583333333321</v>
      </c>
      <c r="J57" s="16">
        <f t="shared" ca="1" si="27"/>
        <v>0.54114583333333321</v>
      </c>
      <c r="K57" s="23">
        <f t="shared" ca="1" si="28"/>
        <v>0</v>
      </c>
      <c r="L57" s="16">
        <f t="shared" ca="1" si="29"/>
        <v>0.54114583333333321</v>
      </c>
      <c r="M57" s="15">
        <f t="shared" ca="1" si="7"/>
        <v>10</v>
      </c>
      <c r="N57" s="16">
        <f t="shared" ca="1" si="8"/>
        <v>1.1574074074074075E-4</v>
      </c>
      <c r="O57" s="16">
        <f t="shared" ca="1" si="30"/>
        <v>0.54126157407407394</v>
      </c>
      <c r="P57" s="14">
        <f t="shared" ca="1" si="31"/>
        <v>0.54126157407407394</v>
      </c>
      <c r="Q57" s="23">
        <f>0</f>
        <v>0</v>
      </c>
      <c r="R57" s="14">
        <f t="shared" ca="1" si="32"/>
        <v>0.54126157407407394</v>
      </c>
      <c r="S57" s="13">
        <f t="shared" ca="1" si="9"/>
        <v>19</v>
      </c>
      <c r="T57" s="14">
        <f t="shared" ca="1" si="10"/>
        <v>2.199074074074074E-4</v>
      </c>
      <c r="U57" s="14">
        <f t="shared" ca="1" si="33"/>
        <v>0.54148148148148134</v>
      </c>
      <c r="V57" s="12">
        <f t="shared" ca="1" si="34"/>
        <v>0.54148148148148134</v>
      </c>
      <c r="W57" s="23">
        <f>0</f>
        <v>0</v>
      </c>
      <c r="X57" s="12">
        <f t="shared" ca="1" si="35"/>
        <v>0.54148148148148134</v>
      </c>
      <c r="Y57" s="11">
        <f t="shared" ca="1" si="11"/>
        <v>39</v>
      </c>
      <c r="Z57" s="12">
        <f t="shared" ca="1" si="12"/>
        <v>4.5138888888888887E-4</v>
      </c>
      <c r="AA57" s="12">
        <f t="shared" ca="1" si="36"/>
        <v>0.54193287037037019</v>
      </c>
      <c r="AB57" s="10">
        <f t="shared" ca="1" si="37"/>
        <v>0.54193287037037019</v>
      </c>
      <c r="AC57" s="45">
        <f t="shared" ca="1" si="13"/>
        <v>0</v>
      </c>
      <c r="AD57" s="10">
        <f t="shared" ca="1" si="38"/>
        <v>0.54193287037037019</v>
      </c>
      <c r="AE57" s="9">
        <f t="shared" ca="1" si="1"/>
        <v>50</v>
      </c>
      <c r="AF57" s="10">
        <f t="shared" ca="1" si="14"/>
        <v>5.7870370370370367E-4</v>
      </c>
      <c r="AG57" s="10">
        <f t="shared" ca="1" si="39"/>
        <v>0.54251157407407391</v>
      </c>
      <c r="AH57" s="9" t="str">
        <f t="shared" ca="1" si="2"/>
        <v>Bowl</v>
      </c>
      <c r="AI57" s="8">
        <f t="shared" ca="1" si="40"/>
        <v>0.54251157407407391</v>
      </c>
      <c r="AJ57" s="23">
        <f t="shared" ca="1" si="41"/>
        <v>0</v>
      </c>
      <c r="AK57" s="8">
        <f t="shared" ca="1" si="44"/>
        <v>0.54251157407407391</v>
      </c>
      <c r="AL57" s="7">
        <f t="shared" ca="1" si="3"/>
        <v>20</v>
      </c>
      <c r="AM57" s="8">
        <f t="shared" ca="1" si="15"/>
        <v>2.3148148148148149E-4</v>
      </c>
      <c r="AN57" s="8">
        <f t="shared" ca="1" si="16"/>
        <v>0.54274305555555535</v>
      </c>
      <c r="AO57" s="7" t="str">
        <f t="shared" ca="1" si="4"/>
        <v>Debit</v>
      </c>
      <c r="AP57" s="1">
        <f t="shared" ca="1" si="43"/>
        <v>0</v>
      </c>
      <c r="AQ57" s="1">
        <f t="shared" ca="1" si="17"/>
        <v>1.8749999999999999E-3</v>
      </c>
      <c r="AR57">
        <f t="shared" si="18"/>
        <v>1</v>
      </c>
      <c r="AS57" s="33">
        <f t="shared" ca="1" si="42"/>
        <v>0</v>
      </c>
      <c r="AT57" s="33">
        <f t="shared" ca="1" si="19"/>
        <v>1.8749999999999999E-3</v>
      </c>
      <c r="AX57">
        <f t="shared" si="45"/>
        <v>53</v>
      </c>
      <c r="AY57" s="33">
        <v>7.3580883288790015E-4</v>
      </c>
      <c r="BD57" s="34">
        <f t="shared" si="21"/>
        <v>1.112383861524787E-3</v>
      </c>
      <c r="BE57">
        <v>2</v>
      </c>
    </row>
    <row r="58" spans="1:57">
      <c r="A58" s="2">
        <v>134</v>
      </c>
      <c r="B58" s="1">
        <f t="shared" si="5"/>
        <v>1.5509259259259259E-3</v>
      </c>
      <c r="C58" s="5">
        <f t="shared" si="22"/>
        <v>0.54241898148148127</v>
      </c>
      <c r="D58" s="18">
        <f t="shared" si="0"/>
        <v>0.54241898148148127</v>
      </c>
      <c r="E58" s="21">
        <f t="shared" ca="1" si="23"/>
        <v>0</v>
      </c>
      <c r="F58" s="18">
        <f t="shared" ca="1" si="24"/>
        <v>0.54241898148148127</v>
      </c>
      <c r="G58" s="25">
        <f t="shared" ca="1" si="6"/>
        <v>18</v>
      </c>
      <c r="H58" s="18">
        <f t="shared" ca="1" si="25"/>
        <v>2.0833333333333335E-4</v>
      </c>
      <c r="I58" s="18">
        <f t="shared" ca="1" si="26"/>
        <v>0.54262731481481463</v>
      </c>
      <c r="J58" s="16">
        <f t="shared" ca="1" si="27"/>
        <v>0.54262731481481463</v>
      </c>
      <c r="K58" s="23">
        <f t="shared" ca="1" si="28"/>
        <v>0</v>
      </c>
      <c r="L58" s="16">
        <f t="shared" ca="1" si="29"/>
        <v>0.54262731481481463</v>
      </c>
      <c r="M58" s="15">
        <f t="shared" ca="1" si="7"/>
        <v>19</v>
      </c>
      <c r="N58" s="16">
        <f t="shared" ca="1" si="8"/>
        <v>2.199074074074074E-4</v>
      </c>
      <c r="O58" s="16">
        <f t="shared" ca="1" si="30"/>
        <v>0.54284722222222204</v>
      </c>
      <c r="P58" s="14">
        <f t="shared" ca="1" si="31"/>
        <v>0.54284722222222204</v>
      </c>
      <c r="Q58" s="23">
        <f>0</f>
        <v>0</v>
      </c>
      <c r="R58" s="14">
        <f t="shared" ca="1" si="32"/>
        <v>0.54284722222222204</v>
      </c>
      <c r="S58" s="13">
        <f t="shared" ca="1" si="9"/>
        <v>23</v>
      </c>
      <c r="T58" s="14">
        <f t="shared" ca="1" si="10"/>
        <v>2.6620370370370372E-4</v>
      </c>
      <c r="U58" s="14">
        <f t="shared" ca="1" si="33"/>
        <v>0.54311342592592571</v>
      </c>
      <c r="V58" s="12">
        <f t="shared" ca="1" si="34"/>
        <v>0.54311342592592571</v>
      </c>
      <c r="W58" s="23">
        <f>0</f>
        <v>0</v>
      </c>
      <c r="X58" s="12">
        <f t="shared" ca="1" si="35"/>
        <v>0.54311342592592571</v>
      </c>
      <c r="Y58" s="11">
        <f t="shared" ca="1" si="11"/>
        <v>21</v>
      </c>
      <c r="Z58" s="12">
        <f t="shared" ca="1" si="12"/>
        <v>2.4305555555555555E-4</v>
      </c>
      <c r="AA58" s="12">
        <f t="shared" ca="1" si="36"/>
        <v>0.5433564814814813</v>
      </c>
      <c r="AB58" s="10">
        <f t="shared" ca="1" si="37"/>
        <v>0.5433564814814813</v>
      </c>
      <c r="AC58" s="45">
        <f t="shared" ca="1" si="13"/>
        <v>0</v>
      </c>
      <c r="AD58" s="10">
        <f t="shared" ca="1" si="38"/>
        <v>0.5433564814814813</v>
      </c>
      <c r="AE58" s="9">
        <f t="shared" ca="1" si="1"/>
        <v>22</v>
      </c>
      <c r="AF58" s="10">
        <f t="shared" ca="1" si="14"/>
        <v>2.5462962962962961E-4</v>
      </c>
      <c r="AG58" s="10">
        <f t="shared" ca="1" si="39"/>
        <v>0.54361111111111093</v>
      </c>
      <c r="AH58" s="9" t="str">
        <f t="shared" ca="1" si="2"/>
        <v>Bowl</v>
      </c>
      <c r="AI58" s="8">
        <f t="shared" ca="1" si="40"/>
        <v>0.54361111111111093</v>
      </c>
      <c r="AJ58" s="23">
        <f t="shared" ca="1" si="41"/>
        <v>0</v>
      </c>
      <c r="AK58" s="8">
        <f t="shared" ca="1" si="44"/>
        <v>0.54361111111111093</v>
      </c>
      <c r="AL58" s="7">
        <f t="shared" ca="1" si="3"/>
        <v>29</v>
      </c>
      <c r="AM58" s="8">
        <f t="shared" ca="1" si="15"/>
        <v>3.3564814814814812E-4</v>
      </c>
      <c r="AN58" s="8">
        <f t="shared" ca="1" si="16"/>
        <v>0.54394675925925906</v>
      </c>
      <c r="AO58" s="7" t="str">
        <f t="shared" ca="1" si="4"/>
        <v>Debit</v>
      </c>
      <c r="AP58" s="1">
        <f t="shared" ca="1" si="43"/>
        <v>0</v>
      </c>
      <c r="AQ58" s="1">
        <f t="shared" ca="1" si="17"/>
        <v>1.5277777777777776E-3</v>
      </c>
      <c r="AR58">
        <f t="shared" si="18"/>
        <v>1</v>
      </c>
      <c r="AS58" s="33">
        <f t="shared" ca="1" si="42"/>
        <v>0</v>
      </c>
      <c r="AT58" s="33">
        <f t="shared" ca="1" si="19"/>
        <v>1.5277777777777776E-3</v>
      </c>
      <c r="AX58">
        <f t="shared" si="45"/>
        <v>54</v>
      </c>
      <c r="AY58" s="33">
        <v>6.4409125620470476E-4</v>
      </c>
      <c r="BD58" s="34">
        <f t="shared" si="21"/>
        <v>1.1239579355988611E-3</v>
      </c>
      <c r="BE58">
        <v>2</v>
      </c>
    </row>
    <row r="59" spans="1:57">
      <c r="A59" s="2">
        <v>225</v>
      </c>
      <c r="B59" s="1">
        <f t="shared" si="5"/>
        <v>2.6041666666666665E-3</v>
      </c>
      <c r="C59" s="5">
        <f t="shared" si="22"/>
        <v>0.5450231481481479</v>
      </c>
      <c r="D59" s="18">
        <f t="shared" si="0"/>
        <v>0.5450231481481479</v>
      </c>
      <c r="E59" s="21">
        <f t="shared" ca="1" si="23"/>
        <v>0</v>
      </c>
      <c r="F59" s="18">
        <f t="shared" ca="1" si="24"/>
        <v>0.5450231481481479</v>
      </c>
      <c r="G59" s="25">
        <f t="shared" ca="1" si="6"/>
        <v>16</v>
      </c>
      <c r="H59" s="18">
        <f t="shared" ca="1" si="25"/>
        <v>1.8518518518518518E-4</v>
      </c>
      <c r="I59" s="18">
        <f t="shared" ca="1" si="26"/>
        <v>0.54520833333333307</v>
      </c>
      <c r="J59" s="16">
        <f t="shared" ca="1" si="27"/>
        <v>0.54520833333333307</v>
      </c>
      <c r="K59" s="23">
        <f t="shared" ca="1" si="28"/>
        <v>0</v>
      </c>
      <c r="L59" s="16">
        <f t="shared" ca="1" si="29"/>
        <v>0.54520833333333307</v>
      </c>
      <c r="M59" s="15">
        <f t="shared" ca="1" si="7"/>
        <v>31</v>
      </c>
      <c r="N59" s="16">
        <f t="shared" ca="1" si="8"/>
        <v>3.5879629629629629E-4</v>
      </c>
      <c r="O59" s="16">
        <f t="shared" ca="1" si="30"/>
        <v>0.54556712962962939</v>
      </c>
      <c r="P59" s="14">
        <f t="shared" ca="1" si="31"/>
        <v>0.54556712962962939</v>
      </c>
      <c r="Q59" s="23">
        <f>0</f>
        <v>0</v>
      </c>
      <c r="R59" s="14">
        <f t="shared" ca="1" si="32"/>
        <v>0.54556712962962939</v>
      </c>
      <c r="S59" s="13">
        <f t="shared" ca="1" si="9"/>
        <v>22</v>
      </c>
      <c r="T59" s="14">
        <f t="shared" ca="1" si="10"/>
        <v>2.5462962962962961E-4</v>
      </c>
      <c r="U59" s="14">
        <f t="shared" ca="1" si="33"/>
        <v>0.54582175925925902</v>
      </c>
      <c r="V59" s="12">
        <f t="shared" ca="1" si="34"/>
        <v>0.54582175925925902</v>
      </c>
      <c r="W59" s="23">
        <f>0</f>
        <v>0</v>
      </c>
      <c r="X59" s="12">
        <f t="shared" ca="1" si="35"/>
        <v>0.54582175925925902</v>
      </c>
      <c r="Y59" s="11">
        <f t="shared" ca="1" si="11"/>
        <v>39</v>
      </c>
      <c r="Z59" s="12">
        <f t="shared" ca="1" si="12"/>
        <v>4.5138888888888887E-4</v>
      </c>
      <c r="AA59" s="12">
        <f t="shared" ca="1" si="36"/>
        <v>0.54627314814814787</v>
      </c>
      <c r="AB59" s="10">
        <f t="shared" ca="1" si="37"/>
        <v>0.54627314814814787</v>
      </c>
      <c r="AC59" s="45">
        <f t="shared" ca="1" si="13"/>
        <v>0</v>
      </c>
      <c r="AD59" s="10">
        <f t="shared" ca="1" si="38"/>
        <v>0.54627314814814787</v>
      </c>
      <c r="AE59" s="9">
        <f t="shared" ca="1" si="1"/>
        <v>41</v>
      </c>
      <c r="AF59" s="10">
        <f t="shared" ca="1" si="14"/>
        <v>4.7453703703703704E-4</v>
      </c>
      <c r="AG59" s="10">
        <f t="shared" ca="1" si="39"/>
        <v>0.54674768518518491</v>
      </c>
      <c r="AH59" s="9" t="str">
        <f t="shared" ca="1" si="2"/>
        <v>Quesadilla</v>
      </c>
      <c r="AI59" s="8">
        <f t="shared" ca="1" si="40"/>
        <v>0.54674768518518491</v>
      </c>
      <c r="AJ59" s="23">
        <f t="shared" ca="1" si="41"/>
        <v>0</v>
      </c>
      <c r="AK59" s="8">
        <f t="shared" ca="1" si="44"/>
        <v>0.54674768518518491</v>
      </c>
      <c r="AL59" s="7">
        <f t="shared" ca="1" si="3"/>
        <v>31</v>
      </c>
      <c r="AM59" s="8">
        <f t="shared" ca="1" si="15"/>
        <v>3.5879629629629629E-4</v>
      </c>
      <c r="AN59" s="8">
        <f t="shared" ca="1" si="16"/>
        <v>0.54710648148148122</v>
      </c>
      <c r="AO59" s="7" t="str">
        <f t="shared" ca="1" si="4"/>
        <v>Cash</v>
      </c>
      <c r="AP59" s="1">
        <f t="shared" ca="1" si="43"/>
        <v>0</v>
      </c>
      <c r="AQ59" s="1">
        <f t="shared" ca="1" si="17"/>
        <v>2.0833333333333333E-3</v>
      </c>
      <c r="AR59">
        <f t="shared" si="18"/>
        <v>1</v>
      </c>
      <c r="AS59" s="33">
        <f t="shared" ca="1" si="42"/>
        <v>0</v>
      </c>
      <c r="AT59" s="33">
        <f t="shared" ca="1" si="19"/>
        <v>2.0833333333333333E-3</v>
      </c>
      <c r="AX59">
        <f t="shared" si="45"/>
        <v>55</v>
      </c>
      <c r="AY59" s="33">
        <v>7.2578592338050623E-4</v>
      </c>
      <c r="BD59" s="34">
        <f t="shared" si="21"/>
        <v>1.1355320096729351E-3</v>
      </c>
      <c r="BE59">
        <v>3</v>
      </c>
    </row>
    <row r="60" spans="1:57">
      <c r="A60" s="2">
        <v>238</v>
      </c>
      <c r="B60" s="1">
        <f t="shared" si="5"/>
        <v>2.7546296296296294E-3</v>
      </c>
      <c r="C60" s="5">
        <f t="shared" si="22"/>
        <v>0.54777777777777747</v>
      </c>
      <c r="D60" s="18">
        <f t="shared" si="0"/>
        <v>0.54777777777777747</v>
      </c>
      <c r="E60" s="21">
        <f t="shared" ca="1" si="23"/>
        <v>0</v>
      </c>
      <c r="F60" s="18">
        <f t="shared" ca="1" si="24"/>
        <v>0.54777777777777747</v>
      </c>
      <c r="G60" s="25">
        <f t="shared" ca="1" si="6"/>
        <v>23</v>
      </c>
      <c r="H60" s="18">
        <f t="shared" ca="1" si="25"/>
        <v>2.6620370370370372E-4</v>
      </c>
      <c r="I60" s="18">
        <f t="shared" ca="1" si="26"/>
        <v>0.54804398148148115</v>
      </c>
      <c r="J60" s="16">
        <f t="shared" ca="1" si="27"/>
        <v>0.54804398148148115</v>
      </c>
      <c r="K60" s="23">
        <f t="shared" ca="1" si="28"/>
        <v>0</v>
      </c>
      <c r="L60" s="16">
        <f t="shared" ca="1" si="29"/>
        <v>0.54804398148148115</v>
      </c>
      <c r="M60" s="15">
        <f t="shared" ca="1" si="7"/>
        <v>22</v>
      </c>
      <c r="N60" s="16">
        <f t="shared" ca="1" si="8"/>
        <v>2.5462962962962961E-4</v>
      </c>
      <c r="O60" s="16">
        <f t="shared" ca="1" si="30"/>
        <v>0.54829861111111078</v>
      </c>
      <c r="P60" s="14">
        <f t="shared" ca="1" si="31"/>
        <v>0.54829861111111078</v>
      </c>
      <c r="Q60" s="23">
        <f>0</f>
        <v>0</v>
      </c>
      <c r="R60" s="14">
        <f t="shared" ca="1" si="32"/>
        <v>0.54829861111111078</v>
      </c>
      <c r="S60" s="13">
        <f t="shared" ca="1" si="9"/>
        <v>37</v>
      </c>
      <c r="T60" s="14">
        <f t="shared" ca="1" si="10"/>
        <v>4.2824074074074075E-4</v>
      </c>
      <c r="U60" s="14">
        <f t="shared" ca="1" si="33"/>
        <v>0.54872685185185155</v>
      </c>
      <c r="V60" s="12">
        <f t="shared" ca="1" si="34"/>
        <v>0.54872685185185155</v>
      </c>
      <c r="W60" s="23">
        <f>0</f>
        <v>0</v>
      </c>
      <c r="X60" s="12">
        <f t="shared" ca="1" si="35"/>
        <v>0.54872685185185155</v>
      </c>
      <c r="Y60" s="11">
        <f t="shared" ca="1" si="11"/>
        <v>33</v>
      </c>
      <c r="Z60" s="12">
        <f t="shared" ca="1" si="12"/>
        <v>3.8194444444444446E-4</v>
      </c>
      <c r="AA60" s="12">
        <f t="shared" ca="1" si="36"/>
        <v>0.54910879629629594</v>
      </c>
      <c r="AB60" s="10">
        <f t="shared" ca="1" si="37"/>
        <v>0.54910879629629594</v>
      </c>
      <c r="AC60" s="45">
        <f t="shared" ca="1" si="13"/>
        <v>0</v>
      </c>
      <c r="AD60" s="10">
        <f t="shared" ca="1" si="38"/>
        <v>0.54910879629629594</v>
      </c>
      <c r="AE60" s="9">
        <f t="shared" ca="1" si="1"/>
        <v>45</v>
      </c>
      <c r="AF60" s="10">
        <f t="shared" ca="1" si="14"/>
        <v>5.2083333333333333E-4</v>
      </c>
      <c r="AG60" s="10">
        <f t="shared" ca="1" si="39"/>
        <v>0.54962962962962925</v>
      </c>
      <c r="AH60" s="9" t="str">
        <f t="shared" ca="1" si="2"/>
        <v>Bowl</v>
      </c>
      <c r="AI60" s="8">
        <f t="shared" ca="1" si="40"/>
        <v>0.54962962962962925</v>
      </c>
      <c r="AJ60" s="23">
        <f t="shared" ca="1" si="41"/>
        <v>0</v>
      </c>
      <c r="AK60" s="8">
        <f t="shared" ca="1" si="44"/>
        <v>0.54962962962962925</v>
      </c>
      <c r="AL60" s="7">
        <f t="shared" ca="1" si="3"/>
        <v>22</v>
      </c>
      <c r="AM60" s="8">
        <f t="shared" ca="1" si="15"/>
        <v>2.5462962962962961E-4</v>
      </c>
      <c r="AN60" s="8">
        <f t="shared" ca="1" si="16"/>
        <v>0.54988425925925888</v>
      </c>
      <c r="AO60" s="7" t="str">
        <f t="shared" ca="1" si="4"/>
        <v>Debit</v>
      </c>
      <c r="AP60" s="1">
        <f t="shared" ca="1" si="43"/>
        <v>0</v>
      </c>
      <c r="AQ60" s="1">
        <f t="shared" ca="1" si="17"/>
        <v>2.1064814814814813E-3</v>
      </c>
      <c r="AR60">
        <f t="shared" si="18"/>
        <v>1</v>
      </c>
      <c r="AS60" s="33">
        <f t="shared" ca="1" si="42"/>
        <v>0</v>
      </c>
      <c r="AT60" s="33">
        <f t="shared" ca="1" si="19"/>
        <v>2.1064814814814813E-3</v>
      </c>
      <c r="AX60">
        <f t="shared" si="45"/>
        <v>56</v>
      </c>
      <c r="AY60" s="33">
        <v>8.2935598829075538E-4</v>
      </c>
      <c r="BD60" s="34">
        <f t="shared" si="21"/>
        <v>1.1471060837470091E-3</v>
      </c>
      <c r="BE60">
        <v>0</v>
      </c>
    </row>
    <row r="61" spans="1:57">
      <c r="A61" s="2">
        <v>117</v>
      </c>
      <c r="B61" s="1">
        <f t="shared" si="5"/>
        <v>1.3541666666666667E-3</v>
      </c>
      <c r="C61" s="5">
        <f t="shared" si="22"/>
        <v>0.54913194444444413</v>
      </c>
      <c r="D61" s="18">
        <f t="shared" si="0"/>
        <v>0.54913194444444413</v>
      </c>
      <c r="E61" s="21">
        <f t="shared" ca="1" si="23"/>
        <v>0</v>
      </c>
      <c r="F61" s="18">
        <f t="shared" ca="1" si="24"/>
        <v>0.54913194444444413</v>
      </c>
      <c r="G61" s="25">
        <f t="shared" ca="1" si="6"/>
        <v>29</v>
      </c>
      <c r="H61" s="18">
        <f t="shared" ca="1" si="25"/>
        <v>3.3564814814814812E-4</v>
      </c>
      <c r="I61" s="18">
        <f t="shared" ca="1" si="26"/>
        <v>0.54946759259259226</v>
      </c>
      <c r="J61" s="16">
        <f t="shared" ca="1" si="27"/>
        <v>0.54946759259259226</v>
      </c>
      <c r="K61" s="23">
        <f t="shared" ca="1" si="28"/>
        <v>0</v>
      </c>
      <c r="L61" s="16">
        <f t="shared" ca="1" si="29"/>
        <v>0.54946759259259226</v>
      </c>
      <c r="M61" s="15">
        <f t="shared" ca="1" si="7"/>
        <v>11</v>
      </c>
      <c r="N61" s="16">
        <f t="shared" ca="1" si="8"/>
        <v>1.273148148148148E-4</v>
      </c>
      <c r="O61" s="16">
        <f t="shared" ca="1" si="30"/>
        <v>0.54959490740740702</v>
      </c>
      <c r="P61" s="14">
        <f t="shared" ca="1" si="31"/>
        <v>0.54959490740740702</v>
      </c>
      <c r="Q61" s="23">
        <f>0</f>
        <v>0</v>
      </c>
      <c r="R61" s="14">
        <f t="shared" ca="1" si="32"/>
        <v>0.54959490740740702</v>
      </c>
      <c r="S61" s="13">
        <f t="shared" ca="1" si="9"/>
        <v>21</v>
      </c>
      <c r="T61" s="14">
        <f t="shared" ca="1" si="10"/>
        <v>2.4305555555555555E-4</v>
      </c>
      <c r="U61" s="14">
        <f t="shared" ca="1" si="33"/>
        <v>0.54983796296296261</v>
      </c>
      <c r="V61" s="12">
        <f t="shared" ca="1" si="34"/>
        <v>0.54983796296296261</v>
      </c>
      <c r="W61" s="23">
        <f>0</f>
        <v>0</v>
      </c>
      <c r="X61" s="12">
        <f t="shared" ca="1" si="35"/>
        <v>0.54983796296296261</v>
      </c>
      <c r="Y61" s="11">
        <f t="shared" ca="1" si="11"/>
        <v>33</v>
      </c>
      <c r="Z61" s="12">
        <f t="shared" ca="1" si="12"/>
        <v>3.8194444444444446E-4</v>
      </c>
      <c r="AA61" s="12">
        <f t="shared" ca="1" si="36"/>
        <v>0.55021990740740701</v>
      </c>
      <c r="AB61" s="10">
        <f t="shared" ca="1" si="37"/>
        <v>0.55021990740740701</v>
      </c>
      <c r="AC61" s="45">
        <f t="shared" ca="1" si="13"/>
        <v>0</v>
      </c>
      <c r="AD61" s="10">
        <f t="shared" ca="1" si="38"/>
        <v>0.55021990740740701</v>
      </c>
      <c r="AE61" s="9">
        <f t="shared" ca="1" si="1"/>
        <v>43</v>
      </c>
      <c r="AF61" s="10">
        <f t="shared" ca="1" si="14"/>
        <v>4.9768518518518521E-4</v>
      </c>
      <c r="AG61" s="10">
        <f t="shared" ca="1" si="39"/>
        <v>0.55071759259259223</v>
      </c>
      <c r="AH61" s="9" t="str">
        <f t="shared" ca="1" si="2"/>
        <v>Bowl</v>
      </c>
      <c r="AI61" s="8">
        <f t="shared" ca="1" si="40"/>
        <v>0.55071759259259223</v>
      </c>
      <c r="AJ61" s="23">
        <f t="shared" ca="1" si="41"/>
        <v>0</v>
      </c>
      <c r="AK61" s="8">
        <f t="shared" ca="1" si="44"/>
        <v>0.55071759259259223</v>
      </c>
      <c r="AL61" s="7">
        <f t="shared" ca="1" si="3"/>
        <v>10</v>
      </c>
      <c r="AM61" s="8">
        <f t="shared" ca="1" si="15"/>
        <v>1.1574074074074075E-4</v>
      </c>
      <c r="AN61" s="8">
        <f t="shared" ca="1" si="16"/>
        <v>0.55083333333333295</v>
      </c>
      <c r="AO61" s="7" t="str">
        <f t="shared" ca="1" si="4"/>
        <v>Debit</v>
      </c>
      <c r="AP61" s="1">
        <f t="shared" ca="1" si="43"/>
        <v>0</v>
      </c>
      <c r="AQ61" s="1">
        <f t="shared" ca="1" si="17"/>
        <v>1.7013888888888888E-3</v>
      </c>
      <c r="AR61">
        <f t="shared" si="18"/>
        <v>1</v>
      </c>
      <c r="AS61" s="33">
        <f t="shared" ca="1" si="42"/>
        <v>0</v>
      </c>
      <c r="AT61" s="33">
        <f t="shared" ca="1" si="19"/>
        <v>1.7013888888888888E-3</v>
      </c>
      <c r="AX61">
        <f t="shared" si="45"/>
        <v>57</v>
      </c>
      <c r="AY61" s="33">
        <v>6.9150120911293895E-4</v>
      </c>
      <c r="BD61" s="34">
        <f t="shared" si="21"/>
        <v>1.1586801578210831E-3</v>
      </c>
      <c r="BE61">
        <v>1</v>
      </c>
    </row>
    <row r="62" spans="1:57">
      <c r="A62" s="2">
        <v>207</v>
      </c>
      <c r="B62" s="1">
        <f t="shared" si="5"/>
        <v>2.3958333333333331E-3</v>
      </c>
      <c r="C62" s="5">
        <f t="shared" si="22"/>
        <v>0.55152777777777751</v>
      </c>
      <c r="D62" s="18">
        <f t="shared" si="0"/>
        <v>0.55152777777777751</v>
      </c>
      <c r="E62" s="21">
        <f t="shared" ca="1" si="23"/>
        <v>0</v>
      </c>
      <c r="F62" s="18">
        <f t="shared" ca="1" si="24"/>
        <v>0.55152777777777751</v>
      </c>
      <c r="G62" s="25">
        <f t="shared" ca="1" si="6"/>
        <v>28</v>
      </c>
      <c r="H62" s="18">
        <f t="shared" ca="1" si="25"/>
        <v>3.2407407407407406E-4</v>
      </c>
      <c r="I62" s="18">
        <f t="shared" ca="1" si="26"/>
        <v>0.55185185185185159</v>
      </c>
      <c r="J62" s="16">
        <f t="shared" ca="1" si="27"/>
        <v>0.55185185185185159</v>
      </c>
      <c r="K62" s="23">
        <f t="shared" ca="1" si="28"/>
        <v>0</v>
      </c>
      <c r="L62" s="16">
        <f t="shared" ca="1" si="29"/>
        <v>0.55185185185185159</v>
      </c>
      <c r="M62" s="15">
        <f t="shared" ca="1" si="7"/>
        <v>25</v>
      </c>
      <c r="N62" s="16">
        <f t="shared" ca="1" si="8"/>
        <v>2.8935185185185184E-4</v>
      </c>
      <c r="O62" s="16">
        <f t="shared" ca="1" si="30"/>
        <v>0.55214120370370345</v>
      </c>
      <c r="P62" s="14">
        <f t="shared" ca="1" si="31"/>
        <v>0.55214120370370345</v>
      </c>
      <c r="Q62" s="23">
        <f>0</f>
        <v>0</v>
      </c>
      <c r="R62" s="14">
        <f t="shared" ca="1" si="32"/>
        <v>0.55214120370370345</v>
      </c>
      <c r="S62" s="13">
        <f t="shared" ca="1" si="9"/>
        <v>31</v>
      </c>
      <c r="T62" s="14">
        <f t="shared" ca="1" si="10"/>
        <v>3.5879629629629629E-4</v>
      </c>
      <c r="U62" s="14">
        <f t="shared" ca="1" si="33"/>
        <v>0.55249999999999977</v>
      </c>
      <c r="V62" s="12">
        <f t="shared" ca="1" si="34"/>
        <v>0.55249999999999977</v>
      </c>
      <c r="W62" s="23">
        <f>0</f>
        <v>0</v>
      </c>
      <c r="X62" s="12">
        <f t="shared" ca="1" si="35"/>
        <v>0.55249999999999977</v>
      </c>
      <c r="Y62" s="11">
        <f t="shared" ca="1" si="11"/>
        <v>22</v>
      </c>
      <c r="Z62" s="12">
        <f t="shared" ca="1" si="12"/>
        <v>2.5462962962962961E-4</v>
      </c>
      <c r="AA62" s="12">
        <f t="shared" ca="1" si="36"/>
        <v>0.5527546296296294</v>
      </c>
      <c r="AB62" s="10">
        <f t="shared" ca="1" si="37"/>
        <v>0.5527546296296294</v>
      </c>
      <c r="AC62" s="45">
        <f t="shared" ca="1" si="13"/>
        <v>0</v>
      </c>
      <c r="AD62" s="10">
        <f t="shared" ca="1" si="38"/>
        <v>0.5527546296296294</v>
      </c>
      <c r="AE62" s="9">
        <f t="shared" ca="1" si="1"/>
        <v>30</v>
      </c>
      <c r="AF62" s="10">
        <f t="shared" ca="1" si="14"/>
        <v>3.4722222222222224E-4</v>
      </c>
      <c r="AG62" s="10">
        <f t="shared" ca="1" si="39"/>
        <v>0.55310185185185168</v>
      </c>
      <c r="AH62" s="9" t="str">
        <f t="shared" ca="1" si="2"/>
        <v>Bowl</v>
      </c>
      <c r="AI62" s="8">
        <f t="shared" ca="1" si="40"/>
        <v>0.55310185185185168</v>
      </c>
      <c r="AJ62" s="23">
        <f t="shared" ca="1" si="41"/>
        <v>0</v>
      </c>
      <c r="AK62" s="8">
        <f t="shared" ca="1" si="44"/>
        <v>0.55310185185185168</v>
      </c>
      <c r="AL62" s="7">
        <f t="shared" ca="1" si="3"/>
        <v>18</v>
      </c>
      <c r="AM62" s="8">
        <f t="shared" ca="1" si="15"/>
        <v>2.0833333333333335E-4</v>
      </c>
      <c r="AN62" s="8">
        <f t="shared" ca="1" si="16"/>
        <v>0.55331018518518504</v>
      </c>
      <c r="AO62" s="7" t="str">
        <f t="shared" ca="1" si="4"/>
        <v>Debit</v>
      </c>
      <c r="AP62" s="1">
        <f t="shared" ca="1" si="43"/>
        <v>0</v>
      </c>
      <c r="AQ62" s="1">
        <f t="shared" ca="1" si="17"/>
        <v>1.7824074074074072E-3</v>
      </c>
      <c r="AR62">
        <f t="shared" si="18"/>
        <v>1</v>
      </c>
      <c r="AS62" s="33">
        <f t="shared" ca="1" si="42"/>
        <v>0</v>
      </c>
      <c r="AT62" s="33">
        <f t="shared" ca="1" si="19"/>
        <v>1.7824074074074072E-3</v>
      </c>
      <c r="AX62">
        <f t="shared" si="45"/>
        <v>58</v>
      </c>
      <c r="AY62" s="33">
        <v>7.476215476645299E-4</v>
      </c>
      <c r="BD62" s="34">
        <f t="shared" si="21"/>
        <v>1.1702542318951571E-3</v>
      </c>
      <c r="BE62">
        <v>1</v>
      </c>
    </row>
    <row r="63" spans="1:57">
      <c r="A63" s="2">
        <v>136</v>
      </c>
      <c r="B63" s="1">
        <f t="shared" si="5"/>
        <v>1.5740740740740741E-3</v>
      </c>
      <c r="C63" s="5">
        <f t="shared" si="22"/>
        <v>0.55310185185185157</v>
      </c>
      <c r="D63" s="18">
        <f t="shared" si="0"/>
        <v>0.55310185185185157</v>
      </c>
      <c r="E63" s="21">
        <f t="shared" ca="1" si="23"/>
        <v>0</v>
      </c>
      <c r="F63" s="18">
        <f t="shared" ca="1" si="24"/>
        <v>0.55310185185185157</v>
      </c>
      <c r="G63" s="25">
        <f t="shared" ca="1" si="6"/>
        <v>18</v>
      </c>
      <c r="H63" s="18">
        <f t="shared" ca="1" si="25"/>
        <v>2.0833333333333335E-4</v>
      </c>
      <c r="I63" s="18">
        <f t="shared" ca="1" si="26"/>
        <v>0.55331018518518493</v>
      </c>
      <c r="J63" s="16">
        <f t="shared" ca="1" si="27"/>
        <v>0.55331018518518493</v>
      </c>
      <c r="K63" s="23">
        <f t="shared" ca="1" si="28"/>
        <v>0</v>
      </c>
      <c r="L63" s="16">
        <f t="shared" ca="1" si="29"/>
        <v>0.55331018518518493</v>
      </c>
      <c r="M63" s="15">
        <f t="shared" ca="1" si="7"/>
        <v>35</v>
      </c>
      <c r="N63" s="16">
        <f t="shared" ca="1" si="8"/>
        <v>4.0509259259259258E-4</v>
      </c>
      <c r="O63" s="16">
        <f t="shared" ca="1" si="30"/>
        <v>0.55371527777777751</v>
      </c>
      <c r="P63" s="14">
        <f t="shared" ca="1" si="31"/>
        <v>0.55371527777777751</v>
      </c>
      <c r="Q63" s="23">
        <f>0</f>
        <v>0</v>
      </c>
      <c r="R63" s="14">
        <f t="shared" ca="1" si="32"/>
        <v>0.55371527777777751</v>
      </c>
      <c r="S63" s="13">
        <f t="shared" ca="1" si="9"/>
        <v>45</v>
      </c>
      <c r="T63" s="14">
        <f t="shared" ca="1" si="10"/>
        <v>5.2083333333333333E-4</v>
      </c>
      <c r="U63" s="14">
        <f t="shared" ca="1" si="33"/>
        <v>0.55423611111111082</v>
      </c>
      <c r="V63" s="12">
        <f t="shared" ca="1" si="34"/>
        <v>0.55423611111111082</v>
      </c>
      <c r="W63" s="23">
        <f>0</f>
        <v>0</v>
      </c>
      <c r="X63" s="12">
        <f t="shared" ca="1" si="35"/>
        <v>0.55423611111111082</v>
      </c>
      <c r="Y63" s="11">
        <f t="shared" ca="1" si="11"/>
        <v>49</v>
      </c>
      <c r="Z63" s="12">
        <f t="shared" ca="1" si="12"/>
        <v>5.6712962962962967E-4</v>
      </c>
      <c r="AA63" s="12">
        <f t="shared" ca="1" si="36"/>
        <v>0.5548032407407405</v>
      </c>
      <c r="AB63" s="10">
        <f t="shared" ca="1" si="37"/>
        <v>0.5548032407407405</v>
      </c>
      <c r="AC63" s="45">
        <f t="shared" ca="1" si="13"/>
        <v>0</v>
      </c>
      <c r="AD63" s="10">
        <f t="shared" ca="1" si="38"/>
        <v>0.5548032407407405</v>
      </c>
      <c r="AE63" s="9">
        <f t="shared" ca="1" si="1"/>
        <v>49</v>
      </c>
      <c r="AF63" s="10">
        <f t="shared" ca="1" si="14"/>
        <v>5.6712962962962967E-4</v>
      </c>
      <c r="AG63" s="10">
        <f t="shared" ca="1" si="39"/>
        <v>0.55537037037037018</v>
      </c>
      <c r="AH63" s="9" t="str">
        <f t="shared" ca="1" si="2"/>
        <v>Quesadilla</v>
      </c>
      <c r="AI63" s="8">
        <f t="shared" ca="1" si="40"/>
        <v>0.55537037037037018</v>
      </c>
      <c r="AJ63" s="23">
        <f t="shared" ca="1" si="41"/>
        <v>0</v>
      </c>
      <c r="AK63" s="8">
        <f t="shared" ca="1" si="44"/>
        <v>0.55537037037037018</v>
      </c>
      <c r="AL63" s="7">
        <f t="shared" ca="1" si="3"/>
        <v>20</v>
      </c>
      <c r="AM63" s="8">
        <f t="shared" ca="1" si="15"/>
        <v>2.3148148148148149E-4</v>
      </c>
      <c r="AN63" s="8">
        <f t="shared" ca="1" si="16"/>
        <v>0.55560185185185162</v>
      </c>
      <c r="AO63" s="7" t="str">
        <f t="shared" ca="1" si="4"/>
        <v>Debit</v>
      </c>
      <c r="AP63" s="1">
        <f t="shared" ca="1" si="43"/>
        <v>0</v>
      </c>
      <c r="AQ63" s="1">
        <f t="shared" ca="1" si="17"/>
        <v>2.5000000000000001E-3</v>
      </c>
      <c r="AR63">
        <f t="shared" si="18"/>
        <v>1</v>
      </c>
      <c r="AS63" s="33">
        <f t="shared" ca="1" si="42"/>
        <v>0</v>
      </c>
      <c r="AT63" s="33">
        <f t="shared" ca="1" si="19"/>
        <v>2.5000000000000001E-3</v>
      </c>
      <c r="AX63">
        <f t="shared" si="45"/>
        <v>59</v>
      </c>
      <c r="AY63" s="33">
        <v>1.0022909507446556E-3</v>
      </c>
      <c r="BD63" s="34">
        <f t="shared" si="21"/>
        <v>1.1818283059692311E-3</v>
      </c>
      <c r="BE63">
        <v>0</v>
      </c>
    </row>
    <row r="64" spans="1:57">
      <c r="A64" s="2">
        <v>240</v>
      </c>
      <c r="B64" s="1">
        <f t="shared" si="5"/>
        <v>2.7777777777777779E-3</v>
      </c>
      <c r="C64" s="5">
        <f t="shared" si="22"/>
        <v>0.55587962962962933</v>
      </c>
      <c r="D64" s="18">
        <f t="shared" si="0"/>
        <v>0.55587962962962933</v>
      </c>
      <c r="E64" s="21">
        <f t="shared" ca="1" si="23"/>
        <v>0</v>
      </c>
      <c r="F64" s="18">
        <f t="shared" ca="1" si="24"/>
        <v>0.55587962962962933</v>
      </c>
      <c r="G64" s="25">
        <f t="shared" ca="1" si="6"/>
        <v>17</v>
      </c>
      <c r="H64" s="18">
        <f t="shared" ca="1" si="25"/>
        <v>1.9675925925925926E-4</v>
      </c>
      <c r="I64" s="18">
        <f t="shared" ca="1" si="26"/>
        <v>0.55607638888888855</v>
      </c>
      <c r="J64" s="16">
        <f t="shared" ca="1" si="27"/>
        <v>0.55607638888888855</v>
      </c>
      <c r="K64" s="23">
        <f t="shared" ca="1" si="28"/>
        <v>0</v>
      </c>
      <c r="L64" s="16">
        <f t="shared" ca="1" si="29"/>
        <v>0.55607638888888855</v>
      </c>
      <c r="M64" s="15">
        <f t="shared" ca="1" si="7"/>
        <v>27</v>
      </c>
      <c r="N64" s="16">
        <f t="shared" ca="1" si="8"/>
        <v>3.1250000000000001E-4</v>
      </c>
      <c r="O64" s="16">
        <f t="shared" ca="1" si="30"/>
        <v>0.5563888888888886</v>
      </c>
      <c r="P64" s="14">
        <f t="shared" ca="1" si="31"/>
        <v>0.5563888888888886</v>
      </c>
      <c r="Q64" s="23">
        <f>0</f>
        <v>0</v>
      </c>
      <c r="R64" s="14">
        <f t="shared" ca="1" si="32"/>
        <v>0.5563888888888886</v>
      </c>
      <c r="S64" s="13">
        <f t="shared" ca="1" si="9"/>
        <v>34</v>
      </c>
      <c r="T64" s="14">
        <f t="shared" ca="1" si="10"/>
        <v>3.9351851851851852E-4</v>
      </c>
      <c r="U64" s="14">
        <f t="shared" ca="1" si="33"/>
        <v>0.55678240740740714</v>
      </c>
      <c r="V64" s="12">
        <f t="shared" ca="1" si="34"/>
        <v>0.55678240740740714</v>
      </c>
      <c r="W64" s="23">
        <f>0</f>
        <v>0</v>
      </c>
      <c r="X64" s="12">
        <f t="shared" ca="1" si="35"/>
        <v>0.55678240740740714</v>
      </c>
      <c r="Y64" s="11">
        <f t="shared" ca="1" si="11"/>
        <v>20</v>
      </c>
      <c r="Z64" s="12">
        <f t="shared" ca="1" si="12"/>
        <v>2.3148148148148149E-4</v>
      </c>
      <c r="AA64" s="12">
        <f t="shared" ca="1" si="36"/>
        <v>0.55701388888888859</v>
      </c>
      <c r="AB64" s="10">
        <f t="shared" ca="1" si="37"/>
        <v>0.55701388888888859</v>
      </c>
      <c r="AC64" s="45">
        <f t="shared" ca="1" si="13"/>
        <v>0</v>
      </c>
      <c r="AD64" s="10">
        <f t="shared" ca="1" si="38"/>
        <v>0.55701388888888859</v>
      </c>
      <c r="AE64" s="9">
        <f t="shared" ca="1" si="1"/>
        <v>45</v>
      </c>
      <c r="AF64" s="10">
        <f t="shared" ca="1" si="14"/>
        <v>5.2083333333333333E-4</v>
      </c>
      <c r="AG64" s="10">
        <f t="shared" ca="1" si="39"/>
        <v>0.55753472222222189</v>
      </c>
      <c r="AH64" s="9" t="str">
        <f t="shared" ca="1" si="2"/>
        <v>Bowl</v>
      </c>
      <c r="AI64" s="8">
        <f t="shared" ca="1" si="40"/>
        <v>0.55753472222222189</v>
      </c>
      <c r="AJ64" s="23">
        <f t="shared" ca="1" si="41"/>
        <v>0</v>
      </c>
      <c r="AK64" s="8">
        <f t="shared" ca="1" si="44"/>
        <v>0.55753472222222189</v>
      </c>
      <c r="AL64" s="7">
        <f t="shared" ca="1" si="3"/>
        <v>29</v>
      </c>
      <c r="AM64" s="8">
        <f t="shared" ca="1" si="15"/>
        <v>3.3564814814814812E-4</v>
      </c>
      <c r="AN64" s="8">
        <f t="shared" ca="1" si="16"/>
        <v>0.55787037037037002</v>
      </c>
      <c r="AO64" s="7" t="str">
        <f t="shared" ca="1" si="4"/>
        <v>Debit</v>
      </c>
      <c r="AP64" s="1">
        <f t="shared" ca="1" si="43"/>
        <v>0</v>
      </c>
      <c r="AQ64" s="1">
        <f t="shared" ca="1" si="17"/>
        <v>1.9907407407407408E-3</v>
      </c>
      <c r="AR64">
        <f t="shared" si="18"/>
        <v>1</v>
      </c>
      <c r="AS64" s="33">
        <f t="shared" ca="1" si="42"/>
        <v>0</v>
      </c>
      <c r="AT64" s="33">
        <f t="shared" ca="1" si="19"/>
        <v>1.9907407407407408E-3</v>
      </c>
      <c r="AX64">
        <f t="shared" si="45"/>
        <v>60</v>
      </c>
      <c r="AY64" s="33">
        <v>7.5056478299611446E-4</v>
      </c>
      <c r="BD64" s="34">
        <f t="shared" si="21"/>
        <v>1.1934023800433051E-3</v>
      </c>
      <c r="BE64">
        <v>2</v>
      </c>
    </row>
    <row r="65" spans="1:57">
      <c r="A65" s="2">
        <v>7</v>
      </c>
      <c r="B65" s="1">
        <f t="shared" si="5"/>
        <v>8.1018518518518516E-5</v>
      </c>
      <c r="C65" s="5">
        <f t="shared" si="22"/>
        <v>0.55596064814814783</v>
      </c>
      <c r="D65" s="18">
        <f t="shared" si="0"/>
        <v>0.55596064814814783</v>
      </c>
      <c r="E65" s="21">
        <f t="shared" ca="1" si="23"/>
        <v>1.1574074074072183E-4</v>
      </c>
      <c r="F65" s="18">
        <f t="shared" ca="1" si="24"/>
        <v>0.55607638888888855</v>
      </c>
      <c r="G65" s="25">
        <f t="shared" ca="1" si="6"/>
        <v>21</v>
      </c>
      <c r="H65" s="18">
        <f t="shared" ca="1" si="25"/>
        <v>2.4305555555555555E-4</v>
      </c>
      <c r="I65" s="18">
        <f t="shared" ca="1" si="26"/>
        <v>0.55631944444444414</v>
      </c>
      <c r="J65" s="16">
        <f t="shared" ca="1" si="27"/>
        <v>0.55631944444444414</v>
      </c>
      <c r="K65" s="23">
        <f t="shared" ca="1" si="28"/>
        <v>6.9444444444444198E-4</v>
      </c>
      <c r="L65" s="16">
        <f t="shared" ca="1" si="29"/>
        <v>0.55701388888888859</v>
      </c>
      <c r="M65" s="15">
        <f t="shared" ca="1" si="7"/>
        <v>22</v>
      </c>
      <c r="N65" s="16">
        <f t="shared" ca="1" si="8"/>
        <v>2.5462962962962961E-4</v>
      </c>
      <c r="O65" s="16">
        <f t="shared" ca="1" si="30"/>
        <v>0.55726851851851822</v>
      </c>
      <c r="P65" s="14">
        <f t="shared" ca="1" si="31"/>
        <v>0.55726851851851822</v>
      </c>
      <c r="Q65" s="23">
        <f>0</f>
        <v>0</v>
      </c>
      <c r="R65" s="14">
        <f t="shared" ca="1" si="32"/>
        <v>0.55726851851851822</v>
      </c>
      <c r="S65" s="13">
        <f t="shared" ca="1" si="9"/>
        <v>16</v>
      </c>
      <c r="T65" s="14">
        <f t="shared" ca="1" si="10"/>
        <v>1.8518518518518518E-4</v>
      </c>
      <c r="U65" s="14">
        <f t="shared" ca="1" si="33"/>
        <v>0.5574537037037034</v>
      </c>
      <c r="V65" s="12">
        <f t="shared" ca="1" si="34"/>
        <v>0.5574537037037034</v>
      </c>
      <c r="W65" s="23">
        <f>0</f>
        <v>0</v>
      </c>
      <c r="X65" s="12">
        <f t="shared" ca="1" si="35"/>
        <v>0.5574537037037034</v>
      </c>
      <c r="Y65" s="11">
        <f t="shared" ca="1" si="11"/>
        <v>34</v>
      </c>
      <c r="Z65" s="12">
        <f t="shared" ca="1" si="12"/>
        <v>3.9351851851851852E-4</v>
      </c>
      <c r="AA65" s="12">
        <f t="shared" ca="1" si="36"/>
        <v>0.55784722222222194</v>
      </c>
      <c r="AB65" s="10">
        <f t="shared" ca="1" si="37"/>
        <v>0.55784722222222194</v>
      </c>
      <c r="AC65" s="45">
        <f t="shared" ca="1" si="13"/>
        <v>0</v>
      </c>
      <c r="AD65" s="10">
        <f t="shared" ca="1" si="38"/>
        <v>0.55784722222222194</v>
      </c>
      <c r="AE65" s="9">
        <f t="shared" ca="1" si="1"/>
        <v>22</v>
      </c>
      <c r="AF65" s="10">
        <f t="shared" ca="1" si="14"/>
        <v>2.5462962962962961E-4</v>
      </c>
      <c r="AG65" s="10">
        <f t="shared" ca="1" si="39"/>
        <v>0.55810185185185157</v>
      </c>
      <c r="AH65" s="9" t="str">
        <f t="shared" ca="1" si="2"/>
        <v>Bowl</v>
      </c>
      <c r="AI65" s="8">
        <f t="shared" ca="1" si="40"/>
        <v>0.55810185185185157</v>
      </c>
      <c r="AJ65" s="23">
        <f t="shared" ca="1" si="41"/>
        <v>0</v>
      </c>
      <c r="AK65" s="8">
        <f t="shared" ca="1" si="44"/>
        <v>0.55810185185185157</v>
      </c>
      <c r="AL65" s="7">
        <f t="shared" ca="1" si="3"/>
        <v>27</v>
      </c>
      <c r="AM65" s="8">
        <f t="shared" ca="1" si="15"/>
        <v>3.1250000000000001E-4</v>
      </c>
      <c r="AN65" s="8">
        <f t="shared" ca="1" si="16"/>
        <v>0.55841435185185162</v>
      </c>
      <c r="AO65" s="7" t="str">
        <f t="shared" ca="1" si="4"/>
        <v>Debit</v>
      </c>
      <c r="AP65" s="1">
        <f t="shared" ca="1" si="43"/>
        <v>8.101851851851638E-4</v>
      </c>
      <c r="AQ65" s="1">
        <f t="shared" ca="1" si="17"/>
        <v>1.6435185185185185E-3</v>
      </c>
      <c r="AR65">
        <f t="shared" si="18"/>
        <v>1</v>
      </c>
      <c r="AS65" s="33">
        <f t="shared" ca="1" si="42"/>
        <v>8.101851851851638E-4</v>
      </c>
      <c r="AT65" s="33">
        <f t="shared" ca="1" si="19"/>
        <v>1.6435185185185185E-3</v>
      </c>
      <c r="AX65">
        <f t="shared" si="45"/>
        <v>61</v>
      </c>
      <c r="AY65" s="33">
        <v>6.9372852233679752E-4</v>
      </c>
      <c r="BD65" s="34">
        <f t="shared" si="21"/>
        <v>1.2049764541173791E-3</v>
      </c>
      <c r="BE65">
        <v>2</v>
      </c>
    </row>
    <row r="66" spans="1:57">
      <c r="A66" s="2">
        <v>227</v>
      </c>
      <c r="B66" s="1">
        <f t="shared" si="5"/>
        <v>2.627314814814815E-3</v>
      </c>
      <c r="C66" s="5">
        <f t="shared" si="22"/>
        <v>0.55858796296296265</v>
      </c>
      <c r="D66" s="18">
        <f t="shared" si="0"/>
        <v>0.55858796296296265</v>
      </c>
      <c r="E66" s="21">
        <f t="shared" ca="1" si="23"/>
        <v>0</v>
      </c>
      <c r="F66" s="18">
        <f t="shared" ca="1" si="24"/>
        <v>0.55858796296296265</v>
      </c>
      <c r="G66" s="25">
        <f t="shared" ca="1" si="6"/>
        <v>13</v>
      </c>
      <c r="H66" s="18">
        <f t="shared" ca="1" si="25"/>
        <v>1.5046296296296297E-4</v>
      </c>
      <c r="I66" s="18">
        <f t="shared" ca="1" si="26"/>
        <v>0.5587384259259256</v>
      </c>
      <c r="J66" s="16">
        <f t="shared" ca="1" si="27"/>
        <v>0.5587384259259256</v>
      </c>
      <c r="K66" s="23">
        <f t="shared" ca="1" si="28"/>
        <v>0</v>
      </c>
      <c r="L66" s="16">
        <f t="shared" ca="1" si="29"/>
        <v>0.5587384259259256</v>
      </c>
      <c r="M66" s="15">
        <f t="shared" ca="1" si="7"/>
        <v>11</v>
      </c>
      <c r="N66" s="16">
        <f t="shared" ca="1" si="8"/>
        <v>1.273148148148148E-4</v>
      </c>
      <c r="O66" s="16">
        <f t="shared" ca="1" si="30"/>
        <v>0.55886574074074036</v>
      </c>
      <c r="P66" s="14">
        <f t="shared" ca="1" si="31"/>
        <v>0.55886574074074036</v>
      </c>
      <c r="Q66" s="23">
        <f>0</f>
        <v>0</v>
      </c>
      <c r="R66" s="14">
        <f t="shared" ca="1" si="32"/>
        <v>0.55886574074074036</v>
      </c>
      <c r="S66" s="13">
        <f t="shared" ca="1" si="9"/>
        <v>20</v>
      </c>
      <c r="T66" s="14">
        <f t="shared" ca="1" si="10"/>
        <v>2.3148148148148149E-4</v>
      </c>
      <c r="U66" s="14">
        <f t="shared" ca="1" si="33"/>
        <v>0.5590972222222218</v>
      </c>
      <c r="V66" s="12">
        <f t="shared" ca="1" si="34"/>
        <v>0.5590972222222218</v>
      </c>
      <c r="W66" s="23">
        <f>0</f>
        <v>0</v>
      </c>
      <c r="X66" s="12">
        <f t="shared" ca="1" si="35"/>
        <v>0.5590972222222218</v>
      </c>
      <c r="Y66" s="11">
        <f t="shared" ca="1" si="11"/>
        <v>43</v>
      </c>
      <c r="Z66" s="12">
        <f t="shared" ca="1" si="12"/>
        <v>4.9768518518518521E-4</v>
      </c>
      <c r="AA66" s="12">
        <f t="shared" ca="1" si="36"/>
        <v>0.55959490740740703</v>
      </c>
      <c r="AB66" s="10">
        <f t="shared" ca="1" si="37"/>
        <v>0.55959490740740703</v>
      </c>
      <c r="AC66" s="45">
        <f t="shared" ca="1" si="13"/>
        <v>0</v>
      </c>
      <c r="AD66" s="10">
        <f t="shared" ca="1" si="38"/>
        <v>0.55959490740740703</v>
      </c>
      <c r="AE66" s="9">
        <f t="shared" ca="1" si="1"/>
        <v>53</v>
      </c>
      <c r="AF66" s="10">
        <f t="shared" ca="1" si="14"/>
        <v>6.134259259259259E-4</v>
      </c>
      <c r="AG66" s="10">
        <f t="shared" ca="1" si="39"/>
        <v>0.56020833333333298</v>
      </c>
      <c r="AH66" s="9" t="str">
        <f t="shared" ca="1" si="2"/>
        <v>Burrito</v>
      </c>
      <c r="AI66" s="8">
        <f t="shared" ca="1" si="40"/>
        <v>0.56020833333333298</v>
      </c>
      <c r="AJ66" s="23">
        <f t="shared" ca="1" si="41"/>
        <v>0</v>
      </c>
      <c r="AK66" s="8">
        <f t="shared" ca="1" si="44"/>
        <v>0.56020833333333298</v>
      </c>
      <c r="AL66" s="7">
        <f t="shared" ca="1" si="3"/>
        <v>22</v>
      </c>
      <c r="AM66" s="8">
        <f t="shared" ca="1" si="15"/>
        <v>2.5462962962962961E-4</v>
      </c>
      <c r="AN66" s="8">
        <f t="shared" ca="1" si="16"/>
        <v>0.56046296296296261</v>
      </c>
      <c r="AO66" s="7" t="str">
        <f t="shared" ca="1" si="4"/>
        <v>Debit</v>
      </c>
      <c r="AP66" s="1">
        <f t="shared" ca="1" si="43"/>
        <v>0</v>
      </c>
      <c r="AQ66" s="1">
        <f t="shared" ca="1" si="17"/>
        <v>1.8749999999999999E-3</v>
      </c>
      <c r="AR66">
        <f t="shared" si="18"/>
        <v>1</v>
      </c>
      <c r="AS66" s="33">
        <f t="shared" ca="1" si="42"/>
        <v>0</v>
      </c>
      <c r="AT66" s="33">
        <f t="shared" ca="1" si="19"/>
        <v>1.8749999999999999E-3</v>
      </c>
      <c r="AX66">
        <f t="shared" si="45"/>
        <v>62</v>
      </c>
      <c r="AY66" s="33">
        <v>5.6565801196388314E-4</v>
      </c>
      <c r="BD66" s="34">
        <f t="shared" si="21"/>
        <v>1.2165505281914531E-3</v>
      </c>
      <c r="BE66">
        <v>0</v>
      </c>
    </row>
    <row r="67" spans="1:57">
      <c r="A67" s="2">
        <v>132</v>
      </c>
      <c r="B67" s="1">
        <f t="shared" si="5"/>
        <v>1.5277777777777779E-3</v>
      </c>
      <c r="C67" s="5">
        <f t="shared" si="22"/>
        <v>0.56011574074074044</v>
      </c>
      <c r="D67" s="18">
        <f t="shared" si="0"/>
        <v>0.56011574074074044</v>
      </c>
      <c r="E67" s="21">
        <f t="shared" ca="1" si="23"/>
        <v>0</v>
      </c>
      <c r="F67" s="18">
        <f t="shared" ca="1" si="24"/>
        <v>0.56011574074074044</v>
      </c>
      <c r="G67" s="25">
        <f t="shared" ca="1" si="6"/>
        <v>22</v>
      </c>
      <c r="H67" s="18">
        <f t="shared" ca="1" si="25"/>
        <v>2.5462962962962961E-4</v>
      </c>
      <c r="I67" s="18">
        <f t="shared" ca="1" si="26"/>
        <v>0.56037037037037007</v>
      </c>
      <c r="J67" s="16">
        <f t="shared" ca="1" si="27"/>
        <v>0.56037037037037007</v>
      </c>
      <c r="K67" s="23">
        <f t="shared" ca="1" si="28"/>
        <v>0</v>
      </c>
      <c r="L67" s="16">
        <f t="shared" ca="1" si="29"/>
        <v>0.56037037037037007</v>
      </c>
      <c r="M67" s="15">
        <f t="shared" ca="1" si="7"/>
        <v>21</v>
      </c>
      <c r="N67" s="16">
        <f t="shared" ca="1" si="8"/>
        <v>2.4305555555555555E-4</v>
      </c>
      <c r="O67" s="16">
        <f t="shared" ca="1" si="30"/>
        <v>0.56061342592592567</v>
      </c>
      <c r="P67" s="14">
        <f t="shared" ca="1" si="31"/>
        <v>0.56061342592592567</v>
      </c>
      <c r="Q67" s="23">
        <f>0</f>
        <v>0</v>
      </c>
      <c r="R67" s="14">
        <f t="shared" ca="1" si="32"/>
        <v>0.56061342592592567</v>
      </c>
      <c r="S67" s="13">
        <f t="shared" ca="1" si="9"/>
        <v>43</v>
      </c>
      <c r="T67" s="14">
        <f t="shared" ca="1" si="10"/>
        <v>4.9768518518518521E-4</v>
      </c>
      <c r="U67" s="14">
        <f t="shared" ca="1" si="33"/>
        <v>0.56111111111111089</v>
      </c>
      <c r="V67" s="12">
        <f t="shared" ca="1" si="34"/>
        <v>0.56111111111111089</v>
      </c>
      <c r="W67" s="23">
        <f>0</f>
        <v>0</v>
      </c>
      <c r="X67" s="12">
        <f t="shared" ca="1" si="35"/>
        <v>0.56111111111111089</v>
      </c>
      <c r="Y67" s="11">
        <f t="shared" ca="1" si="11"/>
        <v>35</v>
      </c>
      <c r="Z67" s="12">
        <f t="shared" ca="1" si="12"/>
        <v>4.0509259259259258E-4</v>
      </c>
      <c r="AA67" s="12">
        <f t="shared" ca="1" si="36"/>
        <v>0.56151620370370348</v>
      </c>
      <c r="AB67" s="10">
        <f t="shared" ca="1" si="37"/>
        <v>0.56151620370370348</v>
      </c>
      <c r="AC67" s="45">
        <f t="shared" ca="1" si="13"/>
        <v>0</v>
      </c>
      <c r="AD67" s="10">
        <f t="shared" ca="1" si="38"/>
        <v>0.56151620370370348</v>
      </c>
      <c r="AE67" s="9">
        <f t="shared" ca="1" si="1"/>
        <v>41</v>
      </c>
      <c r="AF67" s="10">
        <f t="shared" ca="1" si="14"/>
        <v>4.7453703703703704E-4</v>
      </c>
      <c r="AG67" s="10">
        <f t="shared" ca="1" si="39"/>
        <v>0.56199074074074051</v>
      </c>
      <c r="AH67" s="9" t="str">
        <f t="shared" ca="1" si="2"/>
        <v>Bowl</v>
      </c>
      <c r="AI67" s="8">
        <f t="shared" ca="1" si="40"/>
        <v>0.56199074074074051</v>
      </c>
      <c r="AJ67" s="23">
        <f t="shared" ca="1" si="41"/>
        <v>0</v>
      </c>
      <c r="AK67" s="8">
        <f t="shared" ca="1" si="44"/>
        <v>0.56199074074074051</v>
      </c>
      <c r="AL67" s="7">
        <f t="shared" ca="1" si="3"/>
        <v>21</v>
      </c>
      <c r="AM67" s="8">
        <f t="shared" ca="1" si="15"/>
        <v>2.4305555555555555E-4</v>
      </c>
      <c r="AN67" s="8">
        <f t="shared" ca="1" si="16"/>
        <v>0.56223379629629611</v>
      </c>
      <c r="AO67" s="7" t="str">
        <f t="shared" ca="1" si="4"/>
        <v>Debit</v>
      </c>
      <c r="AP67" s="1">
        <f t="shared" ca="1" si="43"/>
        <v>0</v>
      </c>
      <c r="AQ67" s="1">
        <f t="shared" ca="1" si="17"/>
        <v>2.1180555555555553E-3</v>
      </c>
      <c r="AR67">
        <f t="shared" si="18"/>
        <v>1</v>
      </c>
      <c r="AS67" s="33">
        <f t="shared" ca="1" si="42"/>
        <v>0</v>
      </c>
      <c r="AT67" s="33">
        <f t="shared" ca="1" si="19"/>
        <v>2.1180555555555553E-3</v>
      </c>
      <c r="AX67">
        <f t="shared" si="45"/>
        <v>63</v>
      </c>
      <c r="AY67" s="33">
        <v>7.7856529209634413E-4</v>
      </c>
      <c r="BD67" s="34">
        <f t="shared" si="21"/>
        <v>1.2281246022655271E-3</v>
      </c>
      <c r="BE67">
        <v>0</v>
      </c>
    </row>
    <row r="68" spans="1:57">
      <c r="A68" s="2">
        <v>236</v>
      </c>
      <c r="B68" s="1">
        <f t="shared" si="5"/>
        <v>2.7314814814814814E-3</v>
      </c>
      <c r="C68" s="5">
        <f t="shared" si="22"/>
        <v>0.56284722222222194</v>
      </c>
      <c r="D68" s="18">
        <f t="shared" si="0"/>
        <v>0.56284722222222194</v>
      </c>
      <c r="E68" s="21">
        <f t="shared" ca="1" si="23"/>
        <v>0</v>
      </c>
      <c r="F68" s="18">
        <f t="shared" ca="1" si="24"/>
        <v>0.56284722222222194</v>
      </c>
      <c r="G68" s="25">
        <f t="shared" ca="1" si="6"/>
        <v>21</v>
      </c>
      <c r="H68" s="18">
        <f t="shared" ca="1" si="25"/>
        <v>2.4305555555555555E-4</v>
      </c>
      <c r="I68" s="18">
        <f t="shared" ca="1" si="26"/>
        <v>0.56309027777777754</v>
      </c>
      <c r="J68" s="16">
        <f t="shared" ca="1" si="27"/>
        <v>0.56309027777777754</v>
      </c>
      <c r="K68" s="23">
        <f t="shared" ca="1" si="28"/>
        <v>0</v>
      </c>
      <c r="L68" s="16">
        <f t="shared" ca="1" si="29"/>
        <v>0.56309027777777754</v>
      </c>
      <c r="M68" s="15">
        <f t="shared" ca="1" si="7"/>
        <v>32</v>
      </c>
      <c r="N68" s="16">
        <f t="shared" ca="1" si="8"/>
        <v>3.7037037037037035E-4</v>
      </c>
      <c r="O68" s="16">
        <f t="shared" ca="1" si="30"/>
        <v>0.56346064814814789</v>
      </c>
      <c r="P68" s="14">
        <f t="shared" ca="1" si="31"/>
        <v>0.56346064814814789</v>
      </c>
      <c r="Q68" s="23">
        <f>0</f>
        <v>0</v>
      </c>
      <c r="R68" s="14">
        <f t="shared" ca="1" si="32"/>
        <v>0.56346064814814789</v>
      </c>
      <c r="S68" s="13">
        <f t="shared" ca="1" si="9"/>
        <v>21</v>
      </c>
      <c r="T68" s="14">
        <f t="shared" ca="1" si="10"/>
        <v>2.4305555555555555E-4</v>
      </c>
      <c r="U68" s="14">
        <f t="shared" ca="1" si="33"/>
        <v>0.56370370370370348</v>
      </c>
      <c r="V68" s="12">
        <f t="shared" ca="1" si="34"/>
        <v>0.56370370370370348</v>
      </c>
      <c r="W68" s="23">
        <f>0</f>
        <v>0</v>
      </c>
      <c r="X68" s="12">
        <f t="shared" ca="1" si="35"/>
        <v>0.56370370370370348</v>
      </c>
      <c r="Y68" s="11">
        <f t="shared" ca="1" si="11"/>
        <v>44</v>
      </c>
      <c r="Z68" s="12">
        <f t="shared" ca="1" si="12"/>
        <v>5.0925925925925921E-4</v>
      </c>
      <c r="AA68" s="12">
        <f t="shared" ca="1" si="36"/>
        <v>0.56421296296296275</v>
      </c>
      <c r="AB68" s="10">
        <f t="shared" ca="1" si="37"/>
        <v>0.56421296296296275</v>
      </c>
      <c r="AC68" s="45">
        <f t="shared" ca="1" si="13"/>
        <v>0</v>
      </c>
      <c r="AD68" s="10">
        <f t="shared" ca="1" si="38"/>
        <v>0.56421296296296275</v>
      </c>
      <c r="AE68" s="9">
        <f t="shared" ca="1" si="1"/>
        <v>53</v>
      </c>
      <c r="AF68" s="10">
        <f t="shared" ca="1" si="14"/>
        <v>6.134259259259259E-4</v>
      </c>
      <c r="AG68" s="10">
        <f t="shared" ca="1" si="39"/>
        <v>0.5648263888888887</v>
      </c>
      <c r="AH68" s="9" t="str">
        <f t="shared" ca="1" si="2"/>
        <v>Quesadilla</v>
      </c>
      <c r="AI68" s="8">
        <f t="shared" ca="1" si="40"/>
        <v>0.5648263888888887</v>
      </c>
      <c r="AJ68" s="23">
        <f t="shared" ca="1" si="41"/>
        <v>0</v>
      </c>
      <c r="AK68" s="8">
        <f t="shared" ca="1" si="44"/>
        <v>0.5648263888888887</v>
      </c>
      <c r="AL68" s="7">
        <f t="shared" ca="1" si="3"/>
        <v>34</v>
      </c>
      <c r="AM68" s="8">
        <f t="shared" ca="1" si="15"/>
        <v>3.9351851851851852E-4</v>
      </c>
      <c r="AN68" s="8">
        <f t="shared" ca="1" si="16"/>
        <v>0.56521990740740724</v>
      </c>
      <c r="AO68" s="7" t="str">
        <f t="shared" ca="1" si="4"/>
        <v>Cash</v>
      </c>
      <c r="AP68" s="1">
        <f t="shared" ca="1" si="43"/>
        <v>0</v>
      </c>
      <c r="AQ68" s="1">
        <f t="shared" ca="1" si="17"/>
        <v>2.3726851851851851E-3</v>
      </c>
      <c r="AR68">
        <f t="shared" si="18"/>
        <v>1</v>
      </c>
      <c r="AS68" s="33">
        <f t="shared" ca="1" si="42"/>
        <v>0</v>
      </c>
      <c r="AT68" s="33">
        <f t="shared" ca="1" si="19"/>
        <v>2.3726851851851851E-3</v>
      </c>
      <c r="AX68">
        <f t="shared" si="45"/>
        <v>64</v>
      </c>
      <c r="AY68" s="33">
        <v>7.6651393661711126E-4</v>
      </c>
      <c r="BD68" s="34"/>
    </row>
    <row r="69" spans="1:57">
      <c r="A69" s="2">
        <v>191</v>
      </c>
      <c r="B69" s="1">
        <f t="shared" si="5"/>
        <v>2.2106481481481482E-3</v>
      </c>
      <c r="C69" s="5">
        <f t="shared" si="22"/>
        <v>0.56505787037037014</v>
      </c>
      <c r="D69" s="18">
        <f t="shared" ref="D69:D132" si="46">C69</f>
        <v>0.56505787037037014</v>
      </c>
      <c r="E69" s="21">
        <f t="shared" ca="1" si="23"/>
        <v>0</v>
      </c>
      <c r="F69" s="18">
        <f t="shared" ca="1" si="24"/>
        <v>0.56505787037037014</v>
      </c>
      <c r="G69" s="25">
        <f t="shared" ca="1" si="6"/>
        <v>13</v>
      </c>
      <c r="H69" s="18">
        <f t="shared" ca="1" si="25"/>
        <v>1.5046296296296297E-4</v>
      </c>
      <c r="I69" s="18">
        <f t="shared" ca="1" si="26"/>
        <v>0.56520833333333309</v>
      </c>
      <c r="J69" s="16">
        <f t="shared" ca="1" si="27"/>
        <v>0.56520833333333309</v>
      </c>
      <c r="K69" s="23">
        <f t="shared" ca="1" si="28"/>
        <v>0</v>
      </c>
      <c r="L69" s="16">
        <f t="shared" ca="1" si="29"/>
        <v>0.56520833333333309</v>
      </c>
      <c r="M69" s="15">
        <f t="shared" ca="1" si="7"/>
        <v>19</v>
      </c>
      <c r="N69" s="16">
        <f t="shared" ca="1" si="8"/>
        <v>2.199074074074074E-4</v>
      </c>
      <c r="O69" s="16">
        <f t="shared" ca="1" si="30"/>
        <v>0.5654282407407405</v>
      </c>
      <c r="P69" s="14">
        <f t="shared" ca="1" si="31"/>
        <v>0.5654282407407405</v>
      </c>
      <c r="Q69" s="23">
        <f>0</f>
        <v>0</v>
      </c>
      <c r="R69" s="14">
        <f t="shared" ca="1" si="32"/>
        <v>0.5654282407407405</v>
      </c>
      <c r="S69" s="13">
        <f t="shared" ca="1" si="9"/>
        <v>43</v>
      </c>
      <c r="T69" s="14">
        <f t="shared" ca="1" si="10"/>
        <v>4.9768518518518521E-4</v>
      </c>
      <c r="U69" s="14">
        <f t="shared" ca="1" si="33"/>
        <v>0.56592592592592572</v>
      </c>
      <c r="V69" s="12">
        <f t="shared" ca="1" si="34"/>
        <v>0.56592592592592572</v>
      </c>
      <c r="W69" s="23">
        <f>0</f>
        <v>0</v>
      </c>
      <c r="X69" s="12">
        <f t="shared" ca="1" si="35"/>
        <v>0.56592592592592572</v>
      </c>
      <c r="Y69" s="11">
        <f t="shared" ca="1" si="11"/>
        <v>42</v>
      </c>
      <c r="Z69" s="12">
        <f t="shared" ca="1" si="12"/>
        <v>4.861111111111111E-4</v>
      </c>
      <c r="AA69" s="12">
        <f t="shared" ca="1" si="36"/>
        <v>0.5664120370370368</v>
      </c>
      <c r="AB69" s="10">
        <f t="shared" ca="1" si="37"/>
        <v>0.5664120370370368</v>
      </c>
      <c r="AC69" s="45">
        <f t="shared" ca="1" si="13"/>
        <v>0</v>
      </c>
      <c r="AD69" s="10">
        <f t="shared" ca="1" si="38"/>
        <v>0.5664120370370368</v>
      </c>
      <c r="AE69" s="9">
        <f t="shared" ref="AE69:AE132" ca="1" si="47">IF(AH69=$AD$355,RANDBETWEEN($AE$355,$AF$355),IF(AH69=$AD$356,RANDBETWEEN($AE$356,$AF$356),RANDBETWEEN($AE$357,$AF$357)))</f>
        <v>51</v>
      </c>
      <c r="AF69" s="10">
        <f t="shared" ca="1" si="14"/>
        <v>5.9027777777777778E-4</v>
      </c>
      <c r="AG69" s="10">
        <f t="shared" ca="1" si="39"/>
        <v>0.56700231481481456</v>
      </c>
      <c r="AH69" s="9" t="str">
        <f t="shared" ref="AH69:AH132" ca="1" si="48">IF(RAND()&lt;$AC$355,$AD$355,IF(RAND()&lt;$AC$356,$AD$356,$AD$357))</f>
        <v>Burrito</v>
      </c>
      <c r="AI69" s="8">
        <f t="shared" ca="1" si="40"/>
        <v>0.56700231481481456</v>
      </c>
      <c r="AJ69" s="23">
        <f t="shared" ca="1" si="41"/>
        <v>0</v>
      </c>
      <c r="AK69" s="8">
        <f t="shared" ca="1" si="44"/>
        <v>0.56700231481481456</v>
      </c>
      <c r="AL69" s="7">
        <f t="shared" ref="AL69:AL132" ca="1" si="49">IF(AO69=$AK$355,RANDBETWEEN($AL$355,$AM$355),RANDBETWEEN($AL$356,$AM$356))</f>
        <v>14</v>
      </c>
      <c r="AM69" s="8">
        <f t="shared" ca="1" si="15"/>
        <v>1.6203703703703703E-4</v>
      </c>
      <c r="AN69" s="8">
        <f t="shared" ca="1" si="16"/>
        <v>0.56716435185185154</v>
      </c>
      <c r="AO69" s="7" t="str">
        <f t="shared" ref="AO69:AO132" ca="1" si="50">IF(RAND()&lt;$AJ$355,$AK$355,$AK$356)</f>
        <v>Debit</v>
      </c>
      <c r="AP69" s="1">
        <f t="shared" ca="1" si="43"/>
        <v>0</v>
      </c>
      <c r="AQ69" s="1">
        <f t="shared" ref="AQ69:AQ132" ca="1" si="51">AM69+AF69+Z69+T69+N69+H69</f>
        <v>2.1064814814814813E-3</v>
      </c>
      <c r="AR69">
        <f t="shared" si="18"/>
        <v>1</v>
      </c>
      <c r="AS69" s="33">
        <f t="shared" ca="1" si="42"/>
        <v>0</v>
      </c>
      <c r="AT69" s="33">
        <f t="shared" ca="1" si="19"/>
        <v>2.1064814814814813E-3</v>
      </c>
      <c r="AX69">
        <f t="shared" si="45"/>
        <v>65</v>
      </c>
      <c r="AY69" s="33">
        <v>7.4332601501851669E-4</v>
      </c>
      <c r="BD69" s="34"/>
    </row>
    <row r="70" spans="1:57">
      <c r="A70" s="2">
        <v>42</v>
      </c>
      <c r="B70" s="1">
        <f t="shared" ref="B70:B133" si="52">A70/86400</f>
        <v>4.861111111111111E-4</v>
      </c>
      <c r="C70" s="5">
        <f t="shared" si="22"/>
        <v>0.56554398148148122</v>
      </c>
      <c r="D70" s="18">
        <f t="shared" si="46"/>
        <v>0.56554398148148122</v>
      </c>
      <c r="E70" s="21">
        <f t="shared" ca="1" si="23"/>
        <v>0</v>
      </c>
      <c r="F70" s="18">
        <f t="shared" ca="1" si="24"/>
        <v>0.56554398148148122</v>
      </c>
      <c r="G70" s="25">
        <f t="shared" ref="G70:G133" ca="1" si="53">RANDBETWEEN(10,30)</f>
        <v>23</v>
      </c>
      <c r="H70" s="18">
        <f t="shared" ca="1" si="25"/>
        <v>2.6620370370370372E-4</v>
      </c>
      <c r="I70" s="18">
        <f t="shared" ca="1" si="26"/>
        <v>0.56581018518518489</v>
      </c>
      <c r="J70" s="16">
        <f t="shared" ca="1" si="27"/>
        <v>0.56581018518518489</v>
      </c>
      <c r="K70" s="23">
        <f t="shared" ca="1" si="28"/>
        <v>6.0185185185190893E-4</v>
      </c>
      <c r="L70" s="16">
        <f t="shared" ca="1" si="29"/>
        <v>0.5664120370370368</v>
      </c>
      <c r="M70" s="15">
        <f t="shared" ref="M70:M133" ca="1" si="54">RANDBETWEEN(8,35)</f>
        <v>17</v>
      </c>
      <c r="N70" s="16">
        <f t="shared" ref="N70:N133" ca="1" si="55">M70/86400</f>
        <v>1.9675925925925926E-4</v>
      </c>
      <c r="O70" s="16">
        <f t="shared" ca="1" si="30"/>
        <v>0.56660879629629601</v>
      </c>
      <c r="P70" s="14">
        <f t="shared" ca="1" si="31"/>
        <v>0.56660879629629601</v>
      </c>
      <c r="Q70" s="23">
        <f>0</f>
        <v>0</v>
      </c>
      <c r="R70" s="14">
        <f t="shared" ca="1" si="32"/>
        <v>0.56660879629629601</v>
      </c>
      <c r="S70" s="13">
        <f t="shared" ref="S70:S133" ca="1" si="56">RANDBETWEEN(15,45)</f>
        <v>42</v>
      </c>
      <c r="T70" s="14">
        <f t="shared" ref="T70:T133" ca="1" si="57">S70/86400</f>
        <v>4.861111111111111E-4</v>
      </c>
      <c r="U70" s="14">
        <f t="shared" ca="1" si="33"/>
        <v>0.56709490740740709</v>
      </c>
      <c r="V70" s="12">
        <f t="shared" ca="1" si="34"/>
        <v>0.56709490740740709</v>
      </c>
      <c r="W70" s="23">
        <f>0</f>
        <v>0</v>
      </c>
      <c r="X70" s="12">
        <f t="shared" ca="1" si="35"/>
        <v>0.56709490740740709</v>
      </c>
      <c r="Y70" s="11">
        <f t="shared" ref="Y70:Y133" ca="1" si="58">RANDBETWEEN(20,50)</f>
        <v>23</v>
      </c>
      <c r="Z70" s="12">
        <f t="shared" ref="Z70:Z133" ca="1" si="59">Y70/86400</f>
        <v>2.6620370370370372E-4</v>
      </c>
      <c r="AA70" s="12">
        <f t="shared" ca="1" si="36"/>
        <v>0.56736111111111076</v>
      </c>
      <c r="AB70" s="10">
        <f t="shared" ca="1" si="37"/>
        <v>0.56736111111111076</v>
      </c>
      <c r="AC70" s="45">
        <f t="shared" ref="AC70:AC133" ca="1" si="60">MAX(0,(AG69-AB70))</f>
        <v>0</v>
      </c>
      <c r="AD70" s="10">
        <f t="shared" ca="1" si="38"/>
        <v>0.56736111111111076</v>
      </c>
      <c r="AE70" s="9">
        <f t="shared" ca="1" si="47"/>
        <v>30</v>
      </c>
      <c r="AF70" s="10">
        <f t="shared" ref="AF70:AF133" ca="1" si="61">AE70/86400</f>
        <v>3.4722222222222224E-4</v>
      </c>
      <c r="AG70" s="10">
        <f t="shared" ca="1" si="39"/>
        <v>0.56770833333333304</v>
      </c>
      <c r="AH70" s="9" t="str">
        <f t="shared" ca="1" si="48"/>
        <v>Bowl</v>
      </c>
      <c r="AI70" s="8">
        <f t="shared" ca="1" si="40"/>
        <v>0.56770833333333304</v>
      </c>
      <c r="AJ70" s="23">
        <f t="shared" ca="1" si="41"/>
        <v>0</v>
      </c>
      <c r="AK70" s="8">
        <f t="shared" ca="1" si="44"/>
        <v>0.56770833333333304</v>
      </c>
      <c r="AL70" s="7">
        <f t="shared" ca="1" si="49"/>
        <v>16</v>
      </c>
      <c r="AM70" s="8">
        <f t="shared" ref="AM70:AM133" ca="1" si="62">AL70/86400</f>
        <v>1.8518518518518518E-4</v>
      </c>
      <c r="AN70" s="8">
        <f t="shared" ref="AN70:AN133" ca="1" si="63">AK70+AM70</f>
        <v>0.56789351851851821</v>
      </c>
      <c r="AO70" s="7" t="str">
        <f t="shared" ca="1" si="50"/>
        <v>Debit</v>
      </c>
      <c r="AP70" s="1">
        <f t="shared" ref="AP70:AP133" ca="1" si="64">E70+K70+Q70+W70+AC70+AJ70</f>
        <v>6.0185185185190893E-4</v>
      </c>
      <c r="AQ70" s="1">
        <f t="shared" ca="1" si="51"/>
        <v>1.7476851851851855E-3</v>
      </c>
      <c r="AR70">
        <f t="shared" ref="AR70:AR133" si="65">IF(C70&lt;$H$1, 1,0)</f>
        <v>1</v>
      </c>
      <c r="AS70" s="33">
        <f t="shared" ca="1" si="42"/>
        <v>6.0185185185190893E-4</v>
      </c>
      <c r="AT70" s="33">
        <f t="shared" ref="AT70:AT133" ca="1" si="66">AQ70*AR70</f>
        <v>1.7476851851851855E-3</v>
      </c>
      <c r="AX70">
        <f t="shared" si="45"/>
        <v>66</v>
      </c>
      <c r="AY70" s="33">
        <v>7.4268963981170713E-4</v>
      </c>
      <c r="BD70" s="34"/>
    </row>
    <row r="71" spans="1:57">
      <c r="A71" s="2">
        <v>79</v>
      </c>
      <c r="B71" s="1">
        <f t="shared" si="52"/>
        <v>9.1435185185185185E-4</v>
      </c>
      <c r="C71" s="5">
        <f t="shared" ref="C71:C134" si="67">C70+B71</f>
        <v>0.56645833333333306</v>
      </c>
      <c r="D71" s="18">
        <f t="shared" si="46"/>
        <v>0.56645833333333306</v>
      </c>
      <c r="E71" s="21">
        <f t="shared" ref="E71:E134" ca="1" si="68">MAX(0,(I70-D71))</f>
        <v>0</v>
      </c>
      <c r="F71" s="18">
        <f t="shared" ref="F71:F134" ca="1" si="69">D71+E71</f>
        <v>0.56645833333333306</v>
      </c>
      <c r="G71" s="25">
        <f t="shared" ca="1" si="53"/>
        <v>15</v>
      </c>
      <c r="H71" s="18">
        <f t="shared" ref="H71:H134" ca="1" si="70">G71/86400</f>
        <v>1.7361111111111112E-4</v>
      </c>
      <c r="I71" s="18">
        <f t="shared" ref="I71:I134" ca="1" si="71">F71+H71</f>
        <v>0.5666319444444442</v>
      </c>
      <c r="J71" s="16">
        <f t="shared" ref="J71:J134" ca="1" si="72">I71</f>
        <v>0.5666319444444442</v>
      </c>
      <c r="K71" s="23">
        <f t="shared" ref="K71:K134" ca="1" si="73">MAX(0,(AA70-J71))</f>
        <v>7.291666666665586E-4</v>
      </c>
      <c r="L71" s="16">
        <f t="shared" ref="L71:L134" ca="1" si="74">J71+K71</f>
        <v>0.56736111111111076</v>
      </c>
      <c r="M71" s="15">
        <f t="shared" ca="1" si="54"/>
        <v>26</v>
      </c>
      <c r="N71" s="16">
        <f t="shared" ca="1" si="55"/>
        <v>3.0092592592592595E-4</v>
      </c>
      <c r="O71" s="16">
        <f t="shared" ref="O71:O134" ca="1" si="75">L71+N71</f>
        <v>0.56766203703703666</v>
      </c>
      <c r="P71" s="14">
        <f t="shared" ref="P71:P134" ca="1" si="76">O71</f>
        <v>0.56766203703703666</v>
      </c>
      <c r="Q71" s="23">
        <f>0</f>
        <v>0</v>
      </c>
      <c r="R71" s="14">
        <f t="shared" ref="R71:R134" ca="1" si="77">P71+Q71</f>
        <v>0.56766203703703666</v>
      </c>
      <c r="S71" s="13">
        <f t="shared" ca="1" si="56"/>
        <v>39</v>
      </c>
      <c r="T71" s="14">
        <f t="shared" ca="1" si="57"/>
        <v>4.5138888888888887E-4</v>
      </c>
      <c r="U71" s="14">
        <f t="shared" ref="U71:U134" ca="1" si="78">R71+T71</f>
        <v>0.56811342592592551</v>
      </c>
      <c r="V71" s="12">
        <f t="shared" ref="V71:V134" ca="1" si="79">U71</f>
        <v>0.56811342592592551</v>
      </c>
      <c r="W71" s="23">
        <f>0</f>
        <v>0</v>
      </c>
      <c r="X71" s="12">
        <f t="shared" ref="X71:X134" ca="1" si="80">V71+W71</f>
        <v>0.56811342592592551</v>
      </c>
      <c r="Y71" s="11">
        <f t="shared" ca="1" si="58"/>
        <v>38</v>
      </c>
      <c r="Z71" s="12">
        <f t="shared" ca="1" si="59"/>
        <v>4.3981481481481481E-4</v>
      </c>
      <c r="AA71" s="12">
        <f t="shared" ref="AA71:AA134" ca="1" si="81">X71+Z71</f>
        <v>0.56855324074074032</v>
      </c>
      <c r="AB71" s="10">
        <f t="shared" ref="AB71:AB134" ca="1" si="82">AA71</f>
        <v>0.56855324074074032</v>
      </c>
      <c r="AC71" s="45">
        <f t="shared" ca="1" si="60"/>
        <v>0</v>
      </c>
      <c r="AD71" s="10">
        <f t="shared" ref="AD71:AD134" ca="1" si="83">AB71+AC71</f>
        <v>0.56855324074074032</v>
      </c>
      <c r="AE71" s="9">
        <f t="shared" ca="1" si="47"/>
        <v>35</v>
      </c>
      <c r="AF71" s="10">
        <f t="shared" ca="1" si="61"/>
        <v>4.0509259259259258E-4</v>
      </c>
      <c r="AG71" s="10">
        <f t="shared" ref="AG71:AG134" ca="1" si="84">AD71+AF71</f>
        <v>0.5689583333333329</v>
      </c>
      <c r="AH71" s="9" t="str">
        <f t="shared" ca="1" si="48"/>
        <v>Bowl</v>
      </c>
      <c r="AI71" s="8">
        <f t="shared" ref="AI71:AI134" ca="1" si="85">AG71</f>
        <v>0.5689583333333329</v>
      </c>
      <c r="AJ71" s="23">
        <f t="shared" ref="AJ71:AJ134" ca="1" si="86">MAX(0,(AN70-AI71))</f>
        <v>0</v>
      </c>
      <c r="AK71" s="8">
        <f t="shared" ca="1" si="44"/>
        <v>0.5689583333333329</v>
      </c>
      <c r="AL71" s="7">
        <f t="shared" ca="1" si="49"/>
        <v>25</v>
      </c>
      <c r="AM71" s="8">
        <f t="shared" ca="1" si="62"/>
        <v>2.8935185185185184E-4</v>
      </c>
      <c r="AN71" s="8">
        <f t="shared" ca="1" si="63"/>
        <v>0.56924768518518476</v>
      </c>
      <c r="AO71" s="7" t="str">
        <f t="shared" ca="1" si="50"/>
        <v>Debit</v>
      </c>
      <c r="AP71" s="1">
        <f t="shared" ca="1" si="64"/>
        <v>7.291666666665586E-4</v>
      </c>
      <c r="AQ71" s="1">
        <f t="shared" ca="1" si="51"/>
        <v>2.0601851851851849E-3</v>
      </c>
      <c r="AR71">
        <f t="shared" si="65"/>
        <v>1</v>
      </c>
      <c r="AS71" s="33">
        <f t="shared" ref="AS71:AS134" ca="1" si="87">AP71*AR71</f>
        <v>7.291666666665586E-4</v>
      </c>
      <c r="AT71" s="33">
        <f t="shared" ca="1" si="66"/>
        <v>2.0601851851851849E-3</v>
      </c>
      <c r="AX71">
        <f t="shared" si="45"/>
        <v>67</v>
      </c>
      <c r="AY71" s="33">
        <v>7.0661512027497342E-4</v>
      </c>
      <c r="BD71" s="34"/>
    </row>
    <row r="72" spans="1:57">
      <c r="A72" s="2">
        <v>157</v>
      </c>
      <c r="B72" s="1">
        <f t="shared" si="52"/>
        <v>1.8171296296296297E-3</v>
      </c>
      <c r="C72" s="5">
        <f t="shared" si="67"/>
        <v>0.56827546296296272</v>
      </c>
      <c r="D72" s="18">
        <f t="shared" si="46"/>
        <v>0.56827546296296272</v>
      </c>
      <c r="E72" s="21">
        <f t="shared" ca="1" si="68"/>
        <v>0</v>
      </c>
      <c r="F72" s="18">
        <f t="shared" ca="1" si="69"/>
        <v>0.56827546296296272</v>
      </c>
      <c r="G72" s="25">
        <f t="shared" ca="1" si="53"/>
        <v>28</v>
      </c>
      <c r="H72" s="18">
        <f t="shared" ca="1" si="70"/>
        <v>3.2407407407407406E-4</v>
      </c>
      <c r="I72" s="18">
        <f t="shared" ca="1" si="71"/>
        <v>0.56859953703703681</v>
      </c>
      <c r="J72" s="16">
        <f t="shared" ca="1" si="72"/>
        <v>0.56859953703703681</v>
      </c>
      <c r="K72" s="23">
        <f t="shared" ca="1" si="73"/>
        <v>0</v>
      </c>
      <c r="L72" s="16">
        <f t="shared" ca="1" si="74"/>
        <v>0.56859953703703681</v>
      </c>
      <c r="M72" s="15">
        <f t="shared" ca="1" si="54"/>
        <v>33</v>
      </c>
      <c r="N72" s="16">
        <f t="shared" ca="1" si="55"/>
        <v>3.8194444444444446E-4</v>
      </c>
      <c r="O72" s="16">
        <f t="shared" ca="1" si="75"/>
        <v>0.5689814814814812</v>
      </c>
      <c r="P72" s="14">
        <f t="shared" ca="1" si="76"/>
        <v>0.5689814814814812</v>
      </c>
      <c r="Q72" s="23">
        <f>0</f>
        <v>0</v>
      </c>
      <c r="R72" s="14">
        <f t="shared" ca="1" si="77"/>
        <v>0.5689814814814812</v>
      </c>
      <c r="S72" s="13">
        <f t="shared" ca="1" si="56"/>
        <v>43</v>
      </c>
      <c r="T72" s="14">
        <f t="shared" ca="1" si="57"/>
        <v>4.9768518518518521E-4</v>
      </c>
      <c r="U72" s="14">
        <f t="shared" ca="1" si="78"/>
        <v>0.56947916666666643</v>
      </c>
      <c r="V72" s="12">
        <f t="shared" ca="1" si="79"/>
        <v>0.56947916666666643</v>
      </c>
      <c r="W72" s="23">
        <f>0</f>
        <v>0</v>
      </c>
      <c r="X72" s="12">
        <f t="shared" ca="1" si="80"/>
        <v>0.56947916666666643</v>
      </c>
      <c r="Y72" s="11">
        <f t="shared" ca="1" si="58"/>
        <v>34</v>
      </c>
      <c r="Z72" s="12">
        <f t="shared" ca="1" si="59"/>
        <v>3.9351851851851852E-4</v>
      </c>
      <c r="AA72" s="12">
        <f t="shared" ca="1" si="81"/>
        <v>0.56987268518518497</v>
      </c>
      <c r="AB72" s="10">
        <f t="shared" ca="1" si="82"/>
        <v>0.56987268518518497</v>
      </c>
      <c r="AC72" s="45">
        <f t="shared" ca="1" si="60"/>
        <v>0</v>
      </c>
      <c r="AD72" s="10">
        <f t="shared" ca="1" si="83"/>
        <v>0.56987268518518497</v>
      </c>
      <c r="AE72" s="9">
        <f t="shared" ca="1" si="47"/>
        <v>49</v>
      </c>
      <c r="AF72" s="10">
        <f t="shared" ca="1" si="61"/>
        <v>5.6712962962962967E-4</v>
      </c>
      <c r="AG72" s="10">
        <f t="shared" ca="1" si="84"/>
        <v>0.57043981481481465</v>
      </c>
      <c r="AH72" s="9" t="str">
        <f t="shared" ca="1" si="48"/>
        <v>Quesadilla</v>
      </c>
      <c r="AI72" s="8">
        <f t="shared" ca="1" si="85"/>
        <v>0.57043981481481465</v>
      </c>
      <c r="AJ72" s="23">
        <f t="shared" ca="1" si="86"/>
        <v>0</v>
      </c>
      <c r="AK72" s="8">
        <f t="shared" ca="1" si="44"/>
        <v>0.57043981481481465</v>
      </c>
      <c r="AL72" s="7">
        <f t="shared" ca="1" si="49"/>
        <v>25</v>
      </c>
      <c r="AM72" s="8">
        <f t="shared" ca="1" si="62"/>
        <v>2.8935185185185184E-4</v>
      </c>
      <c r="AN72" s="8">
        <f t="shared" ca="1" si="63"/>
        <v>0.57072916666666651</v>
      </c>
      <c r="AO72" s="7" t="str">
        <f t="shared" ca="1" si="50"/>
        <v>Debit</v>
      </c>
      <c r="AP72" s="1">
        <f t="shared" ca="1" si="64"/>
        <v>0</v>
      </c>
      <c r="AQ72" s="1">
        <f t="shared" ca="1" si="51"/>
        <v>2.4537037037037036E-3</v>
      </c>
      <c r="AR72">
        <f t="shared" si="65"/>
        <v>1</v>
      </c>
      <c r="AS72" s="33">
        <f t="shared" ca="1" si="87"/>
        <v>0</v>
      </c>
      <c r="AT72" s="33">
        <f t="shared" ca="1" si="66"/>
        <v>2.4537037037037036E-3</v>
      </c>
      <c r="AX72">
        <f t="shared" si="45"/>
        <v>68</v>
      </c>
      <c r="AY72" s="33">
        <v>6.1549414534812499E-4</v>
      </c>
      <c r="BD72" s="34"/>
    </row>
    <row r="73" spans="1:57">
      <c r="A73" s="2">
        <v>23</v>
      </c>
      <c r="B73" s="1">
        <f t="shared" si="52"/>
        <v>2.6620370370370372E-4</v>
      </c>
      <c r="C73" s="5">
        <f t="shared" si="67"/>
        <v>0.56854166666666639</v>
      </c>
      <c r="D73" s="18">
        <f t="shared" si="46"/>
        <v>0.56854166666666639</v>
      </c>
      <c r="E73" s="21">
        <f t="shared" ca="1" si="68"/>
        <v>5.7870370370416424E-5</v>
      </c>
      <c r="F73" s="18">
        <f t="shared" ca="1" si="69"/>
        <v>0.56859953703703681</v>
      </c>
      <c r="G73" s="25">
        <f t="shared" ca="1" si="53"/>
        <v>11</v>
      </c>
      <c r="H73" s="18">
        <f t="shared" ca="1" si="70"/>
        <v>1.273148148148148E-4</v>
      </c>
      <c r="I73" s="18">
        <f t="shared" ca="1" si="71"/>
        <v>0.56872685185185157</v>
      </c>
      <c r="J73" s="16">
        <f t="shared" ca="1" si="72"/>
        <v>0.56872685185185157</v>
      </c>
      <c r="K73" s="23">
        <f t="shared" ca="1" si="73"/>
        <v>1.1458333333334014E-3</v>
      </c>
      <c r="L73" s="16">
        <f t="shared" ca="1" si="74"/>
        <v>0.56987268518518497</v>
      </c>
      <c r="M73" s="15">
        <f t="shared" ca="1" si="54"/>
        <v>18</v>
      </c>
      <c r="N73" s="16">
        <f t="shared" ca="1" si="55"/>
        <v>2.0833333333333335E-4</v>
      </c>
      <c r="O73" s="16">
        <f t="shared" ca="1" si="75"/>
        <v>0.57008101851851833</v>
      </c>
      <c r="P73" s="14">
        <f t="shared" ca="1" si="76"/>
        <v>0.57008101851851833</v>
      </c>
      <c r="Q73" s="23">
        <f>0</f>
        <v>0</v>
      </c>
      <c r="R73" s="14">
        <f t="shared" ca="1" si="77"/>
        <v>0.57008101851851833</v>
      </c>
      <c r="S73" s="13">
        <f t="shared" ca="1" si="56"/>
        <v>17</v>
      </c>
      <c r="T73" s="14">
        <f t="shared" ca="1" si="57"/>
        <v>1.9675925925925926E-4</v>
      </c>
      <c r="U73" s="14">
        <f t="shared" ca="1" si="78"/>
        <v>0.57027777777777755</v>
      </c>
      <c r="V73" s="12">
        <f t="shared" ca="1" si="79"/>
        <v>0.57027777777777755</v>
      </c>
      <c r="W73" s="23">
        <f>0</f>
        <v>0</v>
      </c>
      <c r="X73" s="12">
        <f t="shared" ca="1" si="80"/>
        <v>0.57027777777777755</v>
      </c>
      <c r="Y73" s="11">
        <f t="shared" ca="1" si="58"/>
        <v>46</v>
      </c>
      <c r="Z73" s="12">
        <f t="shared" ca="1" si="59"/>
        <v>5.3240740740740744E-4</v>
      </c>
      <c r="AA73" s="12">
        <f t="shared" ca="1" si="81"/>
        <v>0.570810185185185</v>
      </c>
      <c r="AB73" s="10">
        <f t="shared" ca="1" si="82"/>
        <v>0.570810185185185</v>
      </c>
      <c r="AC73" s="45">
        <f t="shared" ca="1" si="60"/>
        <v>0</v>
      </c>
      <c r="AD73" s="10">
        <f t="shared" ca="1" si="83"/>
        <v>0.570810185185185</v>
      </c>
      <c r="AE73" s="9">
        <f t="shared" ca="1" si="47"/>
        <v>35</v>
      </c>
      <c r="AF73" s="10">
        <f t="shared" ca="1" si="61"/>
        <v>4.0509259259259258E-4</v>
      </c>
      <c r="AG73" s="10">
        <f t="shared" ca="1" si="84"/>
        <v>0.57121527777777759</v>
      </c>
      <c r="AH73" s="9" t="str">
        <f t="shared" ca="1" si="48"/>
        <v>Bowl</v>
      </c>
      <c r="AI73" s="8">
        <f t="shared" ca="1" si="85"/>
        <v>0.57121527777777759</v>
      </c>
      <c r="AJ73" s="23">
        <f t="shared" ca="1" si="86"/>
        <v>0</v>
      </c>
      <c r="AK73" s="8">
        <f t="shared" ref="AK73:AK136" ca="1" si="88">AI73+AJ73</f>
        <v>0.57121527777777759</v>
      </c>
      <c r="AL73" s="7">
        <f t="shared" ca="1" si="49"/>
        <v>60</v>
      </c>
      <c r="AM73" s="8">
        <f t="shared" ca="1" si="62"/>
        <v>6.9444444444444447E-4</v>
      </c>
      <c r="AN73" s="8">
        <f t="shared" ca="1" si="63"/>
        <v>0.57190972222222203</v>
      </c>
      <c r="AO73" s="7" t="str">
        <f t="shared" ca="1" si="50"/>
        <v>Cash</v>
      </c>
      <c r="AP73" s="1">
        <f t="shared" ca="1" si="64"/>
        <v>1.2037037037038179E-3</v>
      </c>
      <c r="AQ73" s="1">
        <f t="shared" ca="1" si="51"/>
        <v>2.1643518518518522E-3</v>
      </c>
      <c r="AR73">
        <f t="shared" si="65"/>
        <v>1</v>
      </c>
      <c r="AS73" s="33">
        <f t="shared" ca="1" si="87"/>
        <v>1.2037037037038179E-3</v>
      </c>
      <c r="AT73" s="33">
        <f t="shared" ca="1" si="66"/>
        <v>2.1643518518518522E-3</v>
      </c>
      <c r="AX73">
        <f t="shared" si="45"/>
        <v>69</v>
      </c>
      <c r="AY73" s="33">
        <v>6.9209781086931931E-4</v>
      </c>
      <c r="BD73" s="34"/>
    </row>
    <row r="74" spans="1:57">
      <c r="A74" s="2">
        <v>202</v>
      </c>
      <c r="B74" s="1">
        <f t="shared" si="52"/>
        <v>2.3379629629629631E-3</v>
      </c>
      <c r="C74" s="5">
        <f t="shared" si="67"/>
        <v>0.57087962962962935</v>
      </c>
      <c r="D74" s="18">
        <f t="shared" si="46"/>
        <v>0.57087962962962935</v>
      </c>
      <c r="E74" s="21">
        <f t="shared" ca="1" si="68"/>
        <v>0</v>
      </c>
      <c r="F74" s="18">
        <f t="shared" ca="1" si="69"/>
        <v>0.57087962962962935</v>
      </c>
      <c r="G74" s="25">
        <f t="shared" ca="1" si="53"/>
        <v>30</v>
      </c>
      <c r="H74" s="18">
        <f t="shared" ca="1" si="70"/>
        <v>3.4722222222222224E-4</v>
      </c>
      <c r="I74" s="18">
        <f t="shared" ca="1" si="71"/>
        <v>0.57122685185185162</v>
      </c>
      <c r="J74" s="16">
        <f t="shared" ca="1" si="72"/>
        <v>0.57122685185185162</v>
      </c>
      <c r="K74" s="23">
        <f t="shared" ca="1" si="73"/>
        <v>0</v>
      </c>
      <c r="L74" s="16">
        <f t="shared" ca="1" si="74"/>
        <v>0.57122685185185162</v>
      </c>
      <c r="M74" s="15">
        <f t="shared" ca="1" si="54"/>
        <v>9</v>
      </c>
      <c r="N74" s="16">
        <f t="shared" ca="1" si="55"/>
        <v>1.0416666666666667E-4</v>
      </c>
      <c r="O74" s="16">
        <f t="shared" ca="1" si="75"/>
        <v>0.57133101851851831</v>
      </c>
      <c r="P74" s="14">
        <f t="shared" ca="1" si="76"/>
        <v>0.57133101851851831</v>
      </c>
      <c r="Q74" s="23">
        <f>0</f>
        <v>0</v>
      </c>
      <c r="R74" s="14">
        <f t="shared" ca="1" si="77"/>
        <v>0.57133101851851831</v>
      </c>
      <c r="S74" s="13">
        <f t="shared" ca="1" si="56"/>
        <v>45</v>
      </c>
      <c r="T74" s="14">
        <f t="shared" ca="1" si="57"/>
        <v>5.2083333333333333E-4</v>
      </c>
      <c r="U74" s="14">
        <f t="shared" ca="1" si="78"/>
        <v>0.57185185185185161</v>
      </c>
      <c r="V74" s="12">
        <f t="shared" ca="1" si="79"/>
        <v>0.57185185185185161</v>
      </c>
      <c r="W74" s="23">
        <f>0</f>
        <v>0</v>
      </c>
      <c r="X74" s="12">
        <f t="shared" ca="1" si="80"/>
        <v>0.57185185185185161</v>
      </c>
      <c r="Y74" s="11">
        <f t="shared" ca="1" si="58"/>
        <v>38</v>
      </c>
      <c r="Z74" s="12">
        <f t="shared" ca="1" si="59"/>
        <v>4.3981481481481481E-4</v>
      </c>
      <c r="AA74" s="12">
        <f t="shared" ca="1" si="81"/>
        <v>0.57229166666666642</v>
      </c>
      <c r="AB74" s="10">
        <f t="shared" ca="1" si="82"/>
        <v>0.57229166666666642</v>
      </c>
      <c r="AC74" s="45">
        <f t="shared" ca="1" si="60"/>
        <v>0</v>
      </c>
      <c r="AD74" s="10">
        <f t="shared" ca="1" si="83"/>
        <v>0.57229166666666642</v>
      </c>
      <c r="AE74" s="9">
        <f t="shared" ca="1" si="47"/>
        <v>23</v>
      </c>
      <c r="AF74" s="10">
        <f t="shared" ca="1" si="61"/>
        <v>2.6620370370370372E-4</v>
      </c>
      <c r="AG74" s="10">
        <f t="shared" ca="1" si="84"/>
        <v>0.57255787037037009</v>
      </c>
      <c r="AH74" s="9" t="str">
        <f t="shared" ca="1" si="48"/>
        <v>Bowl</v>
      </c>
      <c r="AI74" s="8">
        <f t="shared" ca="1" si="85"/>
        <v>0.57255787037037009</v>
      </c>
      <c r="AJ74" s="23">
        <f t="shared" ca="1" si="86"/>
        <v>0</v>
      </c>
      <c r="AK74" s="8">
        <f t="shared" ca="1" si="88"/>
        <v>0.57255787037037009</v>
      </c>
      <c r="AL74" s="7">
        <f t="shared" ca="1" si="49"/>
        <v>30</v>
      </c>
      <c r="AM74" s="8">
        <f t="shared" ca="1" si="62"/>
        <v>3.4722222222222224E-4</v>
      </c>
      <c r="AN74" s="8">
        <f t="shared" ca="1" si="63"/>
        <v>0.57290509259259237</v>
      </c>
      <c r="AO74" s="7" t="str">
        <f t="shared" ca="1" si="50"/>
        <v>Debit</v>
      </c>
      <c r="AP74" s="1">
        <f t="shared" ca="1" si="64"/>
        <v>0</v>
      </c>
      <c r="AQ74" s="1">
        <f t="shared" ca="1" si="51"/>
        <v>2.0254629629629629E-3</v>
      </c>
      <c r="AR74">
        <f t="shared" si="65"/>
        <v>1</v>
      </c>
      <c r="AS74" s="33">
        <f t="shared" ca="1" si="87"/>
        <v>0</v>
      </c>
      <c r="AT74" s="33">
        <f t="shared" ca="1" si="66"/>
        <v>2.0254629629629629E-3</v>
      </c>
      <c r="AX74">
        <f t="shared" si="45"/>
        <v>70</v>
      </c>
      <c r="AY74" s="33">
        <v>8.2414566628493454E-4</v>
      </c>
      <c r="BD74" s="34"/>
    </row>
    <row r="75" spans="1:57">
      <c r="A75" s="2">
        <v>76</v>
      </c>
      <c r="B75" s="1">
        <f t="shared" si="52"/>
        <v>8.7962962962962962E-4</v>
      </c>
      <c r="C75" s="5">
        <f t="shared" si="67"/>
        <v>0.57175925925925897</v>
      </c>
      <c r="D75" s="18">
        <f t="shared" si="46"/>
        <v>0.57175925925925897</v>
      </c>
      <c r="E75" s="21">
        <f t="shared" ca="1" si="68"/>
        <v>0</v>
      </c>
      <c r="F75" s="18">
        <f t="shared" ca="1" si="69"/>
        <v>0.57175925925925897</v>
      </c>
      <c r="G75" s="25">
        <f t="shared" ca="1" si="53"/>
        <v>10</v>
      </c>
      <c r="H75" s="18">
        <f t="shared" ca="1" si="70"/>
        <v>1.1574074074074075E-4</v>
      </c>
      <c r="I75" s="18">
        <f t="shared" ca="1" si="71"/>
        <v>0.57187499999999969</v>
      </c>
      <c r="J75" s="16">
        <f t="shared" ca="1" si="72"/>
        <v>0.57187499999999969</v>
      </c>
      <c r="K75" s="23">
        <f t="shared" ca="1" si="73"/>
        <v>4.166666666667318E-4</v>
      </c>
      <c r="L75" s="16">
        <f t="shared" ca="1" si="74"/>
        <v>0.57229166666666642</v>
      </c>
      <c r="M75" s="15">
        <f t="shared" ca="1" si="54"/>
        <v>12</v>
      </c>
      <c r="N75" s="16">
        <f t="shared" ca="1" si="55"/>
        <v>1.3888888888888889E-4</v>
      </c>
      <c r="O75" s="16">
        <f t="shared" ca="1" si="75"/>
        <v>0.57243055555555533</v>
      </c>
      <c r="P75" s="14">
        <f t="shared" ca="1" si="76"/>
        <v>0.57243055555555533</v>
      </c>
      <c r="Q75" s="23">
        <f>0</f>
        <v>0</v>
      </c>
      <c r="R75" s="14">
        <f t="shared" ca="1" si="77"/>
        <v>0.57243055555555533</v>
      </c>
      <c r="S75" s="13">
        <f t="shared" ca="1" si="56"/>
        <v>34</v>
      </c>
      <c r="T75" s="14">
        <f t="shared" ca="1" si="57"/>
        <v>3.9351851851851852E-4</v>
      </c>
      <c r="U75" s="14">
        <f t="shared" ca="1" si="78"/>
        <v>0.57282407407407387</v>
      </c>
      <c r="V75" s="12">
        <f t="shared" ca="1" si="79"/>
        <v>0.57282407407407387</v>
      </c>
      <c r="W75" s="23">
        <f>0</f>
        <v>0</v>
      </c>
      <c r="X75" s="12">
        <f t="shared" ca="1" si="80"/>
        <v>0.57282407407407387</v>
      </c>
      <c r="Y75" s="11">
        <f t="shared" ca="1" si="58"/>
        <v>20</v>
      </c>
      <c r="Z75" s="12">
        <f t="shared" ca="1" si="59"/>
        <v>2.3148148148148149E-4</v>
      </c>
      <c r="AA75" s="12">
        <f t="shared" ca="1" si="81"/>
        <v>0.57305555555555532</v>
      </c>
      <c r="AB75" s="10">
        <f t="shared" ca="1" si="82"/>
        <v>0.57305555555555532</v>
      </c>
      <c r="AC75" s="45">
        <f t="shared" ca="1" si="60"/>
        <v>0</v>
      </c>
      <c r="AD75" s="10">
        <f t="shared" ca="1" si="83"/>
        <v>0.57305555555555532</v>
      </c>
      <c r="AE75" s="9">
        <f t="shared" ca="1" si="47"/>
        <v>31</v>
      </c>
      <c r="AF75" s="10">
        <f t="shared" ca="1" si="61"/>
        <v>3.5879629629629629E-4</v>
      </c>
      <c r="AG75" s="10">
        <f t="shared" ca="1" si="84"/>
        <v>0.57341435185185163</v>
      </c>
      <c r="AH75" s="9" t="str">
        <f t="shared" ca="1" si="48"/>
        <v>Bowl</v>
      </c>
      <c r="AI75" s="8">
        <f t="shared" ca="1" si="85"/>
        <v>0.57341435185185163</v>
      </c>
      <c r="AJ75" s="23">
        <f t="shared" ca="1" si="86"/>
        <v>0</v>
      </c>
      <c r="AK75" s="8">
        <f t="shared" ca="1" si="88"/>
        <v>0.57341435185185163</v>
      </c>
      <c r="AL75" s="7">
        <f t="shared" ca="1" si="49"/>
        <v>12</v>
      </c>
      <c r="AM75" s="8">
        <f t="shared" ca="1" si="62"/>
        <v>1.3888888888888889E-4</v>
      </c>
      <c r="AN75" s="8">
        <f t="shared" ca="1" si="63"/>
        <v>0.57355324074074054</v>
      </c>
      <c r="AO75" s="7" t="str">
        <f t="shared" ca="1" si="50"/>
        <v>Debit</v>
      </c>
      <c r="AP75" s="1">
        <f t="shared" ca="1" si="64"/>
        <v>4.166666666667318E-4</v>
      </c>
      <c r="AQ75" s="1">
        <f t="shared" ca="1" si="51"/>
        <v>1.3773148148148149E-3</v>
      </c>
      <c r="AR75">
        <f t="shared" si="65"/>
        <v>1</v>
      </c>
      <c r="AS75" s="33">
        <f t="shared" ca="1" si="87"/>
        <v>4.166666666667318E-4</v>
      </c>
      <c r="AT75" s="33">
        <f t="shared" ca="1" si="66"/>
        <v>1.3773148148148149E-3</v>
      </c>
      <c r="AX75">
        <f t="shared" si="45"/>
        <v>71</v>
      </c>
      <c r="AY75" s="33">
        <v>6.7054060073821456E-4</v>
      </c>
      <c r="BD75" s="34"/>
    </row>
    <row r="76" spans="1:57">
      <c r="A76" s="2">
        <v>38</v>
      </c>
      <c r="B76" s="1">
        <f t="shared" si="52"/>
        <v>4.3981481481481481E-4</v>
      </c>
      <c r="C76" s="5">
        <f t="shared" si="67"/>
        <v>0.57219907407407378</v>
      </c>
      <c r="D76" s="18">
        <f t="shared" si="46"/>
        <v>0.57219907407407378</v>
      </c>
      <c r="E76" s="21">
        <f t="shared" ca="1" si="68"/>
        <v>0</v>
      </c>
      <c r="F76" s="18">
        <f t="shared" ca="1" si="69"/>
        <v>0.57219907407407378</v>
      </c>
      <c r="G76" s="25">
        <f t="shared" ca="1" si="53"/>
        <v>24</v>
      </c>
      <c r="H76" s="18">
        <f t="shared" ca="1" si="70"/>
        <v>2.7777777777777778E-4</v>
      </c>
      <c r="I76" s="18">
        <f t="shared" ca="1" si="71"/>
        <v>0.5724768518518516</v>
      </c>
      <c r="J76" s="16">
        <f t="shared" ca="1" si="72"/>
        <v>0.5724768518518516</v>
      </c>
      <c r="K76" s="23">
        <f t="shared" ca="1" si="73"/>
        <v>5.7870370370372015E-4</v>
      </c>
      <c r="L76" s="16">
        <f t="shared" ca="1" si="74"/>
        <v>0.57305555555555532</v>
      </c>
      <c r="M76" s="15">
        <f t="shared" ca="1" si="54"/>
        <v>9</v>
      </c>
      <c r="N76" s="16">
        <f t="shared" ca="1" si="55"/>
        <v>1.0416666666666667E-4</v>
      </c>
      <c r="O76" s="16">
        <f t="shared" ca="1" si="75"/>
        <v>0.573159722222222</v>
      </c>
      <c r="P76" s="14">
        <f t="shared" ca="1" si="76"/>
        <v>0.573159722222222</v>
      </c>
      <c r="Q76" s="23">
        <f>0</f>
        <v>0</v>
      </c>
      <c r="R76" s="14">
        <f t="shared" ca="1" si="77"/>
        <v>0.573159722222222</v>
      </c>
      <c r="S76" s="13">
        <f t="shared" ca="1" si="56"/>
        <v>39</v>
      </c>
      <c r="T76" s="14">
        <f t="shared" ca="1" si="57"/>
        <v>4.5138888888888887E-4</v>
      </c>
      <c r="U76" s="14">
        <f t="shared" ca="1" si="78"/>
        <v>0.57361111111111085</v>
      </c>
      <c r="V76" s="12">
        <f t="shared" ca="1" si="79"/>
        <v>0.57361111111111085</v>
      </c>
      <c r="W76" s="23">
        <f>0</f>
        <v>0</v>
      </c>
      <c r="X76" s="12">
        <f t="shared" ca="1" si="80"/>
        <v>0.57361111111111085</v>
      </c>
      <c r="Y76" s="11">
        <f t="shared" ca="1" si="58"/>
        <v>33</v>
      </c>
      <c r="Z76" s="12">
        <f t="shared" ca="1" si="59"/>
        <v>3.8194444444444446E-4</v>
      </c>
      <c r="AA76" s="12">
        <f t="shared" ca="1" si="81"/>
        <v>0.57399305555555524</v>
      </c>
      <c r="AB76" s="10">
        <f t="shared" ca="1" si="82"/>
        <v>0.57399305555555524</v>
      </c>
      <c r="AC76" s="45">
        <f t="shared" ca="1" si="60"/>
        <v>0</v>
      </c>
      <c r="AD76" s="10">
        <f t="shared" ca="1" si="83"/>
        <v>0.57399305555555524</v>
      </c>
      <c r="AE76" s="9">
        <f t="shared" ca="1" si="47"/>
        <v>34</v>
      </c>
      <c r="AF76" s="10">
        <f t="shared" ca="1" si="61"/>
        <v>3.9351851851851852E-4</v>
      </c>
      <c r="AG76" s="10">
        <f t="shared" ca="1" si="84"/>
        <v>0.57438657407407379</v>
      </c>
      <c r="AH76" s="9" t="str">
        <f t="shared" ca="1" si="48"/>
        <v>Bowl</v>
      </c>
      <c r="AI76" s="8">
        <f t="shared" ca="1" si="85"/>
        <v>0.57438657407407379</v>
      </c>
      <c r="AJ76" s="23">
        <f t="shared" ca="1" si="86"/>
        <v>0</v>
      </c>
      <c r="AK76" s="8">
        <f t="shared" ca="1" si="88"/>
        <v>0.57438657407407379</v>
      </c>
      <c r="AL76" s="7">
        <f t="shared" ca="1" si="49"/>
        <v>30</v>
      </c>
      <c r="AM76" s="8">
        <f t="shared" ca="1" si="62"/>
        <v>3.4722222222222224E-4</v>
      </c>
      <c r="AN76" s="8">
        <f t="shared" ca="1" si="63"/>
        <v>0.57473379629629606</v>
      </c>
      <c r="AO76" s="7" t="str">
        <f t="shared" ca="1" si="50"/>
        <v>Debit</v>
      </c>
      <c r="AP76" s="1">
        <f t="shared" ca="1" si="64"/>
        <v>5.7870370370372015E-4</v>
      </c>
      <c r="AQ76" s="1">
        <f t="shared" ca="1" si="51"/>
        <v>1.9560185185185184E-3</v>
      </c>
      <c r="AR76">
        <f t="shared" si="65"/>
        <v>1</v>
      </c>
      <c r="AS76" s="33">
        <f t="shared" ca="1" si="87"/>
        <v>5.7870370370372015E-4</v>
      </c>
      <c r="AT76" s="33">
        <f t="shared" ca="1" si="66"/>
        <v>1.9560185185185184E-3</v>
      </c>
      <c r="AX76">
        <f t="shared" si="45"/>
        <v>72</v>
      </c>
      <c r="AY76" s="33">
        <v>7.1516641211666072E-4</v>
      </c>
      <c r="BD76" s="34"/>
    </row>
    <row r="77" spans="1:57">
      <c r="A77" s="2">
        <v>132</v>
      </c>
      <c r="B77" s="1">
        <f t="shared" si="52"/>
        <v>1.5277777777777779E-3</v>
      </c>
      <c r="C77" s="5">
        <f t="shared" si="67"/>
        <v>0.57372685185185157</v>
      </c>
      <c r="D77" s="18">
        <f t="shared" si="46"/>
        <v>0.57372685185185157</v>
      </c>
      <c r="E77" s="21">
        <f t="shared" ca="1" si="68"/>
        <v>0</v>
      </c>
      <c r="F77" s="18">
        <f t="shared" ca="1" si="69"/>
        <v>0.57372685185185157</v>
      </c>
      <c r="G77" s="25">
        <f t="shared" ca="1" si="53"/>
        <v>26</v>
      </c>
      <c r="H77" s="18">
        <f t="shared" ca="1" si="70"/>
        <v>3.0092592592592595E-4</v>
      </c>
      <c r="I77" s="18">
        <f t="shared" ca="1" si="71"/>
        <v>0.57402777777777747</v>
      </c>
      <c r="J77" s="16">
        <f t="shared" ca="1" si="72"/>
        <v>0.57402777777777747</v>
      </c>
      <c r="K77" s="23">
        <f t="shared" ca="1" si="73"/>
        <v>0</v>
      </c>
      <c r="L77" s="16">
        <f t="shared" ca="1" si="74"/>
        <v>0.57402777777777747</v>
      </c>
      <c r="M77" s="15">
        <f t="shared" ca="1" si="54"/>
        <v>22</v>
      </c>
      <c r="N77" s="16">
        <f t="shared" ca="1" si="55"/>
        <v>2.5462962962962961E-4</v>
      </c>
      <c r="O77" s="16">
        <f t="shared" ca="1" si="75"/>
        <v>0.5742824074074071</v>
      </c>
      <c r="P77" s="14">
        <f t="shared" ca="1" si="76"/>
        <v>0.5742824074074071</v>
      </c>
      <c r="Q77" s="23">
        <f>0</f>
        <v>0</v>
      </c>
      <c r="R77" s="14">
        <f t="shared" ca="1" si="77"/>
        <v>0.5742824074074071</v>
      </c>
      <c r="S77" s="13">
        <f t="shared" ca="1" si="56"/>
        <v>42</v>
      </c>
      <c r="T77" s="14">
        <f t="shared" ca="1" si="57"/>
        <v>4.861111111111111E-4</v>
      </c>
      <c r="U77" s="14">
        <f t="shared" ca="1" si="78"/>
        <v>0.57476851851851818</v>
      </c>
      <c r="V77" s="12">
        <f t="shared" ca="1" si="79"/>
        <v>0.57476851851851818</v>
      </c>
      <c r="W77" s="23">
        <f>0</f>
        <v>0</v>
      </c>
      <c r="X77" s="12">
        <f t="shared" ca="1" si="80"/>
        <v>0.57476851851851818</v>
      </c>
      <c r="Y77" s="11">
        <f t="shared" ca="1" si="58"/>
        <v>32</v>
      </c>
      <c r="Z77" s="12">
        <f t="shared" ca="1" si="59"/>
        <v>3.7037037037037035E-4</v>
      </c>
      <c r="AA77" s="12">
        <f t="shared" ca="1" si="81"/>
        <v>0.57513888888888853</v>
      </c>
      <c r="AB77" s="10">
        <f t="shared" ca="1" si="82"/>
        <v>0.57513888888888853</v>
      </c>
      <c r="AC77" s="45">
        <f t="shared" ca="1" si="60"/>
        <v>0</v>
      </c>
      <c r="AD77" s="10">
        <f t="shared" ca="1" si="83"/>
        <v>0.57513888888888853</v>
      </c>
      <c r="AE77" s="9">
        <f t="shared" ca="1" si="47"/>
        <v>33</v>
      </c>
      <c r="AF77" s="10">
        <f t="shared" ca="1" si="61"/>
        <v>3.8194444444444446E-4</v>
      </c>
      <c r="AG77" s="10">
        <f t="shared" ca="1" si="84"/>
        <v>0.57552083333333293</v>
      </c>
      <c r="AH77" s="9" t="str">
        <f t="shared" ca="1" si="48"/>
        <v>Bowl</v>
      </c>
      <c r="AI77" s="8">
        <f t="shared" ca="1" si="85"/>
        <v>0.57552083333333293</v>
      </c>
      <c r="AJ77" s="23">
        <f t="shared" ca="1" si="86"/>
        <v>0</v>
      </c>
      <c r="AK77" s="8">
        <f t="shared" ca="1" si="88"/>
        <v>0.57552083333333293</v>
      </c>
      <c r="AL77" s="7">
        <f t="shared" ca="1" si="49"/>
        <v>22</v>
      </c>
      <c r="AM77" s="8">
        <f t="shared" ca="1" si="62"/>
        <v>2.5462962962962961E-4</v>
      </c>
      <c r="AN77" s="8">
        <f t="shared" ca="1" si="63"/>
        <v>0.57577546296296256</v>
      </c>
      <c r="AO77" s="7" t="str">
        <f t="shared" ca="1" si="50"/>
        <v>Debit</v>
      </c>
      <c r="AP77" s="1">
        <f t="shared" ca="1" si="64"/>
        <v>0</v>
      </c>
      <c r="AQ77" s="1">
        <f t="shared" ca="1" si="51"/>
        <v>2.0486111111111113E-3</v>
      </c>
      <c r="AR77">
        <f t="shared" si="65"/>
        <v>1</v>
      </c>
      <c r="AS77" s="33">
        <f t="shared" ca="1" si="87"/>
        <v>0</v>
      </c>
      <c r="AT77" s="33">
        <f t="shared" ca="1" si="66"/>
        <v>2.0486111111111113E-3</v>
      </c>
      <c r="AX77">
        <f t="shared" si="45"/>
        <v>73</v>
      </c>
      <c r="AY77" s="33">
        <v>6.7980781468760963E-4</v>
      </c>
      <c r="BD77" s="34"/>
    </row>
    <row r="78" spans="1:57">
      <c r="A78" s="2">
        <v>207</v>
      </c>
      <c r="B78" s="1">
        <f t="shared" si="52"/>
        <v>2.3958333333333331E-3</v>
      </c>
      <c r="C78" s="5">
        <f t="shared" si="67"/>
        <v>0.57612268518518495</v>
      </c>
      <c r="D78" s="18">
        <f t="shared" si="46"/>
        <v>0.57612268518518495</v>
      </c>
      <c r="E78" s="21">
        <f t="shared" ca="1" si="68"/>
        <v>0</v>
      </c>
      <c r="F78" s="18">
        <f t="shared" ca="1" si="69"/>
        <v>0.57612268518518495</v>
      </c>
      <c r="G78" s="25">
        <f t="shared" ca="1" si="53"/>
        <v>17</v>
      </c>
      <c r="H78" s="18">
        <f t="shared" ca="1" si="70"/>
        <v>1.9675925925925926E-4</v>
      </c>
      <c r="I78" s="18">
        <f t="shared" ca="1" si="71"/>
        <v>0.57631944444444416</v>
      </c>
      <c r="J78" s="16">
        <f t="shared" ca="1" si="72"/>
        <v>0.57631944444444416</v>
      </c>
      <c r="K78" s="23">
        <f t="shared" ca="1" si="73"/>
        <v>0</v>
      </c>
      <c r="L78" s="16">
        <f t="shared" ca="1" si="74"/>
        <v>0.57631944444444416</v>
      </c>
      <c r="M78" s="15">
        <f t="shared" ca="1" si="54"/>
        <v>22</v>
      </c>
      <c r="N78" s="16">
        <f t="shared" ca="1" si="55"/>
        <v>2.5462962962962961E-4</v>
      </c>
      <c r="O78" s="16">
        <f t="shared" ca="1" si="75"/>
        <v>0.57657407407407379</v>
      </c>
      <c r="P78" s="14">
        <f t="shared" ca="1" si="76"/>
        <v>0.57657407407407379</v>
      </c>
      <c r="Q78" s="23">
        <f>0</f>
        <v>0</v>
      </c>
      <c r="R78" s="14">
        <f t="shared" ca="1" si="77"/>
        <v>0.57657407407407379</v>
      </c>
      <c r="S78" s="13">
        <f t="shared" ca="1" si="56"/>
        <v>16</v>
      </c>
      <c r="T78" s="14">
        <f t="shared" ca="1" si="57"/>
        <v>1.8518518518518518E-4</v>
      </c>
      <c r="U78" s="14">
        <f t="shared" ca="1" si="78"/>
        <v>0.57675925925925897</v>
      </c>
      <c r="V78" s="12">
        <f t="shared" ca="1" si="79"/>
        <v>0.57675925925925897</v>
      </c>
      <c r="W78" s="23">
        <f>0</f>
        <v>0</v>
      </c>
      <c r="X78" s="12">
        <f t="shared" ca="1" si="80"/>
        <v>0.57675925925925897</v>
      </c>
      <c r="Y78" s="11">
        <f t="shared" ca="1" si="58"/>
        <v>36</v>
      </c>
      <c r="Z78" s="12">
        <f t="shared" ca="1" si="59"/>
        <v>4.1666666666666669E-4</v>
      </c>
      <c r="AA78" s="12">
        <f t="shared" ca="1" si="81"/>
        <v>0.57717592592592559</v>
      </c>
      <c r="AB78" s="10">
        <f t="shared" ca="1" si="82"/>
        <v>0.57717592592592559</v>
      </c>
      <c r="AC78" s="45">
        <f t="shared" ca="1" si="60"/>
        <v>0</v>
      </c>
      <c r="AD78" s="10">
        <f t="shared" ca="1" si="83"/>
        <v>0.57717592592592559</v>
      </c>
      <c r="AE78" s="9">
        <f t="shared" ca="1" si="47"/>
        <v>44</v>
      </c>
      <c r="AF78" s="10">
        <f t="shared" ca="1" si="61"/>
        <v>5.0925925925925921E-4</v>
      </c>
      <c r="AG78" s="10">
        <f t="shared" ca="1" si="84"/>
        <v>0.57768518518518486</v>
      </c>
      <c r="AH78" s="9" t="str">
        <f t="shared" ca="1" si="48"/>
        <v>Burrito</v>
      </c>
      <c r="AI78" s="8">
        <f t="shared" ca="1" si="85"/>
        <v>0.57768518518518486</v>
      </c>
      <c r="AJ78" s="23">
        <f t="shared" ca="1" si="86"/>
        <v>0</v>
      </c>
      <c r="AK78" s="8">
        <f t="shared" ca="1" si="88"/>
        <v>0.57768518518518486</v>
      </c>
      <c r="AL78" s="7">
        <f t="shared" ca="1" si="49"/>
        <v>11</v>
      </c>
      <c r="AM78" s="8">
        <f t="shared" ca="1" si="62"/>
        <v>1.273148148148148E-4</v>
      </c>
      <c r="AN78" s="8">
        <f t="shared" ca="1" si="63"/>
        <v>0.57781249999999962</v>
      </c>
      <c r="AO78" s="7" t="str">
        <f t="shared" ca="1" si="50"/>
        <v>Debit</v>
      </c>
      <c r="AP78" s="1">
        <f t="shared" ca="1" si="64"/>
        <v>0</v>
      </c>
      <c r="AQ78" s="1">
        <f t="shared" ca="1" si="51"/>
        <v>1.6898148148148146E-3</v>
      </c>
      <c r="AR78">
        <f t="shared" si="65"/>
        <v>1</v>
      </c>
      <c r="AS78" s="33">
        <f t="shared" ca="1" si="87"/>
        <v>0</v>
      </c>
      <c r="AT78" s="33">
        <f t="shared" ca="1" si="66"/>
        <v>1.6898148148148146E-3</v>
      </c>
      <c r="AX78">
        <f t="shared" si="45"/>
        <v>74</v>
      </c>
      <c r="AY78" s="33">
        <v>6.3192058037422503E-4</v>
      </c>
      <c r="BD78" s="34"/>
    </row>
    <row r="79" spans="1:57">
      <c r="A79" s="2">
        <v>171</v>
      </c>
      <c r="B79" s="1">
        <f t="shared" si="52"/>
        <v>1.9791666666666668E-3</v>
      </c>
      <c r="C79" s="5">
        <f t="shared" si="67"/>
        <v>0.57810185185185159</v>
      </c>
      <c r="D79" s="18">
        <f t="shared" si="46"/>
        <v>0.57810185185185159</v>
      </c>
      <c r="E79" s="21">
        <f t="shared" ca="1" si="68"/>
        <v>0</v>
      </c>
      <c r="F79" s="18">
        <f t="shared" ca="1" si="69"/>
        <v>0.57810185185185159</v>
      </c>
      <c r="G79" s="25">
        <f t="shared" ca="1" si="53"/>
        <v>29</v>
      </c>
      <c r="H79" s="18">
        <f t="shared" ca="1" si="70"/>
        <v>3.3564814814814812E-4</v>
      </c>
      <c r="I79" s="18">
        <f t="shared" ca="1" si="71"/>
        <v>0.57843749999999972</v>
      </c>
      <c r="J79" s="16">
        <f t="shared" ca="1" si="72"/>
        <v>0.57843749999999972</v>
      </c>
      <c r="K79" s="23">
        <f t="shared" ca="1" si="73"/>
        <v>0</v>
      </c>
      <c r="L79" s="16">
        <f t="shared" ca="1" si="74"/>
        <v>0.57843749999999972</v>
      </c>
      <c r="M79" s="15">
        <f t="shared" ca="1" si="54"/>
        <v>18</v>
      </c>
      <c r="N79" s="16">
        <f t="shared" ca="1" si="55"/>
        <v>2.0833333333333335E-4</v>
      </c>
      <c r="O79" s="16">
        <f t="shared" ca="1" si="75"/>
        <v>0.57864583333333308</v>
      </c>
      <c r="P79" s="14">
        <f t="shared" ca="1" si="76"/>
        <v>0.57864583333333308</v>
      </c>
      <c r="Q79" s="23">
        <f>0</f>
        <v>0</v>
      </c>
      <c r="R79" s="14">
        <f t="shared" ca="1" si="77"/>
        <v>0.57864583333333308</v>
      </c>
      <c r="S79" s="13">
        <f t="shared" ca="1" si="56"/>
        <v>40</v>
      </c>
      <c r="T79" s="14">
        <f t="shared" ca="1" si="57"/>
        <v>4.6296296296296298E-4</v>
      </c>
      <c r="U79" s="14">
        <f t="shared" ca="1" si="78"/>
        <v>0.57910879629629608</v>
      </c>
      <c r="V79" s="12">
        <f t="shared" ca="1" si="79"/>
        <v>0.57910879629629608</v>
      </c>
      <c r="W79" s="23">
        <f>0</f>
        <v>0</v>
      </c>
      <c r="X79" s="12">
        <f t="shared" ca="1" si="80"/>
        <v>0.57910879629629608</v>
      </c>
      <c r="Y79" s="11">
        <f t="shared" ca="1" si="58"/>
        <v>33</v>
      </c>
      <c r="Z79" s="12">
        <f t="shared" ca="1" si="59"/>
        <v>3.8194444444444446E-4</v>
      </c>
      <c r="AA79" s="12">
        <f t="shared" ca="1" si="81"/>
        <v>0.57949074074074047</v>
      </c>
      <c r="AB79" s="10">
        <f t="shared" ca="1" si="82"/>
        <v>0.57949074074074047</v>
      </c>
      <c r="AC79" s="45">
        <f t="shared" ca="1" si="60"/>
        <v>0</v>
      </c>
      <c r="AD79" s="10">
        <f t="shared" ca="1" si="83"/>
        <v>0.57949074074074047</v>
      </c>
      <c r="AE79" s="9">
        <f t="shared" ca="1" si="47"/>
        <v>41</v>
      </c>
      <c r="AF79" s="10">
        <f t="shared" ca="1" si="61"/>
        <v>4.7453703703703704E-4</v>
      </c>
      <c r="AG79" s="10">
        <f t="shared" ca="1" si="84"/>
        <v>0.57996527777777751</v>
      </c>
      <c r="AH79" s="9" t="str">
        <f t="shared" ca="1" si="48"/>
        <v>Quesadilla</v>
      </c>
      <c r="AI79" s="8">
        <f t="shared" ca="1" si="85"/>
        <v>0.57996527777777751</v>
      </c>
      <c r="AJ79" s="23">
        <f t="shared" ca="1" si="86"/>
        <v>0</v>
      </c>
      <c r="AK79" s="8">
        <f t="shared" ca="1" si="88"/>
        <v>0.57996527777777751</v>
      </c>
      <c r="AL79" s="7">
        <f t="shared" ca="1" si="49"/>
        <v>58</v>
      </c>
      <c r="AM79" s="8">
        <f t="shared" ca="1" si="62"/>
        <v>6.7129629629629625E-4</v>
      </c>
      <c r="AN79" s="8">
        <f t="shared" ca="1" si="63"/>
        <v>0.58063657407407376</v>
      </c>
      <c r="AO79" s="7" t="str">
        <f t="shared" ca="1" si="50"/>
        <v>Cash</v>
      </c>
      <c r="AP79" s="1">
        <f t="shared" ca="1" si="64"/>
        <v>0</v>
      </c>
      <c r="AQ79" s="1">
        <f t="shared" ca="1" si="51"/>
        <v>2.5347222222222225E-3</v>
      </c>
      <c r="AR79">
        <f t="shared" si="65"/>
        <v>1</v>
      </c>
      <c r="AS79" s="33">
        <f t="shared" ca="1" si="87"/>
        <v>0</v>
      </c>
      <c r="AT79" s="33">
        <f t="shared" ca="1" si="66"/>
        <v>2.5347222222222225E-3</v>
      </c>
      <c r="AX79">
        <f t="shared" ref="AX79:AX142" si="89">AX78+1</f>
        <v>75</v>
      </c>
      <c r="AY79" s="33">
        <v>5.9457331042384249E-4</v>
      </c>
      <c r="BD79" s="34"/>
    </row>
    <row r="80" spans="1:57">
      <c r="A80" s="2">
        <v>100</v>
      </c>
      <c r="B80" s="1">
        <f t="shared" si="52"/>
        <v>1.1574074074074073E-3</v>
      </c>
      <c r="C80" s="5">
        <f t="shared" si="67"/>
        <v>0.57925925925925903</v>
      </c>
      <c r="D80" s="18">
        <f t="shared" si="46"/>
        <v>0.57925925925925903</v>
      </c>
      <c r="E80" s="21">
        <f t="shared" ca="1" si="68"/>
        <v>0</v>
      </c>
      <c r="F80" s="18">
        <f t="shared" ca="1" si="69"/>
        <v>0.57925925925925903</v>
      </c>
      <c r="G80" s="25">
        <f t="shared" ca="1" si="53"/>
        <v>11</v>
      </c>
      <c r="H80" s="18">
        <f t="shared" ca="1" si="70"/>
        <v>1.273148148148148E-4</v>
      </c>
      <c r="I80" s="18">
        <f t="shared" ca="1" si="71"/>
        <v>0.57938657407407379</v>
      </c>
      <c r="J80" s="16">
        <f t="shared" ca="1" si="72"/>
        <v>0.57938657407407379</v>
      </c>
      <c r="K80" s="23">
        <f t="shared" ca="1" si="73"/>
        <v>1.0416666666668295E-4</v>
      </c>
      <c r="L80" s="16">
        <f t="shared" ca="1" si="74"/>
        <v>0.57949074074074047</v>
      </c>
      <c r="M80" s="15">
        <f t="shared" ca="1" si="54"/>
        <v>18</v>
      </c>
      <c r="N80" s="16">
        <f t="shared" ca="1" si="55"/>
        <v>2.0833333333333335E-4</v>
      </c>
      <c r="O80" s="16">
        <f t="shared" ca="1" si="75"/>
        <v>0.57969907407407384</v>
      </c>
      <c r="P80" s="14">
        <f t="shared" ca="1" si="76"/>
        <v>0.57969907407407384</v>
      </c>
      <c r="Q80" s="23">
        <f>0</f>
        <v>0</v>
      </c>
      <c r="R80" s="14">
        <f t="shared" ca="1" si="77"/>
        <v>0.57969907407407384</v>
      </c>
      <c r="S80" s="13">
        <f t="shared" ca="1" si="56"/>
        <v>35</v>
      </c>
      <c r="T80" s="14">
        <f t="shared" ca="1" si="57"/>
        <v>4.0509259259259258E-4</v>
      </c>
      <c r="U80" s="14">
        <f t="shared" ca="1" si="78"/>
        <v>0.58010416666666642</v>
      </c>
      <c r="V80" s="12">
        <f t="shared" ca="1" si="79"/>
        <v>0.58010416666666642</v>
      </c>
      <c r="W80" s="23">
        <f>0</f>
        <v>0</v>
      </c>
      <c r="X80" s="12">
        <f t="shared" ca="1" si="80"/>
        <v>0.58010416666666642</v>
      </c>
      <c r="Y80" s="11">
        <f t="shared" ca="1" si="58"/>
        <v>43</v>
      </c>
      <c r="Z80" s="12">
        <f t="shared" ca="1" si="59"/>
        <v>4.9768518518518521E-4</v>
      </c>
      <c r="AA80" s="12">
        <f t="shared" ca="1" si="81"/>
        <v>0.58060185185185165</v>
      </c>
      <c r="AB80" s="10">
        <f t="shared" ca="1" si="82"/>
        <v>0.58060185185185165</v>
      </c>
      <c r="AC80" s="45">
        <f t="shared" ca="1" si="60"/>
        <v>0</v>
      </c>
      <c r="AD80" s="10">
        <f t="shared" ca="1" si="83"/>
        <v>0.58060185185185165</v>
      </c>
      <c r="AE80" s="9">
        <f t="shared" ca="1" si="47"/>
        <v>46</v>
      </c>
      <c r="AF80" s="10">
        <f t="shared" ca="1" si="61"/>
        <v>5.3240740740740744E-4</v>
      </c>
      <c r="AG80" s="10">
        <f t="shared" ca="1" si="84"/>
        <v>0.5811342592592591</v>
      </c>
      <c r="AH80" s="9" t="str">
        <f t="shared" ca="1" si="48"/>
        <v>Bowl</v>
      </c>
      <c r="AI80" s="8">
        <f t="shared" ca="1" si="85"/>
        <v>0.5811342592592591</v>
      </c>
      <c r="AJ80" s="23">
        <f t="shared" ca="1" si="86"/>
        <v>0</v>
      </c>
      <c r="AK80" s="8">
        <f t="shared" ca="1" si="88"/>
        <v>0.5811342592592591</v>
      </c>
      <c r="AL80" s="7">
        <f t="shared" ca="1" si="49"/>
        <v>28</v>
      </c>
      <c r="AM80" s="8">
        <f t="shared" ca="1" si="62"/>
        <v>3.2407407407407406E-4</v>
      </c>
      <c r="AN80" s="8">
        <f t="shared" ca="1" si="63"/>
        <v>0.58145833333333319</v>
      </c>
      <c r="AO80" s="7" t="str">
        <f t="shared" ca="1" si="50"/>
        <v>Debit</v>
      </c>
      <c r="AP80" s="1">
        <f t="shared" ca="1" si="64"/>
        <v>1.0416666666668295E-4</v>
      </c>
      <c r="AQ80" s="1">
        <f t="shared" ca="1" si="51"/>
        <v>2.0949074074074073E-3</v>
      </c>
      <c r="AR80">
        <f t="shared" si="65"/>
        <v>1</v>
      </c>
      <c r="AS80" s="33">
        <f t="shared" ca="1" si="87"/>
        <v>1.0416666666668295E-4</v>
      </c>
      <c r="AT80" s="33">
        <f t="shared" ca="1" si="66"/>
        <v>2.0949074074074073E-3</v>
      </c>
      <c r="AX80">
        <f t="shared" si="89"/>
        <v>76</v>
      </c>
      <c r="AY80" s="33">
        <v>7.4233167875780738E-4</v>
      </c>
      <c r="BD80" s="34"/>
    </row>
    <row r="81" spans="1:56">
      <c r="A81" s="2">
        <v>75</v>
      </c>
      <c r="B81" s="1">
        <f t="shared" si="52"/>
        <v>8.6805555555555551E-4</v>
      </c>
      <c r="C81" s="5">
        <f t="shared" si="67"/>
        <v>0.58012731481481461</v>
      </c>
      <c r="D81" s="18">
        <f t="shared" si="46"/>
        <v>0.58012731481481461</v>
      </c>
      <c r="E81" s="21">
        <f t="shared" ca="1" si="68"/>
        <v>0</v>
      </c>
      <c r="F81" s="18">
        <f t="shared" ca="1" si="69"/>
        <v>0.58012731481481461</v>
      </c>
      <c r="G81" s="25">
        <f t="shared" ca="1" si="53"/>
        <v>13</v>
      </c>
      <c r="H81" s="18">
        <f t="shared" ca="1" si="70"/>
        <v>1.5046296296296297E-4</v>
      </c>
      <c r="I81" s="18">
        <f t="shared" ca="1" si="71"/>
        <v>0.58027777777777756</v>
      </c>
      <c r="J81" s="16">
        <f t="shared" ca="1" si="72"/>
        <v>0.58027777777777756</v>
      </c>
      <c r="K81" s="23">
        <f t="shared" ca="1" si="73"/>
        <v>3.2407407407408773E-4</v>
      </c>
      <c r="L81" s="16">
        <f t="shared" ca="1" si="74"/>
        <v>0.58060185185185165</v>
      </c>
      <c r="M81" s="15">
        <f t="shared" ca="1" si="54"/>
        <v>20</v>
      </c>
      <c r="N81" s="16">
        <f t="shared" ca="1" si="55"/>
        <v>2.3148148148148149E-4</v>
      </c>
      <c r="O81" s="16">
        <f t="shared" ca="1" si="75"/>
        <v>0.58083333333333309</v>
      </c>
      <c r="P81" s="14">
        <f t="shared" ca="1" si="76"/>
        <v>0.58083333333333309</v>
      </c>
      <c r="Q81" s="23">
        <f>0</f>
        <v>0</v>
      </c>
      <c r="R81" s="14">
        <f t="shared" ca="1" si="77"/>
        <v>0.58083333333333309</v>
      </c>
      <c r="S81" s="13">
        <f t="shared" ca="1" si="56"/>
        <v>26</v>
      </c>
      <c r="T81" s="14">
        <f t="shared" ca="1" si="57"/>
        <v>3.0092592592592595E-4</v>
      </c>
      <c r="U81" s="14">
        <f t="shared" ca="1" si="78"/>
        <v>0.58113425925925899</v>
      </c>
      <c r="V81" s="12">
        <f t="shared" ca="1" si="79"/>
        <v>0.58113425925925899</v>
      </c>
      <c r="W81" s="23">
        <f>0</f>
        <v>0</v>
      </c>
      <c r="X81" s="12">
        <f t="shared" ca="1" si="80"/>
        <v>0.58113425925925899</v>
      </c>
      <c r="Y81" s="11">
        <f t="shared" ca="1" si="58"/>
        <v>48</v>
      </c>
      <c r="Z81" s="12">
        <f t="shared" ca="1" si="59"/>
        <v>5.5555555555555556E-4</v>
      </c>
      <c r="AA81" s="12">
        <f t="shared" ca="1" si="81"/>
        <v>0.58168981481481452</v>
      </c>
      <c r="AB81" s="10">
        <f t="shared" ca="1" si="82"/>
        <v>0.58168981481481452</v>
      </c>
      <c r="AC81" s="45">
        <f t="shared" ca="1" si="60"/>
        <v>0</v>
      </c>
      <c r="AD81" s="10">
        <f t="shared" ca="1" si="83"/>
        <v>0.58168981481481452</v>
      </c>
      <c r="AE81" s="9">
        <f t="shared" ca="1" si="47"/>
        <v>33</v>
      </c>
      <c r="AF81" s="10">
        <f t="shared" ca="1" si="61"/>
        <v>3.8194444444444446E-4</v>
      </c>
      <c r="AG81" s="10">
        <f t="shared" ca="1" si="84"/>
        <v>0.58207175925925891</v>
      </c>
      <c r="AH81" s="9" t="str">
        <f t="shared" ca="1" si="48"/>
        <v>Bowl</v>
      </c>
      <c r="AI81" s="8">
        <f t="shared" ca="1" si="85"/>
        <v>0.58207175925925891</v>
      </c>
      <c r="AJ81" s="23">
        <f t="shared" ca="1" si="86"/>
        <v>0</v>
      </c>
      <c r="AK81" s="8">
        <f t="shared" ca="1" si="88"/>
        <v>0.58207175925925891</v>
      </c>
      <c r="AL81" s="7">
        <f t="shared" ca="1" si="49"/>
        <v>16</v>
      </c>
      <c r="AM81" s="8">
        <f t="shared" ca="1" si="62"/>
        <v>1.8518518518518518E-4</v>
      </c>
      <c r="AN81" s="8">
        <f t="shared" ca="1" si="63"/>
        <v>0.58225694444444409</v>
      </c>
      <c r="AO81" s="7" t="str">
        <f t="shared" ca="1" si="50"/>
        <v>Debit</v>
      </c>
      <c r="AP81" s="1">
        <f t="shared" ca="1" si="64"/>
        <v>3.2407407407408773E-4</v>
      </c>
      <c r="AQ81" s="1">
        <f t="shared" ca="1" si="51"/>
        <v>1.8055555555555555E-3</v>
      </c>
      <c r="AR81">
        <f t="shared" si="65"/>
        <v>1</v>
      </c>
      <c r="AS81" s="33">
        <f t="shared" ca="1" si="87"/>
        <v>3.2407407407408773E-4</v>
      </c>
      <c r="AT81" s="33">
        <f t="shared" ca="1" si="66"/>
        <v>1.8055555555555555E-3</v>
      </c>
      <c r="AX81">
        <f t="shared" si="89"/>
        <v>77</v>
      </c>
      <c r="AY81" s="33">
        <v>7.1731417843963843E-4</v>
      </c>
      <c r="BD81" s="34"/>
    </row>
    <row r="82" spans="1:56">
      <c r="A82" s="2">
        <v>15</v>
      </c>
      <c r="B82" s="1">
        <f t="shared" si="52"/>
        <v>1.7361111111111112E-4</v>
      </c>
      <c r="C82" s="5">
        <f t="shared" si="67"/>
        <v>0.58030092592592575</v>
      </c>
      <c r="D82" s="18">
        <f t="shared" si="46"/>
        <v>0.58030092592592575</v>
      </c>
      <c r="E82" s="21">
        <f t="shared" ca="1" si="68"/>
        <v>0</v>
      </c>
      <c r="F82" s="18">
        <f t="shared" ca="1" si="69"/>
        <v>0.58030092592592575</v>
      </c>
      <c r="G82" s="25">
        <f t="shared" ca="1" si="53"/>
        <v>15</v>
      </c>
      <c r="H82" s="18">
        <f t="shared" ca="1" si="70"/>
        <v>1.7361111111111112E-4</v>
      </c>
      <c r="I82" s="18">
        <f t="shared" ca="1" si="71"/>
        <v>0.58047453703703689</v>
      </c>
      <c r="J82" s="16">
        <f t="shared" ca="1" si="72"/>
        <v>0.58047453703703689</v>
      </c>
      <c r="K82" s="23">
        <f t="shared" ca="1" si="73"/>
        <v>1.2152777777776347E-3</v>
      </c>
      <c r="L82" s="16">
        <f t="shared" ca="1" si="74"/>
        <v>0.58168981481481452</v>
      </c>
      <c r="M82" s="15">
        <f t="shared" ca="1" si="54"/>
        <v>17</v>
      </c>
      <c r="N82" s="16">
        <f t="shared" ca="1" si="55"/>
        <v>1.9675925925925926E-4</v>
      </c>
      <c r="O82" s="16">
        <f t="shared" ca="1" si="75"/>
        <v>0.58188657407407374</v>
      </c>
      <c r="P82" s="14">
        <f t="shared" ca="1" si="76"/>
        <v>0.58188657407407374</v>
      </c>
      <c r="Q82" s="23">
        <f>0</f>
        <v>0</v>
      </c>
      <c r="R82" s="14">
        <f t="shared" ca="1" si="77"/>
        <v>0.58188657407407374</v>
      </c>
      <c r="S82" s="13">
        <f t="shared" ca="1" si="56"/>
        <v>44</v>
      </c>
      <c r="T82" s="14">
        <f t="shared" ca="1" si="57"/>
        <v>5.0925925925925921E-4</v>
      </c>
      <c r="U82" s="14">
        <f t="shared" ca="1" si="78"/>
        <v>0.582395833333333</v>
      </c>
      <c r="V82" s="12">
        <f t="shared" ca="1" si="79"/>
        <v>0.582395833333333</v>
      </c>
      <c r="W82" s="23">
        <f>0</f>
        <v>0</v>
      </c>
      <c r="X82" s="12">
        <f t="shared" ca="1" si="80"/>
        <v>0.582395833333333</v>
      </c>
      <c r="Y82" s="11">
        <f t="shared" ca="1" si="58"/>
        <v>33</v>
      </c>
      <c r="Z82" s="12">
        <f t="shared" ca="1" si="59"/>
        <v>3.8194444444444446E-4</v>
      </c>
      <c r="AA82" s="12">
        <f t="shared" ca="1" si="81"/>
        <v>0.58277777777777739</v>
      </c>
      <c r="AB82" s="10">
        <f t="shared" ca="1" si="82"/>
        <v>0.58277777777777739</v>
      </c>
      <c r="AC82" s="45">
        <f t="shared" ca="1" si="60"/>
        <v>0</v>
      </c>
      <c r="AD82" s="10">
        <f t="shared" ca="1" si="83"/>
        <v>0.58277777777777739</v>
      </c>
      <c r="AE82" s="9">
        <f t="shared" ca="1" si="47"/>
        <v>28</v>
      </c>
      <c r="AF82" s="10">
        <f t="shared" ca="1" si="61"/>
        <v>3.2407407407407406E-4</v>
      </c>
      <c r="AG82" s="10">
        <f t="shared" ca="1" si="84"/>
        <v>0.58310185185185148</v>
      </c>
      <c r="AH82" s="9" t="str">
        <f t="shared" ca="1" si="48"/>
        <v>Bowl</v>
      </c>
      <c r="AI82" s="8">
        <f t="shared" ca="1" si="85"/>
        <v>0.58310185185185148</v>
      </c>
      <c r="AJ82" s="23">
        <f t="shared" ca="1" si="86"/>
        <v>0</v>
      </c>
      <c r="AK82" s="8">
        <f t="shared" ca="1" si="88"/>
        <v>0.58310185185185148</v>
      </c>
      <c r="AL82" s="7">
        <f t="shared" ca="1" si="49"/>
        <v>31</v>
      </c>
      <c r="AM82" s="8">
        <f t="shared" ca="1" si="62"/>
        <v>3.5879629629629629E-4</v>
      </c>
      <c r="AN82" s="8">
        <f t="shared" ca="1" si="63"/>
        <v>0.5834606481481478</v>
      </c>
      <c r="AO82" s="7" t="str">
        <f t="shared" ca="1" si="50"/>
        <v>Cash</v>
      </c>
      <c r="AP82" s="1">
        <f t="shared" ca="1" si="64"/>
        <v>1.2152777777776347E-3</v>
      </c>
      <c r="AQ82" s="1">
        <f t="shared" ca="1" si="51"/>
        <v>1.9444444444444446E-3</v>
      </c>
      <c r="AR82">
        <f t="shared" si="65"/>
        <v>1</v>
      </c>
      <c r="AS82" s="33">
        <f t="shared" ca="1" si="87"/>
        <v>1.2152777777776347E-3</v>
      </c>
      <c r="AT82" s="33">
        <f t="shared" ca="1" si="66"/>
        <v>1.9444444444444446E-3</v>
      </c>
      <c r="AX82">
        <f t="shared" si="89"/>
        <v>78</v>
      </c>
      <c r="AY82" s="33">
        <v>8.3265718467609928E-4</v>
      </c>
      <c r="BD82" s="34"/>
    </row>
    <row r="83" spans="1:56">
      <c r="A83" s="2">
        <v>94</v>
      </c>
      <c r="B83" s="1">
        <f t="shared" si="52"/>
        <v>1.0879629629629629E-3</v>
      </c>
      <c r="C83" s="5">
        <f t="shared" si="67"/>
        <v>0.58138888888888873</v>
      </c>
      <c r="D83" s="18">
        <f t="shared" si="46"/>
        <v>0.58138888888888873</v>
      </c>
      <c r="E83" s="21">
        <f t="shared" ca="1" si="68"/>
        <v>0</v>
      </c>
      <c r="F83" s="18">
        <f t="shared" ca="1" si="69"/>
        <v>0.58138888888888873</v>
      </c>
      <c r="G83" s="25">
        <f t="shared" ca="1" si="53"/>
        <v>13</v>
      </c>
      <c r="H83" s="18">
        <f t="shared" ca="1" si="70"/>
        <v>1.5046296296296297E-4</v>
      </c>
      <c r="I83" s="18">
        <f t="shared" ca="1" si="71"/>
        <v>0.58153935185185168</v>
      </c>
      <c r="J83" s="16">
        <f t="shared" ca="1" si="72"/>
        <v>0.58153935185185168</v>
      </c>
      <c r="K83" s="23">
        <f t="shared" ca="1" si="73"/>
        <v>1.2384259259257124E-3</v>
      </c>
      <c r="L83" s="16">
        <f t="shared" ca="1" si="74"/>
        <v>0.58277777777777739</v>
      </c>
      <c r="M83" s="15">
        <f t="shared" ca="1" si="54"/>
        <v>35</v>
      </c>
      <c r="N83" s="16">
        <f t="shared" ca="1" si="55"/>
        <v>4.0509259259259258E-4</v>
      </c>
      <c r="O83" s="16">
        <f t="shared" ca="1" si="75"/>
        <v>0.58318287037036998</v>
      </c>
      <c r="P83" s="14">
        <f t="shared" ca="1" si="76"/>
        <v>0.58318287037036998</v>
      </c>
      <c r="Q83" s="23">
        <f>0</f>
        <v>0</v>
      </c>
      <c r="R83" s="14">
        <f t="shared" ca="1" si="77"/>
        <v>0.58318287037036998</v>
      </c>
      <c r="S83" s="13">
        <f t="shared" ca="1" si="56"/>
        <v>29</v>
      </c>
      <c r="T83" s="14">
        <f t="shared" ca="1" si="57"/>
        <v>3.3564814814814812E-4</v>
      </c>
      <c r="U83" s="14">
        <f t="shared" ca="1" si="78"/>
        <v>0.5835185185185181</v>
      </c>
      <c r="V83" s="12">
        <f t="shared" ca="1" si="79"/>
        <v>0.5835185185185181</v>
      </c>
      <c r="W83" s="23">
        <f>0</f>
        <v>0</v>
      </c>
      <c r="X83" s="12">
        <f t="shared" ca="1" si="80"/>
        <v>0.5835185185185181</v>
      </c>
      <c r="Y83" s="11">
        <f t="shared" ca="1" si="58"/>
        <v>33</v>
      </c>
      <c r="Z83" s="12">
        <f t="shared" ca="1" si="59"/>
        <v>3.8194444444444446E-4</v>
      </c>
      <c r="AA83" s="12">
        <f t="shared" ca="1" si="81"/>
        <v>0.5839004629629625</v>
      </c>
      <c r="AB83" s="10">
        <f t="shared" ca="1" si="82"/>
        <v>0.5839004629629625</v>
      </c>
      <c r="AC83" s="45">
        <f t="shared" ca="1" si="60"/>
        <v>0</v>
      </c>
      <c r="AD83" s="10">
        <f t="shared" ca="1" si="83"/>
        <v>0.5839004629629625</v>
      </c>
      <c r="AE83" s="9">
        <f t="shared" ca="1" si="47"/>
        <v>46</v>
      </c>
      <c r="AF83" s="10">
        <f t="shared" ca="1" si="61"/>
        <v>5.3240740740740744E-4</v>
      </c>
      <c r="AG83" s="10">
        <f t="shared" ca="1" si="84"/>
        <v>0.58443287037036995</v>
      </c>
      <c r="AH83" s="9" t="str">
        <f t="shared" ca="1" si="48"/>
        <v>Bowl</v>
      </c>
      <c r="AI83" s="8">
        <f t="shared" ca="1" si="85"/>
        <v>0.58443287037036995</v>
      </c>
      <c r="AJ83" s="23">
        <f t="shared" ca="1" si="86"/>
        <v>0</v>
      </c>
      <c r="AK83" s="8">
        <f t="shared" ca="1" si="88"/>
        <v>0.58443287037036995</v>
      </c>
      <c r="AL83" s="7">
        <f t="shared" ca="1" si="49"/>
        <v>17</v>
      </c>
      <c r="AM83" s="8">
        <f t="shared" ca="1" si="62"/>
        <v>1.9675925925925926E-4</v>
      </c>
      <c r="AN83" s="8">
        <f t="shared" ca="1" si="63"/>
        <v>0.58462962962962917</v>
      </c>
      <c r="AO83" s="7" t="str">
        <f t="shared" ca="1" si="50"/>
        <v>Debit</v>
      </c>
      <c r="AP83" s="1">
        <f t="shared" ca="1" si="64"/>
        <v>1.2384259259257124E-3</v>
      </c>
      <c r="AQ83" s="1">
        <f t="shared" ca="1" si="51"/>
        <v>2.0023148148148148E-3</v>
      </c>
      <c r="AR83">
        <f t="shared" si="65"/>
        <v>1</v>
      </c>
      <c r="AS83" s="33">
        <f t="shared" ca="1" si="87"/>
        <v>1.2384259259257124E-3</v>
      </c>
      <c r="AT83" s="33">
        <f t="shared" ca="1" si="66"/>
        <v>2.0023148148148148E-3</v>
      </c>
      <c r="AX83">
        <f t="shared" si="89"/>
        <v>79</v>
      </c>
      <c r="AY83" s="33">
        <v>7.3425766832130887E-4</v>
      </c>
      <c r="BD83" s="34"/>
    </row>
    <row r="84" spans="1:56">
      <c r="A84" s="2">
        <v>94</v>
      </c>
      <c r="B84" s="1">
        <f t="shared" si="52"/>
        <v>1.0879629629629629E-3</v>
      </c>
      <c r="C84" s="5">
        <f t="shared" si="67"/>
        <v>0.58247685185185172</v>
      </c>
      <c r="D84" s="18">
        <f t="shared" si="46"/>
        <v>0.58247685185185172</v>
      </c>
      <c r="E84" s="21">
        <f t="shared" ca="1" si="68"/>
        <v>0</v>
      </c>
      <c r="F84" s="18">
        <f t="shared" ca="1" si="69"/>
        <v>0.58247685185185172</v>
      </c>
      <c r="G84" s="25">
        <f t="shared" ca="1" si="53"/>
        <v>21</v>
      </c>
      <c r="H84" s="18">
        <f t="shared" ca="1" si="70"/>
        <v>2.4305555555555555E-4</v>
      </c>
      <c r="I84" s="18">
        <f t="shared" ca="1" si="71"/>
        <v>0.58271990740740731</v>
      </c>
      <c r="J84" s="16">
        <f t="shared" ca="1" si="72"/>
        <v>0.58271990740740731</v>
      </c>
      <c r="K84" s="23">
        <f t="shared" ca="1" si="73"/>
        <v>1.180555555555185E-3</v>
      </c>
      <c r="L84" s="16">
        <f t="shared" ca="1" si="74"/>
        <v>0.5839004629629625</v>
      </c>
      <c r="M84" s="15">
        <f t="shared" ca="1" si="54"/>
        <v>35</v>
      </c>
      <c r="N84" s="16">
        <f t="shared" ca="1" si="55"/>
        <v>4.0509259259259258E-4</v>
      </c>
      <c r="O84" s="16">
        <f t="shared" ca="1" si="75"/>
        <v>0.58430555555555508</v>
      </c>
      <c r="P84" s="14">
        <f t="shared" ca="1" si="76"/>
        <v>0.58430555555555508</v>
      </c>
      <c r="Q84" s="23">
        <f>0</f>
        <v>0</v>
      </c>
      <c r="R84" s="14">
        <f t="shared" ca="1" si="77"/>
        <v>0.58430555555555508</v>
      </c>
      <c r="S84" s="13">
        <f t="shared" ca="1" si="56"/>
        <v>15</v>
      </c>
      <c r="T84" s="14">
        <f t="shared" ca="1" si="57"/>
        <v>1.7361111111111112E-4</v>
      </c>
      <c r="U84" s="14">
        <f t="shared" ca="1" si="78"/>
        <v>0.58447916666666622</v>
      </c>
      <c r="V84" s="12">
        <f t="shared" ca="1" si="79"/>
        <v>0.58447916666666622</v>
      </c>
      <c r="W84" s="23">
        <f>0</f>
        <v>0</v>
      </c>
      <c r="X84" s="12">
        <f t="shared" ca="1" si="80"/>
        <v>0.58447916666666622</v>
      </c>
      <c r="Y84" s="11">
        <f t="shared" ca="1" si="58"/>
        <v>23</v>
      </c>
      <c r="Z84" s="12">
        <f t="shared" ca="1" si="59"/>
        <v>2.6620370370370372E-4</v>
      </c>
      <c r="AA84" s="12">
        <f t="shared" ca="1" si="81"/>
        <v>0.58474537037036989</v>
      </c>
      <c r="AB84" s="10">
        <f t="shared" ca="1" si="82"/>
        <v>0.58474537037036989</v>
      </c>
      <c r="AC84" s="45">
        <f t="shared" ca="1" si="60"/>
        <v>0</v>
      </c>
      <c r="AD84" s="10">
        <f t="shared" ca="1" si="83"/>
        <v>0.58474537037036989</v>
      </c>
      <c r="AE84" s="9">
        <f t="shared" ca="1" si="47"/>
        <v>43</v>
      </c>
      <c r="AF84" s="10">
        <f t="shared" ca="1" si="61"/>
        <v>4.9768518518518521E-4</v>
      </c>
      <c r="AG84" s="10">
        <f t="shared" ca="1" si="84"/>
        <v>0.58524305555555511</v>
      </c>
      <c r="AH84" s="9" t="str">
        <f t="shared" ca="1" si="48"/>
        <v>Bowl</v>
      </c>
      <c r="AI84" s="8">
        <f t="shared" ca="1" si="85"/>
        <v>0.58524305555555511</v>
      </c>
      <c r="AJ84" s="23">
        <f t="shared" ca="1" si="86"/>
        <v>0</v>
      </c>
      <c r="AK84" s="8">
        <f t="shared" ca="1" si="88"/>
        <v>0.58524305555555511</v>
      </c>
      <c r="AL84" s="7">
        <f t="shared" ca="1" si="49"/>
        <v>18</v>
      </c>
      <c r="AM84" s="8">
        <f t="shared" ca="1" si="62"/>
        <v>2.0833333333333335E-4</v>
      </c>
      <c r="AN84" s="8">
        <f t="shared" ca="1" si="63"/>
        <v>0.58545138888888848</v>
      </c>
      <c r="AO84" s="7" t="str">
        <f t="shared" ca="1" si="50"/>
        <v>Debit</v>
      </c>
      <c r="AP84" s="1">
        <f t="shared" ca="1" si="64"/>
        <v>1.180555555555185E-3</v>
      </c>
      <c r="AQ84" s="1">
        <f t="shared" ca="1" si="51"/>
        <v>1.7939814814814815E-3</v>
      </c>
      <c r="AR84">
        <f t="shared" si="65"/>
        <v>1</v>
      </c>
      <c r="AS84" s="33">
        <f t="shared" ca="1" si="87"/>
        <v>1.180555555555185E-3</v>
      </c>
      <c r="AT84" s="33">
        <f t="shared" ca="1" si="66"/>
        <v>1.7939814814814815E-3</v>
      </c>
      <c r="AX84">
        <f t="shared" si="89"/>
        <v>80</v>
      </c>
      <c r="AY84" s="33">
        <v>8.0915107547414314E-4</v>
      </c>
      <c r="BD84" s="34"/>
    </row>
    <row r="85" spans="1:56">
      <c r="A85" s="2">
        <v>232</v>
      </c>
      <c r="B85" s="1">
        <f t="shared" si="52"/>
        <v>2.685185185185185E-3</v>
      </c>
      <c r="C85" s="5">
        <f t="shared" si="67"/>
        <v>0.58516203703703695</v>
      </c>
      <c r="D85" s="18">
        <f t="shared" si="46"/>
        <v>0.58516203703703695</v>
      </c>
      <c r="E85" s="21">
        <f t="shared" ca="1" si="68"/>
        <v>0</v>
      </c>
      <c r="F85" s="18">
        <f t="shared" ca="1" si="69"/>
        <v>0.58516203703703695</v>
      </c>
      <c r="G85" s="25">
        <f t="shared" ca="1" si="53"/>
        <v>21</v>
      </c>
      <c r="H85" s="18">
        <f t="shared" ca="1" si="70"/>
        <v>2.4305555555555555E-4</v>
      </c>
      <c r="I85" s="18">
        <f t="shared" ca="1" si="71"/>
        <v>0.58540509259259255</v>
      </c>
      <c r="J85" s="16">
        <f t="shared" ca="1" si="72"/>
        <v>0.58540509259259255</v>
      </c>
      <c r="K85" s="23">
        <f t="shared" ca="1" si="73"/>
        <v>0</v>
      </c>
      <c r="L85" s="16">
        <f t="shared" ca="1" si="74"/>
        <v>0.58540509259259255</v>
      </c>
      <c r="M85" s="15">
        <f t="shared" ca="1" si="54"/>
        <v>18</v>
      </c>
      <c r="N85" s="16">
        <f t="shared" ca="1" si="55"/>
        <v>2.0833333333333335E-4</v>
      </c>
      <c r="O85" s="16">
        <f t="shared" ca="1" si="75"/>
        <v>0.58561342592592591</v>
      </c>
      <c r="P85" s="14">
        <f t="shared" ca="1" si="76"/>
        <v>0.58561342592592591</v>
      </c>
      <c r="Q85" s="23">
        <f>0</f>
        <v>0</v>
      </c>
      <c r="R85" s="14">
        <f t="shared" ca="1" si="77"/>
        <v>0.58561342592592591</v>
      </c>
      <c r="S85" s="13">
        <f t="shared" ca="1" si="56"/>
        <v>36</v>
      </c>
      <c r="T85" s="14">
        <f t="shared" ca="1" si="57"/>
        <v>4.1666666666666669E-4</v>
      </c>
      <c r="U85" s="14">
        <f t="shared" ca="1" si="78"/>
        <v>0.58603009259259253</v>
      </c>
      <c r="V85" s="12">
        <f t="shared" ca="1" si="79"/>
        <v>0.58603009259259253</v>
      </c>
      <c r="W85" s="23">
        <f>0</f>
        <v>0</v>
      </c>
      <c r="X85" s="12">
        <f t="shared" ca="1" si="80"/>
        <v>0.58603009259259253</v>
      </c>
      <c r="Y85" s="11">
        <f t="shared" ca="1" si="58"/>
        <v>32</v>
      </c>
      <c r="Z85" s="12">
        <f t="shared" ca="1" si="59"/>
        <v>3.7037037037037035E-4</v>
      </c>
      <c r="AA85" s="12">
        <f t="shared" ca="1" si="81"/>
        <v>0.58640046296296289</v>
      </c>
      <c r="AB85" s="10">
        <f t="shared" ca="1" si="82"/>
        <v>0.58640046296296289</v>
      </c>
      <c r="AC85" s="45">
        <f t="shared" ca="1" si="60"/>
        <v>0</v>
      </c>
      <c r="AD85" s="10">
        <f t="shared" ca="1" si="83"/>
        <v>0.58640046296296289</v>
      </c>
      <c r="AE85" s="9">
        <f t="shared" ca="1" si="47"/>
        <v>34</v>
      </c>
      <c r="AF85" s="10">
        <f t="shared" ca="1" si="61"/>
        <v>3.9351851851851852E-4</v>
      </c>
      <c r="AG85" s="10">
        <f t="shared" ca="1" si="84"/>
        <v>0.58679398148148143</v>
      </c>
      <c r="AH85" s="9" t="str">
        <f t="shared" ca="1" si="48"/>
        <v>Bowl</v>
      </c>
      <c r="AI85" s="8">
        <f t="shared" ca="1" si="85"/>
        <v>0.58679398148148143</v>
      </c>
      <c r="AJ85" s="23">
        <f t="shared" ca="1" si="86"/>
        <v>0</v>
      </c>
      <c r="AK85" s="8">
        <f t="shared" ca="1" si="88"/>
        <v>0.58679398148148143</v>
      </c>
      <c r="AL85" s="7">
        <f t="shared" ca="1" si="49"/>
        <v>23</v>
      </c>
      <c r="AM85" s="8">
        <f t="shared" ca="1" si="62"/>
        <v>2.6620370370370372E-4</v>
      </c>
      <c r="AN85" s="8">
        <f t="shared" ca="1" si="63"/>
        <v>0.5870601851851851</v>
      </c>
      <c r="AO85" s="7" t="str">
        <f t="shared" ca="1" si="50"/>
        <v>Debit</v>
      </c>
      <c r="AP85" s="1">
        <f t="shared" ca="1" si="64"/>
        <v>0</v>
      </c>
      <c r="AQ85" s="1">
        <f t="shared" ca="1" si="51"/>
        <v>1.8981481481481484E-3</v>
      </c>
      <c r="AR85">
        <f t="shared" si="65"/>
        <v>1</v>
      </c>
      <c r="AS85" s="33">
        <f t="shared" ca="1" si="87"/>
        <v>0</v>
      </c>
      <c r="AT85" s="33">
        <f t="shared" ca="1" si="66"/>
        <v>1.8981481481481484E-3</v>
      </c>
      <c r="AX85">
        <f t="shared" si="89"/>
        <v>81</v>
      </c>
      <c r="AY85" s="33">
        <v>6.4281850579099554E-4</v>
      </c>
      <c r="BD85" s="34"/>
    </row>
    <row r="86" spans="1:56">
      <c r="A86" s="2">
        <v>260</v>
      </c>
      <c r="B86" s="1">
        <f t="shared" si="52"/>
        <v>3.0092592592592593E-3</v>
      </c>
      <c r="C86" s="5">
        <f t="shared" si="67"/>
        <v>0.58817129629629616</v>
      </c>
      <c r="D86" s="18">
        <f t="shared" si="46"/>
        <v>0.58817129629629616</v>
      </c>
      <c r="E86" s="21">
        <f t="shared" ca="1" si="68"/>
        <v>0</v>
      </c>
      <c r="F86" s="18">
        <f t="shared" ca="1" si="69"/>
        <v>0.58817129629629616</v>
      </c>
      <c r="G86" s="25">
        <f t="shared" ca="1" si="53"/>
        <v>24</v>
      </c>
      <c r="H86" s="18">
        <f t="shared" ca="1" si="70"/>
        <v>2.7777777777777778E-4</v>
      </c>
      <c r="I86" s="18">
        <f t="shared" ca="1" si="71"/>
        <v>0.58844907407407399</v>
      </c>
      <c r="J86" s="16">
        <f t="shared" ca="1" si="72"/>
        <v>0.58844907407407399</v>
      </c>
      <c r="K86" s="23">
        <f t="shared" ca="1" si="73"/>
        <v>0</v>
      </c>
      <c r="L86" s="16">
        <f t="shared" ca="1" si="74"/>
        <v>0.58844907407407399</v>
      </c>
      <c r="M86" s="15">
        <f t="shared" ca="1" si="54"/>
        <v>33</v>
      </c>
      <c r="N86" s="16">
        <f t="shared" ca="1" si="55"/>
        <v>3.8194444444444446E-4</v>
      </c>
      <c r="O86" s="16">
        <f t="shared" ca="1" si="75"/>
        <v>0.58883101851851838</v>
      </c>
      <c r="P86" s="14">
        <f t="shared" ca="1" si="76"/>
        <v>0.58883101851851838</v>
      </c>
      <c r="Q86" s="23">
        <f>0</f>
        <v>0</v>
      </c>
      <c r="R86" s="14">
        <f t="shared" ca="1" si="77"/>
        <v>0.58883101851851838</v>
      </c>
      <c r="S86" s="13">
        <f t="shared" ca="1" si="56"/>
        <v>17</v>
      </c>
      <c r="T86" s="14">
        <f t="shared" ca="1" si="57"/>
        <v>1.9675925925925926E-4</v>
      </c>
      <c r="U86" s="14">
        <f t="shared" ca="1" si="78"/>
        <v>0.58902777777777759</v>
      </c>
      <c r="V86" s="12">
        <f t="shared" ca="1" si="79"/>
        <v>0.58902777777777759</v>
      </c>
      <c r="W86" s="23">
        <f>0</f>
        <v>0</v>
      </c>
      <c r="X86" s="12">
        <f t="shared" ca="1" si="80"/>
        <v>0.58902777777777759</v>
      </c>
      <c r="Y86" s="11">
        <f t="shared" ca="1" si="58"/>
        <v>30</v>
      </c>
      <c r="Z86" s="12">
        <f t="shared" ca="1" si="59"/>
        <v>3.4722222222222224E-4</v>
      </c>
      <c r="AA86" s="12">
        <f t="shared" ca="1" si="81"/>
        <v>0.58937499999999987</v>
      </c>
      <c r="AB86" s="10">
        <f t="shared" ca="1" si="82"/>
        <v>0.58937499999999987</v>
      </c>
      <c r="AC86" s="45">
        <f t="shared" ca="1" si="60"/>
        <v>0</v>
      </c>
      <c r="AD86" s="10">
        <f t="shared" ca="1" si="83"/>
        <v>0.58937499999999987</v>
      </c>
      <c r="AE86" s="9">
        <f t="shared" ca="1" si="47"/>
        <v>34</v>
      </c>
      <c r="AF86" s="10">
        <f t="shared" ca="1" si="61"/>
        <v>3.9351851851851852E-4</v>
      </c>
      <c r="AG86" s="10">
        <f t="shared" ca="1" si="84"/>
        <v>0.58976851851851841</v>
      </c>
      <c r="AH86" s="9" t="str">
        <f t="shared" ca="1" si="48"/>
        <v>Bowl</v>
      </c>
      <c r="AI86" s="8">
        <f t="shared" ca="1" si="85"/>
        <v>0.58976851851851841</v>
      </c>
      <c r="AJ86" s="23">
        <f t="shared" ca="1" si="86"/>
        <v>0</v>
      </c>
      <c r="AK86" s="8">
        <f t="shared" ca="1" si="88"/>
        <v>0.58976851851851841</v>
      </c>
      <c r="AL86" s="7">
        <f t="shared" ca="1" si="49"/>
        <v>22</v>
      </c>
      <c r="AM86" s="8">
        <f t="shared" ca="1" si="62"/>
        <v>2.5462962962962961E-4</v>
      </c>
      <c r="AN86" s="8">
        <f t="shared" ca="1" si="63"/>
        <v>0.59002314814814805</v>
      </c>
      <c r="AO86" s="7" t="str">
        <f t="shared" ca="1" si="50"/>
        <v>Debit</v>
      </c>
      <c r="AP86" s="1">
        <f t="shared" ca="1" si="64"/>
        <v>0</v>
      </c>
      <c r="AQ86" s="1">
        <f t="shared" ca="1" si="51"/>
        <v>1.8518518518518521E-3</v>
      </c>
      <c r="AR86">
        <f t="shared" si="65"/>
        <v>1</v>
      </c>
      <c r="AS86" s="33">
        <f t="shared" ca="1" si="87"/>
        <v>0</v>
      </c>
      <c r="AT86" s="33">
        <f t="shared" ca="1" si="66"/>
        <v>1.8518518518518521E-3</v>
      </c>
      <c r="AX86">
        <f t="shared" si="89"/>
        <v>82</v>
      </c>
      <c r="AY86" s="33">
        <v>6.5733581519664315E-4</v>
      </c>
      <c r="BD86" s="34"/>
    </row>
    <row r="87" spans="1:56">
      <c r="A87" s="2">
        <v>180</v>
      </c>
      <c r="B87" s="1">
        <f t="shared" si="52"/>
        <v>2.0833333333333333E-3</v>
      </c>
      <c r="C87" s="5">
        <f t="shared" si="67"/>
        <v>0.59025462962962949</v>
      </c>
      <c r="D87" s="18">
        <f t="shared" si="46"/>
        <v>0.59025462962962949</v>
      </c>
      <c r="E87" s="21">
        <f t="shared" ca="1" si="68"/>
        <v>0</v>
      </c>
      <c r="F87" s="18">
        <f t="shared" ca="1" si="69"/>
        <v>0.59025462962962949</v>
      </c>
      <c r="G87" s="25">
        <f t="shared" ca="1" si="53"/>
        <v>24</v>
      </c>
      <c r="H87" s="18">
        <f t="shared" ca="1" si="70"/>
        <v>2.7777777777777778E-4</v>
      </c>
      <c r="I87" s="18">
        <f t="shared" ca="1" si="71"/>
        <v>0.59053240740740731</v>
      </c>
      <c r="J87" s="16">
        <f t="shared" ca="1" si="72"/>
        <v>0.59053240740740731</v>
      </c>
      <c r="K87" s="23">
        <f t="shared" ca="1" si="73"/>
        <v>0</v>
      </c>
      <c r="L87" s="16">
        <f t="shared" ca="1" si="74"/>
        <v>0.59053240740740731</v>
      </c>
      <c r="M87" s="15">
        <f t="shared" ca="1" si="54"/>
        <v>35</v>
      </c>
      <c r="N87" s="16">
        <f t="shared" ca="1" si="55"/>
        <v>4.0509259259259258E-4</v>
      </c>
      <c r="O87" s="16">
        <f t="shared" ca="1" si="75"/>
        <v>0.59093749999999989</v>
      </c>
      <c r="P87" s="14">
        <f t="shared" ca="1" si="76"/>
        <v>0.59093749999999989</v>
      </c>
      <c r="Q87" s="23">
        <f>0</f>
        <v>0</v>
      </c>
      <c r="R87" s="14">
        <f t="shared" ca="1" si="77"/>
        <v>0.59093749999999989</v>
      </c>
      <c r="S87" s="13">
        <f t="shared" ca="1" si="56"/>
        <v>32</v>
      </c>
      <c r="T87" s="14">
        <f t="shared" ca="1" si="57"/>
        <v>3.7037037037037035E-4</v>
      </c>
      <c r="U87" s="14">
        <f t="shared" ca="1" si="78"/>
        <v>0.59130787037037025</v>
      </c>
      <c r="V87" s="12">
        <f t="shared" ca="1" si="79"/>
        <v>0.59130787037037025</v>
      </c>
      <c r="W87" s="23">
        <f>0</f>
        <v>0</v>
      </c>
      <c r="X87" s="12">
        <f t="shared" ca="1" si="80"/>
        <v>0.59130787037037025</v>
      </c>
      <c r="Y87" s="11">
        <f t="shared" ca="1" si="58"/>
        <v>33</v>
      </c>
      <c r="Z87" s="12">
        <f t="shared" ca="1" si="59"/>
        <v>3.8194444444444446E-4</v>
      </c>
      <c r="AA87" s="12">
        <f t="shared" ca="1" si="81"/>
        <v>0.59168981481481464</v>
      </c>
      <c r="AB87" s="10">
        <f t="shared" ca="1" si="82"/>
        <v>0.59168981481481464</v>
      </c>
      <c r="AC87" s="45">
        <f t="shared" ca="1" si="60"/>
        <v>0</v>
      </c>
      <c r="AD87" s="10">
        <f t="shared" ca="1" si="83"/>
        <v>0.59168981481481464</v>
      </c>
      <c r="AE87" s="9">
        <f t="shared" ca="1" si="47"/>
        <v>43</v>
      </c>
      <c r="AF87" s="10">
        <f t="shared" ca="1" si="61"/>
        <v>4.9768518518518521E-4</v>
      </c>
      <c r="AG87" s="10">
        <f t="shared" ca="1" si="84"/>
        <v>0.59218749999999987</v>
      </c>
      <c r="AH87" s="9" t="str">
        <f t="shared" ca="1" si="48"/>
        <v>Bowl</v>
      </c>
      <c r="AI87" s="8">
        <f t="shared" ca="1" si="85"/>
        <v>0.59218749999999987</v>
      </c>
      <c r="AJ87" s="23">
        <f t="shared" ca="1" si="86"/>
        <v>0</v>
      </c>
      <c r="AK87" s="8">
        <f t="shared" ca="1" si="88"/>
        <v>0.59218749999999987</v>
      </c>
      <c r="AL87" s="7">
        <f t="shared" ca="1" si="49"/>
        <v>28</v>
      </c>
      <c r="AM87" s="8">
        <f t="shared" ca="1" si="62"/>
        <v>3.2407407407407406E-4</v>
      </c>
      <c r="AN87" s="8">
        <f t="shared" ca="1" si="63"/>
        <v>0.59251157407407395</v>
      </c>
      <c r="AO87" s="7" t="str">
        <f t="shared" ca="1" si="50"/>
        <v>Debit</v>
      </c>
      <c r="AP87" s="1">
        <f t="shared" ca="1" si="64"/>
        <v>0</v>
      </c>
      <c r="AQ87" s="1">
        <f t="shared" ca="1" si="51"/>
        <v>2.2569444444444447E-3</v>
      </c>
      <c r="AR87">
        <f t="shared" si="65"/>
        <v>1</v>
      </c>
      <c r="AS87" s="33">
        <f t="shared" ca="1" si="87"/>
        <v>0</v>
      </c>
      <c r="AT87" s="33">
        <f t="shared" ca="1" si="66"/>
        <v>2.2569444444444447E-3</v>
      </c>
      <c r="AX87">
        <f t="shared" si="89"/>
        <v>83</v>
      </c>
      <c r="AY87" s="33">
        <v>8.4331646939041986E-4</v>
      </c>
      <c r="BD87" s="34"/>
    </row>
    <row r="88" spans="1:56">
      <c r="A88" s="2">
        <v>171</v>
      </c>
      <c r="B88" s="1">
        <f t="shared" si="52"/>
        <v>1.9791666666666668E-3</v>
      </c>
      <c r="C88" s="5">
        <f t="shared" si="67"/>
        <v>0.59223379629629613</v>
      </c>
      <c r="D88" s="18">
        <f t="shared" si="46"/>
        <v>0.59223379629629613</v>
      </c>
      <c r="E88" s="21">
        <f t="shared" ca="1" si="68"/>
        <v>0</v>
      </c>
      <c r="F88" s="18">
        <f t="shared" ca="1" si="69"/>
        <v>0.59223379629629613</v>
      </c>
      <c r="G88" s="25">
        <f t="shared" ca="1" si="53"/>
        <v>27</v>
      </c>
      <c r="H88" s="18">
        <f t="shared" ca="1" si="70"/>
        <v>3.1250000000000001E-4</v>
      </c>
      <c r="I88" s="18">
        <f t="shared" ca="1" si="71"/>
        <v>0.59254629629629618</v>
      </c>
      <c r="J88" s="16">
        <f t="shared" ca="1" si="72"/>
        <v>0.59254629629629618</v>
      </c>
      <c r="K88" s="23">
        <f t="shared" ca="1" si="73"/>
        <v>0</v>
      </c>
      <c r="L88" s="16">
        <f t="shared" ca="1" si="74"/>
        <v>0.59254629629629618</v>
      </c>
      <c r="M88" s="15">
        <f t="shared" ca="1" si="54"/>
        <v>29</v>
      </c>
      <c r="N88" s="16">
        <f t="shared" ca="1" si="55"/>
        <v>3.3564814814814812E-4</v>
      </c>
      <c r="O88" s="16">
        <f t="shared" ca="1" si="75"/>
        <v>0.59288194444444431</v>
      </c>
      <c r="P88" s="14">
        <f t="shared" ca="1" si="76"/>
        <v>0.59288194444444431</v>
      </c>
      <c r="Q88" s="23">
        <f>0</f>
        <v>0</v>
      </c>
      <c r="R88" s="14">
        <f t="shared" ca="1" si="77"/>
        <v>0.59288194444444431</v>
      </c>
      <c r="S88" s="13">
        <f t="shared" ca="1" si="56"/>
        <v>29</v>
      </c>
      <c r="T88" s="14">
        <f t="shared" ca="1" si="57"/>
        <v>3.3564814814814812E-4</v>
      </c>
      <c r="U88" s="14">
        <f t="shared" ca="1" si="78"/>
        <v>0.59321759259259244</v>
      </c>
      <c r="V88" s="12">
        <f t="shared" ca="1" si="79"/>
        <v>0.59321759259259244</v>
      </c>
      <c r="W88" s="23">
        <f>0</f>
        <v>0</v>
      </c>
      <c r="X88" s="12">
        <f t="shared" ca="1" si="80"/>
        <v>0.59321759259259244</v>
      </c>
      <c r="Y88" s="11">
        <f t="shared" ca="1" si="58"/>
        <v>42</v>
      </c>
      <c r="Z88" s="12">
        <f t="shared" ca="1" si="59"/>
        <v>4.861111111111111E-4</v>
      </c>
      <c r="AA88" s="12">
        <f t="shared" ca="1" si="81"/>
        <v>0.59370370370370351</v>
      </c>
      <c r="AB88" s="10">
        <f t="shared" ca="1" si="82"/>
        <v>0.59370370370370351</v>
      </c>
      <c r="AC88" s="45">
        <f t="shared" ca="1" si="60"/>
        <v>0</v>
      </c>
      <c r="AD88" s="10">
        <f t="shared" ca="1" si="83"/>
        <v>0.59370370370370351</v>
      </c>
      <c r="AE88" s="9">
        <f t="shared" ca="1" si="47"/>
        <v>22</v>
      </c>
      <c r="AF88" s="10">
        <f t="shared" ca="1" si="61"/>
        <v>2.5462962962962961E-4</v>
      </c>
      <c r="AG88" s="10">
        <f t="shared" ca="1" si="84"/>
        <v>0.59395833333333314</v>
      </c>
      <c r="AH88" s="9" t="str">
        <f t="shared" ca="1" si="48"/>
        <v>Bowl</v>
      </c>
      <c r="AI88" s="8">
        <f t="shared" ca="1" si="85"/>
        <v>0.59395833333333314</v>
      </c>
      <c r="AJ88" s="23">
        <f t="shared" ca="1" si="86"/>
        <v>0</v>
      </c>
      <c r="AK88" s="8">
        <f t="shared" ca="1" si="88"/>
        <v>0.59395833333333314</v>
      </c>
      <c r="AL88" s="7">
        <f t="shared" ca="1" si="49"/>
        <v>10</v>
      </c>
      <c r="AM88" s="8">
        <f t="shared" ca="1" si="62"/>
        <v>1.1574074074074075E-4</v>
      </c>
      <c r="AN88" s="8">
        <f t="shared" ca="1" si="63"/>
        <v>0.59407407407407387</v>
      </c>
      <c r="AO88" s="7" t="str">
        <f t="shared" ca="1" si="50"/>
        <v>Debit</v>
      </c>
      <c r="AP88" s="1">
        <f t="shared" ca="1" si="64"/>
        <v>0</v>
      </c>
      <c r="AQ88" s="1">
        <f t="shared" ca="1" si="51"/>
        <v>1.8402777777777777E-3</v>
      </c>
      <c r="AR88">
        <f t="shared" si="65"/>
        <v>1</v>
      </c>
      <c r="AS88" s="33">
        <f t="shared" ca="1" si="87"/>
        <v>0</v>
      </c>
      <c r="AT88" s="33">
        <f t="shared" ca="1" si="66"/>
        <v>1.8402777777777777E-3</v>
      </c>
      <c r="AX88">
        <f t="shared" si="89"/>
        <v>84</v>
      </c>
      <c r="AY88" s="33">
        <v>7.1508686521576555E-4</v>
      </c>
      <c r="BD88" s="34"/>
    </row>
    <row r="89" spans="1:56">
      <c r="A89" s="2">
        <v>190</v>
      </c>
      <c r="B89" s="1">
        <f t="shared" si="52"/>
        <v>2.1990740740740742E-3</v>
      </c>
      <c r="C89" s="5">
        <f t="shared" si="67"/>
        <v>0.59443287037037018</v>
      </c>
      <c r="D89" s="18">
        <f t="shared" si="46"/>
        <v>0.59443287037037018</v>
      </c>
      <c r="E89" s="21">
        <f t="shared" ca="1" si="68"/>
        <v>0</v>
      </c>
      <c r="F89" s="18">
        <f t="shared" ca="1" si="69"/>
        <v>0.59443287037037018</v>
      </c>
      <c r="G89" s="25">
        <f t="shared" ca="1" si="53"/>
        <v>24</v>
      </c>
      <c r="H89" s="18">
        <f t="shared" ca="1" si="70"/>
        <v>2.7777777777777778E-4</v>
      </c>
      <c r="I89" s="18">
        <f t="shared" ca="1" si="71"/>
        <v>0.594710648148148</v>
      </c>
      <c r="J89" s="16">
        <f t="shared" ca="1" si="72"/>
        <v>0.594710648148148</v>
      </c>
      <c r="K89" s="23">
        <f t="shared" ca="1" si="73"/>
        <v>0</v>
      </c>
      <c r="L89" s="16">
        <f t="shared" ca="1" si="74"/>
        <v>0.594710648148148</v>
      </c>
      <c r="M89" s="15">
        <f t="shared" ca="1" si="54"/>
        <v>8</v>
      </c>
      <c r="N89" s="16">
        <f t="shared" ca="1" si="55"/>
        <v>9.2592592592592588E-5</v>
      </c>
      <c r="O89" s="16">
        <f t="shared" ca="1" si="75"/>
        <v>0.59480324074074065</v>
      </c>
      <c r="P89" s="14">
        <f t="shared" ca="1" si="76"/>
        <v>0.59480324074074065</v>
      </c>
      <c r="Q89" s="23">
        <f>0</f>
        <v>0</v>
      </c>
      <c r="R89" s="14">
        <f t="shared" ca="1" si="77"/>
        <v>0.59480324074074065</v>
      </c>
      <c r="S89" s="13">
        <f t="shared" ca="1" si="56"/>
        <v>21</v>
      </c>
      <c r="T89" s="14">
        <f t="shared" ca="1" si="57"/>
        <v>2.4305555555555555E-4</v>
      </c>
      <c r="U89" s="14">
        <f t="shared" ca="1" si="78"/>
        <v>0.59504629629629624</v>
      </c>
      <c r="V89" s="12">
        <f t="shared" ca="1" si="79"/>
        <v>0.59504629629629624</v>
      </c>
      <c r="W89" s="23">
        <f>0</f>
        <v>0</v>
      </c>
      <c r="X89" s="12">
        <f t="shared" ca="1" si="80"/>
        <v>0.59504629629629624</v>
      </c>
      <c r="Y89" s="11">
        <f t="shared" ca="1" si="58"/>
        <v>45</v>
      </c>
      <c r="Z89" s="12">
        <f t="shared" ca="1" si="59"/>
        <v>5.2083333333333333E-4</v>
      </c>
      <c r="AA89" s="12">
        <f t="shared" ca="1" si="81"/>
        <v>0.59556712962962954</v>
      </c>
      <c r="AB89" s="10">
        <f t="shared" ca="1" si="82"/>
        <v>0.59556712962962954</v>
      </c>
      <c r="AC89" s="45">
        <f t="shared" ca="1" si="60"/>
        <v>0</v>
      </c>
      <c r="AD89" s="10">
        <f t="shared" ca="1" si="83"/>
        <v>0.59556712962962954</v>
      </c>
      <c r="AE89" s="9">
        <f t="shared" ca="1" si="47"/>
        <v>43</v>
      </c>
      <c r="AF89" s="10">
        <f t="shared" ca="1" si="61"/>
        <v>4.9768518518518521E-4</v>
      </c>
      <c r="AG89" s="10">
        <f t="shared" ca="1" si="84"/>
        <v>0.59606481481481477</v>
      </c>
      <c r="AH89" s="9" t="str">
        <f t="shared" ca="1" si="48"/>
        <v>Bowl</v>
      </c>
      <c r="AI89" s="8">
        <f t="shared" ca="1" si="85"/>
        <v>0.59606481481481477</v>
      </c>
      <c r="AJ89" s="23">
        <f t="shared" ca="1" si="86"/>
        <v>0</v>
      </c>
      <c r="AK89" s="8">
        <f t="shared" ca="1" si="88"/>
        <v>0.59606481481481477</v>
      </c>
      <c r="AL89" s="7">
        <f t="shared" ca="1" si="49"/>
        <v>25</v>
      </c>
      <c r="AM89" s="8">
        <f t="shared" ca="1" si="62"/>
        <v>2.8935185185185184E-4</v>
      </c>
      <c r="AN89" s="8">
        <f t="shared" ca="1" si="63"/>
        <v>0.59635416666666663</v>
      </c>
      <c r="AO89" s="7" t="str">
        <f t="shared" ca="1" si="50"/>
        <v>Debit</v>
      </c>
      <c r="AP89" s="1">
        <f t="shared" ca="1" si="64"/>
        <v>0</v>
      </c>
      <c r="AQ89" s="1">
        <f t="shared" ca="1" si="51"/>
        <v>1.9212962962962964E-3</v>
      </c>
      <c r="AR89">
        <f t="shared" si="65"/>
        <v>1</v>
      </c>
      <c r="AS89" s="33">
        <f t="shared" ca="1" si="87"/>
        <v>0</v>
      </c>
      <c r="AT89" s="33">
        <f t="shared" ca="1" si="66"/>
        <v>1.9212962962962964E-3</v>
      </c>
      <c r="AX89">
        <f t="shared" si="89"/>
        <v>85</v>
      </c>
      <c r="AY89" s="33">
        <v>7.1401298205426189E-4</v>
      </c>
      <c r="BD89" s="34"/>
    </row>
    <row r="90" spans="1:56">
      <c r="A90" s="2">
        <v>172</v>
      </c>
      <c r="B90" s="1">
        <f t="shared" si="52"/>
        <v>1.9907407407407408E-3</v>
      </c>
      <c r="C90" s="5">
        <f t="shared" si="67"/>
        <v>0.59642361111111097</v>
      </c>
      <c r="D90" s="18">
        <f t="shared" si="46"/>
        <v>0.59642361111111097</v>
      </c>
      <c r="E90" s="21">
        <f t="shared" ca="1" si="68"/>
        <v>0</v>
      </c>
      <c r="F90" s="18">
        <f t="shared" ca="1" si="69"/>
        <v>0.59642361111111097</v>
      </c>
      <c r="G90" s="25">
        <f t="shared" ca="1" si="53"/>
        <v>28</v>
      </c>
      <c r="H90" s="18">
        <f t="shared" ca="1" si="70"/>
        <v>3.2407407407407406E-4</v>
      </c>
      <c r="I90" s="18">
        <f t="shared" ca="1" si="71"/>
        <v>0.59674768518518506</v>
      </c>
      <c r="J90" s="16">
        <f t="shared" ca="1" si="72"/>
        <v>0.59674768518518506</v>
      </c>
      <c r="K90" s="23">
        <f t="shared" ca="1" si="73"/>
        <v>0</v>
      </c>
      <c r="L90" s="16">
        <f t="shared" ca="1" si="74"/>
        <v>0.59674768518518506</v>
      </c>
      <c r="M90" s="15">
        <f t="shared" ca="1" si="54"/>
        <v>14</v>
      </c>
      <c r="N90" s="16">
        <f t="shared" ca="1" si="55"/>
        <v>1.6203703703703703E-4</v>
      </c>
      <c r="O90" s="16">
        <f t="shared" ca="1" si="75"/>
        <v>0.59690972222222205</v>
      </c>
      <c r="P90" s="14">
        <f t="shared" ca="1" si="76"/>
        <v>0.59690972222222205</v>
      </c>
      <c r="Q90" s="23">
        <f>0</f>
        <v>0</v>
      </c>
      <c r="R90" s="14">
        <f t="shared" ca="1" si="77"/>
        <v>0.59690972222222205</v>
      </c>
      <c r="S90" s="13">
        <f t="shared" ca="1" si="56"/>
        <v>26</v>
      </c>
      <c r="T90" s="14">
        <f t="shared" ca="1" si="57"/>
        <v>3.0092592592592595E-4</v>
      </c>
      <c r="U90" s="14">
        <f t="shared" ca="1" si="78"/>
        <v>0.59721064814814795</v>
      </c>
      <c r="V90" s="12">
        <f t="shared" ca="1" si="79"/>
        <v>0.59721064814814795</v>
      </c>
      <c r="W90" s="23">
        <f>0</f>
        <v>0</v>
      </c>
      <c r="X90" s="12">
        <f t="shared" ca="1" si="80"/>
        <v>0.59721064814814795</v>
      </c>
      <c r="Y90" s="11">
        <f t="shared" ca="1" si="58"/>
        <v>30</v>
      </c>
      <c r="Z90" s="12">
        <f t="shared" ca="1" si="59"/>
        <v>3.4722222222222224E-4</v>
      </c>
      <c r="AA90" s="12">
        <f t="shared" ca="1" si="81"/>
        <v>0.59755787037037023</v>
      </c>
      <c r="AB90" s="10">
        <f t="shared" ca="1" si="82"/>
        <v>0.59755787037037023</v>
      </c>
      <c r="AC90" s="45">
        <f t="shared" ca="1" si="60"/>
        <v>0</v>
      </c>
      <c r="AD90" s="10">
        <f t="shared" ca="1" si="83"/>
        <v>0.59755787037037023</v>
      </c>
      <c r="AE90" s="9">
        <f t="shared" ca="1" si="47"/>
        <v>26</v>
      </c>
      <c r="AF90" s="10">
        <f t="shared" ca="1" si="61"/>
        <v>3.0092592592592595E-4</v>
      </c>
      <c r="AG90" s="10">
        <f t="shared" ca="1" si="84"/>
        <v>0.59785879629629612</v>
      </c>
      <c r="AH90" s="9" t="str">
        <f t="shared" ca="1" si="48"/>
        <v>Bowl</v>
      </c>
      <c r="AI90" s="8">
        <f t="shared" ca="1" si="85"/>
        <v>0.59785879629629612</v>
      </c>
      <c r="AJ90" s="23">
        <f t="shared" ca="1" si="86"/>
        <v>0</v>
      </c>
      <c r="AK90" s="8">
        <f t="shared" ca="1" si="88"/>
        <v>0.59785879629629612</v>
      </c>
      <c r="AL90" s="7">
        <f t="shared" ca="1" si="49"/>
        <v>50</v>
      </c>
      <c r="AM90" s="8">
        <f t="shared" ca="1" si="62"/>
        <v>5.7870370370370367E-4</v>
      </c>
      <c r="AN90" s="8">
        <f t="shared" ca="1" si="63"/>
        <v>0.59843749999999984</v>
      </c>
      <c r="AO90" s="7" t="str">
        <f t="shared" ca="1" si="50"/>
        <v>Cash</v>
      </c>
      <c r="AP90" s="1">
        <f t="shared" ca="1" si="64"/>
        <v>0</v>
      </c>
      <c r="AQ90" s="1">
        <f t="shared" ca="1" si="51"/>
        <v>2.0138888888888888E-3</v>
      </c>
      <c r="AR90">
        <f t="shared" si="65"/>
        <v>1</v>
      </c>
      <c r="AS90" s="33">
        <f t="shared" ca="1" si="87"/>
        <v>0</v>
      </c>
      <c r="AT90" s="33">
        <f t="shared" ca="1" si="66"/>
        <v>2.0138888888888888E-3</v>
      </c>
      <c r="AX90">
        <f t="shared" si="89"/>
        <v>86</v>
      </c>
      <c r="AY90" s="33">
        <v>6.2726708667430677E-4</v>
      </c>
      <c r="BD90" s="34"/>
    </row>
    <row r="91" spans="1:56">
      <c r="A91" s="2">
        <v>154</v>
      </c>
      <c r="B91" s="1">
        <f t="shared" si="52"/>
        <v>1.7824074074074075E-3</v>
      </c>
      <c r="C91" s="5">
        <f t="shared" si="67"/>
        <v>0.5982060185185184</v>
      </c>
      <c r="D91" s="18">
        <f t="shared" si="46"/>
        <v>0.5982060185185184</v>
      </c>
      <c r="E91" s="21">
        <f t="shared" ca="1" si="68"/>
        <v>0</v>
      </c>
      <c r="F91" s="18">
        <f t="shared" ca="1" si="69"/>
        <v>0.5982060185185184</v>
      </c>
      <c r="G91" s="25">
        <f t="shared" ca="1" si="53"/>
        <v>14</v>
      </c>
      <c r="H91" s="18">
        <f t="shared" ca="1" si="70"/>
        <v>1.6203703703703703E-4</v>
      </c>
      <c r="I91" s="18">
        <f t="shared" ca="1" si="71"/>
        <v>0.59836805555555539</v>
      </c>
      <c r="J91" s="16">
        <f t="shared" ca="1" si="72"/>
        <v>0.59836805555555539</v>
      </c>
      <c r="K91" s="23">
        <f t="shared" ca="1" si="73"/>
        <v>0</v>
      </c>
      <c r="L91" s="16">
        <f t="shared" ca="1" si="74"/>
        <v>0.59836805555555539</v>
      </c>
      <c r="M91" s="15">
        <f t="shared" ca="1" si="54"/>
        <v>9</v>
      </c>
      <c r="N91" s="16">
        <f t="shared" ca="1" si="55"/>
        <v>1.0416666666666667E-4</v>
      </c>
      <c r="O91" s="16">
        <f t="shared" ca="1" si="75"/>
        <v>0.59847222222222207</v>
      </c>
      <c r="P91" s="14">
        <f t="shared" ca="1" si="76"/>
        <v>0.59847222222222207</v>
      </c>
      <c r="Q91" s="23">
        <f>0</f>
        <v>0</v>
      </c>
      <c r="R91" s="14">
        <f t="shared" ca="1" si="77"/>
        <v>0.59847222222222207</v>
      </c>
      <c r="S91" s="13">
        <f t="shared" ca="1" si="56"/>
        <v>32</v>
      </c>
      <c r="T91" s="14">
        <f t="shared" ca="1" si="57"/>
        <v>3.7037037037037035E-4</v>
      </c>
      <c r="U91" s="14">
        <f t="shared" ca="1" si="78"/>
        <v>0.59884259259259243</v>
      </c>
      <c r="V91" s="12">
        <f t="shared" ca="1" si="79"/>
        <v>0.59884259259259243</v>
      </c>
      <c r="W91" s="23">
        <f>0</f>
        <v>0</v>
      </c>
      <c r="X91" s="12">
        <f t="shared" ca="1" si="80"/>
        <v>0.59884259259259243</v>
      </c>
      <c r="Y91" s="11">
        <f t="shared" ca="1" si="58"/>
        <v>39</v>
      </c>
      <c r="Z91" s="12">
        <f t="shared" ca="1" si="59"/>
        <v>4.5138888888888887E-4</v>
      </c>
      <c r="AA91" s="12">
        <f t="shared" ca="1" si="81"/>
        <v>0.59929398148148127</v>
      </c>
      <c r="AB91" s="10">
        <f t="shared" ca="1" si="82"/>
        <v>0.59929398148148127</v>
      </c>
      <c r="AC91" s="45">
        <f t="shared" ca="1" si="60"/>
        <v>0</v>
      </c>
      <c r="AD91" s="10">
        <f t="shared" ca="1" si="83"/>
        <v>0.59929398148148127</v>
      </c>
      <c r="AE91" s="9">
        <f t="shared" ca="1" si="47"/>
        <v>30</v>
      </c>
      <c r="AF91" s="10">
        <f t="shared" ca="1" si="61"/>
        <v>3.4722222222222224E-4</v>
      </c>
      <c r="AG91" s="10">
        <f t="shared" ca="1" si="84"/>
        <v>0.59964120370370355</v>
      </c>
      <c r="AH91" s="9" t="str">
        <f t="shared" ca="1" si="48"/>
        <v>Bowl</v>
      </c>
      <c r="AI91" s="8">
        <f t="shared" ca="1" si="85"/>
        <v>0.59964120370370355</v>
      </c>
      <c r="AJ91" s="23">
        <f t="shared" ca="1" si="86"/>
        <v>0</v>
      </c>
      <c r="AK91" s="8">
        <f t="shared" ca="1" si="88"/>
        <v>0.59964120370370355</v>
      </c>
      <c r="AL91" s="7">
        <f t="shared" ca="1" si="49"/>
        <v>25</v>
      </c>
      <c r="AM91" s="8">
        <f t="shared" ca="1" si="62"/>
        <v>2.8935185185185184E-4</v>
      </c>
      <c r="AN91" s="8">
        <f t="shared" ca="1" si="63"/>
        <v>0.59993055555555541</v>
      </c>
      <c r="AO91" s="7" t="str">
        <f t="shared" ca="1" si="50"/>
        <v>Debit</v>
      </c>
      <c r="AP91" s="1">
        <f t="shared" ca="1" si="64"/>
        <v>0</v>
      </c>
      <c r="AQ91" s="1">
        <f t="shared" ca="1" si="51"/>
        <v>1.724537037037037E-3</v>
      </c>
      <c r="AR91">
        <f t="shared" si="65"/>
        <v>1</v>
      </c>
      <c r="AS91" s="33">
        <f t="shared" ca="1" si="87"/>
        <v>0</v>
      </c>
      <c r="AT91" s="33">
        <f t="shared" ca="1" si="66"/>
        <v>1.724537037037037E-3</v>
      </c>
      <c r="AX91">
        <f t="shared" si="89"/>
        <v>87</v>
      </c>
      <c r="AY91" s="33">
        <v>6.4572196767215186E-4</v>
      </c>
      <c r="BD91" s="34"/>
    </row>
    <row r="92" spans="1:56">
      <c r="A92" s="2">
        <v>98</v>
      </c>
      <c r="B92" s="1">
        <f t="shared" si="52"/>
        <v>1.1342592592592593E-3</v>
      </c>
      <c r="C92" s="5">
        <f t="shared" si="67"/>
        <v>0.59934027777777765</v>
      </c>
      <c r="D92" s="18">
        <f t="shared" si="46"/>
        <v>0.59934027777777765</v>
      </c>
      <c r="E92" s="21">
        <f t="shared" ca="1" si="68"/>
        <v>0</v>
      </c>
      <c r="F92" s="18">
        <f t="shared" ca="1" si="69"/>
        <v>0.59934027777777765</v>
      </c>
      <c r="G92" s="25">
        <f t="shared" ca="1" si="53"/>
        <v>21</v>
      </c>
      <c r="H92" s="18">
        <f t="shared" ca="1" si="70"/>
        <v>2.4305555555555555E-4</v>
      </c>
      <c r="I92" s="18">
        <f t="shared" ca="1" si="71"/>
        <v>0.59958333333333325</v>
      </c>
      <c r="J92" s="16">
        <f t="shared" ca="1" si="72"/>
        <v>0.59958333333333325</v>
      </c>
      <c r="K92" s="23">
        <f t="shared" ca="1" si="73"/>
        <v>0</v>
      </c>
      <c r="L92" s="16">
        <f t="shared" ca="1" si="74"/>
        <v>0.59958333333333325</v>
      </c>
      <c r="M92" s="15">
        <f t="shared" ca="1" si="54"/>
        <v>17</v>
      </c>
      <c r="N92" s="16">
        <f t="shared" ca="1" si="55"/>
        <v>1.9675925925925926E-4</v>
      </c>
      <c r="O92" s="16">
        <f t="shared" ca="1" si="75"/>
        <v>0.59978009259259246</v>
      </c>
      <c r="P92" s="14">
        <f t="shared" ca="1" si="76"/>
        <v>0.59978009259259246</v>
      </c>
      <c r="Q92" s="23">
        <f>0</f>
        <v>0</v>
      </c>
      <c r="R92" s="14">
        <f t="shared" ca="1" si="77"/>
        <v>0.59978009259259246</v>
      </c>
      <c r="S92" s="13">
        <f t="shared" ca="1" si="56"/>
        <v>18</v>
      </c>
      <c r="T92" s="14">
        <f t="shared" ca="1" si="57"/>
        <v>2.0833333333333335E-4</v>
      </c>
      <c r="U92" s="14">
        <f t="shared" ca="1" si="78"/>
        <v>0.59998842592592583</v>
      </c>
      <c r="V92" s="12">
        <f t="shared" ca="1" si="79"/>
        <v>0.59998842592592583</v>
      </c>
      <c r="W92" s="23">
        <f>0</f>
        <v>0</v>
      </c>
      <c r="X92" s="12">
        <f t="shared" ca="1" si="80"/>
        <v>0.59998842592592583</v>
      </c>
      <c r="Y92" s="11">
        <f t="shared" ca="1" si="58"/>
        <v>46</v>
      </c>
      <c r="Z92" s="12">
        <f t="shared" ca="1" si="59"/>
        <v>5.3240740740740744E-4</v>
      </c>
      <c r="AA92" s="12">
        <f t="shared" ca="1" si="81"/>
        <v>0.60052083333333328</v>
      </c>
      <c r="AB92" s="10">
        <f t="shared" ca="1" si="82"/>
        <v>0.60052083333333328</v>
      </c>
      <c r="AC92" s="45">
        <f t="shared" ca="1" si="60"/>
        <v>0</v>
      </c>
      <c r="AD92" s="10">
        <f t="shared" ca="1" si="83"/>
        <v>0.60052083333333328</v>
      </c>
      <c r="AE92" s="9">
        <f t="shared" ca="1" si="47"/>
        <v>36</v>
      </c>
      <c r="AF92" s="10">
        <f t="shared" ca="1" si="61"/>
        <v>4.1666666666666669E-4</v>
      </c>
      <c r="AG92" s="10">
        <f t="shared" ca="1" si="84"/>
        <v>0.6009374999999999</v>
      </c>
      <c r="AH92" s="9" t="str">
        <f t="shared" ca="1" si="48"/>
        <v>Burrito</v>
      </c>
      <c r="AI92" s="8">
        <f t="shared" ca="1" si="85"/>
        <v>0.6009374999999999</v>
      </c>
      <c r="AJ92" s="23">
        <f t="shared" ca="1" si="86"/>
        <v>0</v>
      </c>
      <c r="AK92" s="8">
        <f t="shared" ca="1" si="88"/>
        <v>0.6009374999999999</v>
      </c>
      <c r="AL92" s="7">
        <f t="shared" ca="1" si="49"/>
        <v>30</v>
      </c>
      <c r="AM92" s="8">
        <f t="shared" ca="1" si="62"/>
        <v>3.4722222222222224E-4</v>
      </c>
      <c r="AN92" s="8">
        <f t="shared" ca="1" si="63"/>
        <v>0.60128472222222218</v>
      </c>
      <c r="AO92" s="7" t="str">
        <f t="shared" ca="1" si="50"/>
        <v>Debit</v>
      </c>
      <c r="AP92" s="1">
        <f t="shared" ca="1" si="64"/>
        <v>0</v>
      </c>
      <c r="AQ92" s="1">
        <f t="shared" ca="1" si="51"/>
        <v>1.9444444444444446E-3</v>
      </c>
      <c r="AR92">
        <f t="shared" si="65"/>
        <v>1</v>
      </c>
      <c r="AS92" s="33">
        <f t="shared" ca="1" si="87"/>
        <v>0</v>
      </c>
      <c r="AT92" s="33">
        <f t="shared" ca="1" si="66"/>
        <v>1.9444444444444446E-3</v>
      </c>
      <c r="AX92">
        <f t="shared" si="89"/>
        <v>88</v>
      </c>
      <c r="AY92" s="33">
        <v>6.0686330660560367E-4</v>
      </c>
      <c r="BD92" s="34"/>
    </row>
    <row r="93" spans="1:56">
      <c r="A93" s="2">
        <v>163</v>
      </c>
      <c r="B93" s="1">
        <f t="shared" si="52"/>
        <v>1.8865740740740742E-3</v>
      </c>
      <c r="C93" s="5">
        <f t="shared" si="67"/>
        <v>0.60122685185185176</v>
      </c>
      <c r="D93" s="18">
        <f t="shared" si="46"/>
        <v>0.60122685185185176</v>
      </c>
      <c r="E93" s="21">
        <f t="shared" ca="1" si="68"/>
        <v>0</v>
      </c>
      <c r="F93" s="18">
        <f t="shared" ca="1" si="69"/>
        <v>0.60122685185185176</v>
      </c>
      <c r="G93" s="25">
        <f t="shared" ca="1" si="53"/>
        <v>19</v>
      </c>
      <c r="H93" s="18">
        <f t="shared" ca="1" si="70"/>
        <v>2.199074074074074E-4</v>
      </c>
      <c r="I93" s="18">
        <f t="shared" ca="1" si="71"/>
        <v>0.60144675925925917</v>
      </c>
      <c r="J93" s="16">
        <f t="shared" ca="1" si="72"/>
        <v>0.60144675925925917</v>
      </c>
      <c r="K93" s="23">
        <f t="shared" ca="1" si="73"/>
        <v>0</v>
      </c>
      <c r="L93" s="16">
        <f t="shared" ca="1" si="74"/>
        <v>0.60144675925925917</v>
      </c>
      <c r="M93" s="15">
        <f t="shared" ca="1" si="54"/>
        <v>27</v>
      </c>
      <c r="N93" s="16">
        <f t="shared" ca="1" si="55"/>
        <v>3.1250000000000001E-4</v>
      </c>
      <c r="O93" s="16">
        <f t="shared" ca="1" si="75"/>
        <v>0.60175925925925922</v>
      </c>
      <c r="P93" s="14">
        <f t="shared" ca="1" si="76"/>
        <v>0.60175925925925922</v>
      </c>
      <c r="Q93" s="23">
        <f>0</f>
        <v>0</v>
      </c>
      <c r="R93" s="14">
        <f t="shared" ca="1" si="77"/>
        <v>0.60175925925925922</v>
      </c>
      <c r="S93" s="13">
        <f t="shared" ca="1" si="56"/>
        <v>40</v>
      </c>
      <c r="T93" s="14">
        <f t="shared" ca="1" si="57"/>
        <v>4.6296296296296298E-4</v>
      </c>
      <c r="U93" s="14">
        <f t="shared" ca="1" si="78"/>
        <v>0.60222222222222221</v>
      </c>
      <c r="V93" s="12">
        <f t="shared" ca="1" si="79"/>
        <v>0.60222222222222221</v>
      </c>
      <c r="W93" s="23">
        <f>0</f>
        <v>0</v>
      </c>
      <c r="X93" s="12">
        <f t="shared" ca="1" si="80"/>
        <v>0.60222222222222221</v>
      </c>
      <c r="Y93" s="11">
        <f t="shared" ca="1" si="58"/>
        <v>32</v>
      </c>
      <c r="Z93" s="12">
        <f t="shared" ca="1" si="59"/>
        <v>3.7037037037037035E-4</v>
      </c>
      <c r="AA93" s="12">
        <f t="shared" ca="1" si="81"/>
        <v>0.60259259259259257</v>
      </c>
      <c r="AB93" s="10">
        <f t="shared" ca="1" si="82"/>
        <v>0.60259259259259257</v>
      </c>
      <c r="AC93" s="45">
        <f t="shared" ca="1" si="60"/>
        <v>0</v>
      </c>
      <c r="AD93" s="10">
        <f t="shared" ca="1" si="83"/>
        <v>0.60259259259259257</v>
      </c>
      <c r="AE93" s="9">
        <f t="shared" ca="1" si="47"/>
        <v>35</v>
      </c>
      <c r="AF93" s="10">
        <f t="shared" ca="1" si="61"/>
        <v>4.0509259259259258E-4</v>
      </c>
      <c r="AG93" s="10">
        <f t="shared" ca="1" si="84"/>
        <v>0.60299768518518515</v>
      </c>
      <c r="AH93" s="9" t="str">
        <f t="shared" ca="1" si="48"/>
        <v>Burrito</v>
      </c>
      <c r="AI93" s="8">
        <f t="shared" ca="1" si="85"/>
        <v>0.60299768518518515</v>
      </c>
      <c r="AJ93" s="23">
        <f t="shared" ca="1" si="86"/>
        <v>0</v>
      </c>
      <c r="AK93" s="8">
        <f t="shared" ca="1" si="88"/>
        <v>0.60299768518518515</v>
      </c>
      <c r="AL93" s="7">
        <f t="shared" ca="1" si="49"/>
        <v>11</v>
      </c>
      <c r="AM93" s="8">
        <f t="shared" ca="1" si="62"/>
        <v>1.273148148148148E-4</v>
      </c>
      <c r="AN93" s="8">
        <f t="shared" ca="1" si="63"/>
        <v>0.60312499999999991</v>
      </c>
      <c r="AO93" s="7" t="str">
        <f t="shared" ca="1" si="50"/>
        <v>Debit</v>
      </c>
      <c r="AP93" s="1">
        <f t="shared" ca="1" si="64"/>
        <v>0</v>
      </c>
      <c r="AQ93" s="1">
        <f t="shared" ca="1" si="51"/>
        <v>1.8981481481481482E-3</v>
      </c>
      <c r="AR93">
        <f t="shared" si="65"/>
        <v>1</v>
      </c>
      <c r="AS93" s="33">
        <f t="shared" ca="1" si="87"/>
        <v>0</v>
      </c>
      <c r="AT93" s="33">
        <f t="shared" ca="1" si="66"/>
        <v>1.8981481481481482E-3</v>
      </c>
      <c r="AX93">
        <f t="shared" si="89"/>
        <v>89</v>
      </c>
      <c r="AY93" s="33">
        <v>6.2734663357519955E-4</v>
      </c>
      <c r="BD93" s="34"/>
    </row>
    <row r="94" spans="1:56">
      <c r="A94" s="2">
        <v>217</v>
      </c>
      <c r="B94" s="1">
        <f t="shared" si="52"/>
        <v>2.5115740740740741E-3</v>
      </c>
      <c r="C94" s="5">
        <f t="shared" si="67"/>
        <v>0.60373842592592586</v>
      </c>
      <c r="D94" s="18">
        <f t="shared" si="46"/>
        <v>0.60373842592592586</v>
      </c>
      <c r="E94" s="21">
        <f t="shared" ca="1" si="68"/>
        <v>0</v>
      </c>
      <c r="F94" s="18">
        <f t="shared" ca="1" si="69"/>
        <v>0.60373842592592586</v>
      </c>
      <c r="G94" s="25">
        <f t="shared" ca="1" si="53"/>
        <v>16</v>
      </c>
      <c r="H94" s="18">
        <f t="shared" ca="1" si="70"/>
        <v>1.8518518518518518E-4</v>
      </c>
      <c r="I94" s="18">
        <f t="shared" ca="1" si="71"/>
        <v>0.60392361111111104</v>
      </c>
      <c r="J94" s="16">
        <f t="shared" ca="1" si="72"/>
        <v>0.60392361111111104</v>
      </c>
      <c r="K94" s="23">
        <f t="shared" ca="1" si="73"/>
        <v>0</v>
      </c>
      <c r="L94" s="16">
        <f t="shared" ca="1" si="74"/>
        <v>0.60392361111111104</v>
      </c>
      <c r="M94" s="15">
        <f t="shared" ca="1" si="54"/>
        <v>11</v>
      </c>
      <c r="N94" s="16">
        <f t="shared" ca="1" si="55"/>
        <v>1.273148148148148E-4</v>
      </c>
      <c r="O94" s="16">
        <f t="shared" ca="1" si="75"/>
        <v>0.6040509259259258</v>
      </c>
      <c r="P94" s="14">
        <f t="shared" ca="1" si="76"/>
        <v>0.6040509259259258</v>
      </c>
      <c r="Q94" s="23">
        <f>0</f>
        <v>0</v>
      </c>
      <c r="R94" s="14">
        <f t="shared" ca="1" si="77"/>
        <v>0.6040509259259258</v>
      </c>
      <c r="S94" s="13">
        <f t="shared" ca="1" si="56"/>
        <v>21</v>
      </c>
      <c r="T94" s="14">
        <f t="shared" ca="1" si="57"/>
        <v>2.4305555555555555E-4</v>
      </c>
      <c r="U94" s="14">
        <f t="shared" ca="1" si="78"/>
        <v>0.60429398148148139</v>
      </c>
      <c r="V94" s="12">
        <f t="shared" ca="1" si="79"/>
        <v>0.60429398148148139</v>
      </c>
      <c r="W94" s="23">
        <f>0</f>
        <v>0</v>
      </c>
      <c r="X94" s="12">
        <f t="shared" ca="1" si="80"/>
        <v>0.60429398148148139</v>
      </c>
      <c r="Y94" s="11">
        <f t="shared" ca="1" si="58"/>
        <v>49</v>
      </c>
      <c r="Z94" s="12">
        <f t="shared" ca="1" si="59"/>
        <v>5.6712962962962967E-4</v>
      </c>
      <c r="AA94" s="12">
        <f t="shared" ca="1" si="81"/>
        <v>0.60486111111111107</v>
      </c>
      <c r="AB94" s="10">
        <f t="shared" ca="1" si="82"/>
        <v>0.60486111111111107</v>
      </c>
      <c r="AC94" s="45">
        <f t="shared" ca="1" si="60"/>
        <v>0</v>
      </c>
      <c r="AD94" s="10">
        <f t="shared" ca="1" si="83"/>
        <v>0.60486111111111107</v>
      </c>
      <c r="AE94" s="9">
        <f t="shared" ca="1" si="47"/>
        <v>28</v>
      </c>
      <c r="AF94" s="10">
        <f t="shared" ca="1" si="61"/>
        <v>3.2407407407407406E-4</v>
      </c>
      <c r="AG94" s="10">
        <f t="shared" ca="1" si="84"/>
        <v>0.60518518518518516</v>
      </c>
      <c r="AH94" s="9" t="str">
        <f t="shared" ca="1" si="48"/>
        <v>Bowl</v>
      </c>
      <c r="AI94" s="8">
        <f t="shared" ca="1" si="85"/>
        <v>0.60518518518518516</v>
      </c>
      <c r="AJ94" s="23">
        <f t="shared" ca="1" si="86"/>
        <v>0</v>
      </c>
      <c r="AK94" s="8">
        <f t="shared" ca="1" si="88"/>
        <v>0.60518518518518516</v>
      </c>
      <c r="AL94" s="7">
        <f t="shared" ca="1" si="49"/>
        <v>60</v>
      </c>
      <c r="AM94" s="8">
        <f t="shared" ca="1" si="62"/>
        <v>6.9444444444444447E-4</v>
      </c>
      <c r="AN94" s="8">
        <f t="shared" ca="1" si="63"/>
        <v>0.6058796296296296</v>
      </c>
      <c r="AO94" s="7" t="str">
        <f t="shared" ca="1" si="50"/>
        <v>Cash</v>
      </c>
      <c r="AP94" s="1">
        <f t="shared" ca="1" si="64"/>
        <v>0</v>
      </c>
      <c r="AQ94" s="1">
        <f t="shared" ca="1" si="51"/>
        <v>2.1412037037037038E-3</v>
      </c>
      <c r="AR94">
        <f t="shared" si="65"/>
        <v>1</v>
      </c>
      <c r="AS94" s="33">
        <f t="shared" ca="1" si="87"/>
        <v>0</v>
      </c>
      <c r="AT94" s="33">
        <f t="shared" ca="1" si="66"/>
        <v>2.1412037037037038E-3</v>
      </c>
      <c r="AX94">
        <f t="shared" si="89"/>
        <v>90</v>
      </c>
      <c r="AY94" s="33">
        <v>5.279527809596813E-4</v>
      </c>
      <c r="BD94" s="34"/>
    </row>
    <row r="95" spans="1:56">
      <c r="A95" s="2">
        <v>117</v>
      </c>
      <c r="B95" s="1">
        <f t="shared" si="52"/>
        <v>1.3541666666666667E-3</v>
      </c>
      <c r="C95" s="5">
        <f t="shared" si="67"/>
        <v>0.60509259259259252</v>
      </c>
      <c r="D95" s="18">
        <f t="shared" si="46"/>
        <v>0.60509259259259252</v>
      </c>
      <c r="E95" s="21">
        <f t="shared" ca="1" si="68"/>
        <v>0</v>
      </c>
      <c r="F95" s="18">
        <f t="shared" ca="1" si="69"/>
        <v>0.60509259259259252</v>
      </c>
      <c r="G95" s="25">
        <f t="shared" ca="1" si="53"/>
        <v>15</v>
      </c>
      <c r="H95" s="18">
        <f t="shared" ca="1" si="70"/>
        <v>1.7361111111111112E-4</v>
      </c>
      <c r="I95" s="18">
        <f t="shared" ca="1" si="71"/>
        <v>0.60526620370370365</v>
      </c>
      <c r="J95" s="16">
        <f t="shared" ca="1" si="72"/>
        <v>0.60526620370370365</v>
      </c>
      <c r="K95" s="23">
        <f t="shared" ca="1" si="73"/>
        <v>0</v>
      </c>
      <c r="L95" s="16">
        <f t="shared" ca="1" si="74"/>
        <v>0.60526620370370365</v>
      </c>
      <c r="M95" s="15">
        <f t="shared" ca="1" si="54"/>
        <v>32</v>
      </c>
      <c r="N95" s="16">
        <f t="shared" ca="1" si="55"/>
        <v>3.7037037037037035E-4</v>
      </c>
      <c r="O95" s="16">
        <f t="shared" ca="1" si="75"/>
        <v>0.60563657407407401</v>
      </c>
      <c r="P95" s="14">
        <f t="shared" ca="1" si="76"/>
        <v>0.60563657407407401</v>
      </c>
      <c r="Q95" s="23">
        <f>0</f>
        <v>0</v>
      </c>
      <c r="R95" s="14">
        <f t="shared" ca="1" si="77"/>
        <v>0.60563657407407401</v>
      </c>
      <c r="S95" s="13">
        <f t="shared" ca="1" si="56"/>
        <v>23</v>
      </c>
      <c r="T95" s="14">
        <f t="shared" ca="1" si="57"/>
        <v>2.6620370370370372E-4</v>
      </c>
      <c r="U95" s="14">
        <f t="shared" ca="1" si="78"/>
        <v>0.60590277777777768</v>
      </c>
      <c r="V95" s="12">
        <f t="shared" ca="1" si="79"/>
        <v>0.60590277777777768</v>
      </c>
      <c r="W95" s="23">
        <f>0</f>
        <v>0</v>
      </c>
      <c r="X95" s="12">
        <f t="shared" ca="1" si="80"/>
        <v>0.60590277777777768</v>
      </c>
      <c r="Y95" s="11">
        <f t="shared" ca="1" si="58"/>
        <v>20</v>
      </c>
      <c r="Z95" s="12">
        <f t="shared" ca="1" si="59"/>
        <v>2.3148148148148149E-4</v>
      </c>
      <c r="AA95" s="12">
        <f t="shared" ca="1" si="81"/>
        <v>0.60613425925925912</v>
      </c>
      <c r="AB95" s="10">
        <f t="shared" ca="1" si="82"/>
        <v>0.60613425925925912</v>
      </c>
      <c r="AC95" s="45">
        <f t="shared" ca="1" si="60"/>
        <v>0</v>
      </c>
      <c r="AD95" s="10">
        <f t="shared" ca="1" si="83"/>
        <v>0.60613425925925912</v>
      </c>
      <c r="AE95" s="9">
        <f t="shared" ca="1" si="47"/>
        <v>47</v>
      </c>
      <c r="AF95" s="10">
        <f t="shared" ca="1" si="61"/>
        <v>5.4398148148148144E-4</v>
      </c>
      <c r="AG95" s="10">
        <f t="shared" ca="1" si="84"/>
        <v>0.60667824074074062</v>
      </c>
      <c r="AH95" s="9" t="str">
        <f t="shared" ca="1" si="48"/>
        <v>Bowl</v>
      </c>
      <c r="AI95" s="8">
        <f t="shared" ca="1" si="85"/>
        <v>0.60667824074074062</v>
      </c>
      <c r="AJ95" s="23">
        <f t="shared" ca="1" si="86"/>
        <v>0</v>
      </c>
      <c r="AK95" s="8">
        <f t="shared" ca="1" si="88"/>
        <v>0.60667824074074062</v>
      </c>
      <c r="AL95" s="7">
        <f t="shared" ca="1" si="49"/>
        <v>13</v>
      </c>
      <c r="AM95" s="8">
        <f t="shared" ca="1" si="62"/>
        <v>1.5046296296296297E-4</v>
      </c>
      <c r="AN95" s="8">
        <f t="shared" ca="1" si="63"/>
        <v>0.60682870370370356</v>
      </c>
      <c r="AO95" s="7" t="str">
        <f t="shared" ca="1" si="50"/>
        <v>Debit</v>
      </c>
      <c r="AP95" s="1">
        <f t="shared" ca="1" si="64"/>
        <v>0</v>
      </c>
      <c r="AQ95" s="1">
        <f t="shared" ca="1" si="51"/>
        <v>1.736111111111111E-3</v>
      </c>
      <c r="AR95">
        <f t="shared" si="65"/>
        <v>1</v>
      </c>
      <c r="AS95" s="33">
        <f t="shared" ca="1" si="87"/>
        <v>0</v>
      </c>
      <c r="AT95" s="33">
        <f t="shared" ca="1" si="66"/>
        <v>1.736111111111111E-3</v>
      </c>
      <c r="AX95">
        <f t="shared" si="89"/>
        <v>91</v>
      </c>
      <c r="AY95" s="33">
        <v>6.861715667557418E-4</v>
      </c>
      <c r="BD95" s="34"/>
    </row>
    <row r="96" spans="1:56">
      <c r="A96" s="2">
        <v>148</v>
      </c>
      <c r="B96" s="1">
        <f t="shared" si="52"/>
        <v>1.712962962962963E-3</v>
      </c>
      <c r="C96" s="5">
        <f t="shared" si="67"/>
        <v>0.60680555555555549</v>
      </c>
      <c r="D96" s="18">
        <f t="shared" si="46"/>
        <v>0.60680555555555549</v>
      </c>
      <c r="E96" s="21">
        <f t="shared" ca="1" si="68"/>
        <v>0</v>
      </c>
      <c r="F96" s="18">
        <f t="shared" ca="1" si="69"/>
        <v>0.60680555555555549</v>
      </c>
      <c r="G96" s="25">
        <f t="shared" ca="1" si="53"/>
        <v>13</v>
      </c>
      <c r="H96" s="18">
        <f t="shared" ca="1" si="70"/>
        <v>1.5046296296296297E-4</v>
      </c>
      <c r="I96" s="18">
        <f t="shared" ca="1" si="71"/>
        <v>0.60695601851851844</v>
      </c>
      <c r="J96" s="16">
        <f t="shared" ca="1" si="72"/>
        <v>0.60695601851851844</v>
      </c>
      <c r="K96" s="23">
        <f t="shared" ca="1" si="73"/>
        <v>0</v>
      </c>
      <c r="L96" s="16">
        <f t="shared" ca="1" si="74"/>
        <v>0.60695601851851844</v>
      </c>
      <c r="M96" s="15">
        <f t="shared" ca="1" si="54"/>
        <v>22</v>
      </c>
      <c r="N96" s="16">
        <f t="shared" ca="1" si="55"/>
        <v>2.5462962962962961E-4</v>
      </c>
      <c r="O96" s="16">
        <f t="shared" ca="1" si="75"/>
        <v>0.60721064814814807</v>
      </c>
      <c r="P96" s="14">
        <f t="shared" ca="1" si="76"/>
        <v>0.60721064814814807</v>
      </c>
      <c r="Q96" s="23">
        <f>0</f>
        <v>0</v>
      </c>
      <c r="R96" s="14">
        <f t="shared" ca="1" si="77"/>
        <v>0.60721064814814807</v>
      </c>
      <c r="S96" s="13">
        <f t="shared" ca="1" si="56"/>
        <v>26</v>
      </c>
      <c r="T96" s="14">
        <f t="shared" ca="1" si="57"/>
        <v>3.0092592592592595E-4</v>
      </c>
      <c r="U96" s="14">
        <f t="shared" ca="1" si="78"/>
        <v>0.60751157407407397</v>
      </c>
      <c r="V96" s="12">
        <f t="shared" ca="1" si="79"/>
        <v>0.60751157407407397</v>
      </c>
      <c r="W96" s="23">
        <f>0</f>
        <v>0</v>
      </c>
      <c r="X96" s="12">
        <f t="shared" ca="1" si="80"/>
        <v>0.60751157407407397</v>
      </c>
      <c r="Y96" s="11">
        <f t="shared" ca="1" si="58"/>
        <v>33</v>
      </c>
      <c r="Z96" s="12">
        <f t="shared" ca="1" si="59"/>
        <v>3.8194444444444446E-4</v>
      </c>
      <c r="AA96" s="12">
        <f t="shared" ca="1" si="81"/>
        <v>0.60789351851851836</v>
      </c>
      <c r="AB96" s="10">
        <f t="shared" ca="1" si="82"/>
        <v>0.60789351851851836</v>
      </c>
      <c r="AC96" s="45">
        <f t="shared" ca="1" si="60"/>
        <v>0</v>
      </c>
      <c r="AD96" s="10">
        <f t="shared" ca="1" si="83"/>
        <v>0.60789351851851836</v>
      </c>
      <c r="AE96" s="9">
        <f t="shared" ca="1" si="47"/>
        <v>23</v>
      </c>
      <c r="AF96" s="10">
        <f t="shared" ca="1" si="61"/>
        <v>2.6620370370370372E-4</v>
      </c>
      <c r="AG96" s="10">
        <f t="shared" ca="1" si="84"/>
        <v>0.60815972222222203</v>
      </c>
      <c r="AH96" s="9" t="str">
        <f t="shared" ca="1" si="48"/>
        <v>Bowl</v>
      </c>
      <c r="AI96" s="8">
        <f t="shared" ca="1" si="85"/>
        <v>0.60815972222222203</v>
      </c>
      <c r="AJ96" s="23">
        <f t="shared" ca="1" si="86"/>
        <v>0</v>
      </c>
      <c r="AK96" s="8">
        <f t="shared" ca="1" si="88"/>
        <v>0.60815972222222203</v>
      </c>
      <c r="AL96" s="7">
        <f t="shared" ca="1" si="49"/>
        <v>40</v>
      </c>
      <c r="AM96" s="8">
        <f t="shared" ca="1" si="62"/>
        <v>4.6296296296296298E-4</v>
      </c>
      <c r="AN96" s="8">
        <f t="shared" ca="1" si="63"/>
        <v>0.60862268518518503</v>
      </c>
      <c r="AO96" s="7" t="str">
        <f t="shared" ca="1" si="50"/>
        <v>Cash</v>
      </c>
      <c r="AP96" s="1">
        <f t="shared" ca="1" si="64"/>
        <v>0</v>
      </c>
      <c r="AQ96" s="1">
        <f t="shared" ca="1" si="51"/>
        <v>1.8171296296296297E-3</v>
      </c>
      <c r="AR96">
        <f t="shared" si="65"/>
        <v>1</v>
      </c>
      <c r="AS96" s="33">
        <f t="shared" ca="1" si="87"/>
        <v>0</v>
      </c>
      <c r="AT96" s="33">
        <f t="shared" ca="1" si="66"/>
        <v>1.8171296296296297E-3</v>
      </c>
      <c r="AX96">
        <f t="shared" si="89"/>
        <v>92</v>
      </c>
      <c r="AY96" s="33">
        <v>7.2164948453616953E-4</v>
      </c>
      <c r="BD96" s="34"/>
    </row>
    <row r="97" spans="1:56">
      <c r="A97" s="2">
        <v>173</v>
      </c>
      <c r="B97" s="1">
        <f t="shared" si="52"/>
        <v>2.0023148148148148E-3</v>
      </c>
      <c r="C97" s="5">
        <f t="shared" si="67"/>
        <v>0.60880787037037032</v>
      </c>
      <c r="D97" s="18">
        <f t="shared" si="46"/>
        <v>0.60880787037037032</v>
      </c>
      <c r="E97" s="21">
        <f t="shared" ca="1" si="68"/>
        <v>0</v>
      </c>
      <c r="F97" s="18">
        <f t="shared" ca="1" si="69"/>
        <v>0.60880787037037032</v>
      </c>
      <c r="G97" s="25">
        <f t="shared" ca="1" si="53"/>
        <v>11</v>
      </c>
      <c r="H97" s="18">
        <f t="shared" ca="1" si="70"/>
        <v>1.273148148148148E-4</v>
      </c>
      <c r="I97" s="18">
        <f t="shared" ca="1" si="71"/>
        <v>0.60893518518518508</v>
      </c>
      <c r="J97" s="16">
        <f t="shared" ca="1" si="72"/>
        <v>0.60893518518518508</v>
      </c>
      <c r="K97" s="23">
        <f t="shared" ca="1" si="73"/>
        <v>0</v>
      </c>
      <c r="L97" s="16">
        <f t="shared" ca="1" si="74"/>
        <v>0.60893518518518508</v>
      </c>
      <c r="M97" s="15">
        <f t="shared" ca="1" si="54"/>
        <v>22</v>
      </c>
      <c r="N97" s="16">
        <f t="shared" ca="1" si="55"/>
        <v>2.5462962962962961E-4</v>
      </c>
      <c r="O97" s="16">
        <f t="shared" ca="1" si="75"/>
        <v>0.60918981481481471</v>
      </c>
      <c r="P97" s="14">
        <f t="shared" ca="1" si="76"/>
        <v>0.60918981481481471</v>
      </c>
      <c r="Q97" s="23">
        <f>0</f>
        <v>0</v>
      </c>
      <c r="R97" s="14">
        <f t="shared" ca="1" si="77"/>
        <v>0.60918981481481471</v>
      </c>
      <c r="S97" s="13">
        <f t="shared" ca="1" si="56"/>
        <v>43</v>
      </c>
      <c r="T97" s="14">
        <f t="shared" ca="1" si="57"/>
        <v>4.9768518518518521E-4</v>
      </c>
      <c r="U97" s="14">
        <f t="shared" ca="1" si="78"/>
        <v>0.60968749999999994</v>
      </c>
      <c r="V97" s="12">
        <f t="shared" ca="1" si="79"/>
        <v>0.60968749999999994</v>
      </c>
      <c r="W97" s="23">
        <f>0</f>
        <v>0</v>
      </c>
      <c r="X97" s="12">
        <f t="shared" ca="1" si="80"/>
        <v>0.60968749999999994</v>
      </c>
      <c r="Y97" s="11">
        <f t="shared" ca="1" si="58"/>
        <v>40</v>
      </c>
      <c r="Z97" s="12">
        <f t="shared" ca="1" si="59"/>
        <v>4.6296296296296298E-4</v>
      </c>
      <c r="AA97" s="12">
        <f t="shared" ca="1" si="81"/>
        <v>0.61015046296296294</v>
      </c>
      <c r="AB97" s="10">
        <f t="shared" ca="1" si="82"/>
        <v>0.61015046296296294</v>
      </c>
      <c r="AC97" s="45">
        <f t="shared" ca="1" si="60"/>
        <v>0</v>
      </c>
      <c r="AD97" s="10">
        <f t="shared" ca="1" si="83"/>
        <v>0.61015046296296294</v>
      </c>
      <c r="AE97" s="9">
        <f t="shared" ca="1" si="47"/>
        <v>36</v>
      </c>
      <c r="AF97" s="10">
        <f t="shared" ca="1" si="61"/>
        <v>4.1666666666666669E-4</v>
      </c>
      <c r="AG97" s="10">
        <f t="shared" ca="1" si="84"/>
        <v>0.61056712962962956</v>
      </c>
      <c r="AH97" s="9" t="str">
        <f t="shared" ca="1" si="48"/>
        <v>Bowl</v>
      </c>
      <c r="AI97" s="8">
        <f t="shared" ca="1" si="85"/>
        <v>0.61056712962962956</v>
      </c>
      <c r="AJ97" s="23">
        <f t="shared" ca="1" si="86"/>
        <v>0</v>
      </c>
      <c r="AK97" s="8">
        <f t="shared" ca="1" si="88"/>
        <v>0.61056712962962956</v>
      </c>
      <c r="AL97" s="7">
        <f t="shared" ca="1" si="49"/>
        <v>10</v>
      </c>
      <c r="AM97" s="8">
        <f t="shared" ca="1" si="62"/>
        <v>1.1574074074074075E-4</v>
      </c>
      <c r="AN97" s="8">
        <f t="shared" ca="1" si="63"/>
        <v>0.61068287037037028</v>
      </c>
      <c r="AO97" s="7" t="str">
        <f t="shared" ca="1" si="50"/>
        <v>Debit</v>
      </c>
      <c r="AP97" s="1">
        <f t="shared" ca="1" si="64"/>
        <v>0</v>
      </c>
      <c r="AQ97" s="1">
        <f t="shared" ca="1" si="51"/>
        <v>1.8749999999999999E-3</v>
      </c>
      <c r="AR97">
        <f t="shared" si="65"/>
        <v>1</v>
      </c>
      <c r="AS97" s="33">
        <f t="shared" ca="1" si="87"/>
        <v>0</v>
      </c>
      <c r="AT97" s="33">
        <f t="shared" ca="1" si="66"/>
        <v>1.8749999999999999E-3</v>
      </c>
      <c r="AX97">
        <f t="shared" si="89"/>
        <v>93</v>
      </c>
      <c r="AY97" s="33">
        <v>6.7260882016048921E-4</v>
      </c>
      <c r="BD97" s="34"/>
    </row>
    <row r="98" spans="1:56">
      <c r="A98" s="2">
        <v>248</v>
      </c>
      <c r="B98" s="1">
        <f t="shared" si="52"/>
        <v>2.8703703703703703E-3</v>
      </c>
      <c r="C98" s="5">
        <f t="shared" si="67"/>
        <v>0.61167824074074073</v>
      </c>
      <c r="D98" s="18">
        <f t="shared" si="46"/>
        <v>0.61167824074074073</v>
      </c>
      <c r="E98" s="21">
        <f t="shared" ca="1" si="68"/>
        <v>0</v>
      </c>
      <c r="F98" s="18">
        <f t="shared" ca="1" si="69"/>
        <v>0.61167824074074073</v>
      </c>
      <c r="G98" s="25">
        <f t="shared" ca="1" si="53"/>
        <v>29</v>
      </c>
      <c r="H98" s="18">
        <f t="shared" ca="1" si="70"/>
        <v>3.3564814814814812E-4</v>
      </c>
      <c r="I98" s="18">
        <f t="shared" ca="1" si="71"/>
        <v>0.61201388888888886</v>
      </c>
      <c r="J98" s="16">
        <f t="shared" ca="1" si="72"/>
        <v>0.61201388888888886</v>
      </c>
      <c r="K98" s="23">
        <f t="shared" ca="1" si="73"/>
        <v>0</v>
      </c>
      <c r="L98" s="16">
        <f t="shared" ca="1" si="74"/>
        <v>0.61201388888888886</v>
      </c>
      <c r="M98" s="15">
        <f t="shared" ca="1" si="54"/>
        <v>20</v>
      </c>
      <c r="N98" s="16">
        <f t="shared" ca="1" si="55"/>
        <v>2.3148148148148149E-4</v>
      </c>
      <c r="O98" s="16">
        <f t="shared" ca="1" si="75"/>
        <v>0.6122453703703703</v>
      </c>
      <c r="P98" s="14">
        <f t="shared" ca="1" si="76"/>
        <v>0.6122453703703703</v>
      </c>
      <c r="Q98" s="23">
        <f>0</f>
        <v>0</v>
      </c>
      <c r="R98" s="14">
        <f t="shared" ca="1" si="77"/>
        <v>0.6122453703703703</v>
      </c>
      <c r="S98" s="13">
        <f t="shared" ca="1" si="56"/>
        <v>41</v>
      </c>
      <c r="T98" s="14">
        <f t="shared" ca="1" si="57"/>
        <v>4.7453703703703704E-4</v>
      </c>
      <c r="U98" s="14">
        <f t="shared" ca="1" si="78"/>
        <v>0.61271990740740734</v>
      </c>
      <c r="V98" s="12">
        <f t="shared" ca="1" si="79"/>
        <v>0.61271990740740734</v>
      </c>
      <c r="W98" s="23">
        <f>0</f>
        <v>0</v>
      </c>
      <c r="X98" s="12">
        <f t="shared" ca="1" si="80"/>
        <v>0.61271990740740734</v>
      </c>
      <c r="Y98" s="11">
        <f t="shared" ca="1" si="58"/>
        <v>31</v>
      </c>
      <c r="Z98" s="12">
        <f t="shared" ca="1" si="59"/>
        <v>3.5879629629629629E-4</v>
      </c>
      <c r="AA98" s="12">
        <f t="shared" ca="1" si="81"/>
        <v>0.61307870370370365</v>
      </c>
      <c r="AB98" s="10">
        <f t="shared" ca="1" si="82"/>
        <v>0.61307870370370365</v>
      </c>
      <c r="AC98" s="45">
        <f t="shared" ca="1" si="60"/>
        <v>0</v>
      </c>
      <c r="AD98" s="10">
        <f t="shared" ca="1" si="83"/>
        <v>0.61307870370370365</v>
      </c>
      <c r="AE98" s="9">
        <f t="shared" ca="1" si="47"/>
        <v>46</v>
      </c>
      <c r="AF98" s="10">
        <f t="shared" ca="1" si="61"/>
        <v>5.3240740740740744E-4</v>
      </c>
      <c r="AG98" s="10">
        <f t="shared" ca="1" si="84"/>
        <v>0.61361111111111111</v>
      </c>
      <c r="AH98" s="9" t="str">
        <f t="shared" ca="1" si="48"/>
        <v>Burrito</v>
      </c>
      <c r="AI98" s="8">
        <f t="shared" ca="1" si="85"/>
        <v>0.61361111111111111</v>
      </c>
      <c r="AJ98" s="23">
        <f t="shared" ca="1" si="86"/>
        <v>0</v>
      </c>
      <c r="AK98" s="8">
        <f t="shared" ca="1" si="88"/>
        <v>0.61361111111111111</v>
      </c>
      <c r="AL98" s="7">
        <f t="shared" ca="1" si="49"/>
        <v>17</v>
      </c>
      <c r="AM98" s="8">
        <f t="shared" ca="1" si="62"/>
        <v>1.9675925925925926E-4</v>
      </c>
      <c r="AN98" s="8">
        <f t="shared" ca="1" si="63"/>
        <v>0.61380787037037032</v>
      </c>
      <c r="AO98" s="7" t="str">
        <f t="shared" ca="1" si="50"/>
        <v>Debit</v>
      </c>
      <c r="AP98" s="1">
        <f t="shared" ca="1" si="64"/>
        <v>0</v>
      </c>
      <c r="AQ98" s="1">
        <f t="shared" ca="1" si="51"/>
        <v>2.1296296296296298E-3</v>
      </c>
      <c r="AR98">
        <f t="shared" si="65"/>
        <v>1</v>
      </c>
      <c r="AS98" s="33">
        <f t="shared" ca="1" si="87"/>
        <v>0</v>
      </c>
      <c r="AT98" s="33">
        <f t="shared" ca="1" si="66"/>
        <v>2.1296296296296298E-3</v>
      </c>
      <c r="AX98">
        <f t="shared" si="89"/>
        <v>94</v>
      </c>
      <c r="AY98" s="33">
        <v>7.1651870943109641E-4</v>
      </c>
      <c r="BD98" s="34"/>
    </row>
    <row r="99" spans="1:56">
      <c r="A99" s="2">
        <v>84</v>
      </c>
      <c r="B99" s="1">
        <f t="shared" si="52"/>
        <v>9.7222222222222219E-4</v>
      </c>
      <c r="C99" s="5">
        <f t="shared" si="67"/>
        <v>0.61265046296296299</v>
      </c>
      <c r="D99" s="18">
        <f t="shared" si="46"/>
        <v>0.61265046296296299</v>
      </c>
      <c r="E99" s="21">
        <f t="shared" ca="1" si="68"/>
        <v>0</v>
      </c>
      <c r="F99" s="18">
        <f t="shared" ca="1" si="69"/>
        <v>0.61265046296296299</v>
      </c>
      <c r="G99" s="25">
        <f t="shared" ca="1" si="53"/>
        <v>14</v>
      </c>
      <c r="H99" s="18">
        <f t="shared" ca="1" si="70"/>
        <v>1.6203703703703703E-4</v>
      </c>
      <c r="I99" s="18">
        <f t="shared" ca="1" si="71"/>
        <v>0.61281249999999998</v>
      </c>
      <c r="J99" s="16">
        <f t="shared" ca="1" si="72"/>
        <v>0.61281249999999998</v>
      </c>
      <c r="K99" s="23">
        <f t="shared" ca="1" si="73"/>
        <v>2.662037037036713E-4</v>
      </c>
      <c r="L99" s="16">
        <f t="shared" ca="1" si="74"/>
        <v>0.61307870370370365</v>
      </c>
      <c r="M99" s="15">
        <f t="shared" ca="1" si="54"/>
        <v>8</v>
      </c>
      <c r="N99" s="16">
        <f t="shared" ca="1" si="55"/>
        <v>9.2592592592592588E-5</v>
      </c>
      <c r="O99" s="16">
        <f t="shared" ca="1" si="75"/>
        <v>0.6131712962962963</v>
      </c>
      <c r="P99" s="14">
        <f t="shared" ca="1" si="76"/>
        <v>0.6131712962962963</v>
      </c>
      <c r="Q99" s="23">
        <f>0</f>
        <v>0</v>
      </c>
      <c r="R99" s="14">
        <f t="shared" ca="1" si="77"/>
        <v>0.6131712962962963</v>
      </c>
      <c r="S99" s="13">
        <f t="shared" ca="1" si="56"/>
        <v>22</v>
      </c>
      <c r="T99" s="14">
        <f t="shared" ca="1" si="57"/>
        <v>2.5462962962962961E-4</v>
      </c>
      <c r="U99" s="14">
        <f t="shared" ca="1" si="78"/>
        <v>0.61342592592592593</v>
      </c>
      <c r="V99" s="12">
        <f t="shared" ca="1" si="79"/>
        <v>0.61342592592592593</v>
      </c>
      <c r="W99" s="23">
        <f>0</f>
        <v>0</v>
      </c>
      <c r="X99" s="12">
        <f t="shared" ca="1" si="80"/>
        <v>0.61342592592592593</v>
      </c>
      <c r="Y99" s="11">
        <f t="shared" ca="1" si="58"/>
        <v>24</v>
      </c>
      <c r="Z99" s="12">
        <f t="shared" ca="1" si="59"/>
        <v>2.7777777777777778E-4</v>
      </c>
      <c r="AA99" s="12">
        <f t="shared" ca="1" si="81"/>
        <v>0.61370370370370375</v>
      </c>
      <c r="AB99" s="10">
        <f t="shared" ca="1" si="82"/>
        <v>0.61370370370370375</v>
      </c>
      <c r="AC99" s="45">
        <f t="shared" ca="1" si="60"/>
        <v>0</v>
      </c>
      <c r="AD99" s="10">
        <f t="shared" ca="1" si="83"/>
        <v>0.61370370370370375</v>
      </c>
      <c r="AE99" s="9">
        <f t="shared" ca="1" si="47"/>
        <v>30</v>
      </c>
      <c r="AF99" s="10">
        <f t="shared" ca="1" si="61"/>
        <v>3.4722222222222224E-4</v>
      </c>
      <c r="AG99" s="10">
        <f t="shared" ca="1" si="84"/>
        <v>0.61405092592592603</v>
      </c>
      <c r="AH99" s="9" t="str">
        <f t="shared" ca="1" si="48"/>
        <v>Bowl</v>
      </c>
      <c r="AI99" s="8">
        <f t="shared" ca="1" si="85"/>
        <v>0.61405092592592603</v>
      </c>
      <c r="AJ99" s="23">
        <f t="shared" ca="1" si="86"/>
        <v>0</v>
      </c>
      <c r="AK99" s="8">
        <f t="shared" ca="1" si="88"/>
        <v>0.61405092592592603</v>
      </c>
      <c r="AL99" s="7">
        <f t="shared" ca="1" si="49"/>
        <v>29</v>
      </c>
      <c r="AM99" s="8">
        <f t="shared" ca="1" si="62"/>
        <v>3.3564814814814812E-4</v>
      </c>
      <c r="AN99" s="8">
        <f t="shared" ca="1" si="63"/>
        <v>0.61438657407407415</v>
      </c>
      <c r="AO99" s="7" t="str">
        <f t="shared" ca="1" si="50"/>
        <v>Debit</v>
      </c>
      <c r="AP99" s="1">
        <f t="shared" ca="1" si="64"/>
        <v>2.662037037036713E-4</v>
      </c>
      <c r="AQ99" s="1">
        <f t="shared" ca="1" si="51"/>
        <v>1.4699074074074076E-3</v>
      </c>
      <c r="AR99">
        <f t="shared" si="65"/>
        <v>1</v>
      </c>
      <c r="AS99" s="33">
        <f t="shared" ca="1" si="87"/>
        <v>2.662037037036713E-4</v>
      </c>
      <c r="AT99" s="33">
        <f t="shared" ca="1" si="66"/>
        <v>1.4699074074074076E-3</v>
      </c>
      <c r="AX99">
        <f t="shared" si="89"/>
        <v>95</v>
      </c>
      <c r="AY99" s="33">
        <v>6.6803487336136095E-4</v>
      </c>
      <c r="BD99" s="34"/>
    </row>
    <row r="100" spans="1:56">
      <c r="A100" s="2">
        <v>185</v>
      </c>
      <c r="B100" s="1">
        <f t="shared" si="52"/>
        <v>2.1412037037037038E-3</v>
      </c>
      <c r="C100" s="5">
        <f t="shared" si="67"/>
        <v>0.61479166666666674</v>
      </c>
      <c r="D100" s="18">
        <f t="shared" si="46"/>
        <v>0.61479166666666674</v>
      </c>
      <c r="E100" s="21">
        <f t="shared" ca="1" si="68"/>
        <v>0</v>
      </c>
      <c r="F100" s="18">
        <f t="shared" ca="1" si="69"/>
        <v>0.61479166666666674</v>
      </c>
      <c r="G100" s="25">
        <f t="shared" ca="1" si="53"/>
        <v>22</v>
      </c>
      <c r="H100" s="18">
        <f t="shared" ca="1" si="70"/>
        <v>2.5462962962962961E-4</v>
      </c>
      <c r="I100" s="18">
        <f t="shared" ca="1" si="71"/>
        <v>0.61504629629629637</v>
      </c>
      <c r="J100" s="16">
        <f t="shared" ca="1" si="72"/>
        <v>0.61504629629629637</v>
      </c>
      <c r="K100" s="23">
        <f t="shared" ca="1" si="73"/>
        <v>0</v>
      </c>
      <c r="L100" s="16">
        <f t="shared" ca="1" si="74"/>
        <v>0.61504629629629637</v>
      </c>
      <c r="M100" s="15">
        <f t="shared" ca="1" si="54"/>
        <v>10</v>
      </c>
      <c r="N100" s="16">
        <f t="shared" ca="1" si="55"/>
        <v>1.1574074074074075E-4</v>
      </c>
      <c r="O100" s="16">
        <f t="shared" ca="1" si="75"/>
        <v>0.61516203703703709</v>
      </c>
      <c r="P100" s="14">
        <f t="shared" ca="1" si="76"/>
        <v>0.61516203703703709</v>
      </c>
      <c r="Q100" s="23">
        <f>0</f>
        <v>0</v>
      </c>
      <c r="R100" s="14">
        <f t="shared" ca="1" si="77"/>
        <v>0.61516203703703709</v>
      </c>
      <c r="S100" s="13">
        <f t="shared" ca="1" si="56"/>
        <v>38</v>
      </c>
      <c r="T100" s="14">
        <f t="shared" ca="1" si="57"/>
        <v>4.3981481481481481E-4</v>
      </c>
      <c r="U100" s="14">
        <f t="shared" ca="1" si="78"/>
        <v>0.6156018518518519</v>
      </c>
      <c r="V100" s="12">
        <f t="shared" ca="1" si="79"/>
        <v>0.6156018518518519</v>
      </c>
      <c r="W100" s="23">
        <f>0</f>
        <v>0</v>
      </c>
      <c r="X100" s="12">
        <f t="shared" ca="1" si="80"/>
        <v>0.6156018518518519</v>
      </c>
      <c r="Y100" s="11">
        <f t="shared" ca="1" si="58"/>
        <v>41</v>
      </c>
      <c r="Z100" s="12">
        <f t="shared" ca="1" si="59"/>
        <v>4.7453703703703704E-4</v>
      </c>
      <c r="AA100" s="12">
        <f t="shared" ca="1" si="81"/>
        <v>0.61607638888888894</v>
      </c>
      <c r="AB100" s="10">
        <f t="shared" ca="1" si="82"/>
        <v>0.61607638888888894</v>
      </c>
      <c r="AC100" s="45">
        <f t="shared" ca="1" si="60"/>
        <v>0</v>
      </c>
      <c r="AD100" s="10">
        <f t="shared" ca="1" si="83"/>
        <v>0.61607638888888894</v>
      </c>
      <c r="AE100" s="9">
        <f t="shared" ca="1" si="47"/>
        <v>41</v>
      </c>
      <c r="AF100" s="10">
        <f t="shared" ca="1" si="61"/>
        <v>4.7453703703703704E-4</v>
      </c>
      <c r="AG100" s="10">
        <f t="shared" ca="1" si="84"/>
        <v>0.61655092592592597</v>
      </c>
      <c r="AH100" s="9" t="str">
        <f t="shared" ca="1" si="48"/>
        <v>Bowl</v>
      </c>
      <c r="AI100" s="8">
        <f t="shared" ca="1" si="85"/>
        <v>0.61655092592592597</v>
      </c>
      <c r="AJ100" s="23">
        <f t="shared" ca="1" si="86"/>
        <v>0</v>
      </c>
      <c r="AK100" s="8">
        <f t="shared" ca="1" si="88"/>
        <v>0.61655092592592597</v>
      </c>
      <c r="AL100" s="7">
        <f t="shared" ca="1" si="49"/>
        <v>18</v>
      </c>
      <c r="AM100" s="8">
        <f t="shared" ca="1" si="62"/>
        <v>2.0833333333333335E-4</v>
      </c>
      <c r="AN100" s="8">
        <f t="shared" ca="1" si="63"/>
        <v>0.61675925925925934</v>
      </c>
      <c r="AO100" s="7" t="str">
        <f t="shared" ca="1" si="50"/>
        <v>Debit</v>
      </c>
      <c r="AP100" s="1">
        <f t="shared" ca="1" si="64"/>
        <v>0</v>
      </c>
      <c r="AQ100" s="1">
        <f t="shared" ca="1" si="51"/>
        <v>1.9675925925925924E-3</v>
      </c>
      <c r="AR100">
        <f t="shared" si="65"/>
        <v>1</v>
      </c>
      <c r="AS100" s="33">
        <f t="shared" ca="1" si="87"/>
        <v>0</v>
      </c>
      <c r="AT100" s="33">
        <f t="shared" ca="1" si="66"/>
        <v>1.9675925925925924E-3</v>
      </c>
      <c r="AX100">
        <f t="shared" si="89"/>
        <v>96</v>
      </c>
      <c r="AY100" s="33">
        <v>7.9272464044808657E-4</v>
      </c>
      <c r="BD100" s="34"/>
    </row>
    <row r="101" spans="1:56">
      <c r="A101" s="2">
        <v>175</v>
      </c>
      <c r="B101" s="1">
        <f t="shared" si="52"/>
        <v>2.0254629629629629E-3</v>
      </c>
      <c r="C101" s="5">
        <f t="shared" si="67"/>
        <v>0.61681712962962965</v>
      </c>
      <c r="D101" s="18">
        <f t="shared" si="46"/>
        <v>0.61681712962962965</v>
      </c>
      <c r="E101" s="21">
        <f t="shared" ca="1" si="68"/>
        <v>0</v>
      </c>
      <c r="F101" s="18">
        <f t="shared" ca="1" si="69"/>
        <v>0.61681712962962965</v>
      </c>
      <c r="G101" s="25">
        <f t="shared" ca="1" si="53"/>
        <v>11</v>
      </c>
      <c r="H101" s="18">
        <f t="shared" ca="1" si="70"/>
        <v>1.273148148148148E-4</v>
      </c>
      <c r="I101" s="18">
        <f t="shared" ca="1" si="71"/>
        <v>0.61694444444444441</v>
      </c>
      <c r="J101" s="16">
        <f t="shared" ca="1" si="72"/>
        <v>0.61694444444444441</v>
      </c>
      <c r="K101" s="23">
        <f t="shared" ca="1" si="73"/>
        <v>0</v>
      </c>
      <c r="L101" s="16">
        <f t="shared" ca="1" si="74"/>
        <v>0.61694444444444441</v>
      </c>
      <c r="M101" s="15">
        <f t="shared" ca="1" si="54"/>
        <v>30</v>
      </c>
      <c r="N101" s="16">
        <f t="shared" ca="1" si="55"/>
        <v>3.4722222222222224E-4</v>
      </c>
      <c r="O101" s="16">
        <f t="shared" ca="1" si="75"/>
        <v>0.61729166666666668</v>
      </c>
      <c r="P101" s="14">
        <f t="shared" ca="1" si="76"/>
        <v>0.61729166666666668</v>
      </c>
      <c r="Q101" s="23">
        <f>0</f>
        <v>0</v>
      </c>
      <c r="R101" s="14">
        <f t="shared" ca="1" si="77"/>
        <v>0.61729166666666668</v>
      </c>
      <c r="S101" s="13">
        <f t="shared" ca="1" si="56"/>
        <v>17</v>
      </c>
      <c r="T101" s="14">
        <f t="shared" ca="1" si="57"/>
        <v>1.9675925925925926E-4</v>
      </c>
      <c r="U101" s="14">
        <f t="shared" ca="1" si="78"/>
        <v>0.6174884259259259</v>
      </c>
      <c r="V101" s="12">
        <f t="shared" ca="1" si="79"/>
        <v>0.6174884259259259</v>
      </c>
      <c r="W101" s="23">
        <f>0</f>
        <v>0</v>
      </c>
      <c r="X101" s="12">
        <f t="shared" ca="1" si="80"/>
        <v>0.6174884259259259</v>
      </c>
      <c r="Y101" s="11">
        <f t="shared" ca="1" si="58"/>
        <v>28</v>
      </c>
      <c r="Z101" s="12">
        <f t="shared" ca="1" si="59"/>
        <v>3.2407407407407406E-4</v>
      </c>
      <c r="AA101" s="12">
        <f t="shared" ca="1" si="81"/>
        <v>0.61781249999999999</v>
      </c>
      <c r="AB101" s="10">
        <f t="shared" ca="1" si="82"/>
        <v>0.61781249999999999</v>
      </c>
      <c r="AC101" s="45">
        <f t="shared" ca="1" si="60"/>
        <v>0</v>
      </c>
      <c r="AD101" s="10">
        <f t="shared" ca="1" si="83"/>
        <v>0.61781249999999999</v>
      </c>
      <c r="AE101" s="9">
        <f t="shared" ca="1" si="47"/>
        <v>36</v>
      </c>
      <c r="AF101" s="10">
        <f t="shared" ca="1" si="61"/>
        <v>4.1666666666666669E-4</v>
      </c>
      <c r="AG101" s="10">
        <f t="shared" ca="1" si="84"/>
        <v>0.61822916666666661</v>
      </c>
      <c r="AH101" s="9" t="str">
        <f t="shared" ca="1" si="48"/>
        <v>Burrito</v>
      </c>
      <c r="AI101" s="8">
        <f t="shared" ca="1" si="85"/>
        <v>0.61822916666666661</v>
      </c>
      <c r="AJ101" s="23">
        <f t="shared" ca="1" si="86"/>
        <v>0</v>
      </c>
      <c r="AK101" s="8">
        <f t="shared" ca="1" si="88"/>
        <v>0.61822916666666661</v>
      </c>
      <c r="AL101" s="7">
        <f t="shared" ca="1" si="49"/>
        <v>37</v>
      </c>
      <c r="AM101" s="8">
        <f t="shared" ca="1" si="62"/>
        <v>4.2824074074074075E-4</v>
      </c>
      <c r="AN101" s="8">
        <f t="shared" ca="1" si="63"/>
        <v>0.61865740740740738</v>
      </c>
      <c r="AO101" s="7" t="str">
        <f t="shared" ca="1" si="50"/>
        <v>Cash</v>
      </c>
      <c r="AP101" s="1">
        <f t="shared" ca="1" si="64"/>
        <v>0</v>
      </c>
      <c r="AQ101" s="1">
        <f t="shared" ca="1" si="51"/>
        <v>1.8402777777777779E-3</v>
      </c>
      <c r="AR101">
        <f t="shared" si="65"/>
        <v>1</v>
      </c>
      <c r="AS101" s="33">
        <f t="shared" ca="1" si="87"/>
        <v>0</v>
      </c>
      <c r="AT101" s="33">
        <f t="shared" ca="1" si="66"/>
        <v>1.8402777777777779E-3</v>
      </c>
      <c r="AX101">
        <f t="shared" si="89"/>
        <v>97</v>
      </c>
      <c r="AY101" s="33">
        <v>7.0200140002547894E-4</v>
      </c>
      <c r="BD101" s="34"/>
    </row>
    <row r="102" spans="1:56">
      <c r="A102" s="2">
        <v>229</v>
      </c>
      <c r="B102" s="1">
        <f t="shared" si="52"/>
        <v>2.650462962962963E-3</v>
      </c>
      <c r="C102" s="5">
        <f t="shared" si="67"/>
        <v>0.61946759259259265</v>
      </c>
      <c r="D102" s="18">
        <f t="shared" si="46"/>
        <v>0.61946759259259265</v>
      </c>
      <c r="E102" s="21">
        <f t="shared" ca="1" si="68"/>
        <v>0</v>
      </c>
      <c r="F102" s="18">
        <f t="shared" ca="1" si="69"/>
        <v>0.61946759259259265</v>
      </c>
      <c r="G102" s="25">
        <f t="shared" ca="1" si="53"/>
        <v>10</v>
      </c>
      <c r="H102" s="18">
        <f t="shared" ca="1" si="70"/>
        <v>1.1574074074074075E-4</v>
      </c>
      <c r="I102" s="18">
        <f t="shared" ca="1" si="71"/>
        <v>0.61958333333333337</v>
      </c>
      <c r="J102" s="16">
        <f t="shared" ca="1" si="72"/>
        <v>0.61958333333333337</v>
      </c>
      <c r="K102" s="23">
        <f t="shared" ca="1" si="73"/>
        <v>0</v>
      </c>
      <c r="L102" s="16">
        <f t="shared" ca="1" si="74"/>
        <v>0.61958333333333337</v>
      </c>
      <c r="M102" s="15">
        <f t="shared" ca="1" si="54"/>
        <v>23</v>
      </c>
      <c r="N102" s="16">
        <f t="shared" ca="1" si="55"/>
        <v>2.6620370370370372E-4</v>
      </c>
      <c r="O102" s="16">
        <f t="shared" ca="1" si="75"/>
        <v>0.61984953703703705</v>
      </c>
      <c r="P102" s="14">
        <f t="shared" ca="1" si="76"/>
        <v>0.61984953703703705</v>
      </c>
      <c r="Q102" s="23">
        <f>0</f>
        <v>0</v>
      </c>
      <c r="R102" s="14">
        <f t="shared" ca="1" si="77"/>
        <v>0.61984953703703705</v>
      </c>
      <c r="S102" s="13">
        <f t="shared" ca="1" si="56"/>
        <v>30</v>
      </c>
      <c r="T102" s="14">
        <f t="shared" ca="1" si="57"/>
        <v>3.4722222222222224E-4</v>
      </c>
      <c r="U102" s="14">
        <f t="shared" ca="1" si="78"/>
        <v>0.62019675925925932</v>
      </c>
      <c r="V102" s="12">
        <f t="shared" ca="1" si="79"/>
        <v>0.62019675925925932</v>
      </c>
      <c r="W102" s="23">
        <f>0</f>
        <v>0</v>
      </c>
      <c r="X102" s="12">
        <f t="shared" ca="1" si="80"/>
        <v>0.62019675925925932</v>
      </c>
      <c r="Y102" s="11">
        <f t="shared" ca="1" si="58"/>
        <v>44</v>
      </c>
      <c r="Z102" s="12">
        <f t="shared" ca="1" si="59"/>
        <v>5.0925925925925921E-4</v>
      </c>
      <c r="AA102" s="12">
        <f t="shared" ca="1" si="81"/>
        <v>0.62070601851851859</v>
      </c>
      <c r="AB102" s="10">
        <f t="shared" ca="1" si="82"/>
        <v>0.62070601851851859</v>
      </c>
      <c r="AC102" s="45">
        <f t="shared" ca="1" si="60"/>
        <v>0</v>
      </c>
      <c r="AD102" s="10">
        <f t="shared" ca="1" si="83"/>
        <v>0.62070601851851859</v>
      </c>
      <c r="AE102" s="9">
        <f t="shared" ca="1" si="47"/>
        <v>36</v>
      </c>
      <c r="AF102" s="10">
        <f t="shared" ca="1" si="61"/>
        <v>4.1666666666666669E-4</v>
      </c>
      <c r="AG102" s="10">
        <f t="shared" ca="1" si="84"/>
        <v>0.62112268518518521</v>
      </c>
      <c r="AH102" s="9" t="str">
        <f t="shared" ca="1" si="48"/>
        <v>Bowl</v>
      </c>
      <c r="AI102" s="8">
        <f t="shared" ca="1" si="85"/>
        <v>0.62112268518518521</v>
      </c>
      <c r="AJ102" s="23">
        <f t="shared" ca="1" si="86"/>
        <v>0</v>
      </c>
      <c r="AK102" s="8">
        <f t="shared" ca="1" si="88"/>
        <v>0.62112268518518521</v>
      </c>
      <c r="AL102" s="7">
        <f t="shared" ca="1" si="49"/>
        <v>17</v>
      </c>
      <c r="AM102" s="8">
        <f t="shared" ca="1" si="62"/>
        <v>1.9675925925925926E-4</v>
      </c>
      <c r="AN102" s="8">
        <f t="shared" ca="1" si="63"/>
        <v>0.62131944444444442</v>
      </c>
      <c r="AO102" s="7" t="str">
        <f t="shared" ca="1" si="50"/>
        <v>Debit</v>
      </c>
      <c r="AP102" s="1">
        <f t="shared" ca="1" si="64"/>
        <v>0</v>
      </c>
      <c r="AQ102" s="1">
        <f t="shared" ca="1" si="51"/>
        <v>1.8518518518518517E-3</v>
      </c>
      <c r="AR102">
        <f t="shared" si="65"/>
        <v>1</v>
      </c>
      <c r="AS102" s="33">
        <f t="shared" ca="1" si="87"/>
        <v>0</v>
      </c>
      <c r="AT102" s="33">
        <f t="shared" ca="1" si="66"/>
        <v>1.8518518518518517E-3</v>
      </c>
      <c r="AX102">
        <f t="shared" si="89"/>
        <v>98</v>
      </c>
      <c r="AY102" s="33">
        <v>8.5862924780462585E-4</v>
      </c>
      <c r="BD102" s="34"/>
    </row>
    <row r="103" spans="1:56">
      <c r="A103" s="2">
        <v>258</v>
      </c>
      <c r="B103" s="1">
        <f t="shared" si="52"/>
        <v>2.9861111111111113E-3</v>
      </c>
      <c r="C103" s="5">
        <f t="shared" si="67"/>
        <v>0.62245370370370379</v>
      </c>
      <c r="D103" s="18">
        <f t="shared" si="46"/>
        <v>0.62245370370370379</v>
      </c>
      <c r="E103" s="21">
        <f t="shared" ca="1" si="68"/>
        <v>0</v>
      </c>
      <c r="F103" s="18">
        <f t="shared" ca="1" si="69"/>
        <v>0.62245370370370379</v>
      </c>
      <c r="G103" s="25">
        <f t="shared" ca="1" si="53"/>
        <v>27</v>
      </c>
      <c r="H103" s="18">
        <f t="shared" ca="1" si="70"/>
        <v>3.1250000000000001E-4</v>
      </c>
      <c r="I103" s="18">
        <f t="shared" ca="1" si="71"/>
        <v>0.62276620370370384</v>
      </c>
      <c r="J103" s="16">
        <f t="shared" ca="1" si="72"/>
        <v>0.62276620370370384</v>
      </c>
      <c r="K103" s="23">
        <f t="shared" ca="1" si="73"/>
        <v>0</v>
      </c>
      <c r="L103" s="16">
        <f t="shared" ca="1" si="74"/>
        <v>0.62276620370370384</v>
      </c>
      <c r="M103" s="15">
        <f t="shared" ca="1" si="54"/>
        <v>23</v>
      </c>
      <c r="N103" s="16">
        <f t="shared" ca="1" si="55"/>
        <v>2.6620370370370372E-4</v>
      </c>
      <c r="O103" s="16">
        <f t="shared" ca="1" si="75"/>
        <v>0.62303240740740751</v>
      </c>
      <c r="P103" s="14">
        <f t="shared" ca="1" si="76"/>
        <v>0.62303240740740751</v>
      </c>
      <c r="Q103" s="23">
        <f>0</f>
        <v>0</v>
      </c>
      <c r="R103" s="14">
        <f t="shared" ca="1" si="77"/>
        <v>0.62303240740740751</v>
      </c>
      <c r="S103" s="13">
        <f t="shared" ca="1" si="56"/>
        <v>25</v>
      </c>
      <c r="T103" s="14">
        <f t="shared" ca="1" si="57"/>
        <v>2.8935185185185184E-4</v>
      </c>
      <c r="U103" s="14">
        <f t="shared" ca="1" si="78"/>
        <v>0.62332175925925937</v>
      </c>
      <c r="V103" s="12">
        <f t="shared" ca="1" si="79"/>
        <v>0.62332175925925937</v>
      </c>
      <c r="W103" s="23">
        <f>0</f>
        <v>0</v>
      </c>
      <c r="X103" s="12">
        <f t="shared" ca="1" si="80"/>
        <v>0.62332175925925937</v>
      </c>
      <c r="Y103" s="11">
        <f t="shared" ca="1" si="58"/>
        <v>47</v>
      </c>
      <c r="Z103" s="12">
        <f t="shared" ca="1" si="59"/>
        <v>5.4398148148148144E-4</v>
      </c>
      <c r="AA103" s="12">
        <f t="shared" ca="1" si="81"/>
        <v>0.62386574074074086</v>
      </c>
      <c r="AB103" s="10">
        <f t="shared" ca="1" si="82"/>
        <v>0.62386574074074086</v>
      </c>
      <c r="AC103" s="45">
        <f t="shared" ca="1" si="60"/>
        <v>0</v>
      </c>
      <c r="AD103" s="10">
        <f t="shared" ca="1" si="83"/>
        <v>0.62386574074074086</v>
      </c>
      <c r="AE103" s="9">
        <f t="shared" ca="1" si="47"/>
        <v>31</v>
      </c>
      <c r="AF103" s="10">
        <f t="shared" ca="1" si="61"/>
        <v>3.5879629629629629E-4</v>
      </c>
      <c r="AG103" s="10">
        <f t="shared" ca="1" si="84"/>
        <v>0.62422453703703717</v>
      </c>
      <c r="AH103" s="9" t="str">
        <f t="shared" ca="1" si="48"/>
        <v>Bowl</v>
      </c>
      <c r="AI103" s="8">
        <f t="shared" ca="1" si="85"/>
        <v>0.62422453703703717</v>
      </c>
      <c r="AJ103" s="23">
        <f t="shared" ca="1" si="86"/>
        <v>0</v>
      </c>
      <c r="AK103" s="8">
        <f t="shared" ca="1" si="88"/>
        <v>0.62422453703703717</v>
      </c>
      <c r="AL103" s="7">
        <f t="shared" ca="1" si="49"/>
        <v>12</v>
      </c>
      <c r="AM103" s="8">
        <f t="shared" ca="1" si="62"/>
        <v>1.3888888888888889E-4</v>
      </c>
      <c r="AN103" s="8">
        <f t="shared" ca="1" si="63"/>
        <v>0.62436342592592609</v>
      </c>
      <c r="AO103" s="7" t="str">
        <f t="shared" ca="1" si="50"/>
        <v>Debit</v>
      </c>
      <c r="AP103" s="1">
        <f t="shared" ca="1" si="64"/>
        <v>0</v>
      </c>
      <c r="AQ103" s="1">
        <f t="shared" ca="1" si="51"/>
        <v>1.9097222222222222E-3</v>
      </c>
      <c r="AR103">
        <f t="shared" si="65"/>
        <v>1</v>
      </c>
      <c r="AS103" s="33">
        <f t="shared" ca="1" si="87"/>
        <v>0</v>
      </c>
      <c r="AT103" s="33">
        <f t="shared" ca="1" si="66"/>
        <v>1.9097222222222222E-3</v>
      </c>
      <c r="AX103">
        <f t="shared" si="89"/>
        <v>99</v>
      </c>
      <c r="AY103" s="33">
        <v>7.514795723560111E-4</v>
      </c>
      <c r="BD103" s="34"/>
    </row>
    <row r="104" spans="1:56">
      <c r="A104" s="2">
        <v>121</v>
      </c>
      <c r="B104" s="1">
        <f t="shared" si="52"/>
        <v>1.4004629629629629E-3</v>
      </c>
      <c r="C104" s="5">
        <f t="shared" si="67"/>
        <v>0.62385416666666671</v>
      </c>
      <c r="D104" s="18">
        <f t="shared" si="46"/>
        <v>0.62385416666666671</v>
      </c>
      <c r="E104" s="21">
        <f t="shared" ca="1" si="68"/>
        <v>0</v>
      </c>
      <c r="F104" s="18">
        <f t="shared" ca="1" si="69"/>
        <v>0.62385416666666671</v>
      </c>
      <c r="G104" s="25">
        <f t="shared" ca="1" si="53"/>
        <v>24</v>
      </c>
      <c r="H104" s="18">
        <f t="shared" ca="1" si="70"/>
        <v>2.7777777777777778E-4</v>
      </c>
      <c r="I104" s="18">
        <f t="shared" ca="1" si="71"/>
        <v>0.62413194444444453</v>
      </c>
      <c r="J104" s="16">
        <f t="shared" ca="1" si="72"/>
        <v>0.62413194444444453</v>
      </c>
      <c r="K104" s="23">
        <f t="shared" ca="1" si="73"/>
        <v>0</v>
      </c>
      <c r="L104" s="16">
        <f t="shared" ca="1" si="74"/>
        <v>0.62413194444444453</v>
      </c>
      <c r="M104" s="15">
        <f t="shared" ca="1" si="54"/>
        <v>29</v>
      </c>
      <c r="N104" s="16">
        <f t="shared" ca="1" si="55"/>
        <v>3.3564814814814812E-4</v>
      </c>
      <c r="O104" s="16">
        <f t="shared" ca="1" si="75"/>
        <v>0.62446759259259266</v>
      </c>
      <c r="P104" s="14">
        <f t="shared" ca="1" si="76"/>
        <v>0.62446759259259266</v>
      </c>
      <c r="Q104" s="23">
        <f>0</f>
        <v>0</v>
      </c>
      <c r="R104" s="14">
        <f t="shared" ca="1" si="77"/>
        <v>0.62446759259259266</v>
      </c>
      <c r="S104" s="13">
        <f t="shared" ca="1" si="56"/>
        <v>16</v>
      </c>
      <c r="T104" s="14">
        <f t="shared" ca="1" si="57"/>
        <v>1.8518518518518518E-4</v>
      </c>
      <c r="U104" s="14">
        <f t="shared" ca="1" si="78"/>
        <v>0.62465277777777783</v>
      </c>
      <c r="V104" s="12">
        <f t="shared" ca="1" si="79"/>
        <v>0.62465277777777783</v>
      </c>
      <c r="W104" s="23">
        <f>0</f>
        <v>0</v>
      </c>
      <c r="X104" s="12">
        <f t="shared" ca="1" si="80"/>
        <v>0.62465277777777783</v>
      </c>
      <c r="Y104" s="11">
        <f t="shared" ca="1" si="58"/>
        <v>28</v>
      </c>
      <c r="Z104" s="12">
        <f t="shared" ca="1" si="59"/>
        <v>3.2407407407407406E-4</v>
      </c>
      <c r="AA104" s="12">
        <f t="shared" ca="1" si="81"/>
        <v>0.62497685185185192</v>
      </c>
      <c r="AB104" s="10">
        <f t="shared" ca="1" si="82"/>
        <v>0.62497685185185192</v>
      </c>
      <c r="AC104" s="45">
        <f t="shared" ca="1" si="60"/>
        <v>0</v>
      </c>
      <c r="AD104" s="10">
        <f t="shared" ca="1" si="83"/>
        <v>0.62497685185185192</v>
      </c>
      <c r="AE104" s="9">
        <f t="shared" ca="1" si="47"/>
        <v>36</v>
      </c>
      <c r="AF104" s="10">
        <f t="shared" ca="1" si="61"/>
        <v>4.1666666666666669E-4</v>
      </c>
      <c r="AG104" s="10">
        <f t="shared" ca="1" si="84"/>
        <v>0.62539351851851854</v>
      </c>
      <c r="AH104" s="9" t="str">
        <f t="shared" ca="1" si="48"/>
        <v>Burrito</v>
      </c>
      <c r="AI104" s="8">
        <f t="shared" ca="1" si="85"/>
        <v>0.62539351851851854</v>
      </c>
      <c r="AJ104" s="23">
        <f t="shared" ca="1" si="86"/>
        <v>0</v>
      </c>
      <c r="AK104" s="8">
        <f t="shared" ca="1" si="88"/>
        <v>0.62539351851851854</v>
      </c>
      <c r="AL104" s="7">
        <f t="shared" ca="1" si="49"/>
        <v>32</v>
      </c>
      <c r="AM104" s="8">
        <f t="shared" ca="1" si="62"/>
        <v>3.7037037037037035E-4</v>
      </c>
      <c r="AN104" s="8">
        <f t="shared" ca="1" si="63"/>
        <v>0.6257638888888889</v>
      </c>
      <c r="AO104" s="7" t="str">
        <f t="shared" ca="1" si="50"/>
        <v>Cash</v>
      </c>
      <c r="AP104" s="1">
        <f t="shared" ca="1" si="64"/>
        <v>0</v>
      </c>
      <c r="AQ104" s="1">
        <f t="shared" ca="1" si="51"/>
        <v>1.9097222222222222E-3</v>
      </c>
      <c r="AR104">
        <f t="shared" si="65"/>
        <v>1</v>
      </c>
      <c r="AS104" s="33">
        <f t="shared" ca="1" si="87"/>
        <v>0</v>
      </c>
      <c r="AT104" s="33">
        <f t="shared" ca="1" si="66"/>
        <v>1.9097222222222222E-3</v>
      </c>
      <c r="AX104">
        <f t="shared" si="89"/>
        <v>100</v>
      </c>
      <c r="AY104" s="33">
        <v>6.9106370115824063E-4</v>
      </c>
      <c r="BD104" s="34"/>
    </row>
    <row r="105" spans="1:56">
      <c r="A105" s="2">
        <v>123</v>
      </c>
      <c r="B105" s="1">
        <f t="shared" si="52"/>
        <v>1.4236111111111112E-3</v>
      </c>
      <c r="C105" s="5">
        <f t="shared" si="67"/>
        <v>0.62527777777777782</v>
      </c>
      <c r="D105" s="18">
        <f t="shared" si="46"/>
        <v>0.62527777777777782</v>
      </c>
      <c r="E105" s="21">
        <f t="shared" ca="1" si="68"/>
        <v>0</v>
      </c>
      <c r="F105" s="18">
        <f t="shared" ca="1" si="69"/>
        <v>0.62527777777777782</v>
      </c>
      <c r="G105" s="25">
        <f t="shared" ca="1" si="53"/>
        <v>12</v>
      </c>
      <c r="H105" s="18">
        <f t="shared" ca="1" si="70"/>
        <v>1.3888888888888889E-4</v>
      </c>
      <c r="I105" s="18">
        <f t="shared" ca="1" si="71"/>
        <v>0.62541666666666673</v>
      </c>
      <c r="J105" s="16">
        <f t="shared" ca="1" si="72"/>
        <v>0.62541666666666673</v>
      </c>
      <c r="K105" s="23">
        <f t="shared" ca="1" si="73"/>
        <v>0</v>
      </c>
      <c r="L105" s="16">
        <f t="shared" ca="1" si="74"/>
        <v>0.62541666666666673</v>
      </c>
      <c r="M105" s="15">
        <f t="shared" ca="1" si="54"/>
        <v>17</v>
      </c>
      <c r="N105" s="16">
        <f t="shared" ca="1" si="55"/>
        <v>1.9675925925925926E-4</v>
      </c>
      <c r="O105" s="16">
        <f t="shared" ca="1" si="75"/>
        <v>0.62561342592592595</v>
      </c>
      <c r="P105" s="14">
        <f t="shared" ca="1" si="76"/>
        <v>0.62561342592592595</v>
      </c>
      <c r="Q105" s="23">
        <f>0</f>
        <v>0</v>
      </c>
      <c r="R105" s="14">
        <f t="shared" ca="1" si="77"/>
        <v>0.62561342592592595</v>
      </c>
      <c r="S105" s="13">
        <f t="shared" ca="1" si="56"/>
        <v>24</v>
      </c>
      <c r="T105" s="14">
        <f t="shared" ca="1" si="57"/>
        <v>2.7777777777777778E-4</v>
      </c>
      <c r="U105" s="14">
        <f t="shared" ca="1" si="78"/>
        <v>0.62589120370370377</v>
      </c>
      <c r="V105" s="12">
        <f t="shared" ca="1" si="79"/>
        <v>0.62589120370370377</v>
      </c>
      <c r="W105" s="23">
        <f>0</f>
        <v>0</v>
      </c>
      <c r="X105" s="12">
        <f t="shared" ca="1" si="80"/>
        <v>0.62589120370370377</v>
      </c>
      <c r="Y105" s="11">
        <f t="shared" ca="1" si="58"/>
        <v>45</v>
      </c>
      <c r="Z105" s="12">
        <f t="shared" ca="1" si="59"/>
        <v>5.2083333333333333E-4</v>
      </c>
      <c r="AA105" s="12">
        <f t="shared" ca="1" si="81"/>
        <v>0.62641203703703707</v>
      </c>
      <c r="AB105" s="10">
        <f t="shared" ca="1" si="82"/>
        <v>0.62641203703703707</v>
      </c>
      <c r="AC105" s="45">
        <f t="shared" ca="1" si="60"/>
        <v>0</v>
      </c>
      <c r="AD105" s="10">
        <f t="shared" ca="1" si="83"/>
        <v>0.62641203703703707</v>
      </c>
      <c r="AE105" s="9">
        <f t="shared" ca="1" si="47"/>
        <v>28</v>
      </c>
      <c r="AF105" s="10">
        <f t="shared" ca="1" si="61"/>
        <v>3.2407407407407406E-4</v>
      </c>
      <c r="AG105" s="10">
        <f t="shared" ca="1" si="84"/>
        <v>0.62673611111111116</v>
      </c>
      <c r="AH105" s="9" t="str">
        <f t="shared" ca="1" si="48"/>
        <v>Bowl</v>
      </c>
      <c r="AI105" s="8">
        <f t="shared" ca="1" si="85"/>
        <v>0.62673611111111116</v>
      </c>
      <c r="AJ105" s="23">
        <f t="shared" ca="1" si="86"/>
        <v>0</v>
      </c>
      <c r="AK105" s="8">
        <f t="shared" ca="1" si="88"/>
        <v>0.62673611111111116</v>
      </c>
      <c r="AL105" s="7">
        <f t="shared" ca="1" si="49"/>
        <v>29</v>
      </c>
      <c r="AM105" s="8">
        <f t="shared" ca="1" si="62"/>
        <v>3.3564814814814812E-4</v>
      </c>
      <c r="AN105" s="8">
        <f t="shared" ca="1" si="63"/>
        <v>0.62707175925925929</v>
      </c>
      <c r="AO105" s="7" t="str">
        <f t="shared" ca="1" si="50"/>
        <v>Debit</v>
      </c>
      <c r="AP105" s="1">
        <f t="shared" ca="1" si="64"/>
        <v>0</v>
      </c>
      <c r="AQ105" s="1">
        <f t="shared" ca="1" si="51"/>
        <v>1.7939814814814815E-3</v>
      </c>
      <c r="AR105">
        <f t="shared" si="65"/>
        <v>1</v>
      </c>
      <c r="AS105" s="33">
        <f t="shared" ca="1" si="87"/>
        <v>0</v>
      </c>
      <c r="AT105" s="33">
        <f t="shared" ca="1" si="66"/>
        <v>1.7939814814814815E-3</v>
      </c>
      <c r="AX105">
        <f t="shared" si="89"/>
        <v>101</v>
      </c>
      <c r="AY105" s="33">
        <v>6.0443712612963027E-4</v>
      </c>
      <c r="BD105" s="34"/>
    </row>
    <row r="106" spans="1:56">
      <c r="A106" s="2">
        <v>151</v>
      </c>
      <c r="B106" s="1">
        <f t="shared" si="52"/>
        <v>1.7476851851851852E-3</v>
      </c>
      <c r="C106" s="5">
        <f t="shared" si="67"/>
        <v>0.62702546296296302</v>
      </c>
      <c r="D106" s="18">
        <f t="shared" si="46"/>
        <v>0.62702546296296302</v>
      </c>
      <c r="E106" s="21">
        <f t="shared" ca="1" si="68"/>
        <v>0</v>
      </c>
      <c r="F106" s="18">
        <f t="shared" ca="1" si="69"/>
        <v>0.62702546296296302</v>
      </c>
      <c r="G106" s="25">
        <f t="shared" ca="1" si="53"/>
        <v>14</v>
      </c>
      <c r="H106" s="18">
        <f t="shared" ca="1" si="70"/>
        <v>1.6203703703703703E-4</v>
      </c>
      <c r="I106" s="18">
        <f t="shared" ca="1" si="71"/>
        <v>0.62718750000000001</v>
      </c>
      <c r="J106" s="16">
        <f t="shared" ca="1" si="72"/>
        <v>0.62718750000000001</v>
      </c>
      <c r="K106" s="23">
        <f t="shared" ca="1" si="73"/>
        <v>0</v>
      </c>
      <c r="L106" s="16">
        <f t="shared" ca="1" si="74"/>
        <v>0.62718750000000001</v>
      </c>
      <c r="M106" s="15">
        <f t="shared" ca="1" si="54"/>
        <v>34</v>
      </c>
      <c r="N106" s="16">
        <f t="shared" ca="1" si="55"/>
        <v>3.9351851851851852E-4</v>
      </c>
      <c r="O106" s="16">
        <f t="shared" ca="1" si="75"/>
        <v>0.62758101851851855</v>
      </c>
      <c r="P106" s="14">
        <f t="shared" ca="1" si="76"/>
        <v>0.62758101851851855</v>
      </c>
      <c r="Q106" s="23">
        <f>0</f>
        <v>0</v>
      </c>
      <c r="R106" s="14">
        <f t="shared" ca="1" si="77"/>
        <v>0.62758101851851855</v>
      </c>
      <c r="S106" s="13">
        <f t="shared" ca="1" si="56"/>
        <v>17</v>
      </c>
      <c r="T106" s="14">
        <f t="shared" ca="1" si="57"/>
        <v>1.9675925925925926E-4</v>
      </c>
      <c r="U106" s="14">
        <f t="shared" ca="1" si="78"/>
        <v>0.62777777777777777</v>
      </c>
      <c r="V106" s="12">
        <f t="shared" ca="1" si="79"/>
        <v>0.62777777777777777</v>
      </c>
      <c r="W106" s="23">
        <f>0</f>
        <v>0</v>
      </c>
      <c r="X106" s="12">
        <f t="shared" ca="1" si="80"/>
        <v>0.62777777777777777</v>
      </c>
      <c r="Y106" s="11">
        <f t="shared" ca="1" si="58"/>
        <v>47</v>
      </c>
      <c r="Z106" s="12">
        <f t="shared" ca="1" si="59"/>
        <v>5.4398148148148144E-4</v>
      </c>
      <c r="AA106" s="12">
        <f t="shared" ca="1" si="81"/>
        <v>0.62832175925925926</v>
      </c>
      <c r="AB106" s="10">
        <f t="shared" ca="1" si="82"/>
        <v>0.62832175925925926</v>
      </c>
      <c r="AC106" s="45">
        <f t="shared" ca="1" si="60"/>
        <v>0</v>
      </c>
      <c r="AD106" s="10">
        <f t="shared" ca="1" si="83"/>
        <v>0.62832175925925926</v>
      </c>
      <c r="AE106" s="9">
        <f t="shared" ca="1" si="47"/>
        <v>49</v>
      </c>
      <c r="AF106" s="10">
        <f t="shared" ca="1" si="61"/>
        <v>5.6712962962962967E-4</v>
      </c>
      <c r="AG106" s="10">
        <f t="shared" ca="1" si="84"/>
        <v>0.62888888888888894</v>
      </c>
      <c r="AH106" s="9" t="str">
        <f t="shared" ca="1" si="48"/>
        <v>Bowl</v>
      </c>
      <c r="AI106" s="8">
        <f t="shared" ca="1" si="85"/>
        <v>0.62888888888888894</v>
      </c>
      <c r="AJ106" s="23">
        <f t="shared" ca="1" si="86"/>
        <v>0</v>
      </c>
      <c r="AK106" s="8">
        <f t="shared" ca="1" si="88"/>
        <v>0.62888888888888894</v>
      </c>
      <c r="AL106" s="7">
        <f t="shared" ca="1" si="49"/>
        <v>15</v>
      </c>
      <c r="AM106" s="8">
        <f t="shared" ca="1" si="62"/>
        <v>1.7361111111111112E-4</v>
      </c>
      <c r="AN106" s="8">
        <f t="shared" ca="1" si="63"/>
        <v>0.62906250000000008</v>
      </c>
      <c r="AO106" s="7" t="str">
        <f t="shared" ca="1" si="50"/>
        <v>Debit</v>
      </c>
      <c r="AP106" s="1">
        <f t="shared" ca="1" si="64"/>
        <v>0</v>
      </c>
      <c r="AQ106" s="1">
        <f t="shared" ca="1" si="51"/>
        <v>2.0370370370370373E-3</v>
      </c>
      <c r="AR106">
        <f t="shared" si="65"/>
        <v>1</v>
      </c>
      <c r="AS106" s="33">
        <f t="shared" ca="1" si="87"/>
        <v>0</v>
      </c>
      <c r="AT106" s="33">
        <f t="shared" ca="1" si="66"/>
        <v>2.0370370370370373E-3</v>
      </c>
      <c r="AX106">
        <f t="shared" si="89"/>
        <v>102</v>
      </c>
      <c r="AY106" s="33">
        <v>6.8991027109592876E-4</v>
      </c>
      <c r="BD106" s="34"/>
    </row>
    <row r="107" spans="1:56">
      <c r="A107" s="2">
        <v>148</v>
      </c>
      <c r="B107" s="1">
        <f t="shared" si="52"/>
        <v>1.712962962962963E-3</v>
      </c>
      <c r="C107" s="5">
        <f t="shared" si="67"/>
        <v>0.62873842592592599</v>
      </c>
      <c r="D107" s="18">
        <f t="shared" si="46"/>
        <v>0.62873842592592599</v>
      </c>
      <c r="E107" s="21">
        <f t="shared" ca="1" si="68"/>
        <v>0</v>
      </c>
      <c r="F107" s="18">
        <f t="shared" ca="1" si="69"/>
        <v>0.62873842592592599</v>
      </c>
      <c r="G107" s="25">
        <f t="shared" ca="1" si="53"/>
        <v>27</v>
      </c>
      <c r="H107" s="18">
        <f t="shared" ca="1" si="70"/>
        <v>3.1250000000000001E-4</v>
      </c>
      <c r="I107" s="18">
        <f t="shared" ca="1" si="71"/>
        <v>0.62905092592592604</v>
      </c>
      <c r="J107" s="16">
        <f t="shared" ca="1" si="72"/>
        <v>0.62905092592592604</v>
      </c>
      <c r="K107" s="23">
        <f t="shared" ca="1" si="73"/>
        <v>0</v>
      </c>
      <c r="L107" s="16">
        <f t="shared" ca="1" si="74"/>
        <v>0.62905092592592604</v>
      </c>
      <c r="M107" s="15">
        <f t="shared" ca="1" si="54"/>
        <v>17</v>
      </c>
      <c r="N107" s="16">
        <f t="shared" ca="1" si="55"/>
        <v>1.9675925925925926E-4</v>
      </c>
      <c r="O107" s="16">
        <f t="shared" ca="1" si="75"/>
        <v>0.62924768518518526</v>
      </c>
      <c r="P107" s="14">
        <f t="shared" ca="1" si="76"/>
        <v>0.62924768518518526</v>
      </c>
      <c r="Q107" s="23">
        <f>0</f>
        <v>0</v>
      </c>
      <c r="R107" s="14">
        <f t="shared" ca="1" si="77"/>
        <v>0.62924768518518526</v>
      </c>
      <c r="S107" s="13">
        <f t="shared" ca="1" si="56"/>
        <v>32</v>
      </c>
      <c r="T107" s="14">
        <f t="shared" ca="1" si="57"/>
        <v>3.7037037037037035E-4</v>
      </c>
      <c r="U107" s="14">
        <f t="shared" ca="1" si="78"/>
        <v>0.62961805555555561</v>
      </c>
      <c r="V107" s="12">
        <f t="shared" ca="1" si="79"/>
        <v>0.62961805555555561</v>
      </c>
      <c r="W107" s="23">
        <f>0</f>
        <v>0</v>
      </c>
      <c r="X107" s="12">
        <f t="shared" ca="1" si="80"/>
        <v>0.62961805555555561</v>
      </c>
      <c r="Y107" s="11">
        <f t="shared" ca="1" si="58"/>
        <v>32</v>
      </c>
      <c r="Z107" s="12">
        <f t="shared" ca="1" si="59"/>
        <v>3.7037037037037035E-4</v>
      </c>
      <c r="AA107" s="12">
        <f t="shared" ca="1" si="81"/>
        <v>0.62998842592592597</v>
      </c>
      <c r="AB107" s="10">
        <f t="shared" ca="1" si="82"/>
        <v>0.62998842592592597</v>
      </c>
      <c r="AC107" s="45">
        <f t="shared" ca="1" si="60"/>
        <v>0</v>
      </c>
      <c r="AD107" s="10">
        <f t="shared" ca="1" si="83"/>
        <v>0.62998842592592597</v>
      </c>
      <c r="AE107" s="9">
        <f t="shared" ca="1" si="47"/>
        <v>53</v>
      </c>
      <c r="AF107" s="10">
        <f t="shared" ca="1" si="61"/>
        <v>6.134259259259259E-4</v>
      </c>
      <c r="AG107" s="10">
        <f t="shared" ca="1" si="84"/>
        <v>0.63060185185185191</v>
      </c>
      <c r="AH107" s="9" t="str">
        <f t="shared" ca="1" si="48"/>
        <v>Quesadilla</v>
      </c>
      <c r="AI107" s="8">
        <f t="shared" ca="1" si="85"/>
        <v>0.63060185185185191</v>
      </c>
      <c r="AJ107" s="23">
        <f t="shared" ca="1" si="86"/>
        <v>0</v>
      </c>
      <c r="AK107" s="8">
        <f t="shared" ca="1" si="88"/>
        <v>0.63060185185185191</v>
      </c>
      <c r="AL107" s="7">
        <f t="shared" ca="1" si="49"/>
        <v>30</v>
      </c>
      <c r="AM107" s="8">
        <f t="shared" ca="1" si="62"/>
        <v>3.4722222222222224E-4</v>
      </c>
      <c r="AN107" s="8">
        <f t="shared" ca="1" si="63"/>
        <v>0.63094907407407419</v>
      </c>
      <c r="AO107" s="7" t="str">
        <f t="shared" ca="1" si="50"/>
        <v>Debit</v>
      </c>
      <c r="AP107" s="1">
        <f t="shared" ca="1" si="64"/>
        <v>0</v>
      </c>
      <c r="AQ107" s="1">
        <f t="shared" ca="1" si="51"/>
        <v>2.2106481481481478E-3</v>
      </c>
      <c r="AR107">
        <f t="shared" si="65"/>
        <v>1</v>
      </c>
      <c r="AS107" s="33">
        <f t="shared" ca="1" si="87"/>
        <v>0</v>
      </c>
      <c r="AT107" s="33">
        <f t="shared" ca="1" si="66"/>
        <v>2.2106481481481478E-3</v>
      </c>
      <c r="AX107">
        <f t="shared" si="89"/>
        <v>103</v>
      </c>
      <c r="AY107" s="33">
        <v>9.5933562428414984E-4</v>
      </c>
      <c r="BD107" s="34"/>
    </row>
    <row r="108" spans="1:56">
      <c r="A108" s="2">
        <v>111</v>
      </c>
      <c r="B108" s="1">
        <f t="shared" si="52"/>
        <v>1.2847222222222223E-3</v>
      </c>
      <c r="C108" s="5">
        <f t="shared" si="67"/>
        <v>0.63002314814814819</v>
      </c>
      <c r="D108" s="18">
        <f t="shared" si="46"/>
        <v>0.63002314814814819</v>
      </c>
      <c r="E108" s="21">
        <f t="shared" ca="1" si="68"/>
        <v>0</v>
      </c>
      <c r="F108" s="18">
        <f t="shared" ca="1" si="69"/>
        <v>0.63002314814814819</v>
      </c>
      <c r="G108" s="25">
        <f t="shared" ca="1" si="53"/>
        <v>18</v>
      </c>
      <c r="H108" s="18">
        <f t="shared" ca="1" si="70"/>
        <v>2.0833333333333335E-4</v>
      </c>
      <c r="I108" s="18">
        <f t="shared" ca="1" si="71"/>
        <v>0.63023148148148156</v>
      </c>
      <c r="J108" s="16">
        <f t="shared" ca="1" si="72"/>
        <v>0.63023148148148156</v>
      </c>
      <c r="K108" s="23">
        <f t="shared" ca="1" si="73"/>
        <v>0</v>
      </c>
      <c r="L108" s="16">
        <f t="shared" ca="1" si="74"/>
        <v>0.63023148148148156</v>
      </c>
      <c r="M108" s="15">
        <f t="shared" ca="1" si="54"/>
        <v>27</v>
      </c>
      <c r="N108" s="16">
        <f t="shared" ca="1" si="55"/>
        <v>3.1250000000000001E-4</v>
      </c>
      <c r="O108" s="16">
        <f t="shared" ca="1" si="75"/>
        <v>0.63054398148148161</v>
      </c>
      <c r="P108" s="14">
        <f t="shared" ca="1" si="76"/>
        <v>0.63054398148148161</v>
      </c>
      <c r="Q108" s="23">
        <f>0</f>
        <v>0</v>
      </c>
      <c r="R108" s="14">
        <f t="shared" ca="1" si="77"/>
        <v>0.63054398148148161</v>
      </c>
      <c r="S108" s="13">
        <f t="shared" ca="1" si="56"/>
        <v>17</v>
      </c>
      <c r="T108" s="14">
        <f t="shared" ca="1" si="57"/>
        <v>1.9675925925925926E-4</v>
      </c>
      <c r="U108" s="14">
        <f t="shared" ca="1" si="78"/>
        <v>0.63074074074074082</v>
      </c>
      <c r="V108" s="12">
        <f t="shared" ca="1" si="79"/>
        <v>0.63074074074074082</v>
      </c>
      <c r="W108" s="23">
        <f>0</f>
        <v>0</v>
      </c>
      <c r="X108" s="12">
        <f t="shared" ca="1" si="80"/>
        <v>0.63074074074074082</v>
      </c>
      <c r="Y108" s="11">
        <f t="shared" ca="1" si="58"/>
        <v>49</v>
      </c>
      <c r="Z108" s="12">
        <f t="shared" ca="1" si="59"/>
        <v>5.6712962962962967E-4</v>
      </c>
      <c r="AA108" s="12">
        <f t="shared" ca="1" si="81"/>
        <v>0.63130787037037051</v>
      </c>
      <c r="AB108" s="10">
        <f t="shared" ca="1" si="82"/>
        <v>0.63130787037037051</v>
      </c>
      <c r="AC108" s="45">
        <f t="shared" ca="1" si="60"/>
        <v>0</v>
      </c>
      <c r="AD108" s="10">
        <f t="shared" ca="1" si="83"/>
        <v>0.63130787037037051</v>
      </c>
      <c r="AE108" s="9">
        <f t="shared" ca="1" si="47"/>
        <v>43</v>
      </c>
      <c r="AF108" s="10">
        <f t="shared" ca="1" si="61"/>
        <v>4.9768518518518521E-4</v>
      </c>
      <c r="AG108" s="10">
        <f t="shared" ca="1" si="84"/>
        <v>0.63180555555555573</v>
      </c>
      <c r="AH108" s="9" t="str">
        <f t="shared" ca="1" si="48"/>
        <v>Bowl</v>
      </c>
      <c r="AI108" s="8">
        <f t="shared" ca="1" si="85"/>
        <v>0.63180555555555573</v>
      </c>
      <c r="AJ108" s="23">
        <f t="shared" ca="1" si="86"/>
        <v>0</v>
      </c>
      <c r="AK108" s="8">
        <f t="shared" ca="1" si="88"/>
        <v>0.63180555555555573</v>
      </c>
      <c r="AL108" s="7">
        <f t="shared" ca="1" si="49"/>
        <v>11</v>
      </c>
      <c r="AM108" s="8">
        <f t="shared" ca="1" si="62"/>
        <v>1.273148148148148E-4</v>
      </c>
      <c r="AN108" s="8">
        <f t="shared" ca="1" si="63"/>
        <v>0.63193287037037049</v>
      </c>
      <c r="AO108" s="7" t="str">
        <f t="shared" ca="1" si="50"/>
        <v>Debit</v>
      </c>
      <c r="AP108" s="1">
        <f t="shared" ca="1" si="64"/>
        <v>0</v>
      </c>
      <c r="AQ108" s="1">
        <f t="shared" ca="1" si="51"/>
        <v>1.9097222222222226E-3</v>
      </c>
      <c r="AR108">
        <f t="shared" si="65"/>
        <v>1</v>
      </c>
      <c r="AS108" s="33">
        <f t="shared" ca="1" si="87"/>
        <v>0</v>
      </c>
      <c r="AT108" s="33">
        <f t="shared" ca="1" si="66"/>
        <v>1.9097222222222226E-3</v>
      </c>
      <c r="AX108">
        <f t="shared" si="89"/>
        <v>104</v>
      </c>
      <c r="AY108" s="33">
        <v>6.6998377243222493E-4</v>
      </c>
      <c r="BD108" s="34"/>
    </row>
    <row r="109" spans="1:56">
      <c r="A109" s="2">
        <v>293</v>
      </c>
      <c r="B109" s="1">
        <f t="shared" si="52"/>
        <v>3.3912037037037036E-3</v>
      </c>
      <c r="C109" s="5">
        <f t="shared" si="67"/>
        <v>0.63341435185185191</v>
      </c>
      <c r="D109" s="18">
        <f t="shared" si="46"/>
        <v>0.63341435185185191</v>
      </c>
      <c r="E109" s="21">
        <f t="shared" ca="1" si="68"/>
        <v>0</v>
      </c>
      <c r="F109" s="18">
        <f t="shared" ca="1" si="69"/>
        <v>0.63341435185185191</v>
      </c>
      <c r="G109" s="25">
        <f t="shared" ca="1" si="53"/>
        <v>12</v>
      </c>
      <c r="H109" s="18">
        <f t="shared" ca="1" si="70"/>
        <v>1.3888888888888889E-4</v>
      </c>
      <c r="I109" s="18">
        <f t="shared" ca="1" si="71"/>
        <v>0.63355324074074082</v>
      </c>
      <c r="J109" s="16">
        <f t="shared" ca="1" si="72"/>
        <v>0.63355324074074082</v>
      </c>
      <c r="K109" s="23">
        <f t="shared" ca="1" si="73"/>
        <v>0</v>
      </c>
      <c r="L109" s="16">
        <f t="shared" ca="1" si="74"/>
        <v>0.63355324074074082</v>
      </c>
      <c r="M109" s="15">
        <f t="shared" ca="1" si="54"/>
        <v>25</v>
      </c>
      <c r="N109" s="16">
        <f t="shared" ca="1" si="55"/>
        <v>2.8935185185185184E-4</v>
      </c>
      <c r="O109" s="16">
        <f t="shared" ca="1" si="75"/>
        <v>0.63384259259259268</v>
      </c>
      <c r="P109" s="14">
        <f t="shared" ca="1" si="76"/>
        <v>0.63384259259259268</v>
      </c>
      <c r="Q109" s="23">
        <f>0</f>
        <v>0</v>
      </c>
      <c r="R109" s="14">
        <f t="shared" ca="1" si="77"/>
        <v>0.63384259259259268</v>
      </c>
      <c r="S109" s="13">
        <f t="shared" ca="1" si="56"/>
        <v>43</v>
      </c>
      <c r="T109" s="14">
        <f t="shared" ca="1" si="57"/>
        <v>4.9768518518518521E-4</v>
      </c>
      <c r="U109" s="14">
        <f t="shared" ca="1" si="78"/>
        <v>0.63434027777777791</v>
      </c>
      <c r="V109" s="12">
        <f t="shared" ca="1" si="79"/>
        <v>0.63434027777777791</v>
      </c>
      <c r="W109" s="23">
        <f>0</f>
        <v>0</v>
      </c>
      <c r="X109" s="12">
        <f t="shared" ca="1" si="80"/>
        <v>0.63434027777777791</v>
      </c>
      <c r="Y109" s="11">
        <f t="shared" ca="1" si="58"/>
        <v>40</v>
      </c>
      <c r="Z109" s="12">
        <f t="shared" ca="1" si="59"/>
        <v>4.6296296296296298E-4</v>
      </c>
      <c r="AA109" s="12">
        <f t="shared" ca="1" si="81"/>
        <v>0.6348032407407409</v>
      </c>
      <c r="AB109" s="10">
        <f t="shared" ca="1" si="82"/>
        <v>0.6348032407407409</v>
      </c>
      <c r="AC109" s="45">
        <f t="shared" ca="1" si="60"/>
        <v>0</v>
      </c>
      <c r="AD109" s="10">
        <f t="shared" ca="1" si="83"/>
        <v>0.6348032407407409</v>
      </c>
      <c r="AE109" s="9">
        <f t="shared" ca="1" si="47"/>
        <v>25</v>
      </c>
      <c r="AF109" s="10">
        <f t="shared" ca="1" si="61"/>
        <v>2.8935185185185184E-4</v>
      </c>
      <c r="AG109" s="10">
        <f t="shared" ca="1" si="84"/>
        <v>0.63509259259259276</v>
      </c>
      <c r="AH109" s="9" t="str">
        <f t="shared" ca="1" si="48"/>
        <v>Bowl</v>
      </c>
      <c r="AI109" s="8">
        <f t="shared" ca="1" si="85"/>
        <v>0.63509259259259276</v>
      </c>
      <c r="AJ109" s="23">
        <f t="shared" ca="1" si="86"/>
        <v>0</v>
      </c>
      <c r="AK109" s="8">
        <f t="shared" ca="1" si="88"/>
        <v>0.63509259259259276</v>
      </c>
      <c r="AL109" s="7">
        <f t="shared" ca="1" si="49"/>
        <v>15</v>
      </c>
      <c r="AM109" s="8">
        <f t="shared" ca="1" si="62"/>
        <v>1.7361111111111112E-4</v>
      </c>
      <c r="AN109" s="8">
        <f t="shared" ca="1" si="63"/>
        <v>0.6352662037037039</v>
      </c>
      <c r="AO109" s="7" t="str">
        <f t="shared" ca="1" si="50"/>
        <v>Debit</v>
      </c>
      <c r="AP109" s="1">
        <f t="shared" ca="1" si="64"/>
        <v>0</v>
      </c>
      <c r="AQ109" s="1">
        <f t="shared" ca="1" si="51"/>
        <v>1.8518518518518519E-3</v>
      </c>
      <c r="AR109">
        <f t="shared" si="65"/>
        <v>1</v>
      </c>
      <c r="AS109" s="33">
        <f t="shared" ca="1" si="87"/>
        <v>0</v>
      </c>
      <c r="AT109" s="33">
        <f t="shared" ca="1" si="66"/>
        <v>1.8518518518518519E-3</v>
      </c>
      <c r="AX109">
        <f t="shared" si="89"/>
        <v>105</v>
      </c>
      <c r="AY109" s="33">
        <v>8.5652125493199149E-4</v>
      </c>
      <c r="BD109" s="34"/>
    </row>
    <row r="110" spans="1:56">
      <c r="A110" s="2">
        <v>263</v>
      </c>
      <c r="B110" s="1">
        <f t="shared" si="52"/>
        <v>3.0439814814814813E-3</v>
      </c>
      <c r="C110" s="5">
        <f t="shared" si="67"/>
        <v>0.63645833333333335</v>
      </c>
      <c r="D110" s="18">
        <f t="shared" si="46"/>
        <v>0.63645833333333335</v>
      </c>
      <c r="E110" s="21">
        <f t="shared" ca="1" si="68"/>
        <v>0</v>
      </c>
      <c r="F110" s="18">
        <f t="shared" ca="1" si="69"/>
        <v>0.63645833333333335</v>
      </c>
      <c r="G110" s="25">
        <f t="shared" ca="1" si="53"/>
        <v>11</v>
      </c>
      <c r="H110" s="18">
        <f t="shared" ca="1" si="70"/>
        <v>1.273148148148148E-4</v>
      </c>
      <c r="I110" s="18">
        <f t="shared" ca="1" si="71"/>
        <v>0.63658564814814811</v>
      </c>
      <c r="J110" s="16">
        <f t="shared" ca="1" si="72"/>
        <v>0.63658564814814811</v>
      </c>
      <c r="K110" s="23">
        <f t="shared" ca="1" si="73"/>
        <v>0</v>
      </c>
      <c r="L110" s="16">
        <f t="shared" ca="1" si="74"/>
        <v>0.63658564814814811</v>
      </c>
      <c r="M110" s="15">
        <f t="shared" ca="1" si="54"/>
        <v>29</v>
      </c>
      <c r="N110" s="16">
        <f t="shared" ca="1" si="55"/>
        <v>3.3564814814814812E-4</v>
      </c>
      <c r="O110" s="16">
        <f t="shared" ca="1" si="75"/>
        <v>0.63692129629629624</v>
      </c>
      <c r="P110" s="14">
        <f t="shared" ca="1" si="76"/>
        <v>0.63692129629629624</v>
      </c>
      <c r="Q110" s="23">
        <f>0</f>
        <v>0</v>
      </c>
      <c r="R110" s="14">
        <f t="shared" ca="1" si="77"/>
        <v>0.63692129629629624</v>
      </c>
      <c r="S110" s="13">
        <f t="shared" ca="1" si="56"/>
        <v>28</v>
      </c>
      <c r="T110" s="14">
        <f t="shared" ca="1" si="57"/>
        <v>3.2407407407407406E-4</v>
      </c>
      <c r="U110" s="14">
        <f t="shared" ca="1" si="78"/>
        <v>0.63724537037037032</v>
      </c>
      <c r="V110" s="12">
        <f t="shared" ca="1" si="79"/>
        <v>0.63724537037037032</v>
      </c>
      <c r="W110" s="23">
        <f>0</f>
        <v>0</v>
      </c>
      <c r="X110" s="12">
        <f t="shared" ca="1" si="80"/>
        <v>0.63724537037037032</v>
      </c>
      <c r="Y110" s="11">
        <f t="shared" ca="1" si="58"/>
        <v>39</v>
      </c>
      <c r="Z110" s="12">
        <f t="shared" ca="1" si="59"/>
        <v>4.5138888888888887E-4</v>
      </c>
      <c r="AA110" s="12">
        <f t="shared" ca="1" si="81"/>
        <v>0.63769675925925917</v>
      </c>
      <c r="AB110" s="10">
        <f t="shared" ca="1" si="82"/>
        <v>0.63769675925925917</v>
      </c>
      <c r="AC110" s="45">
        <f t="shared" ca="1" si="60"/>
        <v>0</v>
      </c>
      <c r="AD110" s="10">
        <f t="shared" ca="1" si="83"/>
        <v>0.63769675925925917</v>
      </c>
      <c r="AE110" s="9">
        <f t="shared" ca="1" si="47"/>
        <v>25</v>
      </c>
      <c r="AF110" s="10">
        <f t="shared" ca="1" si="61"/>
        <v>2.8935185185185184E-4</v>
      </c>
      <c r="AG110" s="10">
        <f t="shared" ca="1" si="84"/>
        <v>0.63798611111111103</v>
      </c>
      <c r="AH110" s="9" t="str">
        <f t="shared" ca="1" si="48"/>
        <v>Bowl</v>
      </c>
      <c r="AI110" s="8">
        <f t="shared" ca="1" si="85"/>
        <v>0.63798611111111103</v>
      </c>
      <c r="AJ110" s="23">
        <f t="shared" ca="1" si="86"/>
        <v>0</v>
      </c>
      <c r="AK110" s="8">
        <f t="shared" ca="1" si="88"/>
        <v>0.63798611111111103</v>
      </c>
      <c r="AL110" s="7">
        <f t="shared" ca="1" si="49"/>
        <v>11</v>
      </c>
      <c r="AM110" s="8">
        <f t="shared" ca="1" si="62"/>
        <v>1.273148148148148E-4</v>
      </c>
      <c r="AN110" s="8">
        <f t="shared" ca="1" si="63"/>
        <v>0.63811342592592579</v>
      </c>
      <c r="AO110" s="7" t="str">
        <f t="shared" ca="1" si="50"/>
        <v>Debit</v>
      </c>
      <c r="AP110" s="1">
        <f t="shared" ca="1" si="64"/>
        <v>0</v>
      </c>
      <c r="AQ110" s="1">
        <f t="shared" ca="1" si="51"/>
        <v>1.6550925925925926E-3</v>
      </c>
      <c r="AR110">
        <f t="shared" si="65"/>
        <v>1</v>
      </c>
      <c r="AS110" s="33">
        <f t="shared" ca="1" si="87"/>
        <v>0</v>
      </c>
      <c r="AT110" s="33">
        <f t="shared" ca="1" si="66"/>
        <v>1.6550925925925926E-3</v>
      </c>
      <c r="AX110">
        <f t="shared" si="89"/>
        <v>106</v>
      </c>
      <c r="AY110" s="33">
        <v>6.6043814432997956E-4</v>
      </c>
      <c r="BD110" s="34"/>
    </row>
    <row r="111" spans="1:56">
      <c r="A111" s="2">
        <v>230</v>
      </c>
      <c r="B111" s="1">
        <f t="shared" si="52"/>
        <v>2.662037037037037E-3</v>
      </c>
      <c r="C111" s="5">
        <f t="shared" si="67"/>
        <v>0.63912037037037039</v>
      </c>
      <c r="D111" s="18">
        <f t="shared" si="46"/>
        <v>0.63912037037037039</v>
      </c>
      <c r="E111" s="21">
        <f t="shared" ca="1" si="68"/>
        <v>0</v>
      </c>
      <c r="F111" s="18">
        <f t="shared" ca="1" si="69"/>
        <v>0.63912037037037039</v>
      </c>
      <c r="G111" s="25">
        <f t="shared" ca="1" si="53"/>
        <v>15</v>
      </c>
      <c r="H111" s="18">
        <f t="shared" ca="1" si="70"/>
        <v>1.7361111111111112E-4</v>
      </c>
      <c r="I111" s="18">
        <f t="shared" ca="1" si="71"/>
        <v>0.63929398148148153</v>
      </c>
      <c r="J111" s="16">
        <f t="shared" ca="1" si="72"/>
        <v>0.63929398148148153</v>
      </c>
      <c r="K111" s="23">
        <f t="shared" ca="1" si="73"/>
        <v>0</v>
      </c>
      <c r="L111" s="16">
        <f t="shared" ca="1" si="74"/>
        <v>0.63929398148148153</v>
      </c>
      <c r="M111" s="15">
        <f t="shared" ca="1" si="54"/>
        <v>12</v>
      </c>
      <c r="N111" s="16">
        <f t="shared" ca="1" si="55"/>
        <v>1.3888888888888889E-4</v>
      </c>
      <c r="O111" s="16">
        <f t="shared" ca="1" si="75"/>
        <v>0.63943287037037044</v>
      </c>
      <c r="P111" s="14">
        <f t="shared" ca="1" si="76"/>
        <v>0.63943287037037044</v>
      </c>
      <c r="Q111" s="23">
        <f>0</f>
        <v>0</v>
      </c>
      <c r="R111" s="14">
        <f t="shared" ca="1" si="77"/>
        <v>0.63943287037037044</v>
      </c>
      <c r="S111" s="13">
        <f t="shared" ca="1" si="56"/>
        <v>25</v>
      </c>
      <c r="T111" s="14">
        <f t="shared" ca="1" si="57"/>
        <v>2.8935185185185184E-4</v>
      </c>
      <c r="U111" s="14">
        <f t="shared" ca="1" si="78"/>
        <v>0.6397222222222223</v>
      </c>
      <c r="V111" s="12">
        <f t="shared" ca="1" si="79"/>
        <v>0.6397222222222223</v>
      </c>
      <c r="W111" s="23">
        <f>0</f>
        <v>0</v>
      </c>
      <c r="X111" s="12">
        <f t="shared" ca="1" si="80"/>
        <v>0.6397222222222223</v>
      </c>
      <c r="Y111" s="11">
        <f t="shared" ca="1" si="58"/>
        <v>36</v>
      </c>
      <c r="Z111" s="12">
        <f t="shared" ca="1" si="59"/>
        <v>4.1666666666666669E-4</v>
      </c>
      <c r="AA111" s="12">
        <f t="shared" ca="1" si="81"/>
        <v>0.64013888888888892</v>
      </c>
      <c r="AB111" s="10">
        <f t="shared" ca="1" si="82"/>
        <v>0.64013888888888892</v>
      </c>
      <c r="AC111" s="45">
        <f t="shared" ca="1" si="60"/>
        <v>0</v>
      </c>
      <c r="AD111" s="10">
        <f t="shared" ca="1" si="83"/>
        <v>0.64013888888888892</v>
      </c>
      <c r="AE111" s="9">
        <f t="shared" ca="1" si="47"/>
        <v>50</v>
      </c>
      <c r="AF111" s="10">
        <f t="shared" ca="1" si="61"/>
        <v>5.7870370370370367E-4</v>
      </c>
      <c r="AG111" s="10">
        <f t="shared" ca="1" si="84"/>
        <v>0.64071759259259264</v>
      </c>
      <c r="AH111" s="9" t="str">
        <f t="shared" ca="1" si="48"/>
        <v>Bowl</v>
      </c>
      <c r="AI111" s="8">
        <f t="shared" ca="1" si="85"/>
        <v>0.64071759259259264</v>
      </c>
      <c r="AJ111" s="23">
        <f t="shared" ca="1" si="86"/>
        <v>0</v>
      </c>
      <c r="AK111" s="8">
        <f t="shared" ca="1" si="88"/>
        <v>0.64071759259259264</v>
      </c>
      <c r="AL111" s="7">
        <f t="shared" ca="1" si="49"/>
        <v>49</v>
      </c>
      <c r="AM111" s="8">
        <f t="shared" ca="1" si="62"/>
        <v>5.6712962962962967E-4</v>
      </c>
      <c r="AN111" s="8">
        <f t="shared" ca="1" si="63"/>
        <v>0.64128472222222233</v>
      </c>
      <c r="AO111" s="7" t="str">
        <f t="shared" ca="1" si="50"/>
        <v>Cash</v>
      </c>
      <c r="AP111" s="1">
        <f t="shared" ca="1" si="64"/>
        <v>0</v>
      </c>
      <c r="AQ111" s="1">
        <f t="shared" ca="1" si="51"/>
        <v>2.1643518518518518E-3</v>
      </c>
      <c r="AR111">
        <f t="shared" si="65"/>
        <v>1</v>
      </c>
      <c r="AS111" s="33">
        <f t="shared" ca="1" si="87"/>
        <v>0</v>
      </c>
      <c r="AT111" s="33">
        <f t="shared" ca="1" si="66"/>
        <v>2.1643518518518518E-3</v>
      </c>
      <c r="AX111">
        <f t="shared" si="89"/>
        <v>107</v>
      </c>
      <c r="AY111" s="33">
        <v>6.1493731704216137E-4</v>
      </c>
      <c r="BD111" s="34"/>
    </row>
    <row r="112" spans="1:56">
      <c r="A112" s="2">
        <v>137</v>
      </c>
      <c r="B112" s="1">
        <f t="shared" si="52"/>
        <v>1.5856481481481481E-3</v>
      </c>
      <c r="C112" s="5">
        <f t="shared" si="67"/>
        <v>0.64070601851851849</v>
      </c>
      <c r="D112" s="18">
        <f t="shared" si="46"/>
        <v>0.64070601851851849</v>
      </c>
      <c r="E112" s="21">
        <f t="shared" ca="1" si="68"/>
        <v>0</v>
      </c>
      <c r="F112" s="18">
        <f t="shared" ca="1" si="69"/>
        <v>0.64070601851851849</v>
      </c>
      <c r="G112" s="25">
        <f t="shared" ca="1" si="53"/>
        <v>30</v>
      </c>
      <c r="H112" s="18">
        <f t="shared" ca="1" si="70"/>
        <v>3.4722222222222224E-4</v>
      </c>
      <c r="I112" s="18">
        <f t="shared" ca="1" si="71"/>
        <v>0.64105324074074077</v>
      </c>
      <c r="J112" s="16">
        <f t="shared" ca="1" si="72"/>
        <v>0.64105324074074077</v>
      </c>
      <c r="K112" s="23">
        <f t="shared" ca="1" si="73"/>
        <v>0</v>
      </c>
      <c r="L112" s="16">
        <f t="shared" ca="1" si="74"/>
        <v>0.64105324074074077</v>
      </c>
      <c r="M112" s="15">
        <f t="shared" ca="1" si="54"/>
        <v>13</v>
      </c>
      <c r="N112" s="16">
        <f t="shared" ca="1" si="55"/>
        <v>1.5046296296296297E-4</v>
      </c>
      <c r="O112" s="16">
        <f t="shared" ca="1" si="75"/>
        <v>0.64120370370370372</v>
      </c>
      <c r="P112" s="14">
        <f t="shared" ca="1" si="76"/>
        <v>0.64120370370370372</v>
      </c>
      <c r="Q112" s="23">
        <f>0</f>
        <v>0</v>
      </c>
      <c r="R112" s="14">
        <f t="shared" ca="1" si="77"/>
        <v>0.64120370370370372</v>
      </c>
      <c r="S112" s="13">
        <f t="shared" ca="1" si="56"/>
        <v>23</v>
      </c>
      <c r="T112" s="14">
        <f t="shared" ca="1" si="57"/>
        <v>2.6620370370370372E-4</v>
      </c>
      <c r="U112" s="14">
        <f t="shared" ca="1" si="78"/>
        <v>0.64146990740740739</v>
      </c>
      <c r="V112" s="12">
        <f t="shared" ca="1" si="79"/>
        <v>0.64146990740740739</v>
      </c>
      <c r="W112" s="23">
        <f>0</f>
        <v>0</v>
      </c>
      <c r="X112" s="12">
        <f t="shared" ca="1" si="80"/>
        <v>0.64146990740740739</v>
      </c>
      <c r="Y112" s="11">
        <f t="shared" ca="1" si="58"/>
        <v>34</v>
      </c>
      <c r="Z112" s="12">
        <f t="shared" ca="1" si="59"/>
        <v>3.9351851851851852E-4</v>
      </c>
      <c r="AA112" s="12">
        <f t="shared" ca="1" si="81"/>
        <v>0.64186342592592593</v>
      </c>
      <c r="AB112" s="10">
        <f t="shared" ca="1" si="82"/>
        <v>0.64186342592592593</v>
      </c>
      <c r="AC112" s="45">
        <f t="shared" ca="1" si="60"/>
        <v>0</v>
      </c>
      <c r="AD112" s="10">
        <f t="shared" ca="1" si="83"/>
        <v>0.64186342592592593</v>
      </c>
      <c r="AE112" s="9">
        <f t="shared" ca="1" si="47"/>
        <v>65</v>
      </c>
      <c r="AF112" s="10">
        <f t="shared" ca="1" si="61"/>
        <v>7.5231481481481482E-4</v>
      </c>
      <c r="AG112" s="10">
        <f t="shared" ca="1" si="84"/>
        <v>0.64261574074074079</v>
      </c>
      <c r="AH112" s="9" t="str">
        <f t="shared" ca="1" si="48"/>
        <v>Quesadilla</v>
      </c>
      <c r="AI112" s="8">
        <f t="shared" ca="1" si="85"/>
        <v>0.64261574074074079</v>
      </c>
      <c r="AJ112" s="23">
        <f t="shared" ca="1" si="86"/>
        <v>0</v>
      </c>
      <c r="AK112" s="8">
        <f t="shared" ca="1" si="88"/>
        <v>0.64261574074074079</v>
      </c>
      <c r="AL112" s="7">
        <f t="shared" ca="1" si="49"/>
        <v>52</v>
      </c>
      <c r="AM112" s="8">
        <f t="shared" ca="1" si="62"/>
        <v>6.018518518518519E-4</v>
      </c>
      <c r="AN112" s="8">
        <f t="shared" ca="1" si="63"/>
        <v>0.64321759259259259</v>
      </c>
      <c r="AO112" s="7" t="str">
        <f t="shared" ca="1" si="50"/>
        <v>Cash</v>
      </c>
      <c r="AP112" s="1">
        <f t="shared" ca="1" si="64"/>
        <v>0</v>
      </c>
      <c r="AQ112" s="1">
        <f t="shared" ca="1" si="51"/>
        <v>2.5115740740740741E-3</v>
      </c>
      <c r="AR112">
        <f t="shared" si="65"/>
        <v>1</v>
      </c>
      <c r="AS112" s="33">
        <f t="shared" ca="1" si="87"/>
        <v>0</v>
      </c>
      <c r="AT112" s="33">
        <f t="shared" ca="1" si="66"/>
        <v>2.5115740740740741E-3</v>
      </c>
      <c r="AX112">
        <f t="shared" si="89"/>
        <v>108</v>
      </c>
      <c r="AY112" s="33">
        <v>5.6585687921604903E-4</v>
      </c>
      <c r="BD112" s="34"/>
    </row>
    <row r="113" spans="1:56">
      <c r="A113" s="2">
        <v>284</v>
      </c>
      <c r="B113" s="1">
        <f t="shared" si="52"/>
        <v>3.2870370370370371E-3</v>
      </c>
      <c r="C113" s="5">
        <f t="shared" si="67"/>
        <v>0.64399305555555553</v>
      </c>
      <c r="D113" s="18">
        <f t="shared" si="46"/>
        <v>0.64399305555555553</v>
      </c>
      <c r="E113" s="21">
        <f t="shared" ca="1" si="68"/>
        <v>0</v>
      </c>
      <c r="F113" s="18">
        <f t="shared" ca="1" si="69"/>
        <v>0.64399305555555553</v>
      </c>
      <c r="G113" s="25">
        <f t="shared" ca="1" si="53"/>
        <v>17</v>
      </c>
      <c r="H113" s="18">
        <f t="shared" ca="1" si="70"/>
        <v>1.9675925925925926E-4</v>
      </c>
      <c r="I113" s="18">
        <f t="shared" ca="1" si="71"/>
        <v>0.64418981481481474</v>
      </c>
      <c r="J113" s="16">
        <f t="shared" ca="1" si="72"/>
        <v>0.64418981481481474</v>
      </c>
      <c r="K113" s="23">
        <f t="shared" ca="1" si="73"/>
        <v>0</v>
      </c>
      <c r="L113" s="16">
        <f t="shared" ca="1" si="74"/>
        <v>0.64418981481481474</v>
      </c>
      <c r="M113" s="15">
        <f t="shared" ca="1" si="54"/>
        <v>21</v>
      </c>
      <c r="N113" s="16">
        <f t="shared" ca="1" si="55"/>
        <v>2.4305555555555555E-4</v>
      </c>
      <c r="O113" s="16">
        <f t="shared" ca="1" si="75"/>
        <v>0.64443287037037034</v>
      </c>
      <c r="P113" s="14">
        <f t="shared" ca="1" si="76"/>
        <v>0.64443287037037034</v>
      </c>
      <c r="Q113" s="23">
        <f>0</f>
        <v>0</v>
      </c>
      <c r="R113" s="14">
        <f t="shared" ca="1" si="77"/>
        <v>0.64443287037037034</v>
      </c>
      <c r="S113" s="13">
        <f t="shared" ca="1" si="56"/>
        <v>21</v>
      </c>
      <c r="T113" s="14">
        <f t="shared" ca="1" si="57"/>
        <v>2.4305555555555555E-4</v>
      </c>
      <c r="U113" s="14">
        <f t="shared" ca="1" si="78"/>
        <v>0.64467592592592593</v>
      </c>
      <c r="V113" s="12">
        <f t="shared" ca="1" si="79"/>
        <v>0.64467592592592593</v>
      </c>
      <c r="W113" s="23">
        <f>0</f>
        <v>0</v>
      </c>
      <c r="X113" s="12">
        <f t="shared" ca="1" si="80"/>
        <v>0.64467592592592593</v>
      </c>
      <c r="Y113" s="11">
        <f t="shared" ca="1" si="58"/>
        <v>25</v>
      </c>
      <c r="Z113" s="12">
        <f t="shared" ca="1" si="59"/>
        <v>2.8935185185185184E-4</v>
      </c>
      <c r="AA113" s="12">
        <f t="shared" ca="1" si="81"/>
        <v>0.64496527777777779</v>
      </c>
      <c r="AB113" s="10">
        <f t="shared" ca="1" si="82"/>
        <v>0.64496527777777779</v>
      </c>
      <c r="AC113" s="45">
        <f t="shared" ca="1" si="60"/>
        <v>0</v>
      </c>
      <c r="AD113" s="10">
        <f t="shared" ca="1" si="83"/>
        <v>0.64496527777777779</v>
      </c>
      <c r="AE113" s="9">
        <f t="shared" ca="1" si="47"/>
        <v>42</v>
      </c>
      <c r="AF113" s="10">
        <f t="shared" ca="1" si="61"/>
        <v>4.861111111111111E-4</v>
      </c>
      <c r="AG113" s="10">
        <f t="shared" ca="1" si="84"/>
        <v>0.64545138888888887</v>
      </c>
      <c r="AH113" s="9" t="str">
        <f t="shared" ca="1" si="48"/>
        <v>Quesadilla</v>
      </c>
      <c r="AI113" s="8">
        <f t="shared" ca="1" si="85"/>
        <v>0.64545138888888887</v>
      </c>
      <c r="AJ113" s="23">
        <f t="shared" ca="1" si="86"/>
        <v>0</v>
      </c>
      <c r="AK113" s="8">
        <f t="shared" ca="1" si="88"/>
        <v>0.64545138888888887</v>
      </c>
      <c r="AL113" s="7">
        <f t="shared" ca="1" si="49"/>
        <v>44</v>
      </c>
      <c r="AM113" s="8">
        <f t="shared" ca="1" si="62"/>
        <v>5.0925925925925921E-4</v>
      </c>
      <c r="AN113" s="8">
        <f t="shared" ca="1" si="63"/>
        <v>0.64596064814814813</v>
      </c>
      <c r="AO113" s="7" t="str">
        <f t="shared" ca="1" si="50"/>
        <v>Cash</v>
      </c>
      <c r="AP113" s="1">
        <f t="shared" ca="1" si="64"/>
        <v>0</v>
      </c>
      <c r="AQ113" s="1">
        <f t="shared" ca="1" si="51"/>
        <v>1.9675925925925928E-3</v>
      </c>
      <c r="AR113">
        <f t="shared" si="65"/>
        <v>1</v>
      </c>
      <c r="AS113" s="33">
        <f t="shared" ca="1" si="87"/>
        <v>0</v>
      </c>
      <c r="AT113" s="33">
        <f t="shared" ca="1" si="66"/>
        <v>1.9675925925925928E-3</v>
      </c>
      <c r="AX113">
        <f t="shared" si="89"/>
        <v>109</v>
      </c>
      <c r="AY113" s="33">
        <v>6.7237017945781215E-4</v>
      </c>
      <c r="BD113" s="34"/>
    </row>
    <row r="114" spans="1:56">
      <c r="A114" s="2">
        <v>155</v>
      </c>
      <c r="B114" s="1">
        <f t="shared" si="52"/>
        <v>1.7939814814814815E-3</v>
      </c>
      <c r="C114" s="5">
        <f t="shared" si="67"/>
        <v>0.64578703703703699</v>
      </c>
      <c r="D114" s="18">
        <f t="shared" si="46"/>
        <v>0.64578703703703699</v>
      </c>
      <c r="E114" s="21">
        <f t="shared" ca="1" si="68"/>
        <v>0</v>
      </c>
      <c r="F114" s="18">
        <f t="shared" ca="1" si="69"/>
        <v>0.64578703703703699</v>
      </c>
      <c r="G114" s="25">
        <f t="shared" ca="1" si="53"/>
        <v>21</v>
      </c>
      <c r="H114" s="18">
        <f t="shared" ca="1" si="70"/>
        <v>2.4305555555555555E-4</v>
      </c>
      <c r="I114" s="18">
        <f t="shared" ca="1" si="71"/>
        <v>0.64603009259259259</v>
      </c>
      <c r="J114" s="16">
        <f t="shared" ca="1" si="72"/>
        <v>0.64603009259259259</v>
      </c>
      <c r="K114" s="23">
        <f t="shared" ca="1" si="73"/>
        <v>0</v>
      </c>
      <c r="L114" s="16">
        <f t="shared" ca="1" si="74"/>
        <v>0.64603009259259259</v>
      </c>
      <c r="M114" s="15">
        <f t="shared" ca="1" si="54"/>
        <v>19</v>
      </c>
      <c r="N114" s="16">
        <f t="shared" ca="1" si="55"/>
        <v>2.199074074074074E-4</v>
      </c>
      <c r="O114" s="16">
        <f t="shared" ca="1" si="75"/>
        <v>0.64624999999999999</v>
      </c>
      <c r="P114" s="14">
        <f t="shared" ca="1" si="76"/>
        <v>0.64624999999999999</v>
      </c>
      <c r="Q114" s="23">
        <f>0</f>
        <v>0</v>
      </c>
      <c r="R114" s="14">
        <f t="shared" ca="1" si="77"/>
        <v>0.64624999999999999</v>
      </c>
      <c r="S114" s="13">
        <f t="shared" ca="1" si="56"/>
        <v>43</v>
      </c>
      <c r="T114" s="14">
        <f t="shared" ca="1" si="57"/>
        <v>4.9768518518518521E-4</v>
      </c>
      <c r="U114" s="14">
        <f t="shared" ca="1" si="78"/>
        <v>0.64674768518518522</v>
      </c>
      <c r="V114" s="12">
        <f t="shared" ca="1" si="79"/>
        <v>0.64674768518518522</v>
      </c>
      <c r="W114" s="23">
        <f>0</f>
        <v>0</v>
      </c>
      <c r="X114" s="12">
        <f t="shared" ca="1" si="80"/>
        <v>0.64674768518518522</v>
      </c>
      <c r="Y114" s="11">
        <f t="shared" ca="1" si="58"/>
        <v>44</v>
      </c>
      <c r="Z114" s="12">
        <f t="shared" ca="1" si="59"/>
        <v>5.0925925925925921E-4</v>
      </c>
      <c r="AA114" s="12">
        <f t="shared" ca="1" si="81"/>
        <v>0.64725694444444448</v>
      </c>
      <c r="AB114" s="10">
        <f t="shared" ca="1" si="82"/>
        <v>0.64725694444444448</v>
      </c>
      <c r="AC114" s="45">
        <f t="shared" ca="1" si="60"/>
        <v>0</v>
      </c>
      <c r="AD114" s="10">
        <f t="shared" ca="1" si="83"/>
        <v>0.64725694444444448</v>
      </c>
      <c r="AE114" s="9">
        <f t="shared" ca="1" si="47"/>
        <v>22</v>
      </c>
      <c r="AF114" s="10">
        <f t="shared" ca="1" si="61"/>
        <v>2.5462962962962961E-4</v>
      </c>
      <c r="AG114" s="10">
        <f t="shared" ca="1" si="84"/>
        <v>0.64751157407407411</v>
      </c>
      <c r="AH114" s="9" t="str">
        <f t="shared" ca="1" si="48"/>
        <v>Bowl</v>
      </c>
      <c r="AI114" s="8">
        <f t="shared" ca="1" si="85"/>
        <v>0.64751157407407411</v>
      </c>
      <c r="AJ114" s="23">
        <f t="shared" ca="1" si="86"/>
        <v>0</v>
      </c>
      <c r="AK114" s="8">
        <f t="shared" ca="1" si="88"/>
        <v>0.64751157407407411</v>
      </c>
      <c r="AL114" s="7">
        <f t="shared" ca="1" si="49"/>
        <v>17</v>
      </c>
      <c r="AM114" s="8">
        <f t="shared" ca="1" si="62"/>
        <v>1.9675925925925926E-4</v>
      </c>
      <c r="AN114" s="8">
        <f t="shared" ca="1" si="63"/>
        <v>0.64770833333333333</v>
      </c>
      <c r="AO114" s="7" t="str">
        <f t="shared" ca="1" si="50"/>
        <v>Debit</v>
      </c>
      <c r="AP114" s="1">
        <f t="shared" ca="1" si="64"/>
        <v>0</v>
      </c>
      <c r="AQ114" s="1">
        <f t="shared" ca="1" si="51"/>
        <v>1.9212962962962962E-3</v>
      </c>
      <c r="AR114">
        <f t="shared" si="65"/>
        <v>1</v>
      </c>
      <c r="AS114" s="33">
        <f t="shared" ca="1" si="87"/>
        <v>0</v>
      </c>
      <c r="AT114" s="33">
        <f t="shared" ca="1" si="66"/>
        <v>1.9212962962962962E-3</v>
      </c>
      <c r="AX114">
        <f t="shared" si="89"/>
        <v>110</v>
      </c>
      <c r="AY114" s="33">
        <v>7.0506395570834354E-4</v>
      </c>
      <c r="BD114" s="34"/>
    </row>
    <row r="115" spans="1:56">
      <c r="A115" s="2">
        <v>89</v>
      </c>
      <c r="B115" s="1">
        <f t="shared" si="52"/>
        <v>1.0300925925925926E-3</v>
      </c>
      <c r="C115" s="5">
        <f t="shared" si="67"/>
        <v>0.64681712962962956</v>
      </c>
      <c r="D115" s="18">
        <f t="shared" si="46"/>
        <v>0.64681712962962956</v>
      </c>
      <c r="E115" s="21">
        <f t="shared" ca="1" si="68"/>
        <v>0</v>
      </c>
      <c r="F115" s="18">
        <f t="shared" ca="1" si="69"/>
        <v>0.64681712962962956</v>
      </c>
      <c r="G115" s="25">
        <f t="shared" ca="1" si="53"/>
        <v>19</v>
      </c>
      <c r="H115" s="18">
        <f t="shared" ca="1" si="70"/>
        <v>2.199074074074074E-4</v>
      </c>
      <c r="I115" s="18">
        <f t="shared" ca="1" si="71"/>
        <v>0.64703703703703697</v>
      </c>
      <c r="J115" s="16">
        <f t="shared" ca="1" si="72"/>
        <v>0.64703703703703697</v>
      </c>
      <c r="K115" s="23">
        <f t="shared" ca="1" si="73"/>
        <v>2.199074074075158E-4</v>
      </c>
      <c r="L115" s="16">
        <f t="shared" ca="1" si="74"/>
        <v>0.64725694444444448</v>
      </c>
      <c r="M115" s="15">
        <f t="shared" ca="1" si="54"/>
        <v>33</v>
      </c>
      <c r="N115" s="16">
        <f t="shared" ca="1" si="55"/>
        <v>3.8194444444444446E-4</v>
      </c>
      <c r="O115" s="16">
        <f t="shared" ca="1" si="75"/>
        <v>0.64763888888888888</v>
      </c>
      <c r="P115" s="14">
        <f t="shared" ca="1" si="76"/>
        <v>0.64763888888888888</v>
      </c>
      <c r="Q115" s="23">
        <f>0</f>
        <v>0</v>
      </c>
      <c r="R115" s="14">
        <f t="shared" ca="1" si="77"/>
        <v>0.64763888888888888</v>
      </c>
      <c r="S115" s="13">
        <f t="shared" ca="1" si="56"/>
        <v>33</v>
      </c>
      <c r="T115" s="14">
        <f t="shared" ca="1" si="57"/>
        <v>3.8194444444444446E-4</v>
      </c>
      <c r="U115" s="14">
        <f t="shared" ca="1" si="78"/>
        <v>0.64802083333333327</v>
      </c>
      <c r="V115" s="12">
        <f t="shared" ca="1" si="79"/>
        <v>0.64802083333333327</v>
      </c>
      <c r="W115" s="23">
        <f>0</f>
        <v>0</v>
      </c>
      <c r="X115" s="12">
        <f t="shared" ca="1" si="80"/>
        <v>0.64802083333333327</v>
      </c>
      <c r="Y115" s="11">
        <f t="shared" ca="1" si="58"/>
        <v>38</v>
      </c>
      <c r="Z115" s="12">
        <f t="shared" ca="1" si="59"/>
        <v>4.3981481481481481E-4</v>
      </c>
      <c r="AA115" s="12">
        <f t="shared" ca="1" si="81"/>
        <v>0.64846064814814808</v>
      </c>
      <c r="AB115" s="10">
        <f t="shared" ca="1" si="82"/>
        <v>0.64846064814814808</v>
      </c>
      <c r="AC115" s="45">
        <f t="shared" ca="1" si="60"/>
        <v>0</v>
      </c>
      <c r="AD115" s="10">
        <f t="shared" ca="1" si="83"/>
        <v>0.64846064814814808</v>
      </c>
      <c r="AE115" s="9">
        <f t="shared" ca="1" si="47"/>
        <v>68</v>
      </c>
      <c r="AF115" s="10">
        <f t="shared" ca="1" si="61"/>
        <v>7.8703703703703705E-4</v>
      </c>
      <c r="AG115" s="10">
        <f t="shared" ca="1" si="84"/>
        <v>0.64924768518518516</v>
      </c>
      <c r="AH115" s="9" t="str">
        <f t="shared" ca="1" si="48"/>
        <v>Quesadilla</v>
      </c>
      <c r="AI115" s="8">
        <f t="shared" ca="1" si="85"/>
        <v>0.64924768518518516</v>
      </c>
      <c r="AJ115" s="23">
        <f t="shared" ca="1" si="86"/>
        <v>0</v>
      </c>
      <c r="AK115" s="8">
        <f t="shared" ca="1" si="88"/>
        <v>0.64924768518518516</v>
      </c>
      <c r="AL115" s="7">
        <f t="shared" ca="1" si="49"/>
        <v>54</v>
      </c>
      <c r="AM115" s="8">
        <f t="shared" ca="1" si="62"/>
        <v>6.2500000000000001E-4</v>
      </c>
      <c r="AN115" s="8">
        <f t="shared" ca="1" si="63"/>
        <v>0.64987268518518515</v>
      </c>
      <c r="AO115" s="7" t="str">
        <f t="shared" ca="1" si="50"/>
        <v>Cash</v>
      </c>
      <c r="AP115" s="1">
        <f t="shared" ca="1" si="64"/>
        <v>2.199074074075158E-4</v>
      </c>
      <c r="AQ115" s="1">
        <f t="shared" ca="1" si="51"/>
        <v>2.8356481481481479E-3</v>
      </c>
      <c r="AR115">
        <f t="shared" si="65"/>
        <v>1</v>
      </c>
      <c r="AS115" s="33">
        <f t="shared" ca="1" si="87"/>
        <v>2.199074074075158E-4</v>
      </c>
      <c r="AT115" s="33">
        <f t="shared" ca="1" si="66"/>
        <v>2.8356481481481479E-3</v>
      </c>
      <c r="AX115">
        <f t="shared" si="89"/>
        <v>111</v>
      </c>
      <c r="AY115" s="33">
        <v>5.2628229604178797E-4</v>
      </c>
      <c r="BD115" s="34"/>
    </row>
    <row r="116" spans="1:56">
      <c r="A116" s="2">
        <v>213</v>
      </c>
      <c r="B116" s="1">
        <f t="shared" si="52"/>
        <v>2.4652777777777776E-3</v>
      </c>
      <c r="C116" s="5">
        <f t="shared" si="67"/>
        <v>0.64928240740740739</v>
      </c>
      <c r="D116" s="18">
        <f t="shared" si="46"/>
        <v>0.64928240740740739</v>
      </c>
      <c r="E116" s="21">
        <f t="shared" ca="1" si="68"/>
        <v>0</v>
      </c>
      <c r="F116" s="18">
        <f t="shared" ca="1" si="69"/>
        <v>0.64928240740740739</v>
      </c>
      <c r="G116" s="25">
        <f t="shared" ca="1" si="53"/>
        <v>16</v>
      </c>
      <c r="H116" s="18">
        <f t="shared" ca="1" si="70"/>
        <v>1.8518518518518518E-4</v>
      </c>
      <c r="I116" s="18">
        <f t="shared" ca="1" si="71"/>
        <v>0.64946759259259257</v>
      </c>
      <c r="J116" s="16">
        <f t="shared" ca="1" si="72"/>
        <v>0.64946759259259257</v>
      </c>
      <c r="K116" s="23">
        <f t="shared" ca="1" si="73"/>
        <v>0</v>
      </c>
      <c r="L116" s="16">
        <f t="shared" ca="1" si="74"/>
        <v>0.64946759259259257</v>
      </c>
      <c r="M116" s="15">
        <f t="shared" ca="1" si="54"/>
        <v>8</v>
      </c>
      <c r="N116" s="16">
        <f t="shared" ca="1" si="55"/>
        <v>9.2592592592592588E-5</v>
      </c>
      <c r="O116" s="16">
        <f t="shared" ca="1" si="75"/>
        <v>0.64956018518518521</v>
      </c>
      <c r="P116" s="14">
        <f t="shared" ca="1" si="76"/>
        <v>0.64956018518518521</v>
      </c>
      <c r="Q116" s="23">
        <f>0</f>
        <v>0</v>
      </c>
      <c r="R116" s="14">
        <f t="shared" ca="1" si="77"/>
        <v>0.64956018518518521</v>
      </c>
      <c r="S116" s="13">
        <f t="shared" ca="1" si="56"/>
        <v>37</v>
      </c>
      <c r="T116" s="14">
        <f t="shared" ca="1" si="57"/>
        <v>4.2824074074074075E-4</v>
      </c>
      <c r="U116" s="14">
        <f t="shared" ca="1" si="78"/>
        <v>0.64998842592592598</v>
      </c>
      <c r="V116" s="12">
        <f t="shared" ca="1" si="79"/>
        <v>0.64998842592592598</v>
      </c>
      <c r="W116" s="23">
        <f>0</f>
        <v>0</v>
      </c>
      <c r="X116" s="12">
        <f t="shared" ca="1" si="80"/>
        <v>0.64998842592592598</v>
      </c>
      <c r="Y116" s="11">
        <f t="shared" ca="1" si="58"/>
        <v>20</v>
      </c>
      <c r="Z116" s="12">
        <f t="shared" ca="1" si="59"/>
        <v>2.3148148148148149E-4</v>
      </c>
      <c r="AA116" s="12">
        <f t="shared" ca="1" si="81"/>
        <v>0.65021990740740743</v>
      </c>
      <c r="AB116" s="10">
        <f t="shared" ca="1" si="82"/>
        <v>0.65021990740740743</v>
      </c>
      <c r="AC116" s="45">
        <f t="shared" ca="1" si="60"/>
        <v>0</v>
      </c>
      <c r="AD116" s="10">
        <f t="shared" ca="1" si="83"/>
        <v>0.65021990740740743</v>
      </c>
      <c r="AE116" s="9">
        <f t="shared" ca="1" si="47"/>
        <v>56</v>
      </c>
      <c r="AF116" s="10">
        <f t="shared" ca="1" si="61"/>
        <v>6.4814814814814813E-4</v>
      </c>
      <c r="AG116" s="10">
        <f t="shared" ca="1" si="84"/>
        <v>0.6508680555555556</v>
      </c>
      <c r="AH116" s="9" t="str">
        <f t="shared" ca="1" si="48"/>
        <v>Burrito</v>
      </c>
      <c r="AI116" s="8">
        <f t="shared" ca="1" si="85"/>
        <v>0.6508680555555556</v>
      </c>
      <c r="AJ116" s="23">
        <f t="shared" ca="1" si="86"/>
        <v>0</v>
      </c>
      <c r="AK116" s="8">
        <f t="shared" ca="1" si="88"/>
        <v>0.6508680555555556</v>
      </c>
      <c r="AL116" s="7">
        <f t="shared" ca="1" si="49"/>
        <v>15</v>
      </c>
      <c r="AM116" s="8">
        <f t="shared" ca="1" si="62"/>
        <v>1.7361111111111112E-4</v>
      </c>
      <c r="AN116" s="8">
        <f t="shared" ca="1" si="63"/>
        <v>0.65104166666666674</v>
      </c>
      <c r="AO116" s="7" t="str">
        <f t="shared" ca="1" si="50"/>
        <v>Debit</v>
      </c>
      <c r="AP116" s="1">
        <f t="shared" ca="1" si="64"/>
        <v>0</v>
      </c>
      <c r="AQ116" s="1">
        <f t="shared" ca="1" si="51"/>
        <v>1.7592592592592595E-3</v>
      </c>
      <c r="AR116">
        <f t="shared" si="65"/>
        <v>1</v>
      </c>
      <c r="AS116" s="33">
        <f t="shared" ca="1" si="87"/>
        <v>0</v>
      </c>
      <c r="AT116" s="33">
        <f t="shared" ca="1" si="66"/>
        <v>1.7592592592592595E-3</v>
      </c>
      <c r="AX116">
        <f t="shared" si="89"/>
        <v>112</v>
      </c>
      <c r="AY116" s="33">
        <v>7.7502545500834777E-4</v>
      </c>
      <c r="BD116" s="34"/>
    </row>
    <row r="117" spans="1:56">
      <c r="A117" s="2">
        <v>279</v>
      </c>
      <c r="B117" s="1">
        <f t="shared" si="52"/>
        <v>3.2291666666666666E-3</v>
      </c>
      <c r="C117" s="5">
        <f t="shared" si="67"/>
        <v>0.65251157407407401</v>
      </c>
      <c r="D117" s="18">
        <f t="shared" si="46"/>
        <v>0.65251157407407401</v>
      </c>
      <c r="E117" s="21">
        <f t="shared" ca="1" si="68"/>
        <v>0</v>
      </c>
      <c r="F117" s="18">
        <f t="shared" ca="1" si="69"/>
        <v>0.65251157407407401</v>
      </c>
      <c r="G117" s="25">
        <f t="shared" ca="1" si="53"/>
        <v>18</v>
      </c>
      <c r="H117" s="18">
        <f t="shared" ca="1" si="70"/>
        <v>2.0833333333333335E-4</v>
      </c>
      <c r="I117" s="18">
        <f t="shared" ca="1" si="71"/>
        <v>0.65271990740740737</v>
      </c>
      <c r="J117" s="16">
        <f t="shared" ca="1" si="72"/>
        <v>0.65271990740740737</v>
      </c>
      <c r="K117" s="23">
        <f t="shared" ca="1" si="73"/>
        <v>0</v>
      </c>
      <c r="L117" s="16">
        <f t="shared" ca="1" si="74"/>
        <v>0.65271990740740737</v>
      </c>
      <c r="M117" s="15">
        <f t="shared" ca="1" si="54"/>
        <v>8</v>
      </c>
      <c r="N117" s="16">
        <f t="shared" ca="1" si="55"/>
        <v>9.2592592592592588E-5</v>
      </c>
      <c r="O117" s="16">
        <f t="shared" ca="1" si="75"/>
        <v>0.65281250000000002</v>
      </c>
      <c r="P117" s="14">
        <f t="shared" ca="1" si="76"/>
        <v>0.65281250000000002</v>
      </c>
      <c r="Q117" s="23">
        <f>0</f>
        <v>0</v>
      </c>
      <c r="R117" s="14">
        <f t="shared" ca="1" si="77"/>
        <v>0.65281250000000002</v>
      </c>
      <c r="S117" s="13">
        <f t="shared" ca="1" si="56"/>
        <v>43</v>
      </c>
      <c r="T117" s="14">
        <f t="shared" ca="1" si="57"/>
        <v>4.9768518518518521E-4</v>
      </c>
      <c r="U117" s="14">
        <f t="shared" ca="1" si="78"/>
        <v>0.65331018518518524</v>
      </c>
      <c r="V117" s="12">
        <f t="shared" ca="1" si="79"/>
        <v>0.65331018518518524</v>
      </c>
      <c r="W117" s="23">
        <f>0</f>
        <v>0</v>
      </c>
      <c r="X117" s="12">
        <f t="shared" ca="1" si="80"/>
        <v>0.65331018518518524</v>
      </c>
      <c r="Y117" s="11">
        <f t="shared" ca="1" si="58"/>
        <v>38</v>
      </c>
      <c r="Z117" s="12">
        <f t="shared" ca="1" si="59"/>
        <v>4.3981481481481481E-4</v>
      </c>
      <c r="AA117" s="12">
        <f t="shared" ca="1" si="81"/>
        <v>0.65375000000000005</v>
      </c>
      <c r="AB117" s="10">
        <f t="shared" ca="1" si="82"/>
        <v>0.65375000000000005</v>
      </c>
      <c r="AC117" s="45">
        <f t="shared" ca="1" si="60"/>
        <v>0</v>
      </c>
      <c r="AD117" s="10">
        <f t="shared" ca="1" si="83"/>
        <v>0.65375000000000005</v>
      </c>
      <c r="AE117" s="9">
        <f t="shared" ca="1" si="47"/>
        <v>40</v>
      </c>
      <c r="AF117" s="10">
        <f t="shared" ca="1" si="61"/>
        <v>4.6296296296296298E-4</v>
      </c>
      <c r="AG117" s="10">
        <f t="shared" ca="1" si="84"/>
        <v>0.65421296296296305</v>
      </c>
      <c r="AH117" s="9" t="str">
        <f t="shared" ca="1" si="48"/>
        <v>Quesadilla</v>
      </c>
      <c r="AI117" s="8">
        <f t="shared" ca="1" si="85"/>
        <v>0.65421296296296305</v>
      </c>
      <c r="AJ117" s="23">
        <f t="shared" ca="1" si="86"/>
        <v>0</v>
      </c>
      <c r="AK117" s="8">
        <f t="shared" ca="1" si="88"/>
        <v>0.65421296296296305</v>
      </c>
      <c r="AL117" s="7">
        <f t="shared" ca="1" si="49"/>
        <v>32</v>
      </c>
      <c r="AM117" s="8">
        <f t="shared" ca="1" si="62"/>
        <v>3.7037037037037035E-4</v>
      </c>
      <c r="AN117" s="8">
        <f t="shared" ca="1" si="63"/>
        <v>0.65458333333333341</v>
      </c>
      <c r="AO117" s="7" t="str">
        <f t="shared" ca="1" si="50"/>
        <v>Cash</v>
      </c>
      <c r="AP117" s="1">
        <f t="shared" ca="1" si="64"/>
        <v>0</v>
      </c>
      <c r="AQ117" s="1">
        <f t="shared" ca="1" si="51"/>
        <v>2.0717592592592593E-3</v>
      </c>
      <c r="AR117">
        <f t="shared" si="65"/>
        <v>1</v>
      </c>
      <c r="AS117" s="33">
        <f t="shared" ca="1" si="87"/>
        <v>0</v>
      </c>
      <c r="AT117" s="33">
        <f t="shared" ca="1" si="66"/>
        <v>2.0717592592592593E-3</v>
      </c>
      <c r="AX117">
        <f t="shared" si="89"/>
        <v>113</v>
      </c>
      <c r="AY117" s="33">
        <v>8.97010627466063E-4</v>
      </c>
      <c r="BD117" s="34"/>
    </row>
    <row r="118" spans="1:56">
      <c r="A118" s="2">
        <v>279</v>
      </c>
      <c r="B118" s="1">
        <f t="shared" si="52"/>
        <v>3.2291666666666666E-3</v>
      </c>
      <c r="C118" s="5">
        <f t="shared" si="67"/>
        <v>0.65574074074074062</v>
      </c>
      <c r="D118" s="18">
        <f t="shared" si="46"/>
        <v>0.65574074074074062</v>
      </c>
      <c r="E118" s="21">
        <f t="shared" ca="1" si="68"/>
        <v>0</v>
      </c>
      <c r="F118" s="18">
        <f t="shared" ca="1" si="69"/>
        <v>0.65574074074074062</v>
      </c>
      <c r="G118" s="25">
        <f t="shared" ca="1" si="53"/>
        <v>25</v>
      </c>
      <c r="H118" s="18">
        <f t="shared" ca="1" si="70"/>
        <v>2.8935185185185184E-4</v>
      </c>
      <c r="I118" s="18">
        <f t="shared" ca="1" si="71"/>
        <v>0.65603009259259248</v>
      </c>
      <c r="J118" s="16">
        <f t="shared" ca="1" si="72"/>
        <v>0.65603009259259248</v>
      </c>
      <c r="K118" s="23">
        <f t="shared" ca="1" si="73"/>
        <v>0</v>
      </c>
      <c r="L118" s="16">
        <f t="shared" ca="1" si="74"/>
        <v>0.65603009259259248</v>
      </c>
      <c r="M118" s="15">
        <f t="shared" ca="1" si="54"/>
        <v>12</v>
      </c>
      <c r="N118" s="16">
        <f t="shared" ca="1" si="55"/>
        <v>1.3888888888888889E-4</v>
      </c>
      <c r="O118" s="16">
        <f t="shared" ca="1" si="75"/>
        <v>0.65616898148148139</v>
      </c>
      <c r="P118" s="14">
        <f t="shared" ca="1" si="76"/>
        <v>0.65616898148148139</v>
      </c>
      <c r="Q118" s="23">
        <f>0</f>
        <v>0</v>
      </c>
      <c r="R118" s="14">
        <f t="shared" ca="1" si="77"/>
        <v>0.65616898148148139</v>
      </c>
      <c r="S118" s="13">
        <f t="shared" ca="1" si="56"/>
        <v>23</v>
      </c>
      <c r="T118" s="14">
        <f t="shared" ca="1" si="57"/>
        <v>2.6620370370370372E-4</v>
      </c>
      <c r="U118" s="14">
        <f t="shared" ca="1" si="78"/>
        <v>0.65643518518518507</v>
      </c>
      <c r="V118" s="12">
        <f t="shared" ca="1" si="79"/>
        <v>0.65643518518518507</v>
      </c>
      <c r="W118" s="23">
        <f>0</f>
        <v>0</v>
      </c>
      <c r="X118" s="12">
        <f t="shared" ca="1" si="80"/>
        <v>0.65643518518518507</v>
      </c>
      <c r="Y118" s="11">
        <f t="shared" ca="1" si="58"/>
        <v>45</v>
      </c>
      <c r="Z118" s="12">
        <f t="shared" ca="1" si="59"/>
        <v>5.2083333333333333E-4</v>
      </c>
      <c r="AA118" s="12">
        <f t="shared" ca="1" si="81"/>
        <v>0.65695601851851837</v>
      </c>
      <c r="AB118" s="10">
        <f t="shared" ca="1" si="82"/>
        <v>0.65695601851851837</v>
      </c>
      <c r="AC118" s="45">
        <f t="shared" ca="1" si="60"/>
        <v>0</v>
      </c>
      <c r="AD118" s="10">
        <f t="shared" ca="1" si="83"/>
        <v>0.65695601851851837</v>
      </c>
      <c r="AE118" s="9">
        <f t="shared" ca="1" si="47"/>
        <v>48</v>
      </c>
      <c r="AF118" s="10">
        <f t="shared" ca="1" si="61"/>
        <v>5.5555555555555556E-4</v>
      </c>
      <c r="AG118" s="10">
        <f t="shared" ca="1" si="84"/>
        <v>0.6575115740740739</v>
      </c>
      <c r="AH118" s="9" t="str">
        <f t="shared" ca="1" si="48"/>
        <v>Quesadilla</v>
      </c>
      <c r="AI118" s="8">
        <f t="shared" ca="1" si="85"/>
        <v>0.6575115740740739</v>
      </c>
      <c r="AJ118" s="23">
        <f t="shared" ca="1" si="86"/>
        <v>0</v>
      </c>
      <c r="AK118" s="8">
        <f t="shared" ca="1" si="88"/>
        <v>0.6575115740740739</v>
      </c>
      <c r="AL118" s="7">
        <f t="shared" ca="1" si="49"/>
        <v>30</v>
      </c>
      <c r="AM118" s="8">
        <f t="shared" ca="1" si="62"/>
        <v>3.4722222222222224E-4</v>
      </c>
      <c r="AN118" s="8">
        <f t="shared" ca="1" si="63"/>
        <v>0.65785879629629618</v>
      </c>
      <c r="AO118" s="7" t="str">
        <f t="shared" ca="1" si="50"/>
        <v>Debit</v>
      </c>
      <c r="AP118" s="1">
        <f t="shared" ca="1" si="64"/>
        <v>0</v>
      </c>
      <c r="AQ118" s="1">
        <f t="shared" ca="1" si="51"/>
        <v>2.1180555555555558E-3</v>
      </c>
      <c r="AR118">
        <f t="shared" si="65"/>
        <v>1</v>
      </c>
      <c r="AS118" s="33">
        <f t="shared" ca="1" si="87"/>
        <v>0</v>
      </c>
      <c r="AT118" s="33">
        <f t="shared" ca="1" si="66"/>
        <v>2.1180555555555558E-3</v>
      </c>
      <c r="AX118">
        <f t="shared" si="89"/>
        <v>114</v>
      </c>
      <c r="AY118" s="33">
        <v>6.2627275041365687E-4</v>
      </c>
      <c r="BD118" s="34"/>
    </row>
    <row r="119" spans="1:56">
      <c r="A119" s="2">
        <v>132</v>
      </c>
      <c r="B119" s="1">
        <f t="shared" si="52"/>
        <v>1.5277777777777779E-3</v>
      </c>
      <c r="C119" s="5">
        <f t="shared" si="67"/>
        <v>0.65726851851851842</v>
      </c>
      <c r="D119" s="18">
        <f t="shared" si="46"/>
        <v>0.65726851851851842</v>
      </c>
      <c r="E119" s="21">
        <f t="shared" ca="1" si="68"/>
        <v>0</v>
      </c>
      <c r="F119" s="18">
        <f t="shared" ca="1" si="69"/>
        <v>0.65726851851851842</v>
      </c>
      <c r="G119" s="25">
        <f t="shared" ca="1" si="53"/>
        <v>18</v>
      </c>
      <c r="H119" s="18">
        <f t="shared" ca="1" si="70"/>
        <v>2.0833333333333335E-4</v>
      </c>
      <c r="I119" s="18">
        <f t="shared" ca="1" si="71"/>
        <v>0.65747685185185178</v>
      </c>
      <c r="J119" s="16">
        <f t="shared" ca="1" si="72"/>
        <v>0.65747685185185178</v>
      </c>
      <c r="K119" s="23">
        <f t="shared" ca="1" si="73"/>
        <v>0</v>
      </c>
      <c r="L119" s="16">
        <f t="shared" ca="1" si="74"/>
        <v>0.65747685185185178</v>
      </c>
      <c r="M119" s="15">
        <f t="shared" ca="1" si="54"/>
        <v>21</v>
      </c>
      <c r="N119" s="16">
        <f t="shared" ca="1" si="55"/>
        <v>2.4305555555555555E-4</v>
      </c>
      <c r="O119" s="16">
        <f t="shared" ca="1" si="75"/>
        <v>0.65771990740740738</v>
      </c>
      <c r="P119" s="14">
        <f t="shared" ca="1" si="76"/>
        <v>0.65771990740740738</v>
      </c>
      <c r="Q119" s="23">
        <f>0</f>
        <v>0</v>
      </c>
      <c r="R119" s="14">
        <f t="shared" ca="1" si="77"/>
        <v>0.65771990740740738</v>
      </c>
      <c r="S119" s="13">
        <f t="shared" ca="1" si="56"/>
        <v>17</v>
      </c>
      <c r="T119" s="14">
        <f t="shared" ca="1" si="57"/>
        <v>1.9675925925925926E-4</v>
      </c>
      <c r="U119" s="14">
        <f t="shared" ca="1" si="78"/>
        <v>0.65791666666666659</v>
      </c>
      <c r="V119" s="12">
        <f t="shared" ca="1" si="79"/>
        <v>0.65791666666666659</v>
      </c>
      <c r="W119" s="23">
        <f>0</f>
        <v>0</v>
      </c>
      <c r="X119" s="12">
        <f t="shared" ca="1" si="80"/>
        <v>0.65791666666666659</v>
      </c>
      <c r="Y119" s="11">
        <f t="shared" ca="1" si="58"/>
        <v>34</v>
      </c>
      <c r="Z119" s="12">
        <f t="shared" ca="1" si="59"/>
        <v>3.9351851851851852E-4</v>
      </c>
      <c r="AA119" s="12">
        <f t="shared" ca="1" si="81"/>
        <v>0.65831018518518514</v>
      </c>
      <c r="AB119" s="10">
        <f t="shared" ca="1" si="82"/>
        <v>0.65831018518518514</v>
      </c>
      <c r="AC119" s="45">
        <f t="shared" ca="1" si="60"/>
        <v>0</v>
      </c>
      <c r="AD119" s="10">
        <f t="shared" ca="1" si="83"/>
        <v>0.65831018518518514</v>
      </c>
      <c r="AE119" s="9">
        <f t="shared" ca="1" si="47"/>
        <v>44</v>
      </c>
      <c r="AF119" s="10">
        <f t="shared" ca="1" si="61"/>
        <v>5.0925925925925921E-4</v>
      </c>
      <c r="AG119" s="10">
        <f t="shared" ca="1" si="84"/>
        <v>0.6588194444444444</v>
      </c>
      <c r="AH119" s="9" t="str">
        <f t="shared" ca="1" si="48"/>
        <v>Bowl</v>
      </c>
      <c r="AI119" s="8">
        <f t="shared" ca="1" si="85"/>
        <v>0.6588194444444444</v>
      </c>
      <c r="AJ119" s="23">
        <f t="shared" ca="1" si="86"/>
        <v>0</v>
      </c>
      <c r="AK119" s="8">
        <f t="shared" ca="1" si="88"/>
        <v>0.6588194444444444</v>
      </c>
      <c r="AL119" s="7">
        <f t="shared" ca="1" si="49"/>
        <v>38</v>
      </c>
      <c r="AM119" s="8">
        <f t="shared" ca="1" si="62"/>
        <v>4.3981481481481481E-4</v>
      </c>
      <c r="AN119" s="8">
        <f t="shared" ca="1" si="63"/>
        <v>0.65925925925925921</v>
      </c>
      <c r="AO119" s="7" t="str">
        <f t="shared" ca="1" si="50"/>
        <v>Cash</v>
      </c>
      <c r="AP119" s="1">
        <f t="shared" ca="1" si="64"/>
        <v>0</v>
      </c>
      <c r="AQ119" s="1">
        <f t="shared" ca="1" si="51"/>
        <v>1.9907407407407404E-3</v>
      </c>
      <c r="AR119">
        <f t="shared" si="65"/>
        <v>1</v>
      </c>
      <c r="AS119" s="33">
        <f t="shared" ca="1" si="87"/>
        <v>0</v>
      </c>
      <c r="AT119" s="33">
        <f t="shared" ca="1" si="66"/>
        <v>1.9907407407407404E-3</v>
      </c>
      <c r="AX119">
        <f t="shared" si="89"/>
        <v>115</v>
      </c>
      <c r="AY119" s="33">
        <v>6.7392134402447347E-4</v>
      </c>
      <c r="BD119" s="34"/>
    </row>
    <row r="120" spans="1:56">
      <c r="A120" s="2">
        <v>76</v>
      </c>
      <c r="B120" s="1">
        <f t="shared" si="52"/>
        <v>8.7962962962962962E-4</v>
      </c>
      <c r="C120" s="5">
        <f t="shared" si="67"/>
        <v>0.65814814814814804</v>
      </c>
      <c r="D120" s="18">
        <f t="shared" si="46"/>
        <v>0.65814814814814804</v>
      </c>
      <c r="E120" s="21">
        <f t="shared" ca="1" si="68"/>
        <v>0</v>
      </c>
      <c r="F120" s="18">
        <f t="shared" ca="1" si="69"/>
        <v>0.65814814814814804</v>
      </c>
      <c r="G120" s="25">
        <f t="shared" ca="1" si="53"/>
        <v>25</v>
      </c>
      <c r="H120" s="18">
        <f t="shared" ca="1" si="70"/>
        <v>2.8935185185185184E-4</v>
      </c>
      <c r="I120" s="18">
        <f t="shared" ca="1" si="71"/>
        <v>0.6584374999999999</v>
      </c>
      <c r="J120" s="16">
        <f t="shared" ca="1" si="72"/>
        <v>0.6584374999999999</v>
      </c>
      <c r="K120" s="23">
        <f t="shared" ca="1" si="73"/>
        <v>0</v>
      </c>
      <c r="L120" s="16">
        <f t="shared" ca="1" si="74"/>
        <v>0.6584374999999999</v>
      </c>
      <c r="M120" s="15">
        <f t="shared" ca="1" si="54"/>
        <v>33</v>
      </c>
      <c r="N120" s="16">
        <f t="shared" ca="1" si="55"/>
        <v>3.8194444444444446E-4</v>
      </c>
      <c r="O120" s="16">
        <f t="shared" ca="1" si="75"/>
        <v>0.65881944444444429</v>
      </c>
      <c r="P120" s="14">
        <f t="shared" ca="1" si="76"/>
        <v>0.65881944444444429</v>
      </c>
      <c r="Q120" s="23">
        <f>0</f>
        <v>0</v>
      </c>
      <c r="R120" s="14">
        <f t="shared" ca="1" si="77"/>
        <v>0.65881944444444429</v>
      </c>
      <c r="S120" s="13">
        <f t="shared" ca="1" si="56"/>
        <v>24</v>
      </c>
      <c r="T120" s="14">
        <f t="shared" ca="1" si="57"/>
        <v>2.7777777777777778E-4</v>
      </c>
      <c r="U120" s="14">
        <f t="shared" ca="1" si="78"/>
        <v>0.65909722222222211</v>
      </c>
      <c r="V120" s="12">
        <f t="shared" ca="1" si="79"/>
        <v>0.65909722222222211</v>
      </c>
      <c r="W120" s="23">
        <f>0</f>
        <v>0</v>
      </c>
      <c r="X120" s="12">
        <f t="shared" ca="1" si="80"/>
        <v>0.65909722222222211</v>
      </c>
      <c r="Y120" s="11">
        <f t="shared" ca="1" si="58"/>
        <v>31</v>
      </c>
      <c r="Z120" s="12">
        <f t="shared" ca="1" si="59"/>
        <v>3.5879629629629629E-4</v>
      </c>
      <c r="AA120" s="12">
        <f t="shared" ca="1" si="81"/>
        <v>0.65945601851851843</v>
      </c>
      <c r="AB120" s="10">
        <f t="shared" ca="1" si="82"/>
        <v>0.65945601851851843</v>
      </c>
      <c r="AC120" s="45">
        <f t="shared" ca="1" si="60"/>
        <v>0</v>
      </c>
      <c r="AD120" s="10">
        <f t="shared" ca="1" si="83"/>
        <v>0.65945601851851843</v>
      </c>
      <c r="AE120" s="9">
        <f t="shared" ca="1" si="47"/>
        <v>52</v>
      </c>
      <c r="AF120" s="10">
        <f t="shared" ca="1" si="61"/>
        <v>6.018518518518519E-4</v>
      </c>
      <c r="AG120" s="10">
        <f t="shared" ca="1" si="84"/>
        <v>0.66005787037037023</v>
      </c>
      <c r="AH120" s="9" t="str">
        <f t="shared" ca="1" si="48"/>
        <v>Quesadilla</v>
      </c>
      <c r="AI120" s="8">
        <f t="shared" ca="1" si="85"/>
        <v>0.66005787037037023</v>
      </c>
      <c r="AJ120" s="23">
        <f t="shared" ca="1" si="86"/>
        <v>0</v>
      </c>
      <c r="AK120" s="8">
        <f t="shared" ca="1" si="88"/>
        <v>0.66005787037037023</v>
      </c>
      <c r="AL120" s="7">
        <f t="shared" ca="1" si="49"/>
        <v>11</v>
      </c>
      <c r="AM120" s="8">
        <f t="shared" ca="1" si="62"/>
        <v>1.273148148148148E-4</v>
      </c>
      <c r="AN120" s="8">
        <f t="shared" ca="1" si="63"/>
        <v>0.66018518518518499</v>
      </c>
      <c r="AO120" s="7" t="str">
        <f t="shared" ca="1" si="50"/>
        <v>Debit</v>
      </c>
      <c r="AP120" s="1">
        <f t="shared" ca="1" si="64"/>
        <v>0</v>
      </c>
      <c r="AQ120" s="1">
        <f t="shared" ca="1" si="51"/>
        <v>2.0370370370370369E-3</v>
      </c>
      <c r="AR120">
        <f t="shared" si="65"/>
        <v>1</v>
      </c>
      <c r="AS120" s="33">
        <f t="shared" ca="1" si="87"/>
        <v>0</v>
      </c>
      <c r="AT120" s="33">
        <f t="shared" ca="1" si="66"/>
        <v>2.0370370370370369E-3</v>
      </c>
      <c r="AX120">
        <f t="shared" si="89"/>
        <v>116</v>
      </c>
      <c r="AY120" s="33">
        <v>6.1617029400534901E-4</v>
      </c>
      <c r="BD120" s="34"/>
    </row>
    <row r="121" spans="1:56">
      <c r="A121" s="2">
        <v>211</v>
      </c>
      <c r="B121" s="1">
        <f t="shared" si="52"/>
        <v>2.4421296296296296E-3</v>
      </c>
      <c r="C121" s="5">
        <f t="shared" si="67"/>
        <v>0.66059027777777768</v>
      </c>
      <c r="D121" s="18">
        <f t="shared" si="46"/>
        <v>0.66059027777777768</v>
      </c>
      <c r="E121" s="21">
        <f t="shared" ca="1" si="68"/>
        <v>0</v>
      </c>
      <c r="F121" s="18">
        <f t="shared" ca="1" si="69"/>
        <v>0.66059027777777768</v>
      </c>
      <c r="G121" s="25">
        <f t="shared" ca="1" si="53"/>
        <v>12</v>
      </c>
      <c r="H121" s="18">
        <f t="shared" ca="1" si="70"/>
        <v>1.3888888888888889E-4</v>
      </c>
      <c r="I121" s="18">
        <f t="shared" ca="1" si="71"/>
        <v>0.66072916666666659</v>
      </c>
      <c r="J121" s="16">
        <f t="shared" ca="1" si="72"/>
        <v>0.66072916666666659</v>
      </c>
      <c r="K121" s="23">
        <f t="shared" ca="1" si="73"/>
        <v>0</v>
      </c>
      <c r="L121" s="16">
        <f t="shared" ca="1" si="74"/>
        <v>0.66072916666666659</v>
      </c>
      <c r="M121" s="15">
        <f t="shared" ca="1" si="54"/>
        <v>11</v>
      </c>
      <c r="N121" s="16">
        <f t="shared" ca="1" si="55"/>
        <v>1.273148148148148E-4</v>
      </c>
      <c r="O121" s="16">
        <f t="shared" ca="1" si="75"/>
        <v>0.66085648148148135</v>
      </c>
      <c r="P121" s="14">
        <f t="shared" ca="1" si="76"/>
        <v>0.66085648148148135</v>
      </c>
      <c r="Q121" s="23">
        <f>0</f>
        <v>0</v>
      </c>
      <c r="R121" s="14">
        <f t="shared" ca="1" si="77"/>
        <v>0.66085648148148135</v>
      </c>
      <c r="S121" s="13">
        <f t="shared" ca="1" si="56"/>
        <v>31</v>
      </c>
      <c r="T121" s="14">
        <f t="shared" ca="1" si="57"/>
        <v>3.5879629629629629E-4</v>
      </c>
      <c r="U121" s="14">
        <f t="shared" ca="1" si="78"/>
        <v>0.66121527777777767</v>
      </c>
      <c r="V121" s="12">
        <f t="shared" ca="1" si="79"/>
        <v>0.66121527777777767</v>
      </c>
      <c r="W121" s="23">
        <f>0</f>
        <v>0</v>
      </c>
      <c r="X121" s="12">
        <f t="shared" ca="1" si="80"/>
        <v>0.66121527777777767</v>
      </c>
      <c r="Y121" s="11">
        <f t="shared" ca="1" si="58"/>
        <v>39</v>
      </c>
      <c r="Z121" s="12">
        <f t="shared" ca="1" si="59"/>
        <v>4.5138888888888887E-4</v>
      </c>
      <c r="AA121" s="12">
        <f t="shared" ca="1" si="81"/>
        <v>0.66166666666666651</v>
      </c>
      <c r="AB121" s="10">
        <f t="shared" ca="1" si="82"/>
        <v>0.66166666666666651</v>
      </c>
      <c r="AC121" s="45">
        <f t="shared" ca="1" si="60"/>
        <v>0</v>
      </c>
      <c r="AD121" s="10">
        <f t="shared" ca="1" si="83"/>
        <v>0.66166666666666651</v>
      </c>
      <c r="AE121" s="9">
        <f t="shared" ca="1" si="47"/>
        <v>29</v>
      </c>
      <c r="AF121" s="10">
        <f t="shared" ca="1" si="61"/>
        <v>3.3564814814814812E-4</v>
      </c>
      <c r="AG121" s="10">
        <f t="shared" ca="1" si="84"/>
        <v>0.66200231481481464</v>
      </c>
      <c r="AH121" s="9" t="str">
        <f t="shared" ca="1" si="48"/>
        <v>Bowl</v>
      </c>
      <c r="AI121" s="8">
        <f t="shared" ca="1" si="85"/>
        <v>0.66200231481481464</v>
      </c>
      <c r="AJ121" s="23">
        <f t="shared" ca="1" si="86"/>
        <v>0</v>
      </c>
      <c r="AK121" s="8">
        <f t="shared" ca="1" si="88"/>
        <v>0.66200231481481464</v>
      </c>
      <c r="AL121" s="7">
        <f t="shared" ca="1" si="49"/>
        <v>25</v>
      </c>
      <c r="AM121" s="8">
        <f t="shared" ca="1" si="62"/>
        <v>2.8935185185185184E-4</v>
      </c>
      <c r="AN121" s="8">
        <f t="shared" ca="1" si="63"/>
        <v>0.6622916666666665</v>
      </c>
      <c r="AO121" s="7" t="str">
        <f t="shared" ca="1" si="50"/>
        <v>Debit</v>
      </c>
      <c r="AP121" s="1">
        <f t="shared" ca="1" si="64"/>
        <v>0</v>
      </c>
      <c r="AQ121" s="1">
        <f t="shared" ca="1" si="51"/>
        <v>1.701388888888889E-3</v>
      </c>
      <c r="AR121">
        <f t="shared" si="65"/>
        <v>1</v>
      </c>
      <c r="AS121" s="33">
        <f t="shared" ca="1" si="87"/>
        <v>0</v>
      </c>
      <c r="AT121" s="33">
        <f t="shared" ca="1" si="66"/>
        <v>1.701388888888889E-3</v>
      </c>
      <c r="AX121">
        <f t="shared" si="89"/>
        <v>117</v>
      </c>
      <c r="AY121" s="33">
        <v>8.4641879852367496E-4</v>
      </c>
      <c r="BD121" s="34"/>
    </row>
    <row r="122" spans="1:56">
      <c r="A122" s="2">
        <v>102</v>
      </c>
      <c r="B122" s="1">
        <f t="shared" si="52"/>
        <v>1.1805555555555556E-3</v>
      </c>
      <c r="C122" s="5">
        <f t="shared" si="67"/>
        <v>0.6617708333333332</v>
      </c>
      <c r="D122" s="18">
        <f t="shared" si="46"/>
        <v>0.6617708333333332</v>
      </c>
      <c r="E122" s="21">
        <f t="shared" ca="1" si="68"/>
        <v>0</v>
      </c>
      <c r="F122" s="18">
        <f t="shared" ca="1" si="69"/>
        <v>0.6617708333333332</v>
      </c>
      <c r="G122" s="25">
        <f t="shared" ca="1" si="53"/>
        <v>18</v>
      </c>
      <c r="H122" s="18">
        <f t="shared" ca="1" si="70"/>
        <v>2.0833333333333335E-4</v>
      </c>
      <c r="I122" s="18">
        <f t="shared" ca="1" si="71"/>
        <v>0.66197916666666656</v>
      </c>
      <c r="J122" s="16">
        <f t="shared" ca="1" si="72"/>
        <v>0.66197916666666656</v>
      </c>
      <c r="K122" s="23">
        <f t="shared" ca="1" si="73"/>
        <v>0</v>
      </c>
      <c r="L122" s="16">
        <f t="shared" ca="1" si="74"/>
        <v>0.66197916666666656</v>
      </c>
      <c r="M122" s="15">
        <f t="shared" ca="1" si="54"/>
        <v>8</v>
      </c>
      <c r="N122" s="16">
        <f t="shared" ca="1" si="55"/>
        <v>9.2592592592592588E-5</v>
      </c>
      <c r="O122" s="16">
        <f t="shared" ca="1" si="75"/>
        <v>0.66207175925925921</v>
      </c>
      <c r="P122" s="14">
        <f t="shared" ca="1" si="76"/>
        <v>0.66207175925925921</v>
      </c>
      <c r="Q122" s="23">
        <f>0</f>
        <v>0</v>
      </c>
      <c r="R122" s="14">
        <f t="shared" ca="1" si="77"/>
        <v>0.66207175925925921</v>
      </c>
      <c r="S122" s="13">
        <f t="shared" ca="1" si="56"/>
        <v>39</v>
      </c>
      <c r="T122" s="14">
        <f t="shared" ca="1" si="57"/>
        <v>4.5138888888888887E-4</v>
      </c>
      <c r="U122" s="14">
        <f t="shared" ca="1" si="78"/>
        <v>0.66252314814814806</v>
      </c>
      <c r="V122" s="12">
        <f t="shared" ca="1" si="79"/>
        <v>0.66252314814814806</v>
      </c>
      <c r="W122" s="23">
        <f>0</f>
        <v>0</v>
      </c>
      <c r="X122" s="12">
        <f t="shared" ca="1" si="80"/>
        <v>0.66252314814814806</v>
      </c>
      <c r="Y122" s="11">
        <f t="shared" ca="1" si="58"/>
        <v>38</v>
      </c>
      <c r="Z122" s="12">
        <f t="shared" ca="1" si="59"/>
        <v>4.3981481481481481E-4</v>
      </c>
      <c r="AA122" s="12">
        <f t="shared" ca="1" si="81"/>
        <v>0.66296296296296287</v>
      </c>
      <c r="AB122" s="10">
        <f t="shared" ca="1" si="82"/>
        <v>0.66296296296296287</v>
      </c>
      <c r="AC122" s="45">
        <f t="shared" ca="1" si="60"/>
        <v>0</v>
      </c>
      <c r="AD122" s="10">
        <f t="shared" ca="1" si="83"/>
        <v>0.66296296296296287</v>
      </c>
      <c r="AE122" s="9">
        <f t="shared" ca="1" si="47"/>
        <v>37</v>
      </c>
      <c r="AF122" s="10">
        <f t="shared" ca="1" si="61"/>
        <v>4.2824074074074075E-4</v>
      </c>
      <c r="AG122" s="10">
        <f t="shared" ca="1" si="84"/>
        <v>0.66339120370370364</v>
      </c>
      <c r="AH122" s="9" t="str">
        <f t="shared" ca="1" si="48"/>
        <v>Bowl</v>
      </c>
      <c r="AI122" s="8">
        <f t="shared" ca="1" si="85"/>
        <v>0.66339120370370364</v>
      </c>
      <c r="AJ122" s="23">
        <f t="shared" ca="1" si="86"/>
        <v>0</v>
      </c>
      <c r="AK122" s="8">
        <f t="shared" ca="1" si="88"/>
        <v>0.66339120370370364</v>
      </c>
      <c r="AL122" s="7">
        <f t="shared" ca="1" si="49"/>
        <v>25</v>
      </c>
      <c r="AM122" s="8">
        <f t="shared" ca="1" si="62"/>
        <v>2.8935185185185184E-4</v>
      </c>
      <c r="AN122" s="8">
        <f t="shared" ca="1" si="63"/>
        <v>0.6636805555555555</v>
      </c>
      <c r="AO122" s="7" t="str">
        <f t="shared" ca="1" si="50"/>
        <v>Debit</v>
      </c>
      <c r="AP122" s="1">
        <f t="shared" ca="1" si="64"/>
        <v>0</v>
      </c>
      <c r="AQ122" s="1">
        <f t="shared" ca="1" si="51"/>
        <v>1.9097222222222222E-3</v>
      </c>
      <c r="AR122">
        <f t="shared" si="65"/>
        <v>1</v>
      </c>
      <c r="AS122" s="33">
        <f t="shared" ca="1" si="87"/>
        <v>0</v>
      </c>
      <c r="AT122" s="33">
        <f t="shared" ca="1" si="66"/>
        <v>1.9097222222222222E-3</v>
      </c>
      <c r="AX122">
        <f t="shared" si="89"/>
        <v>118</v>
      </c>
      <c r="AY122" s="33">
        <v>6.5411416571215387E-4</v>
      </c>
      <c r="BD122" s="34"/>
    </row>
    <row r="123" spans="1:56">
      <c r="A123" s="2">
        <v>208</v>
      </c>
      <c r="B123" s="1">
        <f t="shared" si="52"/>
        <v>2.4074074074074076E-3</v>
      </c>
      <c r="C123" s="5">
        <f t="shared" si="67"/>
        <v>0.66417824074074061</v>
      </c>
      <c r="D123" s="18">
        <f t="shared" si="46"/>
        <v>0.66417824074074061</v>
      </c>
      <c r="E123" s="21">
        <f t="shared" ca="1" si="68"/>
        <v>0</v>
      </c>
      <c r="F123" s="18">
        <f t="shared" ca="1" si="69"/>
        <v>0.66417824074074061</v>
      </c>
      <c r="G123" s="25">
        <f t="shared" ca="1" si="53"/>
        <v>23</v>
      </c>
      <c r="H123" s="18">
        <f t="shared" ca="1" si="70"/>
        <v>2.6620370370370372E-4</v>
      </c>
      <c r="I123" s="18">
        <f t="shared" ca="1" si="71"/>
        <v>0.66444444444444428</v>
      </c>
      <c r="J123" s="16">
        <f t="shared" ca="1" si="72"/>
        <v>0.66444444444444428</v>
      </c>
      <c r="K123" s="23">
        <f t="shared" ca="1" si="73"/>
        <v>0</v>
      </c>
      <c r="L123" s="16">
        <f t="shared" ca="1" si="74"/>
        <v>0.66444444444444428</v>
      </c>
      <c r="M123" s="15">
        <f t="shared" ca="1" si="54"/>
        <v>20</v>
      </c>
      <c r="N123" s="16">
        <f t="shared" ca="1" si="55"/>
        <v>2.3148148148148149E-4</v>
      </c>
      <c r="O123" s="16">
        <f t="shared" ca="1" si="75"/>
        <v>0.66467592592592573</v>
      </c>
      <c r="P123" s="14">
        <f t="shared" ca="1" si="76"/>
        <v>0.66467592592592573</v>
      </c>
      <c r="Q123" s="23">
        <f>0</f>
        <v>0</v>
      </c>
      <c r="R123" s="14">
        <f t="shared" ca="1" si="77"/>
        <v>0.66467592592592573</v>
      </c>
      <c r="S123" s="13">
        <f t="shared" ca="1" si="56"/>
        <v>23</v>
      </c>
      <c r="T123" s="14">
        <f t="shared" ca="1" si="57"/>
        <v>2.6620370370370372E-4</v>
      </c>
      <c r="U123" s="14">
        <f t="shared" ca="1" si="78"/>
        <v>0.6649421296296294</v>
      </c>
      <c r="V123" s="12">
        <f t="shared" ca="1" si="79"/>
        <v>0.6649421296296294</v>
      </c>
      <c r="W123" s="23">
        <f>0</f>
        <v>0</v>
      </c>
      <c r="X123" s="12">
        <f t="shared" ca="1" si="80"/>
        <v>0.6649421296296294</v>
      </c>
      <c r="Y123" s="11">
        <f t="shared" ca="1" si="58"/>
        <v>44</v>
      </c>
      <c r="Z123" s="12">
        <f t="shared" ca="1" si="59"/>
        <v>5.0925925925925921E-4</v>
      </c>
      <c r="AA123" s="12">
        <f t="shared" ca="1" si="81"/>
        <v>0.66545138888888866</v>
      </c>
      <c r="AB123" s="10">
        <f t="shared" ca="1" si="82"/>
        <v>0.66545138888888866</v>
      </c>
      <c r="AC123" s="45">
        <f t="shared" ca="1" si="60"/>
        <v>0</v>
      </c>
      <c r="AD123" s="10">
        <f t="shared" ca="1" si="83"/>
        <v>0.66545138888888866</v>
      </c>
      <c r="AE123" s="9">
        <f t="shared" ca="1" si="47"/>
        <v>45</v>
      </c>
      <c r="AF123" s="10">
        <f t="shared" ca="1" si="61"/>
        <v>5.2083333333333333E-4</v>
      </c>
      <c r="AG123" s="10">
        <f t="shared" ca="1" si="84"/>
        <v>0.66597222222222197</v>
      </c>
      <c r="AH123" s="9" t="str">
        <f t="shared" ca="1" si="48"/>
        <v>Bowl</v>
      </c>
      <c r="AI123" s="8">
        <f t="shared" ca="1" si="85"/>
        <v>0.66597222222222197</v>
      </c>
      <c r="AJ123" s="23">
        <f t="shared" ca="1" si="86"/>
        <v>0</v>
      </c>
      <c r="AK123" s="8">
        <f t="shared" ca="1" si="88"/>
        <v>0.66597222222222197</v>
      </c>
      <c r="AL123" s="7">
        <f t="shared" ca="1" si="49"/>
        <v>30</v>
      </c>
      <c r="AM123" s="8">
        <f t="shared" ca="1" si="62"/>
        <v>3.4722222222222224E-4</v>
      </c>
      <c r="AN123" s="8">
        <f t="shared" ca="1" si="63"/>
        <v>0.66631944444444424</v>
      </c>
      <c r="AO123" s="7" t="str">
        <f t="shared" ca="1" si="50"/>
        <v>Debit</v>
      </c>
      <c r="AP123" s="1">
        <f t="shared" ca="1" si="64"/>
        <v>0</v>
      </c>
      <c r="AQ123" s="1">
        <f t="shared" ca="1" si="51"/>
        <v>2.1412037037037038E-3</v>
      </c>
      <c r="AR123">
        <f t="shared" si="65"/>
        <v>1</v>
      </c>
      <c r="AS123" s="33">
        <f t="shared" ca="1" si="87"/>
        <v>0</v>
      </c>
      <c r="AT123" s="33">
        <f t="shared" ca="1" si="66"/>
        <v>2.1412037037037038E-3</v>
      </c>
      <c r="AX123">
        <f t="shared" si="89"/>
        <v>119</v>
      </c>
      <c r="AY123" s="33">
        <v>8.0298619065807147E-4</v>
      </c>
      <c r="BD123" s="34"/>
    </row>
    <row r="124" spans="1:56">
      <c r="A124" s="2">
        <v>159</v>
      </c>
      <c r="B124" s="1">
        <f t="shared" si="52"/>
        <v>1.8402777777777777E-3</v>
      </c>
      <c r="C124" s="5">
        <f t="shared" si="67"/>
        <v>0.66601851851851834</v>
      </c>
      <c r="D124" s="18">
        <f t="shared" si="46"/>
        <v>0.66601851851851834</v>
      </c>
      <c r="E124" s="21">
        <f t="shared" ca="1" si="68"/>
        <v>0</v>
      </c>
      <c r="F124" s="18">
        <f t="shared" ca="1" si="69"/>
        <v>0.66601851851851834</v>
      </c>
      <c r="G124" s="25">
        <f t="shared" ca="1" si="53"/>
        <v>26</v>
      </c>
      <c r="H124" s="18">
        <f t="shared" ca="1" si="70"/>
        <v>3.0092592592592595E-4</v>
      </c>
      <c r="I124" s="18">
        <f t="shared" ca="1" si="71"/>
        <v>0.66631944444444424</v>
      </c>
      <c r="J124" s="16">
        <f t="shared" ca="1" si="72"/>
        <v>0.66631944444444424</v>
      </c>
      <c r="K124" s="23">
        <f t="shared" ca="1" si="73"/>
        <v>0</v>
      </c>
      <c r="L124" s="16">
        <f t="shared" ca="1" si="74"/>
        <v>0.66631944444444424</v>
      </c>
      <c r="M124" s="15">
        <f t="shared" ca="1" si="54"/>
        <v>13</v>
      </c>
      <c r="N124" s="16">
        <f t="shared" ca="1" si="55"/>
        <v>1.5046296296296297E-4</v>
      </c>
      <c r="O124" s="16">
        <f t="shared" ca="1" si="75"/>
        <v>0.66646990740740719</v>
      </c>
      <c r="P124" s="14">
        <f t="shared" ca="1" si="76"/>
        <v>0.66646990740740719</v>
      </c>
      <c r="Q124" s="23">
        <f>0</f>
        <v>0</v>
      </c>
      <c r="R124" s="14">
        <f t="shared" ca="1" si="77"/>
        <v>0.66646990740740719</v>
      </c>
      <c r="S124" s="13">
        <f t="shared" ca="1" si="56"/>
        <v>38</v>
      </c>
      <c r="T124" s="14">
        <f t="shared" ca="1" si="57"/>
        <v>4.3981481481481481E-4</v>
      </c>
      <c r="U124" s="14">
        <f t="shared" ca="1" si="78"/>
        <v>0.666909722222222</v>
      </c>
      <c r="V124" s="12">
        <f t="shared" ca="1" si="79"/>
        <v>0.666909722222222</v>
      </c>
      <c r="W124" s="23">
        <f>0</f>
        <v>0</v>
      </c>
      <c r="X124" s="12">
        <f t="shared" ca="1" si="80"/>
        <v>0.666909722222222</v>
      </c>
      <c r="Y124" s="11">
        <f t="shared" ca="1" si="58"/>
        <v>30</v>
      </c>
      <c r="Z124" s="12">
        <f t="shared" ca="1" si="59"/>
        <v>3.4722222222222224E-4</v>
      </c>
      <c r="AA124" s="12">
        <f t="shared" ca="1" si="81"/>
        <v>0.66725694444444428</v>
      </c>
      <c r="AB124" s="10">
        <f t="shared" ca="1" si="82"/>
        <v>0.66725694444444428</v>
      </c>
      <c r="AC124" s="45">
        <f t="shared" ca="1" si="60"/>
        <v>0</v>
      </c>
      <c r="AD124" s="10">
        <f t="shared" ca="1" si="83"/>
        <v>0.66725694444444428</v>
      </c>
      <c r="AE124" s="9">
        <f t="shared" ca="1" si="47"/>
        <v>54</v>
      </c>
      <c r="AF124" s="10">
        <f t="shared" ca="1" si="61"/>
        <v>6.2500000000000001E-4</v>
      </c>
      <c r="AG124" s="10">
        <f t="shared" ca="1" si="84"/>
        <v>0.66788194444444426</v>
      </c>
      <c r="AH124" s="9" t="str">
        <f t="shared" ca="1" si="48"/>
        <v>Burrito</v>
      </c>
      <c r="AI124" s="8">
        <f t="shared" ca="1" si="85"/>
        <v>0.66788194444444426</v>
      </c>
      <c r="AJ124" s="23">
        <f t="shared" ca="1" si="86"/>
        <v>0</v>
      </c>
      <c r="AK124" s="8">
        <f t="shared" ca="1" si="88"/>
        <v>0.66788194444444426</v>
      </c>
      <c r="AL124" s="7">
        <f t="shared" ca="1" si="49"/>
        <v>16</v>
      </c>
      <c r="AM124" s="8">
        <f t="shared" ca="1" si="62"/>
        <v>1.8518518518518518E-4</v>
      </c>
      <c r="AN124" s="8">
        <f t="shared" ca="1" si="63"/>
        <v>0.66806712962962944</v>
      </c>
      <c r="AO124" s="7" t="str">
        <f t="shared" ca="1" si="50"/>
        <v>Debit</v>
      </c>
      <c r="AP124" s="1">
        <f t="shared" ca="1" si="64"/>
        <v>0</v>
      </c>
      <c r="AQ124" s="1">
        <f t="shared" ca="1" si="51"/>
        <v>2.0486111111111109E-3</v>
      </c>
      <c r="AR124">
        <f t="shared" si="65"/>
        <v>1</v>
      </c>
      <c r="AS124" s="33">
        <f t="shared" ca="1" si="87"/>
        <v>0</v>
      </c>
      <c r="AT124" s="33">
        <f t="shared" ca="1" si="66"/>
        <v>2.0486111111111109E-3</v>
      </c>
      <c r="AX124">
        <f t="shared" si="89"/>
        <v>120</v>
      </c>
      <c r="AY124" s="33">
        <v>8.0521350388195899E-4</v>
      </c>
      <c r="BD124" s="34"/>
    </row>
    <row r="125" spans="1:56">
      <c r="A125" s="2">
        <v>80</v>
      </c>
      <c r="B125" s="1">
        <f t="shared" si="52"/>
        <v>9.2592592592592596E-4</v>
      </c>
      <c r="C125" s="5">
        <f t="shared" si="67"/>
        <v>0.66694444444444423</v>
      </c>
      <c r="D125" s="18">
        <f t="shared" si="46"/>
        <v>0.66694444444444423</v>
      </c>
      <c r="E125" s="21">
        <f t="shared" ca="1" si="68"/>
        <v>0</v>
      </c>
      <c r="F125" s="18">
        <f t="shared" ca="1" si="69"/>
        <v>0.66694444444444423</v>
      </c>
      <c r="G125" s="25">
        <f t="shared" ca="1" si="53"/>
        <v>20</v>
      </c>
      <c r="H125" s="18">
        <f t="shared" ca="1" si="70"/>
        <v>2.3148148148148149E-4</v>
      </c>
      <c r="I125" s="18">
        <f t="shared" ca="1" si="71"/>
        <v>0.66717592592592567</v>
      </c>
      <c r="J125" s="16">
        <f t="shared" ca="1" si="72"/>
        <v>0.66717592592592567</v>
      </c>
      <c r="K125" s="23">
        <f t="shared" ca="1" si="73"/>
        <v>8.1018518518605198E-5</v>
      </c>
      <c r="L125" s="16">
        <f t="shared" ca="1" si="74"/>
        <v>0.66725694444444428</v>
      </c>
      <c r="M125" s="15">
        <f t="shared" ca="1" si="54"/>
        <v>18</v>
      </c>
      <c r="N125" s="16">
        <f t="shared" ca="1" si="55"/>
        <v>2.0833333333333335E-4</v>
      </c>
      <c r="O125" s="16">
        <f t="shared" ca="1" si="75"/>
        <v>0.66746527777777764</v>
      </c>
      <c r="P125" s="14">
        <f t="shared" ca="1" si="76"/>
        <v>0.66746527777777764</v>
      </c>
      <c r="Q125" s="23">
        <f>0</f>
        <v>0</v>
      </c>
      <c r="R125" s="14">
        <f t="shared" ca="1" si="77"/>
        <v>0.66746527777777764</v>
      </c>
      <c r="S125" s="13">
        <f t="shared" ca="1" si="56"/>
        <v>28</v>
      </c>
      <c r="T125" s="14">
        <f t="shared" ca="1" si="57"/>
        <v>3.2407407407407406E-4</v>
      </c>
      <c r="U125" s="14">
        <f t="shared" ca="1" si="78"/>
        <v>0.66778935185185173</v>
      </c>
      <c r="V125" s="12">
        <f t="shared" ca="1" si="79"/>
        <v>0.66778935185185173</v>
      </c>
      <c r="W125" s="23">
        <f>0</f>
        <v>0</v>
      </c>
      <c r="X125" s="12">
        <f t="shared" ca="1" si="80"/>
        <v>0.66778935185185173</v>
      </c>
      <c r="Y125" s="11">
        <f t="shared" ca="1" si="58"/>
        <v>45</v>
      </c>
      <c r="Z125" s="12">
        <f t="shared" ca="1" si="59"/>
        <v>5.2083333333333333E-4</v>
      </c>
      <c r="AA125" s="12">
        <f t="shared" ca="1" si="81"/>
        <v>0.66831018518518504</v>
      </c>
      <c r="AB125" s="10">
        <f t="shared" ca="1" si="82"/>
        <v>0.66831018518518504</v>
      </c>
      <c r="AC125" s="45">
        <f t="shared" ca="1" si="60"/>
        <v>0</v>
      </c>
      <c r="AD125" s="10">
        <f t="shared" ca="1" si="83"/>
        <v>0.66831018518518504</v>
      </c>
      <c r="AE125" s="9">
        <f t="shared" ca="1" si="47"/>
        <v>50</v>
      </c>
      <c r="AF125" s="10">
        <f t="shared" ca="1" si="61"/>
        <v>5.7870370370370367E-4</v>
      </c>
      <c r="AG125" s="10">
        <f t="shared" ca="1" si="84"/>
        <v>0.66888888888888876</v>
      </c>
      <c r="AH125" s="9" t="str">
        <f t="shared" ca="1" si="48"/>
        <v>Bowl</v>
      </c>
      <c r="AI125" s="8">
        <f t="shared" ca="1" si="85"/>
        <v>0.66888888888888876</v>
      </c>
      <c r="AJ125" s="23">
        <f t="shared" ca="1" si="86"/>
        <v>0</v>
      </c>
      <c r="AK125" s="8">
        <f t="shared" ca="1" si="88"/>
        <v>0.66888888888888876</v>
      </c>
      <c r="AL125" s="7">
        <f t="shared" ca="1" si="49"/>
        <v>39</v>
      </c>
      <c r="AM125" s="8">
        <f t="shared" ca="1" si="62"/>
        <v>4.5138888888888887E-4</v>
      </c>
      <c r="AN125" s="8">
        <f t="shared" ca="1" si="63"/>
        <v>0.6693402777777776</v>
      </c>
      <c r="AO125" s="7" t="str">
        <f t="shared" ca="1" si="50"/>
        <v>Cash</v>
      </c>
      <c r="AP125" s="1">
        <f t="shared" ca="1" si="64"/>
        <v>8.1018518518605198E-5</v>
      </c>
      <c r="AQ125" s="1">
        <f t="shared" ca="1" si="51"/>
        <v>2.3148148148148143E-3</v>
      </c>
      <c r="AR125">
        <f t="shared" si="65"/>
        <v>1</v>
      </c>
      <c r="AS125" s="33">
        <f t="shared" ca="1" si="87"/>
        <v>8.1018518518605198E-5</v>
      </c>
      <c r="AT125" s="33">
        <f t="shared" ca="1" si="66"/>
        <v>2.3148148148148143E-3</v>
      </c>
      <c r="AX125">
        <f t="shared" si="89"/>
        <v>121</v>
      </c>
      <c r="AY125" s="33">
        <v>6.0694285350643942E-4</v>
      </c>
      <c r="BD125" s="34"/>
    </row>
    <row r="126" spans="1:56">
      <c r="A126" s="2">
        <v>89</v>
      </c>
      <c r="B126" s="1">
        <f t="shared" si="52"/>
        <v>1.0300925925925926E-3</v>
      </c>
      <c r="C126" s="5">
        <f t="shared" si="67"/>
        <v>0.6679745370370368</v>
      </c>
      <c r="D126" s="18">
        <f t="shared" si="46"/>
        <v>0.6679745370370368</v>
      </c>
      <c r="E126" s="21">
        <f t="shared" ca="1" si="68"/>
        <v>0</v>
      </c>
      <c r="F126" s="18">
        <f t="shared" ca="1" si="69"/>
        <v>0.6679745370370368</v>
      </c>
      <c r="G126" s="25">
        <f t="shared" ca="1" si="53"/>
        <v>27</v>
      </c>
      <c r="H126" s="18">
        <f t="shared" ca="1" si="70"/>
        <v>3.1250000000000001E-4</v>
      </c>
      <c r="I126" s="18">
        <f t="shared" ca="1" si="71"/>
        <v>0.66828703703703685</v>
      </c>
      <c r="J126" s="16">
        <f t="shared" ca="1" si="72"/>
        <v>0.66828703703703685</v>
      </c>
      <c r="K126" s="23">
        <f t="shared" ca="1" si="73"/>
        <v>2.3148148148188774E-5</v>
      </c>
      <c r="L126" s="16">
        <f t="shared" ca="1" si="74"/>
        <v>0.66831018518518504</v>
      </c>
      <c r="M126" s="15">
        <f t="shared" ca="1" si="54"/>
        <v>15</v>
      </c>
      <c r="N126" s="16">
        <f t="shared" ca="1" si="55"/>
        <v>1.7361111111111112E-4</v>
      </c>
      <c r="O126" s="16">
        <f t="shared" ca="1" si="75"/>
        <v>0.66848379629629617</v>
      </c>
      <c r="P126" s="14">
        <f t="shared" ca="1" si="76"/>
        <v>0.66848379629629617</v>
      </c>
      <c r="Q126" s="23">
        <f>0</f>
        <v>0</v>
      </c>
      <c r="R126" s="14">
        <f t="shared" ca="1" si="77"/>
        <v>0.66848379629629617</v>
      </c>
      <c r="S126" s="13">
        <f t="shared" ca="1" si="56"/>
        <v>22</v>
      </c>
      <c r="T126" s="14">
        <f t="shared" ca="1" si="57"/>
        <v>2.5462962962962961E-4</v>
      </c>
      <c r="U126" s="14">
        <f t="shared" ca="1" si="78"/>
        <v>0.66873842592592581</v>
      </c>
      <c r="V126" s="12">
        <f t="shared" ca="1" si="79"/>
        <v>0.66873842592592581</v>
      </c>
      <c r="W126" s="23">
        <f>0</f>
        <v>0</v>
      </c>
      <c r="X126" s="12">
        <f t="shared" ca="1" si="80"/>
        <v>0.66873842592592581</v>
      </c>
      <c r="Y126" s="11">
        <f t="shared" ca="1" si="58"/>
        <v>34</v>
      </c>
      <c r="Z126" s="12">
        <f t="shared" ca="1" si="59"/>
        <v>3.9351851851851852E-4</v>
      </c>
      <c r="AA126" s="12">
        <f t="shared" ca="1" si="81"/>
        <v>0.66913194444444435</v>
      </c>
      <c r="AB126" s="10">
        <f t="shared" ca="1" si="82"/>
        <v>0.66913194444444435</v>
      </c>
      <c r="AC126" s="45">
        <f t="shared" ca="1" si="60"/>
        <v>0</v>
      </c>
      <c r="AD126" s="10">
        <f t="shared" ca="1" si="83"/>
        <v>0.66913194444444435</v>
      </c>
      <c r="AE126" s="9">
        <f t="shared" ca="1" si="47"/>
        <v>26</v>
      </c>
      <c r="AF126" s="10">
        <f t="shared" ca="1" si="61"/>
        <v>3.0092592592592595E-4</v>
      </c>
      <c r="AG126" s="10">
        <f t="shared" ca="1" si="84"/>
        <v>0.66943287037037025</v>
      </c>
      <c r="AH126" s="9" t="str">
        <f t="shared" ca="1" si="48"/>
        <v>Bowl</v>
      </c>
      <c r="AI126" s="8">
        <f t="shared" ca="1" si="85"/>
        <v>0.66943287037037025</v>
      </c>
      <c r="AJ126" s="23">
        <f t="shared" ca="1" si="86"/>
        <v>0</v>
      </c>
      <c r="AK126" s="8">
        <f t="shared" ca="1" si="88"/>
        <v>0.66943287037037025</v>
      </c>
      <c r="AL126" s="7">
        <f t="shared" ca="1" si="49"/>
        <v>16</v>
      </c>
      <c r="AM126" s="8">
        <f t="shared" ca="1" si="62"/>
        <v>1.8518518518518518E-4</v>
      </c>
      <c r="AN126" s="8">
        <f t="shared" ca="1" si="63"/>
        <v>0.66961805555555542</v>
      </c>
      <c r="AO126" s="7" t="str">
        <f t="shared" ca="1" si="50"/>
        <v>Debit</v>
      </c>
      <c r="AP126" s="1">
        <f t="shared" ca="1" si="64"/>
        <v>2.3148148148188774E-5</v>
      </c>
      <c r="AQ126" s="1">
        <f t="shared" ca="1" si="51"/>
        <v>1.6203703703703705E-3</v>
      </c>
      <c r="AR126">
        <f t="shared" si="65"/>
        <v>1</v>
      </c>
      <c r="AS126" s="33">
        <f t="shared" ca="1" si="87"/>
        <v>2.3148148148188774E-5</v>
      </c>
      <c r="AT126" s="33">
        <f t="shared" ca="1" si="66"/>
        <v>1.6203703703703705E-3</v>
      </c>
      <c r="AX126">
        <f t="shared" si="89"/>
        <v>122</v>
      </c>
      <c r="AY126" s="33">
        <v>8.1690689830735748E-4</v>
      </c>
      <c r="BD126" s="34"/>
    </row>
    <row r="127" spans="1:56">
      <c r="A127" s="2">
        <v>260</v>
      </c>
      <c r="B127" s="1">
        <f t="shared" si="52"/>
        <v>3.0092592592592593E-3</v>
      </c>
      <c r="C127" s="5">
        <f t="shared" si="67"/>
        <v>0.67098379629629601</v>
      </c>
      <c r="D127" s="18">
        <f t="shared" si="46"/>
        <v>0.67098379629629601</v>
      </c>
      <c r="E127" s="21">
        <f t="shared" ca="1" si="68"/>
        <v>0</v>
      </c>
      <c r="F127" s="18">
        <f t="shared" ca="1" si="69"/>
        <v>0.67098379629629601</v>
      </c>
      <c r="G127" s="25">
        <f t="shared" ca="1" si="53"/>
        <v>11</v>
      </c>
      <c r="H127" s="18">
        <f t="shared" ca="1" si="70"/>
        <v>1.273148148148148E-4</v>
      </c>
      <c r="I127" s="18">
        <f t="shared" ca="1" si="71"/>
        <v>0.67111111111111077</v>
      </c>
      <c r="J127" s="16">
        <f t="shared" ca="1" si="72"/>
        <v>0.67111111111111077</v>
      </c>
      <c r="K127" s="23">
        <f t="shared" ca="1" si="73"/>
        <v>0</v>
      </c>
      <c r="L127" s="16">
        <f t="shared" ca="1" si="74"/>
        <v>0.67111111111111077</v>
      </c>
      <c r="M127" s="15">
        <f t="shared" ca="1" si="54"/>
        <v>33</v>
      </c>
      <c r="N127" s="16">
        <f t="shared" ca="1" si="55"/>
        <v>3.8194444444444446E-4</v>
      </c>
      <c r="O127" s="16">
        <f t="shared" ca="1" si="75"/>
        <v>0.67149305555555516</v>
      </c>
      <c r="P127" s="14">
        <f t="shared" ca="1" si="76"/>
        <v>0.67149305555555516</v>
      </c>
      <c r="Q127" s="23">
        <f>0</f>
        <v>0</v>
      </c>
      <c r="R127" s="14">
        <f t="shared" ca="1" si="77"/>
        <v>0.67149305555555516</v>
      </c>
      <c r="S127" s="13">
        <f t="shared" ca="1" si="56"/>
        <v>42</v>
      </c>
      <c r="T127" s="14">
        <f t="shared" ca="1" si="57"/>
        <v>4.861111111111111E-4</v>
      </c>
      <c r="U127" s="14">
        <f t="shared" ca="1" si="78"/>
        <v>0.67197916666666624</v>
      </c>
      <c r="V127" s="12">
        <f t="shared" ca="1" si="79"/>
        <v>0.67197916666666624</v>
      </c>
      <c r="W127" s="23">
        <f>0</f>
        <v>0</v>
      </c>
      <c r="X127" s="12">
        <f t="shared" ca="1" si="80"/>
        <v>0.67197916666666624</v>
      </c>
      <c r="Y127" s="11">
        <f t="shared" ca="1" si="58"/>
        <v>27</v>
      </c>
      <c r="Z127" s="12">
        <f t="shared" ca="1" si="59"/>
        <v>3.1250000000000001E-4</v>
      </c>
      <c r="AA127" s="12">
        <f t="shared" ca="1" si="81"/>
        <v>0.67229166666666629</v>
      </c>
      <c r="AB127" s="10">
        <f t="shared" ca="1" si="82"/>
        <v>0.67229166666666629</v>
      </c>
      <c r="AC127" s="45">
        <f t="shared" ca="1" si="60"/>
        <v>0</v>
      </c>
      <c r="AD127" s="10">
        <f t="shared" ca="1" si="83"/>
        <v>0.67229166666666629</v>
      </c>
      <c r="AE127" s="9">
        <f t="shared" ca="1" si="47"/>
        <v>40</v>
      </c>
      <c r="AF127" s="10">
        <f t="shared" ca="1" si="61"/>
        <v>4.6296296296296298E-4</v>
      </c>
      <c r="AG127" s="10">
        <f t="shared" ca="1" si="84"/>
        <v>0.67275462962962929</v>
      </c>
      <c r="AH127" s="9" t="str">
        <f t="shared" ca="1" si="48"/>
        <v>Bowl</v>
      </c>
      <c r="AI127" s="8">
        <f t="shared" ca="1" si="85"/>
        <v>0.67275462962962929</v>
      </c>
      <c r="AJ127" s="23">
        <f t="shared" ca="1" si="86"/>
        <v>0</v>
      </c>
      <c r="AK127" s="8">
        <f t="shared" ca="1" si="88"/>
        <v>0.67275462962962929</v>
      </c>
      <c r="AL127" s="7">
        <f t="shared" ca="1" si="49"/>
        <v>29</v>
      </c>
      <c r="AM127" s="8">
        <f t="shared" ca="1" si="62"/>
        <v>3.3564814814814812E-4</v>
      </c>
      <c r="AN127" s="8">
        <f t="shared" ca="1" si="63"/>
        <v>0.67309027777777741</v>
      </c>
      <c r="AO127" s="7" t="str">
        <f t="shared" ca="1" si="50"/>
        <v>Debit</v>
      </c>
      <c r="AP127" s="1">
        <f t="shared" ca="1" si="64"/>
        <v>0</v>
      </c>
      <c r="AQ127" s="1">
        <f t="shared" ca="1" si="51"/>
        <v>2.1064814814814813E-3</v>
      </c>
      <c r="AR127">
        <f t="shared" si="65"/>
        <v>1</v>
      </c>
      <c r="AS127" s="33">
        <f t="shared" ca="1" si="87"/>
        <v>0</v>
      </c>
      <c r="AT127" s="33">
        <f t="shared" ca="1" si="66"/>
        <v>2.1064814814814813E-3</v>
      </c>
      <c r="AX127">
        <f t="shared" si="89"/>
        <v>123</v>
      </c>
      <c r="AY127" s="33">
        <v>6.8306923762256129E-4</v>
      </c>
      <c r="BD127" s="34"/>
    </row>
    <row r="128" spans="1:56">
      <c r="A128" s="2">
        <v>298</v>
      </c>
      <c r="B128" s="1">
        <f t="shared" si="52"/>
        <v>3.449074074074074E-3</v>
      </c>
      <c r="C128" s="5">
        <f t="shared" si="67"/>
        <v>0.67443287037037003</v>
      </c>
      <c r="D128" s="18">
        <f t="shared" si="46"/>
        <v>0.67443287037037003</v>
      </c>
      <c r="E128" s="21">
        <f t="shared" ca="1" si="68"/>
        <v>0</v>
      </c>
      <c r="F128" s="18">
        <f t="shared" ca="1" si="69"/>
        <v>0.67443287037037003</v>
      </c>
      <c r="G128" s="25">
        <f t="shared" ca="1" si="53"/>
        <v>25</v>
      </c>
      <c r="H128" s="18">
        <f t="shared" ca="1" si="70"/>
        <v>2.8935185185185184E-4</v>
      </c>
      <c r="I128" s="18">
        <f t="shared" ca="1" si="71"/>
        <v>0.67472222222222189</v>
      </c>
      <c r="J128" s="16">
        <f t="shared" ca="1" si="72"/>
        <v>0.67472222222222189</v>
      </c>
      <c r="K128" s="23">
        <f t="shared" ca="1" si="73"/>
        <v>0</v>
      </c>
      <c r="L128" s="16">
        <f t="shared" ca="1" si="74"/>
        <v>0.67472222222222189</v>
      </c>
      <c r="M128" s="15">
        <f t="shared" ca="1" si="54"/>
        <v>33</v>
      </c>
      <c r="N128" s="16">
        <f t="shared" ca="1" si="55"/>
        <v>3.8194444444444446E-4</v>
      </c>
      <c r="O128" s="16">
        <f t="shared" ca="1" si="75"/>
        <v>0.67510416666666628</v>
      </c>
      <c r="P128" s="14">
        <f t="shared" ca="1" si="76"/>
        <v>0.67510416666666628</v>
      </c>
      <c r="Q128" s="23">
        <f>0</f>
        <v>0</v>
      </c>
      <c r="R128" s="14">
        <f t="shared" ca="1" si="77"/>
        <v>0.67510416666666628</v>
      </c>
      <c r="S128" s="13">
        <f t="shared" ca="1" si="56"/>
        <v>29</v>
      </c>
      <c r="T128" s="14">
        <f t="shared" ca="1" si="57"/>
        <v>3.3564814814814812E-4</v>
      </c>
      <c r="U128" s="14">
        <f t="shared" ca="1" si="78"/>
        <v>0.67543981481481441</v>
      </c>
      <c r="V128" s="12">
        <f t="shared" ca="1" si="79"/>
        <v>0.67543981481481441</v>
      </c>
      <c r="W128" s="23">
        <f>0</f>
        <v>0</v>
      </c>
      <c r="X128" s="12">
        <f t="shared" ca="1" si="80"/>
        <v>0.67543981481481441</v>
      </c>
      <c r="Y128" s="11">
        <f t="shared" ca="1" si="58"/>
        <v>47</v>
      </c>
      <c r="Z128" s="12">
        <f t="shared" ca="1" si="59"/>
        <v>5.4398148148148144E-4</v>
      </c>
      <c r="AA128" s="12">
        <f t="shared" ca="1" si="81"/>
        <v>0.6759837962962959</v>
      </c>
      <c r="AB128" s="10">
        <f t="shared" ca="1" si="82"/>
        <v>0.6759837962962959</v>
      </c>
      <c r="AC128" s="45">
        <f t="shared" ca="1" si="60"/>
        <v>0</v>
      </c>
      <c r="AD128" s="10">
        <f t="shared" ca="1" si="83"/>
        <v>0.6759837962962959</v>
      </c>
      <c r="AE128" s="9">
        <f t="shared" ca="1" si="47"/>
        <v>32</v>
      </c>
      <c r="AF128" s="10">
        <f t="shared" ca="1" si="61"/>
        <v>3.7037037037037035E-4</v>
      </c>
      <c r="AG128" s="10">
        <f t="shared" ca="1" si="84"/>
        <v>0.67635416666666626</v>
      </c>
      <c r="AH128" s="9" t="str">
        <f t="shared" ca="1" si="48"/>
        <v>Bowl</v>
      </c>
      <c r="AI128" s="8">
        <f t="shared" ca="1" si="85"/>
        <v>0.67635416666666626</v>
      </c>
      <c r="AJ128" s="23">
        <f t="shared" ca="1" si="86"/>
        <v>0</v>
      </c>
      <c r="AK128" s="8">
        <f t="shared" ca="1" si="88"/>
        <v>0.67635416666666626</v>
      </c>
      <c r="AL128" s="7">
        <f t="shared" ca="1" si="49"/>
        <v>28</v>
      </c>
      <c r="AM128" s="8">
        <f t="shared" ca="1" si="62"/>
        <v>3.2407407407407406E-4</v>
      </c>
      <c r="AN128" s="8">
        <f t="shared" ca="1" si="63"/>
        <v>0.67667824074074034</v>
      </c>
      <c r="AO128" s="7" t="str">
        <f t="shared" ca="1" si="50"/>
        <v>Debit</v>
      </c>
      <c r="AP128" s="1">
        <f t="shared" ca="1" si="64"/>
        <v>0</v>
      </c>
      <c r="AQ128" s="1">
        <f t="shared" ca="1" si="51"/>
        <v>2.2453703703703702E-3</v>
      </c>
      <c r="AR128">
        <f t="shared" si="65"/>
        <v>1</v>
      </c>
      <c r="AS128" s="33">
        <f t="shared" ca="1" si="87"/>
        <v>0</v>
      </c>
      <c r="AT128" s="33">
        <f t="shared" ca="1" si="66"/>
        <v>2.2453703703703702E-3</v>
      </c>
      <c r="AX128">
        <f t="shared" si="89"/>
        <v>124</v>
      </c>
      <c r="AY128" s="33">
        <v>6.8032486954312668E-4</v>
      </c>
      <c r="BD128" s="34"/>
    </row>
    <row r="129" spans="1:56">
      <c r="A129" s="2">
        <v>161</v>
      </c>
      <c r="B129" s="1">
        <f t="shared" si="52"/>
        <v>1.8634259259259259E-3</v>
      </c>
      <c r="C129" s="5">
        <f t="shared" si="67"/>
        <v>0.67629629629629595</v>
      </c>
      <c r="D129" s="18">
        <f t="shared" si="46"/>
        <v>0.67629629629629595</v>
      </c>
      <c r="E129" s="21">
        <f t="shared" ca="1" si="68"/>
        <v>0</v>
      </c>
      <c r="F129" s="18">
        <f t="shared" ca="1" si="69"/>
        <v>0.67629629629629595</v>
      </c>
      <c r="G129" s="25">
        <f t="shared" ca="1" si="53"/>
        <v>28</v>
      </c>
      <c r="H129" s="18">
        <f t="shared" ca="1" si="70"/>
        <v>3.2407407407407406E-4</v>
      </c>
      <c r="I129" s="18">
        <f t="shared" ca="1" si="71"/>
        <v>0.67662037037037004</v>
      </c>
      <c r="J129" s="16">
        <f t="shared" ca="1" si="72"/>
        <v>0.67662037037037004</v>
      </c>
      <c r="K129" s="23">
        <f t="shared" ca="1" si="73"/>
        <v>0</v>
      </c>
      <c r="L129" s="16">
        <f t="shared" ca="1" si="74"/>
        <v>0.67662037037037004</v>
      </c>
      <c r="M129" s="15">
        <f t="shared" ca="1" si="54"/>
        <v>8</v>
      </c>
      <c r="N129" s="16">
        <f t="shared" ca="1" si="55"/>
        <v>9.2592592592592588E-5</v>
      </c>
      <c r="O129" s="16">
        <f t="shared" ca="1" si="75"/>
        <v>0.67671296296296268</v>
      </c>
      <c r="P129" s="14">
        <f t="shared" ca="1" si="76"/>
        <v>0.67671296296296268</v>
      </c>
      <c r="Q129" s="23">
        <f>0</f>
        <v>0</v>
      </c>
      <c r="R129" s="14">
        <f t="shared" ca="1" si="77"/>
        <v>0.67671296296296268</v>
      </c>
      <c r="S129" s="13">
        <f t="shared" ca="1" si="56"/>
        <v>34</v>
      </c>
      <c r="T129" s="14">
        <f t="shared" ca="1" si="57"/>
        <v>3.9351851851851852E-4</v>
      </c>
      <c r="U129" s="14">
        <f t="shared" ca="1" si="78"/>
        <v>0.67710648148148123</v>
      </c>
      <c r="V129" s="12">
        <f t="shared" ca="1" si="79"/>
        <v>0.67710648148148123</v>
      </c>
      <c r="W129" s="23">
        <f>0</f>
        <v>0</v>
      </c>
      <c r="X129" s="12">
        <f t="shared" ca="1" si="80"/>
        <v>0.67710648148148123</v>
      </c>
      <c r="Y129" s="11">
        <f t="shared" ca="1" si="58"/>
        <v>26</v>
      </c>
      <c r="Z129" s="12">
        <f t="shared" ca="1" si="59"/>
        <v>3.0092592592592595E-4</v>
      </c>
      <c r="AA129" s="12">
        <f t="shared" ca="1" si="81"/>
        <v>0.67740740740740712</v>
      </c>
      <c r="AB129" s="10">
        <f t="shared" ca="1" si="82"/>
        <v>0.67740740740740712</v>
      </c>
      <c r="AC129" s="45">
        <f t="shared" ca="1" si="60"/>
        <v>0</v>
      </c>
      <c r="AD129" s="10">
        <f t="shared" ca="1" si="83"/>
        <v>0.67740740740740712</v>
      </c>
      <c r="AE129" s="9">
        <f t="shared" ca="1" si="47"/>
        <v>70</v>
      </c>
      <c r="AF129" s="10">
        <f t="shared" ca="1" si="61"/>
        <v>8.1018518518518516E-4</v>
      </c>
      <c r="AG129" s="10">
        <f t="shared" ca="1" si="84"/>
        <v>0.67821759259259229</v>
      </c>
      <c r="AH129" s="9" t="str">
        <f t="shared" ca="1" si="48"/>
        <v>Quesadilla</v>
      </c>
      <c r="AI129" s="8">
        <f t="shared" ca="1" si="85"/>
        <v>0.67821759259259229</v>
      </c>
      <c r="AJ129" s="23">
        <f t="shared" ca="1" si="86"/>
        <v>0</v>
      </c>
      <c r="AK129" s="8">
        <f t="shared" ca="1" si="88"/>
        <v>0.67821759259259229</v>
      </c>
      <c r="AL129" s="7">
        <f t="shared" ca="1" si="49"/>
        <v>18</v>
      </c>
      <c r="AM129" s="8">
        <f t="shared" ca="1" si="62"/>
        <v>2.0833333333333335E-4</v>
      </c>
      <c r="AN129" s="8">
        <f t="shared" ca="1" si="63"/>
        <v>0.67842592592592565</v>
      </c>
      <c r="AO129" s="7" t="str">
        <f t="shared" ca="1" si="50"/>
        <v>Debit</v>
      </c>
      <c r="AP129" s="1">
        <f t="shared" ca="1" si="64"/>
        <v>0</v>
      </c>
      <c r="AQ129" s="1">
        <f t="shared" ca="1" si="51"/>
        <v>2.1296296296296298E-3</v>
      </c>
      <c r="AR129">
        <f t="shared" si="65"/>
        <v>1</v>
      </c>
      <c r="AS129" s="33">
        <f t="shared" ca="1" si="87"/>
        <v>0</v>
      </c>
      <c r="AT129" s="33">
        <f t="shared" ca="1" si="66"/>
        <v>2.1296296296296298E-3</v>
      </c>
      <c r="AX129">
        <f t="shared" si="89"/>
        <v>125</v>
      </c>
      <c r="AY129" s="33">
        <v>7.5108183785164008E-4</v>
      </c>
      <c r="BD129" s="34"/>
    </row>
    <row r="130" spans="1:56">
      <c r="A130" s="2">
        <v>182</v>
      </c>
      <c r="B130" s="1">
        <f t="shared" si="52"/>
        <v>2.1064814814814813E-3</v>
      </c>
      <c r="C130" s="5">
        <f t="shared" si="67"/>
        <v>0.67840277777777747</v>
      </c>
      <c r="D130" s="18">
        <f t="shared" si="46"/>
        <v>0.67840277777777747</v>
      </c>
      <c r="E130" s="21">
        <f t="shared" ca="1" si="68"/>
        <v>0</v>
      </c>
      <c r="F130" s="18">
        <f t="shared" ca="1" si="69"/>
        <v>0.67840277777777747</v>
      </c>
      <c r="G130" s="25">
        <f t="shared" ca="1" si="53"/>
        <v>27</v>
      </c>
      <c r="H130" s="18">
        <f t="shared" ca="1" si="70"/>
        <v>3.1250000000000001E-4</v>
      </c>
      <c r="I130" s="18">
        <f t="shared" ca="1" si="71"/>
        <v>0.67871527777777751</v>
      </c>
      <c r="J130" s="16">
        <f t="shared" ca="1" si="72"/>
        <v>0.67871527777777751</v>
      </c>
      <c r="K130" s="23">
        <f t="shared" ca="1" si="73"/>
        <v>0</v>
      </c>
      <c r="L130" s="16">
        <f t="shared" ca="1" si="74"/>
        <v>0.67871527777777751</v>
      </c>
      <c r="M130" s="15">
        <f t="shared" ca="1" si="54"/>
        <v>28</v>
      </c>
      <c r="N130" s="16">
        <f t="shared" ca="1" si="55"/>
        <v>3.2407407407407406E-4</v>
      </c>
      <c r="O130" s="16">
        <f t="shared" ca="1" si="75"/>
        <v>0.6790393518518516</v>
      </c>
      <c r="P130" s="14">
        <f t="shared" ca="1" si="76"/>
        <v>0.6790393518518516</v>
      </c>
      <c r="Q130" s="23">
        <f>0</f>
        <v>0</v>
      </c>
      <c r="R130" s="14">
        <f t="shared" ca="1" si="77"/>
        <v>0.6790393518518516</v>
      </c>
      <c r="S130" s="13">
        <f t="shared" ca="1" si="56"/>
        <v>15</v>
      </c>
      <c r="T130" s="14">
        <f t="shared" ca="1" si="57"/>
        <v>1.7361111111111112E-4</v>
      </c>
      <c r="U130" s="14">
        <f t="shared" ca="1" si="78"/>
        <v>0.67921296296296274</v>
      </c>
      <c r="V130" s="12">
        <f t="shared" ca="1" si="79"/>
        <v>0.67921296296296274</v>
      </c>
      <c r="W130" s="23">
        <f>0</f>
        <v>0</v>
      </c>
      <c r="X130" s="12">
        <f t="shared" ca="1" si="80"/>
        <v>0.67921296296296274</v>
      </c>
      <c r="Y130" s="11">
        <f t="shared" ca="1" si="58"/>
        <v>41</v>
      </c>
      <c r="Z130" s="12">
        <f t="shared" ca="1" si="59"/>
        <v>4.7453703703703704E-4</v>
      </c>
      <c r="AA130" s="12">
        <f t="shared" ca="1" si="81"/>
        <v>0.67968749999999978</v>
      </c>
      <c r="AB130" s="10">
        <f t="shared" ca="1" si="82"/>
        <v>0.67968749999999978</v>
      </c>
      <c r="AC130" s="45">
        <f t="shared" ca="1" si="60"/>
        <v>0</v>
      </c>
      <c r="AD130" s="10">
        <f t="shared" ca="1" si="83"/>
        <v>0.67968749999999978</v>
      </c>
      <c r="AE130" s="9">
        <f t="shared" ca="1" si="47"/>
        <v>65</v>
      </c>
      <c r="AF130" s="10">
        <f t="shared" ca="1" si="61"/>
        <v>7.5231481481481482E-4</v>
      </c>
      <c r="AG130" s="10">
        <f t="shared" ca="1" si="84"/>
        <v>0.68043981481481464</v>
      </c>
      <c r="AH130" s="9" t="str">
        <f t="shared" ca="1" si="48"/>
        <v>Quesadilla</v>
      </c>
      <c r="AI130" s="8">
        <f t="shared" ca="1" si="85"/>
        <v>0.68043981481481464</v>
      </c>
      <c r="AJ130" s="23">
        <f t="shared" ca="1" si="86"/>
        <v>0</v>
      </c>
      <c r="AK130" s="8">
        <f t="shared" ca="1" si="88"/>
        <v>0.68043981481481464</v>
      </c>
      <c r="AL130" s="7">
        <f t="shared" ca="1" si="49"/>
        <v>25</v>
      </c>
      <c r="AM130" s="8">
        <f t="shared" ca="1" si="62"/>
        <v>2.8935185185185184E-4</v>
      </c>
      <c r="AN130" s="8">
        <f t="shared" ca="1" si="63"/>
        <v>0.6807291666666665</v>
      </c>
      <c r="AO130" s="7" t="str">
        <f t="shared" ca="1" si="50"/>
        <v>Debit</v>
      </c>
      <c r="AP130" s="1">
        <f t="shared" ca="1" si="64"/>
        <v>0</v>
      </c>
      <c r="AQ130" s="1">
        <f t="shared" ca="1" si="51"/>
        <v>2.3263888888888887E-3</v>
      </c>
      <c r="AR130">
        <f t="shared" si="65"/>
        <v>1</v>
      </c>
      <c r="AS130" s="33">
        <f t="shared" ca="1" si="87"/>
        <v>0</v>
      </c>
      <c r="AT130" s="33">
        <f t="shared" ca="1" si="66"/>
        <v>2.3263888888888887E-3</v>
      </c>
      <c r="AX130">
        <f t="shared" si="89"/>
        <v>126</v>
      </c>
      <c r="AY130" s="33">
        <v>7.3903048237241274E-4</v>
      </c>
      <c r="BD130" s="34"/>
    </row>
    <row r="131" spans="1:56">
      <c r="A131" s="2">
        <v>172</v>
      </c>
      <c r="B131" s="1">
        <f t="shared" si="52"/>
        <v>1.9907407407407408E-3</v>
      </c>
      <c r="C131" s="5">
        <f t="shared" si="67"/>
        <v>0.68039351851851826</v>
      </c>
      <c r="D131" s="18">
        <f t="shared" si="46"/>
        <v>0.68039351851851826</v>
      </c>
      <c r="E131" s="21">
        <f t="shared" ca="1" si="68"/>
        <v>0</v>
      </c>
      <c r="F131" s="18">
        <f t="shared" ca="1" si="69"/>
        <v>0.68039351851851826</v>
      </c>
      <c r="G131" s="25">
        <f t="shared" ca="1" si="53"/>
        <v>22</v>
      </c>
      <c r="H131" s="18">
        <f t="shared" ca="1" si="70"/>
        <v>2.5462962962962961E-4</v>
      </c>
      <c r="I131" s="18">
        <f t="shared" ca="1" si="71"/>
        <v>0.68064814814814789</v>
      </c>
      <c r="J131" s="16">
        <f t="shared" ca="1" si="72"/>
        <v>0.68064814814814789</v>
      </c>
      <c r="K131" s="23">
        <f t="shared" ca="1" si="73"/>
        <v>0</v>
      </c>
      <c r="L131" s="16">
        <f t="shared" ca="1" si="74"/>
        <v>0.68064814814814789</v>
      </c>
      <c r="M131" s="15">
        <f t="shared" ca="1" si="54"/>
        <v>24</v>
      </c>
      <c r="N131" s="16">
        <f t="shared" ca="1" si="55"/>
        <v>2.7777777777777778E-4</v>
      </c>
      <c r="O131" s="16">
        <f t="shared" ca="1" si="75"/>
        <v>0.68092592592592571</v>
      </c>
      <c r="P131" s="14">
        <f t="shared" ca="1" si="76"/>
        <v>0.68092592592592571</v>
      </c>
      <c r="Q131" s="23">
        <f>0</f>
        <v>0</v>
      </c>
      <c r="R131" s="14">
        <f t="shared" ca="1" si="77"/>
        <v>0.68092592592592571</v>
      </c>
      <c r="S131" s="13">
        <f t="shared" ca="1" si="56"/>
        <v>23</v>
      </c>
      <c r="T131" s="14">
        <f t="shared" ca="1" si="57"/>
        <v>2.6620370370370372E-4</v>
      </c>
      <c r="U131" s="14">
        <f t="shared" ca="1" si="78"/>
        <v>0.68119212962962938</v>
      </c>
      <c r="V131" s="12">
        <f t="shared" ca="1" si="79"/>
        <v>0.68119212962962938</v>
      </c>
      <c r="W131" s="23">
        <f>0</f>
        <v>0</v>
      </c>
      <c r="X131" s="12">
        <f t="shared" ca="1" si="80"/>
        <v>0.68119212962962938</v>
      </c>
      <c r="Y131" s="11">
        <f t="shared" ca="1" si="58"/>
        <v>33</v>
      </c>
      <c r="Z131" s="12">
        <f t="shared" ca="1" si="59"/>
        <v>3.8194444444444446E-4</v>
      </c>
      <c r="AA131" s="12">
        <f t="shared" ca="1" si="81"/>
        <v>0.68157407407407378</v>
      </c>
      <c r="AB131" s="10">
        <f t="shared" ca="1" si="82"/>
        <v>0.68157407407407378</v>
      </c>
      <c r="AC131" s="45">
        <f t="shared" ca="1" si="60"/>
        <v>0</v>
      </c>
      <c r="AD131" s="10">
        <f t="shared" ca="1" si="83"/>
        <v>0.68157407407407378</v>
      </c>
      <c r="AE131" s="9">
        <f t="shared" ca="1" si="47"/>
        <v>45</v>
      </c>
      <c r="AF131" s="10">
        <f t="shared" ca="1" si="61"/>
        <v>5.2083333333333333E-4</v>
      </c>
      <c r="AG131" s="10">
        <f t="shared" ca="1" si="84"/>
        <v>0.68209490740740708</v>
      </c>
      <c r="AH131" s="9" t="str">
        <f t="shared" ca="1" si="48"/>
        <v>Bowl</v>
      </c>
      <c r="AI131" s="8">
        <f t="shared" ca="1" si="85"/>
        <v>0.68209490740740708</v>
      </c>
      <c r="AJ131" s="23">
        <f t="shared" ca="1" si="86"/>
        <v>0</v>
      </c>
      <c r="AK131" s="8">
        <f t="shared" ca="1" si="88"/>
        <v>0.68209490740740708</v>
      </c>
      <c r="AL131" s="7">
        <f t="shared" ca="1" si="49"/>
        <v>27</v>
      </c>
      <c r="AM131" s="8">
        <f t="shared" ca="1" si="62"/>
        <v>3.1250000000000001E-4</v>
      </c>
      <c r="AN131" s="8">
        <f t="shared" ca="1" si="63"/>
        <v>0.68240740740740713</v>
      </c>
      <c r="AO131" s="7" t="str">
        <f t="shared" ca="1" si="50"/>
        <v>Debit</v>
      </c>
      <c r="AP131" s="1">
        <f t="shared" ca="1" si="64"/>
        <v>0</v>
      </c>
      <c r="AQ131" s="1">
        <f t="shared" ca="1" si="51"/>
        <v>2.0138888888888888E-3</v>
      </c>
      <c r="AR131">
        <f t="shared" si="65"/>
        <v>1</v>
      </c>
      <c r="AS131" s="33">
        <f t="shared" ca="1" si="87"/>
        <v>0</v>
      </c>
      <c r="AT131" s="33">
        <f t="shared" ca="1" si="66"/>
        <v>2.0138888888888888E-3</v>
      </c>
      <c r="AX131">
        <f t="shared" si="89"/>
        <v>127</v>
      </c>
      <c r="AY131" s="33">
        <v>1.1341797123586826E-3</v>
      </c>
      <c r="BD131" s="34"/>
    </row>
    <row r="132" spans="1:56">
      <c r="A132" s="2">
        <v>217</v>
      </c>
      <c r="B132" s="1">
        <f t="shared" si="52"/>
        <v>2.5115740740740741E-3</v>
      </c>
      <c r="C132" s="5">
        <f t="shared" si="67"/>
        <v>0.68290509259259236</v>
      </c>
      <c r="D132" s="18">
        <f t="shared" si="46"/>
        <v>0.68290509259259236</v>
      </c>
      <c r="E132" s="21">
        <f t="shared" ca="1" si="68"/>
        <v>0</v>
      </c>
      <c r="F132" s="18">
        <f t="shared" ca="1" si="69"/>
        <v>0.68290509259259236</v>
      </c>
      <c r="G132" s="25">
        <f t="shared" ca="1" si="53"/>
        <v>14</v>
      </c>
      <c r="H132" s="18">
        <f t="shared" ca="1" si="70"/>
        <v>1.6203703703703703E-4</v>
      </c>
      <c r="I132" s="18">
        <f t="shared" ca="1" si="71"/>
        <v>0.68306712962962934</v>
      </c>
      <c r="J132" s="16">
        <f t="shared" ca="1" si="72"/>
        <v>0.68306712962962934</v>
      </c>
      <c r="K132" s="23">
        <f t="shared" ca="1" si="73"/>
        <v>0</v>
      </c>
      <c r="L132" s="16">
        <f t="shared" ca="1" si="74"/>
        <v>0.68306712962962934</v>
      </c>
      <c r="M132" s="15">
        <f t="shared" ca="1" si="54"/>
        <v>16</v>
      </c>
      <c r="N132" s="16">
        <f t="shared" ca="1" si="55"/>
        <v>1.8518518518518518E-4</v>
      </c>
      <c r="O132" s="16">
        <f t="shared" ca="1" si="75"/>
        <v>0.68325231481481452</v>
      </c>
      <c r="P132" s="14">
        <f t="shared" ca="1" si="76"/>
        <v>0.68325231481481452</v>
      </c>
      <c r="Q132" s="23">
        <f>0</f>
        <v>0</v>
      </c>
      <c r="R132" s="14">
        <f t="shared" ca="1" si="77"/>
        <v>0.68325231481481452</v>
      </c>
      <c r="S132" s="13">
        <f t="shared" ca="1" si="56"/>
        <v>32</v>
      </c>
      <c r="T132" s="14">
        <f t="shared" ca="1" si="57"/>
        <v>3.7037037037037035E-4</v>
      </c>
      <c r="U132" s="14">
        <f t="shared" ca="1" si="78"/>
        <v>0.68362268518518488</v>
      </c>
      <c r="V132" s="12">
        <f t="shared" ca="1" si="79"/>
        <v>0.68362268518518488</v>
      </c>
      <c r="W132" s="23">
        <f>0</f>
        <v>0</v>
      </c>
      <c r="X132" s="12">
        <f t="shared" ca="1" si="80"/>
        <v>0.68362268518518488</v>
      </c>
      <c r="Y132" s="11">
        <f t="shared" ca="1" si="58"/>
        <v>48</v>
      </c>
      <c r="Z132" s="12">
        <f t="shared" ca="1" si="59"/>
        <v>5.5555555555555556E-4</v>
      </c>
      <c r="AA132" s="12">
        <f t="shared" ca="1" si="81"/>
        <v>0.68417824074074041</v>
      </c>
      <c r="AB132" s="10">
        <f t="shared" ca="1" si="82"/>
        <v>0.68417824074074041</v>
      </c>
      <c r="AC132" s="45">
        <f t="shared" ca="1" si="60"/>
        <v>0</v>
      </c>
      <c r="AD132" s="10">
        <f t="shared" ca="1" si="83"/>
        <v>0.68417824074074041</v>
      </c>
      <c r="AE132" s="9">
        <f t="shared" ca="1" si="47"/>
        <v>24</v>
      </c>
      <c r="AF132" s="10">
        <f t="shared" ca="1" si="61"/>
        <v>2.7777777777777778E-4</v>
      </c>
      <c r="AG132" s="10">
        <f t="shared" ca="1" si="84"/>
        <v>0.68445601851851823</v>
      </c>
      <c r="AH132" s="9" t="str">
        <f t="shared" ca="1" si="48"/>
        <v>Bowl</v>
      </c>
      <c r="AI132" s="8">
        <f t="shared" ca="1" si="85"/>
        <v>0.68445601851851823</v>
      </c>
      <c r="AJ132" s="23">
        <f t="shared" ca="1" si="86"/>
        <v>0</v>
      </c>
      <c r="AK132" s="8">
        <f t="shared" ca="1" si="88"/>
        <v>0.68445601851851823</v>
      </c>
      <c r="AL132" s="7">
        <f t="shared" ca="1" si="49"/>
        <v>19</v>
      </c>
      <c r="AM132" s="8">
        <f t="shared" ca="1" si="62"/>
        <v>2.199074074074074E-4</v>
      </c>
      <c r="AN132" s="8">
        <f t="shared" ca="1" si="63"/>
        <v>0.68467592592592563</v>
      </c>
      <c r="AO132" s="7" t="str">
        <f t="shared" ca="1" si="50"/>
        <v>Debit</v>
      </c>
      <c r="AP132" s="1">
        <f t="shared" ca="1" si="64"/>
        <v>0</v>
      </c>
      <c r="AQ132" s="1">
        <f t="shared" ca="1" si="51"/>
        <v>1.7708333333333335E-3</v>
      </c>
      <c r="AR132">
        <f t="shared" si="65"/>
        <v>1</v>
      </c>
      <c r="AS132" s="33">
        <f t="shared" ca="1" si="87"/>
        <v>0</v>
      </c>
      <c r="AT132" s="33">
        <f t="shared" ca="1" si="66"/>
        <v>1.7708333333333335E-3</v>
      </c>
      <c r="AX132">
        <f t="shared" si="89"/>
        <v>128</v>
      </c>
      <c r="AY132" s="33">
        <v>7.4770109456536447E-4</v>
      </c>
      <c r="BD132" s="34"/>
    </row>
    <row r="133" spans="1:56">
      <c r="A133" s="2">
        <v>165</v>
      </c>
      <c r="B133" s="1">
        <f t="shared" si="52"/>
        <v>1.9097222222222222E-3</v>
      </c>
      <c r="C133" s="5">
        <f t="shared" si="67"/>
        <v>0.68481481481481454</v>
      </c>
      <c r="D133" s="18">
        <f t="shared" ref="D133:D196" si="90">C133</f>
        <v>0.68481481481481454</v>
      </c>
      <c r="E133" s="21">
        <f t="shared" ca="1" si="68"/>
        <v>0</v>
      </c>
      <c r="F133" s="18">
        <f t="shared" ca="1" si="69"/>
        <v>0.68481481481481454</v>
      </c>
      <c r="G133" s="25">
        <f t="shared" ca="1" si="53"/>
        <v>14</v>
      </c>
      <c r="H133" s="18">
        <f t="shared" ca="1" si="70"/>
        <v>1.6203703703703703E-4</v>
      </c>
      <c r="I133" s="18">
        <f t="shared" ca="1" si="71"/>
        <v>0.68497685185185153</v>
      </c>
      <c r="J133" s="16">
        <f t="shared" ca="1" si="72"/>
        <v>0.68497685185185153</v>
      </c>
      <c r="K133" s="23">
        <f t="shared" ca="1" si="73"/>
        <v>0</v>
      </c>
      <c r="L133" s="16">
        <f t="shared" ca="1" si="74"/>
        <v>0.68497685185185153</v>
      </c>
      <c r="M133" s="15">
        <f t="shared" ca="1" si="54"/>
        <v>13</v>
      </c>
      <c r="N133" s="16">
        <f t="shared" ca="1" si="55"/>
        <v>1.5046296296296297E-4</v>
      </c>
      <c r="O133" s="16">
        <f t="shared" ca="1" si="75"/>
        <v>0.68512731481481448</v>
      </c>
      <c r="P133" s="14">
        <f t="shared" ca="1" si="76"/>
        <v>0.68512731481481448</v>
      </c>
      <c r="Q133" s="23">
        <f>0</f>
        <v>0</v>
      </c>
      <c r="R133" s="14">
        <f t="shared" ca="1" si="77"/>
        <v>0.68512731481481448</v>
      </c>
      <c r="S133" s="13">
        <f t="shared" ca="1" si="56"/>
        <v>25</v>
      </c>
      <c r="T133" s="14">
        <f t="shared" ca="1" si="57"/>
        <v>2.8935185185185184E-4</v>
      </c>
      <c r="U133" s="14">
        <f t="shared" ca="1" si="78"/>
        <v>0.68541666666666634</v>
      </c>
      <c r="V133" s="12">
        <f t="shared" ca="1" si="79"/>
        <v>0.68541666666666634</v>
      </c>
      <c r="W133" s="23">
        <f>0</f>
        <v>0</v>
      </c>
      <c r="X133" s="12">
        <f t="shared" ca="1" si="80"/>
        <v>0.68541666666666634</v>
      </c>
      <c r="Y133" s="11">
        <f t="shared" ca="1" si="58"/>
        <v>45</v>
      </c>
      <c r="Z133" s="12">
        <f t="shared" ca="1" si="59"/>
        <v>5.2083333333333333E-4</v>
      </c>
      <c r="AA133" s="12">
        <f t="shared" ca="1" si="81"/>
        <v>0.68593749999999964</v>
      </c>
      <c r="AB133" s="10">
        <f t="shared" ca="1" si="82"/>
        <v>0.68593749999999964</v>
      </c>
      <c r="AC133" s="45">
        <f t="shared" ca="1" si="60"/>
        <v>0</v>
      </c>
      <c r="AD133" s="10">
        <f t="shared" ca="1" si="83"/>
        <v>0.68593749999999964</v>
      </c>
      <c r="AE133" s="9">
        <f t="shared" ref="AE133:AE196" ca="1" si="91">IF(AH133=$AD$355,RANDBETWEEN($AE$355,$AF$355),IF(AH133=$AD$356,RANDBETWEEN($AE$356,$AF$356),RANDBETWEEN($AE$357,$AF$357)))</f>
        <v>43</v>
      </c>
      <c r="AF133" s="10">
        <f t="shared" ca="1" si="61"/>
        <v>4.9768518518518521E-4</v>
      </c>
      <c r="AG133" s="10">
        <f t="shared" ca="1" si="84"/>
        <v>0.68643518518518487</v>
      </c>
      <c r="AH133" s="9" t="str">
        <f t="shared" ref="AH133:AH196" ca="1" si="92">IF(RAND()&lt;$AC$355,$AD$355,IF(RAND()&lt;$AC$356,$AD$356,$AD$357))</f>
        <v>Burrito</v>
      </c>
      <c r="AI133" s="8">
        <f t="shared" ca="1" si="85"/>
        <v>0.68643518518518487</v>
      </c>
      <c r="AJ133" s="23">
        <f t="shared" ca="1" si="86"/>
        <v>0</v>
      </c>
      <c r="AK133" s="8">
        <f t="shared" ca="1" si="88"/>
        <v>0.68643518518518487</v>
      </c>
      <c r="AL133" s="7">
        <f t="shared" ref="AL133:AL196" ca="1" si="93">IF(AO133=$AK$355,RANDBETWEEN($AL$355,$AM$355),RANDBETWEEN($AL$356,$AM$356))</f>
        <v>18</v>
      </c>
      <c r="AM133" s="8">
        <f t="shared" ca="1" si="62"/>
        <v>2.0833333333333335E-4</v>
      </c>
      <c r="AN133" s="8">
        <f t="shared" ca="1" si="63"/>
        <v>0.68664351851851824</v>
      </c>
      <c r="AO133" s="7" t="str">
        <f t="shared" ref="AO133:AO196" ca="1" si="94">IF(RAND()&lt;$AJ$355,$AK$355,$AK$356)</f>
        <v>Debit</v>
      </c>
      <c r="AP133" s="1">
        <f t="shared" ca="1" si="64"/>
        <v>0</v>
      </c>
      <c r="AQ133" s="1">
        <f t="shared" ref="AQ133:AQ196" ca="1" si="95">AM133+AF133+Z133+T133+N133+H133</f>
        <v>1.8287037037037035E-3</v>
      </c>
      <c r="AR133">
        <f t="shared" si="65"/>
        <v>1</v>
      </c>
      <c r="AS133" s="33">
        <f t="shared" ca="1" si="87"/>
        <v>0</v>
      </c>
      <c r="AT133" s="33">
        <f t="shared" ca="1" si="66"/>
        <v>1.8287037037037035E-3</v>
      </c>
      <c r="AX133">
        <f t="shared" si="89"/>
        <v>129</v>
      </c>
      <c r="AY133" s="33">
        <v>7.8548587247051873E-4</v>
      </c>
      <c r="BD133" s="34"/>
    </row>
    <row r="134" spans="1:56">
      <c r="A134" s="2">
        <v>157</v>
      </c>
      <c r="B134" s="1">
        <f t="shared" ref="B134:B197" si="96">A134/86400</f>
        <v>1.8171296296296297E-3</v>
      </c>
      <c r="C134" s="5">
        <f t="shared" si="67"/>
        <v>0.6866319444444442</v>
      </c>
      <c r="D134" s="18">
        <f t="shared" si="90"/>
        <v>0.6866319444444442</v>
      </c>
      <c r="E134" s="21">
        <f t="shared" ca="1" si="68"/>
        <v>0</v>
      </c>
      <c r="F134" s="18">
        <f t="shared" ca="1" si="69"/>
        <v>0.6866319444444442</v>
      </c>
      <c r="G134" s="25">
        <f t="shared" ref="G134:G197" ca="1" si="97">RANDBETWEEN(10,30)</f>
        <v>22</v>
      </c>
      <c r="H134" s="18">
        <f t="shared" ca="1" si="70"/>
        <v>2.5462962962962961E-4</v>
      </c>
      <c r="I134" s="18">
        <f t="shared" ca="1" si="71"/>
        <v>0.68688657407407383</v>
      </c>
      <c r="J134" s="16">
        <f t="shared" ca="1" si="72"/>
        <v>0.68688657407407383</v>
      </c>
      <c r="K134" s="23">
        <f t="shared" ca="1" si="73"/>
        <v>0</v>
      </c>
      <c r="L134" s="16">
        <f t="shared" ca="1" si="74"/>
        <v>0.68688657407407383</v>
      </c>
      <c r="M134" s="15">
        <f t="shared" ref="M134:M197" ca="1" si="98">RANDBETWEEN(8,35)</f>
        <v>24</v>
      </c>
      <c r="N134" s="16">
        <f t="shared" ref="N134:N197" ca="1" si="99">M134/86400</f>
        <v>2.7777777777777778E-4</v>
      </c>
      <c r="O134" s="16">
        <f t="shared" ca="1" si="75"/>
        <v>0.68716435185185165</v>
      </c>
      <c r="P134" s="14">
        <f t="shared" ca="1" si="76"/>
        <v>0.68716435185185165</v>
      </c>
      <c r="Q134" s="23">
        <f>0</f>
        <v>0</v>
      </c>
      <c r="R134" s="14">
        <f t="shared" ca="1" si="77"/>
        <v>0.68716435185185165</v>
      </c>
      <c r="S134" s="13">
        <f t="shared" ref="S134:S197" ca="1" si="100">RANDBETWEEN(15,45)</f>
        <v>33</v>
      </c>
      <c r="T134" s="14">
        <f t="shared" ref="T134:T197" ca="1" si="101">S134/86400</f>
        <v>3.8194444444444446E-4</v>
      </c>
      <c r="U134" s="14">
        <f t="shared" ca="1" si="78"/>
        <v>0.68754629629629604</v>
      </c>
      <c r="V134" s="12">
        <f t="shared" ca="1" si="79"/>
        <v>0.68754629629629604</v>
      </c>
      <c r="W134" s="23">
        <f>0</f>
        <v>0</v>
      </c>
      <c r="X134" s="12">
        <f t="shared" ca="1" si="80"/>
        <v>0.68754629629629604</v>
      </c>
      <c r="Y134" s="11">
        <f t="shared" ref="Y134:Y197" ca="1" si="102">RANDBETWEEN(20,50)</f>
        <v>23</v>
      </c>
      <c r="Z134" s="12">
        <f t="shared" ref="Z134:Z197" ca="1" si="103">Y134/86400</f>
        <v>2.6620370370370372E-4</v>
      </c>
      <c r="AA134" s="12">
        <f t="shared" ca="1" si="81"/>
        <v>0.68781249999999972</v>
      </c>
      <c r="AB134" s="10">
        <f t="shared" ca="1" si="82"/>
        <v>0.68781249999999972</v>
      </c>
      <c r="AC134" s="45">
        <f t="shared" ref="AC134:AC197" ca="1" si="104">MAX(0,(AG133-AB134))</f>
        <v>0</v>
      </c>
      <c r="AD134" s="10">
        <f t="shared" ca="1" si="83"/>
        <v>0.68781249999999972</v>
      </c>
      <c r="AE134" s="9">
        <f t="shared" ca="1" si="91"/>
        <v>49</v>
      </c>
      <c r="AF134" s="10">
        <f t="shared" ref="AF134:AF197" ca="1" si="105">AE134/86400</f>
        <v>5.6712962962962967E-4</v>
      </c>
      <c r="AG134" s="10">
        <f t="shared" ca="1" si="84"/>
        <v>0.6883796296296294</v>
      </c>
      <c r="AH134" s="9" t="str">
        <f t="shared" ca="1" si="92"/>
        <v>Burrito</v>
      </c>
      <c r="AI134" s="8">
        <f t="shared" ca="1" si="85"/>
        <v>0.6883796296296294</v>
      </c>
      <c r="AJ134" s="23">
        <f t="shared" ca="1" si="86"/>
        <v>0</v>
      </c>
      <c r="AK134" s="8">
        <f t="shared" ca="1" si="88"/>
        <v>0.6883796296296294</v>
      </c>
      <c r="AL134" s="7">
        <f t="shared" ca="1" si="93"/>
        <v>21</v>
      </c>
      <c r="AM134" s="8">
        <f t="shared" ref="AM134:AM197" ca="1" si="106">AL134/86400</f>
        <v>2.4305555555555555E-4</v>
      </c>
      <c r="AN134" s="8">
        <f t="shared" ref="AN134:AN197" ca="1" si="107">AK134+AM134</f>
        <v>0.68862268518518499</v>
      </c>
      <c r="AO134" s="7" t="str">
        <f t="shared" ca="1" si="94"/>
        <v>Debit</v>
      </c>
      <c r="AP134" s="1">
        <f t="shared" ref="AP134:AP197" ca="1" si="108">E134+K134+Q134+W134+AC134+AJ134</f>
        <v>0</v>
      </c>
      <c r="AQ134" s="1">
        <f t="shared" ca="1" si="95"/>
        <v>1.9907407407407408E-3</v>
      </c>
      <c r="AR134">
        <f t="shared" ref="AR134:AR197" si="109">IF(C134&lt;$H$1, 1,0)</f>
        <v>1</v>
      </c>
      <c r="AS134" s="33">
        <f t="shared" ca="1" si="87"/>
        <v>0</v>
      </c>
      <c r="AT134" s="33">
        <f t="shared" ref="AT134:AT197" ca="1" si="110">AQ134*AR134</f>
        <v>1.9907407407407408E-3</v>
      </c>
      <c r="AX134">
        <f t="shared" si="89"/>
        <v>130</v>
      </c>
      <c r="AY134" s="33">
        <v>7.8226422298593274E-4</v>
      </c>
    </row>
    <row r="135" spans="1:56">
      <c r="A135" s="2">
        <v>145</v>
      </c>
      <c r="B135" s="1">
        <f t="shared" si="96"/>
        <v>1.6782407407407408E-3</v>
      </c>
      <c r="C135" s="5">
        <f t="shared" ref="C135:C198" si="111">C134+B135</f>
        <v>0.68831018518518494</v>
      </c>
      <c r="D135" s="18">
        <f t="shared" si="90"/>
        <v>0.68831018518518494</v>
      </c>
      <c r="E135" s="21">
        <f t="shared" ref="E135:E198" ca="1" si="112">MAX(0,(I134-D135))</f>
        <v>0</v>
      </c>
      <c r="F135" s="18">
        <f t="shared" ref="F135:F198" ca="1" si="113">D135+E135</f>
        <v>0.68831018518518494</v>
      </c>
      <c r="G135" s="25">
        <f t="shared" ca="1" si="97"/>
        <v>17</v>
      </c>
      <c r="H135" s="18">
        <f t="shared" ref="H135:H198" ca="1" si="114">G135/86400</f>
        <v>1.9675925925925926E-4</v>
      </c>
      <c r="I135" s="18">
        <f t="shared" ref="I135:I198" ca="1" si="115">F135+H135</f>
        <v>0.68850694444444416</v>
      </c>
      <c r="J135" s="16">
        <f t="shared" ref="J135:J198" ca="1" si="116">I135</f>
        <v>0.68850694444444416</v>
      </c>
      <c r="K135" s="23">
        <f t="shared" ref="K135:K198" ca="1" si="117">MAX(0,(AA134-J135))</f>
        <v>0</v>
      </c>
      <c r="L135" s="16">
        <f t="shared" ref="L135:L198" ca="1" si="118">J135+K135</f>
        <v>0.68850694444444416</v>
      </c>
      <c r="M135" s="15">
        <f t="shared" ca="1" si="98"/>
        <v>24</v>
      </c>
      <c r="N135" s="16">
        <f t="shared" ca="1" si="99"/>
        <v>2.7777777777777778E-4</v>
      </c>
      <c r="O135" s="16">
        <f t="shared" ref="O135:O198" ca="1" si="119">L135+N135</f>
        <v>0.68878472222222198</v>
      </c>
      <c r="P135" s="14">
        <f t="shared" ref="P135:P198" ca="1" si="120">O135</f>
        <v>0.68878472222222198</v>
      </c>
      <c r="Q135" s="23">
        <f>0</f>
        <v>0</v>
      </c>
      <c r="R135" s="14">
        <f t="shared" ref="R135:R198" ca="1" si="121">P135+Q135</f>
        <v>0.68878472222222198</v>
      </c>
      <c r="S135" s="13">
        <f t="shared" ca="1" si="100"/>
        <v>36</v>
      </c>
      <c r="T135" s="14">
        <f t="shared" ca="1" si="101"/>
        <v>4.1666666666666669E-4</v>
      </c>
      <c r="U135" s="14">
        <f t="shared" ref="U135:U198" ca="1" si="122">R135+T135</f>
        <v>0.6892013888888886</v>
      </c>
      <c r="V135" s="12">
        <f t="shared" ref="V135:V198" ca="1" si="123">U135</f>
        <v>0.6892013888888886</v>
      </c>
      <c r="W135" s="23">
        <f>0</f>
        <v>0</v>
      </c>
      <c r="X135" s="12">
        <f t="shared" ref="X135:X198" ca="1" si="124">V135+W135</f>
        <v>0.6892013888888886</v>
      </c>
      <c r="Y135" s="11">
        <f t="shared" ca="1" si="102"/>
        <v>48</v>
      </c>
      <c r="Z135" s="12">
        <f t="shared" ca="1" si="103"/>
        <v>5.5555555555555556E-4</v>
      </c>
      <c r="AA135" s="12">
        <f t="shared" ref="AA135:AA198" ca="1" si="125">X135+Z135</f>
        <v>0.68975694444444413</v>
      </c>
      <c r="AB135" s="10">
        <f t="shared" ref="AB135:AB198" ca="1" si="126">AA135</f>
        <v>0.68975694444444413</v>
      </c>
      <c r="AC135" s="45">
        <f t="shared" ca="1" si="104"/>
        <v>0</v>
      </c>
      <c r="AD135" s="10">
        <f t="shared" ref="AD135:AD198" ca="1" si="127">AB135+AC135</f>
        <v>0.68975694444444413</v>
      </c>
      <c r="AE135" s="9">
        <f t="shared" ca="1" si="91"/>
        <v>40</v>
      </c>
      <c r="AF135" s="10">
        <f t="shared" ca="1" si="105"/>
        <v>4.6296296296296298E-4</v>
      </c>
      <c r="AG135" s="10">
        <f t="shared" ref="AG135:AG198" ca="1" si="128">AD135+AF135</f>
        <v>0.69021990740740713</v>
      </c>
      <c r="AH135" s="9" t="str">
        <f t="shared" ca="1" si="92"/>
        <v>Bowl</v>
      </c>
      <c r="AI135" s="8">
        <f t="shared" ref="AI135:AI198" ca="1" si="129">AG135</f>
        <v>0.69021990740740713</v>
      </c>
      <c r="AJ135" s="23">
        <f t="shared" ref="AJ135:AJ198" ca="1" si="130">MAX(0,(AN134-AI135))</f>
        <v>0</v>
      </c>
      <c r="AK135" s="8">
        <f t="shared" ca="1" si="88"/>
        <v>0.69021990740740713</v>
      </c>
      <c r="AL135" s="7">
        <f t="shared" ca="1" si="93"/>
        <v>27</v>
      </c>
      <c r="AM135" s="8">
        <f t="shared" ca="1" si="106"/>
        <v>3.1250000000000001E-4</v>
      </c>
      <c r="AN135" s="8">
        <f t="shared" ca="1" si="107"/>
        <v>0.69053240740740718</v>
      </c>
      <c r="AO135" s="7" t="str">
        <f t="shared" ca="1" si="94"/>
        <v>Debit</v>
      </c>
      <c r="AP135" s="1">
        <f t="shared" ca="1" si="108"/>
        <v>0</v>
      </c>
      <c r="AQ135" s="1">
        <f t="shared" ca="1" si="95"/>
        <v>2.2222222222222227E-3</v>
      </c>
      <c r="AR135">
        <f t="shared" si="109"/>
        <v>1</v>
      </c>
      <c r="AS135" s="33">
        <f t="shared" ref="AS135:AS198" ca="1" si="131">AP135*AR135</f>
        <v>0</v>
      </c>
      <c r="AT135" s="33">
        <f t="shared" ca="1" si="110"/>
        <v>2.2222222222222227E-3</v>
      </c>
      <c r="AX135">
        <f t="shared" si="89"/>
        <v>131</v>
      </c>
      <c r="AY135" s="33">
        <v>8.2120243095334543E-4</v>
      </c>
    </row>
    <row r="136" spans="1:56">
      <c r="A136" s="2">
        <v>113</v>
      </c>
      <c r="B136" s="1">
        <f t="shared" si="96"/>
        <v>1.3078703703703703E-3</v>
      </c>
      <c r="C136" s="5">
        <f t="shared" si="111"/>
        <v>0.68961805555555533</v>
      </c>
      <c r="D136" s="18">
        <f t="shared" si="90"/>
        <v>0.68961805555555533</v>
      </c>
      <c r="E136" s="21">
        <f t="shared" ca="1" si="112"/>
        <v>0</v>
      </c>
      <c r="F136" s="18">
        <f t="shared" ca="1" si="113"/>
        <v>0.68961805555555533</v>
      </c>
      <c r="G136" s="25">
        <f t="shared" ca="1" si="97"/>
        <v>15</v>
      </c>
      <c r="H136" s="18">
        <f t="shared" ca="1" si="114"/>
        <v>1.7361111111111112E-4</v>
      </c>
      <c r="I136" s="18">
        <f t="shared" ca="1" si="115"/>
        <v>0.68979166666666647</v>
      </c>
      <c r="J136" s="16">
        <f t="shared" ca="1" si="116"/>
        <v>0.68979166666666647</v>
      </c>
      <c r="K136" s="23">
        <f t="shared" ca="1" si="117"/>
        <v>0</v>
      </c>
      <c r="L136" s="16">
        <f t="shared" ca="1" si="118"/>
        <v>0.68979166666666647</v>
      </c>
      <c r="M136" s="15">
        <f t="shared" ca="1" si="98"/>
        <v>34</v>
      </c>
      <c r="N136" s="16">
        <f t="shared" ca="1" si="99"/>
        <v>3.9351851851851852E-4</v>
      </c>
      <c r="O136" s="16">
        <f t="shared" ca="1" si="119"/>
        <v>0.69018518518518501</v>
      </c>
      <c r="P136" s="14">
        <f t="shared" ca="1" si="120"/>
        <v>0.69018518518518501</v>
      </c>
      <c r="Q136" s="23">
        <f>0</f>
        <v>0</v>
      </c>
      <c r="R136" s="14">
        <f t="shared" ca="1" si="121"/>
        <v>0.69018518518518501</v>
      </c>
      <c r="S136" s="13">
        <f t="shared" ca="1" si="100"/>
        <v>44</v>
      </c>
      <c r="T136" s="14">
        <f t="shared" ca="1" si="101"/>
        <v>5.0925925925925921E-4</v>
      </c>
      <c r="U136" s="14">
        <f t="shared" ca="1" si="122"/>
        <v>0.69069444444444428</v>
      </c>
      <c r="V136" s="12">
        <f t="shared" ca="1" si="123"/>
        <v>0.69069444444444428</v>
      </c>
      <c r="W136" s="23">
        <f>0</f>
        <v>0</v>
      </c>
      <c r="X136" s="12">
        <f t="shared" ca="1" si="124"/>
        <v>0.69069444444444428</v>
      </c>
      <c r="Y136" s="11">
        <f t="shared" ca="1" si="102"/>
        <v>32</v>
      </c>
      <c r="Z136" s="12">
        <f t="shared" ca="1" si="103"/>
        <v>3.7037037037037035E-4</v>
      </c>
      <c r="AA136" s="12">
        <f t="shared" ca="1" si="125"/>
        <v>0.69106481481481463</v>
      </c>
      <c r="AB136" s="10">
        <f t="shared" ca="1" si="126"/>
        <v>0.69106481481481463</v>
      </c>
      <c r="AC136" s="45">
        <f t="shared" ca="1" si="104"/>
        <v>0</v>
      </c>
      <c r="AD136" s="10">
        <f t="shared" ca="1" si="127"/>
        <v>0.69106481481481463</v>
      </c>
      <c r="AE136" s="9">
        <f t="shared" ca="1" si="91"/>
        <v>21</v>
      </c>
      <c r="AF136" s="10">
        <f t="shared" ca="1" si="105"/>
        <v>2.4305555555555555E-4</v>
      </c>
      <c r="AG136" s="10">
        <f t="shared" ca="1" si="128"/>
        <v>0.69130787037037023</v>
      </c>
      <c r="AH136" s="9" t="str">
        <f t="shared" ca="1" si="92"/>
        <v>Bowl</v>
      </c>
      <c r="AI136" s="8">
        <f t="shared" ca="1" si="129"/>
        <v>0.69130787037037023</v>
      </c>
      <c r="AJ136" s="23">
        <f t="shared" ca="1" si="130"/>
        <v>0</v>
      </c>
      <c r="AK136" s="8">
        <f t="shared" ca="1" si="88"/>
        <v>0.69130787037037023</v>
      </c>
      <c r="AL136" s="7">
        <f t="shared" ca="1" si="93"/>
        <v>20</v>
      </c>
      <c r="AM136" s="8">
        <f t="shared" ca="1" si="106"/>
        <v>2.3148148148148149E-4</v>
      </c>
      <c r="AN136" s="8">
        <f t="shared" ca="1" si="107"/>
        <v>0.69153935185185167</v>
      </c>
      <c r="AO136" s="7" t="str">
        <f t="shared" ca="1" si="94"/>
        <v>Debit</v>
      </c>
      <c r="AP136" s="1">
        <f t="shared" ca="1" si="108"/>
        <v>0</v>
      </c>
      <c r="AQ136" s="1">
        <f t="shared" ca="1" si="95"/>
        <v>1.9212962962962964E-3</v>
      </c>
      <c r="AR136">
        <f t="shared" si="109"/>
        <v>1</v>
      </c>
      <c r="AS136" s="33">
        <f t="shared" ca="1" si="131"/>
        <v>0</v>
      </c>
      <c r="AT136" s="33">
        <f t="shared" ca="1" si="110"/>
        <v>1.9212962962962964E-3</v>
      </c>
      <c r="AX136">
        <f t="shared" si="89"/>
        <v>132</v>
      </c>
      <c r="AY136" s="33">
        <v>6.4727313223877469E-4</v>
      </c>
    </row>
    <row r="137" spans="1:56">
      <c r="A137" s="2">
        <v>141</v>
      </c>
      <c r="B137" s="1">
        <f t="shared" si="96"/>
        <v>1.6319444444444445E-3</v>
      </c>
      <c r="C137" s="5">
        <f t="shared" si="111"/>
        <v>0.69124999999999981</v>
      </c>
      <c r="D137" s="18">
        <f t="shared" si="90"/>
        <v>0.69124999999999981</v>
      </c>
      <c r="E137" s="21">
        <f t="shared" ca="1" si="112"/>
        <v>0</v>
      </c>
      <c r="F137" s="18">
        <f t="shared" ca="1" si="113"/>
        <v>0.69124999999999981</v>
      </c>
      <c r="G137" s="25">
        <f t="shared" ca="1" si="97"/>
        <v>14</v>
      </c>
      <c r="H137" s="18">
        <f t="shared" ca="1" si="114"/>
        <v>1.6203703703703703E-4</v>
      </c>
      <c r="I137" s="18">
        <f t="shared" ca="1" si="115"/>
        <v>0.6914120370370368</v>
      </c>
      <c r="J137" s="16">
        <f t="shared" ca="1" si="116"/>
        <v>0.6914120370370368</v>
      </c>
      <c r="K137" s="23">
        <f t="shared" ca="1" si="117"/>
        <v>0</v>
      </c>
      <c r="L137" s="16">
        <f t="shared" ca="1" si="118"/>
        <v>0.6914120370370368</v>
      </c>
      <c r="M137" s="15">
        <f t="shared" ca="1" si="98"/>
        <v>22</v>
      </c>
      <c r="N137" s="16">
        <f t="shared" ca="1" si="99"/>
        <v>2.5462962962962961E-4</v>
      </c>
      <c r="O137" s="16">
        <f t="shared" ca="1" si="119"/>
        <v>0.69166666666666643</v>
      </c>
      <c r="P137" s="14">
        <f t="shared" ca="1" si="120"/>
        <v>0.69166666666666643</v>
      </c>
      <c r="Q137" s="23">
        <f>0</f>
        <v>0</v>
      </c>
      <c r="R137" s="14">
        <f t="shared" ca="1" si="121"/>
        <v>0.69166666666666643</v>
      </c>
      <c r="S137" s="13">
        <f t="shared" ca="1" si="100"/>
        <v>41</v>
      </c>
      <c r="T137" s="14">
        <f t="shared" ca="1" si="101"/>
        <v>4.7453703703703704E-4</v>
      </c>
      <c r="U137" s="14">
        <f t="shared" ca="1" si="122"/>
        <v>0.69214120370370347</v>
      </c>
      <c r="V137" s="12">
        <f t="shared" ca="1" si="123"/>
        <v>0.69214120370370347</v>
      </c>
      <c r="W137" s="23">
        <f>0</f>
        <v>0</v>
      </c>
      <c r="X137" s="12">
        <f t="shared" ca="1" si="124"/>
        <v>0.69214120370370347</v>
      </c>
      <c r="Y137" s="11">
        <f t="shared" ca="1" si="102"/>
        <v>36</v>
      </c>
      <c r="Z137" s="12">
        <f t="shared" ca="1" si="103"/>
        <v>4.1666666666666669E-4</v>
      </c>
      <c r="AA137" s="12">
        <f t="shared" ca="1" si="125"/>
        <v>0.69255787037037009</v>
      </c>
      <c r="AB137" s="10">
        <f t="shared" ca="1" si="126"/>
        <v>0.69255787037037009</v>
      </c>
      <c r="AC137" s="45">
        <f t="shared" ca="1" si="104"/>
        <v>0</v>
      </c>
      <c r="AD137" s="10">
        <f t="shared" ca="1" si="127"/>
        <v>0.69255787037037009</v>
      </c>
      <c r="AE137" s="9">
        <f t="shared" ca="1" si="91"/>
        <v>31</v>
      </c>
      <c r="AF137" s="10">
        <f t="shared" ca="1" si="105"/>
        <v>3.5879629629629629E-4</v>
      </c>
      <c r="AG137" s="10">
        <f t="shared" ca="1" si="128"/>
        <v>0.6929166666666664</v>
      </c>
      <c r="AH137" s="9" t="str">
        <f t="shared" ca="1" si="92"/>
        <v>Bowl</v>
      </c>
      <c r="AI137" s="8">
        <f t="shared" ca="1" si="129"/>
        <v>0.6929166666666664</v>
      </c>
      <c r="AJ137" s="23">
        <f t="shared" ca="1" si="130"/>
        <v>0</v>
      </c>
      <c r="AK137" s="8">
        <f t="shared" ref="AK137:AK200" ca="1" si="132">AI137+AJ137</f>
        <v>0.6929166666666664</v>
      </c>
      <c r="AL137" s="7">
        <f t="shared" ca="1" si="93"/>
        <v>28</v>
      </c>
      <c r="AM137" s="8">
        <f t="shared" ca="1" si="106"/>
        <v>3.2407407407407406E-4</v>
      </c>
      <c r="AN137" s="8">
        <f t="shared" ca="1" si="107"/>
        <v>0.69324074074074049</v>
      </c>
      <c r="AO137" s="7" t="str">
        <f t="shared" ca="1" si="94"/>
        <v>Debit</v>
      </c>
      <c r="AP137" s="1">
        <f t="shared" ca="1" si="108"/>
        <v>0</v>
      </c>
      <c r="AQ137" s="1">
        <f t="shared" ca="1" si="95"/>
        <v>1.9907407407407408E-3</v>
      </c>
      <c r="AR137">
        <f t="shared" si="109"/>
        <v>1</v>
      </c>
      <c r="AS137" s="33">
        <f t="shared" ca="1" si="131"/>
        <v>0</v>
      </c>
      <c r="AT137" s="33">
        <f t="shared" ca="1" si="110"/>
        <v>1.9907407407407408E-3</v>
      </c>
      <c r="AX137">
        <f t="shared" si="89"/>
        <v>133</v>
      </c>
      <c r="AY137" s="33">
        <v>7.8246309023803791E-4</v>
      </c>
    </row>
    <row r="138" spans="1:56">
      <c r="A138" s="2">
        <v>133</v>
      </c>
      <c r="B138" s="1">
        <f t="shared" si="96"/>
        <v>1.5393518518518519E-3</v>
      </c>
      <c r="C138" s="5">
        <f t="shared" si="111"/>
        <v>0.69278935185185164</v>
      </c>
      <c r="D138" s="18">
        <f t="shared" si="90"/>
        <v>0.69278935185185164</v>
      </c>
      <c r="E138" s="21">
        <f t="shared" ca="1" si="112"/>
        <v>0</v>
      </c>
      <c r="F138" s="18">
        <f t="shared" ca="1" si="113"/>
        <v>0.69278935185185164</v>
      </c>
      <c r="G138" s="25">
        <f t="shared" ca="1" si="97"/>
        <v>30</v>
      </c>
      <c r="H138" s="18">
        <f t="shared" ca="1" si="114"/>
        <v>3.4722222222222224E-4</v>
      </c>
      <c r="I138" s="18">
        <f t="shared" ca="1" si="115"/>
        <v>0.69313657407407392</v>
      </c>
      <c r="J138" s="16">
        <f t="shared" ca="1" si="116"/>
        <v>0.69313657407407392</v>
      </c>
      <c r="K138" s="23">
        <f t="shared" ca="1" si="117"/>
        <v>0</v>
      </c>
      <c r="L138" s="16">
        <f t="shared" ca="1" si="118"/>
        <v>0.69313657407407392</v>
      </c>
      <c r="M138" s="15">
        <f t="shared" ca="1" si="98"/>
        <v>12</v>
      </c>
      <c r="N138" s="16">
        <f t="shared" ca="1" si="99"/>
        <v>1.3888888888888889E-4</v>
      </c>
      <c r="O138" s="16">
        <f t="shared" ca="1" si="119"/>
        <v>0.69327546296296283</v>
      </c>
      <c r="P138" s="14">
        <f t="shared" ca="1" si="120"/>
        <v>0.69327546296296283</v>
      </c>
      <c r="Q138" s="23">
        <f>0</f>
        <v>0</v>
      </c>
      <c r="R138" s="14">
        <f t="shared" ca="1" si="121"/>
        <v>0.69327546296296283</v>
      </c>
      <c r="S138" s="13">
        <f t="shared" ca="1" si="100"/>
        <v>18</v>
      </c>
      <c r="T138" s="14">
        <f t="shared" ca="1" si="101"/>
        <v>2.0833333333333335E-4</v>
      </c>
      <c r="U138" s="14">
        <f t="shared" ca="1" si="122"/>
        <v>0.6934837962962962</v>
      </c>
      <c r="V138" s="12">
        <f t="shared" ca="1" si="123"/>
        <v>0.6934837962962962</v>
      </c>
      <c r="W138" s="23">
        <f>0</f>
        <v>0</v>
      </c>
      <c r="X138" s="12">
        <f t="shared" ca="1" si="124"/>
        <v>0.6934837962962962</v>
      </c>
      <c r="Y138" s="11">
        <f t="shared" ca="1" si="102"/>
        <v>22</v>
      </c>
      <c r="Z138" s="12">
        <f t="shared" ca="1" si="103"/>
        <v>2.5462962962962961E-4</v>
      </c>
      <c r="AA138" s="12">
        <f t="shared" ca="1" si="125"/>
        <v>0.69373842592592583</v>
      </c>
      <c r="AB138" s="10">
        <f t="shared" ca="1" si="126"/>
        <v>0.69373842592592583</v>
      </c>
      <c r="AC138" s="45">
        <f t="shared" ca="1" si="104"/>
        <v>0</v>
      </c>
      <c r="AD138" s="10">
        <f t="shared" ca="1" si="127"/>
        <v>0.69373842592592583</v>
      </c>
      <c r="AE138" s="9">
        <f t="shared" ca="1" si="91"/>
        <v>20</v>
      </c>
      <c r="AF138" s="10">
        <f t="shared" ca="1" si="105"/>
        <v>2.3148148148148149E-4</v>
      </c>
      <c r="AG138" s="10">
        <f t="shared" ca="1" si="128"/>
        <v>0.69396990740740727</v>
      </c>
      <c r="AH138" s="9" t="str">
        <f t="shared" ca="1" si="92"/>
        <v>Bowl</v>
      </c>
      <c r="AI138" s="8">
        <f t="shared" ca="1" si="129"/>
        <v>0.69396990740740727</v>
      </c>
      <c r="AJ138" s="23">
        <f t="shared" ca="1" si="130"/>
        <v>0</v>
      </c>
      <c r="AK138" s="8">
        <f t="shared" ca="1" si="132"/>
        <v>0.69396990740740727</v>
      </c>
      <c r="AL138" s="7">
        <f t="shared" ca="1" si="93"/>
        <v>14</v>
      </c>
      <c r="AM138" s="8">
        <f t="shared" ca="1" si="106"/>
        <v>1.6203703703703703E-4</v>
      </c>
      <c r="AN138" s="8">
        <f t="shared" ca="1" si="107"/>
        <v>0.69413194444444426</v>
      </c>
      <c r="AO138" s="7" t="str">
        <f t="shared" ca="1" si="94"/>
        <v>Debit</v>
      </c>
      <c r="AP138" s="1">
        <f t="shared" ca="1" si="108"/>
        <v>0</v>
      </c>
      <c r="AQ138" s="1">
        <f t="shared" ca="1" si="95"/>
        <v>1.3425925925925927E-3</v>
      </c>
      <c r="AR138">
        <f t="shared" si="109"/>
        <v>1</v>
      </c>
      <c r="AS138" s="33">
        <f t="shared" ca="1" si="131"/>
        <v>0</v>
      </c>
      <c r="AT138" s="33">
        <f t="shared" ca="1" si="110"/>
        <v>1.3425925925925927E-3</v>
      </c>
      <c r="AX138">
        <f t="shared" si="89"/>
        <v>134</v>
      </c>
      <c r="AY138" s="33">
        <v>7.2662116583944037E-4</v>
      </c>
    </row>
    <row r="139" spans="1:56">
      <c r="A139" s="2">
        <v>134</v>
      </c>
      <c r="B139" s="1">
        <f t="shared" si="96"/>
        <v>1.5509259259259259E-3</v>
      </c>
      <c r="C139" s="5">
        <f t="shared" si="111"/>
        <v>0.69434027777777751</v>
      </c>
      <c r="D139" s="18">
        <f t="shared" si="90"/>
        <v>0.69434027777777751</v>
      </c>
      <c r="E139" s="21">
        <f t="shared" ca="1" si="112"/>
        <v>0</v>
      </c>
      <c r="F139" s="18">
        <f t="shared" ca="1" si="113"/>
        <v>0.69434027777777751</v>
      </c>
      <c r="G139" s="25">
        <f t="shared" ca="1" si="97"/>
        <v>27</v>
      </c>
      <c r="H139" s="18">
        <f t="shared" ca="1" si="114"/>
        <v>3.1250000000000001E-4</v>
      </c>
      <c r="I139" s="18">
        <f t="shared" ca="1" si="115"/>
        <v>0.69465277777777756</v>
      </c>
      <c r="J139" s="16">
        <f t="shared" ca="1" si="116"/>
        <v>0.69465277777777756</v>
      </c>
      <c r="K139" s="23">
        <f t="shared" ca="1" si="117"/>
        <v>0</v>
      </c>
      <c r="L139" s="16">
        <f t="shared" ca="1" si="118"/>
        <v>0.69465277777777756</v>
      </c>
      <c r="M139" s="15">
        <f t="shared" ca="1" si="98"/>
        <v>24</v>
      </c>
      <c r="N139" s="16">
        <f t="shared" ca="1" si="99"/>
        <v>2.7777777777777778E-4</v>
      </c>
      <c r="O139" s="16">
        <f t="shared" ca="1" si="119"/>
        <v>0.69493055555555538</v>
      </c>
      <c r="P139" s="14">
        <f t="shared" ca="1" si="120"/>
        <v>0.69493055555555538</v>
      </c>
      <c r="Q139" s="23">
        <f>0</f>
        <v>0</v>
      </c>
      <c r="R139" s="14">
        <f t="shared" ca="1" si="121"/>
        <v>0.69493055555555538</v>
      </c>
      <c r="S139" s="13">
        <f t="shared" ca="1" si="100"/>
        <v>19</v>
      </c>
      <c r="T139" s="14">
        <f t="shared" ca="1" si="101"/>
        <v>2.199074074074074E-4</v>
      </c>
      <c r="U139" s="14">
        <f t="shared" ca="1" si="122"/>
        <v>0.69515046296296279</v>
      </c>
      <c r="V139" s="12">
        <f t="shared" ca="1" si="123"/>
        <v>0.69515046296296279</v>
      </c>
      <c r="W139" s="23">
        <f>0</f>
        <v>0</v>
      </c>
      <c r="X139" s="12">
        <f t="shared" ca="1" si="124"/>
        <v>0.69515046296296279</v>
      </c>
      <c r="Y139" s="11">
        <f t="shared" ca="1" si="102"/>
        <v>27</v>
      </c>
      <c r="Z139" s="12">
        <f t="shared" ca="1" si="103"/>
        <v>3.1250000000000001E-4</v>
      </c>
      <c r="AA139" s="12">
        <f t="shared" ca="1" si="125"/>
        <v>0.69546296296296284</v>
      </c>
      <c r="AB139" s="10">
        <f t="shared" ca="1" si="126"/>
        <v>0.69546296296296284</v>
      </c>
      <c r="AC139" s="45">
        <f t="shared" ca="1" si="104"/>
        <v>0</v>
      </c>
      <c r="AD139" s="10">
        <f t="shared" ca="1" si="127"/>
        <v>0.69546296296296284</v>
      </c>
      <c r="AE139" s="9">
        <f t="shared" ca="1" si="91"/>
        <v>42</v>
      </c>
      <c r="AF139" s="10">
        <f t="shared" ca="1" si="105"/>
        <v>4.861111111111111E-4</v>
      </c>
      <c r="AG139" s="10">
        <f t="shared" ca="1" si="128"/>
        <v>0.69594907407407391</v>
      </c>
      <c r="AH139" s="9" t="str">
        <f t="shared" ca="1" si="92"/>
        <v>Bowl</v>
      </c>
      <c r="AI139" s="8">
        <f t="shared" ca="1" si="129"/>
        <v>0.69594907407407391</v>
      </c>
      <c r="AJ139" s="23">
        <f t="shared" ca="1" si="130"/>
        <v>0</v>
      </c>
      <c r="AK139" s="8">
        <f t="shared" ca="1" si="132"/>
        <v>0.69594907407407391</v>
      </c>
      <c r="AL139" s="7">
        <f t="shared" ca="1" si="93"/>
        <v>24</v>
      </c>
      <c r="AM139" s="8">
        <f t="shared" ca="1" si="106"/>
        <v>2.7777777777777778E-4</v>
      </c>
      <c r="AN139" s="8">
        <f t="shared" ca="1" si="107"/>
        <v>0.69622685185185174</v>
      </c>
      <c r="AO139" s="7" t="str">
        <f t="shared" ca="1" si="94"/>
        <v>Debit</v>
      </c>
      <c r="AP139" s="1">
        <f t="shared" ca="1" si="108"/>
        <v>0</v>
      </c>
      <c r="AQ139" s="1">
        <f t="shared" ca="1" si="95"/>
        <v>1.8865740740740742E-3</v>
      </c>
      <c r="AR139">
        <f t="shared" si="109"/>
        <v>1</v>
      </c>
      <c r="AS139" s="33">
        <f t="shared" ca="1" si="131"/>
        <v>0</v>
      </c>
      <c r="AT139" s="33">
        <f t="shared" ca="1" si="110"/>
        <v>1.8865740740740742E-3</v>
      </c>
      <c r="AX139">
        <f t="shared" si="89"/>
        <v>135</v>
      </c>
      <c r="AY139" s="33">
        <v>6.7181335115191543E-4</v>
      </c>
    </row>
    <row r="140" spans="1:56">
      <c r="A140" s="2">
        <v>284</v>
      </c>
      <c r="B140" s="1">
        <f t="shared" si="96"/>
        <v>3.2870370370370371E-3</v>
      </c>
      <c r="C140" s="5">
        <f t="shared" si="111"/>
        <v>0.69762731481481455</v>
      </c>
      <c r="D140" s="18">
        <f t="shared" si="90"/>
        <v>0.69762731481481455</v>
      </c>
      <c r="E140" s="21">
        <f t="shared" ca="1" si="112"/>
        <v>0</v>
      </c>
      <c r="F140" s="18">
        <f t="shared" ca="1" si="113"/>
        <v>0.69762731481481455</v>
      </c>
      <c r="G140" s="25">
        <f t="shared" ca="1" si="97"/>
        <v>26</v>
      </c>
      <c r="H140" s="18">
        <f t="shared" ca="1" si="114"/>
        <v>3.0092592592592595E-4</v>
      </c>
      <c r="I140" s="18">
        <f t="shared" ca="1" si="115"/>
        <v>0.69792824074074045</v>
      </c>
      <c r="J140" s="16">
        <f t="shared" ca="1" si="116"/>
        <v>0.69792824074074045</v>
      </c>
      <c r="K140" s="23">
        <f t="shared" ca="1" si="117"/>
        <v>0</v>
      </c>
      <c r="L140" s="16">
        <f t="shared" ca="1" si="118"/>
        <v>0.69792824074074045</v>
      </c>
      <c r="M140" s="15">
        <f t="shared" ca="1" si="98"/>
        <v>22</v>
      </c>
      <c r="N140" s="16">
        <f t="shared" ca="1" si="99"/>
        <v>2.5462962962962961E-4</v>
      </c>
      <c r="O140" s="16">
        <f t="shared" ca="1" si="119"/>
        <v>0.69818287037037008</v>
      </c>
      <c r="P140" s="14">
        <f t="shared" ca="1" si="120"/>
        <v>0.69818287037037008</v>
      </c>
      <c r="Q140" s="23">
        <f>0</f>
        <v>0</v>
      </c>
      <c r="R140" s="14">
        <f t="shared" ca="1" si="121"/>
        <v>0.69818287037037008</v>
      </c>
      <c r="S140" s="13">
        <f t="shared" ca="1" si="100"/>
        <v>34</v>
      </c>
      <c r="T140" s="14">
        <f t="shared" ca="1" si="101"/>
        <v>3.9351851851851852E-4</v>
      </c>
      <c r="U140" s="14">
        <f t="shared" ca="1" si="122"/>
        <v>0.69857638888888862</v>
      </c>
      <c r="V140" s="12">
        <f t="shared" ca="1" si="123"/>
        <v>0.69857638888888862</v>
      </c>
      <c r="W140" s="23">
        <f>0</f>
        <v>0</v>
      </c>
      <c r="X140" s="12">
        <f t="shared" ca="1" si="124"/>
        <v>0.69857638888888862</v>
      </c>
      <c r="Y140" s="11">
        <f t="shared" ca="1" si="102"/>
        <v>27</v>
      </c>
      <c r="Z140" s="12">
        <f t="shared" ca="1" si="103"/>
        <v>3.1250000000000001E-4</v>
      </c>
      <c r="AA140" s="12">
        <f t="shared" ca="1" si="125"/>
        <v>0.69888888888888867</v>
      </c>
      <c r="AB140" s="10">
        <f t="shared" ca="1" si="126"/>
        <v>0.69888888888888867</v>
      </c>
      <c r="AC140" s="45">
        <f t="shared" ca="1" si="104"/>
        <v>0</v>
      </c>
      <c r="AD140" s="10">
        <f t="shared" ca="1" si="127"/>
        <v>0.69888888888888867</v>
      </c>
      <c r="AE140" s="9">
        <f t="shared" ca="1" si="91"/>
        <v>41</v>
      </c>
      <c r="AF140" s="10">
        <f t="shared" ca="1" si="105"/>
        <v>4.7453703703703704E-4</v>
      </c>
      <c r="AG140" s="10">
        <f t="shared" ca="1" si="128"/>
        <v>0.69936342592592571</v>
      </c>
      <c r="AH140" s="9" t="str">
        <f t="shared" ca="1" si="92"/>
        <v>Bowl</v>
      </c>
      <c r="AI140" s="8">
        <f t="shared" ca="1" si="129"/>
        <v>0.69936342592592571</v>
      </c>
      <c r="AJ140" s="23">
        <f t="shared" ca="1" si="130"/>
        <v>0</v>
      </c>
      <c r="AK140" s="8">
        <f t="shared" ca="1" si="132"/>
        <v>0.69936342592592571</v>
      </c>
      <c r="AL140" s="7">
        <f t="shared" ca="1" si="93"/>
        <v>18</v>
      </c>
      <c r="AM140" s="8">
        <f t="shared" ca="1" si="106"/>
        <v>2.0833333333333335E-4</v>
      </c>
      <c r="AN140" s="8">
        <f t="shared" ca="1" si="107"/>
        <v>0.69957175925925907</v>
      </c>
      <c r="AO140" s="7" t="str">
        <f t="shared" ca="1" si="94"/>
        <v>Debit</v>
      </c>
      <c r="AP140" s="1">
        <f t="shared" ca="1" si="108"/>
        <v>0</v>
      </c>
      <c r="AQ140" s="1">
        <f t="shared" ca="1" si="95"/>
        <v>1.9444444444444444E-3</v>
      </c>
      <c r="AR140">
        <f t="shared" si="109"/>
        <v>1</v>
      </c>
      <c r="AS140" s="33">
        <f t="shared" ca="1" si="131"/>
        <v>0</v>
      </c>
      <c r="AT140" s="33">
        <f t="shared" ca="1" si="110"/>
        <v>1.9444444444444444E-3</v>
      </c>
      <c r="AX140">
        <f t="shared" si="89"/>
        <v>136</v>
      </c>
      <c r="AY140" s="33">
        <v>8.2215699376365979E-4</v>
      </c>
    </row>
    <row r="141" spans="1:56">
      <c r="A141" s="2">
        <v>160</v>
      </c>
      <c r="B141" s="1">
        <f t="shared" si="96"/>
        <v>1.8518518518518519E-3</v>
      </c>
      <c r="C141" s="5">
        <f t="shared" si="111"/>
        <v>0.69947916666666643</v>
      </c>
      <c r="D141" s="18">
        <f t="shared" si="90"/>
        <v>0.69947916666666643</v>
      </c>
      <c r="E141" s="21">
        <f t="shared" ca="1" si="112"/>
        <v>0</v>
      </c>
      <c r="F141" s="18">
        <f t="shared" ca="1" si="113"/>
        <v>0.69947916666666643</v>
      </c>
      <c r="G141" s="25">
        <f t="shared" ca="1" si="97"/>
        <v>11</v>
      </c>
      <c r="H141" s="18">
        <f t="shared" ca="1" si="114"/>
        <v>1.273148148148148E-4</v>
      </c>
      <c r="I141" s="18">
        <f t="shared" ca="1" si="115"/>
        <v>0.69960648148148119</v>
      </c>
      <c r="J141" s="16">
        <f t="shared" ca="1" si="116"/>
        <v>0.69960648148148119</v>
      </c>
      <c r="K141" s="23">
        <f t="shared" ca="1" si="117"/>
        <v>0</v>
      </c>
      <c r="L141" s="16">
        <f t="shared" ca="1" si="118"/>
        <v>0.69960648148148119</v>
      </c>
      <c r="M141" s="15">
        <f t="shared" ca="1" si="98"/>
        <v>16</v>
      </c>
      <c r="N141" s="16">
        <f t="shared" ca="1" si="99"/>
        <v>1.8518518518518518E-4</v>
      </c>
      <c r="O141" s="16">
        <f t="shared" ca="1" si="119"/>
        <v>0.69979166666666637</v>
      </c>
      <c r="P141" s="14">
        <f t="shared" ca="1" si="120"/>
        <v>0.69979166666666637</v>
      </c>
      <c r="Q141" s="23">
        <f>0</f>
        <v>0</v>
      </c>
      <c r="R141" s="14">
        <f t="shared" ca="1" si="121"/>
        <v>0.69979166666666637</v>
      </c>
      <c r="S141" s="13">
        <f t="shared" ca="1" si="100"/>
        <v>27</v>
      </c>
      <c r="T141" s="14">
        <f t="shared" ca="1" si="101"/>
        <v>3.1250000000000001E-4</v>
      </c>
      <c r="U141" s="14">
        <f t="shared" ca="1" si="122"/>
        <v>0.70010416666666642</v>
      </c>
      <c r="V141" s="12">
        <f t="shared" ca="1" si="123"/>
        <v>0.70010416666666642</v>
      </c>
      <c r="W141" s="23">
        <f>0</f>
        <v>0</v>
      </c>
      <c r="X141" s="12">
        <f t="shared" ca="1" si="124"/>
        <v>0.70010416666666642</v>
      </c>
      <c r="Y141" s="11">
        <f t="shared" ca="1" si="102"/>
        <v>35</v>
      </c>
      <c r="Z141" s="12">
        <f t="shared" ca="1" si="103"/>
        <v>4.0509259259259258E-4</v>
      </c>
      <c r="AA141" s="12">
        <f t="shared" ca="1" si="125"/>
        <v>0.700509259259259</v>
      </c>
      <c r="AB141" s="10">
        <f t="shared" ca="1" si="126"/>
        <v>0.700509259259259</v>
      </c>
      <c r="AC141" s="45">
        <f t="shared" ca="1" si="104"/>
        <v>0</v>
      </c>
      <c r="AD141" s="10">
        <f t="shared" ca="1" si="127"/>
        <v>0.700509259259259</v>
      </c>
      <c r="AE141" s="9">
        <f t="shared" ca="1" si="91"/>
        <v>43</v>
      </c>
      <c r="AF141" s="10">
        <f t="shared" ca="1" si="105"/>
        <v>4.9768518518518521E-4</v>
      </c>
      <c r="AG141" s="10">
        <f t="shared" ca="1" si="128"/>
        <v>0.70100694444444422</v>
      </c>
      <c r="AH141" s="9" t="str">
        <f t="shared" ca="1" si="92"/>
        <v>Burrito</v>
      </c>
      <c r="AI141" s="8">
        <f t="shared" ca="1" si="129"/>
        <v>0.70100694444444422</v>
      </c>
      <c r="AJ141" s="23">
        <f t="shared" ca="1" si="130"/>
        <v>0</v>
      </c>
      <c r="AK141" s="8">
        <f t="shared" ca="1" si="132"/>
        <v>0.70100694444444422</v>
      </c>
      <c r="AL141" s="7">
        <f t="shared" ca="1" si="93"/>
        <v>10</v>
      </c>
      <c r="AM141" s="8">
        <f t="shared" ca="1" si="106"/>
        <v>1.1574074074074075E-4</v>
      </c>
      <c r="AN141" s="8">
        <f t="shared" ca="1" si="107"/>
        <v>0.70112268518518495</v>
      </c>
      <c r="AO141" s="7" t="str">
        <f t="shared" ca="1" si="94"/>
        <v>Debit</v>
      </c>
      <c r="AP141" s="1">
        <f t="shared" ca="1" si="108"/>
        <v>0</v>
      </c>
      <c r="AQ141" s="1">
        <f t="shared" ca="1" si="95"/>
        <v>1.6435185185185185E-3</v>
      </c>
      <c r="AR141">
        <f t="shared" si="109"/>
        <v>1</v>
      </c>
      <c r="AS141" s="33">
        <f t="shared" ca="1" si="131"/>
        <v>0</v>
      </c>
      <c r="AT141" s="33">
        <f t="shared" ca="1" si="110"/>
        <v>1.6435185185185185E-3</v>
      </c>
      <c r="AX141">
        <f t="shared" si="89"/>
        <v>137</v>
      </c>
      <c r="AY141" s="33">
        <v>5.9636311569303028E-4</v>
      </c>
    </row>
    <row r="142" spans="1:56">
      <c r="A142" s="2">
        <v>101</v>
      </c>
      <c r="B142" s="1">
        <f t="shared" si="96"/>
        <v>1.1689814814814816E-3</v>
      </c>
      <c r="C142" s="5">
        <f t="shared" si="111"/>
        <v>0.70064814814814791</v>
      </c>
      <c r="D142" s="18">
        <f t="shared" si="90"/>
        <v>0.70064814814814791</v>
      </c>
      <c r="E142" s="21">
        <f t="shared" ca="1" si="112"/>
        <v>0</v>
      </c>
      <c r="F142" s="18">
        <f t="shared" ca="1" si="113"/>
        <v>0.70064814814814791</v>
      </c>
      <c r="G142" s="25">
        <f t="shared" ca="1" si="97"/>
        <v>28</v>
      </c>
      <c r="H142" s="18">
        <f t="shared" ca="1" si="114"/>
        <v>3.2407407407407406E-4</v>
      </c>
      <c r="I142" s="18">
        <f t="shared" ca="1" si="115"/>
        <v>0.700972222222222</v>
      </c>
      <c r="J142" s="16">
        <f t="shared" ca="1" si="116"/>
        <v>0.700972222222222</v>
      </c>
      <c r="K142" s="23">
        <f t="shared" ca="1" si="117"/>
        <v>0</v>
      </c>
      <c r="L142" s="16">
        <f t="shared" ca="1" si="118"/>
        <v>0.700972222222222</v>
      </c>
      <c r="M142" s="15">
        <f t="shared" ca="1" si="98"/>
        <v>8</v>
      </c>
      <c r="N142" s="16">
        <f t="shared" ca="1" si="99"/>
        <v>9.2592592592592588E-5</v>
      </c>
      <c r="O142" s="16">
        <f t="shared" ca="1" si="119"/>
        <v>0.70106481481481464</v>
      </c>
      <c r="P142" s="14">
        <f t="shared" ca="1" si="120"/>
        <v>0.70106481481481464</v>
      </c>
      <c r="Q142" s="23">
        <f>0</f>
        <v>0</v>
      </c>
      <c r="R142" s="14">
        <f t="shared" ca="1" si="121"/>
        <v>0.70106481481481464</v>
      </c>
      <c r="S142" s="13">
        <f t="shared" ca="1" si="100"/>
        <v>43</v>
      </c>
      <c r="T142" s="14">
        <f t="shared" ca="1" si="101"/>
        <v>4.9768518518518521E-4</v>
      </c>
      <c r="U142" s="14">
        <f t="shared" ca="1" si="122"/>
        <v>0.70156249999999987</v>
      </c>
      <c r="V142" s="12">
        <f t="shared" ca="1" si="123"/>
        <v>0.70156249999999987</v>
      </c>
      <c r="W142" s="23">
        <f>0</f>
        <v>0</v>
      </c>
      <c r="X142" s="12">
        <f t="shared" ca="1" si="124"/>
        <v>0.70156249999999987</v>
      </c>
      <c r="Y142" s="11">
        <f t="shared" ca="1" si="102"/>
        <v>39</v>
      </c>
      <c r="Z142" s="12">
        <f t="shared" ca="1" si="103"/>
        <v>4.5138888888888887E-4</v>
      </c>
      <c r="AA142" s="12">
        <f t="shared" ca="1" si="125"/>
        <v>0.70201388888888872</v>
      </c>
      <c r="AB142" s="10">
        <f t="shared" ca="1" si="126"/>
        <v>0.70201388888888872</v>
      </c>
      <c r="AC142" s="45">
        <f t="shared" ca="1" si="104"/>
        <v>0</v>
      </c>
      <c r="AD142" s="10">
        <f t="shared" ca="1" si="127"/>
        <v>0.70201388888888872</v>
      </c>
      <c r="AE142" s="9">
        <f t="shared" ca="1" si="91"/>
        <v>41</v>
      </c>
      <c r="AF142" s="10">
        <f t="shared" ca="1" si="105"/>
        <v>4.7453703703703704E-4</v>
      </c>
      <c r="AG142" s="10">
        <f t="shared" ca="1" si="128"/>
        <v>0.70248842592592575</v>
      </c>
      <c r="AH142" s="9" t="str">
        <f t="shared" ca="1" si="92"/>
        <v>Bowl</v>
      </c>
      <c r="AI142" s="8">
        <f t="shared" ca="1" si="129"/>
        <v>0.70248842592592575</v>
      </c>
      <c r="AJ142" s="23">
        <f t="shared" ca="1" si="130"/>
        <v>0</v>
      </c>
      <c r="AK142" s="8">
        <f t="shared" ca="1" si="132"/>
        <v>0.70248842592592575</v>
      </c>
      <c r="AL142" s="7">
        <f t="shared" ca="1" si="93"/>
        <v>25</v>
      </c>
      <c r="AM142" s="8">
        <f t="shared" ca="1" si="106"/>
        <v>2.8935185185185184E-4</v>
      </c>
      <c r="AN142" s="8">
        <f t="shared" ca="1" si="107"/>
        <v>0.70277777777777761</v>
      </c>
      <c r="AO142" s="7" t="str">
        <f t="shared" ca="1" si="94"/>
        <v>Debit</v>
      </c>
      <c r="AP142" s="1">
        <f t="shared" ca="1" si="108"/>
        <v>0</v>
      </c>
      <c r="AQ142" s="1">
        <f t="shared" ca="1" si="95"/>
        <v>2.1296296296296298E-3</v>
      </c>
      <c r="AR142">
        <f t="shared" si="109"/>
        <v>1</v>
      </c>
      <c r="AS142" s="33">
        <f t="shared" ca="1" si="131"/>
        <v>0</v>
      </c>
      <c r="AT142" s="33">
        <f t="shared" ca="1" si="110"/>
        <v>2.1296296296296298E-3</v>
      </c>
      <c r="AX142">
        <f t="shared" si="89"/>
        <v>138</v>
      </c>
      <c r="AY142" s="33">
        <v>5.9393693521701775E-4</v>
      </c>
    </row>
    <row r="143" spans="1:56">
      <c r="A143" s="2">
        <v>62</v>
      </c>
      <c r="B143" s="1">
        <f t="shared" si="96"/>
        <v>7.1759259259259259E-4</v>
      </c>
      <c r="C143" s="5">
        <f t="shared" si="111"/>
        <v>0.70136574074074054</v>
      </c>
      <c r="D143" s="18">
        <f t="shared" si="90"/>
        <v>0.70136574074074054</v>
      </c>
      <c r="E143" s="21">
        <f t="shared" ca="1" si="112"/>
        <v>0</v>
      </c>
      <c r="F143" s="18">
        <f t="shared" ca="1" si="113"/>
        <v>0.70136574074074054</v>
      </c>
      <c r="G143" s="25">
        <f t="shared" ca="1" si="97"/>
        <v>29</v>
      </c>
      <c r="H143" s="18">
        <f t="shared" ca="1" si="114"/>
        <v>3.3564814814814812E-4</v>
      </c>
      <c r="I143" s="18">
        <f t="shared" ca="1" si="115"/>
        <v>0.70170138888888867</v>
      </c>
      <c r="J143" s="16">
        <f t="shared" ca="1" si="116"/>
        <v>0.70170138888888867</v>
      </c>
      <c r="K143" s="23">
        <f t="shared" ca="1" si="117"/>
        <v>3.1250000000004885E-4</v>
      </c>
      <c r="L143" s="16">
        <f t="shared" ca="1" si="118"/>
        <v>0.70201388888888872</v>
      </c>
      <c r="M143" s="15">
        <f t="shared" ca="1" si="98"/>
        <v>25</v>
      </c>
      <c r="N143" s="16">
        <f t="shared" ca="1" si="99"/>
        <v>2.8935185185185184E-4</v>
      </c>
      <c r="O143" s="16">
        <f t="shared" ca="1" si="119"/>
        <v>0.70230324074074058</v>
      </c>
      <c r="P143" s="14">
        <f t="shared" ca="1" si="120"/>
        <v>0.70230324074074058</v>
      </c>
      <c r="Q143" s="23">
        <f>0</f>
        <v>0</v>
      </c>
      <c r="R143" s="14">
        <f t="shared" ca="1" si="121"/>
        <v>0.70230324074074058</v>
      </c>
      <c r="S143" s="13">
        <f t="shared" ca="1" si="100"/>
        <v>21</v>
      </c>
      <c r="T143" s="14">
        <f t="shared" ca="1" si="101"/>
        <v>2.4305555555555555E-4</v>
      </c>
      <c r="U143" s="14">
        <f t="shared" ca="1" si="122"/>
        <v>0.70254629629629617</v>
      </c>
      <c r="V143" s="12">
        <f t="shared" ca="1" si="123"/>
        <v>0.70254629629629617</v>
      </c>
      <c r="W143" s="23">
        <f>0</f>
        <v>0</v>
      </c>
      <c r="X143" s="12">
        <f t="shared" ca="1" si="124"/>
        <v>0.70254629629629617</v>
      </c>
      <c r="Y143" s="11">
        <f t="shared" ca="1" si="102"/>
        <v>32</v>
      </c>
      <c r="Z143" s="12">
        <f t="shared" ca="1" si="103"/>
        <v>3.7037037037037035E-4</v>
      </c>
      <c r="AA143" s="12">
        <f t="shared" ca="1" si="125"/>
        <v>0.70291666666666652</v>
      </c>
      <c r="AB143" s="10">
        <f t="shared" ca="1" si="126"/>
        <v>0.70291666666666652</v>
      </c>
      <c r="AC143" s="45">
        <f t="shared" ca="1" si="104"/>
        <v>0</v>
      </c>
      <c r="AD143" s="10">
        <f t="shared" ca="1" si="127"/>
        <v>0.70291666666666652</v>
      </c>
      <c r="AE143" s="9">
        <f t="shared" ca="1" si="91"/>
        <v>37</v>
      </c>
      <c r="AF143" s="10">
        <f t="shared" ca="1" si="105"/>
        <v>4.2824074074074075E-4</v>
      </c>
      <c r="AG143" s="10">
        <f t="shared" ca="1" si="128"/>
        <v>0.70334490740740729</v>
      </c>
      <c r="AH143" s="9" t="str">
        <f t="shared" ca="1" si="92"/>
        <v>Bowl</v>
      </c>
      <c r="AI143" s="8">
        <f t="shared" ca="1" si="129"/>
        <v>0.70334490740740729</v>
      </c>
      <c r="AJ143" s="23">
        <f t="shared" ca="1" si="130"/>
        <v>0</v>
      </c>
      <c r="AK143" s="8">
        <f t="shared" ca="1" si="132"/>
        <v>0.70334490740740729</v>
      </c>
      <c r="AL143" s="7">
        <f t="shared" ca="1" si="93"/>
        <v>12</v>
      </c>
      <c r="AM143" s="8">
        <f t="shared" ca="1" si="106"/>
        <v>1.3888888888888889E-4</v>
      </c>
      <c r="AN143" s="8">
        <f t="shared" ca="1" si="107"/>
        <v>0.7034837962962962</v>
      </c>
      <c r="AO143" s="7" t="str">
        <f t="shared" ca="1" si="94"/>
        <v>Debit</v>
      </c>
      <c r="AP143" s="1">
        <f t="shared" ca="1" si="108"/>
        <v>3.1250000000004885E-4</v>
      </c>
      <c r="AQ143" s="1">
        <f t="shared" ca="1" si="95"/>
        <v>1.8055555555555555E-3</v>
      </c>
      <c r="AR143">
        <f t="shared" si="109"/>
        <v>1</v>
      </c>
      <c r="AS143" s="33">
        <f t="shared" ca="1" si="131"/>
        <v>3.1250000000004885E-4</v>
      </c>
      <c r="AT143" s="33">
        <f t="shared" ca="1" si="110"/>
        <v>1.8055555555555555E-3</v>
      </c>
      <c r="AX143">
        <f t="shared" ref="AX143:AX206" si="133">AX142+1</f>
        <v>139</v>
      </c>
      <c r="AY143" s="33">
        <v>8.4120847651780858E-4</v>
      </c>
    </row>
    <row r="144" spans="1:56">
      <c r="A144" s="2">
        <v>252</v>
      </c>
      <c r="B144" s="1">
        <f t="shared" si="96"/>
        <v>2.9166666666666668E-3</v>
      </c>
      <c r="C144" s="5">
        <f t="shared" si="111"/>
        <v>0.70428240740740722</v>
      </c>
      <c r="D144" s="18">
        <f t="shared" si="90"/>
        <v>0.70428240740740722</v>
      </c>
      <c r="E144" s="21">
        <f t="shared" ca="1" si="112"/>
        <v>0</v>
      </c>
      <c r="F144" s="18">
        <f t="shared" ca="1" si="113"/>
        <v>0.70428240740740722</v>
      </c>
      <c r="G144" s="25">
        <f t="shared" ca="1" si="97"/>
        <v>22</v>
      </c>
      <c r="H144" s="18">
        <f t="shared" ca="1" si="114"/>
        <v>2.5462962962962961E-4</v>
      </c>
      <c r="I144" s="18">
        <f t="shared" ca="1" si="115"/>
        <v>0.70453703703703685</v>
      </c>
      <c r="J144" s="16">
        <f t="shared" ca="1" si="116"/>
        <v>0.70453703703703685</v>
      </c>
      <c r="K144" s="23">
        <f t="shared" ca="1" si="117"/>
        <v>0</v>
      </c>
      <c r="L144" s="16">
        <f t="shared" ca="1" si="118"/>
        <v>0.70453703703703685</v>
      </c>
      <c r="M144" s="15">
        <f t="shared" ca="1" si="98"/>
        <v>21</v>
      </c>
      <c r="N144" s="16">
        <f t="shared" ca="1" si="99"/>
        <v>2.4305555555555555E-4</v>
      </c>
      <c r="O144" s="16">
        <f t="shared" ca="1" si="119"/>
        <v>0.70478009259259244</v>
      </c>
      <c r="P144" s="14">
        <f t="shared" ca="1" si="120"/>
        <v>0.70478009259259244</v>
      </c>
      <c r="Q144" s="23">
        <f>0</f>
        <v>0</v>
      </c>
      <c r="R144" s="14">
        <f t="shared" ca="1" si="121"/>
        <v>0.70478009259259244</v>
      </c>
      <c r="S144" s="13">
        <f t="shared" ca="1" si="100"/>
        <v>26</v>
      </c>
      <c r="T144" s="14">
        <f t="shared" ca="1" si="101"/>
        <v>3.0092592592592595E-4</v>
      </c>
      <c r="U144" s="14">
        <f t="shared" ca="1" si="122"/>
        <v>0.70508101851851834</v>
      </c>
      <c r="V144" s="12">
        <f t="shared" ca="1" si="123"/>
        <v>0.70508101851851834</v>
      </c>
      <c r="W144" s="23">
        <f>0</f>
        <v>0</v>
      </c>
      <c r="X144" s="12">
        <f t="shared" ca="1" si="124"/>
        <v>0.70508101851851834</v>
      </c>
      <c r="Y144" s="11">
        <f t="shared" ca="1" si="102"/>
        <v>28</v>
      </c>
      <c r="Z144" s="12">
        <f t="shared" ca="1" si="103"/>
        <v>3.2407407407407406E-4</v>
      </c>
      <c r="AA144" s="12">
        <f t="shared" ca="1" si="125"/>
        <v>0.70540509259259243</v>
      </c>
      <c r="AB144" s="10">
        <f t="shared" ca="1" si="126"/>
        <v>0.70540509259259243</v>
      </c>
      <c r="AC144" s="45">
        <f t="shared" ca="1" si="104"/>
        <v>0</v>
      </c>
      <c r="AD144" s="10">
        <f t="shared" ca="1" si="127"/>
        <v>0.70540509259259243</v>
      </c>
      <c r="AE144" s="9">
        <f t="shared" ca="1" si="91"/>
        <v>43</v>
      </c>
      <c r="AF144" s="10">
        <f t="shared" ca="1" si="105"/>
        <v>4.9768518518518521E-4</v>
      </c>
      <c r="AG144" s="10">
        <f t="shared" ca="1" si="128"/>
        <v>0.70590277777777766</v>
      </c>
      <c r="AH144" s="9" t="str">
        <f t="shared" ca="1" si="92"/>
        <v>Bowl</v>
      </c>
      <c r="AI144" s="8">
        <f t="shared" ca="1" si="129"/>
        <v>0.70590277777777766</v>
      </c>
      <c r="AJ144" s="23">
        <f t="shared" ca="1" si="130"/>
        <v>0</v>
      </c>
      <c r="AK144" s="8">
        <f t="shared" ca="1" si="132"/>
        <v>0.70590277777777766</v>
      </c>
      <c r="AL144" s="7">
        <f t="shared" ca="1" si="93"/>
        <v>28</v>
      </c>
      <c r="AM144" s="8">
        <f t="shared" ca="1" si="106"/>
        <v>3.2407407407407406E-4</v>
      </c>
      <c r="AN144" s="8">
        <f t="shared" ca="1" si="107"/>
        <v>0.70622685185185174</v>
      </c>
      <c r="AO144" s="7" t="str">
        <f t="shared" ca="1" si="94"/>
        <v>Debit</v>
      </c>
      <c r="AP144" s="1">
        <f t="shared" ca="1" si="108"/>
        <v>0</v>
      </c>
      <c r="AQ144" s="1">
        <f t="shared" ca="1" si="95"/>
        <v>1.9444444444444444E-3</v>
      </c>
      <c r="AR144">
        <f t="shared" si="109"/>
        <v>1</v>
      </c>
      <c r="AS144" s="33">
        <f t="shared" ca="1" si="131"/>
        <v>0</v>
      </c>
      <c r="AT144" s="33">
        <f t="shared" ca="1" si="110"/>
        <v>1.9444444444444444E-3</v>
      </c>
      <c r="AX144">
        <f t="shared" si="133"/>
        <v>140</v>
      </c>
      <c r="AY144" s="33">
        <v>6.135452462772325E-4</v>
      </c>
    </row>
    <row r="145" spans="1:51">
      <c r="A145" s="2">
        <v>131</v>
      </c>
      <c r="B145" s="1">
        <f t="shared" si="96"/>
        <v>1.5162037037037036E-3</v>
      </c>
      <c r="C145" s="5">
        <f t="shared" si="111"/>
        <v>0.70579861111111097</v>
      </c>
      <c r="D145" s="18">
        <f t="shared" si="90"/>
        <v>0.70579861111111097</v>
      </c>
      <c r="E145" s="21">
        <f t="shared" ca="1" si="112"/>
        <v>0</v>
      </c>
      <c r="F145" s="18">
        <f t="shared" ca="1" si="113"/>
        <v>0.70579861111111097</v>
      </c>
      <c r="G145" s="25">
        <f t="shared" ca="1" si="97"/>
        <v>28</v>
      </c>
      <c r="H145" s="18">
        <f t="shared" ca="1" si="114"/>
        <v>3.2407407407407406E-4</v>
      </c>
      <c r="I145" s="18">
        <f t="shared" ca="1" si="115"/>
        <v>0.70612268518518506</v>
      </c>
      <c r="J145" s="16">
        <f t="shared" ca="1" si="116"/>
        <v>0.70612268518518506</v>
      </c>
      <c r="K145" s="23">
        <f t="shared" ca="1" si="117"/>
        <v>0</v>
      </c>
      <c r="L145" s="16">
        <f t="shared" ca="1" si="118"/>
        <v>0.70612268518518506</v>
      </c>
      <c r="M145" s="15">
        <f t="shared" ca="1" si="98"/>
        <v>14</v>
      </c>
      <c r="N145" s="16">
        <f t="shared" ca="1" si="99"/>
        <v>1.6203703703703703E-4</v>
      </c>
      <c r="O145" s="16">
        <f t="shared" ca="1" si="119"/>
        <v>0.70628472222222205</v>
      </c>
      <c r="P145" s="14">
        <f t="shared" ca="1" si="120"/>
        <v>0.70628472222222205</v>
      </c>
      <c r="Q145" s="23">
        <f>0</f>
        <v>0</v>
      </c>
      <c r="R145" s="14">
        <f t="shared" ca="1" si="121"/>
        <v>0.70628472222222205</v>
      </c>
      <c r="S145" s="13">
        <f t="shared" ca="1" si="100"/>
        <v>40</v>
      </c>
      <c r="T145" s="14">
        <f t="shared" ca="1" si="101"/>
        <v>4.6296296296296298E-4</v>
      </c>
      <c r="U145" s="14">
        <f t="shared" ca="1" si="122"/>
        <v>0.70674768518518505</v>
      </c>
      <c r="V145" s="12">
        <f t="shared" ca="1" si="123"/>
        <v>0.70674768518518505</v>
      </c>
      <c r="W145" s="23">
        <f>0</f>
        <v>0</v>
      </c>
      <c r="X145" s="12">
        <f t="shared" ca="1" si="124"/>
        <v>0.70674768518518505</v>
      </c>
      <c r="Y145" s="11">
        <f t="shared" ca="1" si="102"/>
        <v>41</v>
      </c>
      <c r="Z145" s="12">
        <f t="shared" ca="1" si="103"/>
        <v>4.7453703703703704E-4</v>
      </c>
      <c r="AA145" s="12">
        <f t="shared" ca="1" si="125"/>
        <v>0.70722222222222209</v>
      </c>
      <c r="AB145" s="10">
        <f t="shared" ca="1" si="126"/>
        <v>0.70722222222222209</v>
      </c>
      <c r="AC145" s="45">
        <f t="shared" ca="1" si="104"/>
        <v>0</v>
      </c>
      <c r="AD145" s="10">
        <f t="shared" ca="1" si="127"/>
        <v>0.70722222222222209</v>
      </c>
      <c r="AE145" s="9">
        <f t="shared" ca="1" si="91"/>
        <v>31</v>
      </c>
      <c r="AF145" s="10">
        <f t="shared" ca="1" si="105"/>
        <v>3.5879629629629629E-4</v>
      </c>
      <c r="AG145" s="10">
        <f t="shared" ca="1" si="128"/>
        <v>0.7075810185185184</v>
      </c>
      <c r="AH145" s="9" t="str">
        <f t="shared" ca="1" si="92"/>
        <v>Bowl</v>
      </c>
      <c r="AI145" s="8">
        <f t="shared" ca="1" si="129"/>
        <v>0.7075810185185184</v>
      </c>
      <c r="AJ145" s="23">
        <f t="shared" ca="1" si="130"/>
        <v>0</v>
      </c>
      <c r="AK145" s="8">
        <f t="shared" ca="1" si="132"/>
        <v>0.7075810185185184</v>
      </c>
      <c r="AL145" s="7">
        <f t="shared" ca="1" si="93"/>
        <v>18</v>
      </c>
      <c r="AM145" s="8">
        <f t="shared" ca="1" si="106"/>
        <v>2.0833333333333335E-4</v>
      </c>
      <c r="AN145" s="8">
        <f t="shared" ca="1" si="107"/>
        <v>0.70778935185185177</v>
      </c>
      <c r="AO145" s="7" t="str">
        <f t="shared" ca="1" si="94"/>
        <v>Debit</v>
      </c>
      <c r="AP145" s="1">
        <f t="shared" ca="1" si="108"/>
        <v>0</v>
      </c>
      <c r="AQ145" s="1">
        <f t="shared" ca="1" si="95"/>
        <v>1.9907407407407408E-3</v>
      </c>
      <c r="AR145">
        <f t="shared" si="109"/>
        <v>1</v>
      </c>
      <c r="AS145" s="33">
        <f t="shared" ca="1" si="131"/>
        <v>0</v>
      </c>
      <c r="AT145" s="33">
        <f t="shared" ca="1" si="110"/>
        <v>1.9907407407407408E-3</v>
      </c>
      <c r="AX145">
        <f t="shared" si="133"/>
        <v>141</v>
      </c>
      <c r="AY145" s="33">
        <v>6.9500127275043389E-4</v>
      </c>
    </row>
    <row r="146" spans="1:51">
      <c r="A146" s="2">
        <v>209</v>
      </c>
      <c r="B146" s="1">
        <f t="shared" si="96"/>
        <v>2.4189814814814816E-3</v>
      </c>
      <c r="C146" s="5">
        <f t="shared" si="111"/>
        <v>0.70821759259259243</v>
      </c>
      <c r="D146" s="18">
        <f t="shared" si="90"/>
        <v>0.70821759259259243</v>
      </c>
      <c r="E146" s="21">
        <f t="shared" ca="1" si="112"/>
        <v>0</v>
      </c>
      <c r="F146" s="18">
        <f t="shared" ca="1" si="113"/>
        <v>0.70821759259259243</v>
      </c>
      <c r="G146" s="25">
        <f t="shared" ca="1" si="97"/>
        <v>10</v>
      </c>
      <c r="H146" s="18">
        <f t="shared" ca="1" si="114"/>
        <v>1.1574074074074075E-4</v>
      </c>
      <c r="I146" s="18">
        <f t="shared" ca="1" si="115"/>
        <v>0.70833333333333315</v>
      </c>
      <c r="J146" s="16">
        <f t="shared" ca="1" si="116"/>
        <v>0.70833333333333315</v>
      </c>
      <c r="K146" s="23">
        <f t="shared" ca="1" si="117"/>
        <v>0</v>
      </c>
      <c r="L146" s="16">
        <f t="shared" ca="1" si="118"/>
        <v>0.70833333333333315</v>
      </c>
      <c r="M146" s="15">
        <f t="shared" ca="1" si="98"/>
        <v>12</v>
      </c>
      <c r="N146" s="16">
        <f t="shared" ca="1" si="99"/>
        <v>1.3888888888888889E-4</v>
      </c>
      <c r="O146" s="16">
        <f t="shared" ca="1" si="119"/>
        <v>0.70847222222222206</v>
      </c>
      <c r="P146" s="14">
        <f t="shared" ca="1" si="120"/>
        <v>0.70847222222222206</v>
      </c>
      <c r="Q146" s="23">
        <f>0</f>
        <v>0</v>
      </c>
      <c r="R146" s="14">
        <f t="shared" ca="1" si="121"/>
        <v>0.70847222222222206</v>
      </c>
      <c r="S146" s="13">
        <f t="shared" ca="1" si="100"/>
        <v>19</v>
      </c>
      <c r="T146" s="14">
        <f t="shared" ca="1" si="101"/>
        <v>2.199074074074074E-4</v>
      </c>
      <c r="U146" s="14">
        <f t="shared" ca="1" si="122"/>
        <v>0.70869212962962946</v>
      </c>
      <c r="V146" s="12">
        <f t="shared" ca="1" si="123"/>
        <v>0.70869212962962946</v>
      </c>
      <c r="W146" s="23">
        <f>0</f>
        <v>0</v>
      </c>
      <c r="X146" s="12">
        <f t="shared" ca="1" si="124"/>
        <v>0.70869212962962946</v>
      </c>
      <c r="Y146" s="11">
        <f t="shared" ca="1" si="102"/>
        <v>41</v>
      </c>
      <c r="Z146" s="12">
        <f t="shared" ca="1" si="103"/>
        <v>4.7453703703703704E-4</v>
      </c>
      <c r="AA146" s="12">
        <f t="shared" ca="1" si="125"/>
        <v>0.7091666666666665</v>
      </c>
      <c r="AB146" s="10">
        <f t="shared" ca="1" si="126"/>
        <v>0.7091666666666665</v>
      </c>
      <c r="AC146" s="45">
        <f t="shared" ca="1" si="104"/>
        <v>0</v>
      </c>
      <c r="AD146" s="10">
        <f t="shared" ca="1" si="127"/>
        <v>0.7091666666666665</v>
      </c>
      <c r="AE146" s="9">
        <f t="shared" ca="1" si="91"/>
        <v>49</v>
      </c>
      <c r="AF146" s="10">
        <f t="shared" ca="1" si="105"/>
        <v>5.6712962962962967E-4</v>
      </c>
      <c r="AG146" s="10">
        <f t="shared" ca="1" si="128"/>
        <v>0.70973379629629618</v>
      </c>
      <c r="AH146" s="9" t="str">
        <f t="shared" ca="1" si="92"/>
        <v>Bowl</v>
      </c>
      <c r="AI146" s="8">
        <f t="shared" ca="1" si="129"/>
        <v>0.70973379629629618</v>
      </c>
      <c r="AJ146" s="23">
        <f t="shared" ca="1" si="130"/>
        <v>0</v>
      </c>
      <c r="AK146" s="8">
        <f t="shared" ca="1" si="132"/>
        <v>0.70973379629629618</v>
      </c>
      <c r="AL146" s="7">
        <f t="shared" ca="1" si="93"/>
        <v>20</v>
      </c>
      <c r="AM146" s="8">
        <f t="shared" ca="1" si="106"/>
        <v>2.3148148148148149E-4</v>
      </c>
      <c r="AN146" s="8">
        <f t="shared" ca="1" si="107"/>
        <v>0.70996527777777763</v>
      </c>
      <c r="AO146" s="7" t="str">
        <f t="shared" ca="1" si="94"/>
        <v>Debit</v>
      </c>
      <c r="AP146" s="1">
        <f t="shared" ca="1" si="108"/>
        <v>0</v>
      </c>
      <c r="AQ146" s="1">
        <f t="shared" ca="1" si="95"/>
        <v>1.7476851851851852E-3</v>
      </c>
      <c r="AR146">
        <f t="shared" si="109"/>
        <v>1</v>
      </c>
      <c r="AS146" s="33">
        <f t="shared" ca="1" si="131"/>
        <v>0</v>
      </c>
      <c r="AT146" s="33">
        <f t="shared" ca="1" si="110"/>
        <v>1.7476851851851852E-3</v>
      </c>
      <c r="AX146">
        <f t="shared" si="133"/>
        <v>142</v>
      </c>
      <c r="AY146" s="33">
        <v>7.3648498154514055E-4</v>
      </c>
    </row>
    <row r="147" spans="1:51">
      <c r="A147" s="2">
        <v>201</v>
      </c>
      <c r="B147" s="1">
        <f t="shared" si="96"/>
        <v>2.3263888888888887E-3</v>
      </c>
      <c r="C147" s="5">
        <f t="shared" si="111"/>
        <v>0.71054398148148135</v>
      </c>
      <c r="D147" s="18">
        <f t="shared" si="90"/>
        <v>0.71054398148148135</v>
      </c>
      <c r="E147" s="21">
        <f t="shared" ca="1" si="112"/>
        <v>0</v>
      </c>
      <c r="F147" s="18">
        <f t="shared" ca="1" si="113"/>
        <v>0.71054398148148135</v>
      </c>
      <c r="G147" s="25">
        <f t="shared" ca="1" si="97"/>
        <v>21</v>
      </c>
      <c r="H147" s="18">
        <f t="shared" ca="1" si="114"/>
        <v>2.4305555555555555E-4</v>
      </c>
      <c r="I147" s="18">
        <f t="shared" ca="1" si="115"/>
        <v>0.71078703703703694</v>
      </c>
      <c r="J147" s="16">
        <f t="shared" ca="1" si="116"/>
        <v>0.71078703703703694</v>
      </c>
      <c r="K147" s="23">
        <f t="shared" ca="1" si="117"/>
        <v>0</v>
      </c>
      <c r="L147" s="16">
        <f t="shared" ca="1" si="118"/>
        <v>0.71078703703703694</v>
      </c>
      <c r="M147" s="15">
        <f t="shared" ca="1" si="98"/>
        <v>28</v>
      </c>
      <c r="N147" s="16">
        <f t="shared" ca="1" si="99"/>
        <v>3.2407407407407406E-4</v>
      </c>
      <c r="O147" s="16">
        <f t="shared" ca="1" si="119"/>
        <v>0.71111111111111103</v>
      </c>
      <c r="P147" s="14">
        <f t="shared" ca="1" si="120"/>
        <v>0.71111111111111103</v>
      </c>
      <c r="Q147" s="23">
        <f>0</f>
        <v>0</v>
      </c>
      <c r="R147" s="14">
        <f t="shared" ca="1" si="121"/>
        <v>0.71111111111111103</v>
      </c>
      <c r="S147" s="13">
        <f t="shared" ca="1" si="100"/>
        <v>37</v>
      </c>
      <c r="T147" s="14">
        <f t="shared" ca="1" si="101"/>
        <v>4.2824074074074075E-4</v>
      </c>
      <c r="U147" s="14">
        <f t="shared" ca="1" si="122"/>
        <v>0.7115393518518518</v>
      </c>
      <c r="V147" s="12">
        <f t="shared" ca="1" si="123"/>
        <v>0.7115393518518518</v>
      </c>
      <c r="W147" s="23">
        <f>0</f>
        <v>0</v>
      </c>
      <c r="X147" s="12">
        <f t="shared" ca="1" si="124"/>
        <v>0.7115393518518518</v>
      </c>
      <c r="Y147" s="11">
        <f t="shared" ca="1" si="102"/>
        <v>34</v>
      </c>
      <c r="Z147" s="12">
        <f t="shared" ca="1" si="103"/>
        <v>3.9351851851851852E-4</v>
      </c>
      <c r="AA147" s="12">
        <f t="shared" ca="1" si="125"/>
        <v>0.71193287037037034</v>
      </c>
      <c r="AB147" s="10">
        <f t="shared" ca="1" si="126"/>
        <v>0.71193287037037034</v>
      </c>
      <c r="AC147" s="45">
        <f t="shared" ca="1" si="104"/>
        <v>0</v>
      </c>
      <c r="AD147" s="10">
        <f t="shared" ca="1" si="127"/>
        <v>0.71193287037037034</v>
      </c>
      <c r="AE147" s="9">
        <f t="shared" ca="1" si="91"/>
        <v>41</v>
      </c>
      <c r="AF147" s="10">
        <f t="shared" ca="1" si="105"/>
        <v>4.7453703703703704E-4</v>
      </c>
      <c r="AG147" s="10">
        <f t="shared" ca="1" si="128"/>
        <v>0.71240740740740738</v>
      </c>
      <c r="AH147" s="9" t="str">
        <f t="shared" ca="1" si="92"/>
        <v>Bowl</v>
      </c>
      <c r="AI147" s="8">
        <f t="shared" ca="1" si="129"/>
        <v>0.71240740740740738</v>
      </c>
      <c r="AJ147" s="23">
        <f t="shared" ca="1" si="130"/>
        <v>0</v>
      </c>
      <c r="AK147" s="8">
        <f t="shared" ca="1" si="132"/>
        <v>0.71240740740740738</v>
      </c>
      <c r="AL147" s="7">
        <f t="shared" ca="1" si="93"/>
        <v>44</v>
      </c>
      <c r="AM147" s="8">
        <f t="shared" ca="1" si="106"/>
        <v>5.0925925925925921E-4</v>
      </c>
      <c r="AN147" s="8">
        <f t="shared" ca="1" si="107"/>
        <v>0.71291666666666664</v>
      </c>
      <c r="AO147" s="7" t="str">
        <f t="shared" ca="1" si="94"/>
        <v>Cash</v>
      </c>
      <c r="AP147" s="1">
        <f t="shared" ca="1" si="108"/>
        <v>0</v>
      </c>
      <c r="AQ147" s="1">
        <f t="shared" ca="1" si="95"/>
        <v>2.3726851851851851E-3</v>
      </c>
      <c r="AR147">
        <f t="shared" si="109"/>
        <v>1</v>
      </c>
      <c r="AS147" s="33">
        <f t="shared" ca="1" si="131"/>
        <v>0</v>
      </c>
      <c r="AT147" s="33">
        <f t="shared" ca="1" si="110"/>
        <v>2.3726851851851851E-3</v>
      </c>
      <c r="AX147">
        <f t="shared" si="133"/>
        <v>143</v>
      </c>
      <c r="AY147" s="33">
        <v>6.6151202749143204E-4</v>
      </c>
    </row>
    <row r="148" spans="1:51">
      <c r="A148" s="2">
        <v>76</v>
      </c>
      <c r="B148" s="1">
        <f t="shared" si="96"/>
        <v>8.7962962962962962E-4</v>
      </c>
      <c r="C148" s="5">
        <f t="shared" si="111"/>
        <v>0.71142361111111097</v>
      </c>
      <c r="D148" s="18">
        <f t="shared" si="90"/>
        <v>0.71142361111111097</v>
      </c>
      <c r="E148" s="21">
        <f t="shared" ca="1" si="112"/>
        <v>0</v>
      </c>
      <c r="F148" s="18">
        <f t="shared" ca="1" si="113"/>
        <v>0.71142361111111097</v>
      </c>
      <c r="G148" s="25">
        <f t="shared" ca="1" si="97"/>
        <v>14</v>
      </c>
      <c r="H148" s="18">
        <f t="shared" ca="1" si="114"/>
        <v>1.6203703703703703E-4</v>
      </c>
      <c r="I148" s="18">
        <f t="shared" ca="1" si="115"/>
        <v>0.71158564814814795</v>
      </c>
      <c r="J148" s="16">
        <f t="shared" ca="1" si="116"/>
        <v>0.71158564814814795</v>
      </c>
      <c r="K148" s="23">
        <f t="shared" ca="1" si="117"/>
        <v>3.4722222222238752E-4</v>
      </c>
      <c r="L148" s="16">
        <f t="shared" ca="1" si="118"/>
        <v>0.71193287037037034</v>
      </c>
      <c r="M148" s="15">
        <f t="shared" ca="1" si="98"/>
        <v>31</v>
      </c>
      <c r="N148" s="16">
        <f t="shared" ca="1" si="99"/>
        <v>3.5879629629629629E-4</v>
      </c>
      <c r="O148" s="16">
        <f t="shared" ca="1" si="119"/>
        <v>0.71229166666666666</v>
      </c>
      <c r="P148" s="14">
        <f t="shared" ca="1" si="120"/>
        <v>0.71229166666666666</v>
      </c>
      <c r="Q148" s="23">
        <f>0</f>
        <v>0</v>
      </c>
      <c r="R148" s="14">
        <f t="shared" ca="1" si="121"/>
        <v>0.71229166666666666</v>
      </c>
      <c r="S148" s="13">
        <f t="shared" ca="1" si="100"/>
        <v>16</v>
      </c>
      <c r="T148" s="14">
        <f t="shared" ca="1" si="101"/>
        <v>1.8518518518518518E-4</v>
      </c>
      <c r="U148" s="14">
        <f t="shared" ca="1" si="122"/>
        <v>0.71247685185185183</v>
      </c>
      <c r="V148" s="12">
        <f t="shared" ca="1" si="123"/>
        <v>0.71247685185185183</v>
      </c>
      <c r="W148" s="23">
        <f>0</f>
        <v>0</v>
      </c>
      <c r="X148" s="12">
        <f t="shared" ca="1" si="124"/>
        <v>0.71247685185185183</v>
      </c>
      <c r="Y148" s="11">
        <f t="shared" ca="1" si="102"/>
        <v>40</v>
      </c>
      <c r="Z148" s="12">
        <f t="shared" ca="1" si="103"/>
        <v>4.6296296296296298E-4</v>
      </c>
      <c r="AA148" s="12">
        <f t="shared" ca="1" si="125"/>
        <v>0.71293981481481483</v>
      </c>
      <c r="AB148" s="10">
        <f t="shared" ca="1" si="126"/>
        <v>0.71293981481481483</v>
      </c>
      <c r="AC148" s="45">
        <f t="shared" ca="1" si="104"/>
        <v>0</v>
      </c>
      <c r="AD148" s="10">
        <f t="shared" ca="1" si="127"/>
        <v>0.71293981481481483</v>
      </c>
      <c r="AE148" s="9">
        <f t="shared" ca="1" si="91"/>
        <v>36</v>
      </c>
      <c r="AF148" s="10">
        <f t="shared" ca="1" si="105"/>
        <v>4.1666666666666669E-4</v>
      </c>
      <c r="AG148" s="10">
        <f t="shared" ca="1" si="128"/>
        <v>0.71335648148148145</v>
      </c>
      <c r="AH148" s="9" t="str">
        <f t="shared" ca="1" si="92"/>
        <v>Burrito</v>
      </c>
      <c r="AI148" s="8">
        <f t="shared" ca="1" si="129"/>
        <v>0.71335648148148145</v>
      </c>
      <c r="AJ148" s="23">
        <f t="shared" ca="1" si="130"/>
        <v>0</v>
      </c>
      <c r="AK148" s="8">
        <f t="shared" ca="1" si="132"/>
        <v>0.71335648148148145</v>
      </c>
      <c r="AL148" s="7">
        <f t="shared" ca="1" si="93"/>
        <v>52</v>
      </c>
      <c r="AM148" s="8">
        <f t="shared" ca="1" si="106"/>
        <v>6.018518518518519E-4</v>
      </c>
      <c r="AN148" s="8">
        <f t="shared" ca="1" si="107"/>
        <v>0.71395833333333325</v>
      </c>
      <c r="AO148" s="7" t="str">
        <f t="shared" ca="1" si="94"/>
        <v>Cash</v>
      </c>
      <c r="AP148" s="1">
        <f t="shared" ca="1" si="108"/>
        <v>3.4722222222238752E-4</v>
      </c>
      <c r="AQ148" s="1">
        <f t="shared" ca="1" si="95"/>
        <v>2.1875000000000002E-3</v>
      </c>
      <c r="AR148">
        <f t="shared" si="109"/>
        <v>1</v>
      </c>
      <c r="AS148" s="33">
        <f t="shared" ca="1" si="131"/>
        <v>3.4722222222238752E-4</v>
      </c>
      <c r="AT148" s="33">
        <f t="shared" ca="1" si="110"/>
        <v>2.1875000000000002E-3</v>
      </c>
      <c r="AX148">
        <f t="shared" si="133"/>
        <v>144</v>
      </c>
      <c r="AY148" s="33">
        <v>8.3854365533930872E-4</v>
      </c>
    </row>
    <row r="149" spans="1:51">
      <c r="A149" s="2">
        <v>251</v>
      </c>
      <c r="B149" s="1">
        <f t="shared" si="96"/>
        <v>2.9050925925925928E-3</v>
      </c>
      <c r="C149" s="5">
        <f t="shared" si="111"/>
        <v>0.7143287037037036</v>
      </c>
      <c r="D149" s="18">
        <f t="shared" si="90"/>
        <v>0.7143287037037036</v>
      </c>
      <c r="E149" s="21">
        <f t="shared" ca="1" si="112"/>
        <v>0</v>
      </c>
      <c r="F149" s="18">
        <f t="shared" ca="1" si="113"/>
        <v>0.7143287037037036</v>
      </c>
      <c r="G149" s="25">
        <f t="shared" ca="1" si="97"/>
        <v>10</v>
      </c>
      <c r="H149" s="18">
        <f t="shared" ca="1" si="114"/>
        <v>1.1574074074074075E-4</v>
      </c>
      <c r="I149" s="18">
        <f t="shared" ca="1" si="115"/>
        <v>0.71444444444444433</v>
      </c>
      <c r="J149" s="16">
        <f t="shared" ca="1" si="116"/>
        <v>0.71444444444444433</v>
      </c>
      <c r="K149" s="23">
        <f t="shared" ca="1" si="117"/>
        <v>0</v>
      </c>
      <c r="L149" s="16">
        <f t="shared" ca="1" si="118"/>
        <v>0.71444444444444433</v>
      </c>
      <c r="M149" s="15">
        <f t="shared" ca="1" si="98"/>
        <v>24</v>
      </c>
      <c r="N149" s="16">
        <f t="shared" ca="1" si="99"/>
        <v>2.7777777777777778E-4</v>
      </c>
      <c r="O149" s="16">
        <f t="shared" ca="1" si="119"/>
        <v>0.71472222222222215</v>
      </c>
      <c r="P149" s="14">
        <f t="shared" ca="1" si="120"/>
        <v>0.71472222222222215</v>
      </c>
      <c r="Q149" s="23">
        <f>0</f>
        <v>0</v>
      </c>
      <c r="R149" s="14">
        <f t="shared" ca="1" si="121"/>
        <v>0.71472222222222215</v>
      </c>
      <c r="S149" s="13">
        <f t="shared" ca="1" si="100"/>
        <v>32</v>
      </c>
      <c r="T149" s="14">
        <f t="shared" ca="1" si="101"/>
        <v>3.7037037037037035E-4</v>
      </c>
      <c r="U149" s="14">
        <f t="shared" ca="1" si="122"/>
        <v>0.7150925925925925</v>
      </c>
      <c r="V149" s="12">
        <f t="shared" ca="1" si="123"/>
        <v>0.7150925925925925</v>
      </c>
      <c r="W149" s="23">
        <f>0</f>
        <v>0</v>
      </c>
      <c r="X149" s="12">
        <f t="shared" ca="1" si="124"/>
        <v>0.7150925925925925</v>
      </c>
      <c r="Y149" s="11">
        <f t="shared" ca="1" si="102"/>
        <v>33</v>
      </c>
      <c r="Z149" s="12">
        <f t="shared" ca="1" si="103"/>
        <v>3.8194444444444446E-4</v>
      </c>
      <c r="AA149" s="12">
        <f t="shared" ca="1" si="125"/>
        <v>0.7154745370370369</v>
      </c>
      <c r="AB149" s="10">
        <f t="shared" ca="1" si="126"/>
        <v>0.7154745370370369</v>
      </c>
      <c r="AC149" s="45">
        <f t="shared" ca="1" si="104"/>
        <v>0</v>
      </c>
      <c r="AD149" s="10">
        <f t="shared" ca="1" si="127"/>
        <v>0.7154745370370369</v>
      </c>
      <c r="AE149" s="9">
        <f t="shared" ca="1" si="91"/>
        <v>22</v>
      </c>
      <c r="AF149" s="10">
        <f t="shared" ca="1" si="105"/>
        <v>2.5462962962962961E-4</v>
      </c>
      <c r="AG149" s="10">
        <f t="shared" ca="1" si="128"/>
        <v>0.71572916666666653</v>
      </c>
      <c r="AH149" s="9" t="str">
        <f t="shared" ca="1" si="92"/>
        <v>Bowl</v>
      </c>
      <c r="AI149" s="8">
        <f t="shared" ca="1" si="129"/>
        <v>0.71572916666666653</v>
      </c>
      <c r="AJ149" s="23">
        <f t="shared" ca="1" si="130"/>
        <v>0</v>
      </c>
      <c r="AK149" s="8">
        <f t="shared" ca="1" si="132"/>
        <v>0.71572916666666653</v>
      </c>
      <c r="AL149" s="7">
        <f t="shared" ca="1" si="93"/>
        <v>18</v>
      </c>
      <c r="AM149" s="8">
        <f t="shared" ca="1" si="106"/>
        <v>2.0833333333333335E-4</v>
      </c>
      <c r="AN149" s="8">
        <f t="shared" ca="1" si="107"/>
        <v>0.71593749999999989</v>
      </c>
      <c r="AO149" s="7" t="str">
        <f t="shared" ca="1" si="94"/>
        <v>Debit</v>
      </c>
      <c r="AP149" s="1">
        <f t="shared" ca="1" si="108"/>
        <v>0</v>
      </c>
      <c r="AQ149" s="1">
        <f t="shared" ca="1" si="95"/>
        <v>1.6087962962962963E-3</v>
      </c>
      <c r="AR149">
        <f t="shared" si="109"/>
        <v>1</v>
      </c>
      <c r="AS149" s="33">
        <f t="shared" ca="1" si="131"/>
        <v>0</v>
      </c>
      <c r="AT149" s="33">
        <f t="shared" ca="1" si="110"/>
        <v>1.6087962962962963E-3</v>
      </c>
      <c r="AX149">
        <f t="shared" si="133"/>
        <v>145</v>
      </c>
      <c r="AY149" s="33">
        <v>7.3600770014008469E-4</v>
      </c>
    </row>
    <row r="150" spans="1:51">
      <c r="A150" s="2">
        <v>208</v>
      </c>
      <c r="B150" s="1">
        <f t="shared" si="96"/>
        <v>2.4074074074074076E-3</v>
      </c>
      <c r="C150" s="5">
        <f t="shared" si="111"/>
        <v>0.71673611111111102</v>
      </c>
      <c r="D150" s="18">
        <f t="shared" si="90"/>
        <v>0.71673611111111102</v>
      </c>
      <c r="E150" s="21">
        <f t="shared" ca="1" si="112"/>
        <v>0</v>
      </c>
      <c r="F150" s="18">
        <f t="shared" ca="1" si="113"/>
        <v>0.71673611111111102</v>
      </c>
      <c r="G150" s="25">
        <f t="shared" ca="1" si="97"/>
        <v>11</v>
      </c>
      <c r="H150" s="18">
        <f t="shared" ca="1" si="114"/>
        <v>1.273148148148148E-4</v>
      </c>
      <c r="I150" s="18">
        <f t="shared" ca="1" si="115"/>
        <v>0.71686342592592578</v>
      </c>
      <c r="J150" s="16">
        <f t="shared" ca="1" si="116"/>
        <v>0.71686342592592578</v>
      </c>
      <c r="K150" s="23">
        <f t="shared" ca="1" si="117"/>
        <v>0</v>
      </c>
      <c r="L150" s="16">
        <f t="shared" ca="1" si="118"/>
        <v>0.71686342592592578</v>
      </c>
      <c r="M150" s="15">
        <f t="shared" ca="1" si="98"/>
        <v>22</v>
      </c>
      <c r="N150" s="16">
        <f t="shared" ca="1" si="99"/>
        <v>2.5462962962962961E-4</v>
      </c>
      <c r="O150" s="16">
        <f t="shared" ca="1" si="119"/>
        <v>0.71711805555555541</v>
      </c>
      <c r="P150" s="14">
        <f t="shared" ca="1" si="120"/>
        <v>0.71711805555555541</v>
      </c>
      <c r="Q150" s="23">
        <f>0</f>
        <v>0</v>
      </c>
      <c r="R150" s="14">
        <f t="shared" ca="1" si="121"/>
        <v>0.71711805555555541</v>
      </c>
      <c r="S150" s="13">
        <f t="shared" ca="1" si="100"/>
        <v>25</v>
      </c>
      <c r="T150" s="14">
        <f t="shared" ca="1" si="101"/>
        <v>2.8935185185185184E-4</v>
      </c>
      <c r="U150" s="14">
        <f t="shared" ca="1" si="122"/>
        <v>0.71740740740740727</v>
      </c>
      <c r="V150" s="12">
        <f t="shared" ca="1" si="123"/>
        <v>0.71740740740740727</v>
      </c>
      <c r="W150" s="23">
        <f>0</f>
        <v>0</v>
      </c>
      <c r="X150" s="12">
        <f t="shared" ca="1" si="124"/>
        <v>0.71740740740740727</v>
      </c>
      <c r="Y150" s="11">
        <f t="shared" ca="1" si="102"/>
        <v>36</v>
      </c>
      <c r="Z150" s="12">
        <f t="shared" ca="1" si="103"/>
        <v>4.1666666666666669E-4</v>
      </c>
      <c r="AA150" s="12">
        <f t="shared" ca="1" si="125"/>
        <v>0.71782407407407389</v>
      </c>
      <c r="AB150" s="10">
        <f t="shared" ca="1" si="126"/>
        <v>0.71782407407407389</v>
      </c>
      <c r="AC150" s="45">
        <f t="shared" ca="1" si="104"/>
        <v>0</v>
      </c>
      <c r="AD150" s="10">
        <f t="shared" ca="1" si="127"/>
        <v>0.71782407407407389</v>
      </c>
      <c r="AE150" s="9">
        <f t="shared" ca="1" si="91"/>
        <v>32</v>
      </c>
      <c r="AF150" s="10">
        <f t="shared" ca="1" si="105"/>
        <v>3.7037037037037035E-4</v>
      </c>
      <c r="AG150" s="10">
        <f t="shared" ca="1" si="128"/>
        <v>0.71819444444444425</v>
      </c>
      <c r="AH150" s="9" t="str">
        <f t="shared" ca="1" si="92"/>
        <v>Burrito</v>
      </c>
      <c r="AI150" s="8">
        <f t="shared" ca="1" si="129"/>
        <v>0.71819444444444425</v>
      </c>
      <c r="AJ150" s="23">
        <f t="shared" ca="1" si="130"/>
        <v>0</v>
      </c>
      <c r="AK150" s="8">
        <f t="shared" ca="1" si="132"/>
        <v>0.71819444444444425</v>
      </c>
      <c r="AL150" s="7">
        <f t="shared" ca="1" si="93"/>
        <v>11</v>
      </c>
      <c r="AM150" s="8">
        <f t="shared" ca="1" si="106"/>
        <v>1.273148148148148E-4</v>
      </c>
      <c r="AN150" s="8">
        <f t="shared" ca="1" si="107"/>
        <v>0.71832175925925901</v>
      </c>
      <c r="AO150" s="7" t="str">
        <f t="shared" ca="1" si="94"/>
        <v>Debit</v>
      </c>
      <c r="AP150" s="1">
        <f t="shared" ca="1" si="108"/>
        <v>0</v>
      </c>
      <c r="AQ150" s="1">
        <f t="shared" ca="1" si="95"/>
        <v>1.5856481481481481E-3</v>
      </c>
      <c r="AR150">
        <f t="shared" si="109"/>
        <v>1</v>
      </c>
      <c r="AS150" s="33">
        <f t="shared" ca="1" si="131"/>
        <v>0</v>
      </c>
      <c r="AT150" s="33">
        <f t="shared" ca="1" si="110"/>
        <v>1.5856481481481481E-3</v>
      </c>
      <c r="AX150">
        <f t="shared" si="133"/>
        <v>146</v>
      </c>
      <c r="AY150" s="33">
        <v>1.0246834033348171E-3</v>
      </c>
    </row>
    <row r="151" spans="1:51">
      <c r="A151" s="2">
        <v>151</v>
      </c>
      <c r="B151" s="1">
        <f t="shared" si="96"/>
        <v>1.7476851851851852E-3</v>
      </c>
      <c r="C151" s="5">
        <f t="shared" si="111"/>
        <v>0.71848379629629622</v>
      </c>
      <c r="D151" s="18">
        <f t="shared" si="90"/>
        <v>0.71848379629629622</v>
      </c>
      <c r="E151" s="21">
        <f t="shared" ca="1" si="112"/>
        <v>0</v>
      </c>
      <c r="F151" s="18">
        <f t="shared" ca="1" si="113"/>
        <v>0.71848379629629622</v>
      </c>
      <c r="G151" s="25">
        <f t="shared" ca="1" si="97"/>
        <v>22</v>
      </c>
      <c r="H151" s="18">
        <f t="shared" ca="1" si="114"/>
        <v>2.5462962962962961E-4</v>
      </c>
      <c r="I151" s="18">
        <f t="shared" ca="1" si="115"/>
        <v>0.71873842592592585</v>
      </c>
      <c r="J151" s="16">
        <f t="shared" ca="1" si="116"/>
        <v>0.71873842592592585</v>
      </c>
      <c r="K151" s="23">
        <f t="shared" ca="1" si="117"/>
        <v>0</v>
      </c>
      <c r="L151" s="16">
        <f t="shared" ca="1" si="118"/>
        <v>0.71873842592592585</v>
      </c>
      <c r="M151" s="15">
        <f t="shared" ca="1" si="98"/>
        <v>12</v>
      </c>
      <c r="N151" s="16">
        <f t="shared" ca="1" si="99"/>
        <v>1.3888888888888889E-4</v>
      </c>
      <c r="O151" s="16">
        <f t="shared" ca="1" si="119"/>
        <v>0.71887731481481476</v>
      </c>
      <c r="P151" s="14">
        <f t="shared" ca="1" si="120"/>
        <v>0.71887731481481476</v>
      </c>
      <c r="Q151" s="23">
        <f>0</f>
        <v>0</v>
      </c>
      <c r="R151" s="14">
        <f t="shared" ca="1" si="121"/>
        <v>0.71887731481481476</v>
      </c>
      <c r="S151" s="13">
        <f t="shared" ca="1" si="100"/>
        <v>22</v>
      </c>
      <c r="T151" s="14">
        <f t="shared" ca="1" si="101"/>
        <v>2.5462962962962961E-4</v>
      </c>
      <c r="U151" s="14">
        <f t="shared" ca="1" si="122"/>
        <v>0.71913194444444439</v>
      </c>
      <c r="V151" s="12">
        <f t="shared" ca="1" si="123"/>
        <v>0.71913194444444439</v>
      </c>
      <c r="W151" s="23">
        <f>0</f>
        <v>0</v>
      </c>
      <c r="X151" s="12">
        <f t="shared" ca="1" si="124"/>
        <v>0.71913194444444439</v>
      </c>
      <c r="Y151" s="11">
        <f t="shared" ca="1" si="102"/>
        <v>47</v>
      </c>
      <c r="Z151" s="12">
        <f t="shared" ca="1" si="103"/>
        <v>5.4398148148148144E-4</v>
      </c>
      <c r="AA151" s="12">
        <f t="shared" ca="1" si="125"/>
        <v>0.71967592592592589</v>
      </c>
      <c r="AB151" s="10">
        <f t="shared" ca="1" si="126"/>
        <v>0.71967592592592589</v>
      </c>
      <c r="AC151" s="45">
        <f t="shared" ca="1" si="104"/>
        <v>0</v>
      </c>
      <c r="AD151" s="10">
        <f t="shared" ca="1" si="127"/>
        <v>0.71967592592592589</v>
      </c>
      <c r="AE151" s="9">
        <f t="shared" ca="1" si="91"/>
        <v>45</v>
      </c>
      <c r="AF151" s="10">
        <f t="shared" ca="1" si="105"/>
        <v>5.2083333333333333E-4</v>
      </c>
      <c r="AG151" s="10">
        <f t="shared" ca="1" si="128"/>
        <v>0.72019675925925919</v>
      </c>
      <c r="AH151" s="9" t="str">
        <f t="shared" ca="1" si="92"/>
        <v>Bowl</v>
      </c>
      <c r="AI151" s="8">
        <f t="shared" ca="1" si="129"/>
        <v>0.72019675925925919</v>
      </c>
      <c r="AJ151" s="23">
        <f t="shared" ca="1" si="130"/>
        <v>0</v>
      </c>
      <c r="AK151" s="8">
        <f t="shared" ca="1" si="132"/>
        <v>0.72019675925925919</v>
      </c>
      <c r="AL151" s="7">
        <f t="shared" ca="1" si="93"/>
        <v>28</v>
      </c>
      <c r="AM151" s="8">
        <f t="shared" ca="1" si="106"/>
        <v>3.2407407407407406E-4</v>
      </c>
      <c r="AN151" s="8">
        <f t="shared" ca="1" si="107"/>
        <v>0.72052083333333328</v>
      </c>
      <c r="AO151" s="7" t="str">
        <f t="shared" ca="1" si="94"/>
        <v>Debit</v>
      </c>
      <c r="AP151" s="1">
        <f t="shared" ca="1" si="108"/>
        <v>0</v>
      </c>
      <c r="AQ151" s="1">
        <f t="shared" ca="1" si="95"/>
        <v>2.0370370370370369E-3</v>
      </c>
      <c r="AR151">
        <f t="shared" si="109"/>
        <v>1</v>
      </c>
      <c r="AS151" s="33">
        <f t="shared" ca="1" si="131"/>
        <v>0</v>
      </c>
      <c r="AT151" s="33">
        <f t="shared" ca="1" si="110"/>
        <v>2.0370370370370369E-3</v>
      </c>
      <c r="AX151">
        <f t="shared" si="133"/>
        <v>147</v>
      </c>
      <c r="AY151" s="33">
        <v>6.5292096219939728E-4</v>
      </c>
    </row>
    <row r="152" spans="1:51">
      <c r="A152" s="2">
        <v>115</v>
      </c>
      <c r="B152" s="1">
        <f t="shared" si="96"/>
        <v>1.3310185185185185E-3</v>
      </c>
      <c r="C152" s="5">
        <f t="shared" si="111"/>
        <v>0.71981481481481469</v>
      </c>
      <c r="D152" s="18">
        <f t="shared" si="90"/>
        <v>0.71981481481481469</v>
      </c>
      <c r="E152" s="21">
        <f t="shared" ca="1" si="112"/>
        <v>0</v>
      </c>
      <c r="F152" s="18">
        <f t="shared" ca="1" si="113"/>
        <v>0.71981481481481469</v>
      </c>
      <c r="G152" s="25">
        <f t="shared" ca="1" si="97"/>
        <v>16</v>
      </c>
      <c r="H152" s="18">
        <f t="shared" ca="1" si="114"/>
        <v>1.8518518518518518E-4</v>
      </c>
      <c r="I152" s="18">
        <f t="shared" ca="1" si="115"/>
        <v>0.71999999999999986</v>
      </c>
      <c r="J152" s="16">
        <f t="shared" ca="1" si="116"/>
        <v>0.71999999999999986</v>
      </c>
      <c r="K152" s="23">
        <f t="shared" ca="1" si="117"/>
        <v>0</v>
      </c>
      <c r="L152" s="16">
        <f t="shared" ca="1" si="118"/>
        <v>0.71999999999999986</v>
      </c>
      <c r="M152" s="15">
        <f t="shared" ca="1" si="98"/>
        <v>29</v>
      </c>
      <c r="N152" s="16">
        <f t="shared" ca="1" si="99"/>
        <v>3.3564814814814812E-4</v>
      </c>
      <c r="O152" s="16">
        <f t="shared" ca="1" si="119"/>
        <v>0.72033564814814799</v>
      </c>
      <c r="P152" s="14">
        <f t="shared" ca="1" si="120"/>
        <v>0.72033564814814799</v>
      </c>
      <c r="Q152" s="23">
        <f>0</f>
        <v>0</v>
      </c>
      <c r="R152" s="14">
        <f t="shared" ca="1" si="121"/>
        <v>0.72033564814814799</v>
      </c>
      <c r="S152" s="13">
        <f t="shared" ca="1" si="100"/>
        <v>30</v>
      </c>
      <c r="T152" s="14">
        <f t="shared" ca="1" si="101"/>
        <v>3.4722222222222224E-4</v>
      </c>
      <c r="U152" s="14">
        <f t="shared" ca="1" si="122"/>
        <v>0.72068287037037027</v>
      </c>
      <c r="V152" s="12">
        <f t="shared" ca="1" si="123"/>
        <v>0.72068287037037027</v>
      </c>
      <c r="W152" s="23">
        <f>0</f>
        <v>0</v>
      </c>
      <c r="X152" s="12">
        <f t="shared" ca="1" si="124"/>
        <v>0.72068287037037027</v>
      </c>
      <c r="Y152" s="11">
        <f t="shared" ca="1" si="102"/>
        <v>39</v>
      </c>
      <c r="Z152" s="12">
        <f t="shared" ca="1" si="103"/>
        <v>4.5138888888888887E-4</v>
      </c>
      <c r="AA152" s="12">
        <f t="shared" ca="1" si="125"/>
        <v>0.72113425925925911</v>
      </c>
      <c r="AB152" s="10">
        <f t="shared" ca="1" si="126"/>
        <v>0.72113425925925911</v>
      </c>
      <c r="AC152" s="45">
        <f t="shared" ca="1" si="104"/>
        <v>0</v>
      </c>
      <c r="AD152" s="10">
        <f t="shared" ca="1" si="127"/>
        <v>0.72113425925925911</v>
      </c>
      <c r="AE152" s="9">
        <f t="shared" ca="1" si="91"/>
        <v>56</v>
      </c>
      <c r="AF152" s="10">
        <f t="shared" ca="1" si="105"/>
        <v>6.4814814814814813E-4</v>
      </c>
      <c r="AG152" s="10">
        <f t="shared" ca="1" si="128"/>
        <v>0.72178240740740729</v>
      </c>
      <c r="AH152" s="9" t="str">
        <f t="shared" ca="1" si="92"/>
        <v>Quesadilla</v>
      </c>
      <c r="AI152" s="8">
        <f t="shared" ca="1" si="129"/>
        <v>0.72178240740740729</v>
      </c>
      <c r="AJ152" s="23">
        <f t="shared" ca="1" si="130"/>
        <v>0</v>
      </c>
      <c r="AK152" s="8">
        <f t="shared" ca="1" si="132"/>
        <v>0.72178240740740729</v>
      </c>
      <c r="AL152" s="7">
        <f t="shared" ca="1" si="93"/>
        <v>10</v>
      </c>
      <c r="AM152" s="8">
        <f t="shared" ca="1" si="106"/>
        <v>1.1574074074074075E-4</v>
      </c>
      <c r="AN152" s="8">
        <f t="shared" ca="1" si="107"/>
        <v>0.72189814814814801</v>
      </c>
      <c r="AO152" s="7" t="str">
        <f t="shared" ca="1" si="94"/>
        <v>Debit</v>
      </c>
      <c r="AP152" s="1">
        <f t="shared" ca="1" si="108"/>
        <v>0</v>
      </c>
      <c r="AQ152" s="1">
        <f t="shared" ca="1" si="95"/>
        <v>2.0833333333333333E-3</v>
      </c>
      <c r="AR152">
        <f t="shared" si="109"/>
        <v>1</v>
      </c>
      <c r="AS152" s="33">
        <f t="shared" ca="1" si="131"/>
        <v>0</v>
      </c>
      <c r="AT152" s="33">
        <f t="shared" ca="1" si="110"/>
        <v>2.0833333333333333E-3</v>
      </c>
      <c r="AX152">
        <f t="shared" si="133"/>
        <v>148</v>
      </c>
      <c r="AY152" s="33">
        <v>9.4581265113921002E-4</v>
      </c>
    </row>
    <row r="153" spans="1:51">
      <c r="A153" s="2">
        <v>133</v>
      </c>
      <c r="B153" s="1">
        <f t="shared" si="96"/>
        <v>1.5393518518518519E-3</v>
      </c>
      <c r="C153" s="5">
        <f t="shared" si="111"/>
        <v>0.72135416666666652</v>
      </c>
      <c r="D153" s="18">
        <f t="shared" si="90"/>
        <v>0.72135416666666652</v>
      </c>
      <c r="E153" s="21">
        <f t="shared" ca="1" si="112"/>
        <v>0</v>
      </c>
      <c r="F153" s="18">
        <f t="shared" ca="1" si="113"/>
        <v>0.72135416666666652</v>
      </c>
      <c r="G153" s="25">
        <f t="shared" ca="1" si="97"/>
        <v>10</v>
      </c>
      <c r="H153" s="18">
        <f t="shared" ca="1" si="114"/>
        <v>1.1574074074074075E-4</v>
      </c>
      <c r="I153" s="18">
        <f t="shared" ca="1" si="115"/>
        <v>0.72146990740740724</v>
      </c>
      <c r="J153" s="16">
        <f t="shared" ca="1" si="116"/>
        <v>0.72146990740740724</v>
      </c>
      <c r="K153" s="23">
        <f t="shared" ca="1" si="117"/>
        <v>0</v>
      </c>
      <c r="L153" s="16">
        <f t="shared" ca="1" si="118"/>
        <v>0.72146990740740724</v>
      </c>
      <c r="M153" s="15">
        <f t="shared" ca="1" si="98"/>
        <v>29</v>
      </c>
      <c r="N153" s="16">
        <f t="shared" ca="1" si="99"/>
        <v>3.3564814814814812E-4</v>
      </c>
      <c r="O153" s="16">
        <f t="shared" ca="1" si="119"/>
        <v>0.72180555555555537</v>
      </c>
      <c r="P153" s="14">
        <f t="shared" ca="1" si="120"/>
        <v>0.72180555555555537</v>
      </c>
      <c r="Q153" s="23">
        <f>0</f>
        <v>0</v>
      </c>
      <c r="R153" s="14">
        <f t="shared" ca="1" si="121"/>
        <v>0.72180555555555537</v>
      </c>
      <c r="S153" s="13">
        <f t="shared" ca="1" si="100"/>
        <v>15</v>
      </c>
      <c r="T153" s="14">
        <f t="shared" ca="1" si="101"/>
        <v>1.7361111111111112E-4</v>
      </c>
      <c r="U153" s="14">
        <f t="shared" ca="1" si="122"/>
        <v>0.72197916666666651</v>
      </c>
      <c r="V153" s="12">
        <f t="shared" ca="1" si="123"/>
        <v>0.72197916666666651</v>
      </c>
      <c r="W153" s="23">
        <f>0</f>
        <v>0</v>
      </c>
      <c r="X153" s="12">
        <f t="shared" ca="1" si="124"/>
        <v>0.72197916666666651</v>
      </c>
      <c r="Y153" s="11">
        <f t="shared" ca="1" si="102"/>
        <v>24</v>
      </c>
      <c r="Z153" s="12">
        <f t="shared" ca="1" si="103"/>
        <v>2.7777777777777778E-4</v>
      </c>
      <c r="AA153" s="12">
        <f t="shared" ca="1" si="125"/>
        <v>0.72225694444444433</v>
      </c>
      <c r="AB153" s="10">
        <f t="shared" ca="1" si="126"/>
        <v>0.72225694444444433</v>
      </c>
      <c r="AC153" s="45">
        <f t="shared" ca="1" si="104"/>
        <v>0</v>
      </c>
      <c r="AD153" s="10">
        <f t="shared" ca="1" si="127"/>
        <v>0.72225694444444433</v>
      </c>
      <c r="AE153" s="9">
        <f t="shared" ca="1" si="91"/>
        <v>40</v>
      </c>
      <c r="AF153" s="10">
        <f t="shared" ca="1" si="105"/>
        <v>4.6296296296296298E-4</v>
      </c>
      <c r="AG153" s="10">
        <f t="shared" ca="1" si="128"/>
        <v>0.72271990740740732</v>
      </c>
      <c r="AH153" s="9" t="str">
        <f t="shared" ca="1" si="92"/>
        <v>Bowl</v>
      </c>
      <c r="AI153" s="8">
        <f t="shared" ca="1" si="129"/>
        <v>0.72271990740740732</v>
      </c>
      <c r="AJ153" s="23">
        <f t="shared" ca="1" si="130"/>
        <v>0</v>
      </c>
      <c r="AK153" s="8">
        <f t="shared" ca="1" si="132"/>
        <v>0.72271990740740732</v>
      </c>
      <c r="AL153" s="7">
        <f t="shared" ca="1" si="93"/>
        <v>31</v>
      </c>
      <c r="AM153" s="8">
        <f t="shared" ca="1" si="106"/>
        <v>3.5879629629629629E-4</v>
      </c>
      <c r="AN153" s="8">
        <f t="shared" ca="1" si="107"/>
        <v>0.72307870370370364</v>
      </c>
      <c r="AO153" s="7" t="str">
        <f t="shared" ca="1" si="94"/>
        <v>Cash</v>
      </c>
      <c r="AP153" s="1">
        <f t="shared" ca="1" si="108"/>
        <v>0</v>
      </c>
      <c r="AQ153" s="1">
        <f t="shared" ca="1" si="95"/>
        <v>1.724537037037037E-3</v>
      </c>
      <c r="AR153">
        <f t="shared" si="109"/>
        <v>1</v>
      </c>
      <c r="AS153" s="33">
        <f t="shared" ca="1" si="131"/>
        <v>0</v>
      </c>
      <c r="AT153" s="33">
        <f t="shared" ca="1" si="110"/>
        <v>1.724537037037037E-3</v>
      </c>
      <c r="AX153">
        <f t="shared" si="133"/>
        <v>149</v>
      </c>
      <c r="AY153" s="33">
        <v>7.7673571337670479E-4</v>
      </c>
    </row>
    <row r="154" spans="1:51">
      <c r="A154" s="2">
        <v>145</v>
      </c>
      <c r="B154" s="1">
        <f t="shared" si="96"/>
        <v>1.6782407407407408E-3</v>
      </c>
      <c r="C154" s="5">
        <f t="shared" si="111"/>
        <v>0.72303240740740726</v>
      </c>
      <c r="D154" s="18">
        <f t="shared" si="90"/>
        <v>0.72303240740740726</v>
      </c>
      <c r="E154" s="21">
        <f t="shared" ca="1" si="112"/>
        <v>0</v>
      </c>
      <c r="F154" s="18">
        <f t="shared" ca="1" si="113"/>
        <v>0.72303240740740726</v>
      </c>
      <c r="G154" s="25">
        <f t="shared" ca="1" si="97"/>
        <v>19</v>
      </c>
      <c r="H154" s="18">
        <f t="shared" ca="1" si="114"/>
        <v>2.199074074074074E-4</v>
      </c>
      <c r="I154" s="18">
        <f t="shared" ca="1" si="115"/>
        <v>0.72325231481481467</v>
      </c>
      <c r="J154" s="16">
        <f t="shared" ca="1" si="116"/>
        <v>0.72325231481481467</v>
      </c>
      <c r="K154" s="23">
        <f t="shared" ca="1" si="117"/>
        <v>0</v>
      </c>
      <c r="L154" s="16">
        <f t="shared" ca="1" si="118"/>
        <v>0.72325231481481467</v>
      </c>
      <c r="M154" s="15">
        <f t="shared" ca="1" si="98"/>
        <v>26</v>
      </c>
      <c r="N154" s="16">
        <f t="shared" ca="1" si="99"/>
        <v>3.0092592592592595E-4</v>
      </c>
      <c r="O154" s="16">
        <f t="shared" ca="1" si="119"/>
        <v>0.72355324074074057</v>
      </c>
      <c r="P154" s="14">
        <f t="shared" ca="1" si="120"/>
        <v>0.72355324074074057</v>
      </c>
      <c r="Q154" s="23">
        <f>0</f>
        <v>0</v>
      </c>
      <c r="R154" s="14">
        <f t="shared" ca="1" si="121"/>
        <v>0.72355324074074057</v>
      </c>
      <c r="S154" s="13">
        <f t="shared" ca="1" si="100"/>
        <v>38</v>
      </c>
      <c r="T154" s="14">
        <f t="shared" ca="1" si="101"/>
        <v>4.3981481481481481E-4</v>
      </c>
      <c r="U154" s="14">
        <f t="shared" ca="1" si="122"/>
        <v>0.72399305555555538</v>
      </c>
      <c r="V154" s="12">
        <f t="shared" ca="1" si="123"/>
        <v>0.72399305555555538</v>
      </c>
      <c r="W154" s="23">
        <f>0</f>
        <v>0</v>
      </c>
      <c r="X154" s="12">
        <f t="shared" ca="1" si="124"/>
        <v>0.72399305555555538</v>
      </c>
      <c r="Y154" s="11">
        <f t="shared" ca="1" si="102"/>
        <v>27</v>
      </c>
      <c r="Z154" s="12">
        <f t="shared" ca="1" si="103"/>
        <v>3.1250000000000001E-4</v>
      </c>
      <c r="AA154" s="12">
        <f t="shared" ca="1" si="125"/>
        <v>0.72430555555555542</v>
      </c>
      <c r="AB154" s="10">
        <f t="shared" ca="1" si="126"/>
        <v>0.72430555555555542</v>
      </c>
      <c r="AC154" s="45">
        <f t="shared" ca="1" si="104"/>
        <v>0</v>
      </c>
      <c r="AD154" s="10">
        <f t="shared" ca="1" si="127"/>
        <v>0.72430555555555542</v>
      </c>
      <c r="AE154" s="9">
        <f t="shared" ca="1" si="91"/>
        <v>41</v>
      </c>
      <c r="AF154" s="10">
        <f t="shared" ca="1" si="105"/>
        <v>4.7453703703703704E-4</v>
      </c>
      <c r="AG154" s="10">
        <f t="shared" ca="1" si="128"/>
        <v>0.72478009259259246</v>
      </c>
      <c r="AH154" s="9" t="str">
        <f t="shared" ca="1" si="92"/>
        <v>Bowl</v>
      </c>
      <c r="AI154" s="8">
        <f t="shared" ca="1" si="129"/>
        <v>0.72478009259259246</v>
      </c>
      <c r="AJ154" s="23">
        <f t="shared" ca="1" si="130"/>
        <v>0</v>
      </c>
      <c r="AK154" s="8">
        <f t="shared" ca="1" si="132"/>
        <v>0.72478009259259246</v>
      </c>
      <c r="AL154" s="7">
        <f t="shared" ca="1" si="93"/>
        <v>26</v>
      </c>
      <c r="AM154" s="8">
        <f t="shared" ca="1" si="106"/>
        <v>3.0092592592592595E-4</v>
      </c>
      <c r="AN154" s="8">
        <f t="shared" ca="1" si="107"/>
        <v>0.72508101851851836</v>
      </c>
      <c r="AO154" s="7" t="str">
        <f t="shared" ca="1" si="94"/>
        <v>Debit</v>
      </c>
      <c r="AP154" s="1">
        <f t="shared" ca="1" si="108"/>
        <v>0</v>
      </c>
      <c r="AQ154" s="1">
        <f t="shared" ca="1" si="95"/>
        <v>2.0486111111111113E-3</v>
      </c>
      <c r="AR154">
        <f t="shared" si="109"/>
        <v>1</v>
      </c>
      <c r="AS154" s="33">
        <f t="shared" ca="1" si="131"/>
        <v>0</v>
      </c>
      <c r="AT154" s="33">
        <f t="shared" ca="1" si="110"/>
        <v>2.0486111111111113E-3</v>
      </c>
      <c r="AX154">
        <f t="shared" si="133"/>
        <v>150</v>
      </c>
      <c r="AY154" s="33">
        <v>8.7163516609406336E-4</v>
      </c>
    </row>
    <row r="155" spans="1:51">
      <c r="A155" s="2">
        <v>109</v>
      </c>
      <c r="B155" s="1">
        <f t="shared" si="96"/>
        <v>1.261574074074074E-3</v>
      </c>
      <c r="C155" s="5">
        <f t="shared" si="111"/>
        <v>0.72429398148148139</v>
      </c>
      <c r="D155" s="18">
        <f t="shared" si="90"/>
        <v>0.72429398148148139</v>
      </c>
      <c r="E155" s="21">
        <f t="shared" ca="1" si="112"/>
        <v>0</v>
      </c>
      <c r="F155" s="18">
        <f t="shared" ca="1" si="113"/>
        <v>0.72429398148148139</v>
      </c>
      <c r="G155" s="25">
        <f t="shared" ca="1" si="97"/>
        <v>23</v>
      </c>
      <c r="H155" s="18">
        <f t="shared" ca="1" si="114"/>
        <v>2.6620370370370372E-4</v>
      </c>
      <c r="I155" s="18">
        <f t="shared" ca="1" si="115"/>
        <v>0.72456018518518506</v>
      </c>
      <c r="J155" s="16">
        <f t="shared" ca="1" si="116"/>
        <v>0.72456018518518506</v>
      </c>
      <c r="K155" s="23">
        <f t="shared" ca="1" si="117"/>
        <v>0</v>
      </c>
      <c r="L155" s="16">
        <f t="shared" ca="1" si="118"/>
        <v>0.72456018518518506</v>
      </c>
      <c r="M155" s="15">
        <f t="shared" ca="1" si="98"/>
        <v>9</v>
      </c>
      <c r="N155" s="16">
        <f t="shared" ca="1" si="99"/>
        <v>1.0416666666666667E-4</v>
      </c>
      <c r="O155" s="16">
        <f t="shared" ca="1" si="119"/>
        <v>0.72466435185185174</v>
      </c>
      <c r="P155" s="14">
        <f t="shared" ca="1" si="120"/>
        <v>0.72466435185185174</v>
      </c>
      <c r="Q155" s="23">
        <f>0</f>
        <v>0</v>
      </c>
      <c r="R155" s="14">
        <f t="shared" ca="1" si="121"/>
        <v>0.72466435185185174</v>
      </c>
      <c r="S155" s="13">
        <f t="shared" ca="1" si="100"/>
        <v>45</v>
      </c>
      <c r="T155" s="14">
        <f t="shared" ca="1" si="101"/>
        <v>5.2083333333333333E-4</v>
      </c>
      <c r="U155" s="14">
        <f t="shared" ca="1" si="122"/>
        <v>0.72518518518518504</v>
      </c>
      <c r="V155" s="12">
        <f t="shared" ca="1" si="123"/>
        <v>0.72518518518518504</v>
      </c>
      <c r="W155" s="23">
        <f>0</f>
        <v>0</v>
      </c>
      <c r="X155" s="12">
        <f t="shared" ca="1" si="124"/>
        <v>0.72518518518518504</v>
      </c>
      <c r="Y155" s="11">
        <f t="shared" ca="1" si="102"/>
        <v>28</v>
      </c>
      <c r="Z155" s="12">
        <f t="shared" ca="1" si="103"/>
        <v>3.2407407407407406E-4</v>
      </c>
      <c r="AA155" s="12">
        <f t="shared" ca="1" si="125"/>
        <v>0.72550925925925913</v>
      </c>
      <c r="AB155" s="10">
        <f t="shared" ca="1" si="126"/>
        <v>0.72550925925925913</v>
      </c>
      <c r="AC155" s="45">
        <f t="shared" ca="1" si="104"/>
        <v>0</v>
      </c>
      <c r="AD155" s="10">
        <f t="shared" ca="1" si="127"/>
        <v>0.72550925925925913</v>
      </c>
      <c r="AE155" s="9">
        <f t="shared" ca="1" si="91"/>
        <v>33</v>
      </c>
      <c r="AF155" s="10">
        <f t="shared" ca="1" si="105"/>
        <v>3.8194444444444446E-4</v>
      </c>
      <c r="AG155" s="10">
        <f t="shared" ca="1" si="128"/>
        <v>0.72589120370370352</v>
      </c>
      <c r="AH155" s="9" t="str">
        <f t="shared" ca="1" si="92"/>
        <v>Burrito</v>
      </c>
      <c r="AI155" s="8">
        <f t="shared" ca="1" si="129"/>
        <v>0.72589120370370352</v>
      </c>
      <c r="AJ155" s="23">
        <f t="shared" ca="1" si="130"/>
        <v>0</v>
      </c>
      <c r="AK155" s="8">
        <f t="shared" ca="1" si="132"/>
        <v>0.72589120370370352</v>
      </c>
      <c r="AL155" s="7">
        <f t="shared" ca="1" si="93"/>
        <v>43</v>
      </c>
      <c r="AM155" s="8">
        <f t="shared" ca="1" si="106"/>
        <v>4.9768518518518521E-4</v>
      </c>
      <c r="AN155" s="8">
        <f t="shared" ca="1" si="107"/>
        <v>0.72638888888888875</v>
      </c>
      <c r="AO155" s="7" t="str">
        <f t="shared" ca="1" si="94"/>
        <v>Cash</v>
      </c>
      <c r="AP155" s="1">
        <f t="shared" ca="1" si="108"/>
        <v>0</v>
      </c>
      <c r="AQ155" s="1">
        <f t="shared" ca="1" si="95"/>
        <v>2.0949074074074073E-3</v>
      </c>
      <c r="AR155">
        <f t="shared" si="109"/>
        <v>1</v>
      </c>
      <c r="AS155" s="33">
        <f t="shared" ca="1" si="131"/>
        <v>0</v>
      </c>
      <c r="AT155" s="33">
        <f t="shared" ca="1" si="110"/>
        <v>2.0949074074074073E-3</v>
      </c>
      <c r="AX155">
        <f t="shared" si="133"/>
        <v>151</v>
      </c>
      <c r="AY155" s="33">
        <v>7.9980431462387772E-4</v>
      </c>
    </row>
    <row r="156" spans="1:51">
      <c r="A156" s="2">
        <v>103</v>
      </c>
      <c r="B156" s="1">
        <f t="shared" si="96"/>
        <v>1.1921296296296296E-3</v>
      </c>
      <c r="C156" s="5">
        <f t="shared" si="111"/>
        <v>0.72548611111111105</v>
      </c>
      <c r="D156" s="18">
        <f t="shared" si="90"/>
        <v>0.72548611111111105</v>
      </c>
      <c r="E156" s="21">
        <f t="shared" ca="1" si="112"/>
        <v>0</v>
      </c>
      <c r="F156" s="18">
        <f t="shared" ca="1" si="113"/>
        <v>0.72548611111111105</v>
      </c>
      <c r="G156" s="25">
        <f t="shared" ca="1" si="97"/>
        <v>24</v>
      </c>
      <c r="H156" s="18">
        <f t="shared" ca="1" si="114"/>
        <v>2.7777777777777778E-4</v>
      </c>
      <c r="I156" s="18">
        <f t="shared" ca="1" si="115"/>
        <v>0.72576388888888888</v>
      </c>
      <c r="J156" s="16">
        <f t="shared" ca="1" si="116"/>
        <v>0.72576388888888888</v>
      </c>
      <c r="K156" s="23">
        <f t="shared" ca="1" si="117"/>
        <v>0</v>
      </c>
      <c r="L156" s="16">
        <f t="shared" ca="1" si="118"/>
        <v>0.72576388888888888</v>
      </c>
      <c r="M156" s="15">
        <f t="shared" ca="1" si="98"/>
        <v>33</v>
      </c>
      <c r="N156" s="16">
        <f t="shared" ca="1" si="99"/>
        <v>3.8194444444444446E-4</v>
      </c>
      <c r="O156" s="16">
        <f t="shared" ca="1" si="119"/>
        <v>0.72614583333333327</v>
      </c>
      <c r="P156" s="14">
        <f t="shared" ca="1" si="120"/>
        <v>0.72614583333333327</v>
      </c>
      <c r="Q156" s="23">
        <f>0</f>
        <v>0</v>
      </c>
      <c r="R156" s="14">
        <f t="shared" ca="1" si="121"/>
        <v>0.72614583333333327</v>
      </c>
      <c r="S156" s="13">
        <f t="shared" ca="1" si="100"/>
        <v>27</v>
      </c>
      <c r="T156" s="14">
        <f t="shared" ca="1" si="101"/>
        <v>3.1250000000000001E-4</v>
      </c>
      <c r="U156" s="14">
        <f t="shared" ca="1" si="122"/>
        <v>0.72645833333333332</v>
      </c>
      <c r="V156" s="12">
        <f t="shared" ca="1" si="123"/>
        <v>0.72645833333333332</v>
      </c>
      <c r="W156" s="23">
        <f>0</f>
        <v>0</v>
      </c>
      <c r="X156" s="12">
        <f t="shared" ca="1" si="124"/>
        <v>0.72645833333333332</v>
      </c>
      <c r="Y156" s="11">
        <f t="shared" ca="1" si="102"/>
        <v>50</v>
      </c>
      <c r="Z156" s="12">
        <f t="shared" ca="1" si="103"/>
        <v>5.7870370370370367E-4</v>
      </c>
      <c r="AA156" s="12">
        <f t="shared" ca="1" si="125"/>
        <v>0.72703703703703704</v>
      </c>
      <c r="AB156" s="10">
        <f t="shared" ca="1" si="126"/>
        <v>0.72703703703703704</v>
      </c>
      <c r="AC156" s="45">
        <f t="shared" ca="1" si="104"/>
        <v>0</v>
      </c>
      <c r="AD156" s="10">
        <f t="shared" ca="1" si="127"/>
        <v>0.72703703703703704</v>
      </c>
      <c r="AE156" s="9">
        <f t="shared" ca="1" si="91"/>
        <v>57</v>
      </c>
      <c r="AF156" s="10">
        <f t="shared" ca="1" si="105"/>
        <v>6.5972222222222224E-4</v>
      </c>
      <c r="AG156" s="10">
        <f t="shared" ca="1" si="128"/>
        <v>0.72769675925925925</v>
      </c>
      <c r="AH156" s="9" t="str">
        <f t="shared" ca="1" si="92"/>
        <v>Burrito</v>
      </c>
      <c r="AI156" s="8">
        <f t="shared" ca="1" si="129"/>
        <v>0.72769675925925925</v>
      </c>
      <c r="AJ156" s="23">
        <f t="shared" ca="1" si="130"/>
        <v>0</v>
      </c>
      <c r="AK156" s="8">
        <f t="shared" ca="1" si="132"/>
        <v>0.72769675925925925</v>
      </c>
      <c r="AL156" s="7">
        <f t="shared" ca="1" si="93"/>
        <v>47</v>
      </c>
      <c r="AM156" s="8">
        <f t="shared" ca="1" si="106"/>
        <v>5.4398148148148144E-4</v>
      </c>
      <c r="AN156" s="8">
        <f t="shared" ca="1" si="107"/>
        <v>0.72824074074074074</v>
      </c>
      <c r="AO156" s="7" t="str">
        <f t="shared" ca="1" si="94"/>
        <v>Cash</v>
      </c>
      <c r="AP156" s="1">
        <f t="shared" ca="1" si="108"/>
        <v>0</v>
      </c>
      <c r="AQ156" s="1">
        <f t="shared" ca="1" si="95"/>
        <v>2.7546296296296294E-3</v>
      </c>
      <c r="AR156">
        <f t="shared" si="109"/>
        <v>1</v>
      </c>
      <c r="AS156" s="33">
        <f t="shared" ca="1" si="131"/>
        <v>0</v>
      </c>
      <c r="AT156" s="33">
        <f t="shared" ca="1" si="110"/>
        <v>2.7546296296296294E-3</v>
      </c>
      <c r="AX156">
        <f t="shared" si="133"/>
        <v>152</v>
      </c>
      <c r="AY156" s="33">
        <v>6.9388761613849582E-4</v>
      </c>
    </row>
    <row r="157" spans="1:51">
      <c r="A157" s="2">
        <v>169</v>
      </c>
      <c r="B157" s="1">
        <f t="shared" si="96"/>
        <v>1.9560185185185184E-3</v>
      </c>
      <c r="C157" s="5">
        <f t="shared" si="111"/>
        <v>0.72744212962962962</v>
      </c>
      <c r="D157" s="18">
        <f t="shared" si="90"/>
        <v>0.72744212962962962</v>
      </c>
      <c r="E157" s="21">
        <f t="shared" ca="1" si="112"/>
        <v>0</v>
      </c>
      <c r="F157" s="18">
        <f t="shared" ca="1" si="113"/>
        <v>0.72744212962962962</v>
      </c>
      <c r="G157" s="25">
        <f t="shared" ca="1" si="97"/>
        <v>23</v>
      </c>
      <c r="H157" s="18">
        <f t="shared" ca="1" si="114"/>
        <v>2.6620370370370372E-4</v>
      </c>
      <c r="I157" s="18">
        <f t="shared" ca="1" si="115"/>
        <v>0.72770833333333329</v>
      </c>
      <c r="J157" s="16">
        <f t="shared" ca="1" si="116"/>
        <v>0.72770833333333329</v>
      </c>
      <c r="K157" s="23">
        <f t="shared" ca="1" si="117"/>
        <v>0</v>
      </c>
      <c r="L157" s="16">
        <f t="shared" ca="1" si="118"/>
        <v>0.72770833333333329</v>
      </c>
      <c r="M157" s="15">
        <f t="shared" ca="1" si="98"/>
        <v>27</v>
      </c>
      <c r="N157" s="16">
        <f t="shared" ca="1" si="99"/>
        <v>3.1250000000000001E-4</v>
      </c>
      <c r="O157" s="16">
        <f t="shared" ca="1" si="119"/>
        <v>0.72802083333333334</v>
      </c>
      <c r="P157" s="14">
        <f t="shared" ca="1" si="120"/>
        <v>0.72802083333333334</v>
      </c>
      <c r="Q157" s="23">
        <f>0</f>
        <v>0</v>
      </c>
      <c r="R157" s="14">
        <f t="shared" ca="1" si="121"/>
        <v>0.72802083333333334</v>
      </c>
      <c r="S157" s="13">
        <f t="shared" ca="1" si="100"/>
        <v>39</v>
      </c>
      <c r="T157" s="14">
        <f t="shared" ca="1" si="101"/>
        <v>4.5138888888888887E-4</v>
      </c>
      <c r="U157" s="14">
        <f t="shared" ca="1" si="122"/>
        <v>0.72847222222222219</v>
      </c>
      <c r="V157" s="12">
        <f t="shared" ca="1" si="123"/>
        <v>0.72847222222222219</v>
      </c>
      <c r="W157" s="23">
        <f>0</f>
        <v>0</v>
      </c>
      <c r="X157" s="12">
        <f t="shared" ca="1" si="124"/>
        <v>0.72847222222222219</v>
      </c>
      <c r="Y157" s="11">
        <f t="shared" ca="1" si="102"/>
        <v>29</v>
      </c>
      <c r="Z157" s="12">
        <f t="shared" ca="1" si="103"/>
        <v>3.3564814814814812E-4</v>
      </c>
      <c r="AA157" s="12">
        <f t="shared" ca="1" si="125"/>
        <v>0.72880787037037031</v>
      </c>
      <c r="AB157" s="10">
        <f t="shared" ca="1" si="126"/>
        <v>0.72880787037037031</v>
      </c>
      <c r="AC157" s="45">
        <f t="shared" ca="1" si="104"/>
        <v>0</v>
      </c>
      <c r="AD157" s="10">
        <f t="shared" ca="1" si="127"/>
        <v>0.72880787037037031</v>
      </c>
      <c r="AE157" s="9">
        <f t="shared" ca="1" si="91"/>
        <v>68</v>
      </c>
      <c r="AF157" s="10">
        <f t="shared" ca="1" si="105"/>
        <v>7.8703703703703705E-4</v>
      </c>
      <c r="AG157" s="10">
        <f t="shared" ca="1" si="128"/>
        <v>0.7295949074074074</v>
      </c>
      <c r="AH157" s="9" t="str">
        <f t="shared" ca="1" si="92"/>
        <v>Quesadilla</v>
      </c>
      <c r="AI157" s="8">
        <f t="shared" ca="1" si="129"/>
        <v>0.7295949074074074</v>
      </c>
      <c r="AJ157" s="23">
        <f t="shared" ca="1" si="130"/>
        <v>0</v>
      </c>
      <c r="AK157" s="8">
        <f t="shared" ca="1" si="132"/>
        <v>0.7295949074074074</v>
      </c>
      <c r="AL157" s="7">
        <f t="shared" ca="1" si="93"/>
        <v>18</v>
      </c>
      <c r="AM157" s="8">
        <f t="shared" ca="1" si="106"/>
        <v>2.0833333333333335E-4</v>
      </c>
      <c r="AN157" s="8">
        <f t="shared" ca="1" si="107"/>
        <v>0.72980324074074077</v>
      </c>
      <c r="AO157" s="7" t="str">
        <f t="shared" ca="1" si="94"/>
        <v>Debit</v>
      </c>
      <c r="AP157" s="1">
        <f t="shared" ca="1" si="108"/>
        <v>0</v>
      </c>
      <c r="AQ157" s="1">
        <f t="shared" ca="1" si="95"/>
        <v>2.3611111111111111E-3</v>
      </c>
      <c r="AR157">
        <f t="shared" si="109"/>
        <v>1</v>
      </c>
      <c r="AS157" s="33">
        <f t="shared" ca="1" si="131"/>
        <v>0</v>
      </c>
      <c r="AT157" s="33">
        <f t="shared" ca="1" si="110"/>
        <v>2.3611111111111111E-3</v>
      </c>
      <c r="AX157">
        <f t="shared" si="133"/>
        <v>153</v>
      </c>
      <c r="AY157" s="33">
        <v>9.4553423698621553E-4</v>
      </c>
    </row>
    <row r="158" spans="1:51">
      <c r="A158" s="2">
        <v>81</v>
      </c>
      <c r="B158" s="1">
        <f t="shared" si="96"/>
        <v>9.3749999999999997E-4</v>
      </c>
      <c r="C158" s="5">
        <f t="shared" si="111"/>
        <v>0.72837962962962965</v>
      </c>
      <c r="D158" s="18">
        <f t="shared" si="90"/>
        <v>0.72837962962962965</v>
      </c>
      <c r="E158" s="21">
        <f t="shared" ca="1" si="112"/>
        <v>0</v>
      </c>
      <c r="F158" s="18">
        <f t="shared" ca="1" si="113"/>
        <v>0.72837962962962965</v>
      </c>
      <c r="G158" s="25">
        <f t="shared" ca="1" si="97"/>
        <v>25</v>
      </c>
      <c r="H158" s="18">
        <f t="shared" ca="1" si="114"/>
        <v>2.8935185185185184E-4</v>
      </c>
      <c r="I158" s="18">
        <f t="shared" ca="1" si="115"/>
        <v>0.72866898148148151</v>
      </c>
      <c r="J158" s="16">
        <f t="shared" ca="1" si="116"/>
        <v>0.72866898148148151</v>
      </c>
      <c r="K158" s="23">
        <f t="shared" ca="1" si="117"/>
        <v>1.3888888888879958E-4</v>
      </c>
      <c r="L158" s="16">
        <f t="shared" ca="1" si="118"/>
        <v>0.72880787037037031</v>
      </c>
      <c r="M158" s="15">
        <f t="shared" ca="1" si="98"/>
        <v>13</v>
      </c>
      <c r="N158" s="16">
        <f t="shared" ca="1" si="99"/>
        <v>1.5046296296296297E-4</v>
      </c>
      <c r="O158" s="16">
        <f t="shared" ca="1" si="119"/>
        <v>0.72895833333333326</v>
      </c>
      <c r="P158" s="14">
        <f t="shared" ca="1" si="120"/>
        <v>0.72895833333333326</v>
      </c>
      <c r="Q158" s="23">
        <f>0</f>
        <v>0</v>
      </c>
      <c r="R158" s="14">
        <f t="shared" ca="1" si="121"/>
        <v>0.72895833333333326</v>
      </c>
      <c r="S158" s="13">
        <f t="shared" ca="1" si="100"/>
        <v>36</v>
      </c>
      <c r="T158" s="14">
        <f t="shared" ca="1" si="101"/>
        <v>4.1666666666666669E-4</v>
      </c>
      <c r="U158" s="14">
        <f t="shared" ca="1" si="122"/>
        <v>0.72937499999999988</v>
      </c>
      <c r="V158" s="12">
        <f t="shared" ca="1" si="123"/>
        <v>0.72937499999999988</v>
      </c>
      <c r="W158" s="23">
        <f>0</f>
        <v>0</v>
      </c>
      <c r="X158" s="12">
        <f t="shared" ca="1" si="124"/>
        <v>0.72937499999999988</v>
      </c>
      <c r="Y158" s="11">
        <f t="shared" ca="1" si="102"/>
        <v>49</v>
      </c>
      <c r="Z158" s="12">
        <f t="shared" ca="1" si="103"/>
        <v>5.6712962962962967E-4</v>
      </c>
      <c r="AA158" s="12">
        <f t="shared" ca="1" si="125"/>
        <v>0.72994212962962957</v>
      </c>
      <c r="AB158" s="10">
        <f t="shared" ca="1" si="126"/>
        <v>0.72994212962962957</v>
      </c>
      <c r="AC158" s="45">
        <f t="shared" ca="1" si="104"/>
        <v>0</v>
      </c>
      <c r="AD158" s="10">
        <f t="shared" ca="1" si="127"/>
        <v>0.72994212962962957</v>
      </c>
      <c r="AE158" s="9">
        <f t="shared" ca="1" si="91"/>
        <v>43</v>
      </c>
      <c r="AF158" s="10">
        <f t="shared" ca="1" si="105"/>
        <v>4.9768518518518521E-4</v>
      </c>
      <c r="AG158" s="10">
        <f t="shared" ca="1" si="128"/>
        <v>0.73043981481481479</v>
      </c>
      <c r="AH158" s="9" t="str">
        <f t="shared" ca="1" si="92"/>
        <v>Burrito</v>
      </c>
      <c r="AI158" s="8">
        <f t="shared" ca="1" si="129"/>
        <v>0.73043981481481479</v>
      </c>
      <c r="AJ158" s="23">
        <f t="shared" ca="1" si="130"/>
        <v>0</v>
      </c>
      <c r="AK158" s="8">
        <f t="shared" ca="1" si="132"/>
        <v>0.73043981481481479</v>
      </c>
      <c r="AL158" s="7">
        <f t="shared" ca="1" si="93"/>
        <v>21</v>
      </c>
      <c r="AM158" s="8">
        <f t="shared" ca="1" si="106"/>
        <v>2.4305555555555555E-4</v>
      </c>
      <c r="AN158" s="8">
        <f t="shared" ca="1" si="107"/>
        <v>0.73068287037037039</v>
      </c>
      <c r="AO158" s="7" t="str">
        <f t="shared" ca="1" si="94"/>
        <v>Debit</v>
      </c>
      <c r="AP158" s="1">
        <f t="shared" ca="1" si="108"/>
        <v>1.3888888888879958E-4</v>
      </c>
      <c r="AQ158" s="1">
        <f t="shared" ca="1" si="95"/>
        <v>2.1643518518518522E-3</v>
      </c>
      <c r="AR158">
        <f t="shared" si="109"/>
        <v>1</v>
      </c>
      <c r="AS158" s="33">
        <f t="shared" ca="1" si="131"/>
        <v>1.3888888888879958E-4</v>
      </c>
      <c r="AT158" s="33">
        <f t="shared" ca="1" si="110"/>
        <v>2.1643518518518522E-3</v>
      </c>
      <c r="AX158">
        <f t="shared" si="133"/>
        <v>154</v>
      </c>
      <c r="AY158" s="33">
        <v>6.6660302914600298E-4</v>
      </c>
    </row>
    <row r="159" spans="1:51">
      <c r="A159" s="2">
        <v>49</v>
      </c>
      <c r="B159" s="1">
        <f t="shared" si="96"/>
        <v>5.6712962962962967E-4</v>
      </c>
      <c r="C159" s="5">
        <f t="shared" si="111"/>
        <v>0.72894675925925934</v>
      </c>
      <c r="D159" s="18">
        <f t="shared" si="90"/>
        <v>0.72894675925925934</v>
      </c>
      <c r="E159" s="21">
        <f t="shared" ca="1" si="112"/>
        <v>0</v>
      </c>
      <c r="F159" s="18">
        <f t="shared" ca="1" si="113"/>
        <v>0.72894675925925934</v>
      </c>
      <c r="G159" s="25">
        <f t="shared" ca="1" si="97"/>
        <v>17</v>
      </c>
      <c r="H159" s="18">
        <f t="shared" ca="1" si="114"/>
        <v>1.9675925925925926E-4</v>
      </c>
      <c r="I159" s="18">
        <f t="shared" ca="1" si="115"/>
        <v>0.72914351851851855</v>
      </c>
      <c r="J159" s="16">
        <f t="shared" ca="1" si="116"/>
        <v>0.72914351851851855</v>
      </c>
      <c r="K159" s="23">
        <f t="shared" ca="1" si="117"/>
        <v>7.986111111110139E-4</v>
      </c>
      <c r="L159" s="16">
        <f t="shared" ca="1" si="118"/>
        <v>0.72994212962962957</v>
      </c>
      <c r="M159" s="15">
        <f t="shared" ca="1" si="98"/>
        <v>15</v>
      </c>
      <c r="N159" s="16">
        <f t="shared" ca="1" si="99"/>
        <v>1.7361111111111112E-4</v>
      </c>
      <c r="O159" s="16">
        <f t="shared" ca="1" si="119"/>
        <v>0.7301157407407407</v>
      </c>
      <c r="P159" s="14">
        <f t="shared" ca="1" si="120"/>
        <v>0.7301157407407407</v>
      </c>
      <c r="Q159" s="23">
        <f>0</f>
        <v>0</v>
      </c>
      <c r="R159" s="14">
        <f t="shared" ca="1" si="121"/>
        <v>0.7301157407407407</v>
      </c>
      <c r="S159" s="13">
        <f t="shared" ca="1" si="100"/>
        <v>17</v>
      </c>
      <c r="T159" s="14">
        <f t="shared" ca="1" si="101"/>
        <v>1.9675925925925926E-4</v>
      </c>
      <c r="U159" s="14">
        <f t="shared" ca="1" si="122"/>
        <v>0.73031249999999992</v>
      </c>
      <c r="V159" s="12">
        <f t="shared" ca="1" si="123"/>
        <v>0.73031249999999992</v>
      </c>
      <c r="W159" s="23">
        <f>0</f>
        <v>0</v>
      </c>
      <c r="X159" s="12">
        <f t="shared" ca="1" si="124"/>
        <v>0.73031249999999992</v>
      </c>
      <c r="Y159" s="11">
        <f t="shared" ca="1" si="102"/>
        <v>41</v>
      </c>
      <c r="Z159" s="12">
        <f t="shared" ca="1" si="103"/>
        <v>4.7453703703703704E-4</v>
      </c>
      <c r="AA159" s="12">
        <f t="shared" ca="1" si="125"/>
        <v>0.73078703703703696</v>
      </c>
      <c r="AB159" s="10">
        <f t="shared" ca="1" si="126"/>
        <v>0.73078703703703696</v>
      </c>
      <c r="AC159" s="45">
        <f t="shared" ca="1" si="104"/>
        <v>0</v>
      </c>
      <c r="AD159" s="10">
        <f t="shared" ca="1" si="127"/>
        <v>0.73078703703703696</v>
      </c>
      <c r="AE159" s="9">
        <f t="shared" ca="1" si="91"/>
        <v>50</v>
      </c>
      <c r="AF159" s="10">
        <f t="shared" ca="1" si="105"/>
        <v>5.7870370370370367E-4</v>
      </c>
      <c r="AG159" s="10">
        <f t="shared" ca="1" si="128"/>
        <v>0.73136574074074068</v>
      </c>
      <c r="AH159" s="9" t="str">
        <f t="shared" ca="1" si="92"/>
        <v>Burrito</v>
      </c>
      <c r="AI159" s="8">
        <f t="shared" ca="1" si="129"/>
        <v>0.73136574074074068</v>
      </c>
      <c r="AJ159" s="23">
        <f t="shared" ca="1" si="130"/>
        <v>0</v>
      </c>
      <c r="AK159" s="8">
        <f t="shared" ca="1" si="132"/>
        <v>0.73136574074074068</v>
      </c>
      <c r="AL159" s="7">
        <f t="shared" ca="1" si="93"/>
        <v>14</v>
      </c>
      <c r="AM159" s="8">
        <f t="shared" ca="1" si="106"/>
        <v>1.6203703703703703E-4</v>
      </c>
      <c r="AN159" s="8">
        <f t="shared" ca="1" si="107"/>
        <v>0.73152777777777767</v>
      </c>
      <c r="AO159" s="7" t="str">
        <f t="shared" ca="1" si="94"/>
        <v>Debit</v>
      </c>
      <c r="AP159" s="1">
        <f t="shared" ca="1" si="108"/>
        <v>7.986111111110139E-4</v>
      </c>
      <c r="AQ159" s="1">
        <f t="shared" ca="1" si="95"/>
        <v>1.7824074074074075E-3</v>
      </c>
      <c r="AR159">
        <f t="shared" si="109"/>
        <v>1</v>
      </c>
      <c r="AS159" s="33">
        <f t="shared" ca="1" si="131"/>
        <v>7.986111111110139E-4</v>
      </c>
      <c r="AT159" s="33">
        <f t="shared" ca="1" si="110"/>
        <v>1.7824074074074075E-3</v>
      </c>
      <c r="AX159">
        <f t="shared" si="133"/>
        <v>155</v>
      </c>
      <c r="AY159" s="33">
        <v>7.3771795850843065E-4</v>
      </c>
    </row>
    <row r="160" spans="1:51">
      <c r="A160" s="2">
        <v>28</v>
      </c>
      <c r="B160" s="1">
        <f t="shared" si="96"/>
        <v>3.2407407407407406E-4</v>
      </c>
      <c r="C160" s="5">
        <f t="shared" si="111"/>
        <v>0.72927083333333342</v>
      </c>
      <c r="D160" s="18">
        <f t="shared" si="90"/>
        <v>0.72927083333333342</v>
      </c>
      <c r="E160" s="21">
        <f t="shared" ca="1" si="112"/>
        <v>0</v>
      </c>
      <c r="F160" s="18">
        <f t="shared" ca="1" si="113"/>
        <v>0.72927083333333342</v>
      </c>
      <c r="G160" s="25">
        <f t="shared" ca="1" si="97"/>
        <v>18</v>
      </c>
      <c r="H160" s="18">
        <f t="shared" ca="1" si="114"/>
        <v>2.0833333333333335E-4</v>
      </c>
      <c r="I160" s="18">
        <f t="shared" ca="1" si="115"/>
        <v>0.72947916666666679</v>
      </c>
      <c r="J160" s="16">
        <f t="shared" ca="1" si="116"/>
        <v>0.72947916666666679</v>
      </c>
      <c r="K160" s="23">
        <f t="shared" ca="1" si="117"/>
        <v>1.3078703703701677E-3</v>
      </c>
      <c r="L160" s="16">
        <f t="shared" ca="1" si="118"/>
        <v>0.73078703703703696</v>
      </c>
      <c r="M160" s="15">
        <f t="shared" ca="1" si="98"/>
        <v>10</v>
      </c>
      <c r="N160" s="16">
        <f t="shared" ca="1" si="99"/>
        <v>1.1574074074074075E-4</v>
      </c>
      <c r="O160" s="16">
        <f t="shared" ca="1" si="119"/>
        <v>0.73090277777777768</v>
      </c>
      <c r="P160" s="14">
        <f t="shared" ca="1" si="120"/>
        <v>0.73090277777777768</v>
      </c>
      <c r="Q160" s="23">
        <f>0</f>
        <v>0</v>
      </c>
      <c r="R160" s="14">
        <f t="shared" ca="1" si="121"/>
        <v>0.73090277777777768</v>
      </c>
      <c r="S160" s="13">
        <f t="shared" ca="1" si="100"/>
        <v>22</v>
      </c>
      <c r="T160" s="14">
        <f t="shared" ca="1" si="101"/>
        <v>2.5462962962962961E-4</v>
      </c>
      <c r="U160" s="14">
        <f t="shared" ca="1" si="122"/>
        <v>0.73115740740740731</v>
      </c>
      <c r="V160" s="12">
        <f t="shared" ca="1" si="123"/>
        <v>0.73115740740740731</v>
      </c>
      <c r="W160" s="23">
        <f>0</f>
        <v>0</v>
      </c>
      <c r="X160" s="12">
        <f t="shared" ca="1" si="124"/>
        <v>0.73115740740740731</v>
      </c>
      <c r="Y160" s="11">
        <f t="shared" ca="1" si="102"/>
        <v>27</v>
      </c>
      <c r="Z160" s="12">
        <f t="shared" ca="1" si="103"/>
        <v>3.1250000000000001E-4</v>
      </c>
      <c r="AA160" s="12">
        <f t="shared" ca="1" si="125"/>
        <v>0.73146990740740736</v>
      </c>
      <c r="AB160" s="10">
        <f t="shared" ca="1" si="126"/>
        <v>0.73146990740740736</v>
      </c>
      <c r="AC160" s="45">
        <f t="shared" ca="1" si="104"/>
        <v>0</v>
      </c>
      <c r="AD160" s="10">
        <f t="shared" ca="1" si="127"/>
        <v>0.73146990740740736</v>
      </c>
      <c r="AE160" s="9">
        <f t="shared" ca="1" si="91"/>
        <v>44</v>
      </c>
      <c r="AF160" s="10">
        <f t="shared" ca="1" si="105"/>
        <v>5.0925925925925921E-4</v>
      </c>
      <c r="AG160" s="10">
        <f t="shared" ca="1" si="128"/>
        <v>0.73197916666666663</v>
      </c>
      <c r="AH160" s="9" t="str">
        <f t="shared" ca="1" si="92"/>
        <v>Bowl</v>
      </c>
      <c r="AI160" s="8">
        <f t="shared" ca="1" si="129"/>
        <v>0.73197916666666663</v>
      </c>
      <c r="AJ160" s="23">
        <f t="shared" ca="1" si="130"/>
        <v>0</v>
      </c>
      <c r="AK160" s="8">
        <f t="shared" ca="1" si="132"/>
        <v>0.73197916666666663</v>
      </c>
      <c r="AL160" s="7">
        <f t="shared" ca="1" si="93"/>
        <v>20</v>
      </c>
      <c r="AM160" s="8">
        <f t="shared" ca="1" si="106"/>
        <v>2.3148148148148149E-4</v>
      </c>
      <c r="AN160" s="8">
        <f t="shared" ca="1" si="107"/>
        <v>0.73221064814814807</v>
      </c>
      <c r="AO160" s="7" t="str">
        <f t="shared" ca="1" si="94"/>
        <v>Debit</v>
      </c>
      <c r="AP160" s="1">
        <f t="shared" ca="1" si="108"/>
        <v>1.3078703703701677E-3</v>
      </c>
      <c r="AQ160" s="1">
        <f t="shared" ca="1" si="95"/>
        <v>1.6319444444444443E-3</v>
      </c>
      <c r="AR160">
        <f t="shared" si="109"/>
        <v>1</v>
      </c>
      <c r="AS160" s="33">
        <f t="shared" ca="1" si="131"/>
        <v>1.3078703703701677E-3</v>
      </c>
      <c r="AT160" s="33">
        <f t="shared" ca="1" si="110"/>
        <v>1.6319444444444443E-3</v>
      </c>
      <c r="AX160">
        <f t="shared" si="133"/>
        <v>156</v>
      </c>
      <c r="AY160" s="33">
        <v>6.8943298969070766E-4</v>
      </c>
    </row>
    <row r="161" spans="1:51">
      <c r="A161" s="2">
        <v>92</v>
      </c>
      <c r="B161" s="1">
        <f t="shared" si="96"/>
        <v>1.0648148148148149E-3</v>
      </c>
      <c r="C161" s="5">
        <f t="shared" si="111"/>
        <v>0.73033564814814822</v>
      </c>
      <c r="D161" s="18">
        <f t="shared" si="90"/>
        <v>0.73033564814814822</v>
      </c>
      <c r="E161" s="21">
        <f t="shared" ca="1" si="112"/>
        <v>0</v>
      </c>
      <c r="F161" s="18">
        <f t="shared" ca="1" si="113"/>
        <v>0.73033564814814822</v>
      </c>
      <c r="G161" s="25">
        <f t="shared" ca="1" si="97"/>
        <v>17</v>
      </c>
      <c r="H161" s="18">
        <f t="shared" ca="1" si="114"/>
        <v>1.9675925925925926E-4</v>
      </c>
      <c r="I161" s="18">
        <f t="shared" ca="1" si="115"/>
        <v>0.73053240740740744</v>
      </c>
      <c r="J161" s="16">
        <f t="shared" ca="1" si="116"/>
        <v>0.73053240740740744</v>
      </c>
      <c r="K161" s="23">
        <f t="shared" ca="1" si="117"/>
        <v>9.374999999999245E-4</v>
      </c>
      <c r="L161" s="16">
        <f t="shared" ca="1" si="118"/>
        <v>0.73146990740740736</v>
      </c>
      <c r="M161" s="15">
        <f t="shared" ca="1" si="98"/>
        <v>34</v>
      </c>
      <c r="N161" s="16">
        <f t="shared" ca="1" si="99"/>
        <v>3.9351851851851852E-4</v>
      </c>
      <c r="O161" s="16">
        <f t="shared" ca="1" si="119"/>
        <v>0.7318634259259259</v>
      </c>
      <c r="P161" s="14">
        <f t="shared" ca="1" si="120"/>
        <v>0.7318634259259259</v>
      </c>
      <c r="Q161" s="23">
        <f>0</f>
        <v>0</v>
      </c>
      <c r="R161" s="14">
        <f t="shared" ca="1" si="121"/>
        <v>0.7318634259259259</v>
      </c>
      <c r="S161" s="13">
        <f t="shared" ca="1" si="100"/>
        <v>28</v>
      </c>
      <c r="T161" s="14">
        <f t="shared" ca="1" si="101"/>
        <v>3.2407407407407406E-4</v>
      </c>
      <c r="U161" s="14">
        <f t="shared" ca="1" si="122"/>
        <v>0.73218749999999999</v>
      </c>
      <c r="V161" s="12">
        <f t="shared" ca="1" si="123"/>
        <v>0.73218749999999999</v>
      </c>
      <c r="W161" s="23">
        <f>0</f>
        <v>0</v>
      </c>
      <c r="X161" s="12">
        <f t="shared" ca="1" si="124"/>
        <v>0.73218749999999999</v>
      </c>
      <c r="Y161" s="11">
        <f t="shared" ca="1" si="102"/>
        <v>27</v>
      </c>
      <c r="Z161" s="12">
        <f t="shared" ca="1" si="103"/>
        <v>3.1250000000000001E-4</v>
      </c>
      <c r="AA161" s="12">
        <f t="shared" ca="1" si="125"/>
        <v>0.73250000000000004</v>
      </c>
      <c r="AB161" s="10">
        <f t="shared" ca="1" si="126"/>
        <v>0.73250000000000004</v>
      </c>
      <c r="AC161" s="45">
        <f t="shared" ca="1" si="104"/>
        <v>0</v>
      </c>
      <c r="AD161" s="10">
        <f t="shared" ca="1" si="127"/>
        <v>0.73250000000000004</v>
      </c>
      <c r="AE161" s="9">
        <f t="shared" ca="1" si="91"/>
        <v>41</v>
      </c>
      <c r="AF161" s="10">
        <f t="shared" ca="1" si="105"/>
        <v>4.7453703703703704E-4</v>
      </c>
      <c r="AG161" s="10">
        <f t="shared" ca="1" si="128"/>
        <v>0.73297453703703708</v>
      </c>
      <c r="AH161" s="9" t="str">
        <f t="shared" ca="1" si="92"/>
        <v>Bowl</v>
      </c>
      <c r="AI161" s="8">
        <f t="shared" ca="1" si="129"/>
        <v>0.73297453703703708</v>
      </c>
      <c r="AJ161" s="23">
        <f t="shared" ca="1" si="130"/>
        <v>0</v>
      </c>
      <c r="AK161" s="8">
        <f t="shared" ca="1" si="132"/>
        <v>0.73297453703703708</v>
      </c>
      <c r="AL161" s="7">
        <f t="shared" ca="1" si="93"/>
        <v>22</v>
      </c>
      <c r="AM161" s="8">
        <f t="shared" ca="1" si="106"/>
        <v>2.5462962962962961E-4</v>
      </c>
      <c r="AN161" s="8">
        <f t="shared" ca="1" si="107"/>
        <v>0.73322916666666671</v>
      </c>
      <c r="AO161" s="7" t="str">
        <f t="shared" ca="1" si="94"/>
        <v>Debit</v>
      </c>
      <c r="AP161" s="1">
        <f t="shared" ca="1" si="108"/>
        <v>9.374999999999245E-4</v>
      </c>
      <c r="AQ161" s="1">
        <f t="shared" ca="1" si="95"/>
        <v>1.9560185185185184E-3</v>
      </c>
      <c r="AR161">
        <f t="shared" si="109"/>
        <v>1</v>
      </c>
      <c r="AS161" s="33">
        <f t="shared" ca="1" si="131"/>
        <v>9.374999999999245E-4</v>
      </c>
      <c r="AT161" s="33">
        <f t="shared" ca="1" si="110"/>
        <v>1.9560185185185184E-3</v>
      </c>
      <c r="AX161">
        <f t="shared" si="133"/>
        <v>157</v>
      </c>
      <c r="AY161" s="33">
        <v>7.4221235840657386E-4</v>
      </c>
    </row>
    <row r="162" spans="1:51">
      <c r="A162" s="2">
        <v>9</v>
      </c>
      <c r="B162" s="1">
        <f t="shared" si="96"/>
        <v>1.0416666666666667E-4</v>
      </c>
      <c r="C162" s="5">
        <f t="shared" si="111"/>
        <v>0.7304398148148149</v>
      </c>
      <c r="D162" s="18">
        <f t="shared" si="90"/>
        <v>0.7304398148148149</v>
      </c>
      <c r="E162" s="21">
        <f t="shared" ca="1" si="112"/>
        <v>9.2592592592533052E-5</v>
      </c>
      <c r="F162" s="18">
        <f t="shared" ca="1" si="113"/>
        <v>0.73053240740740744</v>
      </c>
      <c r="G162" s="25">
        <f t="shared" ca="1" si="97"/>
        <v>11</v>
      </c>
      <c r="H162" s="18">
        <f t="shared" ca="1" si="114"/>
        <v>1.273148148148148E-4</v>
      </c>
      <c r="I162" s="18">
        <f t="shared" ca="1" si="115"/>
        <v>0.7306597222222222</v>
      </c>
      <c r="J162" s="16">
        <f t="shared" ca="1" si="116"/>
        <v>0.7306597222222222</v>
      </c>
      <c r="K162" s="23">
        <f t="shared" ca="1" si="117"/>
        <v>1.8402777777778434E-3</v>
      </c>
      <c r="L162" s="16">
        <f t="shared" ca="1" si="118"/>
        <v>0.73250000000000004</v>
      </c>
      <c r="M162" s="15">
        <f t="shared" ca="1" si="98"/>
        <v>25</v>
      </c>
      <c r="N162" s="16">
        <f t="shared" ca="1" si="99"/>
        <v>2.8935185185185184E-4</v>
      </c>
      <c r="O162" s="16">
        <f t="shared" ca="1" si="119"/>
        <v>0.7327893518518519</v>
      </c>
      <c r="P162" s="14">
        <f t="shared" ca="1" si="120"/>
        <v>0.7327893518518519</v>
      </c>
      <c r="Q162" s="23">
        <f>0</f>
        <v>0</v>
      </c>
      <c r="R162" s="14">
        <f t="shared" ca="1" si="121"/>
        <v>0.7327893518518519</v>
      </c>
      <c r="S162" s="13">
        <f t="shared" ca="1" si="100"/>
        <v>25</v>
      </c>
      <c r="T162" s="14">
        <f t="shared" ca="1" si="101"/>
        <v>2.8935185185185184E-4</v>
      </c>
      <c r="U162" s="14">
        <f t="shared" ca="1" si="122"/>
        <v>0.73307870370370376</v>
      </c>
      <c r="V162" s="12">
        <f t="shared" ca="1" si="123"/>
        <v>0.73307870370370376</v>
      </c>
      <c r="W162" s="23">
        <f>0</f>
        <v>0</v>
      </c>
      <c r="X162" s="12">
        <f t="shared" ca="1" si="124"/>
        <v>0.73307870370370376</v>
      </c>
      <c r="Y162" s="11">
        <f t="shared" ca="1" si="102"/>
        <v>48</v>
      </c>
      <c r="Z162" s="12">
        <f t="shared" ca="1" si="103"/>
        <v>5.5555555555555556E-4</v>
      </c>
      <c r="AA162" s="12">
        <f t="shared" ca="1" si="125"/>
        <v>0.73363425925925929</v>
      </c>
      <c r="AB162" s="10">
        <f t="shared" ca="1" si="126"/>
        <v>0.73363425925925929</v>
      </c>
      <c r="AC162" s="45">
        <f t="shared" ca="1" si="104"/>
        <v>0</v>
      </c>
      <c r="AD162" s="10">
        <f t="shared" ca="1" si="127"/>
        <v>0.73363425925925929</v>
      </c>
      <c r="AE162" s="9">
        <f t="shared" ca="1" si="91"/>
        <v>39</v>
      </c>
      <c r="AF162" s="10">
        <f t="shared" ca="1" si="105"/>
        <v>4.5138888888888887E-4</v>
      </c>
      <c r="AG162" s="10">
        <f t="shared" ca="1" si="128"/>
        <v>0.73408564814814814</v>
      </c>
      <c r="AH162" s="9" t="str">
        <f t="shared" ca="1" si="92"/>
        <v>Bowl</v>
      </c>
      <c r="AI162" s="8">
        <f t="shared" ca="1" si="129"/>
        <v>0.73408564814814814</v>
      </c>
      <c r="AJ162" s="23">
        <f t="shared" ca="1" si="130"/>
        <v>0</v>
      </c>
      <c r="AK162" s="8">
        <f t="shared" ca="1" si="132"/>
        <v>0.73408564814814814</v>
      </c>
      <c r="AL162" s="7">
        <f t="shared" ca="1" si="93"/>
        <v>25</v>
      </c>
      <c r="AM162" s="8">
        <f t="shared" ca="1" si="106"/>
        <v>2.8935185185185184E-4</v>
      </c>
      <c r="AN162" s="8">
        <f t="shared" ca="1" si="107"/>
        <v>0.734375</v>
      </c>
      <c r="AO162" s="7" t="str">
        <f t="shared" ca="1" si="94"/>
        <v>Debit</v>
      </c>
      <c r="AP162" s="1">
        <f t="shared" ca="1" si="108"/>
        <v>1.9328703703703765E-3</v>
      </c>
      <c r="AQ162" s="1">
        <f t="shared" ca="1" si="95"/>
        <v>2.0023148148148148E-3</v>
      </c>
      <c r="AR162">
        <f t="shared" si="109"/>
        <v>1</v>
      </c>
      <c r="AS162" s="33">
        <f t="shared" ca="1" si="131"/>
        <v>1.9328703703703765E-3</v>
      </c>
      <c r="AT162" s="33">
        <f t="shared" ca="1" si="110"/>
        <v>2.0023148148148148E-3</v>
      </c>
      <c r="AX162">
        <f t="shared" si="133"/>
        <v>158</v>
      </c>
      <c r="AY162" s="33">
        <v>6.650916380298228E-4</v>
      </c>
    </row>
    <row r="163" spans="1:51">
      <c r="A163" s="2">
        <v>80</v>
      </c>
      <c r="B163" s="1">
        <f t="shared" si="96"/>
        <v>9.2592592592592596E-4</v>
      </c>
      <c r="C163" s="5">
        <f t="shared" si="111"/>
        <v>0.73136574074074079</v>
      </c>
      <c r="D163" s="18">
        <f t="shared" si="90"/>
        <v>0.73136574074074079</v>
      </c>
      <c r="E163" s="21">
        <f t="shared" ca="1" si="112"/>
        <v>0</v>
      </c>
      <c r="F163" s="18">
        <f t="shared" ca="1" si="113"/>
        <v>0.73136574074074079</v>
      </c>
      <c r="G163" s="25">
        <f t="shared" ca="1" si="97"/>
        <v>12</v>
      </c>
      <c r="H163" s="18">
        <f t="shared" ca="1" si="114"/>
        <v>1.3888888888888889E-4</v>
      </c>
      <c r="I163" s="18">
        <f t="shared" ca="1" si="115"/>
        <v>0.7315046296296297</v>
      </c>
      <c r="J163" s="16">
        <f t="shared" ca="1" si="116"/>
        <v>0.7315046296296297</v>
      </c>
      <c r="K163" s="23">
        <f t="shared" ca="1" si="117"/>
        <v>2.1296296296295925E-3</v>
      </c>
      <c r="L163" s="16">
        <f t="shared" ca="1" si="118"/>
        <v>0.73363425925925929</v>
      </c>
      <c r="M163" s="15">
        <f t="shared" ca="1" si="98"/>
        <v>19</v>
      </c>
      <c r="N163" s="16">
        <f t="shared" ca="1" si="99"/>
        <v>2.199074074074074E-4</v>
      </c>
      <c r="O163" s="16">
        <f t="shared" ca="1" si="119"/>
        <v>0.7338541666666667</v>
      </c>
      <c r="P163" s="14">
        <f t="shared" ca="1" si="120"/>
        <v>0.7338541666666667</v>
      </c>
      <c r="Q163" s="23">
        <f>0</f>
        <v>0</v>
      </c>
      <c r="R163" s="14">
        <f t="shared" ca="1" si="121"/>
        <v>0.7338541666666667</v>
      </c>
      <c r="S163" s="13">
        <f t="shared" ca="1" si="100"/>
        <v>25</v>
      </c>
      <c r="T163" s="14">
        <f t="shared" ca="1" si="101"/>
        <v>2.8935185185185184E-4</v>
      </c>
      <c r="U163" s="14">
        <f t="shared" ca="1" si="122"/>
        <v>0.73414351851851856</v>
      </c>
      <c r="V163" s="12">
        <f t="shared" ca="1" si="123"/>
        <v>0.73414351851851856</v>
      </c>
      <c r="W163" s="23">
        <f>0</f>
        <v>0</v>
      </c>
      <c r="X163" s="12">
        <f t="shared" ca="1" si="124"/>
        <v>0.73414351851851856</v>
      </c>
      <c r="Y163" s="11">
        <f t="shared" ca="1" si="102"/>
        <v>35</v>
      </c>
      <c r="Z163" s="12">
        <f t="shared" ca="1" si="103"/>
        <v>4.0509259259259258E-4</v>
      </c>
      <c r="AA163" s="12">
        <f t="shared" ca="1" si="125"/>
        <v>0.73454861111111114</v>
      </c>
      <c r="AB163" s="10">
        <f t="shared" ca="1" si="126"/>
        <v>0.73454861111111114</v>
      </c>
      <c r="AC163" s="45">
        <f t="shared" ca="1" si="104"/>
        <v>0</v>
      </c>
      <c r="AD163" s="10">
        <f t="shared" ca="1" si="127"/>
        <v>0.73454861111111114</v>
      </c>
      <c r="AE163" s="9">
        <f t="shared" ca="1" si="91"/>
        <v>42</v>
      </c>
      <c r="AF163" s="10">
        <f t="shared" ca="1" si="105"/>
        <v>4.861111111111111E-4</v>
      </c>
      <c r="AG163" s="10">
        <f t="shared" ca="1" si="128"/>
        <v>0.73503472222222221</v>
      </c>
      <c r="AH163" s="9" t="str">
        <f t="shared" ca="1" si="92"/>
        <v>Bowl</v>
      </c>
      <c r="AI163" s="8">
        <f t="shared" ca="1" si="129"/>
        <v>0.73503472222222221</v>
      </c>
      <c r="AJ163" s="23">
        <f t="shared" ca="1" si="130"/>
        <v>0</v>
      </c>
      <c r="AK163" s="8">
        <f t="shared" ca="1" si="132"/>
        <v>0.73503472222222221</v>
      </c>
      <c r="AL163" s="7">
        <f t="shared" ca="1" si="93"/>
        <v>18</v>
      </c>
      <c r="AM163" s="8">
        <f t="shared" ca="1" si="106"/>
        <v>2.0833333333333335E-4</v>
      </c>
      <c r="AN163" s="8">
        <f t="shared" ca="1" si="107"/>
        <v>0.73524305555555558</v>
      </c>
      <c r="AO163" s="7" t="str">
        <f t="shared" ca="1" si="94"/>
        <v>Debit</v>
      </c>
      <c r="AP163" s="1">
        <f t="shared" ca="1" si="108"/>
        <v>2.1296296296295925E-3</v>
      </c>
      <c r="AQ163" s="1">
        <f t="shared" ca="1" si="95"/>
        <v>1.7476851851851852E-3</v>
      </c>
      <c r="AR163">
        <f t="shared" si="109"/>
        <v>1</v>
      </c>
      <c r="AS163" s="33">
        <f t="shared" ca="1" si="131"/>
        <v>2.1296296296295925E-3</v>
      </c>
      <c r="AT163" s="33">
        <f t="shared" ca="1" si="110"/>
        <v>1.7476851851851852E-3</v>
      </c>
      <c r="AX163">
        <f t="shared" si="133"/>
        <v>159</v>
      </c>
      <c r="AY163" s="33">
        <v>5.8542541682579305E-4</v>
      </c>
    </row>
    <row r="164" spans="1:51">
      <c r="A164" s="2">
        <v>25</v>
      </c>
      <c r="B164" s="1">
        <f t="shared" si="96"/>
        <v>2.8935185185185184E-4</v>
      </c>
      <c r="C164" s="5">
        <f t="shared" si="111"/>
        <v>0.73165509259259265</v>
      </c>
      <c r="D164" s="18">
        <f t="shared" si="90"/>
        <v>0.73165509259259265</v>
      </c>
      <c r="E164" s="21">
        <f t="shared" ca="1" si="112"/>
        <v>0</v>
      </c>
      <c r="F164" s="18">
        <f t="shared" ca="1" si="113"/>
        <v>0.73165509259259265</v>
      </c>
      <c r="G164" s="25">
        <f t="shared" ca="1" si="97"/>
        <v>22</v>
      </c>
      <c r="H164" s="18">
        <f t="shared" ca="1" si="114"/>
        <v>2.5462962962962961E-4</v>
      </c>
      <c r="I164" s="18">
        <f t="shared" ca="1" si="115"/>
        <v>0.73190972222222228</v>
      </c>
      <c r="J164" s="16">
        <f t="shared" ca="1" si="116"/>
        <v>0.73190972222222228</v>
      </c>
      <c r="K164" s="23">
        <f t="shared" ca="1" si="117"/>
        <v>2.6388888888888573E-3</v>
      </c>
      <c r="L164" s="16">
        <f t="shared" ca="1" si="118"/>
        <v>0.73454861111111114</v>
      </c>
      <c r="M164" s="15">
        <f t="shared" ca="1" si="98"/>
        <v>9</v>
      </c>
      <c r="N164" s="16">
        <f t="shared" ca="1" si="99"/>
        <v>1.0416666666666667E-4</v>
      </c>
      <c r="O164" s="16">
        <f t="shared" ca="1" si="119"/>
        <v>0.73465277777777782</v>
      </c>
      <c r="P164" s="14">
        <f t="shared" ca="1" si="120"/>
        <v>0.73465277777777782</v>
      </c>
      <c r="Q164" s="23">
        <f>0</f>
        <v>0</v>
      </c>
      <c r="R164" s="14">
        <f t="shared" ca="1" si="121"/>
        <v>0.73465277777777782</v>
      </c>
      <c r="S164" s="13">
        <f t="shared" ca="1" si="100"/>
        <v>35</v>
      </c>
      <c r="T164" s="14">
        <f t="shared" ca="1" si="101"/>
        <v>4.0509259259259258E-4</v>
      </c>
      <c r="U164" s="14">
        <f t="shared" ca="1" si="122"/>
        <v>0.7350578703703704</v>
      </c>
      <c r="V164" s="12">
        <f t="shared" ca="1" si="123"/>
        <v>0.7350578703703704</v>
      </c>
      <c r="W164" s="23">
        <f>0</f>
        <v>0</v>
      </c>
      <c r="X164" s="12">
        <f t="shared" ca="1" si="124"/>
        <v>0.7350578703703704</v>
      </c>
      <c r="Y164" s="11">
        <f t="shared" ca="1" si="102"/>
        <v>49</v>
      </c>
      <c r="Z164" s="12">
        <f t="shared" ca="1" si="103"/>
        <v>5.6712962962962967E-4</v>
      </c>
      <c r="AA164" s="12">
        <f t="shared" ca="1" si="125"/>
        <v>0.73562500000000008</v>
      </c>
      <c r="AB164" s="10">
        <f t="shared" ca="1" si="126"/>
        <v>0.73562500000000008</v>
      </c>
      <c r="AC164" s="45">
        <f t="shared" ca="1" si="104"/>
        <v>0</v>
      </c>
      <c r="AD164" s="10">
        <f t="shared" ca="1" si="127"/>
        <v>0.73562500000000008</v>
      </c>
      <c r="AE164" s="9">
        <f t="shared" ca="1" si="91"/>
        <v>53</v>
      </c>
      <c r="AF164" s="10">
        <f t="shared" ca="1" si="105"/>
        <v>6.134259259259259E-4</v>
      </c>
      <c r="AG164" s="10">
        <f t="shared" ca="1" si="128"/>
        <v>0.73623842592592603</v>
      </c>
      <c r="AH164" s="9" t="str">
        <f t="shared" ca="1" si="92"/>
        <v>Quesadilla</v>
      </c>
      <c r="AI164" s="8">
        <f t="shared" ca="1" si="129"/>
        <v>0.73623842592592603</v>
      </c>
      <c r="AJ164" s="23">
        <f t="shared" ca="1" si="130"/>
        <v>0</v>
      </c>
      <c r="AK164" s="8">
        <f t="shared" ca="1" si="132"/>
        <v>0.73623842592592603</v>
      </c>
      <c r="AL164" s="7">
        <f t="shared" ca="1" si="93"/>
        <v>30</v>
      </c>
      <c r="AM164" s="8">
        <f t="shared" ca="1" si="106"/>
        <v>3.4722222222222224E-4</v>
      </c>
      <c r="AN164" s="8">
        <f t="shared" ca="1" si="107"/>
        <v>0.73658564814814831</v>
      </c>
      <c r="AO164" s="7" t="str">
        <f t="shared" ca="1" si="94"/>
        <v>Debit</v>
      </c>
      <c r="AP164" s="1">
        <f t="shared" ca="1" si="108"/>
        <v>2.6388888888888573E-3</v>
      </c>
      <c r="AQ164" s="1">
        <f t="shared" ca="1" si="95"/>
        <v>2.2916666666666667E-3</v>
      </c>
      <c r="AR164">
        <f t="shared" si="109"/>
        <v>1</v>
      </c>
      <c r="AS164" s="33">
        <f t="shared" ca="1" si="131"/>
        <v>2.6388888888888573E-3</v>
      </c>
      <c r="AT164" s="33">
        <f t="shared" ca="1" si="110"/>
        <v>2.2916666666666667E-3</v>
      </c>
      <c r="AX164">
        <f t="shared" si="133"/>
        <v>160</v>
      </c>
      <c r="AY164" s="33">
        <v>8.1619097619955148E-4</v>
      </c>
    </row>
    <row r="165" spans="1:51">
      <c r="A165" s="2">
        <v>31</v>
      </c>
      <c r="B165" s="1">
        <f t="shared" si="96"/>
        <v>3.5879629629629629E-4</v>
      </c>
      <c r="C165" s="5">
        <f t="shared" si="111"/>
        <v>0.73201388888888896</v>
      </c>
      <c r="D165" s="18">
        <f t="shared" si="90"/>
        <v>0.73201388888888896</v>
      </c>
      <c r="E165" s="21">
        <f t="shared" ca="1" si="112"/>
        <v>0</v>
      </c>
      <c r="F165" s="18">
        <f t="shared" ca="1" si="113"/>
        <v>0.73201388888888896</v>
      </c>
      <c r="G165" s="25">
        <f t="shared" ca="1" si="97"/>
        <v>27</v>
      </c>
      <c r="H165" s="18">
        <f t="shared" ca="1" si="114"/>
        <v>3.1250000000000001E-4</v>
      </c>
      <c r="I165" s="18">
        <f t="shared" ca="1" si="115"/>
        <v>0.73232638888888901</v>
      </c>
      <c r="J165" s="16">
        <f t="shared" ca="1" si="116"/>
        <v>0.73232638888888901</v>
      </c>
      <c r="K165" s="23">
        <f t="shared" ca="1" si="117"/>
        <v>3.2986111111110716E-3</v>
      </c>
      <c r="L165" s="16">
        <f t="shared" ca="1" si="118"/>
        <v>0.73562500000000008</v>
      </c>
      <c r="M165" s="15">
        <f t="shared" ca="1" si="98"/>
        <v>25</v>
      </c>
      <c r="N165" s="16">
        <f t="shared" ca="1" si="99"/>
        <v>2.8935185185185184E-4</v>
      </c>
      <c r="O165" s="16">
        <f t="shared" ca="1" si="119"/>
        <v>0.73591435185185194</v>
      </c>
      <c r="P165" s="14">
        <f t="shared" ca="1" si="120"/>
        <v>0.73591435185185194</v>
      </c>
      <c r="Q165" s="23">
        <f>0</f>
        <v>0</v>
      </c>
      <c r="R165" s="14">
        <f t="shared" ca="1" si="121"/>
        <v>0.73591435185185194</v>
      </c>
      <c r="S165" s="13">
        <f t="shared" ca="1" si="100"/>
        <v>41</v>
      </c>
      <c r="T165" s="14">
        <f t="shared" ca="1" si="101"/>
        <v>4.7453703703703704E-4</v>
      </c>
      <c r="U165" s="14">
        <f t="shared" ca="1" si="122"/>
        <v>0.73638888888888898</v>
      </c>
      <c r="V165" s="12">
        <f t="shared" ca="1" si="123"/>
        <v>0.73638888888888898</v>
      </c>
      <c r="W165" s="23">
        <f>0</f>
        <v>0</v>
      </c>
      <c r="X165" s="12">
        <f t="shared" ca="1" si="124"/>
        <v>0.73638888888888898</v>
      </c>
      <c r="Y165" s="11">
        <f t="shared" ca="1" si="102"/>
        <v>46</v>
      </c>
      <c r="Z165" s="12">
        <f t="shared" ca="1" si="103"/>
        <v>5.3240740740740744E-4</v>
      </c>
      <c r="AA165" s="12">
        <f t="shared" ca="1" si="125"/>
        <v>0.73692129629629644</v>
      </c>
      <c r="AB165" s="10">
        <f t="shared" ca="1" si="126"/>
        <v>0.73692129629629644</v>
      </c>
      <c r="AC165" s="45">
        <f t="shared" ca="1" si="104"/>
        <v>0</v>
      </c>
      <c r="AD165" s="10">
        <f t="shared" ca="1" si="127"/>
        <v>0.73692129629629644</v>
      </c>
      <c r="AE165" s="9">
        <f t="shared" ca="1" si="91"/>
        <v>37</v>
      </c>
      <c r="AF165" s="10">
        <f t="shared" ca="1" si="105"/>
        <v>4.2824074074074075E-4</v>
      </c>
      <c r="AG165" s="10">
        <f t="shared" ca="1" si="128"/>
        <v>0.73734953703703721</v>
      </c>
      <c r="AH165" s="9" t="str">
        <f t="shared" ca="1" si="92"/>
        <v>Bowl</v>
      </c>
      <c r="AI165" s="8">
        <f t="shared" ca="1" si="129"/>
        <v>0.73734953703703721</v>
      </c>
      <c r="AJ165" s="23">
        <f t="shared" ca="1" si="130"/>
        <v>0</v>
      </c>
      <c r="AK165" s="8">
        <f t="shared" ca="1" si="132"/>
        <v>0.73734953703703721</v>
      </c>
      <c r="AL165" s="7">
        <f t="shared" ca="1" si="93"/>
        <v>56</v>
      </c>
      <c r="AM165" s="8">
        <f t="shared" ca="1" si="106"/>
        <v>6.4814814814814813E-4</v>
      </c>
      <c r="AN165" s="8">
        <f t="shared" ca="1" si="107"/>
        <v>0.73799768518518538</v>
      </c>
      <c r="AO165" s="7" t="str">
        <f t="shared" ca="1" si="94"/>
        <v>Cash</v>
      </c>
      <c r="AP165" s="1">
        <f t="shared" ca="1" si="108"/>
        <v>3.2986111111110716E-3</v>
      </c>
      <c r="AQ165" s="1">
        <f t="shared" ca="1" si="95"/>
        <v>2.685185185185185E-3</v>
      </c>
      <c r="AR165">
        <f t="shared" si="109"/>
        <v>1</v>
      </c>
      <c r="AS165" s="33">
        <f t="shared" ca="1" si="131"/>
        <v>3.2986111111110716E-3</v>
      </c>
      <c r="AT165" s="33">
        <f t="shared" ca="1" si="110"/>
        <v>2.685185185185185E-3</v>
      </c>
      <c r="AX165">
        <f t="shared" si="133"/>
        <v>161</v>
      </c>
      <c r="AY165" s="33">
        <v>6.4297759959274978E-4</v>
      </c>
    </row>
    <row r="166" spans="1:51">
      <c r="A166" s="2">
        <v>104</v>
      </c>
      <c r="B166" s="1">
        <f t="shared" si="96"/>
        <v>1.2037037037037038E-3</v>
      </c>
      <c r="C166" s="5">
        <f t="shared" si="111"/>
        <v>0.73321759259259267</v>
      </c>
      <c r="D166" s="18">
        <f t="shared" si="90"/>
        <v>0.73321759259259267</v>
      </c>
      <c r="E166" s="21">
        <f t="shared" ca="1" si="112"/>
        <v>0</v>
      </c>
      <c r="F166" s="18">
        <f t="shared" ca="1" si="113"/>
        <v>0.73321759259259267</v>
      </c>
      <c r="G166" s="25">
        <f t="shared" ca="1" si="97"/>
        <v>27</v>
      </c>
      <c r="H166" s="18">
        <f t="shared" ca="1" si="114"/>
        <v>3.1250000000000001E-4</v>
      </c>
      <c r="I166" s="18">
        <f t="shared" ca="1" si="115"/>
        <v>0.73353009259259272</v>
      </c>
      <c r="J166" s="16">
        <f t="shared" ca="1" si="116"/>
        <v>0.73353009259259272</v>
      </c>
      <c r="K166" s="23">
        <f t="shared" ca="1" si="117"/>
        <v>3.3912037037037157E-3</v>
      </c>
      <c r="L166" s="16">
        <f t="shared" ca="1" si="118"/>
        <v>0.73692129629629644</v>
      </c>
      <c r="M166" s="15">
        <f t="shared" ca="1" si="98"/>
        <v>30</v>
      </c>
      <c r="N166" s="16">
        <f t="shared" ca="1" si="99"/>
        <v>3.4722222222222224E-4</v>
      </c>
      <c r="O166" s="16">
        <f t="shared" ca="1" si="119"/>
        <v>0.73726851851851871</v>
      </c>
      <c r="P166" s="14">
        <f t="shared" ca="1" si="120"/>
        <v>0.73726851851851871</v>
      </c>
      <c r="Q166" s="23">
        <f>0</f>
        <v>0</v>
      </c>
      <c r="R166" s="14">
        <f t="shared" ca="1" si="121"/>
        <v>0.73726851851851871</v>
      </c>
      <c r="S166" s="13">
        <f t="shared" ca="1" si="100"/>
        <v>33</v>
      </c>
      <c r="T166" s="14">
        <f t="shared" ca="1" si="101"/>
        <v>3.8194444444444446E-4</v>
      </c>
      <c r="U166" s="14">
        <f t="shared" ca="1" si="122"/>
        <v>0.7376504629629631</v>
      </c>
      <c r="V166" s="12">
        <f t="shared" ca="1" si="123"/>
        <v>0.7376504629629631</v>
      </c>
      <c r="W166" s="23">
        <f>0</f>
        <v>0</v>
      </c>
      <c r="X166" s="12">
        <f t="shared" ca="1" si="124"/>
        <v>0.7376504629629631</v>
      </c>
      <c r="Y166" s="11">
        <f t="shared" ca="1" si="102"/>
        <v>39</v>
      </c>
      <c r="Z166" s="12">
        <f t="shared" ca="1" si="103"/>
        <v>4.5138888888888887E-4</v>
      </c>
      <c r="AA166" s="12">
        <f t="shared" ca="1" si="125"/>
        <v>0.73810185185185195</v>
      </c>
      <c r="AB166" s="10">
        <f t="shared" ca="1" si="126"/>
        <v>0.73810185185185195</v>
      </c>
      <c r="AC166" s="45">
        <f t="shared" ca="1" si="104"/>
        <v>0</v>
      </c>
      <c r="AD166" s="10">
        <f t="shared" ca="1" si="127"/>
        <v>0.73810185185185195</v>
      </c>
      <c r="AE166" s="9">
        <f t="shared" ca="1" si="91"/>
        <v>47</v>
      </c>
      <c r="AF166" s="10">
        <f t="shared" ca="1" si="105"/>
        <v>5.4398148148148144E-4</v>
      </c>
      <c r="AG166" s="10">
        <f t="shared" ca="1" si="128"/>
        <v>0.73864583333333345</v>
      </c>
      <c r="AH166" s="9" t="str">
        <f t="shared" ca="1" si="92"/>
        <v>Bowl</v>
      </c>
      <c r="AI166" s="8">
        <f t="shared" ca="1" si="129"/>
        <v>0.73864583333333345</v>
      </c>
      <c r="AJ166" s="23">
        <f t="shared" ca="1" si="130"/>
        <v>0</v>
      </c>
      <c r="AK166" s="8">
        <f t="shared" ca="1" si="132"/>
        <v>0.73864583333333345</v>
      </c>
      <c r="AL166" s="7">
        <f t="shared" ca="1" si="93"/>
        <v>30</v>
      </c>
      <c r="AM166" s="8">
        <f t="shared" ca="1" si="106"/>
        <v>3.4722222222222224E-4</v>
      </c>
      <c r="AN166" s="8">
        <f t="shared" ca="1" si="107"/>
        <v>0.73899305555555572</v>
      </c>
      <c r="AO166" s="7" t="str">
        <f t="shared" ca="1" si="94"/>
        <v>Cash</v>
      </c>
      <c r="AP166" s="1">
        <f t="shared" ca="1" si="108"/>
        <v>3.3912037037037157E-3</v>
      </c>
      <c r="AQ166" s="1">
        <f t="shared" ca="1" si="95"/>
        <v>2.3842592592592591E-3</v>
      </c>
      <c r="AR166">
        <f t="shared" si="109"/>
        <v>1</v>
      </c>
      <c r="AS166" s="33">
        <f t="shared" ca="1" si="131"/>
        <v>3.3912037037037157E-3</v>
      </c>
      <c r="AT166" s="33">
        <f t="shared" ca="1" si="110"/>
        <v>2.3842592592592591E-3</v>
      </c>
      <c r="AX166">
        <f t="shared" si="133"/>
        <v>162</v>
      </c>
      <c r="AY166" s="33">
        <v>6.5121070383101966E-4</v>
      </c>
    </row>
    <row r="167" spans="1:51">
      <c r="A167" s="2">
        <v>169</v>
      </c>
      <c r="B167" s="1">
        <f t="shared" si="96"/>
        <v>1.9560185185185184E-3</v>
      </c>
      <c r="C167" s="5">
        <f t="shared" si="111"/>
        <v>0.73517361111111124</v>
      </c>
      <c r="D167" s="18">
        <f t="shared" si="90"/>
        <v>0.73517361111111124</v>
      </c>
      <c r="E167" s="21">
        <f t="shared" ca="1" si="112"/>
        <v>0</v>
      </c>
      <c r="F167" s="18">
        <f t="shared" ca="1" si="113"/>
        <v>0.73517361111111124</v>
      </c>
      <c r="G167" s="25">
        <f t="shared" ca="1" si="97"/>
        <v>19</v>
      </c>
      <c r="H167" s="18">
        <f t="shared" ca="1" si="114"/>
        <v>2.199074074074074E-4</v>
      </c>
      <c r="I167" s="18">
        <f t="shared" ca="1" si="115"/>
        <v>0.73539351851851864</v>
      </c>
      <c r="J167" s="16">
        <f t="shared" ca="1" si="116"/>
        <v>0.73539351851851864</v>
      </c>
      <c r="K167" s="23">
        <f t="shared" ca="1" si="117"/>
        <v>2.7083333333333126E-3</v>
      </c>
      <c r="L167" s="16">
        <f t="shared" ca="1" si="118"/>
        <v>0.73810185185185195</v>
      </c>
      <c r="M167" s="15">
        <f t="shared" ca="1" si="98"/>
        <v>27</v>
      </c>
      <c r="N167" s="16">
        <f t="shared" ca="1" si="99"/>
        <v>3.1250000000000001E-4</v>
      </c>
      <c r="O167" s="16">
        <f t="shared" ca="1" si="119"/>
        <v>0.738414351851852</v>
      </c>
      <c r="P167" s="14">
        <f t="shared" ca="1" si="120"/>
        <v>0.738414351851852</v>
      </c>
      <c r="Q167" s="23">
        <f>0</f>
        <v>0</v>
      </c>
      <c r="R167" s="14">
        <f t="shared" ca="1" si="121"/>
        <v>0.738414351851852</v>
      </c>
      <c r="S167" s="13">
        <f t="shared" ca="1" si="100"/>
        <v>31</v>
      </c>
      <c r="T167" s="14">
        <f t="shared" ca="1" si="101"/>
        <v>3.5879629629629629E-4</v>
      </c>
      <c r="U167" s="14">
        <f t="shared" ca="1" si="122"/>
        <v>0.73877314814814832</v>
      </c>
      <c r="V167" s="12">
        <f t="shared" ca="1" si="123"/>
        <v>0.73877314814814832</v>
      </c>
      <c r="W167" s="23">
        <f>0</f>
        <v>0</v>
      </c>
      <c r="X167" s="12">
        <f t="shared" ca="1" si="124"/>
        <v>0.73877314814814832</v>
      </c>
      <c r="Y167" s="11">
        <f t="shared" ca="1" si="102"/>
        <v>29</v>
      </c>
      <c r="Z167" s="12">
        <f t="shared" ca="1" si="103"/>
        <v>3.3564814814814812E-4</v>
      </c>
      <c r="AA167" s="12">
        <f t="shared" ca="1" si="125"/>
        <v>0.73910879629629644</v>
      </c>
      <c r="AB167" s="10">
        <f t="shared" ca="1" si="126"/>
        <v>0.73910879629629644</v>
      </c>
      <c r="AC167" s="45">
        <f t="shared" ca="1" si="104"/>
        <v>0</v>
      </c>
      <c r="AD167" s="10">
        <f t="shared" ca="1" si="127"/>
        <v>0.73910879629629644</v>
      </c>
      <c r="AE167" s="9">
        <f t="shared" ca="1" si="91"/>
        <v>32</v>
      </c>
      <c r="AF167" s="10">
        <f t="shared" ca="1" si="105"/>
        <v>3.7037037037037035E-4</v>
      </c>
      <c r="AG167" s="10">
        <f t="shared" ca="1" si="128"/>
        <v>0.7394791666666668</v>
      </c>
      <c r="AH167" s="9" t="str">
        <f t="shared" ca="1" si="92"/>
        <v>Bowl</v>
      </c>
      <c r="AI167" s="8">
        <f t="shared" ca="1" si="129"/>
        <v>0.7394791666666668</v>
      </c>
      <c r="AJ167" s="23">
        <f t="shared" ca="1" si="130"/>
        <v>0</v>
      </c>
      <c r="AK167" s="8">
        <f t="shared" ca="1" si="132"/>
        <v>0.7394791666666668</v>
      </c>
      <c r="AL167" s="7">
        <f t="shared" ca="1" si="93"/>
        <v>23</v>
      </c>
      <c r="AM167" s="8">
        <f t="shared" ca="1" si="106"/>
        <v>2.6620370370370372E-4</v>
      </c>
      <c r="AN167" s="8">
        <f t="shared" ca="1" si="107"/>
        <v>0.73974537037037047</v>
      </c>
      <c r="AO167" s="7" t="str">
        <f t="shared" ca="1" si="94"/>
        <v>Debit</v>
      </c>
      <c r="AP167" s="1">
        <f t="shared" ca="1" si="108"/>
        <v>2.7083333333333126E-3</v>
      </c>
      <c r="AQ167" s="1">
        <f t="shared" ca="1" si="95"/>
        <v>1.8634259259259259E-3</v>
      </c>
      <c r="AR167">
        <f t="shared" si="109"/>
        <v>1</v>
      </c>
      <c r="AS167" s="33">
        <f t="shared" ca="1" si="131"/>
        <v>2.7083333333333126E-3</v>
      </c>
      <c r="AT167" s="33">
        <f t="shared" ca="1" si="110"/>
        <v>1.8634259259259259E-3</v>
      </c>
      <c r="AX167">
        <f t="shared" si="133"/>
        <v>163</v>
      </c>
      <c r="AY167" s="33">
        <v>6.3025009545630785E-4</v>
      </c>
    </row>
    <row r="168" spans="1:51">
      <c r="A168" s="2">
        <v>159</v>
      </c>
      <c r="B168" s="1">
        <f t="shared" si="96"/>
        <v>1.8402777777777777E-3</v>
      </c>
      <c r="C168" s="5">
        <f t="shared" si="111"/>
        <v>0.73701388888888897</v>
      </c>
      <c r="D168" s="18">
        <f t="shared" si="90"/>
        <v>0.73701388888888897</v>
      </c>
      <c r="E168" s="21">
        <f t="shared" ca="1" si="112"/>
        <v>0</v>
      </c>
      <c r="F168" s="18">
        <f t="shared" ca="1" si="113"/>
        <v>0.73701388888888897</v>
      </c>
      <c r="G168" s="25">
        <f t="shared" ca="1" si="97"/>
        <v>19</v>
      </c>
      <c r="H168" s="18">
        <f t="shared" ca="1" si="114"/>
        <v>2.199074074074074E-4</v>
      </c>
      <c r="I168" s="18">
        <f t="shared" ca="1" si="115"/>
        <v>0.73723379629629637</v>
      </c>
      <c r="J168" s="16">
        <f t="shared" ca="1" si="116"/>
        <v>0.73723379629629637</v>
      </c>
      <c r="K168" s="23">
        <f t="shared" ca="1" si="117"/>
        <v>1.8750000000000711E-3</v>
      </c>
      <c r="L168" s="16">
        <f t="shared" ca="1" si="118"/>
        <v>0.73910879629629644</v>
      </c>
      <c r="M168" s="15">
        <f t="shared" ca="1" si="98"/>
        <v>9</v>
      </c>
      <c r="N168" s="16">
        <f t="shared" ca="1" si="99"/>
        <v>1.0416666666666667E-4</v>
      </c>
      <c r="O168" s="16">
        <f t="shared" ca="1" si="119"/>
        <v>0.73921296296296313</v>
      </c>
      <c r="P168" s="14">
        <f t="shared" ca="1" si="120"/>
        <v>0.73921296296296313</v>
      </c>
      <c r="Q168" s="23">
        <f>0</f>
        <v>0</v>
      </c>
      <c r="R168" s="14">
        <f t="shared" ca="1" si="121"/>
        <v>0.73921296296296313</v>
      </c>
      <c r="S168" s="13">
        <f t="shared" ca="1" si="100"/>
        <v>45</v>
      </c>
      <c r="T168" s="14">
        <f t="shared" ca="1" si="101"/>
        <v>5.2083333333333333E-4</v>
      </c>
      <c r="U168" s="14">
        <f t="shared" ca="1" si="122"/>
        <v>0.73973379629629643</v>
      </c>
      <c r="V168" s="12">
        <f t="shared" ca="1" si="123"/>
        <v>0.73973379629629643</v>
      </c>
      <c r="W168" s="23">
        <f>0</f>
        <v>0</v>
      </c>
      <c r="X168" s="12">
        <f t="shared" ca="1" si="124"/>
        <v>0.73973379629629643</v>
      </c>
      <c r="Y168" s="11">
        <f t="shared" ca="1" si="102"/>
        <v>50</v>
      </c>
      <c r="Z168" s="12">
        <f t="shared" ca="1" si="103"/>
        <v>5.7870370370370367E-4</v>
      </c>
      <c r="AA168" s="12">
        <f t="shared" ca="1" si="125"/>
        <v>0.74031250000000015</v>
      </c>
      <c r="AB168" s="10">
        <f t="shared" ca="1" si="126"/>
        <v>0.74031250000000015</v>
      </c>
      <c r="AC168" s="45">
        <f t="shared" ca="1" si="104"/>
        <v>0</v>
      </c>
      <c r="AD168" s="10">
        <f t="shared" ca="1" si="127"/>
        <v>0.74031250000000015</v>
      </c>
      <c r="AE168" s="9">
        <f t="shared" ca="1" si="91"/>
        <v>22</v>
      </c>
      <c r="AF168" s="10">
        <f t="shared" ca="1" si="105"/>
        <v>2.5462962962962961E-4</v>
      </c>
      <c r="AG168" s="10">
        <f t="shared" ca="1" si="128"/>
        <v>0.74056712962962978</v>
      </c>
      <c r="AH168" s="9" t="str">
        <f t="shared" ca="1" si="92"/>
        <v>Bowl</v>
      </c>
      <c r="AI168" s="8">
        <f t="shared" ca="1" si="129"/>
        <v>0.74056712962962978</v>
      </c>
      <c r="AJ168" s="23">
        <f t="shared" ca="1" si="130"/>
        <v>0</v>
      </c>
      <c r="AK168" s="8">
        <f t="shared" ca="1" si="132"/>
        <v>0.74056712962962978</v>
      </c>
      <c r="AL168" s="7">
        <f t="shared" ca="1" si="93"/>
        <v>19</v>
      </c>
      <c r="AM168" s="8">
        <f t="shared" ca="1" si="106"/>
        <v>2.199074074074074E-4</v>
      </c>
      <c r="AN168" s="8">
        <f t="shared" ca="1" si="107"/>
        <v>0.74078703703703719</v>
      </c>
      <c r="AO168" s="7" t="str">
        <f t="shared" ca="1" si="94"/>
        <v>Debit</v>
      </c>
      <c r="AP168" s="1">
        <f t="shared" ca="1" si="108"/>
        <v>1.8750000000000711E-3</v>
      </c>
      <c r="AQ168" s="1">
        <f t="shared" ca="1" si="95"/>
        <v>1.8981481481481482E-3</v>
      </c>
      <c r="AR168">
        <f t="shared" si="109"/>
        <v>1</v>
      </c>
      <c r="AS168" s="33">
        <f t="shared" ca="1" si="131"/>
        <v>1.8750000000000711E-3</v>
      </c>
      <c r="AT168" s="33">
        <f t="shared" ca="1" si="110"/>
        <v>1.8981481481481482E-3</v>
      </c>
      <c r="AX168">
        <f t="shared" si="133"/>
        <v>164</v>
      </c>
      <c r="AY168" s="33">
        <v>7.2821210385646455E-4</v>
      </c>
    </row>
    <row r="169" spans="1:51">
      <c r="A169" s="2">
        <v>120</v>
      </c>
      <c r="B169" s="1">
        <f t="shared" si="96"/>
        <v>1.3888888888888889E-3</v>
      </c>
      <c r="C169" s="5">
        <f t="shared" si="111"/>
        <v>0.73840277777777785</v>
      </c>
      <c r="D169" s="18">
        <f t="shared" si="90"/>
        <v>0.73840277777777785</v>
      </c>
      <c r="E169" s="21">
        <f t="shared" ca="1" si="112"/>
        <v>0</v>
      </c>
      <c r="F169" s="18">
        <f t="shared" ca="1" si="113"/>
        <v>0.73840277777777785</v>
      </c>
      <c r="G169" s="25">
        <f t="shared" ca="1" si="97"/>
        <v>12</v>
      </c>
      <c r="H169" s="18">
        <f t="shared" ca="1" si="114"/>
        <v>1.3888888888888889E-4</v>
      </c>
      <c r="I169" s="18">
        <f t="shared" ca="1" si="115"/>
        <v>0.73854166666666676</v>
      </c>
      <c r="J169" s="16">
        <f t="shared" ca="1" si="116"/>
        <v>0.73854166666666676</v>
      </c>
      <c r="K169" s="23">
        <f t="shared" ca="1" si="117"/>
        <v>1.7708333333333881E-3</v>
      </c>
      <c r="L169" s="16">
        <f t="shared" ca="1" si="118"/>
        <v>0.74031250000000015</v>
      </c>
      <c r="M169" s="15">
        <f t="shared" ca="1" si="98"/>
        <v>27</v>
      </c>
      <c r="N169" s="16">
        <f t="shared" ca="1" si="99"/>
        <v>3.1250000000000001E-4</v>
      </c>
      <c r="O169" s="16">
        <f t="shared" ca="1" si="119"/>
        <v>0.7406250000000002</v>
      </c>
      <c r="P169" s="14">
        <f t="shared" ca="1" si="120"/>
        <v>0.7406250000000002</v>
      </c>
      <c r="Q169" s="23">
        <f>0</f>
        <v>0</v>
      </c>
      <c r="R169" s="14">
        <f t="shared" ca="1" si="121"/>
        <v>0.7406250000000002</v>
      </c>
      <c r="S169" s="13">
        <f t="shared" ca="1" si="100"/>
        <v>19</v>
      </c>
      <c r="T169" s="14">
        <f t="shared" ca="1" si="101"/>
        <v>2.199074074074074E-4</v>
      </c>
      <c r="U169" s="14">
        <f t="shared" ca="1" si="122"/>
        <v>0.7408449074074076</v>
      </c>
      <c r="V169" s="12">
        <f t="shared" ca="1" si="123"/>
        <v>0.7408449074074076</v>
      </c>
      <c r="W169" s="23">
        <f>0</f>
        <v>0</v>
      </c>
      <c r="X169" s="12">
        <f t="shared" ca="1" si="124"/>
        <v>0.7408449074074076</v>
      </c>
      <c r="Y169" s="11">
        <f t="shared" ca="1" si="102"/>
        <v>34</v>
      </c>
      <c r="Z169" s="12">
        <f t="shared" ca="1" si="103"/>
        <v>3.9351851851851852E-4</v>
      </c>
      <c r="AA169" s="12">
        <f t="shared" ca="1" si="125"/>
        <v>0.74123842592592615</v>
      </c>
      <c r="AB169" s="10">
        <f t="shared" ca="1" si="126"/>
        <v>0.74123842592592615</v>
      </c>
      <c r="AC169" s="45">
        <f t="shared" ca="1" si="104"/>
        <v>0</v>
      </c>
      <c r="AD169" s="10">
        <f t="shared" ca="1" si="127"/>
        <v>0.74123842592592615</v>
      </c>
      <c r="AE169" s="9">
        <f t="shared" ca="1" si="91"/>
        <v>30</v>
      </c>
      <c r="AF169" s="10">
        <f t="shared" ca="1" si="105"/>
        <v>3.4722222222222224E-4</v>
      </c>
      <c r="AG169" s="10">
        <f t="shared" ca="1" si="128"/>
        <v>0.74158564814814842</v>
      </c>
      <c r="AH169" s="9" t="str">
        <f t="shared" ca="1" si="92"/>
        <v>Bowl</v>
      </c>
      <c r="AI169" s="8">
        <f t="shared" ca="1" si="129"/>
        <v>0.74158564814814842</v>
      </c>
      <c r="AJ169" s="23">
        <f t="shared" ca="1" si="130"/>
        <v>0</v>
      </c>
      <c r="AK169" s="8">
        <f t="shared" ca="1" si="132"/>
        <v>0.74158564814814842</v>
      </c>
      <c r="AL169" s="7">
        <f t="shared" ca="1" si="93"/>
        <v>34</v>
      </c>
      <c r="AM169" s="8">
        <f t="shared" ca="1" si="106"/>
        <v>3.9351851851851852E-4</v>
      </c>
      <c r="AN169" s="8">
        <f t="shared" ca="1" si="107"/>
        <v>0.74197916666666697</v>
      </c>
      <c r="AO169" s="7" t="str">
        <f t="shared" ca="1" si="94"/>
        <v>Cash</v>
      </c>
      <c r="AP169" s="1">
        <f t="shared" ca="1" si="108"/>
        <v>1.7708333333333881E-3</v>
      </c>
      <c r="AQ169" s="1">
        <f t="shared" ca="1" si="95"/>
        <v>1.8055555555555557E-3</v>
      </c>
      <c r="AR169">
        <f t="shared" si="109"/>
        <v>1</v>
      </c>
      <c r="AS169" s="33">
        <f t="shared" ca="1" si="131"/>
        <v>1.7708333333333881E-3</v>
      </c>
      <c r="AT169" s="33">
        <f t="shared" ca="1" si="110"/>
        <v>1.8055555555555557E-3</v>
      </c>
      <c r="AX169">
        <f t="shared" si="133"/>
        <v>165</v>
      </c>
      <c r="AY169" s="33">
        <v>7.628150057273637E-4</v>
      </c>
    </row>
    <row r="170" spans="1:51">
      <c r="A170" s="2">
        <v>139</v>
      </c>
      <c r="B170" s="1">
        <f t="shared" si="96"/>
        <v>1.6087962962962963E-3</v>
      </c>
      <c r="C170" s="5">
        <f t="shared" si="111"/>
        <v>0.74001157407407414</v>
      </c>
      <c r="D170" s="18">
        <f t="shared" si="90"/>
        <v>0.74001157407407414</v>
      </c>
      <c r="E170" s="21">
        <f t="shared" ca="1" si="112"/>
        <v>0</v>
      </c>
      <c r="F170" s="18">
        <f t="shared" ca="1" si="113"/>
        <v>0.74001157407407414</v>
      </c>
      <c r="G170" s="25">
        <f t="shared" ca="1" si="97"/>
        <v>11</v>
      </c>
      <c r="H170" s="18">
        <f t="shared" ca="1" si="114"/>
        <v>1.273148148148148E-4</v>
      </c>
      <c r="I170" s="18">
        <f t="shared" ca="1" si="115"/>
        <v>0.7401388888888889</v>
      </c>
      <c r="J170" s="16">
        <f t="shared" ca="1" si="116"/>
        <v>0.7401388888888889</v>
      </c>
      <c r="K170" s="23">
        <f t="shared" ca="1" si="117"/>
        <v>1.0995370370372459E-3</v>
      </c>
      <c r="L170" s="16">
        <f t="shared" ca="1" si="118"/>
        <v>0.74123842592592615</v>
      </c>
      <c r="M170" s="15">
        <f t="shared" ca="1" si="98"/>
        <v>11</v>
      </c>
      <c r="N170" s="16">
        <f t="shared" ca="1" si="99"/>
        <v>1.273148148148148E-4</v>
      </c>
      <c r="O170" s="16">
        <f t="shared" ca="1" si="119"/>
        <v>0.74136574074074091</v>
      </c>
      <c r="P170" s="14">
        <f t="shared" ca="1" si="120"/>
        <v>0.74136574074074091</v>
      </c>
      <c r="Q170" s="23">
        <f>0</f>
        <v>0</v>
      </c>
      <c r="R170" s="14">
        <f t="shared" ca="1" si="121"/>
        <v>0.74136574074074091</v>
      </c>
      <c r="S170" s="13">
        <f t="shared" ca="1" si="100"/>
        <v>33</v>
      </c>
      <c r="T170" s="14">
        <f t="shared" ca="1" si="101"/>
        <v>3.8194444444444446E-4</v>
      </c>
      <c r="U170" s="14">
        <f t="shared" ca="1" si="122"/>
        <v>0.7417476851851853</v>
      </c>
      <c r="V170" s="12">
        <f t="shared" ca="1" si="123"/>
        <v>0.7417476851851853</v>
      </c>
      <c r="W170" s="23">
        <f>0</f>
        <v>0</v>
      </c>
      <c r="X170" s="12">
        <f t="shared" ca="1" si="124"/>
        <v>0.7417476851851853</v>
      </c>
      <c r="Y170" s="11">
        <f t="shared" ca="1" si="102"/>
        <v>21</v>
      </c>
      <c r="Z170" s="12">
        <f t="shared" ca="1" si="103"/>
        <v>2.4305555555555555E-4</v>
      </c>
      <c r="AA170" s="12">
        <f t="shared" ca="1" si="125"/>
        <v>0.7419907407407409</v>
      </c>
      <c r="AB170" s="10">
        <f t="shared" ca="1" si="126"/>
        <v>0.7419907407407409</v>
      </c>
      <c r="AC170" s="45">
        <f t="shared" ca="1" si="104"/>
        <v>0</v>
      </c>
      <c r="AD170" s="10">
        <f t="shared" ca="1" si="127"/>
        <v>0.7419907407407409</v>
      </c>
      <c r="AE170" s="9">
        <f t="shared" ca="1" si="91"/>
        <v>40</v>
      </c>
      <c r="AF170" s="10">
        <f t="shared" ca="1" si="105"/>
        <v>4.6296296296296298E-4</v>
      </c>
      <c r="AG170" s="10">
        <f t="shared" ca="1" si="128"/>
        <v>0.74245370370370389</v>
      </c>
      <c r="AH170" s="9" t="str">
        <f t="shared" ca="1" si="92"/>
        <v>Burrito</v>
      </c>
      <c r="AI170" s="8">
        <f t="shared" ca="1" si="129"/>
        <v>0.74245370370370389</v>
      </c>
      <c r="AJ170" s="23">
        <f t="shared" ca="1" si="130"/>
        <v>0</v>
      </c>
      <c r="AK170" s="8">
        <f t="shared" ca="1" si="132"/>
        <v>0.74245370370370389</v>
      </c>
      <c r="AL170" s="7">
        <f t="shared" ca="1" si="93"/>
        <v>22</v>
      </c>
      <c r="AM170" s="8">
        <f t="shared" ca="1" si="106"/>
        <v>2.5462962962962961E-4</v>
      </c>
      <c r="AN170" s="8">
        <f t="shared" ca="1" si="107"/>
        <v>0.74270833333333353</v>
      </c>
      <c r="AO170" s="7" t="str">
        <f t="shared" ca="1" si="94"/>
        <v>Debit</v>
      </c>
      <c r="AP170" s="1">
        <f t="shared" ca="1" si="108"/>
        <v>1.0995370370372459E-3</v>
      </c>
      <c r="AQ170" s="1">
        <f t="shared" ca="1" si="95"/>
        <v>1.5972222222222225E-3</v>
      </c>
      <c r="AR170">
        <f t="shared" si="109"/>
        <v>1</v>
      </c>
      <c r="AS170" s="33">
        <f t="shared" ca="1" si="131"/>
        <v>1.0995370370372459E-3</v>
      </c>
      <c r="AT170" s="33">
        <f t="shared" ca="1" si="110"/>
        <v>1.5972222222222225E-3</v>
      </c>
      <c r="AX170">
        <f t="shared" si="133"/>
        <v>166</v>
      </c>
      <c r="AY170" s="33">
        <v>7.4849656357389466E-4</v>
      </c>
    </row>
    <row r="171" spans="1:51">
      <c r="A171" s="2">
        <v>174</v>
      </c>
      <c r="B171" s="1">
        <f t="shared" si="96"/>
        <v>2.0138888888888888E-3</v>
      </c>
      <c r="C171" s="5">
        <f t="shared" si="111"/>
        <v>0.74202546296296301</v>
      </c>
      <c r="D171" s="18">
        <f t="shared" si="90"/>
        <v>0.74202546296296301</v>
      </c>
      <c r="E171" s="21">
        <f t="shared" ca="1" si="112"/>
        <v>0</v>
      </c>
      <c r="F171" s="18">
        <f t="shared" ca="1" si="113"/>
        <v>0.74202546296296301</v>
      </c>
      <c r="G171" s="25">
        <f t="shared" ca="1" si="97"/>
        <v>20</v>
      </c>
      <c r="H171" s="18">
        <f t="shared" ca="1" si="114"/>
        <v>2.3148148148148149E-4</v>
      </c>
      <c r="I171" s="18">
        <f t="shared" ca="1" si="115"/>
        <v>0.74225694444444446</v>
      </c>
      <c r="J171" s="16">
        <f t="shared" ca="1" si="116"/>
        <v>0.74225694444444446</v>
      </c>
      <c r="K171" s="23">
        <f t="shared" ca="1" si="117"/>
        <v>0</v>
      </c>
      <c r="L171" s="16">
        <f t="shared" ca="1" si="118"/>
        <v>0.74225694444444446</v>
      </c>
      <c r="M171" s="15">
        <f t="shared" ca="1" si="98"/>
        <v>13</v>
      </c>
      <c r="N171" s="16">
        <f t="shared" ca="1" si="99"/>
        <v>1.5046296296296297E-4</v>
      </c>
      <c r="O171" s="16">
        <f t="shared" ca="1" si="119"/>
        <v>0.7424074074074074</v>
      </c>
      <c r="P171" s="14">
        <f t="shared" ca="1" si="120"/>
        <v>0.7424074074074074</v>
      </c>
      <c r="Q171" s="23">
        <f>0</f>
        <v>0</v>
      </c>
      <c r="R171" s="14">
        <f t="shared" ca="1" si="121"/>
        <v>0.7424074074074074</v>
      </c>
      <c r="S171" s="13">
        <f t="shared" ca="1" si="100"/>
        <v>26</v>
      </c>
      <c r="T171" s="14">
        <f t="shared" ca="1" si="101"/>
        <v>3.0092592592592595E-4</v>
      </c>
      <c r="U171" s="14">
        <f t="shared" ca="1" si="122"/>
        <v>0.7427083333333333</v>
      </c>
      <c r="V171" s="12">
        <f t="shared" ca="1" si="123"/>
        <v>0.7427083333333333</v>
      </c>
      <c r="W171" s="23">
        <f>0</f>
        <v>0</v>
      </c>
      <c r="X171" s="12">
        <f t="shared" ca="1" si="124"/>
        <v>0.7427083333333333</v>
      </c>
      <c r="Y171" s="11">
        <f t="shared" ca="1" si="102"/>
        <v>21</v>
      </c>
      <c r="Z171" s="12">
        <f t="shared" ca="1" si="103"/>
        <v>2.4305555555555555E-4</v>
      </c>
      <c r="AA171" s="12">
        <f t="shared" ca="1" si="125"/>
        <v>0.7429513888888889</v>
      </c>
      <c r="AB171" s="10">
        <f t="shared" ca="1" si="126"/>
        <v>0.7429513888888889</v>
      </c>
      <c r="AC171" s="45">
        <f t="shared" ca="1" si="104"/>
        <v>0</v>
      </c>
      <c r="AD171" s="10">
        <f t="shared" ca="1" si="127"/>
        <v>0.7429513888888889</v>
      </c>
      <c r="AE171" s="9">
        <f t="shared" ca="1" si="91"/>
        <v>50</v>
      </c>
      <c r="AF171" s="10">
        <f t="shared" ca="1" si="105"/>
        <v>5.7870370370370367E-4</v>
      </c>
      <c r="AG171" s="10">
        <f t="shared" ca="1" si="128"/>
        <v>0.74353009259259262</v>
      </c>
      <c r="AH171" s="9" t="str">
        <f t="shared" ca="1" si="92"/>
        <v>Bowl</v>
      </c>
      <c r="AI171" s="8">
        <f t="shared" ca="1" si="129"/>
        <v>0.74353009259259262</v>
      </c>
      <c r="AJ171" s="23">
        <f t="shared" ca="1" si="130"/>
        <v>0</v>
      </c>
      <c r="AK171" s="8">
        <f t="shared" ca="1" si="132"/>
        <v>0.74353009259259262</v>
      </c>
      <c r="AL171" s="7">
        <f t="shared" ca="1" si="93"/>
        <v>29</v>
      </c>
      <c r="AM171" s="8">
        <f t="shared" ca="1" si="106"/>
        <v>3.3564814814814812E-4</v>
      </c>
      <c r="AN171" s="8">
        <f t="shared" ca="1" si="107"/>
        <v>0.74386574074074074</v>
      </c>
      <c r="AO171" s="7" t="str">
        <f t="shared" ca="1" si="94"/>
        <v>Debit</v>
      </c>
      <c r="AP171" s="1">
        <f t="shared" ca="1" si="108"/>
        <v>0</v>
      </c>
      <c r="AQ171" s="1">
        <f t="shared" ca="1" si="95"/>
        <v>1.8402777777777775E-3</v>
      </c>
      <c r="AR171">
        <f t="shared" si="109"/>
        <v>1</v>
      </c>
      <c r="AS171" s="33">
        <f t="shared" ca="1" si="131"/>
        <v>0</v>
      </c>
      <c r="AT171" s="33">
        <f t="shared" ca="1" si="110"/>
        <v>1.8402777777777775E-3</v>
      </c>
      <c r="AX171">
        <f t="shared" si="133"/>
        <v>167</v>
      </c>
      <c r="AY171" s="33">
        <v>6.8016577574144443E-4</v>
      </c>
    </row>
    <row r="172" spans="1:51">
      <c r="A172" s="2">
        <v>85</v>
      </c>
      <c r="B172" s="1">
        <f t="shared" si="96"/>
        <v>9.837962962962962E-4</v>
      </c>
      <c r="C172" s="5">
        <f t="shared" si="111"/>
        <v>0.74300925925925931</v>
      </c>
      <c r="D172" s="18">
        <f t="shared" si="90"/>
        <v>0.74300925925925931</v>
      </c>
      <c r="E172" s="21">
        <f t="shared" ca="1" si="112"/>
        <v>0</v>
      </c>
      <c r="F172" s="18">
        <f t="shared" ca="1" si="113"/>
        <v>0.74300925925925931</v>
      </c>
      <c r="G172" s="25">
        <f t="shared" ca="1" si="97"/>
        <v>30</v>
      </c>
      <c r="H172" s="18">
        <f t="shared" ca="1" si="114"/>
        <v>3.4722222222222224E-4</v>
      </c>
      <c r="I172" s="18">
        <f t="shared" ca="1" si="115"/>
        <v>0.74335648148148159</v>
      </c>
      <c r="J172" s="16">
        <f t="shared" ca="1" si="116"/>
        <v>0.74335648148148159</v>
      </c>
      <c r="K172" s="23">
        <f t="shared" ca="1" si="117"/>
        <v>0</v>
      </c>
      <c r="L172" s="16">
        <f t="shared" ca="1" si="118"/>
        <v>0.74335648148148159</v>
      </c>
      <c r="M172" s="15">
        <f t="shared" ca="1" si="98"/>
        <v>35</v>
      </c>
      <c r="N172" s="16">
        <f t="shared" ca="1" si="99"/>
        <v>4.0509259259259258E-4</v>
      </c>
      <c r="O172" s="16">
        <f t="shared" ca="1" si="119"/>
        <v>0.74376157407407417</v>
      </c>
      <c r="P172" s="14">
        <f t="shared" ca="1" si="120"/>
        <v>0.74376157407407417</v>
      </c>
      <c r="Q172" s="23">
        <f>0</f>
        <v>0</v>
      </c>
      <c r="R172" s="14">
        <f t="shared" ca="1" si="121"/>
        <v>0.74376157407407417</v>
      </c>
      <c r="S172" s="13">
        <f t="shared" ca="1" si="100"/>
        <v>33</v>
      </c>
      <c r="T172" s="14">
        <f t="shared" ca="1" si="101"/>
        <v>3.8194444444444446E-4</v>
      </c>
      <c r="U172" s="14">
        <f t="shared" ca="1" si="122"/>
        <v>0.74414351851851857</v>
      </c>
      <c r="V172" s="12">
        <f t="shared" ca="1" si="123"/>
        <v>0.74414351851851857</v>
      </c>
      <c r="W172" s="23">
        <f>0</f>
        <v>0</v>
      </c>
      <c r="X172" s="12">
        <f t="shared" ca="1" si="124"/>
        <v>0.74414351851851857</v>
      </c>
      <c r="Y172" s="11">
        <f t="shared" ca="1" si="102"/>
        <v>21</v>
      </c>
      <c r="Z172" s="12">
        <f t="shared" ca="1" si="103"/>
        <v>2.4305555555555555E-4</v>
      </c>
      <c r="AA172" s="12">
        <f t="shared" ca="1" si="125"/>
        <v>0.74438657407407416</v>
      </c>
      <c r="AB172" s="10">
        <f t="shared" ca="1" si="126"/>
        <v>0.74438657407407416</v>
      </c>
      <c r="AC172" s="45">
        <f t="shared" ca="1" si="104"/>
        <v>0</v>
      </c>
      <c r="AD172" s="10">
        <f t="shared" ca="1" si="127"/>
        <v>0.74438657407407416</v>
      </c>
      <c r="AE172" s="9">
        <f t="shared" ca="1" si="91"/>
        <v>67</v>
      </c>
      <c r="AF172" s="10">
        <f t="shared" ca="1" si="105"/>
        <v>7.7546296296296293E-4</v>
      </c>
      <c r="AG172" s="10">
        <f t="shared" ca="1" si="128"/>
        <v>0.74516203703703709</v>
      </c>
      <c r="AH172" s="9" t="str">
        <f t="shared" ca="1" si="92"/>
        <v>Quesadilla</v>
      </c>
      <c r="AI172" s="8">
        <f t="shared" ca="1" si="129"/>
        <v>0.74516203703703709</v>
      </c>
      <c r="AJ172" s="23">
        <f t="shared" ca="1" si="130"/>
        <v>0</v>
      </c>
      <c r="AK172" s="8">
        <f t="shared" ca="1" si="132"/>
        <v>0.74516203703703709</v>
      </c>
      <c r="AL172" s="7">
        <f t="shared" ca="1" si="93"/>
        <v>46</v>
      </c>
      <c r="AM172" s="8">
        <f t="shared" ca="1" si="106"/>
        <v>5.3240740740740744E-4</v>
      </c>
      <c r="AN172" s="8">
        <f t="shared" ca="1" si="107"/>
        <v>0.74569444444444455</v>
      </c>
      <c r="AO172" s="7" t="str">
        <f t="shared" ca="1" si="94"/>
        <v>Cash</v>
      </c>
      <c r="AP172" s="1">
        <f t="shared" ca="1" si="108"/>
        <v>0</v>
      </c>
      <c r="AQ172" s="1">
        <f t="shared" ca="1" si="95"/>
        <v>2.6851851851851854E-3</v>
      </c>
      <c r="AR172">
        <f t="shared" si="109"/>
        <v>1</v>
      </c>
      <c r="AS172" s="33">
        <f t="shared" ca="1" si="131"/>
        <v>0</v>
      </c>
      <c r="AT172" s="33">
        <f t="shared" ca="1" si="110"/>
        <v>2.6851851851851854E-3</v>
      </c>
      <c r="AX172">
        <f t="shared" si="133"/>
        <v>168</v>
      </c>
      <c r="AY172" s="33">
        <v>7.3668384879726925E-4</v>
      </c>
    </row>
    <row r="173" spans="1:51">
      <c r="A173" s="2">
        <v>111</v>
      </c>
      <c r="B173" s="1">
        <f t="shared" si="96"/>
        <v>1.2847222222222223E-3</v>
      </c>
      <c r="C173" s="5">
        <f t="shared" si="111"/>
        <v>0.74429398148148151</v>
      </c>
      <c r="D173" s="18">
        <f t="shared" si="90"/>
        <v>0.74429398148148151</v>
      </c>
      <c r="E173" s="21">
        <f t="shared" ca="1" si="112"/>
        <v>0</v>
      </c>
      <c r="F173" s="18">
        <f t="shared" ca="1" si="113"/>
        <v>0.74429398148148151</v>
      </c>
      <c r="G173" s="25">
        <f t="shared" ca="1" si="97"/>
        <v>19</v>
      </c>
      <c r="H173" s="18">
        <f t="shared" ca="1" si="114"/>
        <v>2.199074074074074E-4</v>
      </c>
      <c r="I173" s="18">
        <f t="shared" ca="1" si="115"/>
        <v>0.74451388888888892</v>
      </c>
      <c r="J173" s="16">
        <f t="shared" ca="1" si="116"/>
        <v>0.74451388888888892</v>
      </c>
      <c r="K173" s="23">
        <f t="shared" ca="1" si="117"/>
        <v>0</v>
      </c>
      <c r="L173" s="16">
        <f t="shared" ca="1" si="118"/>
        <v>0.74451388888888892</v>
      </c>
      <c r="M173" s="15">
        <f t="shared" ca="1" si="98"/>
        <v>13</v>
      </c>
      <c r="N173" s="16">
        <f t="shared" ca="1" si="99"/>
        <v>1.5046296296296297E-4</v>
      </c>
      <c r="O173" s="16">
        <f t="shared" ca="1" si="119"/>
        <v>0.74466435185185187</v>
      </c>
      <c r="P173" s="14">
        <f t="shared" ca="1" si="120"/>
        <v>0.74466435185185187</v>
      </c>
      <c r="Q173" s="23">
        <f>0</f>
        <v>0</v>
      </c>
      <c r="R173" s="14">
        <f t="shared" ca="1" si="121"/>
        <v>0.74466435185185187</v>
      </c>
      <c r="S173" s="13">
        <f t="shared" ca="1" si="100"/>
        <v>41</v>
      </c>
      <c r="T173" s="14">
        <f t="shared" ca="1" si="101"/>
        <v>4.7453703703703704E-4</v>
      </c>
      <c r="U173" s="14">
        <f t="shared" ca="1" si="122"/>
        <v>0.74513888888888891</v>
      </c>
      <c r="V173" s="12">
        <f t="shared" ca="1" si="123"/>
        <v>0.74513888888888891</v>
      </c>
      <c r="W173" s="23">
        <f>0</f>
        <v>0</v>
      </c>
      <c r="X173" s="12">
        <f t="shared" ca="1" si="124"/>
        <v>0.74513888888888891</v>
      </c>
      <c r="Y173" s="11">
        <f t="shared" ca="1" si="102"/>
        <v>33</v>
      </c>
      <c r="Z173" s="12">
        <f t="shared" ca="1" si="103"/>
        <v>3.8194444444444446E-4</v>
      </c>
      <c r="AA173" s="12">
        <f t="shared" ca="1" si="125"/>
        <v>0.7455208333333333</v>
      </c>
      <c r="AB173" s="10">
        <f t="shared" ca="1" si="126"/>
        <v>0.7455208333333333</v>
      </c>
      <c r="AC173" s="45">
        <f t="shared" ca="1" si="104"/>
        <v>0</v>
      </c>
      <c r="AD173" s="10">
        <f t="shared" ca="1" si="127"/>
        <v>0.7455208333333333</v>
      </c>
      <c r="AE173" s="9">
        <f t="shared" ca="1" si="91"/>
        <v>41</v>
      </c>
      <c r="AF173" s="10">
        <f t="shared" ca="1" si="105"/>
        <v>4.7453703703703704E-4</v>
      </c>
      <c r="AG173" s="10">
        <f t="shared" ca="1" si="128"/>
        <v>0.74599537037037034</v>
      </c>
      <c r="AH173" s="9" t="str">
        <f t="shared" ca="1" si="92"/>
        <v>Bowl</v>
      </c>
      <c r="AI173" s="8">
        <f t="shared" ca="1" si="129"/>
        <v>0.74599537037037034</v>
      </c>
      <c r="AJ173" s="23">
        <f t="shared" ca="1" si="130"/>
        <v>0</v>
      </c>
      <c r="AK173" s="8">
        <f t="shared" ca="1" si="132"/>
        <v>0.74599537037037034</v>
      </c>
      <c r="AL173" s="7">
        <f t="shared" ca="1" si="93"/>
        <v>23</v>
      </c>
      <c r="AM173" s="8">
        <f t="shared" ca="1" si="106"/>
        <v>2.6620370370370372E-4</v>
      </c>
      <c r="AN173" s="8">
        <f t="shared" ca="1" si="107"/>
        <v>0.74626157407407401</v>
      </c>
      <c r="AO173" s="7" t="str">
        <f t="shared" ca="1" si="94"/>
        <v>Debit</v>
      </c>
      <c r="AP173" s="1">
        <f t="shared" ca="1" si="108"/>
        <v>0</v>
      </c>
      <c r="AQ173" s="1">
        <f t="shared" ca="1" si="95"/>
        <v>1.9675925925925928E-3</v>
      </c>
      <c r="AR173">
        <f t="shared" si="109"/>
        <v>1</v>
      </c>
      <c r="AS173" s="33">
        <f t="shared" ca="1" si="131"/>
        <v>0</v>
      </c>
      <c r="AT173" s="33">
        <f t="shared" ca="1" si="110"/>
        <v>1.9675925925925928E-3</v>
      </c>
      <c r="AX173">
        <f t="shared" si="133"/>
        <v>169</v>
      </c>
      <c r="AY173" s="33">
        <v>7.5191708031059265E-4</v>
      </c>
    </row>
    <row r="174" spans="1:51">
      <c r="A174" s="2">
        <v>136</v>
      </c>
      <c r="B174" s="1">
        <f t="shared" si="96"/>
        <v>1.5740740740740741E-3</v>
      </c>
      <c r="C174" s="5">
        <f t="shared" si="111"/>
        <v>0.74586805555555558</v>
      </c>
      <c r="D174" s="18">
        <f t="shared" si="90"/>
        <v>0.74586805555555558</v>
      </c>
      <c r="E174" s="21">
        <f t="shared" ca="1" si="112"/>
        <v>0</v>
      </c>
      <c r="F174" s="18">
        <f t="shared" ca="1" si="113"/>
        <v>0.74586805555555558</v>
      </c>
      <c r="G174" s="25">
        <f t="shared" ca="1" si="97"/>
        <v>15</v>
      </c>
      <c r="H174" s="18">
        <f t="shared" ca="1" si="114"/>
        <v>1.7361111111111112E-4</v>
      </c>
      <c r="I174" s="18">
        <f t="shared" ca="1" si="115"/>
        <v>0.74604166666666671</v>
      </c>
      <c r="J174" s="16">
        <f t="shared" ca="1" si="116"/>
        <v>0.74604166666666671</v>
      </c>
      <c r="K174" s="23">
        <f t="shared" ca="1" si="117"/>
        <v>0</v>
      </c>
      <c r="L174" s="16">
        <f t="shared" ca="1" si="118"/>
        <v>0.74604166666666671</v>
      </c>
      <c r="M174" s="15">
        <f t="shared" ca="1" si="98"/>
        <v>32</v>
      </c>
      <c r="N174" s="16">
        <f t="shared" ca="1" si="99"/>
        <v>3.7037037037037035E-4</v>
      </c>
      <c r="O174" s="16">
        <f t="shared" ca="1" si="119"/>
        <v>0.74641203703703707</v>
      </c>
      <c r="P174" s="14">
        <f t="shared" ca="1" si="120"/>
        <v>0.74641203703703707</v>
      </c>
      <c r="Q174" s="23">
        <f>0</f>
        <v>0</v>
      </c>
      <c r="R174" s="14">
        <f t="shared" ca="1" si="121"/>
        <v>0.74641203703703707</v>
      </c>
      <c r="S174" s="13">
        <f t="shared" ca="1" si="100"/>
        <v>20</v>
      </c>
      <c r="T174" s="14">
        <f t="shared" ca="1" si="101"/>
        <v>2.3148148148148149E-4</v>
      </c>
      <c r="U174" s="14">
        <f t="shared" ca="1" si="122"/>
        <v>0.74664351851851851</v>
      </c>
      <c r="V174" s="12">
        <f t="shared" ca="1" si="123"/>
        <v>0.74664351851851851</v>
      </c>
      <c r="W174" s="23">
        <f>0</f>
        <v>0</v>
      </c>
      <c r="X174" s="12">
        <f t="shared" ca="1" si="124"/>
        <v>0.74664351851851851</v>
      </c>
      <c r="Y174" s="11">
        <f t="shared" ca="1" si="102"/>
        <v>46</v>
      </c>
      <c r="Z174" s="12">
        <f t="shared" ca="1" si="103"/>
        <v>5.3240740740740744E-4</v>
      </c>
      <c r="AA174" s="12">
        <f t="shared" ca="1" si="125"/>
        <v>0.74717592592592597</v>
      </c>
      <c r="AB174" s="10">
        <f t="shared" ca="1" si="126"/>
        <v>0.74717592592592597</v>
      </c>
      <c r="AC174" s="45">
        <f t="shared" ca="1" si="104"/>
        <v>0</v>
      </c>
      <c r="AD174" s="10">
        <f t="shared" ca="1" si="127"/>
        <v>0.74717592592592597</v>
      </c>
      <c r="AE174" s="9">
        <f t="shared" ca="1" si="91"/>
        <v>40</v>
      </c>
      <c r="AF174" s="10">
        <f t="shared" ca="1" si="105"/>
        <v>4.6296296296296298E-4</v>
      </c>
      <c r="AG174" s="10">
        <f t="shared" ca="1" si="128"/>
        <v>0.74763888888888896</v>
      </c>
      <c r="AH174" s="9" t="str">
        <f t="shared" ca="1" si="92"/>
        <v>Bowl</v>
      </c>
      <c r="AI174" s="8">
        <f t="shared" ca="1" si="129"/>
        <v>0.74763888888888896</v>
      </c>
      <c r="AJ174" s="23">
        <f t="shared" ca="1" si="130"/>
        <v>0</v>
      </c>
      <c r="AK174" s="8">
        <f t="shared" ca="1" si="132"/>
        <v>0.74763888888888896</v>
      </c>
      <c r="AL174" s="7">
        <f t="shared" ca="1" si="93"/>
        <v>15</v>
      </c>
      <c r="AM174" s="8">
        <f t="shared" ca="1" si="106"/>
        <v>1.7361111111111112E-4</v>
      </c>
      <c r="AN174" s="8">
        <f t="shared" ca="1" si="107"/>
        <v>0.7478125000000001</v>
      </c>
      <c r="AO174" s="7" t="str">
        <f t="shared" ca="1" si="94"/>
        <v>Debit</v>
      </c>
      <c r="AP174" s="1">
        <f t="shared" ca="1" si="108"/>
        <v>0</v>
      </c>
      <c r="AQ174" s="1">
        <f t="shared" ca="1" si="95"/>
        <v>1.9444444444444446E-3</v>
      </c>
      <c r="AR174">
        <f t="shared" si="109"/>
        <v>1</v>
      </c>
      <c r="AS174" s="33">
        <f t="shared" ca="1" si="131"/>
        <v>0</v>
      </c>
      <c r="AT174" s="33">
        <f t="shared" ca="1" si="110"/>
        <v>1.9444444444444446E-3</v>
      </c>
      <c r="AX174">
        <f t="shared" si="133"/>
        <v>170</v>
      </c>
      <c r="AY174" s="33">
        <v>7.7598001781861682E-4</v>
      </c>
    </row>
    <row r="175" spans="1:51">
      <c r="A175" s="2">
        <v>85</v>
      </c>
      <c r="B175" s="1">
        <f t="shared" si="96"/>
        <v>9.837962962962962E-4</v>
      </c>
      <c r="C175" s="5">
        <f t="shared" si="111"/>
        <v>0.74685185185185188</v>
      </c>
      <c r="D175" s="18">
        <f t="shared" si="90"/>
        <v>0.74685185185185188</v>
      </c>
      <c r="E175" s="21">
        <f t="shared" ca="1" si="112"/>
        <v>0</v>
      </c>
      <c r="F175" s="18">
        <f t="shared" ca="1" si="113"/>
        <v>0.74685185185185188</v>
      </c>
      <c r="G175" s="25">
        <f t="shared" ca="1" si="97"/>
        <v>18</v>
      </c>
      <c r="H175" s="18">
        <f t="shared" ca="1" si="114"/>
        <v>2.0833333333333335E-4</v>
      </c>
      <c r="I175" s="18">
        <f t="shared" ca="1" si="115"/>
        <v>0.74706018518518524</v>
      </c>
      <c r="J175" s="16">
        <f t="shared" ca="1" si="116"/>
        <v>0.74706018518518524</v>
      </c>
      <c r="K175" s="23">
        <f t="shared" ca="1" si="117"/>
        <v>1.1574074074072183E-4</v>
      </c>
      <c r="L175" s="16">
        <f t="shared" ca="1" si="118"/>
        <v>0.74717592592592597</v>
      </c>
      <c r="M175" s="15">
        <f t="shared" ca="1" si="98"/>
        <v>27</v>
      </c>
      <c r="N175" s="16">
        <f t="shared" ca="1" si="99"/>
        <v>3.1250000000000001E-4</v>
      </c>
      <c r="O175" s="16">
        <f t="shared" ca="1" si="119"/>
        <v>0.74748842592592601</v>
      </c>
      <c r="P175" s="14">
        <f t="shared" ca="1" si="120"/>
        <v>0.74748842592592601</v>
      </c>
      <c r="Q175" s="23">
        <f>0</f>
        <v>0</v>
      </c>
      <c r="R175" s="14">
        <f t="shared" ca="1" si="121"/>
        <v>0.74748842592592601</v>
      </c>
      <c r="S175" s="13">
        <f t="shared" ca="1" si="100"/>
        <v>40</v>
      </c>
      <c r="T175" s="14">
        <f t="shared" ca="1" si="101"/>
        <v>4.6296296296296298E-4</v>
      </c>
      <c r="U175" s="14">
        <f t="shared" ca="1" si="122"/>
        <v>0.74795138888888901</v>
      </c>
      <c r="V175" s="12">
        <f t="shared" ca="1" si="123"/>
        <v>0.74795138888888901</v>
      </c>
      <c r="W175" s="23">
        <f>0</f>
        <v>0</v>
      </c>
      <c r="X175" s="12">
        <f t="shared" ca="1" si="124"/>
        <v>0.74795138888888901</v>
      </c>
      <c r="Y175" s="11">
        <f t="shared" ca="1" si="102"/>
        <v>46</v>
      </c>
      <c r="Z175" s="12">
        <f t="shared" ca="1" si="103"/>
        <v>5.3240740740740744E-4</v>
      </c>
      <c r="AA175" s="12">
        <f t="shared" ca="1" si="125"/>
        <v>0.74848379629629647</v>
      </c>
      <c r="AB175" s="10">
        <f t="shared" ca="1" si="126"/>
        <v>0.74848379629629647</v>
      </c>
      <c r="AC175" s="45">
        <f t="shared" ca="1" si="104"/>
        <v>0</v>
      </c>
      <c r="AD175" s="10">
        <f t="shared" ca="1" si="127"/>
        <v>0.74848379629629647</v>
      </c>
      <c r="AE175" s="9">
        <f t="shared" ca="1" si="91"/>
        <v>38</v>
      </c>
      <c r="AF175" s="10">
        <f t="shared" ca="1" si="105"/>
        <v>4.3981481481481481E-4</v>
      </c>
      <c r="AG175" s="10">
        <f t="shared" ca="1" si="128"/>
        <v>0.74892361111111128</v>
      </c>
      <c r="AH175" s="9" t="str">
        <f t="shared" ca="1" si="92"/>
        <v>Bowl</v>
      </c>
      <c r="AI175" s="8">
        <f t="shared" ca="1" si="129"/>
        <v>0.74892361111111128</v>
      </c>
      <c r="AJ175" s="23">
        <f t="shared" ca="1" si="130"/>
        <v>0</v>
      </c>
      <c r="AK175" s="8">
        <f t="shared" ca="1" si="132"/>
        <v>0.74892361111111128</v>
      </c>
      <c r="AL175" s="7">
        <f t="shared" ca="1" si="93"/>
        <v>44</v>
      </c>
      <c r="AM175" s="8">
        <f t="shared" ca="1" si="106"/>
        <v>5.0925925925925921E-4</v>
      </c>
      <c r="AN175" s="8">
        <f t="shared" ca="1" si="107"/>
        <v>0.74943287037037054</v>
      </c>
      <c r="AO175" s="7" t="str">
        <f t="shared" ca="1" si="94"/>
        <v>Cash</v>
      </c>
      <c r="AP175" s="1">
        <f t="shared" ca="1" si="108"/>
        <v>1.1574074074072183E-4</v>
      </c>
      <c r="AQ175" s="1">
        <f t="shared" ca="1" si="95"/>
        <v>2.4652777777777776E-3</v>
      </c>
      <c r="AR175">
        <f t="shared" si="109"/>
        <v>1</v>
      </c>
      <c r="AS175" s="33">
        <f t="shared" ca="1" si="131"/>
        <v>1.1574074074072183E-4</v>
      </c>
      <c r="AT175" s="33">
        <f t="shared" ca="1" si="110"/>
        <v>2.4652777777777776E-3</v>
      </c>
      <c r="AX175">
        <f t="shared" si="133"/>
        <v>171</v>
      </c>
      <c r="AY175" s="33">
        <v>6.8231354206442225E-4</v>
      </c>
    </row>
    <row r="176" spans="1:51">
      <c r="A176" s="2">
        <v>143</v>
      </c>
      <c r="B176" s="1">
        <f t="shared" si="96"/>
        <v>1.6550925925925926E-3</v>
      </c>
      <c r="C176" s="5">
        <f t="shared" si="111"/>
        <v>0.74850694444444443</v>
      </c>
      <c r="D176" s="18">
        <f t="shared" si="90"/>
        <v>0.74850694444444443</v>
      </c>
      <c r="E176" s="21">
        <f t="shared" ca="1" si="112"/>
        <v>0</v>
      </c>
      <c r="F176" s="18">
        <f t="shared" ca="1" si="113"/>
        <v>0.74850694444444443</v>
      </c>
      <c r="G176" s="25">
        <f t="shared" ca="1" si="97"/>
        <v>24</v>
      </c>
      <c r="H176" s="18">
        <f t="shared" ca="1" si="114"/>
        <v>2.7777777777777778E-4</v>
      </c>
      <c r="I176" s="18">
        <f t="shared" ca="1" si="115"/>
        <v>0.74878472222222225</v>
      </c>
      <c r="J176" s="16">
        <f t="shared" ca="1" si="116"/>
        <v>0.74878472222222225</v>
      </c>
      <c r="K176" s="23">
        <f t="shared" ca="1" si="117"/>
        <v>0</v>
      </c>
      <c r="L176" s="16">
        <f t="shared" ca="1" si="118"/>
        <v>0.74878472222222225</v>
      </c>
      <c r="M176" s="15">
        <f t="shared" ca="1" si="98"/>
        <v>10</v>
      </c>
      <c r="N176" s="16">
        <f t="shared" ca="1" si="99"/>
        <v>1.1574074074074075E-4</v>
      </c>
      <c r="O176" s="16">
        <f t="shared" ca="1" si="119"/>
        <v>0.74890046296296298</v>
      </c>
      <c r="P176" s="14">
        <f t="shared" ca="1" si="120"/>
        <v>0.74890046296296298</v>
      </c>
      <c r="Q176" s="23">
        <f>0</f>
        <v>0</v>
      </c>
      <c r="R176" s="14">
        <f t="shared" ca="1" si="121"/>
        <v>0.74890046296296298</v>
      </c>
      <c r="S176" s="13">
        <f t="shared" ca="1" si="100"/>
        <v>43</v>
      </c>
      <c r="T176" s="14">
        <f t="shared" ca="1" si="101"/>
        <v>4.9768518518518521E-4</v>
      </c>
      <c r="U176" s="14">
        <f t="shared" ca="1" si="122"/>
        <v>0.7493981481481482</v>
      </c>
      <c r="V176" s="12">
        <f t="shared" ca="1" si="123"/>
        <v>0.7493981481481482</v>
      </c>
      <c r="W176" s="23">
        <f>0</f>
        <v>0</v>
      </c>
      <c r="X176" s="12">
        <f t="shared" ca="1" si="124"/>
        <v>0.7493981481481482</v>
      </c>
      <c r="Y176" s="11">
        <f t="shared" ca="1" si="102"/>
        <v>40</v>
      </c>
      <c r="Z176" s="12">
        <f t="shared" ca="1" si="103"/>
        <v>4.6296296296296298E-4</v>
      </c>
      <c r="AA176" s="12">
        <f t="shared" ca="1" si="125"/>
        <v>0.7498611111111112</v>
      </c>
      <c r="AB176" s="10">
        <f t="shared" ca="1" si="126"/>
        <v>0.7498611111111112</v>
      </c>
      <c r="AC176" s="45">
        <f t="shared" ca="1" si="104"/>
        <v>0</v>
      </c>
      <c r="AD176" s="10">
        <f t="shared" ca="1" si="127"/>
        <v>0.7498611111111112</v>
      </c>
      <c r="AE176" s="9">
        <f t="shared" ca="1" si="91"/>
        <v>22</v>
      </c>
      <c r="AF176" s="10">
        <f t="shared" ca="1" si="105"/>
        <v>2.5462962962962961E-4</v>
      </c>
      <c r="AG176" s="10">
        <f t="shared" ca="1" si="128"/>
        <v>0.75011574074074083</v>
      </c>
      <c r="AH176" s="9" t="str">
        <f t="shared" ca="1" si="92"/>
        <v>Bowl</v>
      </c>
      <c r="AI176" s="8">
        <f t="shared" ca="1" si="129"/>
        <v>0.75011574074074083</v>
      </c>
      <c r="AJ176" s="23">
        <f t="shared" ca="1" si="130"/>
        <v>0</v>
      </c>
      <c r="AK176" s="8">
        <f t="shared" ca="1" si="132"/>
        <v>0.75011574074074083</v>
      </c>
      <c r="AL176" s="7">
        <f t="shared" ca="1" si="93"/>
        <v>16</v>
      </c>
      <c r="AM176" s="8">
        <f t="shared" ca="1" si="106"/>
        <v>1.8518518518518518E-4</v>
      </c>
      <c r="AN176" s="8">
        <f t="shared" ca="1" si="107"/>
        <v>0.75030092592592601</v>
      </c>
      <c r="AO176" s="7" t="str">
        <f t="shared" ca="1" si="94"/>
        <v>Debit</v>
      </c>
      <c r="AP176" s="1">
        <f t="shared" ca="1" si="108"/>
        <v>0</v>
      </c>
      <c r="AQ176" s="1">
        <f t="shared" ca="1" si="95"/>
        <v>1.7939814814814815E-3</v>
      </c>
      <c r="AR176">
        <f t="shared" si="109"/>
        <v>1</v>
      </c>
      <c r="AS176" s="33">
        <f t="shared" ca="1" si="131"/>
        <v>0</v>
      </c>
      <c r="AT176" s="33">
        <f t="shared" ca="1" si="110"/>
        <v>1.7939814814814815E-3</v>
      </c>
      <c r="AX176">
        <f t="shared" si="133"/>
        <v>172</v>
      </c>
      <c r="AY176" s="33">
        <v>5.3781659666540078E-4</v>
      </c>
    </row>
    <row r="177" spans="1:51">
      <c r="A177" s="2">
        <v>93</v>
      </c>
      <c r="B177" s="1">
        <f t="shared" si="96"/>
        <v>1.0763888888888889E-3</v>
      </c>
      <c r="C177" s="5">
        <f t="shared" si="111"/>
        <v>0.74958333333333327</v>
      </c>
      <c r="D177" s="18">
        <f t="shared" si="90"/>
        <v>0.74958333333333327</v>
      </c>
      <c r="E177" s="21">
        <f t="shared" ca="1" si="112"/>
        <v>0</v>
      </c>
      <c r="F177" s="18">
        <f t="shared" ca="1" si="113"/>
        <v>0.74958333333333327</v>
      </c>
      <c r="G177" s="25">
        <f t="shared" ca="1" si="97"/>
        <v>29</v>
      </c>
      <c r="H177" s="18">
        <f t="shared" ca="1" si="114"/>
        <v>3.3564814814814812E-4</v>
      </c>
      <c r="I177" s="18">
        <f t="shared" ca="1" si="115"/>
        <v>0.74991898148148139</v>
      </c>
      <c r="J177" s="16">
        <f t="shared" ca="1" si="116"/>
        <v>0.74991898148148139</v>
      </c>
      <c r="K177" s="23">
        <f t="shared" ca="1" si="117"/>
        <v>0</v>
      </c>
      <c r="L177" s="16">
        <f t="shared" ca="1" si="118"/>
        <v>0.74991898148148139</v>
      </c>
      <c r="M177" s="15">
        <f t="shared" ca="1" si="98"/>
        <v>10</v>
      </c>
      <c r="N177" s="16">
        <f t="shared" ca="1" si="99"/>
        <v>1.1574074074074075E-4</v>
      </c>
      <c r="O177" s="16">
        <f t="shared" ca="1" si="119"/>
        <v>0.75003472222222212</v>
      </c>
      <c r="P177" s="14">
        <f t="shared" ca="1" si="120"/>
        <v>0.75003472222222212</v>
      </c>
      <c r="Q177" s="23">
        <f>0</f>
        <v>0</v>
      </c>
      <c r="R177" s="14">
        <f t="shared" ca="1" si="121"/>
        <v>0.75003472222222212</v>
      </c>
      <c r="S177" s="13">
        <f t="shared" ca="1" si="100"/>
        <v>38</v>
      </c>
      <c r="T177" s="14">
        <f t="shared" ca="1" si="101"/>
        <v>4.3981481481481481E-4</v>
      </c>
      <c r="U177" s="14">
        <f t="shared" ca="1" si="122"/>
        <v>0.75047453703703693</v>
      </c>
      <c r="V177" s="12">
        <f t="shared" ca="1" si="123"/>
        <v>0.75047453703703693</v>
      </c>
      <c r="W177" s="23">
        <f>0</f>
        <v>0</v>
      </c>
      <c r="X177" s="12">
        <f t="shared" ca="1" si="124"/>
        <v>0.75047453703703693</v>
      </c>
      <c r="Y177" s="11">
        <f t="shared" ca="1" si="102"/>
        <v>26</v>
      </c>
      <c r="Z177" s="12">
        <f t="shared" ca="1" si="103"/>
        <v>3.0092592592592595E-4</v>
      </c>
      <c r="AA177" s="12">
        <f t="shared" ca="1" si="125"/>
        <v>0.75077546296296283</v>
      </c>
      <c r="AB177" s="10">
        <f t="shared" ca="1" si="126"/>
        <v>0.75077546296296283</v>
      </c>
      <c r="AC177" s="45">
        <f t="shared" ca="1" si="104"/>
        <v>0</v>
      </c>
      <c r="AD177" s="10">
        <f t="shared" ca="1" si="127"/>
        <v>0.75077546296296283</v>
      </c>
      <c r="AE177" s="9">
        <f t="shared" ca="1" si="91"/>
        <v>21</v>
      </c>
      <c r="AF177" s="10">
        <f t="shared" ca="1" si="105"/>
        <v>2.4305555555555555E-4</v>
      </c>
      <c r="AG177" s="10">
        <f t="shared" ca="1" si="128"/>
        <v>0.75101851851851842</v>
      </c>
      <c r="AH177" s="9" t="str">
        <f t="shared" ca="1" si="92"/>
        <v>Bowl</v>
      </c>
      <c r="AI177" s="8">
        <f t="shared" ca="1" si="129"/>
        <v>0.75101851851851842</v>
      </c>
      <c r="AJ177" s="23">
        <f t="shared" ca="1" si="130"/>
        <v>0</v>
      </c>
      <c r="AK177" s="8">
        <f t="shared" ca="1" si="132"/>
        <v>0.75101851851851842</v>
      </c>
      <c r="AL177" s="7">
        <f t="shared" ca="1" si="93"/>
        <v>12</v>
      </c>
      <c r="AM177" s="8">
        <f t="shared" ca="1" si="106"/>
        <v>1.3888888888888889E-4</v>
      </c>
      <c r="AN177" s="8">
        <f t="shared" ca="1" si="107"/>
        <v>0.75115740740740733</v>
      </c>
      <c r="AO177" s="7" t="str">
        <f t="shared" ca="1" si="94"/>
        <v>Debit</v>
      </c>
      <c r="AP177" s="1">
        <f t="shared" ca="1" si="108"/>
        <v>0</v>
      </c>
      <c r="AQ177" s="1">
        <f t="shared" ca="1" si="95"/>
        <v>1.5740740740740739E-3</v>
      </c>
      <c r="AR177">
        <f t="shared" si="109"/>
        <v>1</v>
      </c>
      <c r="AS177" s="33">
        <f t="shared" ca="1" si="131"/>
        <v>0</v>
      </c>
      <c r="AT177" s="33">
        <f t="shared" ca="1" si="110"/>
        <v>1.5740740740740739E-3</v>
      </c>
      <c r="AX177">
        <f t="shared" si="133"/>
        <v>173</v>
      </c>
      <c r="AY177" s="33">
        <v>5.994256713758682E-4</v>
      </c>
    </row>
    <row r="178" spans="1:51">
      <c r="A178" s="2">
        <v>46</v>
      </c>
      <c r="B178" s="1">
        <f t="shared" si="96"/>
        <v>5.3240740740740744E-4</v>
      </c>
      <c r="C178" s="5">
        <f t="shared" si="111"/>
        <v>0.75011574074074072</v>
      </c>
      <c r="D178" s="18">
        <f t="shared" si="90"/>
        <v>0.75011574074074072</v>
      </c>
      <c r="E178" s="21">
        <f t="shared" ca="1" si="112"/>
        <v>0</v>
      </c>
      <c r="F178" s="18">
        <f t="shared" ca="1" si="113"/>
        <v>0.75011574074074072</v>
      </c>
      <c r="G178" s="25">
        <f t="shared" ca="1" si="97"/>
        <v>14</v>
      </c>
      <c r="H178" s="18">
        <f t="shared" ca="1" si="114"/>
        <v>1.6203703703703703E-4</v>
      </c>
      <c r="I178" s="18">
        <f t="shared" ca="1" si="115"/>
        <v>0.75027777777777771</v>
      </c>
      <c r="J178" s="16">
        <f t="shared" ca="1" si="116"/>
        <v>0.75027777777777771</v>
      </c>
      <c r="K178" s="23">
        <f t="shared" ca="1" si="117"/>
        <v>4.9768518518511495E-4</v>
      </c>
      <c r="L178" s="16">
        <f t="shared" ca="1" si="118"/>
        <v>0.75077546296296283</v>
      </c>
      <c r="M178" s="15">
        <f t="shared" ca="1" si="98"/>
        <v>22</v>
      </c>
      <c r="N178" s="16">
        <f t="shared" ca="1" si="99"/>
        <v>2.5462962962962961E-4</v>
      </c>
      <c r="O178" s="16">
        <f t="shared" ca="1" si="119"/>
        <v>0.75103009259259246</v>
      </c>
      <c r="P178" s="14">
        <f t="shared" ca="1" si="120"/>
        <v>0.75103009259259246</v>
      </c>
      <c r="Q178" s="23">
        <f>0</f>
        <v>0</v>
      </c>
      <c r="R178" s="14">
        <f t="shared" ca="1" si="121"/>
        <v>0.75103009259259246</v>
      </c>
      <c r="S178" s="13">
        <f t="shared" ca="1" si="100"/>
        <v>44</v>
      </c>
      <c r="T178" s="14">
        <f t="shared" ca="1" si="101"/>
        <v>5.0925925925925921E-4</v>
      </c>
      <c r="U178" s="14">
        <f t="shared" ca="1" si="122"/>
        <v>0.75153935185185172</v>
      </c>
      <c r="V178" s="12">
        <f t="shared" ca="1" si="123"/>
        <v>0.75153935185185172</v>
      </c>
      <c r="W178" s="23">
        <f>0</f>
        <v>0</v>
      </c>
      <c r="X178" s="12">
        <f t="shared" ca="1" si="124"/>
        <v>0.75153935185185172</v>
      </c>
      <c r="Y178" s="11">
        <f t="shared" ca="1" si="102"/>
        <v>45</v>
      </c>
      <c r="Z178" s="12">
        <f t="shared" ca="1" si="103"/>
        <v>5.2083333333333333E-4</v>
      </c>
      <c r="AA178" s="12">
        <f t="shared" ca="1" si="125"/>
        <v>0.75206018518518503</v>
      </c>
      <c r="AB178" s="10">
        <f t="shared" ca="1" si="126"/>
        <v>0.75206018518518503</v>
      </c>
      <c r="AC178" s="45">
        <f t="shared" ca="1" si="104"/>
        <v>0</v>
      </c>
      <c r="AD178" s="10">
        <f t="shared" ca="1" si="127"/>
        <v>0.75206018518518503</v>
      </c>
      <c r="AE178" s="9">
        <f t="shared" ca="1" si="91"/>
        <v>41</v>
      </c>
      <c r="AF178" s="10">
        <f t="shared" ca="1" si="105"/>
        <v>4.7453703703703704E-4</v>
      </c>
      <c r="AG178" s="10">
        <f t="shared" ca="1" si="128"/>
        <v>0.75253472222222206</v>
      </c>
      <c r="AH178" s="9" t="str">
        <f t="shared" ca="1" si="92"/>
        <v>Bowl</v>
      </c>
      <c r="AI178" s="8">
        <f t="shared" ca="1" si="129"/>
        <v>0.75253472222222206</v>
      </c>
      <c r="AJ178" s="23">
        <f t="shared" ca="1" si="130"/>
        <v>0</v>
      </c>
      <c r="AK178" s="8">
        <f t="shared" ca="1" si="132"/>
        <v>0.75253472222222206</v>
      </c>
      <c r="AL178" s="7">
        <f t="shared" ca="1" si="93"/>
        <v>20</v>
      </c>
      <c r="AM178" s="8">
        <f t="shared" ca="1" si="106"/>
        <v>2.3148148148148149E-4</v>
      </c>
      <c r="AN178" s="8">
        <f t="shared" ca="1" si="107"/>
        <v>0.75276620370370351</v>
      </c>
      <c r="AO178" s="7" t="str">
        <f t="shared" ca="1" si="94"/>
        <v>Debit</v>
      </c>
      <c r="AP178" s="1">
        <f t="shared" ca="1" si="108"/>
        <v>4.9768518518511495E-4</v>
      </c>
      <c r="AQ178" s="1">
        <f t="shared" ca="1" si="95"/>
        <v>2.1527777777777778E-3</v>
      </c>
      <c r="AR178">
        <f t="shared" si="109"/>
        <v>1</v>
      </c>
      <c r="AS178" s="33">
        <f t="shared" ca="1" si="131"/>
        <v>4.9768518518511495E-4</v>
      </c>
      <c r="AT178" s="33">
        <f t="shared" ca="1" si="110"/>
        <v>2.1527777777777778E-3</v>
      </c>
      <c r="AX178">
        <f t="shared" si="133"/>
        <v>174</v>
      </c>
      <c r="AY178" s="33">
        <v>7.1186521573122987E-4</v>
      </c>
    </row>
    <row r="179" spans="1:51">
      <c r="A179" s="2">
        <v>82</v>
      </c>
      <c r="B179" s="1">
        <f t="shared" si="96"/>
        <v>9.4907407407407408E-4</v>
      </c>
      <c r="C179" s="5">
        <f t="shared" si="111"/>
        <v>0.7510648148148148</v>
      </c>
      <c r="D179" s="18">
        <f t="shared" si="90"/>
        <v>0.7510648148148148</v>
      </c>
      <c r="E179" s="21">
        <f t="shared" ca="1" si="112"/>
        <v>0</v>
      </c>
      <c r="F179" s="18">
        <f t="shared" ca="1" si="113"/>
        <v>0.7510648148148148</v>
      </c>
      <c r="G179" s="25">
        <f t="shared" ca="1" si="97"/>
        <v>28</v>
      </c>
      <c r="H179" s="18">
        <f t="shared" ca="1" si="114"/>
        <v>3.2407407407407406E-4</v>
      </c>
      <c r="I179" s="18">
        <f t="shared" ca="1" si="115"/>
        <v>0.75138888888888888</v>
      </c>
      <c r="J179" s="16">
        <f t="shared" ca="1" si="116"/>
        <v>0.75138888888888888</v>
      </c>
      <c r="K179" s="23">
        <f t="shared" ca="1" si="117"/>
        <v>6.7129629629614218E-4</v>
      </c>
      <c r="L179" s="16">
        <f t="shared" ca="1" si="118"/>
        <v>0.75206018518518503</v>
      </c>
      <c r="M179" s="15">
        <f t="shared" ca="1" si="98"/>
        <v>25</v>
      </c>
      <c r="N179" s="16">
        <f t="shared" ca="1" si="99"/>
        <v>2.8935185185185184E-4</v>
      </c>
      <c r="O179" s="16">
        <f t="shared" ca="1" si="119"/>
        <v>0.75234953703703689</v>
      </c>
      <c r="P179" s="14">
        <f t="shared" ca="1" si="120"/>
        <v>0.75234953703703689</v>
      </c>
      <c r="Q179" s="23">
        <f>0</f>
        <v>0</v>
      </c>
      <c r="R179" s="14">
        <f t="shared" ca="1" si="121"/>
        <v>0.75234953703703689</v>
      </c>
      <c r="S179" s="13">
        <f t="shared" ca="1" si="100"/>
        <v>21</v>
      </c>
      <c r="T179" s="14">
        <f t="shared" ca="1" si="101"/>
        <v>2.4305555555555555E-4</v>
      </c>
      <c r="U179" s="14">
        <f t="shared" ca="1" si="122"/>
        <v>0.75259259259259248</v>
      </c>
      <c r="V179" s="12">
        <f t="shared" ca="1" si="123"/>
        <v>0.75259259259259248</v>
      </c>
      <c r="W179" s="23">
        <f>0</f>
        <v>0</v>
      </c>
      <c r="X179" s="12">
        <f t="shared" ca="1" si="124"/>
        <v>0.75259259259259248</v>
      </c>
      <c r="Y179" s="11">
        <f t="shared" ca="1" si="102"/>
        <v>26</v>
      </c>
      <c r="Z179" s="12">
        <f t="shared" ca="1" si="103"/>
        <v>3.0092592592592595E-4</v>
      </c>
      <c r="AA179" s="12">
        <f t="shared" ca="1" si="125"/>
        <v>0.75289351851851838</v>
      </c>
      <c r="AB179" s="10">
        <f t="shared" ca="1" si="126"/>
        <v>0.75289351851851838</v>
      </c>
      <c r="AC179" s="45">
        <f t="shared" ca="1" si="104"/>
        <v>0</v>
      </c>
      <c r="AD179" s="10">
        <f t="shared" ca="1" si="127"/>
        <v>0.75289351851851838</v>
      </c>
      <c r="AE179" s="9">
        <f t="shared" ca="1" si="91"/>
        <v>56</v>
      </c>
      <c r="AF179" s="10">
        <f t="shared" ca="1" si="105"/>
        <v>6.4814814814814813E-4</v>
      </c>
      <c r="AG179" s="10">
        <f t="shared" ca="1" si="128"/>
        <v>0.75354166666666655</v>
      </c>
      <c r="AH179" s="9" t="str">
        <f t="shared" ca="1" si="92"/>
        <v>Burrito</v>
      </c>
      <c r="AI179" s="8">
        <f t="shared" ca="1" si="129"/>
        <v>0.75354166666666655</v>
      </c>
      <c r="AJ179" s="23">
        <f t="shared" ca="1" si="130"/>
        <v>0</v>
      </c>
      <c r="AK179" s="8">
        <f t="shared" ca="1" si="132"/>
        <v>0.75354166666666655</v>
      </c>
      <c r="AL179" s="7">
        <f t="shared" ca="1" si="93"/>
        <v>23</v>
      </c>
      <c r="AM179" s="8">
        <f t="shared" ca="1" si="106"/>
        <v>2.6620370370370372E-4</v>
      </c>
      <c r="AN179" s="8">
        <f t="shared" ca="1" si="107"/>
        <v>0.75380787037037023</v>
      </c>
      <c r="AO179" s="7" t="str">
        <f t="shared" ca="1" si="94"/>
        <v>Debit</v>
      </c>
      <c r="AP179" s="1">
        <f t="shared" ca="1" si="108"/>
        <v>6.7129629629614218E-4</v>
      </c>
      <c r="AQ179" s="1">
        <f t="shared" ca="1" si="95"/>
        <v>2.0717592592592593E-3</v>
      </c>
      <c r="AR179">
        <f t="shared" si="109"/>
        <v>1</v>
      </c>
      <c r="AS179" s="33">
        <f t="shared" ca="1" si="131"/>
        <v>6.7129629629614218E-4</v>
      </c>
      <c r="AT179" s="33">
        <f t="shared" ca="1" si="110"/>
        <v>2.0717592592592593E-3</v>
      </c>
      <c r="AX179">
        <f t="shared" si="133"/>
        <v>175</v>
      </c>
      <c r="AY179" s="33">
        <v>8.0445780832391785E-4</v>
      </c>
    </row>
    <row r="180" spans="1:51">
      <c r="A180" s="2">
        <v>162</v>
      </c>
      <c r="B180" s="1">
        <f t="shared" si="96"/>
        <v>1.8749999999999999E-3</v>
      </c>
      <c r="C180" s="5">
        <f t="shared" si="111"/>
        <v>0.75293981481481476</v>
      </c>
      <c r="D180" s="18">
        <f t="shared" si="90"/>
        <v>0.75293981481481476</v>
      </c>
      <c r="E180" s="21">
        <f t="shared" ca="1" si="112"/>
        <v>0</v>
      </c>
      <c r="F180" s="18">
        <f t="shared" ca="1" si="113"/>
        <v>0.75293981481481476</v>
      </c>
      <c r="G180" s="25">
        <f t="shared" ca="1" si="97"/>
        <v>25</v>
      </c>
      <c r="H180" s="18">
        <f t="shared" ca="1" si="114"/>
        <v>2.8935185185185184E-4</v>
      </c>
      <c r="I180" s="18">
        <f t="shared" ca="1" si="115"/>
        <v>0.75322916666666662</v>
      </c>
      <c r="J180" s="16">
        <f t="shared" ca="1" si="116"/>
        <v>0.75322916666666662</v>
      </c>
      <c r="K180" s="23">
        <f t="shared" ca="1" si="117"/>
        <v>0</v>
      </c>
      <c r="L180" s="16">
        <f t="shared" ca="1" si="118"/>
        <v>0.75322916666666662</v>
      </c>
      <c r="M180" s="15">
        <f t="shared" ca="1" si="98"/>
        <v>17</v>
      </c>
      <c r="N180" s="16">
        <f t="shared" ca="1" si="99"/>
        <v>1.9675925925925926E-4</v>
      </c>
      <c r="O180" s="16">
        <f t="shared" ca="1" si="119"/>
        <v>0.75342592592592583</v>
      </c>
      <c r="P180" s="14">
        <f t="shared" ca="1" si="120"/>
        <v>0.75342592592592583</v>
      </c>
      <c r="Q180" s="23">
        <f>0</f>
        <v>0</v>
      </c>
      <c r="R180" s="14">
        <f t="shared" ca="1" si="121"/>
        <v>0.75342592592592583</v>
      </c>
      <c r="S180" s="13">
        <f t="shared" ca="1" si="100"/>
        <v>23</v>
      </c>
      <c r="T180" s="14">
        <f t="shared" ca="1" si="101"/>
        <v>2.6620370370370372E-4</v>
      </c>
      <c r="U180" s="14">
        <f t="shared" ca="1" si="122"/>
        <v>0.7536921296296295</v>
      </c>
      <c r="V180" s="12">
        <f t="shared" ca="1" si="123"/>
        <v>0.7536921296296295</v>
      </c>
      <c r="W180" s="23">
        <f>0</f>
        <v>0</v>
      </c>
      <c r="X180" s="12">
        <f t="shared" ca="1" si="124"/>
        <v>0.7536921296296295</v>
      </c>
      <c r="Y180" s="11">
        <f t="shared" ca="1" si="102"/>
        <v>44</v>
      </c>
      <c r="Z180" s="12">
        <f t="shared" ca="1" si="103"/>
        <v>5.0925925925925921E-4</v>
      </c>
      <c r="AA180" s="12">
        <f t="shared" ca="1" si="125"/>
        <v>0.75420138888888877</v>
      </c>
      <c r="AB180" s="10">
        <f t="shared" ca="1" si="126"/>
        <v>0.75420138888888877</v>
      </c>
      <c r="AC180" s="45">
        <f t="shared" ca="1" si="104"/>
        <v>0</v>
      </c>
      <c r="AD180" s="10">
        <f t="shared" ca="1" si="127"/>
        <v>0.75420138888888877</v>
      </c>
      <c r="AE180" s="9">
        <f t="shared" ca="1" si="91"/>
        <v>32</v>
      </c>
      <c r="AF180" s="10">
        <f t="shared" ca="1" si="105"/>
        <v>3.7037037037037035E-4</v>
      </c>
      <c r="AG180" s="10">
        <f t="shared" ca="1" si="128"/>
        <v>0.75457175925925912</v>
      </c>
      <c r="AH180" s="9" t="str">
        <f t="shared" ca="1" si="92"/>
        <v>Bowl</v>
      </c>
      <c r="AI180" s="8">
        <f t="shared" ca="1" si="129"/>
        <v>0.75457175925925912</v>
      </c>
      <c r="AJ180" s="23">
        <f t="shared" ca="1" si="130"/>
        <v>0</v>
      </c>
      <c r="AK180" s="8">
        <f t="shared" ca="1" si="132"/>
        <v>0.75457175925925912</v>
      </c>
      <c r="AL180" s="7">
        <f t="shared" ca="1" si="93"/>
        <v>27</v>
      </c>
      <c r="AM180" s="8">
        <f t="shared" ca="1" si="106"/>
        <v>3.1250000000000001E-4</v>
      </c>
      <c r="AN180" s="8">
        <f t="shared" ca="1" si="107"/>
        <v>0.75488425925925917</v>
      </c>
      <c r="AO180" s="7" t="str">
        <f t="shared" ca="1" si="94"/>
        <v>Debit</v>
      </c>
      <c r="AP180" s="1">
        <f t="shared" ca="1" si="108"/>
        <v>0</v>
      </c>
      <c r="AQ180" s="1">
        <f t="shared" ca="1" si="95"/>
        <v>1.9444444444444444E-3</v>
      </c>
      <c r="AR180">
        <f t="shared" si="109"/>
        <v>1</v>
      </c>
      <c r="AS180" s="33">
        <f t="shared" ca="1" si="131"/>
        <v>0</v>
      </c>
      <c r="AT180" s="33">
        <f t="shared" ca="1" si="110"/>
        <v>1.9444444444444444E-3</v>
      </c>
      <c r="AX180">
        <f t="shared" si="133"/>
        <v>176</v>
      </c>
      <c r="AY180" s="33">
        <v>5.7408998345428238E-4</v>
      </c>
    </row>
    <row r="181" spans="1:51">
      <c r="A181" s="2">
        <v>52</v>
      </c>
      <c r="B181" s="1">
        <f t="shared" si="96"/>
        <v>6.018518518518519E-4</v>
      </c>
      <c r="C181" s="5">
        <f t="shared" si="111"/>
        <v>0.75354166666666655</v>
      </c>
      <c r="D181" s="18">
        <f t="shared" si="90"/>
        <v>0.75354166666666655</v>
      </c>
      <c r="E181" s="21">
        <f t="shared" ca="1" si="112"/>
        <v>0</v>
      </c>
      <c r="F181" s="18">
        <f t="shared" ca="1" si="113"/>
        <v>0.75354166666666655</v>
      </c>
      <c r="G181" s="25">
        <f t="shared" ca="1" si="97"/>
        <v>21</v>
      </c>
      <c r="H181" s="18">
        <f t="shared" ca="1" si="114"/>
        <v>2.4305555555555555E-4</v>
      </c>
      <c r="I181" s="18">
        <f t="shared" ca="1" si="115"/>
        <v>0.75378472222222215</v>
      </c>
      <c r="J181" s="16">
        <f t="shared" ca="1" si="116"/>
        <v>0.75378472222222215</v>
      </c>
      <c r="K181" s="23">
        <f t="shared" ca="1" si="117"/>
        <v>4.1666666666662078E-4</v>
      </c>
      <c r="L181" s="16">
        <f t="shared" ca="1" si="118"/>
        <v>0.75420138888888877</v>
      </c>
      <c r="M181" s="15">
        <f t="shared" ca="1" si="98"/>
        <v>34</v>
      </c>
      <c r="N181" s="16">
        <f t="shared" ca="1" si="99"/>
        <v>3.9351851851851852E-4</v>
      </c>
      <c r="O181" s="16">
        <f t="shared" ca="1" si="119"/>
        <v>0.75459490740740731</v>
      </c>
      <c r="P181" s="14">
        <f t="shared" ca="1" si="120"/>
        <v>0.75459490740740731</v>
      </c>
      <c r="Q181" s="23">
        <f>0</f>
        <v>0</v>
      </c>
      <c r="R181" s="14">
        <f t="shared" ca="1" si="121"/>
        <v>0.75459490740740731</v>
      </c>
      <c r="S181" s="13">
        <f t="shared" ca="1" si="100"/>
        <v>35</v>
      </c>
      <c r="T181" s="14">
        <f t="shared" ca="1" si="101"/>
        <v>4.0509259259259258E-4</v>
      </c>
      <c r="U181" s="14">
        <f t="shared" ca="1" si="122"/>
        <v>0.75499999999999989</v>
      </c>
      <c r="V181" s="12">
        <f t="shared" ca="1" si="123"/>
        <v>0.75499999999999989</v>
      </c>
      <c r="W181" s="23">
        <f>0</f>
        <v>0</v>
      </c>
      <c r="X181" s="12">
        <f t="shared" ca="1" si="124"/>
        <v>0.75499999999999989</v>
      </c>
      <c r="Y181" s="11">
        <f t="shared" ca="1" si="102"/>
        <v>50</v>
      </c>
      <c r="Z181" s="12">
        <f t="shared" ca="1" si="103"/>
        <v>5.7870370370370367E-4</v>
      </c>
      <c r="AA181" s="12">
        <f t="shared" ca="1" si="125"/>
        <v>0.75557870370370361</v>
      </c>
      <c r="AB181" s="10">
        <f t="shared" ca="1" si="126"/>
        <v>0.75557870370370361</v>
      </c>
      <c r="AC181" s="45">
        <f t="shared" ca="1" si="104"/>
        <v>0</v>
      </c>
      <c r="AD181" s="10">
        <f t="shared" ca="1" si="127"/>
        <v>0.75557870370370361</v>
      </c>
      <c r="AE181" s="9">
        <f t="shared" ca="1" si="91"/>
        <v>44</v>
      </c>
      <c r="AF181" s="10">
        <f t="shared" ca="1" si="105"/>
        <v>5.0925925925925921E-4</v>
      </c>
      <c r="AG181" s="10">
        <f t="shared" ca="1" si="128"/>
        <v>0.75608796296296288</v>
      </c>
      <c r="AH181" s="9" t="str">
        <f t="shared" ca="1" si="92"/>
        <v>Quesadilla</v>
      </c>
      <c r="AI181" s="8">
        <f t="shared" ca="1" si="129"/>
        <v>0.75608796296296288</v>
      </c>
      <c r="AJ181" s="23">
        <f t="shared" ca="1" si="130"/>
        <v>0</v>
      </c>
      <c r="AK181" s="8">
        <f t="shared" ca="1" si="132"/>
        <v>0.75608796296296288</v>
      </c>
      <c r="AL181" s="7">
        <f t="shared" ca="1" si="93"/>
        <v>12</v>
      </c>
      <c r="AM181" s="8">
        <f t="shared" ca="1" si="106"/>
        <v>1.3888888888888889E-4</v>
      </c>
      <c r="AN181" s="8">
        <f t="shared" ca="1" si="107"/>
        <v>0.75622685185185179</v>
      </c>
      <c r="AO181" s="7" t="str">
        <f t="shared" ca="1" si="94"/>
        <v>Debit</v>
      </c>
      <c r="AP181" s="1">
        <f t="shared" ca="1" si="108"/>
        <v>4.1666666666662078E-4</v>
      </c>
      <c r="AQ181" s="1">
        <f t="shared" ca="1" si="95"/>
        <v>2.2685185185185182E-3</v>
      </c>
      <c r="AR181">
        <f t="shared" si="109"/>
        <v>1</v>
      </c>
      <c r="AS181" s="33">
        <f t="shared" ca="1" si="131"/>
        <v>4.1666666666662078E-4</v>
      </c>
      <c r="AT181" s="33">
        <f t="shared" ca="1" si="110"/>
        <v>2.2685185185185182E-3</v>
      </c>
      <c r="AX181">
        <f t="shared" si="133"/>
        <v>177</v>
      </c>
      <c r="AY181" s="33">
        <v>6.4019345806290461E-4</v>
      </c>
    </row>
    <row r="182" spans="1:51">
      <c r="A182" s="2">
        <v>106</v>
      </c>
      <c r="B182" s="1">
        <f t="shared" si="96"/>
        <v>1.2268518518518518E-3</v>
      </c>
      <c r="C182" s="5">
        <f t="shared" si="111"/>
        <v>0.75476851851851845</v>
      </c>
      <c r="D182" s="18">
        <f t="shared" si="90"/>
        <v>0.75476851851851845</v>
      </c>
      <c r="E182" s="21">
        <f t="shared" ca="1" si="112"/>
        <v>0</v>
      </c>
      <c r="F182" s="18">
        <f t="shared" ca="1" si="113"/>
        <v>0.75476851851851845</v>
      </c>
      <c r="G182" s="25">
        <f t="shared" ca="1" si="97"/>
        <v>23</v>
      </c>
      <c r="H182" s="18">
        <f t="shared" ca="1" si="114"/>
        <v>2.6620370370370372E-4</v>
      </c>
      <c r="I182" s="18">
        <f t="shared" ca="1" si="115"/>
        <v>0.75503472222222212</v>
      </c>
      <c r="J182" s="16">
        <f t="shared" ca="1" si="116"/>
        <v>0.75503472222222212</v>
      </c>
      <c r="K182" s="23">
        <f t="shared" ca="1" si="117"/>
        <v>5.439814814814925E-4</v>
      </c>
      <c r="L182" s="16">
        <f t="shared" ca="1" si="118"/>
        <v>0.75557870370370361</v>
      </c>
      <c r="M182" s="15">
        <f t="shared" ca="1" si="98"/>
        <v>16</v>
      </c>
      <c r="N182" s="16">
        <f t="shared" ca="1" si="99"/>
        <v>1.8518518518518518E-4</v>
      </c>
      <c r="O182" s="16">
        <f t="shared" ca="1" si="119"/>
        <v>0.75576388888888879</v>
      </c>
      <c r="P182" s="14">
        <f t="shared" ca="1" si="120"/>
        <v>0.75576388888888879</v>
      </c>
      <c r="Q182" s="23">
        <f>0</f>
        <v>0</v>
      </c>
      <c r="R182" s="14">
        <f t="shared" ca="1" si="121"/>
        <v>0.75576388888888879</v>
      </c>
      <c r="S182" s="13">
        <f t="shared" ca="1" si="100"/>
        <v>37</v>
      </c>
      <c r="T182" s="14">
        <f t="shared" ca="1" si="101"/>
        <v>4.2824074074074075E-4</v>
      </c>
      <c r="U182" s="14">
        <f t="shared" ca="1" si="122"/>
        <v>0.75619212962962956</v>
      </c>
      <c r="V182" s="12">
        <f t="shared" ca="1" si="123"/>
        <v>0.75619212962962956</v>
      </c>
      <c r="W182" s="23">
        <f>0</f>
        <v>0</v>
      </c>
      <c r="X182" s="12">
        <f t="shared" ca="1" si="124"/>
        <v>0.75619212962962956</v>
      </c>
      <c r="Y182" s="11">
        <f t="shared" ca="1" si="102"/>
        <v>45</v>
      </c>
      <c r="Z182" s="12">
        <f t="shared" ca="1" si="103"/>
        <v>5.2083333333333333E-4</v>
      </c>
      <c r="AA182" s="12">
        <f t="shared" ca="1" si="125"/>
        <v>0.75671296296296287</v>
      </c>
      <c r="AB182" s="10">
        <f t="shared" ca="1" si="126"/>
        <v>0.75671296296296287</v>
      </c>
      <c r="AC182" s="45">
        <f t="shared" ca="1" si="104"/>
        <v>0</v>
      </c>
      <c r="AD182" s="10">
        <f t="shared" ca="1" si="127"/>
        <v>0.75671296296296287</v>
      </c>
      <c r="AE182" s="9">
        <f t="shared" ca="1" si="91"/>
        <v>34</v>
      </c>
      <c r="AF182" s="10">
        <f t="shared" ca="1" si="105"/>
        <v>3.9351851851851852E-4</v>
      </c>
      <c r="AG182" s="10">
        <f t="shared" ca="1" si="128"/>
        <v>0.75710648148148141</v>
      </c>
      <c r="AH182" s="9" t="str">
        <f t="shared" ca="1" si="92"/>
        <v>Bowl</v>
      </c>
      <c r="AI182" s="8">
        <f t="shared" ca="1" si="129"/>
        <v>0.75710648148148141</v>
      </c>
      <c r="AJ182" s="23">
        <f t="shared" ca="1" si="130"/>
        <v>0</v>
      </c>
      <c r="AK182" s="8">
        <f t="shared" ca="1" si="132"/>
        <v>0.75710648148148141</v>
      </c>
      <c r="AL182" s="7">
        <f t="shared" ca="1" si="93"/>
        <v>20</v>
      </c>
      <c r="AM182" s="8">
        <f t="shared" ca="1" si="106"/>
        <v>2.3148148148148149E-4</v>
      </c>
      <c r="AN182" s="8">
        <f t="shared" ca="1" si="107"/>
        <v>0.75733796296296285</v>
      </c>
      <c r="AO182" s="7" t="str">
        <f t="shared" ca="1" si="94"/>
        <v>Debit</v>
      </c>
      <c r="AP182" s="1">
        <f t="shared" ca="1" si="108"/>
        <v>5.439814814814925E-4</v>
      </c>
      <c r="AQ182" s="1">
        <f t="shared" ca="1" si="95"/>
        <v>2.0254629629629629E-3</v>
      </c>
      <c r="AR182">
        <f t="shared" si="109"/>
        <v>1</v>
      </c>
      <c r="AS182" s="33">
        <f t="shared" ca="1" si="131"/>
        <v>5.439814814814925E-4</v>
      </c>
      <c r="AT182" s="33">
        <f t="shared" ca="1" si="110"/>
        <v>2.0254629629629629E-3</v>
      </c>
      <c r="AX182">
        <f t="shared" si="133"/>
        <v>178</v>
      </c>
      <c r="AY182" s="33">
        <v>7.6532073310422132E-4</v>
      </c>
    </row>
    <row r="183" spans="1:51">
      <c r="A183" s="2">
        <v>167</v>
      </c>
      <c r="B183" s="1">
        <f t="shared" si="96"/>
        <v>1.9328703703703704E-3</v>
      </c>
      <c r="C183" s="5">
        <f t="shared" si="111"/>
        <v>0.75670138888888883</v>
      </c>
      <c r="D183" s="18">
        <f t="shared" si="90"/>
        <v>0.75670138888888883</v>
      </c>
      <c r="E183" s="21">
        <f t="shared" ca="1" si="112"/>
        <v>0</v>
      </c>
      <c r="F183" s="18">
        <f t="shared" ca="1" si="113"/>
        <v>0.75670138888888883</v>
      </c>
      <c r="G183" s="25">
        <f t="shared" ca="1" si="97"/>
        <v>22</v>
      </c>
      <c r="H183" s="18">
        <f t="shared" ca="1" si="114"/>
        <v>2.5462962962962961E-4</v>
      </c>
      <c r="I183" s="18">
        <f t="shared" ca="1" si="115"/>
        <v>0.75695601851851846</v>
      </c>
      <c r="J183" s="16">
        <f t="shared" ca="1" si="116"/>
        <v>0.75695601851851846</v>
      </c>
      <c r="K183" s="23">
        <f t="shared" ca="1" si="117"/>
        <v>0</v>
      </c>
      <c r="L183" s="16">
        <f t="shared" ca="1" si="118"/>
        <v>0.75695601851851846</v>
      </c>
      <c r="M183" s="15">
        <f t="shared" ca="1" si="98"/>
        <v>8</v>
      </c>
      <c r="N183" s="16">
        <f t="shared" ca="1" si="99"/>
        <v>9.2592592592592588E-5</v>
      </c>
      <c r="O183" s="16">
        <f t="shared" ca="1" si="119"/>
        <v>0.7570486111111111</v>
      </c>
      <c r="P183" s="14">
        <f t="shared" ca="1" si="120"/>
        <v>0.7570486111111111</v>
      </c>
      <c r="Q183" s="23">
        <f>0</f>
        <v>0</v>
      </c>
      <c r="R183" s="14">
        <f t="shared" ca="1" si="121"/>
        <v>0.7570486111111111</v>
      </c>
      <c r="S183" s="13">
        <f t="shared" ca="1" si="100"/>
        <v>42</v>
      </c>
      <c r="T183" s="14">
        <f t="shared" ca="1" si="101"/>
        <v>4.861111111111111E-4</v>
      </c>
      <c r="U183" s="14">
        <f t="shared" ca="1" si="122"/>
        <v>0.75753472222222218</v>
      </c>
      <c r="V183" s="12">
        <f t="shared" ca="1" si="123"/>
        <v>0.75753472222222218</v>
      </c>
      <c r="W183" s="23">
        <f>0</f>
        <v>0</v>
      </c>
      <c r="X183" s="12">
        <f t="shared" ca="1" si="124"/>
        <v>0.75753472222222218</v>
      </c>
      <c r="Y183" s="11">
        <f t="shared" ca="1" si="102"/>
        <v>40</v>
      </c>
      <c r="Z183" s="12">
        <f t="shared" ca="1" si="103"/>
        <v>4.6296296296296298E-4</v>
      </c>
      <c r="AA183" s="12">
        <f t="shared" ca="1" si="125"/>
        <v>0.75799768518518518</v>
      </c>
      <c r="AB183" s="10">
        <f t="shared" ca="1" si="126"/>
        <v>0.75799768518518518</v>
      </c>
      <c r="AC183" s="45">
        <f t="shared" ca="1" si="104"/>
        <v>0</v>
      </c>
      <c r="AD183" s="10">
        <f t="shared" ca="1" si="127"/>
        <v>0.75799768518518518</v>
      </c>
      <c r="AE183" s="9">
        <f t="shared" ca="1" si="91"/>
        <v>55</v>
      </c>
      <c r="AF183" s="10">
        <f t="shared" ca="1" si="105"/>
        <v>6.3657407407407413E-4</v>
      </c>
      <c r="AG183" s="10">
        <f t="shared" ca="1" si="128"/>
        <v>0.7586342592592592</v>
      </c>
      <c r="AH183" s="9" t="str">
        <f t="shared" ca="1" si="92"/>
        <v>Quesadilla</v>
      </c>
      <c r="AI183" s="8">
        <f t="shared" ca="1" si="129"/>
        <v>0.7586342592592592</v>
      </c>
      <c r="AJ183" s="23">
        <f t="shared" ca="1" si="130"/>
        <v>0</v>
      </c>
      <c r="AK183" s="8">
        <f t="shared" ca="1" si="132"/>
        <v>0.7586342592592592</v>
      </c>
      <c r="AL183" s="7">
        <f t="shared" ca="1" si="93"/>
        <v>21</v>
      </c>
      <c r="AM183" s="8">
        <f t="shared" ca="1" si="106"/>
        <v>2.4305555555555555E-4</v>
      </c>
      <c r="AN183" s="8">
        <f t="shared" ca="1" si="107"/>
        <v>0.7588773148148148</v>
      </c>
      <c r="AO183" s="7" t="str">
        <f t="shared" ca="1" si="94"/>
        <v>Debit</v>
      </c>
      <c r="AP183" s="1">
        <f t="shared" ca="1" si="108"/>
        <v>0</v>
      </c>
      <c r="AQ183" s="1">
        <f t="shared" ca="1" si="95"/>
        <v>2.1759259259259262E-3</v>
      </c>
      <c r="AR183">
        <f t="shared" si="109"/>
        <v>1</v>
      </c>
      <c r="AS183" s="33">
        <f t="shared" ca="1" si="131"/>
        <v>0</v>
      </c>
      <c r="AT183" s="33">
        <f t="shared" ca="1" si="110"/>
        <v>2.1759259259259262E-3</v>
      </c>
      <c r="AX183">
        <f t="shared" si="133"/>
        <v>179</v>
      </c>
      <c r="AY183" s="33">
        <v>6.9726835942481968E-4</v>
      </c>
    </row>
    <row r="184" spans="1:51">
      <c r="A184" s="2">
        <v>46</v>
      </c>
      <c r="B184" s="1">
        <f t="shared" si="96"/>
        <v>5.3240740740740744E-4</v>
      </c>
      <c r="C184" s="5">
        <f t="shared" si="111"/>
        <v>0.75723379629629628</v>
      </c>
      <c r="D184" s="18">
        <f t="shared" si="90"/>
        <v>0.75723379629629628</v>
      </c>
      <c r="E184" s="21">
        <f t="shared" ca="1" si="112"/>
        <v>0</v>
      </c>
      <c r="F184" s="18">
        <f t="shared" ca="1" si="113"/>
        <v>0.75723379629629628</v>
      </c>
      <c r="G184" s="25">
        <f t="shared" ca="1" si="97"/>
        <v>11</v>
      </c>
      <c r="H184" s="18">
        <f t="shared" ca="1" si="114"/>
        <v>1.273148148148148E-4</v>
      </c>
      <c r="I184" s="18">
        <f t="shared" ca="1" si="115"/>
        <v>0.75736111111111104</v>
      </c>
      <c r="J184" s="16">
        <f t="shared" ca="1" si="116"/>
        <v>0.75736111111111104</v>
      </c>
      <c r="K184" s="23">
        <f t="shared" ca="1" si="117"/>
        <v>6.3657407407413658E-4</v>
      </c>
      <c r="L184" s="16">
        <f t="shared" ca="1" si="118"/>
        <v>0.75799768518518518</v>
      </c>
      <c r="M184" s="15">
        <f t="shared" ca="1" si="98"/>
        <v>25</v>
      </c>
      <c r="N184" s="16">
        <f t="shared" ca="1" si="99"/>
        <v>2.8935185185185184E-4</v>
      </c>
      <c r="O184" s="16">
        <f t="shared" ca="1" si="119"/>
        <v>0.75828703703703704</v>
      </c>
      <c r="P184" s="14">
        <f t="shared" ca="1" si="120"/>
        <v>0.75828703703703704</v>
      </c>
      <c r="Q184" s="23">
        <f>0</f>
        <v>0</v>
      </c>
      <c r="R184" s="14">
        <f t="shared" ca="1" si="121"/>
        <v>0.75828703703703704</v>
      </c>
      <c r="S184" s="13">
        <f t="shared" ca="1" si="100"/>
        <v>24</v>
      </c>
      <c r="T184" s="14">
        <f t="shared" ca="1" si="101"/>
        <v>2.7777777777777778E-4</v>
      </c>
      <c r="U184" s="14">
        <f t="shared" ca="1" si="122"/>
        <v>0.75856481481481486</v>
      </c>
      <c r="V184" s="12">
        <f t="shared" ca="1" si="123"/>
        <v>0.75856481481481486</v>
      </c>
      <c r="W184" s="23">
        <f>0</f>
        <v>0</v>
      </c>
      <c r="X184" s="12">
        <f t="shared" ca="1" si="124"/>
        <v>0.75856481481481486</v>
      </c>
      <c r="Y184" s="11">
        <f t="shared" ca="1" si="102"/>
        <v>49</v>
      </c>
      <c r="Z184" s="12">
        <f t="shared" ca="1" si="103"/>
        <v>5.6712962962962967E-4</v>
      </c>
      <c r="AA184" s="12">
        <f t="shared" ca="1" si="125"/>
        <v>0.75913194444444454</v>
      </c>
      <c r="AB184" s="10">
        <f t="shared" ca="1" si="126"/>
        <v>0.75913194444444454</v>
      </c>
      <c r="AC184" s="45">
        <f t="shared" ca="1" si="104"/>
        <v>0</v>
      </c>
      <c r="AD184" s="10">
        <f t="shared" ca="1" si="127"/>
        <v>0.75913194444444454</v>
      </c>
      <c r="AE184" s="9">
        <f t="shared" ca="1" si="91"/>
        <v>59</v>
      </c>
      <c r="AF184" s="10">
        <f t="shared" ca="1" si="105"/>
        <v>6.8287037037037036E-4</v>
      </c>
      <c r="AG184" s="10">
        <f t="shared" ca="1" si="128"/>
        <v>0.75981481481481494</v>
      </c>
      <c r="AH184" s="9" t="str">
        <f t="shared" ca="1" si="92"/>
        <v>Quesadilla</v>
      </c>
      <c r="AI184" s="8">
        <f t="shared" ca="1" si="129"/>
        <v>0.75981481481481494</v>
      </c>
      <c r="AJ184" s="23">
        <f t="shared" ca="1" si="130"/>
        <v>0</v>
      </c>
      <c r="AK184" s="8">
        <f t="shared" ca="1" si="132"/>
        <v>0.75981481481481494</v>
      </c>
      <c r="AL184" s="7">
        <f t="shared" ca="1" si="93"/>
        <v>13</v>
      </c>
      <c r="AM184" s="8">
        <f t="shared" ca="1" si="106"/>
        <v>1.5046296296296297E-4</v>
      </c>
      <c r="AN184" s="8">
        <f t="shared" ca="1" si="107"/>
        <v>0.75996527777777789</v>
      </c>
      <c r="AO184" s="7" t="str">
        <f t="shared" ca="1" si="94"/>
        <v>Debit</v>
      </c>
      <c r="AP184" s="1">
        <f t="shared" ca="1" si="108"/>
        <v>6.3657407407413658E-4</v>
      </c>
      <c r="AQ184" s="1">
        <f t="shared" ca="1" si="95"/>
        <v>2.0949074074074077E-3</v>
      </c>
      <c r="AR184">
        <f t="shared" si="109"/>
        <v>1</v>
      </c>
      <c r="AS184" s="33">
        <f t="shared" ca="1" si="131"/>
        <v>6.3657407407413658E-4</v>
      </c>
      <c r="AT184" s="33">
        <f t="shared" ca="1" si="110"/>
        <v>2.0949074074074077E-3</v>
      </c>
      <c r="AX184">
        <f t="shared" si="133"/>
        <v>180</v>
      </c>
      <c r="AY184" s="33">
        <v>7.4432035127915E-4</v>
      </c>
    </row>
    <row r="185" spans="1:51">
      <c r="A185" s="2">
        <v>57</v>
      </c>
      <c r="B185" s="1">
        <f t="shared" si="96"/>
        <v>6.5972222222222224E-4</v>
      </c>
      <c r="C185" s="5">
        <f t="shared" si="111"/>
        <v>0.75789351851851849</v>
      </c>
      <c r="D185" s="18">
        <f t="shared" si="90"/>
        <v>0.75789351851851849</v>
      </c>
      <c r="E185" s="21">
        <f t="shared" ca="1" si="112"/>
        <v>0</v>
      </c>
      <c r="F185" s="18">
        <f t="shared" ca="1" si="113"/>
        <v>0.75789351851851849</v>
      </c>
      <c r="G185" s="25">
        <f t="shared" ca="1" si="97"/>
        <v>23</v>
      </c>
      <c r="H185" s="18">
        <f t="shared" ca="1" si="114"/>
        <v>2.6620370370370372E-4</v>
      </c>
      <c r="I185" s="18">
        <f t="shared" ca="1" si="115"/>
        <v>0.75815972222222217</v>
      </c>
      <c r="J185" s="16">
        <f t="shared" ca="1" si="116"/>
        <v>0.75815972222222217</v>
      </c>
      <c r="K185" s="23">
        <f t="shared" ca="1" si="117"/>
        <v>9.722222222223742E-4</v>
      </c>
      <c r="L185" s="16">
        <f t="shared" ca="1" si="118"/>
        <v>0.75913194444444454</v>
      </c>
      <c r="M185" s="15">
        <f t="shared" ca="1" si="98"/>
        <v>33</v>
      </c>
      <c r="N185" s="16">
        <f t="shared" ca="1" si="99"/>
        <v>3.8194444444444446E-4</v>
      </c>
      <c r="O185" s="16">
        <f t="shared" ca="1" si="119"/>
        <v>0.75951388888888893</v>
      </c>
      <c r="P185" s="14">
        <f t="shared" ca="1" si="120"/>
        <v>0.75951388888888893</v>
      </c>
      <c r="Q185" s="23">
        <f>0</f>
        <v>0</v>
      </c>
      <c r="R185" s="14">
        <f t="shared" ca="1" si="121"/>
        <v>0.75951388888888893</v>
      </c>
      <c r="S185" s="13">
        <f t="shared" ca="1" si="100"/>
        <v>27</v>
      </c>
      <c r="T185" s="14">
        <f t="shared" ca="1" si="101"/>
        <v>3.1250000000000001E-4</v>
      </c>
      <c r="U185" s="14">
        <f t="shared" ca="1" si="122"/>
        <v>0.75982638888888898</v>
      </c>
      <c r="V185" s="12">
        <f t="shared" ca="1" si="123"/>
        <v>0.75982638888888898</v>
      </c>
      <c r="W185" s="23">
        <f>0</f>
        <v>0</v>
      </c>
      <c r="X185" s="12">
        <f t="shared" ca="1" si="124"/>
        <v>0.75982638888888898</v>
      </c>
      <c r="Y185" s="11">
        <f t="shared" ca="1" si="102"/>
        <v>31</v>
      </c>
      <c r="Z185" s="12">
        <f t="shared" ca="1" si="103"/>
        <v>3.5879629629629629E-4</v>
      </c>
      <c r="AA185" s="12">
        <f t="shared" ca="1" si="125"/>
        <v>0.7601851851851853</v>
      </c>
      <c r="AB185" s="10">
        <f t="shared" ca="1" si="126"/>
        <v>0.7601851851851853</v>
      </c>
      <c r="AC185" s="45">
        <f t="shared" ca="1" si="104"/>
        <v>0</v>
      </c>
      <c r="AD185" s="10">
        <f t="shared" ca="1" si="127"/>
        <v>0.7601851851851853</v>
      </c>
      <c r="AE185" s="9">
        <f t="shared" ca="1" si="91"/>
        <v>23</v>
      </c>
      <c r="AF185" s="10">
        <f t="shared" ca="1" si="105"/>
        <v>2.6620370370370372E-4</v>
      </c>
      <c r="AG185" s="10">
        <f t="shared" ca="1" si="128"/>
        <v>0.76045138888888897</v>
      </c>
      <c r="AH185" s="9" t="str">
        <f t="shared" ca="1" si="92"/>
        <v>Bowl</v>
      </c>
      <c r="AI185" s="8">
        <f t="shared" ca="1" si="129"/>
        <v>0.76045138888888897</v>
      </c>
      <c r="AJ185" s="23">
        <f t="shared" ca="1" si="130"/>
        <v>0</v>
      </c>
      <c r="AK185" s="8">
        <f t="shared" ca="1" si="132"/>
        <v>0.76045138888888897</v>
      </c>
      <c r="AL185" s="7">
        <f t="shared" ca="1" si="93"/>
        <v>28</v>
      </c>
      <c r="AM185" s="8">
        <f t="shared" ca="1" si="106"/>
        <v>3.2407407407407406E-4</v>
      </c>
      <c r="AN185" s="8">
        <f t="shared" ca="1" si="107"/>
        <v>0.76077546296296306</v>
      </c>
      <c r="AO185" s="7" t="str">
        <f t="shared" ca="1" si="94"/>
        <v>Debit</v>
      </c>
      <c r="AP185" s="1">
        <f t="shared" ca="1" si="108"/>
        <v>9.722222222223742E-4</v>
      </c>
      <c r="AQ185" s="1">
        <f t="shared" ca="1" si="95"/>
        <v>1.9097222222222224E-3</v>
      </c>
      <c r="AR185">
        <f t="shared" si="109"/>
        <v>1</v>
      </c>
      <c r="AS185" s="33">
        <f t="shared" ca="1" si="131"/>
        <v>9.722222222223742E-4</v>
      </c>
      <c r="AT185" s="33">
        <f t="shared" ca="1" si="110"/>
        <v>1.9097222222222224E-3</v>
      </c>
      <c r="AX185">
        <f t="shared" si="133"/>
        <v>181</v>
      </c>
      <c r="AY185" s="33">
        <v>5.215094819906146E-4</v>
      </c>
    </row>
    <row r="186" spans="1:51">
      <c r="A186" s="2">
        <v>33</v>
      </c>
      <c r="B186" s="1">
        <f t="shared" si="96"/>
        <v>3.8194444444444446E-4</v>
      </c>
      <c r="C186" s="5">
        <f t="shared" si="111"/>
        <v>0.75827546296296289</v>
      </c>
      <c r="D186" s="18">
        <f t="shared" si="90"/>
        <v>0.75827546296296289</v>
      </c>
      <c r="E186" s="21">
        <f t="shared" ca="1" si="112"/>
        <v>0</v>
      </c>
      <c r="F186" s="18">
        <f t="shared" ca="1" si="113"/>
        <v>0.75827546296296289</v>
      </c>
      <c r="G186" s="25">
        <f t="shared" ca="1" si="97"/>
        <v>10</v>
      </c>
      <c r="H186" s="18">
        <f t="shared" ca="1" si="114"/>
        <v>1.1574074074074075E-4</v>
      </c>
      <c r="I186" s="18">
        <f t="shared" ca="1" si="115"/>
        <v>0.75839120370370361</v>
      </c>
      <c r="J186" s="16">
        <f t="shared" ca="1" si="116"/>
        <v>0.75839120370370361</v>
      </c>
      <c r="K186" s="23">
        <f t="shared" ca="1" si="117"/>
        <v>1.7939814814816879E-3</v>
      </c>
      <c r="L186" s="16">
        <f t="shared" ca="1" si="118"/>
        <v>0.7601851851851853</v>
      </c>
      <c r="M186" s="15">
        <f t="shared" ca="1" si="98"/>
        <v>11</v>
      </c>
      <c r="N186" s="16">
        <f t="shared" ca="1" si="99"/>
        <v>1.273148148148148E-4</v>
      </c>
      <c r="O186" s="16">
        <f t="shared" ca="1" si="119"/>
        <v>0.76031250000000006</v>
      </c>
      <c r="P186" s="14">
        <f t="shared" ca="1" si="120"/>
        <v>0.76031250000000006</v>
      </c>
      <c r="Q186" s="23">
        <f>0</f>
        <v>0</v>
      </c>
      <c r="R186" s="14">
        <f t="shared" ca="1" si="121"/>
        <v>0.76031250000000006</v>
      </c>
      <c r="S186" s="13">
        <f t="shared" ca="1" si="100"/>
        <v>18</v>
      </c>
      <c r="T186" s="14">
        <f t="shared" ca="1" si="101"/>
        <v>2.0833333333333335E-4</v>
      </c>
      <c r="U186" s="14">
        <f t="shared" ca="1" si="122"/>
        <v>0.76052083333333342</v>
      </c>
      <c r="V186" s="12">
        <f t="shared" ca="1" si="123"/>
        <v>0.76052083333333342</v>
      </c>
      <c r="W186" s="23">
        <f>0</f>
        <v>0</v>
      </c>
      <c r="X186" s="12">
        <f t="shared" ca="1" si="124"/>
        <v>0.76052083333333342</v>
      </c>
      <c r="Y186" s="11">
        <f t="shared" ca="1" si="102"/>
        <v>43</v>
      </c>
      <c r="Z186" s="12">
        <f t="shared" ca="1" si="103"/>
        <v>4.9768518518518521E-4</v>
      </c>
      <c r="AA186" s="12">
        <f t="shared" ca="1" si="125"/>
        <v>0.76101851851851865</v>
      </c>
      <c r="AB186" s="10">
        <f t="shared" ca="1" si="126"/>
        <v>0.76101851851851865</v>
      </c>
      <c r="AC186" s="45">
        <f t="shared" ca="1" si="104"/>
        <v>0</v>
      </c>
      <c r="AD186" s="10">
        <f t="shared" ca="1" si="127"/>
        <v>0.76101851851851865</v>
      </c>
      <c r="AE186" s="9">
        <f t="shared" ca="1" si="91"/>
        <v>37</v>
      </c>
      <c r="AF186" s="10">
        <f t="shared" ca="1" si="105"/>
        <v>4.2824074074074075E-4</v>
      </c>
      <c r="AG186" s="10">
        <f t="shared" ca="1" si="128"/>
        <v>0.76144675925925942</v>
      </c>
      <c r="AH186" s="9" t="str">
        <f t="shared" ca="1" si="92"/>
        <v>Bowl</v>
      </c>
      <c r="AI186" s="8">
        <f t="shared" ca="1" si="129"/>
        <v>0.76144675925925942</v>
      </c>
      <c r="AJ186" s="23">
        <f t="shared" ca="1" si="130"/>
        <v>0</v>
      </c>
      <c r="AK186" s="8">
        <f t="shared" ca="1" si="132"/>
        <v>0.76144675925925942</v>
      </c>
      <c r="AL186" s="7">
        <f t="shared" ca="1" si="93"/>
        <v>35</v>
      </c>
      <c r="AM186" s="8">
        <f t="shared" ca="1" si="106"/>
        <v>4.0509259259259258E-4</v>
      </c>
      <c r="AN186" s="8">
        <f t="shared" ca="1" si="107"/>
        <v>0.761851851851852</v>
      </c>
      <c r="AO186" s="7" t="str">
        <f t="shared" ca="1" si="94"/>
        <v>Cash</v>
      </c>
      <c r="AP186" s="1">
        <f t="shared" ca="1" si="108"/>
        <v>1.7939814814816879E-3</v>
      </c>
      <c r="AQ186" s="1">
        <f t="shared" ca="1" si="95"/>
        <v>1.7824074074074072E-3</v>
      </c>
      <c r="AR186">
        <f t="shared" si="109"/>
        <v>1</v>
      </c>
      <c r="AS186" s="33">
        <f t="shared" ca="1" si="131"/>
        <v>1.7939814814816879E-3</v>
      </c>
      <c r="AT186" s="33">
        <f t="shared" ca="1" si="110"/>
        <v>1.7824074074074072E-3</v>
      </c>
      <c r="AX186">
        <f t="shared" si="133"/>
        <v>182</v>
      </c>
      <c r="AY186" s="33">
        <v>8.6749872724963938E-4</v>
      </c>
    </row>
    <row r="187" spans="1:51">
      <c r="A187" s="2">
        <v>40</v>
      </c>
      <c r="B187" s="1">
        <f t="shared" si="96"/>
        <v>4.6296296296296298E-4</v>
      </c>
      <c r="C187" s="5">
        <f t="shared" si="111"/>
        <v>0.75873842592592589</v>
      </c>
      <c r="D187" s="18">
        <f t="shared" si="90"/>
        <v>0.75873842592592589</v>
      </c>
      <c r="E187" s="21">
        <f t="shared" ca="1" si="112"/>
        <v>0</v>
      </c>
      <c r="F187" s="18">
        <f t="shared" ca="1" si="113"/>
        <v>0.75873842592592589</v>
      </c>
      <c r="G187" s="25">
        <f t="shared" ca="1" si="97"/>
        <v>23</v>
      </c>
      <c r="H187" s="18">
        <f t="shared" ca="1" si="114"/>
        <v>2.6620370370370372E-4</v>
      </c>
      <c r="I187" s="18">
        <f t="shared" ca="1" si="115"/>
        <v>0.75900462962962956</v>
      </c>
      <c r="J187" s="16">
        <f t="shared" ca="1" si="116"/>
        <v>0.75900462962962956</v>
      </c>
      <c r="K187" s="23">
        <f t="shared" ca="1" si="117"/>
        <v>2.0138888888890927E-3</v>
      </c>
      <c r="L187" s="16">
        <f t="shared" ca="1" si="118"/>
        <v>0.76101851851851865</v>
      </c>
      <c r="M187" s="15">
        <f t="shared" ca="1" si="98"/>
        <v>23</v>
      </c>
      <c r="N187" s="16">
        <f t="shared" ca="1" si="99"/>
        <v>2.6620370370370372E-4</v>
      </c>
      <c r="O187" s="16">
        <f t="shared" ca="1" si="119"/>
        <v>0.76128472222222232</v>
      </c>
      <c r="P187" s="14">
        <f t="shared" ca="1" si="120"/>
        <v>0.76128472222222232</v>
      </c>
      <c r="Q187" s="23">
        <f>0</f>
        <v>0</v>
      </c>
      <c r="R187" s="14">
        <f t="shared" ca="1" si="121"/>
        <v>0.76128472222222232</v>
      </c>
      <c r="S187" s="13">
        <f t="shared" ca="1" si="100"/>
        <v>23</v>
      </c>
      <c r="T187" s="14">
        <f t="shared" ca="1" si="101"/>
        <v>2.6620370370370372E-4</v>
      </c>
      <c r="U187" s="14">
        <f t="shared" ca="1" si="122"/>
        <v>0.76155092592592599</v>
      </c>
      <c r="V187" s="12">
        <f t="shared" ca="1" si="123"/>
        <v>0.76155092592592599</v>
      </c>
      <c r="W187" s="23">
        <f>0</f>
        <v>0</v>
      </c>
      <c r="X187" s="12">
        <f t="shared" ca="1" si="124"/>
        <v>0.76155092592592599</v>
      </c>
      <c r="Y187" s="11">
        <f t="shared" ca="1" si="102"/>
        <v>39</v>
      </c>
      <c r="Z187" s="12">
        <f t="shared" ca="1" si="103"/>
        <v>4.5138888888888887E-4</v>
      </c>
      <c r="AA187" s="12">
        <f t="shared" ca="1" si="125"/>
        <v>0.76200231481481484</v>
      </c>
      <c r="AB187" s="10">
        <f t="shared" ca="1" si="126"/>
        <v>0.76200231481481484</v>
      </c>
      <c r="AC187" s="45">
        <f t="shared" ca="1" si="104"/>
        <v>0</v>
      </c>
      <c r="AD187" s="10">
        <f t="shared" ca="1" si="127"/>
        <v>0.76200231481481484</v>
      </c>
      <c r="AE187" s="9">
        <f t="shared" ca="1" si="91"/>
        <v>43</v>
      </c>
      <c r="AF187" s="10">
        <f t="shared" ca="1" si="105"/>
        <v>4.9768518518518521E-4</v>
      </c>
      <c r="AG187" s="10">
        <f t="shared" ca="1" si="128"/>
        <v>0.76250000000000007</v>
      </c>
      <c r="AH187" s="9" t="str">
        <f t="shared" ca="1" si="92"/>
        <v>Bowl</v>
      </c>
      <c r="AI187" s="8">
        <f t="shared" ca="1" si="129"/>
        <v>0.76250000000000007</v>
      </c>
      <c r="AJ187" s="23">
        <f t="shared" ca="1" si="130"/>
        <v>0</v>
      </c>
      <c r="AK187" s="8">
        <f t="shared" ca="1" si="132"/>
        <v>0.76250000000000007</v>
      </c>
      <c r="AL187" s="7">
        <f t="shared" ca="1" si="93"/>
        <v>11</v>
      </c>
      <c r="AM187" s="8">
        <f t="shared" ca="1" si="106"/>
        <v>1.273148148148148E-4</v>
      </c>
      <c r="AN187" s="8">
        <f t="shared" ca="1" si="107"/>
        <v>0.76262731481481483</v>
      </c>
      <c r="AO187" s="7" t="str">
        <f t="shared" ca="1" si="94"/>
        <v>Debit</v>
      </c>
      <c r="AP187" s="1">
        <f t="shared" ca="1" si="108"/>
        <v>2.0138888888890927E-3</v>
      </c>
      <c r="AQ187" s="1">
        <f t="shared" ca="1" si="95"/>
        <v>1.8750000000000004E-3</v>
      </c>
      <c r="AR187">
        <f t="shared" si="109"/>
        <v>1</v>
      </c>
      <c r="AS187" s="33">
        <f t="shared" ca="1" si="131"/>
        <v>2.0138888888890927E-3</v>
      </c>
      <c r="AT187" s="33">
        <f t="shared" ca="1" si="110"/>
        <v>1.8750000000000004E-3</v>
      </c>
      <c r="AX187">
        <f t="shared" si="133"/>
        <v>183</v>
      </c>
      <c r="AY187" s="33">
        <v>6.1784077892330371E-4</v>
      </c>
    </row>
    <row r="188" spans="1:51">
      <c r="A188" s="2">
        <v>73</v>
      </c>
      <c r="B188" s="1">
        <f t="shared" si="96"/>
        <v>8.4490740740740739E-4</v>
      </c>
      <c r="C188" s="5">
        <f t="shared" si="111"/>
        <v>0.75958333333333328</v>
      </c>
      <c r="D188" s="18">
        <f t="shared" si="90"/>
        <v>0.75958333333333328</v>
      </c>
      <c r="E188" s="21">
        <f t="shared" ca="1" si="112"/>
        <v>0</v>
      </c>
      <c r="F188" s="18">
        <f t="shared" ca="1" si="113"/>
        <v>0.75958333333333328</v>
      </c>
      <c r="G188" s="25">
        <f t="shared" ca="1" si="97"/>
        <v>29</v>
      </c>
      <c r="H188" s="18">
        <f t="shared" ca="1" si="114"/>
        <v>3.3564814814814812E-4</v>
      </c>
      <c r="I188" s="18">
        <f t="shared" ca="1" si="115"/>
        <v>0.7599189814814814</v>
      </c>
      <c r="J188" s="16">
        <f t="shared" ca="1" si="116"/>
        <v>0.7599189814814814</v>
      </c>
      <c r="K188" s="23">
        <f t="shared" ca="1" si="117"/>
        <v>2.083333333333437E-3</v>
      </c>
      <c r="L188" s="16">
        <f t="shared" ca="1" si="118"/>
        <v>0.76200231481481484</v>
      </c>
      <c r="M188" s="15">
        <f t="shared" ca="1" si="98"/>
        <v>31</v>
      </c>
      <c r="N188" s="16">
        <f t="shared" ca="1" si="99"/>
        <v>3.5879629629629629E-4</v>
      </c>
      <c r="O188" s="16">
        <f t="shared" ca="1" si="119"/>
        <v>0.76236111111111116</v>
      </c>
      <c r="P188" s="14">
        <f t="shared" ca="1" si="120"/>
        <v>0.76236111111111116</v>
      </c>
      <c r="Q188" s="23">
        <f>0</f>
        <v>0</v>
      </c>
      <c r="R188" s="14">
        <f t="shared" ca="1" si="121"/>
        <v>0.76236111111111116</v>
      </c>
      <c r="S188" s="13">
        <f t="shared" ca="1" si="100"/>
        <v>39</v>
      </c>
      <c r="T188" s="14">
        <f t="shared" ca="1" si="101"/>
        <v>4.5138888888888887E-4</v>
      </c>
      <c r="U188" s="14">
        <f t="shared" ca="1" si="122"/>
        <v>0.7628125</v>
      </c>
      <c r="V188" s="12">
        <f t="shared" ca="1" si="123"/>
        <v>0.7628125</v>
      </c>
      <c r="W188" s="23">
        <f>0</f>
        <v>0</v>
      </c>
      <c r="X188" s="12">
        <f t="shared" ca="1" si="124"/>
        <v>0.7628125</v>
      </c>
      <c r="Y188" s="11">
        <f t="shared" ca="1" si="102"/>
        <v>24</v>
      </c>
      <c r="Z188" s="12">
        <f t="shared" ca="1" si="103"/>
        <v>2.7777777777777778E-4</v>
      </c>
      <c r="AA188" s="12">
        <f t="shared" ca="1" si="125"/>
        <v>0.76309027777777783</v>
      </c>
      <c r="AB188" s="10">
        <f t="shared" ca="1" si="126"/>
        <v>0.76309027777777783</v>
      </c>
      <c r="AC188" s="45">
        <f t="shared" ca="1" si="104"/>
        <v>0</v>
      </c>
      <c r="AD188" s="10">
        <f t="shared" ca="1" si="127"/>
        <v>0.76309027777777783</v>
      </c>
      <c r="AE188" s="9">
        <f t="shared" ca="1" si="91"/>
        <v>41</v>
      </c>
      <c r="AF188" s="10">
        <f t="shared" ca="1" si="105"/>
        <v>4.7453703703703704E-4</v>
      </c>
      <c r="AG188" s="10">
        <f t="shared" ca="1" si="128"/>
        <v>0.76356481481481486</v>
      </c>
      <c r="AH188" s="9" t="str">
        <f t="shared" ca="1" si="92"/>
        <v>Bowl</v>
      </c>
      <c r="AI188" s="8">
        <f t="shared" ca="1" si="129"/>
        <v>0.76356481481481486</v>
      </c>
      <c r="AJ188" s="23">
        <f t="shared" ca="1" si="130"/>
        <v>0</v>
      </c>
      <c r="AK188" s="8">
        <f t="shared" ca="1" si="132"/>
        <v>0.76356481481481486</v>
      </c>
      <c r="AL188" s="7">
        <f t="shared" ca="1" si="93"/>
        <v>21</v>
      </c>
      <c r="AM188" s="8">
        <f t="shared" ca="1" si="106"/>
        <v>2.4305555555555555E-4</v>
      </c>
      <c r="AN188" s="8">
        <f t="shared" ca="1" si="107"/>
        <v>0.76380787037037046</v>
      </c>
      <c r="AO188" s="7" t="str">
        <f t="shared" ca="1" si="94"/>
        <v>Debit</v>
      </c>
      <c r="AP188" s="1">
        <f t="shared" ca="1" si="108"/>
        <v>2.083333333333437E-3</v>
      </c>
      <c r="AQ188" s="1">
        <f t="shared" ca="1" si="95"/>
        <v>2.1412037037037038E-3</v>
      </c>
      <c r="AR188">
        <f t="shared" si="109"/>
        <v>1</v>
      </c>
      <c r="AS188" s="33">
        <f t="shared" ca="1" si="131"/>
        <v>2.083333333333437E-3</v>
      </c>
      <c r="AT188" s="33">
        <f t="shared" ca="1" si="110"/>
        <v>2.1412037037037038E-3</v>
      </c>
      <c r="AX188">
        <f t="shared" si="133"/>
        <v>184</v>
      </c>
      <c r="AY188" s="33">
        <v>8.2084446989952255E-4</v>
      </c>
    </row>
    <row r="189" spans="1:51">
      <c r="A189" s="2">
        <v>91</v>
      </c>
      <c r="B189" s="1">
        <f t="shared" si="96"/>
        <v>1.0532407407407407E-3</v>
      </c>
      <c r="C189" s="5">
        <f t="shared" si="111"/>
        <v>0.76063657407407403</v>
      </c>
      <c r="D189" s="18">
        <f t="shared" si="90"/>
        <v>0.76063657407407403</v>
      </c>
      <c r="E189" s="21">
        <f t="shared" ca="1" si="112"/>
        <v>0</v>
      </c>
      <c r="F189" s="18">
        <f t="shared" ca="1" si="113"/>
        <v>0.76063657407407403</v>
      </c>
      <c r="G189" s="25">
        <f t="shared" ca="1" si="97"/>
        <v>19</v>
      </c>
      <c r="H189" s="18">
        <f t="shared" ca="1" si="114"/>
        <v>2.199074074074074E-4</v>
      </c>
      <c r="I189" s="18">
        <f t="shared" ca="1" si="115"/>
        <v>0.76085648148148144</v>
      </c>
      <c r="J189" s="16">
        <f t="shared" ca="1" si="116"/>
        <v>0.76085648148148144</v>
      </c>
      <c r="K189" s="23">
        <f t="shared" ca="1" si="117"/>
        <v>2.2337962962963864E-3</v>
      </c>
      <c r="L189" s="16">
        <f t="shared" ca="1" si="118"/>
        <v>0.76309027777777783</v>
      </c>
      <c r="M189" s="15">
        <f t="shared" ca="1" si="98"/>
        <v>17</v>
      </c>
      <c r="N189" s="16">
        <f t="shared" ca="1" si="99"/>
        <v>1.9675925925925926E-4</v>
      </c>
      <c r="O189" s="16">
        <f t="shared" ca="1" si="119"/>
        <v>0.76328703703703704</v>
      </c>
      <c r="P189" s="14">
        <f t="shared" ca="1" si="120"/>
        <v>0.76328703703703704</v>
      </c>
      <c r="Q189" s="23">
        <f>0</f>
        <v>0</v>
      </c>
      <c r="R189" s="14">
        <f t="shared" ca="1" si="121"/>
        <v>0.76328703703703704</v>
      </c>
      <c r="S189" s="13">
        <f t="shared" ca="1" si="100"/>
        <v>39</v>
      </c>
      <c r="T189" s="14">
        <f t="shared" ca="1" si="101"/>
        <v>4.5138888888888887E-4</v>
      </c>
      <c r="U189" s="14">
        <f t="shared" ca="1" si="122"/>
        <v>0.76373842592592589</v>
      </c>
      <c r="V189" s="12">
        <f t="shared" ca="1" si="123"/>
        <v>0.76373842592592589</v>
      </c>
      <c r="W189" s="23">
        <f>0</f>
        <v>0</v>
      </c>
      <c r="X189" s="12">
        <f t="shared" ca="1" si="124"/>
        <v>0.76373842592592589</v>
      </c>
      <c r="Y189" s="11">
        <f t="shared" ca="1" si="102"/>
        <v>26</v>
      </c>
      <c r="Z189" s="12">
        <f t="shared" ca="1" si="103"/>
        <v>3.0092592592592595E-4</v>
      </c>
      <c r="AA189" s="12">
        <f t="shared" ca="1" si="125"/>
        <v>0.76403935185185179</v>
      </c>
      <c r="AB189" s="10">
        <f t="shared" ca="1" si="126"/>
        <v>0.76403935185185179</v>
      </c>
      <c r="AC189" s="45">
        <f t="shared" ca="1" si="104"/>
        <v>0</v>
      </c>
      <c r="AD189" s="10">
        <f t="shared" ca="1" si="127"/>
        <v>0.76403935185185179</v>
      </c>
      <c r="AE189" s="9">
        <f t="shared" ca="1" si="91"/>
        <v>22</v>
      </c>
      <c r="AF189" s="10">
        <f t="shared" ca="1" si="105"/>
        <v>2.5462962962962961E-4</v>
      </c>
      <c r="AG189" s="10">
        <f t="shared" ca="1" si="128"/>
        <v>0.76429398148148142</v>
      </c>
      <c r="AH189" s="9" t="str">
        <f t="shared" ca="1" si="92"/>
        <v>Bowl</v>
      </c>
      <c r="AI189" s="8">
        <f t="shared" ca="1" si="129"/>
        <v>0.76429398148148142</v>
      </c>
      <c r="AJ189" s="23">
        <f t="shared" ca="1" si="130"/>
        <v>0</v>
      </c>
      <c r="AK189" s="8">
        <f t="shared" ca="1" si="132"/>
        <v>0.76429398148148142</v>
      </c>
      <c r="AL189" s="7">
        <f t="shared" ca="1" si="93"/>
        <v>10</v>
      </c>
      <c r="AM189" s="8">
        <f t="shared" ca="1" si="106"/>
        <v>1.1574074074074075E-4</v>
      </c>
      <c r="AN189" s="8">
        <f t="shared" ca="1" si="107"/>
        <v>0.76440972222222214</v>
      </c>
      <c r="AO189" s="7" t="str">
        <f t="shared" ca="1" si="94"/>
        <v>Debit</v>
      </c>
      <c r="AP189" s="1">
        <f t="shared" ca="1" si="108"/>
        <v>2.2337962962963864E-3</v>
      </c>
      <c r="AQ189" s="1">
        <f t="shared" ca="1" si="95"/>
        <v>1.5393518518518521E-3</v>
      </c>
      <c r="AR189">
        <f t="shared" si="109"/>
        <v>1</v>
      </c>
      <c r="AS189" s="33">
        <f t="shared" ca="1" si="131"/>
        <v>2.2337962962963864E-3</v>
      </c>
      <c r="AT189" s="33">
        <f t="shared" ca="1" si="110"/>
        <v>1.5393518518518521E-3</v>
      </c>
      <c r="AX189">
        <f t="shared" si="133"/>
        <v>185</v>
      </c>
      <c r="AY189" s="33">
        <v>5.5670898561787589E-4</v>
      </c>
    </row>
    <row r="190" spans="1:51">
      <c r="A190" s="2">
        <v>31</v>
      </c>
      <c r="B190" s="1">
        <f t="shared" si="96"/>
        <v>3.5879629629629629E-4</v>
      </c>
      <c r="C190" s="5">
        <f t="shared" si="111"/>
        <v>0.76099537037037035</v>
      </c>
      <c r="D190" s="18">
        <f t="shared" si="90"/>
        <v>0.76099537037037035</v>
      </c>
      <c r="E190" s="21">
        <f t="shared" ca="1" si="112"/>
        <v>0</v>
      </c>
      <c r="F190" s="18">
        <f t="shared" ca="1" si="113"/>
        <v>0.76099537037037035</v>
      </c>
      <c r="G190" s="25">
        <f t="shared" ca="1" si="97"/>
        <v>17</v>
      </c>
      <c r="H190" s="18">
        <f t="shared" ca="1" si="114"/>
        <v>1.9675925925925926E-4</v>
      </c>
      <c r="I190" s="18">
        <f t="shared" ca="1" si="115"/>
        <v>0.76119212962962957</v>
      </c>
      <c r="J190" s="16">
        <f t="shared" ca="1" si="116"/>
        <v>0.76119212962962957</v>
      </c>
      <c r="K190" s="23">
        <f t="shared" ca="1" si="117"/>
        <v>2.8472222222222232E-3</v>
      </c>
      <c r="L190" s="16">
        <f t="shared" ca="1" si="118"/>
        <v>0.76403935185185179</v>
      </c>
      <c r="M190" s="15">
        <f t="shared" ca="1" si="98"/>
        <v>26</v>
      </c>
      <c r="N190" s="16">
        <f t="shared" ca="1" si="99"/>
        <v>3.0092592592592595E-4</v>
      </c>
      <c r="O190" s="16">
        <f t="shared" ca="1" si="119"/>
        <v>0.76434027777777769</v>
      </c>
      <c r="P190" s="14">
        <f t="shared" ca="1" si="120"/>
        <v>0.76434027777777769</v>
      </c>
      <c r="Q190" s="23">
        <f>0</f>
        <v>0</v>
      </c>
      <c r="R190" s="14">
        <f t="shared" ca="1" si="121"/>
        <v>0.76434027777777769</v>
      </c>
      <c r="S190" s="13">
        <f t="shared" ca="1" si="100"/>
        <v>43</v>
      </c>
      <c r="T190" s="14">
        <f t="shared" ca="1" si="101"/>
        <v>4.9768518518518521E-4</v>
      </c>
      <c r="U190" s="14">
        <f t="shared" ca="1" si="122"/>
        <v>0.76483796296296291</v>
      </c>
      <c r="V190" s="12">
        <f t="shared" ca="1" si="123"/>
        <v>0.76483796296296291</v>
      </c>
      <c r="W190" s="23">
        <f>0</f>
        <v>0</v>
      </c>
      <c r="X190" s="12">
        <f t="shared" ca="1" si="124"/>
        <v>0.76483796296296291</v>
      </c>
      <c r="Y190" s="11">
        <f t="shared" ca="1" si="102"/>
        <v>34</v>
      </c>
      <c r="Z190" s="12">
        <f t="shared" ca="1" si="103"/>
        <v>3.9351851851851852E-4</v>
      </c>
      <c r="AA190" s="12">
        <f t="shared" ca="1" si="125"/>
        <v>0.76523148148148146</v>
      </c>
      <c r="AB190" s="10">
        <f t="shared" ca="1" si="126"/>
        <v>0.76523148148148146</v>
      </c>
      <c r="AC190" s="45">
        <f t="shared" ca="1" si="104"/>
        <v>0</v>
      </c>
      <c r="AD190" s="10">
        <f t="shared" ca="1" si="127"/>
        <v>0.76523148148148146</v>
      </c>
      <c r="AE190" s="9">
        <f t="shared" ca="1" si="91"/>
        <v>40</v>
      </c>
      <c r="AF190" s="10">
        <f t="shared" ca="1" si="105"/>
        <v>4.6296296296296298E-4</v>
      </c>
      <c r="AG190" s="10">
        <f t="shared" ca="1" si="128"/>
        <v>0.76569444444444446</v>
      </c>
      <c r="AH190" s="9" t="str">
        <f t="shared" ca="1" si="92"/>
        <v>Bowl</v>
      </c>
      <c r="AI190" s="8">
        <f t="shared" ca="1" si="129"/>
        <v>0.76569444444444446</v>
      </c>
      <c r="AJ190" s="23">
        <f t="shared" ca="1" si="130"/>
        <v>0</v>
      </c>
      <c r="AK190" s="8">
        <f t="shared" ca="1" si="132"/>
        <v>0.76569444444444446</v>
      </c>
      <c r="AL190" s="7">
        <f t="shared" ca="1" si="93"/>
        <v>44</v>
      </c>
      <c r="AM190" s="8">
        <f t="shared" ca="1" si="106"/>
        <v>5.0925925925925921E-4</v>
      </c>
      <c r="AN190" s="8">
        <f t="shared" ca="1" si="107"/>
        <v>0.76620370370370372</v>
      </c>
      <c r="AO190" s="7" t="str">
        <f t="shared" ca="1" si="94"/>
        <v>Cash</v>
      </c>
      <c r="AP190" s="1">
        <f t="shared" ca="1" si="108"/>
        <v>2.8472222222222232E-3</v>
      </c>
      <c r="AQ190" s="1">
        <f t="shared" ca="1" si="95"/>
        <v>2.3611111111111111E-3</v>
      </c>
      <c r="AR190">
        <f t="shared" si="109"/>
        <v>1</v>
      </c>
      <c r="AS190" s="33">
        <f t="shared" ca="1" si="131"/>
        <v>2.8472222222222232E-3</v>
      </c>
      <c r="AT190" s="33">
        <f t="shared" ca="1" si="110"/>
        <v>2.3611111111111111E-3</v>
      </c>
      <c r="AX190">
        <f t="shared" si="133"/>
        <v>186</v>
      </c>
      <c r="AY190" s="33">
        <v>1.0604397352680999E-3</v>
      </c>
    </row>
    <row r="191" spans="1:51">
      <c r="A191" s="2">
        <v>95</v>
      </c>
      <c r="B191" s="1">
        <f t="shared" si="96"/>
        <v>1.0995370370370371E-3</v>
      </c>
      <c r="C191" s="5">
        <f t="shared" si="111"/>
        <v>0.76209490740740737</v>
      </c>
      <c r="D191" s="18">
        <f t="shared" si="90"/>
        <v>0.76209490740740737</v>
      </c>
      <c r="E191" s="21">
        <f t="shared" ca="1" si="112"/>
        <v>0</v>
      </c>
      <c r="F191" s="18">
        <f t="shared" ca="1" si="113"/>
        <v>0.76209490740740737</v>
      </c>
      <c r="G191" s="25">
        <f t="shared" ca="1" si="97"/>
        <v>12</v>
      </c>
      <c r="H191" s="18">
        <f t="shared" ca="1" si="114"/>
        <v>1.3888888888888889E-4</v>
      </c>
      <c r="I191" s="18">
        <f t="shared" ca="1" si="115"/>
        <v>0.76223379629629628</v>
      </c>
      <c r="J191" s="16">
        <f t="shared" ca="1" si="116"/>
        <v>0.76223379629629628</v>
      </c>
      <c r="K191" s="23">
        <f t="shared" ca="1" si="117"/>
        <v>2.9976851851851727E-3</v>
      </c>
      <c r="L191" s="16">
        <f t="shared" ca="1" si="118"/>
        <v>0.76523148148148146</v>
      </c>
      <c r="M191" s="15">
        <f t="shared" ca="1" si="98"/>
        <v>10</v>
      </c>
      <c r="N191" s="16">
        <f t="shared" ca="1" si="99"/>
        <v>1.1574074074074075E-4</v>
      </c>
      <c r="O191" s="16">
        <f t="shared" ca="1" si="119"/>
        <v>0.76534722222222218</v>
      </c>
      <c r="P191" s="14">
        <f t="shared" ca="1" si="120"/>
        <v>0.76534722222222218</v>
      </c>
      <c r="Q191" s="23">
        <f>0</f>
        <v>0</v>
      </c>
      <c r="R191" s="14">
        <f t="shared" ca="1" si="121"/>
        <v>0.76534722222222218</v>
      </c>
      <c r="S191" s="13">
        <f t="shared" ca="1" si="100"/>
        <v>34</v>
      </c>
      <c r="T191" s="14">
        <f t="shared" ca="1" si="101"/>
        <v>3.9351851851851852E-4</v>
      </c>
      <c r="U191" s="14">
        <f t="shared" ca="1" si="122"/>
        <v>0.76574074074074072</v>
      </c>
      <c r="V191" s="12">
        <f t="shared" ca="1" si="123"/>
        <v>0.76574074074074072</v>
      </c>
      <c r="W191" s="23">
        <f>0</f>
        <v>0</v>
      </c>
      <c r="X191" s="12">
        <f t="shared" ca="1" si="124"/>
        <v>0.76574074074074072</v>
      </c>
      <c r="Y191" s="11">
        <f t="shared" ca="1" si="102"/>
        <v>36</v>
      </c>
      <c r="Z191" s="12">
        <f t="shared" ca="1" si="103"/>
        <v>4.1666666666666669E-4</v>
      </c>
      <c r="AA191" s="12">
        <f t="shared" ca="1" si="125"/>
        <v>0.76615740740740734</v>
      </c>
      <c r="AB191" s="10">
        <f t="shared" ca="1" si="126"/>
        <v>0.76615740740740734</v>
      </c>
      <c r="AC191" s="45">
        <f t="shared" ca="1" si="104"/>
        <v>0</v>
      </c>
      <c r="AD191" s="10">
        <f t="shared" ca="1" si="127"/>
        <v>0.76615740740740734</v>
      </c>
      <c r="AE191" s="9">
        <f t="shared" ca="1" si="91"/>
        <v>56</v>
      </c>
      <c r="AF191" s="10">
        <f t="shared" ca="1" si="105"/>
        <v>6.4814814814814813E-4</v>
      </c>
      <c r="AG191" s="10">
        <f t="shared" ca="1" si="128"/>
        <v>0.76680555555555552</v>
      </c>
      <c r="AH191" s="9" t="str">
        <f t="shared" ca="1" si="92"/>
        <v>Burrito</v>
      </c>
      <c r="AI191" s="8">
        <f t="shared" ca="1" si="129"/>
        <v>0.76680555555555552</v>
      </c>
      <c r="AJ191" s="23">
        <f t="shared" ca="1" si="130"/>
        <v>0</v>
      </c>
      <c r="AK191" s="8">
        <f t="shared" ca="1" si="132"/>
        <v>0.76680555555555552</v>
      </c>
      <c r="AL191" s="7">
        <f t="shared" ca="1" si="93"/>
        <v>27</v>
      </c>
      <c r="AM191" s="8">
        <f t="shared" ca="1" si="106"/>
        <v>3.1250000000000001E-4</v>
      </c>
      <c r="AN191" s="8">
        <f t="shared" ca="1" si="107"/>
        <v>0.76711805555555557</v>
      </c>
      <c r="AO191" s="7" t="str">
        <f t="shared" ca="1" si="94"/>
        <v>Debit</v>
      </c>
      <c r="AP191" s="1">
        <f t="shared" ca="1" si="108"/>
        <v>2.9976851851851727E-3</v>
      </c>
      <c r="AQ191" s="1">
        <f t="shared" ca="1" si="95"/>
        <v>2.0254629629629629E-3</v>
      </c>
      <c r="AR191">
        <f t="shared" si="109"/>
        <v>1</v>
      </c>
      <c r="AS191" s="33">
        <f t="shared" ca="1" si="131"/>
        <v>2.9976851851851727E-3</v>
      </c>
      <c r="AT191" s="33">
        <f t="shared" ca="1" si="110"/>
        <v>2.0254629629629629E-3</v>
      </c>
      <c r="AX191">
        <f t="shared" si="133"/>
        <v>187</v>
      </c>
      <c r="AY191" s="33">
        <v>7.5593419880369789E-4</v>
      </c>
    </row>
    <row r="192" spans="1:51">
      <c r="A192" s="2">
        <v>166</v>
      </c>
      <c r="B192" s="1">
        <f t="shared" si="96"/>
        <v>1.9212962962962964E-3</v>
      </c>
      <c r="C192" s="5">
        <f t="shared" si="111"/>
        <v>0.76401620370370371</v>
      </c>
      <c r="D192" s="18">
        <f t="shared" si="90"/>
        <v>0.76401620370370371</v>
      </c>
      <c r="E192" s="21">
        <f t="shared" ca="1" si="112"/>
        <v>0</v>
      </c>
      <c r="F192" s="18">
        <f t="shared" ca="1" si="113"/>
        <v>0.76401620370370371</v>
      </c>
      <c r="G192" s="25">
        <f t="shared" ca="1" si="97"/>
        <v>13</v>
      </c>
      <c r="H192" s="18">
        <f t="shared" ca="1" si="114"/>
        <v>1.5046296296296297E-4</v>
      </c>
      <c r="I192" s="18">
        <f t="shared" ca="1" si="115"/>
        <v>0.76416666666666666</v>
      </c>
      <c r="J192" s="16">
        <f t="shared" ca="1" si="116"/>
        <v>0.76416666666666666</v>
      </c>
      <c r="K192" s="23">
        <f t="shared" ca="1" si="117"/>
        <v>1.9907407407406819E-3</v>
      </c>
      <c r="L192" s="16">
        <f t="shared" ca="1" si="118"/>
        <v>0.76615740740740734</v>
      </c>
      <c r="M192" s="15">
        <f t="shared" ca="1" si="98"/>
        <v>22</v>
      </c>
      <c r="N192" s="16">
        <f t="shared" ca="1" si="99"/>
        <v>2.5462962962962961E-4</v>
      </c>
      <c r="O192" s="16">
        <f t="shared" ca="1" si="119"/>
        <v>0.76641203703703698</v>
      </c>
      <c r="P192" s="14">
        <f t="shared" ca="1" si="120"/>
        <v>0.76641203703703698</v>
      </c>
      <c r="Q192" s="23">
        <f>0</f>
        <v>0</v>
      </c>
      <c r="R192" s="14">
        <f t="shared" ca="1" si="121"/>
        <v>0.76641203703703698</v>
      </c>
      <c r="S192" s="13">
        <f t="shared" ca="1" si="100"/>
        <v>20</v>
      </c>
      <c r="T192" s="14">
        <f t="shared" ca="1" si="101"/>
        <v>2.3148148148148149E-4</v>
      </c>
      <c r="U192" s="14">
        <f t="shared" ca="1" si="122"/>
        <v>0.76664351851851842</v>
      </c>
      <c r="V192" s="12">
        <f t="shared" ca="1" si="123"/>
        <v>0.76664351851851842</v>
      </c>
      <c r="W192" s="23">
        <f>0</f>
        <v>0</v>
      </c>
      <c r="X192" s="12">
        <f t="shared" ca="1" si="124"/>
        <v>0.76664351851851842</v>
      </c>
      <c r="Y192" s="11">
        <f t="shared" ca="1" si="102"/>
        <v>34</v>
      </c>
      <c r="Z192" s="12">
        <f t="shared" ca="1" si="103"/>
        <v>3.9351851851851852E-4</v>
      </c>
      <c r="AA192" s="12">
        <f t="shared" ca="1" si="125"/>
        <v>0.76703703703703696</v>
      </c>
      <c r="AB192" s="10">
        <f t="shared" ca="1" si="126"/>
        <v>0.76703703703703696</v>
      </c>
      <c r="AC192" s="45">
        <f t="shared" ca="1" si="104"/>
        <v>0</v>
      </c>
      <c r="AD192" s="10">
        <f t="shared" ca="1" si="127"/>
        <v>0.76703703703703696</v>
      </c>
      <c r="AE192" s="9">
        <f t="shared" ca="1" si="91"/>
        <v>30</v>
      </c>
      <c r="AF192" s="10">
        <f t="shared" ca="1" si="105"/>
        <v>3.4722222222222224E-4</v>
      </c>
      <c r="AG192" s="10">
        <f t="shared" ca="1" si="128"/>
        <v>0.76738425925925924</v>
      </c>
      <c r="AH192" s="9" t="str">
        <f t="shared" ca="1" si="92"/>
        <v>Burrito</v>
      </c>
      <c r="AI192" s="8">
        <f t="shared" ca="1" si="129"/>
        <v>0.76738425925925924</v>
      </c>
      <c r="AJ192" s="23">
        <f t="shared" ca="1" si="130"/>
        <v>0</v>
      </c>
      <c r="AK192" s="8">
        <f t="shared" ca="1" si="132"/>
        <v>0.76738425925925924</v>
      </c>
      <c r="AL192" s="7">
        <f t="shared" ca="1" si="93"/>
        <v>21</v>
      </c>
      <c r="AM192" s="8">
        <f t="shared" ca="1" si="106"/>
        <v>2.4305555555555555E-4</v>
      </c>
      <c r="AN192" s="8">
        <f t="shared" ca="1" si="107"/>
        <v>0.76762731481481483</v>
      </c>
      <c r="AO192" s="7" t="str">
        <f t="shared" ca="1" si="94"/>
        <v>Debit</v>
      </c>
      <c r="AP192" s="1">
        <f t="shared" ca="1" si="108"/>
        <v>1.9907407407406819E-3</v>
      </c>
      <c r="AQ192" s="1">
        <f t="shared" ca="1" si="95"/>
        <v>1.6203703703703703E-3</v>
      </c>
      <c r="AR192">
        <f t="shared" si="109"/>
        <v>1</v>
      </c>
      <c r="AS192" s="33">
        <f t="shared" ca="1" si="131"/>
        <v>1.9907407407406819E-3</v>
      </c>
      <c r="AT192" s="33">
        <f t="shared" ca="1" si="110"/>
        <v>1.6203703703703703E-3</v>
      </c>
      <c r="AX192">
        <f t="shared" si="133"/>
        <v>188</v>
      </c>
      <c r="AY192" s="33">
        <v>8.088328878707447E-4</v>
      </c>
    </row>
    <row r="193" spans="1:51">
      <c r="A193" s="2">
        <v>21</v>
      </c>
      <c r="B193" s="1">
        <f t="shared" si="96"/>
        <v>2.4305555555555555E-4</v>
      </c>
      <c r="C193" s="5">
        <f t="shared" si="111"/>
        <v>0.7642592592592593</v>
      </c>
      <c r="D193" s="18">
        <f t="shared" si="90"/>
        <v>0.7642592592592593</v>
      </c>
      <c r="E193" s="21">
        <f t="shared" ca="1" si="112"/>
        <v>0</v>
      </c>
      <c r="F193" s="18">
        <f t="shared" ca="1" si="113"/>
        <v>0.7642592592592593</v>
      </c>
      <c r="G193" s="25">
        <f t="shared" ca="1" si="97"/>
        <v>27</v>
      </c>
      <c r="H193" s="18">
        <f t="shared" ca="1" si="114"/>
        <v>3.1250000000000001E-4</v>
      </c>
      <c r="I193" s="18">
        <f t="shared" ca="1" si="115"/>
        <v>0.76457175925925935</v>
      </c>
      <c r="J193" s="16">
        <f t="shared" ca="1" si="116"/>
        <v>0.76457175925925935</v>
      </c>
      <c r="K193" s="23">
        <f t="shared" ca="1" si="117"/>
        <v>2.465277777777608E-3</v>
      </c>
      <c r="L193" s="16">
        <f t="shared" ca="1" si="118"/>
        <v>0.76703703703703696</v>
      </c>
      <c r="M193" s="15">
        <f t="shared" ca="1" si="98"/>
        <v>13</v>
      </c>
      <c r="N193" s="16">
        <f t="shared" ca="1" si="99"/>
        <v>1.5046296296296297E-4</v>
      </c>
      <c r="O193" s="16">
        <f t="shared" ca="1" si="119"/>
        <v>0.76718749999999991</v>
      </c>
      <c r="P193" s="14">
        <f t="shared" ca="1" si="120"/>
        <v>0.76718749999999991</v>
      </c>
      <c r="Q193" s="23">
        <f>0</f>
        <v>0</v>
      </c>
      <c r="R193" s="14">
        <f t="shared" ca="1" si="121"/>
        <v>0.76718749999999991</v>
      </c>
      <c r="S193" s="13">
        <f t="shared" ca="1" si="100"/>
        <v>45</v>
      </c>
      <c r="T193" s="14">
        <f t="shared" ca="1" si="101"/>
        <v>5.2083333333333333E-4</v>
      </c>
      <c r="U193" s="14">
        <f t="shared" ca="1" si="122"/>
        <v>0.76770833333333321</v>
      </c>
      <c r="V193" s="12">
        <f t="shared" ca="1" si="123"/>
        <v>0.76770833333333321</v>
      </c>
      <c r="W193" s="23">
        <f>0</f>
        <v>0</v>
      </c>
      <c r="X193" s="12">
        <f t="shared" ca="1" si="124"/>
        <v>0.76770833333333321</v>
      </c>
      <c r="Y193" s="11">
        <f t="shared" ca="1" si="102"/>
        <v>50</v>
      </c>
      <c r="Z193" s="12">
        <f t="shared" ca="1" si="103"/>
        <v>5.7870370370370367E-4</v>
      </c>
      <c r="AA193" s="12">
        <f t="shared" ca="1" si="125"/>
        <v>0.76828703703703694</v>
      </c>
      <c r="AB193" s="10">
        <f t="shared" ca="1" si="126"/>
        <v>0.76828703703703694</v>
      </c>
      <c r="AC193" s="45">
        <f t="shared" ca="1" si="104"/>
        <v>0</v>
      </c>
      <c r="AD193" s="10">
        <f t="shared" ca="1" si="127"/>
        <v>0.76828703703703694</v>
      </c>
      <c r="AE193" s="9">
        <f t="shared" ca="1" si="91"/>
        <v>47</v>
      </c>
      <c r="AF193" s="10">
        <f t="shared" ca="1" si="105"/>
        <v>5.4398148148148144E-4</v>
      </c>
      <c r="AG193" s="10">
        <f t="shared" ca="1" si="128"/>
        <v>0.76883101851851843</v>
      </c>
      <c r="AH193" s="9" t="str">
        <f t="shared" ca="1" si="92"/>
        <v>Burrito</v>
      </c>
      <c r="AI193" s="8">
        <f t="shared" ca="1" si="129"/>
        <v>0.76883101851851843</v>
      </c>
      <c r="AJ193" s="23">
        <f t="shared" ca="1" si="130"/>
        <v>0</v>
      </c>
      <c r="AK193" s="8">
        <f t="shared" ca="1" si="132"/>
        <v>0.76883101851851843</v>
      </c>
      <c r="AL193" s="7">
        <f t="shared" ca="1" si="93"/>
        <v>20</v>
      </c>
      <c r="AM193" s="8">
        <f t="shared" ca="1" si="106"/>
        <v>2.3148148148148149E-4</v>
      </c>
      <c r="AN193" s="8">
        <f t="shared" ca="1" si="107"/>
        <v>0.76906249999999987</v>
      </c>
      <c r="AO193" s="7" t="str">
        <f t="shared" ca="1" si="94"/>
        <v>Debit</v>
      </c>
      <c r="AP193" s="1">
        <f t="shared" ca="1" si="108"/>
        <v>2.465277777777608E-3</v>
      </c>
      <c r="AQ193" s="1">
        <f t="shared" ca="1" si="95"/>
        <v>2.3379629629629627E-3</v>
      </c>
      <c r="AR193">
        <f t="shared" si="109"/>
        <v>1</v>
      </c>
      <c r="AS193" s="33">
        <f t="shared" ca="1" si="131"/>
        <v>2.465277777777608E-3</v>
      </c>
      <c r="AT193" s="33">
        <f t="shared" ca="1" si="110"/>
        <v>2.3379629629629627E-3</v>
      </c>
      <c r="AX193">
        <f t="shared" si="133"/>
        <v>189</v>
      </c>
      <c r="AY193" s="33">
        <v>7.4527491408939205E-4</v>
      </c>
    </row>
    <row r="194" spans="1:51">
      <c r="A194" s="2">
        <v>179</v>
      </c>
      <c r="B194" s="1">
        <f t="shared" si="96"/>
        <v>2.0717592592592593E-3</v>
      </c>
      <c r="C194" s="5">
        <f t="shared" si="111"/>
        <v>0.76633101851851859</v>
      </c>
      <c r="D194" s="18">
        <f t="shared" si="90"/>
        <v>0.76633101851851859</v>
      </c>
      <c r="E194" s="21">
        <f t="shared" ca="1" si="112"/>
        <v>0</v>
      </c>
      <c r="F194" s="18">
        <f t="shared" ca="1" si="113"/>
        <v>0.76633101851851859</v>
      </c>
      <c r="G194" s="25">
        <f t="shared" ca="1" si="97"/>
        <v>19</v>
      </c>
      <c r="H194" s="18">
        <f t="shared" ca="1" si="114"/>
        <v>2.199074074074074E-4</v>
      </c>
      <c r="I194" s="18">
        <f t="shared" ca="1" si="115"/>
        <v>0.766550925925926</v>
      </c>
      <c r="J194" s="16">
        <f t="shared" ca="1" si="116"/>
        <v>0.766550925925926</v>
      </c>
      <c r="K194" s="23">
        <f t="shared" ca="1" si="117"/>
        <v>1.7361111111109384E-3</v>
      </c>
      <c r="L194" s="16">
        <f t="shared" ca="1" si="118"/>
        <v>0.76828703703703694</v>
      </c>
      <c r="M194" s="15">
        <f t="shared" ca="1" si="98"/>
        <v>17</v>
      </c>
      <c r="N194" s="16">
        <f t="shared" ca="1" si="99"/>
        <v>1.9675925925925926E-4</v>
      </c>
      <c r="O194" s="16">
        <f t="shared" ca="1" si="119"/>
        <v>0.76848379629629615</v>
      </c>
      <c r="P194" s="14">
        <f t="shared" ca="1" si="120"/>
        <v>0.76848379629629615</v>
      </c>
      <c r="Q194" s="23">
        <f>0</f>
        <v>0</v>
      </c>
      <c r="R194" s="14">
        <f t="shared" ca="1" si="121"/>
        <v>0.76848379629629615</v>
      </c>
      <c r="S194" s="13">
        <f t="shared" ca="1" si="100"/>
        <v>40</v>
      </c>
      <c r="T194" s="14">
        <f t="shared" ca="1" si="101"/>
        <v>4.6296296296296298E-4</v>
      </c>
      <c r="U194" s="14">
        <f t="shared" ca="1" si="122"/>
        <v>0.76894675925925915</v>
      </c>
      <c r="V194" s="12">
        <f t="shared" ca="1" si="123"/>
        <v>0.76894675925925915</v>
      </c>
      <c r="W194" s="23">
        <f>0</f>
        <v>0</v>
      </c>
      <c r="X194" s="12">
        <f t="shared" ca="1" si="124"/>
        <v>0.76894675925925915</v>
      </c>
      <c r="Y194" s="11">
        <f t="shared" ca="1" si="102"/>
        <v>41</v>
      </c>
      <c r="Z194" s="12">
        <f t="shared" ca="1" si="103"/>
        <v>4.7453703703703704E-4</v>
      </c>
      <c r="AA194" s="12">
        <f t="shared" ca="1" si="125"/>
        <v>0.76942129629629619</v>
      </c>
      <c r="AB194" s="10">
        <f t="shared" ca="1" si="126"/>
        <v>0.76942129629629619</v>
      </c>
      <c r="AC194" s="45">
        <f t="shared" ca="1" si="104"/>
        <v>0</v>
      </c>
      <c r="AD194" s="10">
        <f t="shared" ca="1" si="127"/>
        <v>0.76942129629629619</v>
      </c>
      <c r="AE194" s="9">
        <f t="shared" ca="1" si="91"/>
        <v>39</v>
      </c>
      <c r="AF194" s="10">
        <f t="shared" ca="1" si="105"/>
        <v>4.5138888888888887E-4</v>
      </c>
      <c r="AG194" s="10">
        <f t="shared" ca="1" si="128"/>
        <v>0.76987268518518504</v>
      </c>
      <c r="AH194" s="9" t="str">
        <f t="shared" ca="1" si="92"/>
        <v>Bowl</v>
      </c>
      <c r="AI194" s="8">
        <f t="shared" ca="1" si="129"/>
        <v>0.76987268518518504</v>
      </c>
      <c r="AJ194" s="23">
        <f t="shared" ca="1" si="130"/>
        <v>0</v>
      </c>
      <c r="AK194" s="8">
        <f t="shared" ca="1" si="132"/>
        <v>0.76987268518518504</v>
      </c>
      <c r="AL194" s="7">
        <f t="shared" ca="1" si="93"/>
        <v>12</v>
      </c>
      <c r="AM194" s="8">
        <f t="shared" ca="1" si="106"/>
        <v>1.3888888888888889E-4</v>
      </c>
      <c r="AN194" s="8">
        <f t="shared" ca="1" si="107"/>
        <v>0.77001157407407395</v>
      </c>
      <c r="AO194" s="7" t="str">
        <f t="shared" ca="1" si="94"/>
        <v>Debit</v>
      </c>
      <c r="AP194" s="1">
        <f t="shared" ca="1" si="108"/>
        <v>1.7361111111109384E-3</v>
      </c>
      <c r="AQ194" s="1">
        <f t="shared" ca="1" si="95"/>
        <v>1.9444444444444444E-3</v>
      </c>
      <c r="AR194">
        <f t="shared" si="109"/>
        <v>1</v>
      </c>
      <c r="AS194" s="33">
        <f t="shared" ca="1" si="131"/>
        <v>1.7361111111109384E-3</v>
      </c>
      <c r="AT194" s="33">
        <f t="shared" ca="1" si="110"/>
        <v>1.9444444444444444E-3</v>
      </c>
      <c r="AX194">
        <f t="shared" si="133"/>
        <v>190</v>
      </c>
      <c r="AY194" s="33">
        <v>7.692583046964897E-4</v>
      </c>
    </row>
    <row r="195" spans="1:51">
      <c r="A195" s="2">
        <v>13</v>
      </c>
      <c r="B195" s="1">
        <f t="shared" si="96"/>
        <v>1.5046296296296297E-4</v>
      </c>
      <c r="C195" s="5">
        <f t="shared" si="111"/>
        <v>0.76648148148148154</v>
      </c>
      <c r="D195" s="18">
        <f t="shared" si="90"/>
        <v>0.76648148148148154</v>
      </c>
      <c r="E195" s="21">
        <f t="shared" ca="1" si="112"/>
        <v>6.94444444444553E-5</v>
      </c>
      <c r="F195" s="18">
        <f t="shared" ca="1" si="113"/>
        <v>0.766550925925926</v>
      </c>
      <c r="G195" s="25">
        <f t="shared" ca="1" si="97"/>
        <v>30</v>
      </c>
      <c r="H195" s="18">
        <f t="shared" ca="1" si="114"/>
        <v>3.4722222222222224E-4</v>
      </c>
      <c r="I195" s="18">
        <f t="shared" ca="1" si="115"/>
        <v>0.76689814814814827</v>
      </c>
      <c r="J195" s="16">
        <f t="shared" ca="1" si="116"/>
        <v>0.76689814814814827</v>
      </c>
      <c r="K195" s="23">
        <f t="shared" ca="1" si="117"/>
        <v>2.5231481481479134E-3</v>
      </c>
      <c r="L195" s="16">
        <f t="shared" ca="1" si="118"/>
        <v>0.76942129629629619</v>
      </c>
      <c r="M195" s="15">
        <f t="shared" ca="1" si="98"/>
        <v>28</v>
      </c>
      <c r="N195" s="16">
        <f t="shared" ca="1" si="99"/>
        <v>3.2407407407407406E-4</v>
      </c>
      <c r="O195" s="16">
        <f t="shared" ca="1" si="119"/>
        <v>0.76974537037037027</v>
      </c>
      <c r="P195" s="14">
        <f t="shared" ca="1" si="120"/>
        <v>0.76974537037037027</v>
      </c>
      <c r="Q195" s="23">
        <f>0</f>
        <v>0</v>
      </c>
      <c r="R195" s="14">
        <f t="shared" ca="1" si="121"/>
        <v>0.76974537037037027</v>
      </c>
      <c r="S195" s="13">
        <f t="shared" ca="1" si="100"/>
        <v>45</v>
      </c>
      <c r="T195" s="14">
        <f t="shared" ca="1" si="101"/>
        <v>5.2083333333333333E-4</v>
      </c>
      <c r="U195" s="14">
        <f t="shared" ca="1" si="122"/>
        <v>0.77026620370370358</v>
      </c>
      <c r="V195" s="12">
        <f t="shared" ca="1" si="123"/>
        <v>0.77026620370370358</v>
      </c>
      <c r="W195" s="23">
        <f>0</f>
        <v>0</v>
      </c>
      <c r="X195" s="12">
        <f t="shared" ca="1" si="124"/>
        <v>0.77026620370370358</v>
      </c>
      <c r="Y195" s="11">
        <f t="shared" ca="1" si="102"/>
        <v>25</v>
      </c>
      <c r="Z195" s="12">
        <f t="shared" ca="1" si="103"/>
        <v>2.8935185185185184E-4</v>
      </c>
      <c r="AA195" s="12">
        <f t="shared" ca="1" si="125"/>
        <v>0.77055555555555544</v>
      </c>
      <c r="AB195" s="10">
        <f t="shared" ca="1" si="126"/>
        <v>0.77055555555555544</v>
      </c>
      <c r="AC195" s="45">
        <f t="shared" ca="1" si="104"/>
        <v>0</v>
      </c>
      <c r="AD195" s="10">
        <f t="shared" ca="1" si="127"/>
        <v>0.77055555555555544</v>
      </c>
      <c r="AE195" s="9">
        <f t="shared" ca="1" si="91"/>
        <v>41</v>
      </c>
      <c r="AF195" s="10">
        <f t="shared" ca="1" si="105"/>
        <v>4.7453703703703704E-4</v>
      </c>
      <c r="AG195" s="10">
        <f t="shared" ca="1" si="128"/>
        <v>0.77103009259259248</v>
      </c>
      <c r="AH195" s="9" t="str">
        <f t="shared" ca="1" si="92"/>
        <v>Bowl</v>
      </c>
      <c r="AI195" s="8">
        <f t="shared" ca="1" si="129"/>
        <v>0.77103009259259248</v>
      </c>
      <c r="AJ195" s="23">
        <f t="shared" ca="1" si="130"/>
        <v>0</v>
      </c>
      <c r="AK195" s="8">
        <f t="shared" ca="1" si="132"/>
        <v>0.77103009259259248</v>
      </c>
      <c r="AL195" s="7">
        <f t="shared" ca="1" si="93"/>
        <v>11</v>
      </c>
      <c r="AM195" s="8">
        <f t="shared" ca="1" si="106"/>
        <v>1.273148148148148E-4</v>
      </c>
      <c r="AN195" s="8">
        <f t="shared" ca="1" si="107"/>
        <v>0.77115740740740724</v>
      </c>
      <c r="AO195" s="7" t="str">
        <f t="shared" ca="1" si="94"/>
        <v>Debit</v>
      </c>
      <c r="AP195" s="1">
        <f t="shared" ca="1" si="108"/>
        <v>2.5925925925923687E-3</v>
      </c>
      <c r="AQ195" s="1">
        <f t="shared" ca="1" si="95"/>
        <v>2.0833333333333333E-3</v>
      </c>
      <c r="AR195">
        <f t="shared" si="109"/>
        <v>1</v>
      </c>
      <c r="AS195" s="33">
        <f t="shared" ca="1" si="131"/>
        <v>2.5925925925923687E-3</v>
      </c>
      <c r="AT195" s="33">
        <f t="shared" ca="1" si="110"/>
        <v>2.0833333333333333E-3</v>
      </c>
      <c r="AX195">
        <f t="shared" si="133"/>
        <v>191</v>
      </c>
      <c r="AY195" s="33">
        <v>7.7255950108196501E-4</v>
      </c>
    </row>
    <row r="196" spans="1:51">
      <c r="A196" s="2">
        <v>168</v>
      </c>
      <c r="B196" s="1">
        <f t="shared" si="96"/>
        <v>1.9444444444444444E-3</v>
      </c>
      <c r="C196" s="5">
        <f t="shared" si="111"/>
        <v>0.76842592592592596</v>
      </c>
      <c r="D196" s="18">
        <f t="shared" si="90"/>
        <v>0.76842592592592596</v>
      </c>
      <c r="E196" s="21">
        <f t="shared" ca="1" si="112"/>
        <v>0</v>
      </c>
      <c r="F196" s="18">
        <f t="shared" ca="1" si="113"/>
        <v>0.76842592592592596</v>
      </c>
      <c r="G196" s="25">
        <f t="shared" ca="1" si="97"/>
        <v>19</v>
      </c>
      <c r="H196" s="18">
        <f t="shared" ca="1" si="114"/>
        <v>2.199074074074074E-4</v>
      </c>
      <c r="I196" s="18">
        <f t="shared" ca="1" si="115"/>
        <v>0.76864583333333336</v>
      </c>
      <c r="J196" s="16">
        <f t="shared" ca="1" si="116"/>
        <v>0.76864583333333336</v>
      </c>
      <c r="K196" s="23">
        <f t="shared" ca="1" si="117"/>
        <v>1.9097222222220767E-3</v>
      </c>
      <c r="L196" s="16">
        <f t="shared" ca="1" si="118"/>
        <v>0.77055555555555544</v>
      </c>
      <c r="M196" s="15">
        <f t="shared" ca="1" si="98"/>
        <v>18</v>
      </c>
      <c r="N196" s="16">
        <f t="shared" ca="1" si="99"/>
        <v>2.0833333333333335E-4</v>
      </c>
      <c r="O196" s="16">
        <f t="shared" ca="1" si="119"/>
        <v>0.7707638888888888</v>
      </c>
      <c r="P196" s="14">
        <f t="shared" ca="1" si="120"/>
        <v>0.7707638888888888</v>
      </c>
      <c r="Q196" s="23">
        <f>0</f>
        <v>0</v>
      </c>
      <c r="R196" s="14">
        <f t="shared" ca="1" si="121"/>
        <v>0.7707638888888888</v>
      </c>
      <c r="S196" s="13">
        <f t="shared" ca="1" si="100"/>
        <v>19</v>
      </c>
      <c r="T196" s="14">
        <f t="shared" ca="1" si="101"/>
        <v>2.199074074074074E-4</v>
      </c>
      <c r="U196" s="14">
        <f t="shared" ca="1" si="122"/>
        <v>0.77098379629629621</v>
      </c>
      <c r="V196" s="12">
        <f t="shared" ca="1" si="123"/>
        <v>0.77098379629629621</v>
      </c>
      <c r="W196" s="23">
        <f>0</f>
        <v>0</v>
      </c>
      <c r="X196" s="12">
        <f t="shared" ca="1" si="124"/>
        <v>0.77098379629629621</v>
      </c>
      <c r="Y196" s="11">
        <f t="shared" ca="1" si="102"/>
        <v>25</v>
      </c>
      <c r="Z196" s="12">
        <f t="shared" ca="1" si="103"/>
        <v>2.8935185185185184E-4</v>
      </c>
      <c r="AA196" s="12">
        <f t="shared" ca="1" si="125"/>
        <v>0.77127314814814807</v>
      </c>
      <c r="AB196" s="10">
        <f t="shared" ca="1" si="126"/>
        <v>0.77127314814814807</v>
      </c>
      <c r="AC196" s="45">
        <f t="shared" ca="1" si="104"/>
        <v>0</v>
      </c>
      <c r="AD196" s="10">
        <f t="shared" ca="1" si="127"/>
        <v>0.77127314814814807</v>
      </c>
      <c r="AE196" s="9">
        <f t="shared" ca="1" si="91"/>
        <v>53</v>
      </c>
      <c r="AF196" s="10">
        <f t="shared" ca="1" si="105"/>
        <v>6.134259259259259E-4</v>
      </c>
      <c r="AG196" s="10">
        <f t="shared" ca="1" si="128"/>
        <v>0.77188657407407402</v>
      </c>
      <c r="AH196" s="9" t="str">
        <f t="shared" ca="1" si="92"/>
        <v>Burrito</v>
      </c>
      <c r="AI196" s="8">
        <f t="shared" ca="1" si="129"/>
        <v>0.77188657407407402</v>
      </c>
      <c r="AJ196" s="23">
        <f t="shared" ca="1" si="130"/>
        <v>0</v>
      </c>
      <c r="AK196" s="8">
        <f t="shared" ca="1" si="132"/>
        <v>0.77188657407407402</v>
      </c>
      <c r="AL196" s="7">
        <f t="shared" ca="1" si="93"/>
        <v>15</v>
      </c>
      <c r="AM196" s="8">
        <f t="shared" ca="1" si="106"/>
        <v>1.7361111111111112E-4</v>
      </c>
      <c r="AN196" s="8">
        <f t="shared" ca="1" si="107"/>
        <v>0.77206018518518515</v>
      </c>
      <c r="AO196" s="7" t="str">
        <f t="shared" ca="1" si="94"/>
        <v>Debit</v>
      </c>
      <c r="AP196" s="1">
        <f t="shared" ca="1" si="108"/>
        <v>1.9097222222220767E-3</v>
      </c>
      <c r="AQ196" s="1">
        <f t="shared" ca="1" si="95"/>
        <v>1.724537037037037E-3</v>
      </c>
      <c r="AR196">
        <f t="shared" si="109"/>
        <v>1</v>
      </c>
      <c r="AS196" s="33">
        <f t="shared" ca="1" si="131"/>
        <v>1.9097222222220767E-3</v>
      </c>
      <c r="AT196" s="33">
        <f t="shared" ca="1" si="110"/>
        <v>1.724537037037037E-3</v>
      </c>
      <c r="AX196">
        <f t="shared" si="133"/>
        <v>192</v>
      </c>
      <c r="AY196" s="33">
        <v>8.4053232786066164E-4</v>
      </c>
    </row>
    <row r="197" spans="1:51">
      <c r="A197" s="2">
        <v>180</v>
      </c>
      <c r="B197" s="1">
        <f t="shared" si="96"/>
        <v>2.0833333333333333E-3</v>
      </c>
      <c r="C197" s="5">
        <f t="shared" si="111"/>
        <v>0.77050925925925928</v>
      </c>
      <c r="D197" s="18">
        <f t="shared" ref="D197:D240" si="134">C197</f>
        <v>0.77050925925925928</v>
      </c>
      <c r="E197" s="21">
        <f t="shared" ca="1" si="112"/>
        <v>0</v>
      </c>
      <c r="F197" s="18">
        <f t="shared" ca="1" si="113"/>
        <v>0.77050925925925928</v>
      </c>
      <c r="G197" s="25">
        <f t="shared" ca="1" si="97"/>
        <v>13</v>
      </c>
      <c r="H197" s="18">
        <f t="shared" ca="1" si="114"/>
        <v>1.5046296296296297E-4</v>
      </c>
      <c r="I197" s="18">
        <f t="shared" ca="1" si="115"/>
        <v>0.77065972222222223</v>
      </c>
      <c r="J197" s="16">
        <f t="shared" ca="1" si="116"/>
        <v>0.77065972222222223</v>
      </c>
      <c r="K197" s="23">
        <f t="shared" ca="1" si="117"/>
        <v>6.1342592592583678E-4</v>
      </c>
      <c r="L197" s="16">
        <f t="shared" ca="1" si="118"/>
        <v>0.77127314814814807</v>
      </c>
      <c r="M197" s="15">
        <f t="shared" ca="1" si="98"/>
        <v>34</v>
      </c>
      <c r="N197" s="16">
        <f t="shared" ca="1" si="99"/>
        <v>3.9351851851851852E-4</v>
      </c>
      <c r="O197" s="16">
        <f t="shared" ca="1" si="119"/>
        <v>0.77166666666666661</v>
      </c>
      <c r="P197" s="14">
        <f t="shared" ca="1" si="120"/>
        <v>0.77166666666666661</v>
      </c>
      <c r="Q197" s="23">
        <f>0</f>
        <v>0</v>
      </c>
      <c r="R197" s="14">
        <f t="shared" ca="1" si="121"/>
        <v>0.77166666666666661</v>
      </c>
      <c r="S197" s="13">
        <f t="shared" ca="1" si="100"/>
        <v>29</v>
      </c>
      <c r="T197" s="14">
        <f t="shared" ca="1" si="101"/>
        <v>3.3564814814814812E-4</v>
      </c>
      <c r="U197" s="14">
        <f t="shared" ca="1" si="122"/>
        <v>0.77200231481481474</v>
      </c>
      <c r="V197" s="12">
        <f t="shared" ca="1" si="123"/>
        <v>0.77200231481481474</v>
      </c>
      <c r="W197" s="23">
        <f>0</f>
        <v>0</v>
      </c>
      <c r="X197" s="12">
        <f t="shared" ca="1" si="124"/>
        <v>0.77200231481481474</v>
      </c>
      <c r="Y197" s="11">
        <f t="shared" ca="1" si="102"/>
        <v>20</v>
      </c>
      <c r="Z197" s="12">
        <f t="shared" ca="1" si="103"/>
        <v>2.3148148148148149E-4</v>
      </c>
      <c r="AA197" s="12">
        <f t="shared" ca="1" si="125"/>
        <v>0.77223379629629618</v>
      </c>
      <c r="AB197" s="10">
        <f t="shared" ca="1" si="126"/>
        <v>0.77223379629629618</v>
      </c>
      <c r="AC197" s="45">
        <f t="shared" ca="1" si="104"/>
        <v>0</v>
      </c>
      <c r="AD197" s="10">
        <f t="shared" ca="1" si="127"/>
        <v>0.77223379629629618</v>
      </c>
      <c r="AE197" s="9">
        <f t="shared" ref="AE197:AE260" ca="1" si="135">IF(AH197=$AD$355,RANDBETWEEN($AE$355,$AF$355),IF(AH197=$AD$356,RANDBETWEEN($AE$356,$AF$356),RANDBETWEEN($AE$357,$AF$357)))</f>
        <v>27</v>
      </c>
      <c r="AF197" s="10">
        <f t="shared" ca="1" si="105"/>
        <v>3.1250000000000001E-4</v>
      </c>
      <c r="AG197" s="10">
        <f t="shared" ca="1" si="128"/>
        <v>0.77254629629629623</v>
      </c>
      <c r="AH197" s="9" t="str">
        <f t="shared" ref="AH197:AH260" ca="1" si="136">IF(RAND()&lt;$AC$355,$AD$355,IF(RAND()&lt;$AC$356,$AD$356,$AD$357))</f>
        <v>Bowl</v>
      </c>
      <c r="AI197" s="8">
        <f t="shared" ca="1" si="129"/>
        <v>0.77254629629629623</v>
      </c>
      <c r="AJ197" s="23">
        <f t="shared" ca="1" si="130"/>
        <v>0</v>
      </c>
      <c r="AK197" s="8">
        <f t="shared" ca="1" si="132"/>
        <v>0.77254629629629623</v>
      </c>
      <c r="AL197" s="7">
        <f t="shared" ref="AL197:AL260" ca="1" si="137">IF(AO197=$AK$355,RANDBETWEEN($AL$355,$AM$355),RANDBETWEEN($AL$356,$AM$356))</f>
        <v>14</v>
      </c>
      <c r="AM197" s="8">
        <f t="shared" ca="1" si="106"/>
        <v>1.6203703703703703E-4</v>
      </c>
      <c r="AN197" s="8">
        <f t="shared" ca="1" si="107"/>
        <v>0.77270833333333322</v>
      </c>
      <c r="AO197" s="7" t="str">
        <f t="shared" ref="AO197:AO260" ca="1" si="138">IF(RAND()&lt;$AJ$355,$AK$355,$AK$356)</f>
        <v>Debit</v>
      </c>
      <c r="AP197" s="1">
        <f t="shared" ca="1" si="108"/>
        <v>6.1342592592583678E-4</v>
      </c>
      <c r="AQ197" s="1">
        <f t="shared" ref="AQ197:AQ240" ca="1" si="139">AM197+AF197+Z197+T197+N197+H197</f>
        <v>1.5856481481481481E-3</v>
      </c>
      <c r="AR197">
        <f t="shared" si="109"/>
        <v>1</v>
      </c>
      <c r="AS197" s="33">
        <f t="shared" ca="1" si="131"/>
        <v>6.1342592592583678E-4</v>
      </c>
      <c r="AT197" s="33">
        <f t="shared" ca="1" si="110"/>
        <v>1.5856481481481481E-3</v>
      </c>
      <c r="AX197">
        <f t="shared" si="133"/>
        <v>193</v>
      </c>
      <c r="AY197" s="33">
        <v>6.3800591828942549E-4</v>
      </c>
    </row>
    <row r="198" spans="1:51">
      <c r="A198" s="2">
        <v>114</v>
      </c>
      <c r="B198" s="1">
        <f t="shared" ref="B198:B240" si="140">A198/86400</f>
        <v>1.3194444444444445E-3</v>
      </c>
      <c r="C198" s="5">
        <f t="shared" si="111"/>
        <v>0.77182870370370371</v>
      </c>
      <c r="D198" s="18">
        <f t="shared" si="134"/>
        <v>0.77182870370370371</v>
      </c>
      <c r="E198" s="21">
        <f t="shared" ca="1" si="112"/>
        <v>0</v>
      </c>
      <c r="F198" s="18">
        <f t="shared" ca="1" si="113"/>
        <v>0.77182870370370371</v>
      </c>
      <c r="G198" s="25">
        <f t="shared" ref="G198:G261" ca="1" si="141">RANDBETWEEN(10,30)</f>
        <v>21</v>
      </c>
      <c r="H198" s="18">
        <f t="shared" ca="1" si="114"/>
        <v>2.4305555555555555E-4</v>
      </c>
      <c r="I198" s="18">
        <f t="shared" ca="1" si="115"/>
        <v>0.7720717592592593</v>
      </c>
      <c r="J198" s="16">
        <f t="shared" ca="1" si="116"/>
        <v>0.7720717592592593</v>
      </c>
      <c r="K198" s="23">
        <f t="shared" ca="1" si="117"/>
        <v>1.6203703703687733E-4</v>
      </c>
      <c r="L198" s="16">
        <f t="shared" ca="1" si="118"/>
        <v>0.77223379629629618</v>
      </c>
      <c r="M198" s="15">
        <f t="shared" ref="M198:M261" ca="1" si="142">RANDBETWEEN(8,35)</f>
        <v>23</v>
      </c>
      <c r="N198" s="16">
        <f t="shared" ref="N198:N240" ca="1" si="143">M198/86400</f>
        <v>2.6620370370370372E-4</v>
      </c>
      <c r="O198" s="16">
        <f t="shared" ca="1" si="119"/>
        <v>0.77249999999999985</v>
      </c>
      <c r="P198" s="14">
        <f t="shared" ca="1" si="120"/>
        <v>0.77249999999999985</v>
      </c>
      <c r="Q198" s="23">
        <f>0</f>
        <v>0</v>
      </c>
      <c r="R198" s="14">
        <f t="shared" ca="1" si="121"/>
        <v>0.77249999999999985</v>
      </c>
      <c r="S198" s="13">
        <f t="shared" ref="S198:S261" ca="1" si="144">RANDBETWEEN(15,45)</f>
        <v>26</v>
      </c>
      <c r="T198" s="14">
        <f t="shared" ref="T198:T240" ca="1" si="145">S198/86400</f>
        <v>3.0092592592592595E-4</v>
      </c>
      <c r="U198" s="14">
        <f t="shared" ca="1" si="122"/>
        <v>0.77280092592592575</v>
      </c>
      <c r="V198" s="12">
        <f t="shared" ca="1" si="123"/>
        <v>0.77280092592592575</v>
      </c>
      <c r="W198" s="23">
        <f>0</f>
        <v>0</v>
      </c>
      <c r="X198" s="12">
        <f t="shared" ca="1" si="124"/>
        <v>0.77280092592592575</v>
      </c>
      <c r="Y198" s="11">
        <f t="shared" ref="Y198:Y261" ca="1" si="146">RANDBETWEEN(20,50)</f>
        <v>28</v>
      </c>
      <c r="Z198" s="12">
        <f t="shared" ref="Z198:Z240" ca="1" si="147">Y198/86400</f>
        <v>3.2407407407407406E-4</v>
      </c>
      <c r="AA198" s="12">
        <f t="shared" ca="1" si="125"/>
        <v>0.77312499999999984</v>
      </c>
      <c r="AB198" s="10">
        <f t="shared" ca="1" si="126"/>
        <v>0.77312499999999984</v>
      </c>
      <c r="AC198" s="45">
        <f t="shared" ref="AC198:AC261" ca="1" si="148">MAX(0,(AG197-AB198))</f>
        <v>0</v>
      </c>
      <c r="AD198" s="10">
        <f t="shared" ca="1" si="127"/>
        <v>0.77312499999999984</v>
      </c>
      <c r="AE198" s="9">
        <f t="shared" ca="1" si="135"/>
        <v>41</v>
      </c>
      <c r="AF198" s="10">
        <f t="shared" ref="AF198:AF240" ca="1" si="149">AE198/86400</f>
        <v>4.7453703703703704E-4</v>
      </c>
      <c r="AG198" s="10">
        <f t="shared" ca="1" si="128"/>
        <v>0.77359953703703688</v>
      </c>
      <c r="AH198" s="9" t="str">
        <f t="shared" ca="1" si="136"/>
        <v>Burrito</v>
      </c>
      <c r="AI198" s="8">
        <f t="shared" ca="1" si="129"/>
        <v>0.77359953703703688</v>
      </c>
      <c r="AJ198" s="23">
        <f t="shared" ca="1" si="130"/>
        <v>0</v>
      </c>
      <c r="AK198" s="8">
        <f t="shared" ca="1" si="132"/>
        <v>0.77359953703703688</v>
      </c>
      <c r="AL198" s="7">
        <f t="shared" ca="1" si="137"/>
        <v>38</v>
      </c>
      <c r="AM198" s="8">
        <f t="shared" ref="AM198:AM240" ca="1" si="150">AL198/86400</f>
        <v>4.3981481481481481E-4</v>
      </c>
      <c r="AN198" s="8">
        <f t="shared" ref="AN198:AN240" ca="1" si="151">AK198+AM198</f>
        <v>0.77403935185185169</v>
      </c>
      <c r="AO198" s="7" t="str">
        <f t="shared" ca="1" si="138"/>
        <v>Cash</v>
      </c>
      <c r="AP198" s="1">
        <f t="shared" ref="AP198:AP240" ca="1" si="152">E198+K198+Q198+W198+AC198+AJ198</f>
        <v>1.6203703703687733E-4</v>
      </c>
      <c r="AQ198" s="1">
        <f t="shared" ca="1" si="139"/>
        <v>2.0486111111111109E-3</v>
      </c>
      <c r="AR198">
        <f t="shared" ref="AR198:AR240" si="153">IF(C198&lt;$H$1, 1,0)</f>
        <v>1</v>
      </c>
      <c r="AS198" s="33">
        <f t="shared" ca="1" si="131"/>
        <v>1.6203703703687733E-4</v>
      </c>
      <c r="AT198" s="33">
        <f t="shared" ref="AT198:AT240" ca="1" si="154">AQ198*AR198</f>
        <v>2.0486111111111109E-3</v>
      </c>
      <c r="AX198">
        <f t="shared" si="133"/>
        <v>194</v>
      </c>
      <c r="AY198" s="33">
        <v>7.3346219931274528E-4</v>
      </c>
    </row>
    <row r="199" spans="1:51">
      <c r="A199" s="2">
        <v>26</v>
      </c>
      <c r="B199" s="1">
        <f t="shared" si="140"/>
        <v>3.0092592592592595E-4</v>
      </c>
      <c r="C199" s="5">
        <f t="shared" ref="C199:C240" si="155">C198+B199</f>
        <v>0.77212962962962961</v>
      </c>
      <c r="D199" s="18">
        <f t="shared" si="134"/>
        <v>0.77212962962962961</v>
      </c>
      <c r="E199" s="21">
        <f t="shared" ref="E199:E240" ca="1" si="156">MAX(0,(I198-D199))</f>
        <v>0</v>
      </c>
      <c r="F199" s="18">
        <f t="shared" ref="F199:F240" ca="1" si="157">D199+E199</f>
        <v>0.77212962962962961</v>
      </c>
      <c r="G199" s="25">
        <f t="shared" ca="1" si="141"/>
        <v>21</v>
      </c>
      <c r="H199" s="18">
        <f t="shared" ref="H199:H240" ca="1" si="158">G199/86400</f>
        <v>2.4305555555555555E-4</v>
      </c>
      <c r="I199" s="18">
        <f t="shared" ref="I199:I240" ca="1" si="159">F199+H199</f>
        <v>0.7723726851851852</v>
      </c>
      <c r="J199" s="16">
        <f t="shared" ref="J199:J240" ca="1" si="160">I199</f>
        <v>0.7723726851851852</v>
      </c>
      <c r="K199" s="23">
        <f t="shared" ref="K199:K240" ca="1" si="161">MAX(0,(AA198-J199))</f>
        <v>7.5231481481463636E-4</v>
      </c>
      <c r="L199" s="16">
        <f t="shared" ref="L199:L240" ca="1" si="162">J199+K199</f>
        <v>0.77312499999999984</v>
      </c>
      <c r="M199" s="15">
        <f t="shared" ca="1" si="142"/>
        <v>10</v>
      </c>
      <c r="N199" s="16">
        <f t="shared" ca="1" si="143"/>
        <v>1.1574074074074075E-4</v>
      </c>
      <c r="O199" s="16">
        <f t="shared" ref="O199:O240" ca="1" si="163">L199+N199</f>
        <v>0.77324074074074056</v>
      </c>
      <c r="P199" s="14">
        <f t="shared" ref="P199:P240" ca="1" si="164">O199</f>
        <v>0.77324074074074056</v>
      </c>
      <c r="Q199" s="23">
        <f>0</f>
        <v>0</v>
      </c>
      <c r="R199" s="14">
        <f t="shared" ref="R199:R240" ca="1" si="165">P199+Q199</f>
        <v>0.77324074074074056</v>
      </c>
      <c r="S199" s="13">
        <f t="shared" ca="1" si="144"/>
        <v>25</v>
      </c>
      <c r="T199" s="14">
        <f t="shared" ca="1" si="145"/>
        <v>2.8935185185185184E-4</v>
      </c>
      <c r="U199" s="14">
        <f t="shared" ref="U199:U240" ca="1" si="166">R199+T199</f>
        <v>0.77353009259259242</v>
      </c>
      <c r="V199" s="12">
        <f t="shared" ref="V199:V240" ca="1" si="167">U199</f>
        <v>0.77353009259259242</v>
      </c>
      <c r="W199" s="23">
        <f>0</f>
        <v>0</v>
      </c>
      <c r="X199" s="12">
        <f t="shared" ref="X199:X240" ca="1" si="168">V199+W199</f>
        <v>0.77353009259259242</v>
      </c>
      <c r="Y199" s="11">
        <f t="shared" ca="1" si="146"/>
        <v>48</v>
      </c>
      <c r="Z199" s="12">
        <f t="shared" ca="1" si="147"/>
        <v>5.5555555555555556E-4</v>
      </c>
      <c r="AA199" s="12">
        <f t="shared" ref="AA199:AA240" ca="1" si="169">X199+Z199</f>
        <v>0.77408564814814795</v>
      </c>
      <c r="AB199" s="10">
        <f t="shared" ref="AB199:AB240" ca="1" si="170">AA199</f>
        <v>0.77408564814814795</v>
      </c>
      <c r="AC199" s="45">
        <f t="shared" ca="1" si="148"/>
        <v>0</v>
      </c>
      <c r="AD199" s="10">
        <f t="shared" ref="AD199:AD240" ca="1" si="171">AB199+AC199</f>
        <v>0.77408564814814795</v>
      </c>
      <c r="AE199" s="9">
        <f t="shared" ca="1" si="135"/>
        <v>20</v>
      </c>
      <c r="AF199" s="10">
        <f t="shared" ca="1" si="149"/>
        <v>2.3148148148148149E-4</v>
      </c>
      <c r="AG199" s="10">
        <f t="shared" ref="AG199:AG240" ca="1" si="172">AD199+AF199</f>
        <v>0.7743171296296294</v>
      </c>
      <c r="AH199" s="9" t="str">
        <f t="shared" ca="1" si="136"/>
        <v>Bowl</v>
      </c>
      <c r="AI199" s="8">
        <f t="shared" ref="AI199:AI240" ca="1" si="173">AG199</f>
        <v>0.7743171296296294</v>
      </c>
      <c r="AJ199" s="23">
        <f t="shared" ref="AJ199:AJ240" ca="1" si="174">MAX(0,(AN198-AI199))</f>
        <v>0</v>
      </c>
      <c r="AK199" s="8">
        <f t="shared" ca="1" si="132"/>
        <v>0.7743171296296294</v>
      </c>
      <c r="AL199" s="7">
        <f t="shared" ca="1" si="137"/>
        <v>20</v>
      </c>
      <c r="AM199" s="8">
        <f t="shared" ca="1" si="150"/>
        <v>2.3148148148148149E-4</v>
      </c>
      <c r="AN199" s="8">
        <f t="shared" ca="1" si="151"/>
        <v>0.77454861111111084</v>
      </c>
      <c r="AO199" s="7" t="str">
        <f t="shared" ca="1" si="138"/>
        <v>Debit</v>
      </c>
      <c r="AP199" s="1">
        <f t="shared" ca="1" si="152"/>
        <v>7.5231481481463636E-4</v>
      </c>
      <c r="AQ199" s="1">
        <f t="shared" ca="1" si="139"/>
        <v>1.6666666666666666E-3</v>
      </c>
      <c r="AR199">
        <f t="shared" si="153"/>
        <v>1</v>
      </c>
      <c r="AS199" s="33">
        <f t="shared" ref="AS199:AS240" ca="1" si="175">AP199*AR199</f>
        <v>7.5231481481463636E-4</v>
      </c>
      <c r="AT199" s="33">
        <f t="shared" ca="1" si="154"/>
        <v>1.6666666666666666E-3</v>
      </c>
      <c r="AX199">
        <f t="shared" si="133"/>
        <v>195</v>
      </c>
      <c r="AY199" s="33">
        <v>7.9984408807442435E-4</v>
      </c>
    </row>
    <row r="200" spans="1:51">
      <c r="A200" s="2">
        <v>178</v>
      </c>
      <c r="B200" s="1">
        <f t="shared" si="140"/>
        <v>2.0601851851851853E-3</v>
      </c>
      <c r="C200" s="5">
        <f t="shared" si="155"/>
        <v>0.77418981481481475</v>
      </c>
      <c r="D200" s="18">
        <f t="shared" si="134"/>
        <v>0.77418981481481475</v>
      </c>
      <c r="E200" s="21">
        <f t="shared" ca="1" si="156"/>
        <v>0</v>
      </c>
      <c r="F200" s="18">
        <f t="shared" ca="1" si="157"/>
        <v>0.77418981481481475</v>
      </c>
      <c r="G200" s="25">
        <f t="shared" ca="1" si="141"/>
        <v>18</v>
      </c>
      <c r="H200" s="18">
        <f t="shared" ca="1" si="158"/>
        <v>2.0833333333333335E-4</v>
      </c>
      <c r="I200" s="18">
        <f t="shared" ca="1" si="159"/>
        <v>0.77439814814814811</v>
      </c>
      <c r="J200" s="16">
        <f t="shared" ca="1" si="160"/>
        <v>0.77439814814814811</v>
      </c>
      <c r="K200" s="23">
        <f t="shared" ca="1" si="161"/>
        <v>0</v>
      </c>
      <c r="L200" s="16">
        <f t="shared" ca="1" si="162"/>
        <v>0.77439814814814811</v>
      </c>
      <c r="M200" s="15">
        <f t="shared" ca="1" si="142"/>
        <v>35</v>
      </c>
      <c r="N200" s="16">
        <f t="shared" ca="1" si="143"/>
        <v>4.0509259259259258E-4</v>
      </c>
      <c r="O200" s="16">
        <f t="shared" ca="1" si="163"/>
        <v>0.7748032407407407</v>
      </c>
      <c r="P200" s="14">
        <f t="shared" ca="1" si="164"/>
        <v>0.7748032407407407</v>
      </c>
      <c r="Q200" s="23">
        <f>0</f>
        <v>0</v>
      </c>
      <c r="R200" s="14">
        <f t="shared" ca="1" si="165"/>
        <v>0.7748032407407407</v>
      </c>
      <c r="S200" s="13">
        <f t="shared" ca="1" si="144"/>
        <v>33</v>
      </c>
      <c r="T200" s="14">
        <f t="shared" ca="1" si="145"/>
        <v>3.8194444444444446E-4</v>
      </c>
      <c r="U200" s="14">
        <f t="shared" ca="1" si="166"/>
        <v>0.77518518518518509</v>
      </c>
      <c r="V200" s="12">
        <f t="shared" ca="1" si="167"/>
        <v>0.77518518518518509</v>
      </c>
      <c r="W200" s="23">
        <f>0</f>
        <v>0</v>
      </c>
      <c r="X200" s="12">
        <f t="shared" ca="1" si="168"/>
        <v>0.77518518518518509</v>
      </c>
      <c r="Y200" s="11">
        <f t="shared" ca="1" si="146"/>
        <v>48</v>
      </c>
      <c r="Z200" s="12">
        <f t="shared" ca="1" si="147"/>
        <v>5.5555555555555556E-4</v>
      </c>
      <c r="AA200" s="12">
        <f t="shared" ca="1" si="169"/>
        <v>0.77574074074074062</v>
      </c>
      <c r="AB200" s="10">
        <f t="shared" ca="1" si="170"/>
        <v>0.77574074074074062</v>
      </c>
      <c r="AC200" s="45">
        <f t="shared" ca="1" si="148"/>
        <v>0</v>
      </c>
      <c r="AD200" s="10">
        <f t="shared" ca="1" si="171"/>
        <v>0.77574074074074062</v>
      </c>
      <c r="AE200" s="9">
        <f t="shared" ca="1" si="135"/>
        <v>40</v>
      </c>
      <c r="AF200" s="10">
        <f t="shared" ca="1" si="149"/>
        <v>4.6296296296296298E-4</v>
      </c>
      <c r="AG200" s="10">
        <f t="shared" ca="1" si="172"/>
        <v>0.77620370370370362</v>
      </c>
      <c r="AH200" s="9" t="str">
        <f t="shared" ca="1" si="136"/>
        <v>Bowl</v>
      </c>
      <c r="AI200" s="8">
        <f t="shared" ca="1" si="173"/>
        <v>0.77620370370370362</v>
      </c>
      <c r="AJ200" s="23">
        <f t="shared" ca="1" si="174"/>
        <v>0</v>
      </c>
      <c r="AK200" s="8">
        <f t="shared" ca="1" si="132"/>
        <v>0.77620370370370362</v>
      </c>
      <c r="AL200" s="7">
        <f t="shared" ca="1" si="137"/>
        <v>19</v>
      </c>
      <c r="AM200" s="8">
        <f t="shared" ca="1" si="150"/>
        <v>2.199074074074074E-4</v>
      </c>
      <c r="AN200" s="8">
        <f t="shared" ca="1" si="151"/>
        <v>0.77642361111111102</v>
      </c>
      <c r="AO200" s="7" t="str">
        <f t="shared" ca="1" si="138"/>
        <v>Debit</v>
      </c>
      <c r="AP200" s="1">
        <f t="shared" ca="1" si="152"/>
        <v>0</v>
      </c>
      <c r="AQ200" s="1">
        <f t="shared" ca="1" si="139"/>
        <v>2.2337962962962962E-3</v>
      </c>
      <c r="AR200">
        <f t="shared" si="153"/>
        <v>1</v>
      </c>
      <c r="AS200" s="33">
        <f t="shared" ca="1" si="175"/>
        <v>0</v>
      </c>
      <c r="AT200" s="33">
        <f t="shared" ca="1" si="154"/>
        <v>2.2337962962962962E-3</v>
      </c>
      <c r="AX200">
        <f t="shared" si="133"/>
        <v>196</v>
      </c>
      <c r="AY200" s="33">
        <v>9.2696003563717897E-4</v>
      </c>
    </row>
    <row r="201" spans="1:51">
      <c r="A201" s="2">
        <v>158</v>
      </c>
      <c r="B201" s="1">
        <f t="shared" si="140"/>
        <v>1.8287037037037037E-3</v>
      </c>
      <c r="C201" s="5">
        <f t="shared" si="155"/>
        <v>0.77601851851851844</v>
      </c>
      <c r="D201" s="18">
        <f t="shared" si="134"/>
        <v>0.77601851851851844</v>
      </c>
      <c r="E201" s="21">
        <f t="shared" ca="1" si="156"/>
        <v>0</v>
      </c>
      <c r="F201" s="18">
        <f t="shared" ca="1" si="157"/>
        <v>0.77601851851851844</v>
      </c>
      <c r="G201" s="25">
        <f t="shared" ca="1" si="141"/>
        <v>22</v>
      </c>
      <c r="H201" s="18">
        <f t="shared" ca="1" si="158"/>
        <v>2.5462962962962961E-4</v>
      </c>
      <c r="I201" s="18">
        <f t="shared" ca="1" si="159"/>
        <v>0.77627314814814807</v>
      </c>
      <c r="J201" s="16">
        <f t="shared" ca="1" si="160"/>
        <v>0.77627314814814807</v>
      </c>
      <c r="K201" s="23">
        <f t="shared" ca="1" si="161"/>
        <v>0</v>
      </c>
      <c r="L201" s="16">
        <f t="shared" ca="1" si="162"/>
        <v>0.77627314814814807</v>
      </c>
      <c r="M201" s="15">
        <f t="shared" ca="1" si="142"/>
        <v>24</v>
      </c>
      <c r="N201" s="16">
        <f t="shared" ca="1" si="143"/>
        <v>2.7777777777777778E-4</v>
      </c>
      <c r="O201" s="16">
        <f t="shared" ca="1" si="163"/>
        <v>0.77655092592592589</v>
      </c>
      <c r="P201" s="14">
        <f t="shared" ca="1" si="164"/>
        <v>0.77655092592592589</v>
      </c>
      <c r="Q201" s="23">
        <f>0</f>
        <v>0</v>
      </c>
      <c r="R201" s="14">
        <f t="shared" ca="1" si="165"/>
        <v>0.77655092592592589</v>
      </c>
      <c r="S201" s="13">
        <f t="shared" ca="1" si="144"/>
        <v>16</v>
      </c>
      <c r="T201" s="14">
        <f t="shared" ca="1" si="145"/>
        <v>1.8518518518518518E-4</v>
      </c>
      <c r="U201" s="14">
        <f t="shared" ca="1" si="166"/>
        <v>0.77673611111111107</v>
      </c>
      <c r="V201" s="12">
        <f t="shared" ca="1" si="167"/>
        <v>0.77673611111111107</v>
      </c>
      <c r="W201" s="23">
        <f>0</f>
        <v>0</v>
      </c>
      <c r="X201" s="12">
        <f t="shared" ca="1" si="168"/>
        <v>0.77673611111111107</v>
      </c>
      <c r="Y201" s="11">
        <f t="shared" ca="1" si="146"/>
        <v>49</v>
      </c>
      <c r="Z201" s="12">
        <f t="shared" ca="1" si="147"/>
        <v>5.6712962962962967E-4</v>
      </c>
      <c r="AA201" s="12">
        <f t="shared" ca="1" si="169"/>
        <v>0.77730324074074075</v>
      </c>
      <c r="AB201" s="10">
        <f t="shared" ca="1" si="170"/>
        <v>0.77730324074074075</v>
      </c>
      <c r="AC201" s="45">
        <f t="shared" ca="1" si="148"/>
        <v>0</v>
      </c>
      <c r="AD201" s="10">
        <f t="shared" ca="1" si="171"/>
        <v>0.77730324074074075</v>
      </c>
      <c r="AE201" s="9">
        <f t="shared" ca="1" si="135"/>
        <v>31</v>
      </c>
      <c r="AF201" s="10">
        <f t="shared" ca="1" si="149"/>
        <v>3.5879629629629629E-4</v>
      </c>
      <c r="AG201" s="10">
        <f t="shared" ca="1" si="172"/>
        <v>0.77766203703703707</v>
      </c>
      <c r="AH201" s="9" t="str">
        <f t="shared" ca="1" si="136"/>
        <v>Burrito</v>
      </c>
      <c r="AI201" s="8">
        <f t="shared" ca="1" si="173"/>
        <v>0.77766203703703707</v>
      </c>
      <c r="AJ201" s="23">
        <f t="shared" ca="1" si="174"/>
        <v>0</v>
      </c>
      <c r="AK201" s="8">
        <f t="shared" ref="AK201:AK240" ca="1" si="176">AI201+AJ201</f>
        <v>0.77766203703703707</v>
      </c>
      <c r="AL201" s="7">
        <f t="shared" ca="1" si="137"/>
        <v>29</v>
      </c>
      <c r="AM201" s="8">
        <f t="shared" ca="1" si="150"/>
        <v>3.3564814814814812E-4</v>
      </c>
      <c r="AN201" s="8">
        <f t="shared" ca="1" si="151"/>
        <v>0.77799768518518519</v>
      </c>
      <c r="AO201" s="7" t="str">
        <f t="shared" ca="1" si="138"/>
        <v>Debit</v>
      </c>
      <c r="AP201" s="1">
        <f t="shared" ca="1" si="152"/>
        <v>0</v>
      </c>
      <c r="AQ201" s="1">
        <f t="shared" ca="1" si="139"/>
        <v>1.9791666666666664E-3</v>
      </c>
      <c r="AR201">
        <f t="shared" si="153"/>
        <v>1</v>
      </c>
      <c r="AS201" s="33">
        <f t="shared" ca="1" si="175"/>
        <v>0</v>
      </c>
      <c r="AT201" s="33">
        <f t="shared" ca="1" si="154"/>
        <v>1.9791666666666664E-3</v>
      </c>
      <c r="AX201">
        <f t="shared" si="133"/>
        <v>197</v>
      </c>
      <c r="AY201" s="33">
        <v>6.2026695939932318E-4</v>
      </c>
    </row>
    <row r="202" spans="1:51">
      <c r="A202" s="2">
        <v>46</v>
      </c>
      <c r="B202" s="1">
        <f t="shared" si="140"/>
        <v>5.3240740740740744E-4</v>
      </c>
      <c r="C202" s="5">
        <f t="shared" si="155"/>
        <v>0.77655092592592589</v>
      </c>
      <c r="D202" s="18">
        <f t="shared" si="134"/>
        <v>0.77655092592592589</v>
      </c>
      <c r="E202" s="21">
        <f t="shared" ca="1" si="156"/>
        <v>0</v>
      </c>
      <c r="F202" s="18">
        <f t="shared" ca="1" si="157"/>
        <v>0.77655092592592589</v>
      </c>
      <c r="G202" s="25">
        <f t="shared" ca="1" si="141"/>
        <v>17</v>
      </c>
      <c r="H202" s="18">
        <f t="shared" ca="1" si="158"/>
        <v>1.9675925925925926E-4</v>
      </c>
      <c r="I202" s="18">
        <f t="shared" ca="1" si="159"/>
        <v>0.77674768518518511</v>
      </c>
      <c r="J202" s="16">
        <f t="shared" ca="1" si="160"/>
        <v>0.77674768518518511</v>
      </c>
      <c r="K202" s="23">
        <f t="shared" ca="1" si="161"/>
        <v>5.555555555556424E-4</v>
      </c>
      <c r="L202" s="16">
        <f t="shared" ca="1" si="162"/>
        <v>0.77730324074074075</v>
      </c>
      <c r="M202" s="15">
        <f t="shared" ca="1" si="142"/>
        <v>10</v>
      </c>
      <c r="N202" s="16">
        <f t="shared" ca="1" si="143"/>
        <v>1.1574074074074075E-4</v>
      </c>
      <c r="O202" s="16">
        <f t="shared" ca="1" si="163"/>
        <v>0.77741898148148147</v>
      </c>
      <c r="P202" s="14">
        <f t="shared" ca="1" si="164"/>
        <v>0.77741898148148147</v>
      </c>
      <c r="Q202" s="23">
        <f>0</f>
        <v>0</v>
      </c>
      <c r="R202" s="14">
        <f t="shared" ca="1" si="165"/>
        <v>0.77741898148148147</v>
      </c>
      <c r="S202" s="13">
        <f t="shared" ca="1" si="144"/>
        <v>33</v>
      </c>
      <c r="T202" s="14">
        <f t="shared" ca="1" si="145"/>
        <v>3.8194444444444446E-4</v>
      </c>
      <c r="U202" s="14">
        <f t="shared" ca="1" si="166"/>
        <v>0.77780092592592587</v>
      </c>
      <c r="V202" s="12">
        <f t="shared" ca="1" si="167"/>
        <v>0.77780092592592587</v>
      </c>
      <c r="W202" s="23">
        <f>0</f>
        <v>0</v>
      </c>
      <c r="X202" s="12">
        <f t="shared" ca="1" si="168"/>
        <v>0.77780092592592587</v>
      </c>
      <c r="Y202" s="11">
        <f t="shared" ca="1" si="146"/>
        <v>48</v>
      </c>
      <c r="Z202" s="12">
        <f t="shared" ca="1" si="147"/>
        <v>5.5555555555555556E-4</v>
      </c>
      <c r="AA202" s="12">
        <f t="shared" ca="1" si="169"/>
        <v>0.7783564814814814</v>
      </c>
      <c r="AB202" s="10">
        <f t="shared" ca="1" si="170"/>
        <v>0.7783564814814814</v>
      </c>
      <c r="AC202" s="45">
        <f t="shared" ca="1" si="148"/>
        <v>0</v>
      </c>
      <c r="AD202" s="10">
        <f t="shared" ca="1" si="171"/>
        <v>0.7783564814814814</v>
      </c>
      <c r="AE202" s="9">
        <f t="shared" ca="1" si="135"/>
        <v>48</v>
      </c>
      <c r="AF202" s="10">
        <f t="shared" ca="1" si="149"/>
        <v>5.5555555555555556E-4</v>
      </c>
      <c r="AG202" s="10">
        <f t="shared" ca="1" si="172"/>
        <v>0.77891203703703693</v>
      </c>
      <c r="AH202" s="9" t="str">
        <f t="shared" ca="1" si="136"/>
        <v>Bowl</v>
      </c>
      <c r="AI202" s="8">
        <f t="shared" ca="1" si="173"/>
        <v>0.77891203703703693</v>
      </c>
      <c r="AJ202" s="23">
        <f t="shared" ca="1" si="174"/>
        <v>0</v>
      </c>
      <c r="AK202" s="8">
        <f t="shared" ca="1" si="176"/>
        <v>0.77891203703703693</v>
      </c>
      <c r="AL202" s="7">
        <f t="shared" ca="1" si="137"/>
        <v>22</v>
      </c>
      <c r="AM202" s="8">
        <f t="shared" ca="1" si="150"/>
        <v>2.5462962962962961E-4</v>
      </c>
      <c r="AN202" s="8">
        <f t="shared" ca="1" si="151"/>
        <v>0.77916666666666656</v>
      </c>
      <c r="AO202" s="7" t="str">
        <f t="shared" ca="1" si="138"/>
        <v>Debit</v>
      </c>
      <c r="AP202" s="1">
        <f t="shared" ca="1" si="152"/>
        <v>5.555555555556424E-4</v>
      </c>
      <c r="AQ202" s="1">
        <f t="shared" ca="1" si="139"/>
        <v>2.0601851851851853E-3</v>
      </c>
      <c r="AR202">
        <f t="shared" si="153"/>
        <v>1</v>
      </c>
      <c r="AS202" s="33">
        <f t="shared" ca="1" si="175"/>
        <v>5.555555555556424E-4</v>
      </c>
      <c r="AT202" s="33">
        <f t="shared" ca="1" si="154"/>
        <v>2.0601851851851853E-3</v>
      </c>
      <c r="AX202">
        <f t="shared" si="133"/>
        <v>198</v>
      </c>
      <c r="AY202" s="33">
        <v>5.9640288914345038E-4</v>
      </c>
    </row>
    <row r="203" spans="1:51">
      <c r="A203" s="2">
        <v>117</v>
      </c>
      <c r="B203" s="1">
        <f t="shared" si="140"/>
        <v>1.3541666666666667E-3</v>
      </c>
      <c r="C203" s="5">
        <f t="shared" si="155"/>
        <v>0.77790509259259255</v>
      </c>
      <c r="D203" s="18">
        <f t="shared" si="134"/>
        <v>0.77790509259259255</v>
      </c>
      <c r="E203" s="21">
        <f t="shared" ca="1" si="156"/>
        <v>0</v>
      </c>
      <c r="F203" s="18">
        <f t="shared" ca="1" si="157"/>
        <v>0.77790509259259255</v>
      </c>
      <c r="G203" s="25">
        <f t="shared" ca="1" si="141"/>
        <v>25</v>
      </c>
      <c r="H203" s="18">
        <f t="shared" ca="1" si="158"/>
        <v>2.8935185185185184E-4</v>
      </c>
      <c r="I203" s="18">
        <f t="shared" ca="1" si="159"/>
        <v>0.77819444444444441</v>
      </c>
      <c r="J203" s="16">
        <f t="shared" ca="1" si="160"/>
        <v>0.77819444444444441</v>
      </c>
      <c r="K203" s="23">
        <f t="shared" ca="1" si="161"/>
        <v>1.6203703703698835E-4</v>
      </c>
      <c r="L203" s="16">
        <f t="shared" ca="1" si="162"/>
        <v>0.7783564814814814</v>
      </c>
      <c r="M203" s="15">
        <f t="shared" ca="1" si="142"/>
        <v>27</v>
      </c>
      <c r="N203" s="16">
        <f t="shared" ca="1" si="143"/>
        <v>3.1250000000000001E-4</v>
      </c>
      <c r="O203" s="16">
        <f t="shared" ca="1" si="163"/>
        <v>0.77866898148148145</v>
      </c>
      <c r="P203" s="14">
        <f t="shared" ca="1" si="164"/>
        <v>0.77866898148148145</v>
      </c>
      <c r="Q203" s="23">
        <f>0</f>
        <v>0</v>
      </c>
      <c r="R203" s="14">
        <f t="shared" ca="1" si="165"/>
        <v>0.77866898148148145</v>
      </c>
      <c r="S203" s="13">
        <f t="shared" ca="1" si="144"/>
        <v>17</v>
      </c>
      <c r="T203" s="14">
        <f t="shared" ca="1" si="145"/>
        <v>1.9675925925925926E-4</v>
      </c>
      <c r="U203" s="14">
        <f t="shared" ca="1" si="166"/>
        <v>0.77886574074074066</v>
      </c>
      <c r="V203" s="12">
        <f t="shared" ca="1" si="167"/>
        <v>0.77886574074074066</v>
      </c>
      <c r="W203" s="23">
        <f>0</f>
        <v>0</v>
      </c>
      <c r="X203" s="12">
        <f t="shared" ca="1" si="168"/>
        <v>0.77886574074074066</v>
      </c>
      <c r="Y203" s="11">
        <f t="shared" ca="1" si="146"/>
        <v>49</v>
      </c>
      <c r="Z203" s="12">
        <f t="shared" ca="1" si="147"/>
        <v>5.6712962962962967E-4</v>
      </c>
      <c r="AA203" s="12">
        <f t="shared" ca="1" si="169"/>
        <v>0.77943287037037035</v>
      </c>
      <c r="AB203" s="10">
        <f t="shared" ca="1" si="170"/>
        <v>0.77943287037037035</v>
      </c>
      <c r="AC203" s="45">
        <f t="shared" ca="1" si="148"/>
        <v>0</v>
      </c>
      <c r="AD203" s="10">
        <f t="shared" ca="1" si="171"/>
        <v>0.77943287037037035</v>
      </c>
      <c r="AE203" s="9">
        <f t="shared" ca="1" si="135"/>
        <v>21</v>
      </c>
      <c r="AF203" s="10">
        <f t="shared" ca="1" si="149"/>
        <v>2.4305555555555555E-4</v>
      </c>
      <c r="AG203" s="10">
        <f t="shared" ca="1" si="172"/>
        <v>0.77967592592592594</v>
      </c>
      <c r="AH203" s="9" t="str">
        <f t="shared" ca="1" si="136"/>
        <v>Bowl</v>
      </c>
      <c r="AI203" s="8">
        <f t="shared" ca="1" si="173"/>
        <v>0.77967592592592594</v>
      </c>
      <c r="AJ203" s="23">
        <f t="shared" ca="1" si="174"/>
        <v>0</v>
      </c>
      <c r="AK203" s="8">
        <f t="shared" ca="1" si="176"/>
        <v>0.77967592592592594</v>
      </c>
      <c r="AL203" s="7">
        <f t="shared" ca="1" si="137"/>
        <v>20</v>
      </c>
      <c r="AM203" s="8">
        <f t="shared" ca="1" si="150"/>
        <v>2.3148148148148149E-4</v>
      </c>
      <c r="AN203" s="8">
        <f t="shared" ca="1" si="151"/>
        <v>0.77990740740740738</v>
      </c>
      <c r="AO203" s="7" t="str">
        <f t="shared" ca="1" si="138"/>
        <v>Debit</v>
      </c>
      <c r="AP203" s="1">
        <f t="shared" ca="1" si="152"/>
        <v>1.6203703703698835E-4</v>
      </c>
      <c r="AQ203" s="1">
        <f t="shared" ca="1" si="139"/>
        <v>1.8402777777777777E-3</v>
      </c>
      <c r="AR203">
        <f t="shared" si="153"/>
        <v>1</v>
      </c>
      <c r="AS203" s="33">
        <f t="shared" ca="1" si="175"/>
        <v>1.6203703703698835E-4</v>
      </c>
      <c r="AT203" s="33">
        <f t="shared" ca="1" si="154"/>
        <v>1.8402777777777777E-3</v>
      </c>
      <c r="AX203">
        <f t="shared" si="133"/>
        <v>199</v>
      </c>
      <c r="AY203" s="33">
        <v>7.8747454499180356E-4</v>
      </c>
    </row>
    <row r="204" spans="1:51">
      <c r="A204" s="2">
        <v>83</v>
      </c>
      <c r="B204" s="1">
        <f t="shared" si="140"/>
        <v>9.6064814814814819E-4</v>
      </c>
      <c r="C204" s="5">
        <f t="shared" si="155"/>
        <v>0.77886574074074066</v>
      </c>
      <c r="D204" s="18">
        <f t="shared" si="134"/>
        <v>0.77886574074074066</v>
      </c>
      <c r="E204" s="21">
        <f t="shared" ca="1" si="156"/>
        <v>0</v>
      </c>
      <c r="F204" s="18">
        <f t="shared" ca="1" si="157"/>
        <v>0.77886574074074066</v>
      </c>
      <c r="G204" s="25">
        <f t="shared" ca="1" si="141"/>
        <v>24</v>
      </c>
      <c r="H204" s="18">
        <f t="shared" ca="1" si="158"/>
        <v>2.7777777777777778E-4</v>
      </c>
      <c r="I204" s="18">
        <f t="shared" ca="1" si="159"/>
        <v>0.77914351851851849</v>
      </c>
      <c r="J204" s="16">
        <f t="shared" ca="1" si="160"/>
        <v>0.77914351851851849</v>
      </c>
      <c r="K204" s="23">
        <f t="shared" ca="1" si="161"/>
        <v>2.8935185185186008E-4</v>
      </c>
      <c r="L204" s="16">
        <f t="shared" ca="1" si="162"/>
        <v>0.77943287037037035</v>
      </c>
      <c r="M204" s="15">
        <f t="shared" ca="1" si="142"/>
        <v>26</v>
      </c>
      <c r="N204" s="16">
        <f t="shared" ca="1" si="143"/>
        <v>3.0092592592592595E-4</v>
      </c>
      <c r="O204" s="16">
        <f t="shared" ca="1" si="163"/>
        <v>0.77973379629629624</v>
      </c>
      <c r="P204" s="14">
        <f t="shared" ca="1" si="164"/>
        <v>0.77973379629629624</v>
      </c>
      <c r="Q204" s="23">
        <f>0</f>
        <v>0</v>
      </c>
      <c r="R204" s="14">
        <f t="shared" ca="1" si="165"/>
        <v>0.77973379629629624</v>
      </c>
      <c r="S204" s="13">
        <f t="shared" ca="1" si="144"/>
        <v>25</v>
      </c>
      <c r="T204" s="14">
        <f t="shared" ca="1" si="145"/>
        <v>2.8935185185185184E-4</v>
      </c>
      <c r="U204" s="14">
        <f t="shared" ca="1" si="166"/>
        <v>0.7800231481481481</v>
      </c>
      <c r="V204" s="12">
        <f t="shared" ca="1" si="167"/>
        <v>0.7800231481481481</v>
      </c>
      <c r="W204" s="23">
        <f>0</f>
        <v>0</v>
      </c>
      <c r="X204" s="12">
        <f t="shared" ca="1" si="168"/>
        <v>0.7800231481481481</v>
      </c>
      <c r="Y204" s="11">
        <f t="shared" ca="1" si="146"/>
        <v>49</v>
      </c>
      <c r="Z204" s="12">
        <f t="shared" ca="1" si="147"/>
        <v>5.6712962962962967E-4</v>
      </c>
      <c r="AA204" s="12">
        <f t="shared" ca="1" si="169"/>
        <v>0.78059027777777779</v>
      </c>
      <c r="AB204" s="10">
        <f t="shared" ca="1" si="170"/>
        <v>0.78059027777777779</v>
      </c>
      <c r="AC204" s="45">
        <f t="shared" ca="1" si="148"/>
        <v>0</v>
      </c>
      <c r="AD204" s="10">
        <f t="shared" ca="1" si="171"/>
        <v>0.78059027777777779</v>
      </c>
      <c r="AE204" s="9">
        <f t="shared" ca="1" si="135"/>
        <v>56</v>
      </c>
      <c r="AF204" s="10">
        <f t="shared" ca="1" si="149"/>
        <v>6.4814814814814813E-4</v>
      </c>
      <c r="AG204" s="10">
        <f t="shared" ca="1" si="172"/>
        <v>0.78123842592592596</v>
      </c>
      <c r="AH204" s="9" t="str">
        <f t="shared" ca="1" si="136"/>
        <v>Burrito</v>
      </c>
      <c r="AI204" s="8">
        <f t="shared" ca="1" si="173"/>
        <v>0.78123842592592596</v>
      </c>
      <c r="AJ204" s="23">
        <f t="shared" ca="1" si="174"/>
        <v>0</v>
      </c>
      <c r="AK204" s="8">
        <f t="shared" ca="1" si="176"/>
        <v>0.78123842592592596</v>
      </c>
      <c r="AL204" s="7">
        <f t="shared" ca="1" si="137"/>
        <v>14</v>
      </c>
      <c r="AM204" s="8">
        <f t="shared" ca="1" si="150"/>
        <v>1.6203703703703703E-4</v>
      </c>
      <c r="AN204" s="8">
        <f t="shared" ca="1" si="151"/>
        <v>0.78140046296296295</v>
      </c>
      <c r="AO204" s="7" t="str">
        <f t="shared" ca="1" si="138"/>
        <v>Debit</v>
      </c>
      <c r="AP204" s="1">
        <f t="shared" ca="1" si="152"/>
        <v>2.8935185185186008E-4</v>
      </c>
      <c r="AQ204" s="1">
        <f t="shared" ca="1" si="139"/>
        <v>2.2453703703703702E-3</v>
      </c>
      <c r="AR204">
        <f t="shared" si="153"/>
        <v>1</v>
      </c>
      <c r="AS204" s="33">
        <f t="shared" ca="1" si="175"/>
        <v>2.8935185185186008E-4</v>
      </c>
      <c r="AT204" s="33">
        <f t="shared" ca="1" si="154"/>
        <v>2.2453703703703702E-3</v>
      </c>
      <c r="AX204">
        <f t="shared" si="133"/>
        <v>200</v>
      </c>
      <c r="AY204" s="33">
        <v>6.8056351024577426E-4</v>
      </c>
    </row>
    <row r="205" spans="1:51">
      <c r="A205" s="2">
        <v>153</v>
      </c>
      <c r="B205" s="1">
        <f t="shared" si="140"/>
        <v>1.7708333333333332E-3</v>
      </c>
      <c r="C205" s="5">
        <f t="shared" si="155"/>
        <v>0.78063657407407405</v>
      </c>
      <c r="D205" s="18">
        <f t="shared" si="134"/>
        <v>0.78063657407407405</v>
      </c>
      <c r="E205" s="21">
        <f t="shared" ca="1" si="156"/>
        <v>0</v>
      </c>
      <c r="F205" s="18">
        <f t="shared" ca="1" si="157"/>
        <v>0.78063657407407405</v>
      </c>
      <c r="G205" s="25">
        <f t="shared" ca="1" si="141"/>
        <v>23</v>
      </c>
      <c r="H205" s="18">
        <f t="shared" ca="1" si="158"/>
        <v>2.6620370370370372E-4</v>
      </c>
      <c r="I205" s="18">
        <f t="shared" ca="1" si="159"/>
        <v>0.78090277777777772</v>
      </c>
      <c r="J205" s="16">
        <f t="shared" ca="1" si="160"/>
        <v>0.78090277777777772</v>
      </c>
      <c r="K205" s="23">
        <f t="shared" ca="1" si="161"/>
        <v>0</v>
      </c>
      <c r="L205" s="16">
        <f t="shared" ca="1" si="162"/>
        <v>0.78090277777777772</v>
      </c>
      <c r="M205" s="15">
        <f t="shared" ca="1" si="142"/>
        <v>8</v>
      </c>
      <c r="N205" s="16">
        <f t="shared" ca="1" si="143"/>
        <v>9.2592592592592588E-5</v>
      </c>
      <c r="O205" s="16">
        <f t="shared" ca="1" si="163"/>
        <v>0.78099537037037037</v>
      </c>
      <c r="P205" s="14">
        <f t="shared" ca="1" si="164"/>
        <v>0.78099537037037037</v>
      </c>
      <c r="Q205" s="23">
        <f>0</f>
        <v>0</v>
      </c>
      <c r="R205" s="14">
        <f t="shared" ca="1" si="165"/>
        <v>0.78099537037037037</v>
      </c>
      <c r="S205" s="13">
        <f t="shared" ca="1" si="144"/>
        <v>19</v>
      </c>
      <c r="T205" s="14">
        <f t="shared" ca="1" si="145"/>
        <v>2.199074074074074E-4</v>
      </c>
      <c r="U205" s="14">
        <f t="shared" ca="1" si="166"/>
        <v>0.78121527777777777</v>
      </c>
      <c r="V205" s="12">
        <f t="shared" ca="1" si="167"/>
        <v>0.78121527777777777</v>
      </c>
      <c r="W205" s="23">
        <f>0</f>
        <v>0</v>
      </c>
      <c r="X205" s="12">
        <f t="shared" ca="1" si="168"/>
        <v>0.78121527777777777</v>
      </c>
      <c r="Y205" s="11">
        <f t="shared" ca="1" si="146"/>
        <v>21</v>
      </c>
      <c r="Z205" s="12">
        <f t="shared" ca="1" si="147"/>
        <v>2.4305555555555555E-4</v>
      </c>
      <c r="AA205" s="12">
        <f t="shared" ca="1" si="169"/>
        <v>0.78145833333333337</v>
      </c>
      <c r="AB205" s="10">
        <f t="shared" ca="1" si="170"/>
        <v>0.78145833333333337</v>
      </c>
      <c r="AC205" s="45">
        <f t="shared" ca="1" si="148"/>
        <v>0</v>
      </c>
      <c r="AD205" s="10">
        <f t="shared" ca="1" si="171"/>
        <v>0.78145833333333337</v>
      </c>
      <c r="AE205" s="9">
        <f t="shared" ca="1" si="135"/>
        <v>49</v>
      </c>
      <c r="AF205" s="10">
        <f t="shared" ca="1" si="149"/>
        <v>5.6712962962962967E-4</v>
      </c>
      <c r="AG205" s="10">
        <f t="shared" ca="1" si="172"/>
        <v>0.78202546296296305</v>
      </c>
      <c r="AH205" s="9" t="str">
        <f t="shared" ca="1" si="136"/>
        <v>Bowl</v>
      </c>
      <c r="AI205" s="8">
        <f t="shared" ca="1" si="173"/>
        <v>0.78202546296296305</v>
      </c>
      <c r="AJ205" s="23">
        <f t="shared" ca="1" si="174"/>
        <v>0</v>
      </c>
      <c r="AK205" s="8">
        <f t="shared" ca="1" si="176"/>
        <v>0.78202546296296305</v>
      </c>
      <c r="AL205" s="7">
        <f t="shared" ca="1" si="137"/>
        <v>11</v>
      </c>
      <c r="AM205" s="8">
        <f t="shared" ca="1" si="150"/>
        <v>1.273148148148148E-4</v>
      </c>
      <c r="AN205" s="8">
        <f t="shared" ca="1" si="151"/>
        <v>0.78215277777777781</v>
      </c>
      <c r="AO205" s="7" t="str">
        <f t="shared" ca="1" si="138"/>
        <v>Debit</v>
      </c>
      <c r="AP205" s="1">
        <f t="shared" ca="1" si="152"/>
        <v>0</v>
      </c>
      <c r="AQ205" s="1">
        <f t="shared" ca="1" si="139"/>
        <v>1.5162037037037036E-3</v>
      </c>
      <c r="AR205">
        <f t="shared" si="153"/>
        <v>1</v>
      </c>
      <c r="AS205" s="33">
        <f t="shared" ca="1" si="175"/>
        <v>0</v>
      </c>
      <c r="AT205" s="33">
        <f t="shared" ca="1" si="154"/>
        <v>1.5162037037037036E-3</v>
      </c>
      <c r="AX205">
        <f t="shared" si="133"/>
        <v>201</v>
      </c>
      <c r="AY205" s="33">
        <v>5.2011741122568085E-4</v>
      </c>
    </row>
    <row r="206" spans="1:51">
      <c r="A206" s="2">
        <v>39</v>
      </c>
      <c r="B206" s="1">
        <f t="shared" si="140"/>
        <v>4.5138888888888887E-4</v>
      </c>
      <c r="C206" s="5">
        <f t="shared" si="155"/>
        <v>0.7810879629629629</v>
      </c>
      <c r="D206" s="18">
        <f t="shared" si="134"/>
        <v>0.7810879629629629</v>
      </c>
      <c r="E206" s="21">
        <f t="shared" ca="1" si="156"/>
        <v>0</v>
      </c>
      <c r="F206" s="18">
        <f t="shared" ca="1" si="157"/>
        <v>0.7810879629629629</v>
      </c>
      <c r="G206" s="25">
        <f t="shared" ca="1" si="141"/>
        <v>20</v>
      </c>
      <c r="H206" s="18">
        <f t="shared" ca="1" si="158"/>
        <v>2.3148148148148149E-4</v>
      </c>
      <c r="I206" s="18">
        <f t="shared" ca="1" si="159"/>
        <v>0.78131944444444434</v>
      </c>
      <c r="J206" s="16">
        <f t="shared" ca="1" si="160"/>
        <v>0.78131944444444434</v>
      </c>
      <c r="K206" s="23">
        <f t="shared" ca="1" si="161"/>
        <v>1.3888888888902162E-4</v>
      </c>
      <c r="L206" s="16">
        <f t="shared" ca="1" si="162"/>
        <v>0.78145833333333337</v>
      </c>
      <c r="M206" s="15">
        <f t="shared" ca="1" si="142"/>
        <v>33</v>
      </c>
      <c r="N206" s="16">
        <f t="shared" ca="1" si="143"/>
        <v>3.8194444444444446E-4</v>
      </c>
      <c r="O206" s="16">
        <f t="shared" ca="1" si="163"/>
        <v>0.78184027777777776</v>
      </c>
      <c r="P206" s="14">
        <f t="shared" ca="1" si="164"/>
        <v>0.78184027777777776</v>
      </c>
      <c r="Q206" s="23">
        <f>0</f>
        <v>0</v>
      </c>
      <c r="R206" s="14">
        <f t="shared" ca="1" si="165"/>
        <v>0.78184027777777776</v>
      </c>
      <c r="S206" s="13">
        <f t="shared" ca="1" si="144"/>
        <v>27</v>
      </c>
      <c r="T206" s="14">
        <f t="shared" ca="1" si="145"/>
        <v>3.1250000000000001E-4</v>
      </c>
      <c r="U206" s="14">
        <f t="shared" ca="1" si="166"/>
        <v>0.78215277777777781</v>
      </c>
      <c r="V206" s="12">
        <f t="shared" ca="1" si="167"/>
        <v>0.78215277777777781</v>
      </c>
      <c r="W206" s="23">
        <f>0</f>
        <v>0</v>
      </c>
      <c r="X206" s="12">
        <f t="shared" ca="1" si="168"/>
        <v>0.78215277777777781</v>
      </c>
      <c r="Y206" s="11">
        <f t="shared" ca="1" si="146"/>
        <v>35</v>
      </c>
      <c r="Z206" s="12">
        <f t="shared" ca="1" si="147"/>
        <v>4.0509259259259258E-4</v>
      </c>
      <c r="AA206" s="12">
        <f t="shared" ca="1" si="169"/>
        <v>0.78255787037037039</v>
      </c>
      <c r="AB206" s="10">
        <f t="shared" ca="1" si="170"/>
        <v>0.78255787037037039</v>
      </c>
      <c r="AC206" s="45">
        <f t="shared" ca="1" si="148"/>
        <v>0</v>
      </c>
      <c r="AD206" s="10">
        <f t="shared" ca="1" si="171"/>
        <v>0.78255787037037039</v>
      </c>
      <c r="AE206" s="9">
        <f t="shared" ca="1" si="135"/>
        <v>42</v>
      </c>
      <c r="AF206" s="10">
        <f t="shared" ca="1" si="149"/>
        <v>4.861111111111111E-4</v>
      </c>
      <c r="AG206" s="10">
        <f t="shared" ca="1" si="172"/>
        <v>0.78304398148148147</v>
      </c>
      <c r="AH206" s="9" t="str">
        <f t="shared" ca="1" si="136"/>
        <v>Burrito</v>
      </c>
      <c r="AI206" s="8">
        <f t="shared" ca="1" si="173"/>
        <v>0.78304398148148147</v>
      </c>
      <c r="AJ206" s="23">
        <f t="shared" ca="1" si="174"/>
        <v>0</v>
      </c>
      <c r="AK206" s="8">
        <f t="shared" ca="1" si="176"/>
        <v>0.78304398148148147</v>
      </c>
      <c r="AL206" s="7">
        <f t="shared" ca="1" si="137"/>
        <v>36</v>
      </c>
      <c r="AM206" s="8">
        <f t="shared" ca="1" si="150"/>
        <v>4.1666666666666669E-4</v>
      </c>
      <c r="AN206" s="8">
        <f t="shared" ca="1" si="151"/>
        <v>0.78346064814814809</v>
      </c>
      <c r="AO206" s="7" t="str">
        <f t="shared" ca="1" si="138"/>
        <v>Cash</v>
      </c>
      <c r="AP206" s="1">
        <f t="shared" ca="1" si="152"/>
        <v>1.3888888888902162E-4</v>
      </c>
      <c r="AQ206" s="1">
        <f t="shared" ca="1" si="139"/>
        <v>2.2337962962962962E-3</v>
      </c>
      <c r="AR206">
        <f t="shared" si="153"/>
        <v>1</v>
      </c>
      <c r="AS206" s="33">
        <f t="shared" ca="1" si="175"/>
        <v>1.3888888888902162E-4</v>
      </c>
      <c r="AT206" s="33">
        <f t="shared" ca="1" si="154"/>
        <v>2.2337962962962962E-3</v>
      </c>
      <c r="AX206">
        <f t="shared" si="133"/>
        <v>202</v>
      </c>
      <c r="AY206" s="33">
        <v>7.1210385643382724E-4</v>
      </c>
    </row>
    <row r="207" spans="1:51">
      <c r="A207" s="2">
        <v>138</v>
      </c>
      <c r="B207" s="1">
        <f t="shared" si="140"/>
        <v>1.5972222222222223E-3</v>
      </c>
      <c r="C207" s="5">
        <f t="shared" si="155"/>
        <v>0.78268518518518515</v>
      </c>
      <c r="D207" s="18">
        <f t="shared" si="134"/>
        <v>0.78268518518518515</v>
      </c>
      <c r="E207" s="21">
        <f t="shared" ca="1" si="156"/>
        <v>0</v>
      </c>
      <c r="F207" s="18">
        <f t="shared" ca="1" si="157"/>
        <v>0.78268518518518515</v>
      </c>
      <c r="G207" s="25">
        <f t="shared" ca="1" si="141"/>
        <v>10</v>
      </c>
      <c r="H207" s="18">
        <f t="shared" ca="1" si="158"/>
        <v>1.1574074074074075E-4</v>
      </c>
      <c r="I207" s="18">
        <f t="shared" ca="1" si="159"/>
        <v>0.78280092592592587</v>
      </c>
      <c r="J207" s="16">
        <f t="shared" ca="1" si="160"/>
        <v>0.78280092592592587</v>
      </c>
      <c r="K207" s="23">
        <f t="shared" ca="1" si="161"/>
        <v>0</v>
      </c>
      <c r="L207" s="16">
        <f t="shared" ca="1" si="162"/>
        <v>0.78280092592592587</v>
      </c>
      <c r="M207" s="15">
        <f t="shared" ca="1" si="142"/>
        <v>9</v>
      </c>
      <c r="N207" s="16">
        <f t="shared" ca="1" si="143"/>
        <v>1.0416666666666667E-4</v>
      </c>
      <c r="O207" s="16">
        <f t="shared" ca="1" si="163"/>
        <v>0.78290509259259256</v>
      </c>
      <c r="P207" s="14">
        <f t="shared" ca="1" si="164"/>
        <v>0.78290509259259256</v>
      </c>
      <c r="Q207" s="23">
        <f>0</f>
        <v>0</v>
      </c>
      <c r="R207" s="14">
        <f t="shared" ca="1" si="165"/>
        <v>0.78290509259259256</v>
      </c>
      <c r="S207" s="13">
        <f t="shared" ca="1" si="144"/>
        <v>23</v>
      </c>
      <c r="T207" s="14">
        <f t="shared" ca="1" si="145"/>
        <v>2.6620370370370372E-4</v>
      </c>
      <c r="U207" s="14">
        <f t="shared" ca="1" si="166"/>
        <v>0.78317129629629623</v>
      </c>
      <c r="V207" s="12">
        <f t="shared" ca="1" si="167"/>
        <v>0.78317129629629623</v>
      </c>
      <c r="W207" s="23">
        <f>0</f>
        <v>0</v>
      </c>
      <c r="X207" s="12">
        <f t="shared" ca="1" si="168"/>
        <v>0.78317129629629623</v>
      </c>
      <c r="Y207" s="11">
        <f t="shared" ca="1" si="146"/>
        <v>49</v>
      </c>
      <c r="Z207" s="12">
        <f t="shared" ca="1" si="147"/>
        <v>5.6712962962962967E-4</v>
      </c>
      <c r="AA207" s="12">
        <f t="shared" ca="1" si="169"/>
        <v>0.78373842592592591</v>
      </c>
      <c r="AB207" s="10">
        <f t="shared" ca="1" si="170"/>
        <v>0.78373842592592591</v>
      </c>
      <c r="AC207" s="45">
        <f t="shared" ca="1" si="148"/>
        <v>0</v>
      </c>
      <c r="AD207" s="10">
        <f t="shared" ca="1" si="171"/>
        <v>0.78373842592592591</v>
      </c>
      <c r="AE207" s="9">
        <f t="shared" ca="1" si="135"/>
        <v>32</v>
      </c>
      <c r="AF207" s="10">
        <f t="shared" ca="1" si="149"/>
        <v>3.7037037037037035E-4</v>
      </c>
      <c r="AG207" s="10">
        <f t="shared" ca="1" si="172"/>
        <v>0.78410879629629626</v>
      </c>
      <c r="AH207" s="9" t="str">
        <f t="shared" ca="1" si="136"/>
        <v>Bowl</v>
      </c>
      <c r="AI207" s="8">
        <f t="shared" ca="1" si="173"/>
        <v>0.78410879629629626</v>
      </c>
      <c r="AJ207" s="23">
        <f t="shared" ca="1" si="174"/>
        <v>0</v>
      </c>
      <c r="AK207" s="8">
        <f t="shared" ca="1" si="176"/>
        <v>0.78410879629629626</v>
      </c>
      <c r="AL207" s="7">
        <f t="shared" ca="1" si="137"/>
        <v>39</v>
      </c>
      <c r="AM207" s="8">
        <f t="shared" ca="1" si="150"/>
        <v>4.5138888888888887E-4</v>
      </c>
      <c r="AN207" s="8">
        <f t="shared" ca="1" si="151"/>
        <v>0.78456018518518511</v>
      </c>
      <c r="AO207" s="7" t="str">
        <f t="shared" ca="1" si="138"/>
        <v>Cash</v>
      </c>
      <c r="AP207" s="1">
        <f t="shared" ca="1" si="152"/>
        <v>0</v>
      </c>
      <c r="AQ207" s="1">
        <f t="shared" ca="1" si="139"/>
        <v>1.8749999999999999E-3</v>
      </c>
      <c r="AR207">
        <f t="shared" si="153"/>
        <v>1</v>
      </c>
      <c r="AS207" s="33">
        <f t="shared" ca="1" si="175"/>
        <v>0</v>
      </c>
      <c r="AT207" s="33">
        <f t="shared" ca="1" si="154"/>
        <v>1.8749999999999999E-3</v>
      </c>
      <c r="AX207">
        <f t="shared" ref="AX207:AX270" si="177">AX206+1</f>
        <v>203</v>
      </c>
      <c r="AY207" s="33">
        <v>7.4905339187984136E-4</v>
      </c>
    </row>
    <row r="208" spans="1:51">
      <c r="A208" s="2">
        <v>73</v>
      </c>
      <c r="B208" s="1">
        <f t="shared" si="140"/>
        <v>8.4490740740740739E-4</v>
      </c>
      <c r="C208" s="5">
        <f t="shared" si="155"/>
        <v>0.78353009259259254</v>
      </c>
      <c r="D208" s="18">
        <f t="shared" si="134"/>
        <v>0.78353009259259254</v>
      </c>
      <c r="E208" s="21">
        <f t="shared" ca="1" si="156"/>
        <v>0</v>
      </c>
      <c r="F208" s="18">
        <f t="shared" ca="1" si="157"/>
        <v>0.78353009259259254</v>
      </c>
      <c r="G208" s="25">
        <f t="shared" ca="1" si="141"/>
        <v>18</v>
      </c>
      <c r="H208" s="18">
        <f t="shared" ca="1" si="158"/>
        <v>2.0833333333333335E-4</v>
      </c>
      <c r="I208" s="18">
        <f t="shared" ca="1" si="159"/>
        <v>0.78373842592592591</v>
      </c>
      <c r="J208" s="16">
        <f t="shared" ca="1" si="160"/>
        <v>0.78373842592592591</v>
      </c>
      <c r="K208" s="23">
        <f t="shared" ca="1" si="161"/>
        <v>0</v>
      </c>
      <c r="L208" s="16">
        <f t="shared" ca="1" si="162"/>
        <v>0.78373842592592591</v>
      </c>
      <c r="M208" s="15">
        <f t="shared" ca="1" si="142"/>
        <v>14</v>
      </c>
      <c r="N208" s="16">
        <f t="shared" ca="1" si="143"/>
        <v>1.6203703703703703E-4</v>
      </c>
      <c r="O208" s="16">
        <f t="shared" ca="1" si="163"/>
        <v>0.7839004629629629</v>
      </c>
      <c r="P208" s="14">
        <f t="shared" ca="1" si="164"/>
        <v>0.7839004629629629</v>
      </c>
      <c r="Q208" s="23">
        <f>0</f>
        <v>0</v>
      </c>
      <c r="R208" s="14">
        <f t="shared" ca="1" si="165"/>
        <v>0.7839004629629629</v>
      </c>
      <c r="S208" s="13">
        <f t="shared" ca="1" si="144"/>
        <v>21</v>
      </c>
      <c r="T208" s="14">
        <f t="shared" ca="1" si="145"/>
        <v>2.4305555555555555E-4</v>
      </c>
      <c r="U208" s="14">
        <f t="shared" ca="1" si="166"/>
        <v>0.78414351851851849</v>
      </c>
      <c r="V208" s="12">
        <f t="shared" ca="1" si="167"/>
        <v>0.78414351851851849</v>
      </c>
      <c r="W208" s="23">
        <f>0</f>
        <v>0</v>
      </c>
      <c r="X208" s="12">
        <f t="shared" ca="1" si="168"/>
        <v>0.78414351851851849</v>
      </c>
      <c r="Y208" s="11">
        <f t="shared" ca="1" si="146"/>
        <v>33</v>
      </c>
      <c r="Z208" s="12">
        <f t="shared" ca="1" si="147"/>
        <v>3.8194444444444446E-4</v>
      </c>
      <c r="AA208" s="12">
        <f t="shared" ca="1" si="169"/>
        <v>0.78452546296296288</v>
      </c>
      <c r="AB208" s="10">
        <f t="shared" ca="1" si="170"/>
        <v>0.78452546296296288</v>
      </c>
      <c r="AC208" s="45">
        <f t="shared" ca="1" si="148"/>
        <v>0</v>
      </c>
      <c r="AD208" s="10">
        <f t="shared" ca="1" si="171"/>
        <v>0.78452546296296288</v>
      </c>
      <c r="AE208" s="9">
        <f t="shared" ca="1" si="135"/>
        <v>48</v>
      </c>
      <c r="AF208" s="10">
        <f t="shared" ca="1" si="149"/>
        <v>5.5555555555555556E-4</v>
      </c>
      <c r="AG208" s="10">
        <f t="shared" ca="1" si="172"/>
        <v>0.78508101851851841</v>
      </c>
      <c r="AH208" s="9" t="str">
        <f t="shared" ca="1" si="136"/>
        <v>Bowl</v>
      </c>
      <c r="AI208" s="8">
        <f t="shared" ca="1" si="173"/>
        <v>0.78508101851851841</v>
      </c>
      <c r="AJ208" s="23">
        <f t="shared" ca="1" si="174"/>
        <v>0</v>
      </c>
      <c r="AK208" s="8">
        <f t="shared" ca="1" si="176"/>
        <v>0.78508101851851841</v>
      </c>
      <c r="AL208" s="7">
        <f t="shared" ca="1" si="137"/>
        <v>25</v>
      </c>
      <c r="AM208" s="8">
        <f t="shared" ca="1" si="150"/>
        <v>2.8935185185185184E-4</v>
      </c>
      <c r="AN208" s="8">
        <f t="shared" ca="1" si="151"/>
        <v>0.78537037037037027</v>
      </c>
      <c r="AO208" s="7" t="str">
        <f t="shared" ca="1" si="138"/>
        <v>Debit</v>
      </c>
      <c r="AP208" s="1">
        <f t="shared" ca="1" si="152"/>
        <v>0</v>
      </c>
      <c r="AQ208" s="1">
        <f t="shared" ca="1" si="139"/>
        <v>1.8402777777777779E-3</v>
      </c>
      <c r="AR208">
        <f t="shared" si="153"/>
        <v>1</v>
      </c>
      <c r="AS208" s="33">
        <f t="shared" ca="1" si="175"/>
        <v>0</v>
      </c>
      <c r="AT208" s="33">
        <f t="shared" ca="1" si="154"/>
        <v>1.8402777777777779E-3</v>
      </c>
      <c r="AX208">
        <f t="shared" si="177"/>
        <v>204</v>
      </c>
      <c r="AY208" s="33">
        <v>8.0986699758183302E-4</v>
      </c>
    </row>
    <row r="209" spans="1:51">
      <c r="A209" s="2">
        <v>109</v>
      </c>
      <c r="B209" s="1">
        <f t="shared" si="140"/>
        <v>1.261574074074074E-3</v>
      </c>
      <c r="C209" s="5">
        <f t="shared" si="155"/>
        <v>0.78479166666666667</v>
      </c>
      <c r="D209" s="18">
        <f t="shared" si="134"/>
        <v>0.78479166666666667</v>
      </c>
      <c r="E209" s="21">
        <f t="shared" ca="1" si="156"/>
        <v>0</v>
      </c>
      <c r="F209" s="18">
        <f t="shared" ca="1" si="157"/>
        <v>0.78479166666666667</v>
      </c>
      <c r="G209" s="25">
        <f t="shared" ca="1" si="141"/>
        <v>14</v>
      </c>
      <c r="H209" s="18">
        <f t="shared" ca="1" si="158"/>
        <v>1.6203703703703703E-4</v>
      </c>
      <c r="I209" s="18">
        <f t="shared" ca="1" si="159"/>
        <v>0.78495370370370365</v>
      </c>
      <c r="J209" s="16">
        <f t="shared" ca="1" si="160"/>
        <v>0.78495370370370365</v>
      </c>
      <c r="K209" s="23">
        <f t="shared" ca="1" si="161"/>
        <v>0</v>
      </c>
      <c r="L209" s="16">
        <f t="shared" ca="1" si="162"/>
        <v>0.78495370370370365</v>
      </c>
      <c r="M209" s="15">
        <f t="shared" ca="1" si="142"/>
        <v>33</v>
      </c>
      <c r="N209" s="16">
        <f t="shared" ca="1" si="143"/>
        <v>3.8194444444444446E-4</v>
      </c>
      <c r="O209" s="16">
        <f t="shared" ca="1" si="163"/>
        <v>0.78533564814814805</v>
      </c>
      <c r="P209" s="14">
        <f t="shared" ca="1" si="164"/>
        <v>0.78533564814814805</v>
      </c>
      <c r="Q209" s="23">
        <f>0</f>
        <v>0</v>
      </c>
      <c r="R209" s="14">
        <f t="shared" ca="1" si="165"/>
        <v>0.78533564814814805</v>
      </c>
      <c r="S209" s="13">
        <f t="shared" ca="1" si="144"/>
        <v>32</v>
      </c>
      <c r="T209" s="14">
        <f t="shared" ca="1" si="145"/>
        <v>3.7037037037037035E-4</v>
      </c>
      <c r="U209" s="14">
        <f t="shared" ca="1" si="166"/>
        <v>0.7857060185185184</v>
      </c>
      <c r="V209" s="12">
        <f t="shared" ca="1" si="167"/>
        <v>0.7857060185185184</v>
      </c>
      <c r="W209" s="23">
        <f>0</f>
        <v>0</v>
      </c>
      <c r="X209" s="12">
        <f t="shared" ca="1" si="168"/>
        <v>0.7857060185185184</v>
      </c>
      <c r="Y209" s="11">
        <f t="shared" ca="1" si="146"/>
        <v>44</v>
      </c>
      <c r="Z209" s="12">
        <f t="shared" ca="1" si="147"/>
        <v>5.0925925925925921E-4</v>
      </c>
      <c r="AA209" s="12">
        <f t="shared" ca="1" si="169"/>
        <v>0.78621527777777767</v>
      </c>
      <c r="AB209" s="10">
        <f t="shared" ca="1" si="170"/>
        <v>0.78621527777777767</v>
      </c>
      <c r="AC209" s="45">
        <f t="shared" ca="1" si="148"/>
        <v>0</v>
      </c>
      <c r="AD209" s="10">
        <f t="shared" ca="1" si="171"/>
        <v>0.78621527777777767</v>
      </c>
      <c r="AE209" s="9">
        <f t="shared" ca="1" si="135"/>
        <v>46</v>
      </c>
      <c r="AF209" s="10">
        <f t="shared" ca="1" si="149"/>
        <v>5.3240740740740744E-4</v>
      </c>
      <c r="AG209" s="10">
        <f t="shared" ca="1" si="172"/>
        <v>0.78674768518518512</v>
      </c>
      <c r="AH209" s="9" t="str">
        <f t="shared" ca="1" si="136"/>
        <v>Quesadilla</v>
      </c>
      <c r="AI209" s="8">
        <f t="shared" ca="1" si="173"/>
        <v>0.78674768518518512</v>
      </c>
      <c r="AJ209" s="23">
        <f t="shared" ca="1" si="174"/>
        <v>0</v>
      </c>
      <c r="AK209" s="8">
        <f t="shared" ca="1" si="176"/>
        <v>0.78674768518518512</v>
      </c>
      <c r="AL209" s="7">
        <f t="shared" ca="1" si="137"/>
        <v>14</v>
      </c>
      <c r="AM209" s="8">
        <f t="shared" ca="1" si="150"/>
        <v>1.6203703703703703E-4</v>
      </c>
      <c r="AN209" s="8">
        <f t="shared" ca="1" si="151"/>
        <v>0.78690972222222211</v>
      </c>
      <c r="AO209" s="7" t="str">
        <f t="shared" ca="1" si="138"/>
        <v>Debit</v>
      </c>
      <c r="AP209" s="1">
        <f t="shared" ca="1" si="152"/>
        <v>0</v>
      </c>
      <c r="AQ209" s="1">
        <f t="shared" ca="1" si="139"/>
        <v>2.1180555555555553E-3</v>
      </c>
      <c r="AR209">
        <f t="shared" si="153"/>
        <v>1</v>
      </c>
      <c r="AS209" s="33">
        <f t="shared" ca="1" si="175"/>
        <v>0</v>
      </c>
      <c r="AT209" s="33">
        <f t="shared" ca="1" si="154"/>
        <v>2.1180555555555553E-3</v>
      </c>
      <c r="AX209">
        <f t="shared" si="177"/>
        <v>205</v>
      </c>
      <c r="AY209" s="33">
        <v>5.9878929616910331E-4</v>
      </c>
    </row>
    <row r="210" spans="1:51">
      <c r="A210" s="2">
        <v>172</v>
      </c>
      <c r="B210" s="1">
        <f t="shared" si="140"/>
        <v>1.9907407407407408E-3</v>
      </c>
      <c r="C210" s="5">
        <f t="shared" si="155"/>
        <v>0.78678240740740746</v>
      </c>
      <c r="D210" s="18">
        <f t="shared" si="134"/>
        <v>0.78678240740740746</v>
      </c>
      <c r="E210" s="21">
        <f t="shared" ca="1" si="156"/>
        <v>0</v>
      </c>
      <c r="F210" s="18">
        <f t="shared" ca="1" si="157"/>
        <v>0.78678240740740746</v>
      </c>
      <c r="G210" s="25">
        <f t="shared" ca="1" si="141"/>
        <v>11</v>
      </c>
      <c r="H210" s="18">
        <f t="shared" ca="1" si="158"/>
        <v>1.273148148148148E-4</v>
      </c>
      <c r="I210" s="18">
        <f t="shared" ca="1" si="159"/>
        <v>0.78690972222222222</v>
      </c>
      <c r="J210" s="16">
        <f t="shared" ca="1" si="160"/>
        <v>0.78690972222222222</v>
      </c>
      <c r="K210" s="23">
        <f t="shared" ca="1" si="161"/>
        <v>0</v>
      </c>
      <c r="L210" s="16">
        <f t="shared" ca="1" si="162"/>
        <v>0.78690972222222222</v>
      </c>
      <c r="M210" s="15">
        <f t="shared" ca="1" si="142"/>
        <v>24</v>
      </c>
      <c r="N210" s="16">
        <f t="shared" ca="1" si="143"/>
        <v>2.7777777777777778E-4</v>
      </c>
      <c r="O210" s="16">
        <f t="shared" ca="1" si="163"/>
        <v>0.78718750000000004</v>
      </c>
      <c r="P210" s="14">
        <f t="shared" ca="1" si="164"/>
        <v>0.78718750000000004</v>
      </c>
      <c r="Q210" s="23">
        <f>0</f>
        <v>0</v>
      </c>
      <c r="R210" s="14">
        <f t="shared" ca="1" si="165"/>
        <v>0.78718750000000004</v>
      </c>
      <c r="S210" s="13">
        <f t="shared" ca="1" si="144"/>
        <v>21</v>
      </c>
      <c r="T210" s="14">
        <f t="shared" ca="1" si="145"/>
        <v>2.4305555555555555E-4</v>
      </c>
      <c r="U210" s="14">
        <f t="shared" ca="1" si="166"/>
        <v>0.78743055555555563</v>
      </c>
      <c r="V210" s="12">
        <f t="shared" ca="1" si="167"/>
        <v>0.78743055555555563</v>
      </c>
      <c r="W210" s="23">
        <f>0</f>
        <v>0</v>
      </c>
      <c r="X210" s="12">
        <f t="shared" ca="1" si="168"/>
        <v>0.78743055555555563</v>
      </c>
      <c r="Y210" s="11">
        <f t="shared" ca="1" si="146"/>
        <v>35</v>
      </c>
      <c r="Z210" s="12">
        <f t="shared" ca="1" si="147"/>
        <v>4.0509259259259258E-4</v>
      </c>
      <c r="AA210" s="12">
        <f t="shared" ca="1" si="169"/>
        <v>0.78783564814814822</v>
      </c>
      <c r="AB210" s="10">
        <f t="shared" ca="1" si="170"/>
        <v>0.78783564814814822</v>
      </c>
      <c r="AC210" s="45">
        <f t="shared" ca="1" si="148"/>
        <v>0</v>
      </c>
      <c r="AD210" s="10">
        <f t="shared" ca="1" si="171"/>
        <v>0.78783564814814822</v>
      </c>
      <c r="AE210" s="9">
        <f t="shared" ca="1" si="135"/>
        <v>55</v>
      </c>
      <c r="AF210" s="10">
        <f t="shared" ca="1" si="149"/>
        <v>6.3657407407407413E-4</v>
      </c>
      <c r="AG210" s="10">
        <f t="shared" ca="1" si="172"/>
        <v>0.78847222222222224</v>
      </c>
      <c r="AH210" s="9" t="str">
        <f t="shared" ca="1" si="136"/>
        <v>Quesadilla</v>
      </c>
      <c r="AI210" s="8">
        <f t="shared" ca="1" si="173"/>
        <v>0.78847222222222224</v>
      </c>
      <c r="AJ210" s="23">
        <f t="shared" ca="1" si="174"/>
        <v>0</v>
      </c>
      <c r="AK210" s="8">
        <f t="shared" ca="1" si="176"/>
        <v>0.78847222222222224</v>
      </c>
      <c r="AL210" s="7">
        <f t="shared" ca="1" si="137"/>
        <v>24</v>
      </c>
      <c r="AM210" s="8">
        <f t="shared" ca="1" si="150"/>
        <v>2.7777777777777778E-4</v>
      </c>
      <c r="AN210" s="8">
        <f t="shared" ca="1" si="151"/>
        <v>0.78875000000000006</v>
      </c>
      <c r="AO210" s="7" t="str">
        <f t="shared" ca="1" si="138"/>
        <v>Debit</v>
      </c>
      <c r="AP210" s="1">
        <f t="shared" ca="1" si="152"/>
        <v>0</v>
      </c>
      <c r="AQ210" s="1">
        <f t="shared" ca="1" si="139"/>
        <v>1.9675925925925928E-3</v>
      </c>
      <c r="AR210">
        <f t="shared" si="153"/>
        <v>1</v>
      </c>
      <c r="AS210" s="33">
        <f t="shared" ca="1" si="175"/>
        <v>0</v>
      </c>
      <c r="AT210" s="33">
        <f t="shared" ca="1" si="154"/>
        <v>1.9675925925925928E-3</v>
      </c>
      <c r="AX210">
        <f t="shared" si="177"/>
        <v>206</v>
      </c>
      <c r="AY210" s="33">
        <v>5.2652093674433536E-4</v>
      </c>
    </row>
    <row r="211" spans="1:51">
      <c r="A211" s="2">
        <v>144</v>
      </c>
      <c r="B211" s="1">
        <f t="shared" si="140"/>
        <v>1.6666666666666668E-3</v>
      </c>
      <c r="C211" s="5">
        <f t="shared" si="155"/>
        <v>0.78844907407407416</v>
      </c>
      <c r="D211" s="18">
        <f t="shared" si="134"/>
        <v>0.78844907407407416</v>
      </c>
      <c r="E211" s="21">
        <f t="shared" ca="1" si="156"/>
        <v>0</v>
      </c>
      <c r="F211" s="18">
        <f t="shared" ca="1" si="157"/>
        <v>0.78844907407407416</v>
      </c>
      <c r="G211" s="25">
        <f t="shared" ca="1" si="141"/>
        <v>16</v>
      </c>
      <c r="H211" s="18">
        <f t="shared" ca="1" si="158"/>
        <v>1.8518518518518518E-4</v>
      </c>
      <c r="I211" s="18">
        <f t="shared" ca="1" si="159"/>
        <v>0.78863425925925934</v>
      </c>
      <c r="J211" s="16">
        <f t="shared" ca="1" si="160"/>
        <v>0.78863425925925934</v>
      </c>
      <c r="K211" s="23">
        <f t="shared" ca="1" si="161"/>
        <v>0</v>
      </c>
      <c r="L211" s="16">
        <f t="shared" ca="1" si="162"/>
        <v>0.78863425925925934</v>
      </c>
      <c r="M211" s="15">
        <f t="shared" ca="1" si="142"/>
        <v>27</v>
      </c>
      <c r="N211" s="16">
        <f t="shared" ca="1" si="143"/>
        <v>3.1250000000000001E-4</v>
      </c>
      <c r="O211" s="16">
        <f t="shared" ca="1" si="163"/>
        <v>0.78894675925925939</v>
      </c>
      <c r="P211" s="14">
        <f t="shared" ca="1" si="164"/>
        <v>0.78894675925925939</v>
      </c>
      <c r="Q211" s="23">
        <f>0</f>
        <v>0</v>
      </c>
      <c r="R211" s="14">
        <f t="shared" ca="1" si="165"/>
        <v>0.78894675925925939</v>
      </c>
      <c r="S211" s="13">
        <f t="shared" ca="1" si="144"/>
        <v>17</v>
      </c>
      <c r="T211" s="14">
        <f t="shared" ca="1" si="145"/>
        <v>1.9675925925925926E-4</v>
      </c>
      <c r="U211" s="14">
        <f t="shared" ca="1" si="166"/>
        <v>0.78914351851851861</v>
      </c>
      <c r="V211" s="12">
        <f t="shared" ca="1" si="167"/>
        <v>0.78914351851851861</v>
      </c>
      <c r="W211" s="23">
        <f>0</f>
        <v>0</v>
      </c>
      <c r="X211" s="12">
        <f t="shared" ca="1" si="168"/>
        <v>0.78914351851851861</v>
      </c>
      <c r="Y211" s="11">
        <f t="shared" ca="1" si="146"/>
        <v>36</v>
      </c>
      <c r="Z211" s="12">
        <f t="shared" ca="1" si="147"/>
        <v>4.1666666666666669E-4</v>
      </c>
      <c r="AA211" s="12">
        <f t="shared" ca="1" si="169"/>
        <v>0.78956018518518523</v>
      </c>
      <c r="AB211" s="10">
        <f t="shared" ca="1" si="170"/>
        <v>0.78956018518518523</v>
      </c>
      <c r="AC211" s="45">
        <f t="shared" ca="1" si="148"/>
        <v>0</v>
      </c>
      <c r="AD211" s="10">
        <f t="shared" ca="1" si="171"/>
        <v>0.78956018518518523</v>
      </c>
      <c r="AE211" s="9">
        <f t="shared" ca="1" si="135"/>
        <v>46</v>
      </c>
      <c r="AF211" s="10">
        <f t="shared" ca="1" si="149"/>
        <v>5.3240740740740744E-4</v>
      </c>
      <c r="AG211" s="10">
        <f t="shared" ca="1" si="172"/>
        <v>0.79009259259259268</v>
      </c>
      <c r="AH211" s="9" t="str">
        <f t="shared" ca="1" si="136"/>
        <v>Burrito</v>
      </c>
      <c r="AI211" s="8">
        <f t="shared" ca="1" si="173"/>
        <v>0.79009259259259268</v>
      </c>
      <c r="AJ211" s="23">
        <f t="shared" ca="1" si="174"/>
        <v>0</v>
      </c>
      <c r="AK211" s="8">
        <f t="shared" ca="1" si="176"/>
        <v>0.79009259259259268</v>
      </c>
      <c r="AL211" s="7">
        <f t="shared" ca="1" si="137"/>
        <v>20</v>
      </c>
      <c r="AM211" s="8">
        <f t="shared" ca="1" si="150"/>
        <v>2.3148148148148149E-4</v>
      </c>
      <c r="AN211" s="8">
        <f t="shared" ca="1" si="151"/>
        <v>0.79032407407407412</v>
      </c>
      <c r="AO211" s="7" t="str">
        <f t="shared" ca="1" si="138"/>
        <v>Debit</v>
      </c>
      <c r="AP211" s="1">
        <f t="shared" ca="1" si="152"/>
        <v>0</v>
      </c>
      <c r="AQ211" s="1">
        <f t="shared" ca="1" si="139"/>
        <v>1.8749999999999999E-3</v>
      </c>
      <c r="AR211">
        <f t="shared" si="153"/>
        <v>1</v>
      </c>
      <c r="AS211" s="33">
        <f t="shared" ca="1" si="175"/>
        <v>0</v>
      </c>
      <c r="AT211" s="33">
        <f t="shared" ca="1" si="154"/>
        <v>1.8749999999999999E-3</v>
      </c>
      <c r="AX211">
        <f t="shared" si="177"/>
        <v>207</v>
      </c>
      <c r="AY211" s="33">
        <v>7.1417207585602839E-4</v>
      </c>
    </row>
    <row r="212" spans="1:51">
      <c r="A212" s="2">
        <v>43</v>
      </c>
      <c r="B212" s="1">
        <f t="shared" si="140"/>
        <v>4.9768518518518521E-4</v>
      </c>
      <c r="C212" s="5">
        <f t="shared" si="155"/>
        <v>0.78894675925925939</v>
      </c>
      <c r="D212" s="18">
        <f t="shared" si="134"/>
        <v>0.78894675925925939</v>
      </c>
      <c r="E212" s="21">
        <f t="shared" ca="1" si="156"/>
        <v>0</v>
      </c>
      <c r="F212" s="18">
        <f t="shared" ca="1" si="157"/>
        <v>0.78894675925925939</v>
      </c>
      <c r="G212" s="25">
        <f t="shared" ca="1" si="141"/>
        <v>10</v>
      </c>
      <c r="H212" s="18">
        <f t="shared" ca="1" si="158"/>
        <v>1.1574074074074075E-4</v>
      </c>
      <c r="I212" s="18">
        <f t="shared" ca="1" si="159"/>
        <v>0.78906250000000011</v>
      </c>
      <c r="J212" s="16">
        <f t="shared" ca="1" si="160"/>
        <v>0.78906250000000011</v>
      </c>
      <c r="K212" s="23">
        <f t="shared" ca="1" si="161"/>
        <v>4.9768518518511495E-4</v>
      </c>
      <c r="L212" s="16">
        <f t="shared" ca="1" si="162"/>
        <v>0.78956018518518523</v>
      </c>
      <c r="M212" s="15">
        <f t="shared" ca="1" si="142"/>
        <v>14</v>
      </c>
      <c r="N212" s="16">
        <f t="shared" ca="1" si="143"/>
        <v>1.6203703703703703E-4</v>
      </c>
      <c r="O212" s="16">
        <f t="shared" ca="1" si="163"/>
        <v>0.78972222222222221</v>
      </c>
      <c r="P212" s="14">
        <f t="shared" ca="1" si="164"/>
        <v>0.78972222222222221</v>
      </c>
      <c r="Q212" s="23">
        <f>0</f>
        <v>0</v>
      </c>
      <c r="R212" s="14">
        <f t="shared" ca="1" si="165"/>
        <v>0.78972222222222221</v>
      </c>
      <c r="S212" s="13">
        <f t="shared" ca="1" si="144"/>
        <v>35</v>
      </c>
      <c r="T212" s="14">
        <f t="shared" ca="1" si="145"/>
        <v>4.0509259259259258E-4</v>
      </c>
      <c r="U212" s="14">
        <f t="shared" ca="1" si="166"/>
        <v>0.7901273148148148</v>
      </c>
      <c r="V212" s="12">
        <f t="shared" ca="1" si="167"/>
        <v>0.7901273148148148</v>
      </c>
      <c r="W212" s="23">
        <f>0</f>
        <v>0</v>
      </c>
      <c r="X212" s="12">
        <f t="shared" ca="1" si="168"/>
        <v>0.7901273148148148</v>
      </c>
      <c r="Y212" s="11">
        <f t="shared" ca="1" si="146"/>
        <v>25</v>
      </c>
      <c r="Z212" s="12">
        <f t="shared" ca="1" si="147"/>
        <v>2.8935185185185184E-4</v>
      </c>
      <c r="AA212" s="12">
        <f t="shared" ca="1" si="169"/>
        <v>0.79041666666666666</v>
      </c>
      <c r="AB212" s="10">
        <f t="shared" ca="1" si="170"/>
        <v>0.79041666666666666</v>
      </c>
      <c r="AC212" s="45">
        <f t="shared" ca="1" si="148"/>
        <v>0</v>
      </c>
      <c r="AD212" s="10">
        <f t="shared" ca="1" si="171"/>
        <v>0.79041666666666666</v>
      </c>
      <c r="AE212" s="9">
        <f t="shared" ca="1" si="135"/>
        <v>23</v>
      </c>
      <c r="AF212" s="10">
        <f t="shared" ca="1" si="149"/>
        <v>2.6620370370370372E-4</v>
      </c>
      <c r="AG212" s="10">
        <f t="shared" ca="1" si="172"/>
        <v>0.79068287037037033</v>
      </c>
      <c r="AH212" s="9" t="str">
        <f t="shared" ca="1" si="136"/>
        <v>Bowl</v>
      </c>
      <c r="AI212" s="8">
        <f t="shared" ca="1" si="173"/>
        <v>0.79068287037037033</v>
      </c>
      <c r="AJ212" s="23">
        <f t="shared" ca="1" si="174"/>
        <v>0</v>
      </c>
      <c r="AK212" s="8">
        <f t="shared" ca="1" si="176"/>
        <v>0.79068287037037033</v>
      </c>
      <c r="AL212" s="7">
        <f t="shared" ca="1" si="137"/>
        <v>41</v>
      </c>
      <c r="AM212" s="8">
        <f t="shared" ca="1" si="150"/>
        <v>4.7453703703703704E-4</v>
      </c>
      <c r="AN212" s="8">
        <f t="shared" ca="1" si="151"/>
        <v>0.79115740740740736</v>
      </c>
      <c r="AO212" s="7" t="str">
        <f t="shared" ca="1" si="138"/>
        <v>Cash</v>
      </c>
      <c r="AP212" s="1">
        <f t="shared" ca="1" si="152"/>
        <v>4.9768518518511495E-4</v>
      </c>
      <c r="AQ212" s="1">
        <f t="shared" ca="1" si="139"/>
        <v>1.7129629629629628E-3</v>
      </c>
      <c r="AR212">
        <f t="shared" si="153"/>
        <v>1</v>
      </c>
      <c r="AS212" s="33">
        <f t="shared" ca="1" si="175"/>
        <v>4.9768518518511495E-4</v>
      </c>
      <c r="AT212" s="33">
        <f t="shared" ca="1" si="154"/>
        <v>1.7129629629629628E-3</v>
      </c>
      <c r="AX212">
        <f t="shared" si="177"/>
        <v>208</v>
      </c>
      <c r="AY212" s="33">
        <v>6.130679648720898E-4</v>
      </c>
    </row>
    <row r="213" spans="1:51">
      <c r="A213" s="2">
        <v>139</v>
      </c>
      <c r="B213" s="1">
        <f t="shared" si="140"/>
        <v>1.6087962962962963E-3</v>
      </c>
      <c r="C213" s="5">
        <f t="shared" si="155"/>
        <v>0.79055555555555568</v>
      </c>
      <c r="D213" s="18">
        <f t="shared" si="134"/>
        <v>0.79055555555555568</v>
      </c>
      <c r="E213" s="21">
        <f t="shared" ca="1" si="156"/>
        <v>0</v>
      </c>
      <c r="F213" s="18">
        <f t="shared" ca="1" si="157"/>
        <v>0.79055555555555568</v>
      </c>
      <c r="G213" s="25">
        <f t="shared" ca="1" si="141"/>
        <v>26</v>
      </c>
      <c r="H213" s="18">
        <f t="shared" ca="1" si="158"/>
        <v>3.0092592592592595E-4</v>
      </c>
      <c r="I213" s="18">
        <f t="shared" ca="1" si="159"/>
        <v>0.79085648148148158</v>
      </c>
      <c r="J213" s="16">
        <f t="shared" ca="1" si="160"/>
        <v>0.79085648148148158</v>
      </c>
      <c r="K213" s="23">
        <f t="shared" ca="1" si="161"/>
        <v>0</v>
      </c>
      <c r="L213" s="16">
        <f t="shared" ca="1" si="162"/>
        <v>0.79085648148148158</v>
      </c>
      <c r="M213" s="15">
        <f t="shared" ca="1" si="142"/>
        <v>33</v>
      </c>
      <c r="N213" s="16">
        <f t="shared" ca="1" si="143"/>
        <v>3.8194444444444446E-4</v>
      </c>
      <c r="O213" s="16">
        <f t="shared" ca="1" si="163"/>
        <v>0.79123842592592597</v>
      </c>
      <c r="P213" s="14">
        <f t="shared" ca="1" si="164"/>
        <v>0.79123842592592597</v>
      </c>
      <c r="Q213" s="23">
        <f>0</f>
        <v>0</v>
      </c>
      <c r="R213" s="14">
        <f t="shared" ca="1" si="165"/>
        <v>0.79123842592592597</v>
      </c>
      <c r="S213" s="13">
        <f t="shared" ca="1" si="144"/>
        <v>24</v>
      </c>
      <c r="T213" s="14">
        <f t="shared" ca="1" si="145"/>
        <v>2.7777777777777778E-4</v>
      </c>
      <c r="U213" s="14">
        <f t="shared" ca="1" si="166"/>
        <v>0.79151620370370379</v>
      </c>
      <c r="V213" s="12">
        <f t="shared" ca="1" si="167"/>
        <v>0.79151620370370379</v>
      </c>
      <c r="W213" s="23">
        <f>0</f>
        <v>0</v>
      </c>
      <c r="X213" s="12">
        <f t="shared" ca="1" si="168"/>
        <v>0.79151620370370379</v>
      </c>
      <c r="Y213" s="11">
        <f t="shared" ca="1" si="146"/>
        <v>46</v>
      </c>
      <c r="Z213" s="12">
        <f t="shared" ca="1" si="147"/>
        <v>5.3240740740740744E-4</v>
      </c>
      <c r="AA213" s="12">
        <f t="shared" ca="1" si="169"/>
        <v>0.79204861111111124</v>
      </c>
      <c r="AB213" s="10">
        <f t="shared" ca="1" si="170"/>
        <v>0.79204861111111124</v>
      </c>
      <c r="AC213" s="45">
        <f t="shared" ca="1" si="148"/>
        <v>0</v>
      </c>
      <c r="AD213" s="10">
        <f t="shared" ca="1" si="171"/>
        <v>0.79204861111111124</v>
      </c>
      <c r="AE213" s="9">
        <f t="shared" ca="1" si="135"/>
        <v>25</v>
      </c>
      <c r="AF213" s="10">
        <f t="shared" ca="1" si="149"/>
        <v>2.8935185185185184E-4</v>
      </c>
      <c r="AG213" s="10">
        <f t="shared" ca="1" si="172"/>
        <v>0.7923379629629631</v>
      </c>
      <c r="AH213" s="9" t="str">
        <f t="shared" ca="1" si="136"/>
        <v>Bowl</v>
      </c>
      <c r="AI213" s="8">
        <f t="shared" ca="1" si="173"/>
        <v>0.7923379629629631</v>
      </c>
      <c r="AJ213" s="23">
        <f t="shared" ca="1" si="174"/>
        <v>0</v>
      </c>
      <c r="AK213" s="8">
        <f t="shared" ca="1" si="176"/>
        <v>0.7923379629629631</v>
      </c>
      <c r="AL213" s="7">
        <f t="shared" ca="1" si="137"/>
        <v>46</v>
      </c>
      <c r="AM213" s="8">
        <f t="shared" ca="1" si="150"/>
        <v>5.3240740740740744E-4</v>
      </c>
      <c r="AN213" s="8">
        <f t="shared" ca="1" si="151"/>
        <v>0.79287037037037056</v>
      </c>
      <c r="AO213" s="7" t="str">
        <f t="shared" ca="1" si="138"/>
        <v>Cash</v>
      </c>
      <c r="AP213" s="1">
        <f t="shared" ca="1" si="152"/>
        <v>0</v>
      </c>
      <c r="AQ213" s="1">
        <f t="shared" ca="1" si="139"/>
        <v>2.3148148148148147E-3</v>
      </c>
      <c r="AR213">
        <f t="shared" si="153"/>
        <v>1</v>
      </c>
      <c r="AS213" s="33">
        <f t="shared" ca="1" si="175"/>
        <v>0</v>
      </c>
      <c r="AT213" s="33">
        <f t="shared" ca="1" si="154"/>
        <v>2.3148148148148147E-3</v>
      </c>
      <c r="AX213">
        <f t="shared" si="177"/>
        <v>209</v>
      </c>
      <c r="AY213" s="33">
        <v>7.8878706885581211E-4</v>
      </c>
    </row>
    <row r="214" spans="1:51">
      <c r="A214" s="2">
        <v>28</v>
      </c>
      <c r="B214" s="1">
        <f t="shared" si="140"/>
        <v>3.2407407407407406E-4</v>
      </c>
      <c r="C214" s="5">
        <f t="shared" si="155"/>
        <v>0.79087962962962977</v>
      </c>
      <c r="D214" s="18">
        <f t="shared" si="134"/>
        <v>0.79087962962962977</v>
      </c>
      <c r="E214" s="21">
        <f t="shared" ca="1" si="156"/>
        <v>0</v>
      </c>
      <c r="F214" s="18">
        <f t="shared" ca="1" si="157"/>
        <v>0.79087962962962977</v>
      </c>
      <c r="G214" s="25">
        <f t="shared" ca="1" si="141"/>
        <v>18</v>
      </c>
      <c r="H214" s="18">
        <f t="shared" ca="1" si="158"/>
        <v>2.0833333333333335E-4</v>
      </c>
      <c r="I214" s="18">
        <f t="shared" ca="1" si="159"/>
        <v>0.79108796296296313</v>
      </c>
      <c r="J214" s="16">
        <f t="shared" ca="1" si="160"/>
        <v>0.79108796296296313</v>
      </c>
      <c r="K214" s="23">
        <f t="shared" ca="1" si="161"/>
        <v>9.6064814814811328E-4</v>
      </c>
      <c r="L214" s="16">
        <f t="shared" ca="1" si="162"/>
        <v>0.79204861111111124</v>
      </c>
      <c r="M214" s="15">
        <f t="shared" ca="1" si="142"/>
        <v>27</v>
      </c>
      <c r="N214" s="16">
        <f t="shared" ca="1" si="143"/>
        <v>3.1250000000000001E-4</v>
      </c>
      <c r="O214" s="16">
        <f t="shared" ca="1" si="163"/>
        <v>0.79236111111111129</v>
      </c>
      <c r="P214" s="14">
        <f t="shared" ca="1" si="164"/>
        <v>0.79236111111111129</v>
      </c>
      <c r="Q214" s="23">
        <f>0</f>
        <v>0</v>
      </c>
      <c r="R214" s="14">
        <f t="shared" ca="1" si="165"/>
        <v>0.79236111111111129</v>
      </c>
      <c r="S214" s="13">
        <f t="shared" ca="1" si="144"/>
        <v>42</v>
      </c>
      <c r="T214" s="14">
        <f t="shared" ca="1" si="145"/>
        <v>4.861111111111111E-4</v>
      </c>
      <c r="U214" s="14">
        <f t="shared" ca="1" si="166"/>
        <v>0.79284722222222237</v>
      </c>
      <c r="V214" s="12">
        <f t="shared" ca="1" si="167"/>
        <v>0.79284722222222237</v>
      </c>
      <c r="W214" s="23">
        <f>0</f>
        <v>0</v>
      </c>
      <c r="X214" s="12">
        <f t="shared" ca="1" si="168"/>
        <v>0.79284722222222237</v>
      </c>
      <c r="Y214" s="11">
        <f t="shared" ca="1" si="146"/>
        <v>38</v>
      </c>
      <c r="Z214" s="12">
        <f t="shared" ca="1" si="147"/>
        <v>4.3981481481481481E-4</v>
      </c>
      <c r="AA214" s="12">
        <f t="shared" ca="1" si="169"/>
        <v>0.79328703703703718</v>
      </c>
      <c r="AB214" s="10">
        <f t="shared" ca="1" si="170"/>
        <v>0.79328703703703718</v>
      </c>
      <c r="AC214" s="45">
        <f t="shared" ca="1" si="148"/>
        <v>0</v>
      </c>
      <c r="AD214" s="10">
        <f t="shared" ca="1" si="171"/>
        <v>0.79328703703703718</v>
      </c>
      <c r="AE214" s="9">
        <f t="shared" ca="1" si="135"/>
        <v>43</v>
      </c>
      <c r="AF214" s="10">
        <f t="shared" ca="1" si="149"/>
        <v>4.9768518518518521E-4</v>
      </c>
      <c r="AG214" s="10">
        <f t="shared" ca="1" si="172"/>
        <v>0.79378472222222241</v>
      </c>
      <c r="AH214" s="9" t="str">
        <f t="shared" ca="1" si="136"/>
        <v>Bowl</v>
      </c>
      <c r="AI214" s="8">
        <f t="shared" ca="1" si="173"/>
        <v>0.79378472222222241</v>
      </c>
      <c r="AJ214" s="23">
        <f t="shared" ca="1" si="174"/>
        <v>0</v>
      </c>
      <c r="AK214" s="8">
        <f t="shared" ca="1" si="176"/>
        <v>0.79378472222222241</v>
      </c>
      <c r="AL214" s="7">
        <f t="shared" ca="1" si="137"/>
        <v>18</v>
      </c>
      <c r="AM214" s="8">
        <f t="shared" ca="1" si="150"/>
        <v>2.0833333333333335E-4</v>
      </c>
      <c r="AN214" s="8">
        <f t="shared" ca="1" si="151"/>
        <v>0.79399305555555577</v>
      </c>
      <c r="AO214" s="7" t="str">
        <f t="shared" ca="1" si="138"/>
        <v>Debit</v>
      </c>
      <c r="AP214" s="1">
        <f t="shared" ca="1" si="152"/>
        <v>9.6064814814811328E-4</v>
      </c>
      <c r="AQ214" s="1">
        <f t="shared" ca="1" si="139"/>
        <v>2.1527777777777778E-3</v>
      </c>
      <c r="AR214">
        <f t="shared" si="153"/>
        <v>1</v>
      </c>
      <c r="AS214" s="33">
        <f t="shared" ca="1" si="175"/>
        <v>9.6064814814811328E-4</v>
      </c>
      <c r="AT214" s="33">
        <f t="shared" ca="1" si="154"/>
        <v>2.1527777777777778E-3</v>
      </c>
      <c r="AX214">
        <f t="shared" si="177"/>
        <v>210</v>
      </c>
      <c r="AY214" s="33">
        <v>7.138936617029799E-4</v>
      </c>
    </row>
    <row r="215" spans="1:51">
      <c r="A215" s="2">
        <v>128</v>
      </c>
      <c r="B215" s="1">
        <f t="shared" si="140"/>
        <v>1.4814814814814814E-3</v>
      </c>
      <c r="C215" s="5">
        <f t="shared" si="155"/>
        <v>0.79236111111111129</v>
      </c>
      <c r="D215" s="18">
        <f t="shared" si="134"/>
        <v>0.79236111111111129</v>
      </c>
      <c r="E215" s="21">
        <f t="shared" ca="1" si="156"/>
        <v>0</v>
      </c>
      <c r="F215" s="18">
        <f t="shared" ca="1" si="157"/>
        <v>0.79236111111111129</v>
      </c>
      <c r="G215" s="25">
        <f t="shared" ca="1" si="141"/>
        <v>16</v>
      </c>
      <c r="H215" s="18">
        <f t="shared" ca="1" si="158"/>
        <v>1.8518518518518518E-4</v>
      </c>
      <c r="I215" s="18">
        <f t="shared" ca="1" si="159"/>
        <v>0.79254629629629647</v>
      </c>
      <c r="J215" s="16">
        <f t="shared" ca="1" si="160"/>
        <v>0.79254629629629647</v>
      </c>
      <c r="K215" s="23">
        <f t="shared" ca="1" si="161"/>
        <v>7.407407407407085E-4</v>
      </c>
      <c r="L215" s="16">
        <f t="shared" ca="1" si="162"/>
        <v>0.79328703703703718</v>
      </c>
      <c r="M215" s="15">
        <f t="shared" ca="1" si="142"/>
        <v>25</v>
      </c>
      <c r="N215" s="16">
        <f t="shared" ca="1" si="143"/>
        <v>2.8935185185185184E-4</v>
      </c>
      <c r="O215" s="16">
        <f t="shared" ca="1" si="163"/>
        <v>0.79357638888888904</v>
      </c>
      <c r="P215" s="14">
        <f t="shared" ca="1" si="164"/>
        <v>0.79357638888888904</v>
      </c>
      <c r="Q215" s="23">
        <f>0</f>
        <v>0</v>
      </c>
      <c r="R215" s="14">
        <f t="shared" ca="1" si="165"/>
        <v>0.79357638888888904</v>
      </c>
      <c r="S215" s="13">
        <f t="shared" ca="1" si="144"/>
        <v>25</v>
      </c>
      <c r="T215" s="14">
        <f t="shared" ca="1" si="145"/>
        <v>2.8935185185185184E-4</v>
      </c>
      <c r="U215" s="14">
        <f t="shared" ca="1" si="166"/>
        <v>0.7938657407407409</v>
      </c>
      <c r="V215" s="12">
        <f t="shared" ca="1" si="167"/>
        <v>0.7938657407407409</v>
      </c>
      <c r="W215" s="23">
        <f>0</f>
        <v>0</v>
      </c>
      <c r="X215" s="12">
        <f t="shared" ca="1" si="168"/>
        <v>0.7938657407407409</v>
      </c>
      <c r="Y215" s="11">
        <f t="shared" ca="1" si="146"/>
        <v>26</v>
      </c>
      <c r="Z215" s="12">
        <f t="shared" ca="1" si="147"/>
        <v>3.0092592592592595E-4</v>
      </c>
      <c r="AA215" s="12">
        <f t="shared" ca="1" si="169"/>
        <v>0.7941666666666668</v>
      </c>
      <c r="AB215" s="10">
        <f t="shared" ca="1" si="170"/>
        <v>0.7941666666666668</v>
      </c>
      <c r="AC215" s="45">
        <f t="shared" ca="1" si="148"/>
        <v>0</v>
      </c>
      <c r="AD215" s="10">
        <f t="shared" ca="1" si="171"/>
        <v>0.7941666666666668</v>
      </c>
      <c r="AE215" s="9">
        <f t="shared" ca="1" si="135"/>
        <v>57</v>
      </c>
      <c r="AF215" s="10">
        <f t="shared" ca="1" si="149"/>
        <v>6.5972222222222224E-4</v>
      </c>
      <c r="AG215" s="10">
        <f t="shared" ca="1" si="172"/>
        <v>0.79482638888888901</v>
      </c>
      <c r="AH215" s="9" t="str">
        <f t="shared" ca="1" si="136"/>
        <v>Quesadilla</v>
      </c>
      <c r="AI215" s="8">
        <f t="shared" ca="1" si="173"/>
        <v>0.79482638888888901</v>
      </c>
      <c r="AJ215" s="23">
        <f t="shared" ca="1" si="174"/>
        <v>0</v>
      </c>
      <c r="AK215" s="8">
        <f t="shared" ca="1" si="176"/>
        <v>0.79482638888888901</v>
      </c>
      <c r="AL215" s="7">
        <f t="shared" ca="1" si="137"/>
        <v>29</v>
      </c>
      <c r="AM215" s="8">
        <f t="shared" ca="1" si="150"/>
        <v>3.3564814814814812E-4</v>
      </c>
      <c r="AN215" s="8">
        <f t="shared" ca="1" si="151"/>
        <v>0.79516203703703714</v>
      </c>
      <c r="AO215" s="7" t="str">
        <f t="shared" ca="1" si="138"/>
        <v>Debit</v>
      </c>
      <c r="AP215" s="1">
        <f t="shared" ca="1" si="152"/>
        <v>7.407407407407085E-4</v>
      </c>
      <c r="AQ215" s="1">
        <f t="shared" ca="1" si="139"/>
        <v>2.0601851851851853E-3</v>
      </c>
      <c r="AR215">
        <f t="shared" si="153"/>
        <v>1</v>
      </c>
      <c r="AS215" s="33">
        <f t="shared" ca="1" si="175"/>
        <v>7.407407407407085E-4</v>
      </c>
      <c r="AT215" s="33">
        <f t="shared" ca="1" si="154"/>
        <v>2.0601851851851853E-3</v>
      </c>
      <c r="AX215">
        <f t="shared" si="177"/>
        <v>211</v>
      </c>
      <c r="AY215" s="33">
        <v>1.1664757541047241E-3</v>
      </c>
    </row>
    <row r="216" spans="1:51">
      <c r="A216" s="2">
        <v>155</v>
      </c>
      <c r="B216" s="1">
        <f t="shared" si="140"/>
        <v>1.7939814814814815E-3</v>
      </c>
      <c r="C216" s="5">
        <f t="shared" si="155"/>
        <v>0.79415509259259276</v>
      </c>
      <c r="D216" s="18">
        <f t="shared" si="134"/>
        <v>0.79415509259259276</v>
      </c>
      <c r="E216" s="21">
        <f t="shared" ca="1" si="156"/>
        <v>0</v>
      </c>
      <c r="F216" s="18">
        <f t="shared" ca="1" si="157"/>
        <v>0.79415509259259276</v>
      </c>
      <c r="G216" s="25">
        <f t="shared" ca="1" si="141"/>
        <v>17</v>
      </c>
      <c r="H216" s="18">
        <f t="shared" ca="1" si="158"/>
        <v>1.9675925925925926E-4</v>
      </c>
      <c r="I216" s="18">
        <f t="shared" ca="1" si="159"/>
        <v>0.79435185185185198</v>
      </c>
      <c r="J216" s="16">
        <f t="shared" ca="1" si="160"/>
        <v>0.79435185185185198</v>
      </c>
      <c r="K216" s="23">
        <f t="shared" ca="1" si="161"/>
        <v>0</v>
      </c>
      <c r="L216" s="16">
        <f t="shared" ca="1" si="162"/>
        <v>0.79435185185185198</v>
      </c>
      <c r="M216" s="15">
        <f t="shared" ca="1" si="142"/>
        <v>21</v>
      </c>
      <c r="N216" s="16">
        <f t="shared" ca="1" si="143"/>
        <v>2.4305555555555555E-4</v>
      </c>
      <c r="O216" s="16">
        <f t="shared" ca="1" si="163"/>
        <v>0.79459490740740757</v>
      </c>
      <c r="P216" s="14">
        <f t="shared" ca="1" si="164"/>
        <v>0.79459490740740757</v>
      </c>
      <c r="Q216" s="23">
        <f>0</f>
        <v>0</v>
      </c>
      <c r="R216" s="14">
        <f t="shared" ca="1" si="165"/>
        <v>0.79459490740740757</v>
      </c>
      <c r="S216" s="13">
        <f t="shared" ca="1" si="144"/>
        <v>45</v>
      </c>
      <c r="T216" s="14">
        <f t="shared" ca="1" si="145"/>
        <v>5.2083333333333333E-4</v>
      </c>
      <c r="U216" s="14">
        <f t="shared" ca="1" si="166"/>
        <v>0.79511574074074087</v>
      </c>
      <c r="V216" s="12">
        <f t="shared" ca="1" si="167"/>
        <v>0.79511574074074087</v>
      </c>
      <c r="W216" s="23">
        <f>0</f>
        <v>0</v>
      </c>
      <c r="X216" s="12">
        <f t="shared" ca="1" si="168"/>
        <v>0.79511574074074087</v>
      </c>
      <c r="Y216" s="11">
        <f t="shared" ca="1" si="146"/>
        <v>47</v>
      </c>
      <c r="Z216" s="12">
        <f t="shared" ca="1" si="147"/>
        <v>5.4398148148148144E-4</v>
      </c>
      <c r="AA216" s="12">
        <f t="shared" ca="1" si="169"/>
        <v>0.79565972222222237</v>
      </c>
      <c r="AB216" s="10">
        <f t="shared" ca="1" si="170"/>
        <v>0.79565972222222237</v>
      </c>
      <c r="AC216" s="45">
        <f t="shared" ca="1" si="148"/>
        <v>0</v>
      </c>
      <c r="AD216" s="10">
        <f t="shared" ca="1" si="171"/>
        <v>0.79565972222222237</v>
      </c>
      <c r="AE216" s="9">
        <f t="shared" ca="1" si="135"/>
        <v>46</v>
      </c>
      <c r="AF216" s="10">
        <f t="shared" ca="1" si="149"/>
        <v>5.3240740740740744E-4</v>
      </c>
      <c r="AG216" s="10">
        <f t="shared" ca="1" si="172"/>
        <v>0.79619212962962982</v>
      </c>
      <c r="AH216" s="9" t="str">
        <f t="shared" ca="1" si="136"/>
        <v>Bowl</v>
      </c>
      <c r="AI216" s="8">
        <f t="shared" ca="1" si="173"/>
        <v>0.79619212962962982</v>
      </c>
      <c r="AJ216" s="23">
        <f t="shared" ca="1" si="174"/>
        <v>0</v>
      </c>
      <c r="AK216" s="8">
        <f t="shared" ca="1" si="176"/>
        <v>0.79619212962962982</v>
      </c>
      <c r="AL216" s="7">
        <f t="shared" ca="1" si="137"/>
        <v>12</v>
      </c>
      <c r="AM216" s="8">
        <f t="shared" ca="1" si="150"/>
        <v>1.3888888888888889E-4</v>
      </c>
      <c r="AN216" s="8">
        <f t="shared" ca="1" si="151"/>
        <v>0.79633101851851873</v>
      </c>
      <c r="AO216" s="7" t="str">
        <f t="shared" ca="1" si="138"/>
        <v>Debit</v>
      </c>
      <c r="AP216" s="1">
        <f t="shared" ca="1" si="152"/>
        <v>0</v>
      </c>
      <c r="AQ216" s="1">
        <f t="shared" ca="1" si="139"/>
        <v>2.1759259259259258E-3</v>
      </c>
      <c r="AR216">
        <f t="shared" si="153"/>
        <v>1</v>
      </c>
      <c r="AS216" s="33">
        <f t="shared" ca="1" si="175"/>
        <v>0</v>
      </c>
      <c r="AT216" s="33">
        <f t="shared" ca="1" si="154"/>
        <v>2.1759259259259258E-3</v>
      </c>
      <c r="AX216">
        <f t="shared" si="177"/>
        <v>212</v>
      </c>
      <c r="AY216" s="33">
        <v>6.0149389079811847E-4</v>
      </c>
    </row>
    <row r="217" spans="1:51">
      <c r="A217" s="2">
        <v>158</v>
      </c>
      <c r="B217" s="1">
        <f t="shared" si="140"/>
        <v>1.8287037037037037E-3</v>
      </c>
      <c r="C217" s="5">
        <f t="shared" si="155"/>
        <v>0.79598379629629645</v>
      </c>
      <c r="D217" s="18">
        <f t="shared" si="134"/>
        <v>0.79598379629629645</v>
      </c>
      <c r="E217" s="21">
        <f t="shared" ca="1" si="156"/>
        <v>0</v>
      </c>
      <c r="F217" s="18">
        <f t="shared" ca="1" si="157"/>
        <v>0.79598379629629645</v>
      </c>
      <c r="G217" s="25">
        <f t="shared" ca="1" si="141"/>
        <v>16</v>
      </c>
      <c r="H217" s="18">
        <f t="shared" ca="1" si="158"/>
        <v>1.8518518518518518E-4</v>
      </c>
      <c r="I217" s="18">
        <f t="shared" ca="1" si="159"/>
        <v>0.79616898148148163</v>
      </c>
      <c r="J217" s="16">
        <f t="shared" ca="1" si="160"/>
        <v>0.79616898148148163</v>
      </c>
      <c r="K217" s="23">
        <f t="shared" ca="1" si="161"/>
        <v>0</v>
      </c>
      <c r="L217" s="16">
        <f t="shared" ca="1" si="162"/>
        <v>0.79616898148148163</v>
      </c>
      <c r="M217" s="15">
        <f t="shared" ca="1" si="142"/>
        <v>25</v>
      </c>
      <c r="N217" s="16">
        <f t="shared" ca="1" si="143"/>
        <v>2.8935185185185184E-4</v>
      </c>
      <c r="O217" s="16">
        <f t="shared" ca="1" si="163"/>
        <v>0.79645833333333349</v>
      </c>
      <c r="P217" s="14">
        <f t="shared" ca="1" si="164"/>
        <v>0.79645833333333349</v>
      </c>
      <c r="Q217" s="23">
        <f>0</f>
        <v>0</v>
      </c>
      <c r="R217" s="14">
        <f t="shared" ca="1" si="165"/>
        <v>0.79645833333333349</v>
      </c>
      <c r="S217" s="13">
        <f t="shared" ca="1" si="144"/>
        <v>44</v>
      </c>
      <c r="T217" s="14">
        <f t="shared" ca="1" si="145"/>
        <v>5.0925925925925921E-4</v>
      </c>
      <c r="U217" s="14">
        <f t="shared" ca="1" si="166"/>
        <v>0.79696759259259276</v>
      </c>
      <c r="V217" s="12">
        <f t="shared" ca="1" si="167"/>
        <v>0.79696759259259276</v>
      </c>
      <c r="W217" s="23">
        <f>0</f>
        <v>0</v>
      </c>
      <c r="X217" s="12">
        <f t="shared" ca="1" si="168"/>
        <v>0.79696759259259276</v>
      </c>
      <c r="Y217" s="11">
        <f t="shared" ca="1" si="146"/>
        <v>30</v>
      </c>
      <c r="Z217" s="12">
        <f t="shared" ca="1" si="147"/>
        <v>3.4722222222222224E-4</v>
      </c>
      <c r="AA217" s="12">
        <f t="shared" ca="1" si="169"/>
        <v>0.79731481481481503</v>
      </c>
      <c r="AB217" s="10">
        <f t="shared" ca="1" si="170"/>
        <v>0.79731481481481503</v>
      </c>
      <c r="AC217" s="45">
        <f t="shared" ca="1" si="148"/>
        <v>0</v>
      </c>
      <c r="AD217" s="10">
        <f t="shared" ca="1" si="171"/>
        <v>0.79731481481481503</v>
      </c>
      <c r="AE217" s="9">
        <f t="shared" ca="1" si="135"/>
        <v>49</v>
      </c>
      <c r="AF217" s="10">
        <f t="shared" ca="1" si="149"/>
        <v>5.6712962962962967E-4</v>
      </c>
      <c r="AG217" s="10">
        <f t="shared" ca="1" si="172"/>
        <v>0.79788194444444471</v>
      </c>
      <c r="AH217" s="9" t="str">
        <f t="shared" ca="1" si="136"/>
        <v>Bowl</v>
      </c>
      <c r="AI217" s="8">
        <f t="shared" ca="1" si="173"/>
        <v>0.79788194444444471</v>
      </c>
      <c r="AJ217" s="23">
        <f t="shared" ca="1" si="174"/>
        <v>0</v>
      </c>
      <c r="AK217" s="8">
        <f t="shared" ca="1" si="176"/>
        <v>0.79788194444444471</v>
      </c>
      <c r="AL217" s="7">
        <f t="shared" ca="1" si="137"/>
        <v>18</v>
      </c>
      <c r="AM217" s="8">
        <f t="shared" ca="1" si="150"/>
        <v>2.0833333333333335E-4</v>
      </c>
      <c r="AN217" s="8">
        <f t="shared" ca="1" si="151"/>
        <v>0.79809027777777808</v>
      </c>
      <c r="AO217" s="7" t="str">
        <f t="shared" ca="1" si="138"/>
        <v>Debit</v>
      </c>
      <c r="AP217" s="1">
        <f t="shared" ca="1" si="152"/>
        <v>0</v>
      </c>
      <c r="AQ217" s="1">
        <f t="shared" ca="1" si="139"/>
        <v>2.1064814814814817E-3</v>
      </c>
      <c r="AR217">
        <f t="shared" si="153"/>
        <v>1</v>
      </c>
      <c r="AS217" s="33">
        <f t="shared" ca="1" si="175"/>
        <v>0</v>
      </c>
      <c r="AT217" s="33">
        <f t="shared" ca="1" si="154"/>
        <v>2.1064814814814817E-3</v>
      </c>
      <c r="AX217">
        <f t="shared" si="177"/>
        <v>213</v>
      </c>
      <c r="AY217" s="33">
        <v>6.8239308896526191E-4</v>
      </c>
    </row>
    <row r="218" spans="1:51">
      <c r="A218" s="2">
        <v>161</v>
      </c>
      <c r="B218" s="1">
        <f t="shared" si="140"/>
        <v>1.8634259259259259E-3</v>
      </c>
      <c r="C218" s="5">
        <f t="shared" si="155"/>
        <v>0.79784722222222237</v>
      </c>
      <c r="D218" s="18">
        <f t="shared" si="134"/>
        <v>0.79784722222222237</v>
      </c>
      <c r="E218" s="21">
        <f t="shared" ca="1" si="156"/>
        <v>0</v>
      </c>
      <c r="F218" s="18">
        <f t="shared" ca="1" si="157"/>
        <v>0.79784722222222237</v>
      </c>
      <c r="G218" s="25">
        <f t="shared" ca="1" si="141"/>
        <v>23</v>
      </c>
      <c r="H218" s="18">
        <f t="shared" ca="1" si="158"/>
        <v>2.6620370370370372E-4</v>
      </c>
      <c r="I218" s="18">
        <f t="shared" ca="1" si="159"/>
        <v>0.79811342592592605</v>
      </c>
      <c r="J218" s="16">
        <f t="shared" ca="1" si="160"/>
        <v>0.79811342592592605</v>
      </c>
      <c r="K218" s="23">
        <f t="shared" ca="1" si="161"/>
        <v>0</v>
      </c>
      <c r="L218" s="16">
        <f t="shared" ca="1" si="162"/>
        <v>0.79811342592592605</v>
      </c>
      <c r="M218" s="15">
        <f t="shared" ca="1" si="142"/>
        <v>21</v>
      </c>
      <c r="N218" s="16">
        <f t="shared" ca="1" si="143"/>
        <v>2.4305555555555555E-4</v>
      </c>
      <c r="O218" s="16">
        <f t="shared" ca="1" si="163"/>
        <v>0.79835648148148164</v>
      </c>
      <c r="P218" s="14">
        <f t="shared" ca="1" si="164"/>
        <v>0.79835648148148164</v>
      </c>
      <c r="Q218" s="23">
        <f>0</f>
        <v>0</v>
      </c>
      <c r="R218" s="14">
        <f t="shared" ca="1" si="165"/>
        <v>0.79835648148148164</v>
      </c>
      <c r="S218" s="13">
        <f t="shared" ca="1" si="144"/>
        <v>41</v>
      </c>
      <c r="T218" s="14">
        <f t="shared" ca="1" si="145"/>
        <v>4.7453703703703704E-4</v>
      </c>
      <c r="U218" s="14">
        <f t="shared" ca="1" si="166"/>
        <v>0.79883101851851868</v>
      </c>
      <c r="V218" s="12">
        <f t="shared" ca="1" si="167"/>
        <v>0.79883101851851868</v>
      </c>
      <c r="W218" s="23">
        <f>0</f>
        <v>0</v>
      </c>
      <c r="X218" s="12">
        <f t="shared" ca="1" si="168"/>
        <v>0.79883101851851868</v>
      </c>
      <c r="Y218" s="11">
        <f t="shared" ca="1" si="146"/>
        <v>38</v>
      </c>
      <c r="Z218" s="12">
        <f t="shared" ca="1" si="147"/>
        <v>4.3981481481481481E-4</v>
      </c>
      <c r="AA218" s="12">
        <f t="shared" ca="1" si="169"/>
        <v>0.79927083333333349</v>
      </c>
      <c r="AB218" s="10">
        <f t="shared" ca="1" si="170"/>
        <v>0.79927083333333349</v>
      </c>
      <c r="AC218" s="45">
        <f t="shared" ca="1" si="148"/>
        <v>0</v>
      </c>
      <c r="AD218" s="10">
        <f t="shared" ca="1" si="171"/>
        <v>0.79927083333333349</v>
      </c>
      <c r="AE218" s="9">
        <f t="shared" ca="1" si="135"/>
        <v>32</v>
      </c>
      <c r="AF218" s="10">
        <f t="shared" ca="1" si="149"/>
        <v>3.7037037037037035E-4</v>
      </c>
      <c r="AG218" s="10">
        <f t="shared" ca="1" si="172"/>
        <v>0.79964120370370384</v>
      </c>
      <c r="AH218" s="9" t="str">
        <f t="shared" ca="1" si="136"/>
        <v>Bowl</v>
      </c>
      <c r="AI218" s="8">
        <f t="shared" ca="1" si="173"/>
        <v>0.79964120370370384</v>
      </c>
      <c r="AJ218" s="23">
        <f t="shared" ca="1" si="174"/>
        <v>0</v>
      </c>
      <c r="AK218" s="8">
        <f t="shared" ca="1" si="176"/>
        <v>0.79964120370370384</v>
      </c>
      <c r="AL218" s="7">
        <f t="shared" ca="1" si="137"/>
        <v>46</v>
      </c>
      <c r="AM218" s="8">
        <f t="shared" ca="1" si="150"/>
        <v>5.3240740740740744E-4</v>
      </c>
      <c r="AN218" s="8">
        <f t="shared" ca="1" si="151"/>
        <v>0.80017361111111129</v>
      </c>
      <c r="AO218" s="7" t="str">
        <f t="shared" ca="1" si="138"/>
        <v>Cash</v>
      </c>
      <c r="AP218" s="1">
        <f t="shared" ca="1" si="152"/>
        <v>0</v>
      </c>
      <c r="AQ218" s="1">
        <f t="shared" ca="1" si="139"/>
        <v>2.3263888888888887E-3</v>
      </c>
      <c r="AR218">
        <f t="shared" si="153"/>
        <v>1</v>
      </c>
      <c r="AS218" s="33">
        <f t="shared" ca="1" si="175"/>
        <v>0</v>
      </c>
      <c r="AT218" s="33">
        <f t="shared" ca="1" si="154"/>
        <v>2.3263888888888887E-3</v>
      </c>
      <c r="AX218">
        <f t="shared" si="177"/>
        <v>214</v>
      </c>
      <c r="AY218" s="33">
        <v>7.2224608629252245E-4</v>
      </c>
    </row>
    <row r="219" spans="1:51">
      <c r="A219" s="2">
        <v>70</v>
      </c>
      <c r="B219" s="1">
        <f t="shared" si="140"/>
        <v>8.1018518518518516E-4</v>
      </c>
      <c r="C219" s="5">
        <f t="shared" si="155"/>
        <v>0.79865740740740754</v>
      </c>
      <c r="D219" s="18">
        <f t="shared" si="134"/>
        <v>0.79865740740740754</v>
      </c>
      <c r="E219" s="21">
        <f t="shared" ca="1" si="156"/>
        <v>0</v>
      </c>
      <c r="F219" s="18">
        <f t="shared" ca="1" si="157"/>
        <v>0.79865740740740754</v>
      </c>
      <c r="G219" s="25">
        <f t="shared" ca="1" si="141"/>
        <v>27</v>
      </c>
      <c r="H219" s="18">
        <f t="shared" ca="1" si="158"/>
        <v>3.1250000000000001E-4</v>
      </c>
      <c r="I219" s="18">
        <f t="shared" ca="1" si="159"/>
        <v>0.79896990740740759</v>
      </c>
      <c r="J219" s="16">
        <f t="shared" ca="1" si="160"/>
        <v>0.79896990740740759</v>
      </c>
      <c r="K219" s="23">
        <f t="shared" ca="1" si="161"/>
        <v>3.0092592592589895E-4</v>
      </c>
      <c r="L219" s="16">
        <f t="shared" ca="1" si="162"/>
        <v>0.79927083333333349</v>
      </c>
      <c r="M219" s="15">
        <f t="shared" ca="1" si="142"/>
        <v>16</v>
      </c>
      <c r="N219" s="16">
        <f t="shared" ca="1" si="143"/>
        <v>1.8518518518518518E-4</v>
      </c>
      <c r="O219" s="16">
        <f t="shared" ca="1" si="163"/>
        <v>0.79945601851851866</v>
      </c>
      <c r="P219" s="14">
        <f t="shared" ca="1" si="164"/>
        <v>0.79945601851851866</v>
      </c>
      <c r="Q219" s="23">
        <f>0</f>
        <v>0</v>
      </c>
      <c r="R219" s="14">
        <f t="shared" ca="1" si="165"/>
        <v>0.79945601851851866</v>
      </c>
      <c r="S219" s="13">
        <f t="shared" ca="1" si="144"/>
        <v>32</v>
      </c>
      <c r="T219" s="14">
        <f t="shared" ca="1" si="145"/>
        <v>3.7037037037037035E-4</v>
      </c>
      <c r="U219" s="14">
        <f t="shared" ca="1" si="166"/>
        <v>0.79982638888888902</v>
      </c>
      <c r="V219" s="12">
        <f t="shared" ca="1" si="167"/>
        <v>0.79982638888888902</v>
      </c>
      <c r="W219" s="23">
        <f>0</f>
        <v>0</v>
      </c>
      <c r="X219" s="12">
        <f t="shared" ca="1" si="168"/>
        <v>0.79982638888888902</v>
      </c>
      <c r="Y219" s="11">
        <f t="shared" ca="1" si="146"/>
        <v>35</v>
      </c>
      <c r="Z219" s="12">
        <f t="shared" ca="1" si="147"/>
        <v>4.0509259259259258E-4</v>
      </c>
      <c r="AA219" s="12">
        <f t="shared" ca="1" si="169"/>
        <v>0.8002314814814816</v>
      </c>
      <c r="AB219" s="10">
        <f t="shared" ca="1" si="170"/>
        <v>0.8002314814814816</v>
      </c>
      <c r="AC219" s="45">
        <f t="shared" ca="1" si="148"/>
        <v>0</v>
      </c>
      <c r="AD219" s="10">
        <f t="shared" ca="1" si="171"/>
        <v>0.8002314814814816</v>
      </c>
      <c r="AE219" s="9">
        <f t="shared" ca="1" si="135"/>
        <v>46</v>
      </c>
      <c r="AF219" s="10">
        <f t="shared" ca="1" si="149"/>
        <v>5.3240740740740744E-4</v>
      </c>
      <c r="AG219" s="10">
        <f t="shared" ca="1" si="172"/>
        <v>0.80076388888888905</v>
      </c>
      <c r="AH219" s="9" t="str">
        <f t="shared" ca="1" si="136"/>
        <v>Bowl</v>
      </c>
      <c r="AI219" s="8">
        <f t="shared" ca="1" si="173"/>
        <v>0.80076388888888905</v>
      </c>
      <c r="AJ219" s="23">
        <f t="shared" ca="1" si="174"/>
        <v>0</v>
      </c>
      <c r="AK219" s="8">
        <f t="shared" ca="1" si="176"/>
        <v>0.80076388888888905</v>
      </c>
      <c r="AL219" s="7">
        <f t="shared" ca="1" si="137"/>
        <v>18</v>
      </c>
      <c r="AM219" s="8">
        <f t="shared" ca="1" si="150"/>
        <v>2.0833333333333335E-4</v>
      </c>
      <c r="AN219" s="8">
        <f t="shared" ca="1" si="151"/>
        <v>0.80097222222222242</v>
      </c>
      <c r="AO219" s="7" t="str">
        <f t="shared" ca="1" si="138"/>
        <v>Debit</v>
      </c>
      <c r="AP219" s="1">
        <f t="shared" ca="1" si="152"/>
        <v>3.0092592592589895E-4</v>
      </c>
      <c r="AQ219" s="1">
        <f t="shared" ca="1" si="139"/>
        <v>2.0138888888888888E-3</v>
      </c>
      <c r="AR219">
        <f t="shared" si="153"/>
        <v>1</v>
      </c>
      <c r="AS219" s="33">
        <f t="shared" ca="1" si="175"/>
        <v>3.0092592592589895E-4</v>
      </c>
      <c r="AT219" s="33">
        <f t="shared" ca="1" si="154"/>
        <v>2.0138888888888888E-3</v>
      </c>
      <c r="AX219">
        <f t="shared" si="177"/>
        <v>215</v>
      </c>
      <c r="AY219" s="33">
        <v>8.2907757413777791E-4</v>
      </c>
    </row>
    <row r="220" spans="1:51">
      <c r="A220" s="2">
        <v>114</v>
      </c>
      <c r="B220" s="1">
        <f t="shared" si="140"/>
        <v>1.3194444444444445E-3</v>
      </c>
      <c r="C220" s="5">
        <f t="shared" si="155"/>
        <v>0.79997685185185197</v>
      </c>
      <c r="D220" s="18">
        <f t="shared" si="134"/>
        <v>0.79997685185185197</v>
      </c>
      <c r="E220" s="21">
        <f t="shared" ca="1" si="156"/>
        <v>0</v>
      </c>
      <c r="F220" s="18">
        <f t="shared" ca="1" si="157"/>
        <v>0.79997685185185197</v>
      </c>
      <c r="G220" s="25">
        <f t="shared" ca="1" si="141"/>
        <v>23</v>
      </c>
      <c r="H220" s="18">
        <f t="shared" ca="1" si="158"/>
        <v>2.6620370370370372E-4</v>
      </c>
      <c r="I220" s="18">
        <f t="shared" ca="1" si="159"/>
        <v>0.80024305555555564</v>
      </c>
      <c r="J220" s="16">
        <f t="shared" ca="1" si="160"/>
        <v>0.80024305555555564</v>
      </c>
      <c r="K220" s="23">
        <f t="shared" ca="1" si="161"/>
        <v>0</v>
      </c>
      <c r="L220" s="16">
        <f t="shared" ca="1" si="162"/>
        <v>0.80024305555555564</v>
      </c>
      <c r="M220" s="15">
        <f t="shared" ca="1" si="142"/>
        <v>22</v>
      </c>
      <c r="N220" s="16">
        <f t="shared" ca="1" si="143"/>
        <v>2.5462962962962961E-4</v>
      </c>
      <c r="O220" s="16">
        <f t="shared" ca="1" si="163"/>
        <v>0.80049768518518527</v>
      </c>
      <c r="P220" s="14">
        <f t="shared" ca="1" si="164"/>
        <v>0.80049768518518527</v>
      </c>
      <c r="Q220" s="23">
        <f>0</f>
        <v>0</v>
      </c>
      <c r="R220" s="14">
        <f t="shared" ca="1" si="165"/>
        <v>0.80049768518518527</v>
      </c>
      <c r="S220" s="13">
        <f t="shared" ca="1" si="144"/>
        <v>24</v>
      </c>
      <c r="T220" s="14">
        <f t="shared" ca="1" si="145"/>
        <v>2.7777777777777778E-4</v>
      </c>
      <c r="U220" s="14">
        <f t="shared" ca="1" si="166"/>
        <v>0.80077546296296309</v>
      </c>
      <c r="V220" s="12">
        <f t="shared" ca="1" si="167"/>
        <v>0.80077546296296309</v>
      </c>
      <c r="W220" s="23">
        <f>0</f>
        <v>0</v>
      </c>
      <c r="X220" s="12">
        <f t="shared" ca="1" si="168"/>
        <v>0.80077546296296309</v>
      </c>
      <c r="Y220" s="11">
        <f t="shared" ca="1" si="146"/>
        <v>31</v>
      </c>
      <c r="Z220" s="12">
        <f t="shared" ca="1" si="147"/>
        <v>3.5879629629629629E-4</v>
      </c>
      <c r="AA220" s="12">
        <f t="shared" ca="1" si="169"/>
        <v>0.80113425925925941</v>
      </c>
      <c r="AB220" s="10">
        <f t="shared" ca="1" si="170"/>
        <v>0.80113425925925941</v>
      </c>
      <c r="AC220" s="45">
        <f t="shared" ca="1" si="148"/>
        <v>0</v>
      </c>
      <c r="AD220" s="10">
        <f t="shared" ca="1" si="171"/>
        <v>0.80113425925925941</v>
      </c>
      <c r="AE220" s="9">
        <f t="shared" ca="1" si="135"/>
        <v>51</v>
      </c>
      <c r="AF220" s="10">
        <f t="shared" ca="1" si="149"/>
        <v>5.9027777777777778E-4</v>
      </c>
      <c r="AG220" s="10">
        <f t="shared" ca="1" si="172"/>
        <v>0.80172453703703717</v>
      </c>
      <c r="AH220" s="9" t="str">
        <f t="shared" ca="1" si="136"/>
        <v>Quesadilla</v>
      </c>
      <c r="AI220" s="8">
        <f t="shared" ca="1" si="173"/>
        <v>0.80172453703703717</v>
      </c>
      <c r="AJ220" s="23">
        <f t="shared" ca="1" si="174"/>
        <v>0</v>
      </c>
      <c r="AK220" s="8">
        <f t="shared" ca="1" si="176"/>
        <v>0.80172453703703717</v>
      </c>
      <c r="AL220" s="7">
        <f t="shared" ca="1" si="137"/>
        <v>35</v>
      </c>
      <c r="AM220" s="8">
        <f t="shared" ca="1" si="150"/>
        <v>4.0509259259259258E-4</v>
      </c>
      <c r="AN220" s="8">
        <f t="shared" ca="1" si="151"/>
        <v>0.80212962962962975</v>
      </c>
      <c r="AO220" s="7" t="str">
        <f t="shared" ca="1" si="138"/>
        <v>Cash</v>
      </c>
      <c r="AP220" s="1">
        <f t="shared" ca="1" si="152"/>
        <v>0</v>
      </c>
      <c r="AQ220" s="1">
        <f t="shared" ca="1" si="139"/>
        <v>2.1527777777777778E-3</v>
      </c>
      <c r="AR220">
        <f t="shared" si="153"/>
        <v>1</v>
      </c>
      <c r="AS220" s="33">
        <f t="shared" ca="1" si="175"/>
        <v>0</v>
      </c>
      <c r="AT220" s="33">
        <f t="shared" ca="1" si="154"/>
        <v>2.1527777777777778E-3</v>
      </c>
      <c r="AX220">
        <f t="shared" si="177"/>
        <v>216</v>
      </c>
      <c r="AY220" s="33">
        <v>7.4503627338684195E-4</v>
      </c>
    </row>
    <row r="221" spans="1:51">
      <c r="A221" s="2">
        <v>61</v>
      </c>
      <c r="B221" s="1">
        <f t="shared" si="140"/>
        <v>7.0601851851851847E-4</v>
      </c>
      <c r="C221" s="5">
        <f t="shared" si="155"/>
        <v>0.80068287037037045</v>
      </c>
      <c r="D221" s="18">
        <f t="shared" si="134"/>
        <v>0.80068287037037045</v>
      </c>
      <c r="E221" s="21">
        <f t="shared" ca="1" si="156"/>
        <v>0</v>
      </c>
      <c r="F221" s="18">
        <f t="shared" ca="1" si="157"/>
        <v>0.80068287037037045</v>
      </c>
      <c r="G221" s="25">
        <f t="shared" ca="1" si="141"/>
        <v>12</v>
      </c>
      <c r="H221" s="18">
        <f t="shared" ca="1" si="158"/>
        <v>1.3888888888888889E-4</v>
      </c>
      <c r="I221" s="18">
        <f t="shared" ca="1" si="159"/>
        <v>0.80082175925925936</v>
      </c>
      <c r="J221" s="16">
        <f t="shared" ca="1" si="160"/>
        <v>0.80082175925925936</v>
      </c>
      <c r="K221" s="23">
        <f t="shared" ca="1" si="161"/>
        <v>3.1250000000004885E-4</v>
      </c>
      <c r="L221" s="16">
        <f t="shared" ca="1" si="162"/>
        <v>0.80113425925925941</v>
      </c>
      <c r="M221" s="15">
        <f t="shared" ca="1" si="142"/>
        <v>16</v>
      </c>
      <c r="N221" s="16">
        <f t="shared" ca="1" si="143"/>
        <v>1.8518518518518518E-4</v>
      </c>
      <c r="O221" s="16">
        <f t="shared" ca="1" si="163"/>
        <v>0.80131944444444458</v>
      </c>
      <c r="P221" s="14">
        <f t="shared" ca="1" si="164"/>
        <v>0.80131944444444458</v>
      </c>
      <c r="Q221" s="23">
        <f>0</f>
        <v>0</v>
      </c>
      <c r="R221" s="14">
        <f t="shared" ca="1" si="165"/>
        <v>0.80131944444444458</v>
      </c>
      <c r="S221" s="13">
        <f t="shared" ca="1" si="144"/>
        <v>19</v>
      </c>
      <c r="T221" s="14">
        <f t="shared" ca="1" si="145"/>
        <v>2.199074074074074E-4</v>
      </c>
      <c r="U221" s="14">
        <f t="shared" ca="1" si="166"/>
        <v>0.80153935185185199</v>
      </c>
      <c r="V221" s="12">
        <f t="shared" ca="1" si="167"/>
        <v>0.80153935185185199</v>
      </c>
      <c r="W221" s="23">
        <f>0</f>
        <v>0</v>
      </c>
      <c r="X221" s="12">
        <f t="shared" ca="1" si="168"/>
        <v>0.80153935185185199</v>
      </c>
      <c r="Y221" s="11">
        <f t="shared" ca="1" si="146"/>
        <v>39</v>
      </c>
      <c r="Z221" s="12">
        <f t="shared" ca="1" si="147"/>
        <v>4.5138888888888887E-4</v>
      </c>
      <c r="AA221" s="12">
        <f t="shared" ca="1" si="169"/>
        <v>0.80199074074074084</v>
      </c>
      <c r="AB221" s="10">
        <f t="shared" ca="1" si="170"/>
        <v>0.80199074074074084</v>
      </c>
      <c r="AC221" s="45">
        <f t="shared" ca="1" si="148"/>
        <v>0</v>
      </c>
      <c r="AD221" s="10">
        <f t="shared" ca="1" si="171"/>
        <v>0.80199074074074084</v>
      </c>
      <c r="AE221" s="9">
        <f t="shared" ca="1" si="135"/>
        <v>52</v>
      </c>
      <c r="AF221" s="10">
        <f t="shared" ca="1" si="149"/>
        <v>6.018518518518519E-4</v>
      </c>
      <c r="AG221" s="10">
        <f t="shared" ca="1" si="172"/>
        <v>0.80259259259259264</v>
      </c>
      <c r="AH221" s="9" t="str">
        <f t="shared" ca="1" si="136"/>
        <v>Quesadilla</v>
      </c>
      <c r="AI221" s="8">
        <f t="shared" ca="1" si="173"/>
        <v>0.80259259259259264</v>
      </c>
      <c r="AJ221" s="23">
        <f t="shared" ca="1" si="174"/>
        <v>0</v>
      </c>
      <c r="AK221" s="8">
        <f t="shared" ca="1" si="176"/>
        <v>0.80259259259259264</v>
      </c>
      <c r="AL221" s="7">
        <f t="shared" ca="1" si="137"/>
        <v>30</v>
      </c>
      <c r="AM221" s="8">
        <f t="shared" ca="1" si="150"/>
        <v>3.4722222222222224E-4</v>
      </c>
      <c r="AN221" s="8">
        <f t="shared" ca="1" si="151"/>
        <v>0.80293981481481491</v>
      </c>
      <c r="AO221" s="7" t="str">
        <f t="shared" ca="1" si="138"/>
        <v>Cash</v>
      </c>
      <c r="AP221" s="1">
        <f t="shared" ca="1" si="152"/>
        <v>3.1250000000004885E-4</v>
      </c>
      <c r="AQ221" s="1">
        <f t="shared" ca="1" si="139"/>
        <v>1.9444444444444446E-3</v>
      </c>
      <c r="AR221">
        <f t="shared" si="153"/>
        <v>1</v>
      </c>
      <c r="AS221" s="33">
        <f t="shared" ca="1" si="175"/>
        <v>3.1250000000004885E-4</v>
      </c>
      <c r="AT221" s="33">
        <f t="shared" ca="1" si="154"/>
        <v>1.9444444444444446E-3</v>
      </c>
      <c r="AX221">
        <f t="shared" si="177"/>
        <v>217</v>
      </c>
      <c r="AY221" s="33">
        <v>5.4927135038822749E-4</v>
      </c>
    </row>
    <row r="222" spans="1:51">
      <c r="A222" s="2">
        <v>97</v>
      </c>
      <c r="B222" s="1">
        <f t="shared" si="140"/>
        <v>1.1226851851851851E-3</v>
      </c>
      <c r="C222" s="5">
        <f t="shared" si="155"/>
        <v>0.80180555555555566</v>
      </c>
      <c r="D222" s="18">
        <f t="shared" si="134"/>
        <v>0.80180555555555566</v>
      </c>
      <c r="E222" s="21">
        <f t="shared" ca="1" si="156"/>
        <v>0</v>
      </c>
      <c r="F222" s="18">
        <f t="shared" ca="1" si="157"/>
        <v>0.80180555555555566</v>
      </c>
      <c r="G222" s="25">
        <f t="shared" ca="1" si="141"/>
        <v>13</v>
      </c>
      <c r="H222" s="18">
        <f t="shared" ca="1" si="158"/>
        <v>1.5046296296296297E-4</v>
      </c>
      <c r="I222" s="18">
        <f t="shared" ca="1" si="159"/>
        <v>0.80195601851851861</v>
      </c>
      <c r="J222" s="16">
        <f t="shared" ca="1" si="160"/>
        <v>0.80195601851851861</v>
      </c>
      <c r="K222" s="23">
        <f t="shared" ca="1" si="161"/>
        <v>3.472222222222765E-5</v>
      </c>
      <c r="L222" s="16">
        <f t="shared" ca="1" si="162"/>
        <v>0.80199074074074084</v>
      </c>
      <c r="M222" s="15">
        <f t="shared" ca="1" si="142"/>
        <v>34</v>
      </c>
      <c r="N222" s="16">
        <f t="shared" ca="1" si="143"/>
        <v>3.9351851851851852E-4</v>
      </c>
      <c r="O222" s="16">
        <f t="shared" ca="1" si="163"/>
        <v>0.80238425925925938</v>
      </c>
      <c r="P222" s="14">
        <f t="shared" ca="1" si="164"/>
        <v>0.80238425925925938</v>
      </c>
      <c r="Q222" s="23">
        <f>0</f>
        <v>0</v>
      </c>
      <c r="R222" s="14">
        <f t="shared" ca="1" si="165"/>
        <v>0.80238425925925938</v>
      </c>
      <c r="S222" s="13">
        <f t="shared" ca="1" si="144"/>
        <v>16</v>
      </c>
      <c r="T222" s="14">
        <f t="shared" ca="1" si="145"/>
        <v>1.8518518518518518E-4</v>
      </c>
      <c r="U222" s="14">
        <f t="shared" ca="1" si="166"/>
        <v>0.80256944444444456</v>
      </c>
      <c r="V222" s="12">
        <f t="shared" ca="1" si="167"/>
        <v>0.80256944444444456</v>
      </c>
      <c r="W222" s="23">
        <f>0</f>
        <v>0</v>
      </c>
      <c r="X222" s="12">
        <f t="shared" ca="1" si="168"/>
        <v>0.80256944444444456</v>
      </c>
      <c r="Y222" s="11">
        <f t="shared" ca="1" si="146"/>
        <v>31</v>
      </c>
      <c r="Z222" s="12">
        <f t="shared" ca="1" si="147"/>
        <v>3.5879629629629629E-4</v>
      </c>
      <c r="AA222" s="12">
        <f t="shared" ca="1" si="169"/>
        <v>0.80292824074074087</v>
      </c>
      <c r="AB222" s="10">
        <f t="shared" ca="1" si="170"/>
        <v>0.80292824074074087</v>
      </c>
      <c r="AC222" s="45">
        <f t="shared" ca="1" si="148"/>
        <v>0</v>
      </c>
      <c r="AD222" s="10">
        <f t="shared" ca="1" si="171"/>
        <v>0.80292824074074087</v>
      </c>
      <c r="AE222" s="9">
        <f t="shared" ca="1" si="135"/>
        <v>54</v>
      </c>
      <c r="AF222" s="10">
        <f t="shared" ca="1" si="149"/>
        <v>6.2500000000000001E-4</v>
      </c>
      <c r="AG222" s="10">
        <f t="shared" ca="1" si="172"/>
        <v>0.80355324074074086</v>
      </c>
      <c r="AH222" s="9" t="str">
        <f t="shared" ca="1" si="136"/>
        <v>Quesadilla</v>
      </c>
      <c r="AI222" s="8">
        <f t="shared" ca="1" si="173"/>
        <v>0.80355324074074086</v>
      </c>
      <c r="AJ222" s="23">
        <f t="shared" ca="1" si="174"/>
        <v>0</v>
      </c>
      <c r="AK222" s="8">
        <f t="shared" ca="1" si="176"/>
        <v>0.80355324074074086</v>
      </c>
      <c r="AL222" s="7">
        <f t="shared" ca="1" si="137"/>
        <v>27</v>
      </c>
      <c r="AM222" s="8">
        <f t="shared" ca="1" si="150"/>
        <v>3.1250000000000001E-4</v>
      </c>
      <c r="AN222" s="8">
        <f t="shared" ca="1" si="151"/>
        <v>0.80386574074074091</v>
      </c>
      <c r="AO222" s="7" t="str">
        <f t="shared" ca="1" si="138"/>
        <v>Debit</v>
      </c>
      <c r="AP222" s="1">
        <f t="shared" ca="1" si="152"/>
        <v>3.472222222222765E-5</v>
      </c>
      <c r="AQ222" s="1">
        <f t="shared" ca="1" si="139"/>
        <v>2.0254629629629629E-3</v>
      </c>
      <c r="AR222">
        <f t="shared" si="153"/>
        <v>1</v>
      </c>
      <c r="AS222" s="33">
        <f t="shared" ca="1" si="175"/>
        <v>3.472222222222765E-5</v>
      </c>
      <c r="AT222" s="33">
        <f t="shared" ca="1" si="154"/>
        <v>2.0254629629629629E-3</v>
      </c>
      <c r="AX222">
        <f t="shared" si="177"/>
        <v>218</v>
      </c>
      <c r="AY222" s="33">
        <v>6.8064305714657272E-4</v>
      </c>
    </row>
    <row r="223" spans="1:51">
      <c r="A223" s="2">
        <v>74</v>
      </c>
      <c r="B223" s="1">
        <f t="shared" si="140"/>
        <v>8.564814814814815E-4</v>
      </c>
      <c r="C223" s="5">
        <f t="shared" si="155"/>
        <v>0.80266203703703709</v>
      </c>
      <c r="D223" s="18">
        <f t="shared" si="134"/>
        <v>0.80266203703703709</v>
      </c>
      <c r="E223" s="21">
        <f t="shared" ca="1" si="156"/>
        <v>0</v>
      </c>
      <c r="F223" s="18">
        <f t="shared" ca="1" si="157"/>
        <v>0.80266203703703709</v>
      </c>
      <c r="G223" s="25">
        <f t="shared" ca="1" si="141"/>
        <v>20</v>
      </c>
      <c r="H223" s="18">
        <f t="shared" ca="1" si="158"/>
        <v>2.3148148148148149E-4</v>
      </c>
      <c r="I223" s="18">
        <f t="shared" ca="1" si="159"/>
        <v>0.80289351851851853</v>
      </c>
      <c r="J223" s="16">
        <f t="shared" ca="1" si="160"/>
        <v>0.80289351851851853</v>
      </c>
      <c r="K223" s="23">
        <f ca="1">MAX(0,(AA222-J223))</f>
        <v>3.4722222222338672E-5</v>
      </c>
      <c r="L223" s="16">
        <f t="shared" ca="1" si="162"/>
        <v>0.80292824074074087</v>
      </c>
      <c r="M223" s="15">
        <f t="shared" ca="1" si="142"/>
        <v>9</v>
      </c>
      <c r="N223" s="16">
        <f t="shared" ca="1" si="143"/>
        <v>1.0416666666666667E-4</v>
      </c>
      <c r="O223" s="16">
        <f t="shared" ca="1" si="163"/>
        <v>0.80303240740740756</v>
      </c>
      <c r="P223" s="14">
        <f t="shared" ca="1" si="164"/>
        <v>0.80303240740740756</v>
      </c>
      <c r="Q223" s="23">
        <f>0</f>
        <v>0</v>
      </c>
      <c r="R223" s="14">
        <f t="shared" ca="1" si="165"/>
        <v>0.80303240740740756</v>
      </c>
      <c r="S223" s="13">
        <f t="shared" ca="1" si="144"/>
        <v>23</v>
      </c>
      <c r="T223" s="14">
        <f t="shared" ca="1" si="145"/>
        <v>2.6620370370370372E-4</v>
      </c>
      <c r="U223" s="14">
        <f t="shared" ca="1" si="166"/>
        <v>0.80329861111111123</v>
      </c>
      <c r="V223" s="12">
        <f t="shared" ca="1" si="167"/>
        <v>0.80329861111111123</v>
      </c>
      <c r="W223" s="23">
        <f>0</f>
        <v>0</v>
      </c>
      <c r="X223" s="12">
        <f t="shared" ca="1" si="168"/>
        <v>0.80329861111111123</v>
      </c>
      <c r="Y223" s="11">
        <f t="shared" ca="1" si="146"/>
        <v>27</v>
      </c>
      <c r="Z223" s="12">
        <f t="shared" ca="1" si="147"/>
        <v>3.1250000000000001E-4</v>
      </c>
      <c r="AA223" s="12">
        <f t="shared" ca="1" si="169"/>
        <v>0.80361111111111128</v>
      </c>
      <c r="AB223" s="10">
        <f t="shared" ca="1" si="170"/>
        <v>0.80361111111111128</v>
      </c>
      <c r="AC223" s="45">
        <f t="shared" ca="1" si="148"/>
        <v>0</v>
      </c>
      <c r="AD223" s="10">
        <f t="shared" ca="1" si="171"/>
        <v>0.80361111111111128</v>
      </c>
      <c r="AE223" s="9">
        <f t="shared" ca="1" si="135"/>
        <v>29</v>
      </c>
      <c r="AF223" s="10">
        <f t="shared" ca="1" si="149"/>
        <v>3.3564814814814812E-4</v>
      </c>
      <c r="AG223" s="10">
        <f t="shared" ca="1" si="172"/>
        <v>0.8039467592592594</v>
      </c>
      <c r="AH223" s="9" t="str">
        <f t="shared" ca="1" si="136"/>
        <v>Bowl</v>
      </c>
      <c r="AI223" s="8">
        <f t="shared" ca="1" si="173"/>
        <v>0.8039467592592594</v>
      </c>
      <c r="AJ223" s="23">
        <f t="shared" ca="1" si="174"/>
        <v>0</v>
      </c>
      <c r="AK223" s="8">
        <f t="shared" ca="1" si="176"/>
        <v>0.8039467592592594</v>
      </c>
      <c r="AL223" s="7">
        <f t="shared" ca="1" si="137"/>
        <v>27</v>
      </c>
      <c r="AM223" s="8">
        <f t="shared" ca="1" si="150"/>
        <v>3.1250000000000001E-4</v>
      </c>
      <c r="AN223" s="8">
        <f t="shared" ca="1" si="151"/>
        <v>0.80425925925925945</v>
      </c>
      <c r="AO223" s="7" t="str">
        <f t="shared" ca="1" si="138"/>
        <v>Debit</v>
      </c>
      <c r="AP223" s="1">
        <f t="shared" ca="1" si="152"/>
        <v>3.4722222222338672E-5</v>
      </c>
      <c r="AQ223" s="1">
        <f t="shared" ca="1" si="139"/>
        <v>1.5625000000000001E-3</v>
      </c>
      <c r="AR223">
        <f t="shared" si="153"/>
        <v>1</v>
      </c>
      <c r="AS223" s="33">
        <f t="shared" ca="1" si="175"/>
        <v>3.4722222222338672E-5</v>
      </c>
      <c r="AT223" s="33">
        <f t="shared" ca="1" si="154"/>
        <v>1.5625000000000001E-3</v>
      </c>
      <c r="AX223">
        <f t="shared" si="177"/>
        <v>219</v>
      </c>
      <c r="AY223" s="33">
        <v>7.2073469517633067E-4</v>
      </c>
    </row>
    <row r="224" spans="1:51">
      <c r="A224" s="2">
        <v>31</v>
      </c>
      <c r="B224" s="1">
        <f t="shared" si="140"/>
        <v>3.5879629629629629E-4</v>
      </c>
      <c r="C224" s="5">
        <f t="shared" si="155"/>
        <v>0.80302083333333341</v>
      </c>
      <c r="D224" s="18">
        <f t="shared" si="134"/>
        <v>0.80302083333333341</v>
      </c>
      <c r="E224" s="21">
        <f t="shared" ca="1" si="156"/>
        <v>0</v>
      </c>
      <c r="F224" s="18">
        <f t="shared" ca="1" si="157"/>
        <v>0.80302083333333341</v>
      </c>
      <c r="G224" s="25">
        <f t="shared" ca="1" si="141"/>
        <v>30</v>
      </c>
      <c r="H224" s="18">
        <f t="shared" ca="1" si="158"/>
        <v>3.4722222222222224E-4</v>
      </c>
      <c r="I224" s="18">
        <f t="shared" ca="1" si="159"/>
        <v>0.80336805555555568</v>
      </c>
      <c r="J224" s="16">
        <f t="shared" ca="1" si="160"/>
        <v>0.80336805555555568</v>
      </c>
      <c r="K224" s="23">
        <f ca="1">MAX(0,(AA223-J224))</f>
        <v>2.4305555555559355E-4</v>
      </c>
      <c r="L224" s="16">
        <f t="shared" ca="1" si="162"/>
        <v>0.80361111111111128</v>
      </c>
      <c r="M224" s="15">
        <f t="shared" ca="1" si="142"/>
        <v>10</v>
      </c>
      <c r="N224" s="16">
        <f t="shared" ca="1" si="143"/>
        <v>1.1574074074074075E-4</v>
      </c>
      <c r="O224" s="16">
        <f t="shared" ca="1" si="163"/>
        <v>0.803726851851852</v>
      </c>
      <c r="P224" s="14">
        <f t="shared" ca="1" si="164"/>
        <v>0.803726851851852</v>
      </c>
      <c r="Q224" s="23">
        <f>0</f>
        <v>0</v>
      </c>
      <c r="R224" s="14">
        <f t="shared" ca="1" si="165"/>
        <v>0.803726851851852</v>
      </c>
      <c r="S224" s="13">
        <f t="shared" ca="1" si="144"/>
        <v>18</v>
      </c>
      <c r="T224" s="14">
        <f t="shared" ca="1" si="145"/>
        <v>2.0833333333333335E-4</v>
      </c>
      <c r="U224" s="14">
        <f t="shared" ca="1" si="166"/>
        <v>0.80393518518518536</v>
      </c>
      <c r="V224" s="12">
        <f t="shared" ca="1" si="167"/>
        <v>0.80393518518518536</v>
      </c>
      <c r="W224" s="23">
        <f>0</f>
        <v>0</v>
      </c>
      <c r="X224" s="12">
        <f t="shared" ca="1" si="168"/>
        <v>0.80393518518518536</v>
      </c>
      <c r="Y224" s="11">
        <f t="shared" ca="1" si="146"/>
        <v>29</v>
      </c>
      <c r="Z224" s="12">
        <f t="shared" ca="1" si="147"/>
        <v>3.3564814814814812E-4</v>
      </c>
      <c r="AA224" s="12">
        <f t="shared" ca="1" si="169"/>
        <v>0.80427083333333349</v>
      </c>
      <c r="AB224" s="10">
        <f t="shared" ca="1" si="170"/>
        <v>0.80427083333333349</v>
      </c>
      <c r="AC224" s="45">
        <f t="shared" ca="1" si="148"/>
        <v>0</v>
      </c>
      <c r="AD224" s="10">
        <f t="shared" ca="1" si="171"/>
        <v>0.80427083333333349</v>
      </c>
      <c r="AE224" s="9">
        <f t="shared" ca="1" si="135"/>
        <v>39</v>
      </c>
      <c r="AF224" s="10">
        <f t="shared" ca="1" si="149"/>
        <v>4.5138888888888887E-4</v>
      </c>
      <c r="AG224" s="10">
        <f t="shared" ca="1" si="172"/>
        <v>0.80472222222222234</v>
      </c>
      <c r="AH224" s="9" t="str">
        <f t="shared" ca="1" si="136"/>
        <v>Bowl</v>
      </c>
      <c r="AI224" s="8">
        <f t="shared" ca="1" si="173"/>
        <v>0.80472222222222234</v>
      </c>
      <c r="AJ224" s="23">
        <f t="shared" ca="1" si="174"/>
        <v>0</v>
      </c>
      <c r="AK224" s="8">
        <f t="shared" ca="1" si="176"/>
        <v>0.80472222222222234</v>
      </c>
      <c r="AL224" s="7">
        <f t="shared" ca="1" si="137"/>
        <v>15</v>
      </c>
      <c r="AM224" s="8">
        <f t="shared" ca="1" si="150"/>
        <v>1.7361111111111112E-4</v>
      </c>
      <c r="AN224" s="8">
        <f t="shared" ca="1" si="151"/>
        <v>0.80489583333333348</v>
      </c>
      <c r="AO224" s="7" t="str">
        <f t="shared" ca="1" si="138"/>
        <v>Debit</v>
      </c>
      <c r="AP224" s="1">
        <f t="shared" ca="1" si="152"/>
        <v>2.4305555555559355E-4</v>
      </c>
      <c r="AQ224" s="1">
        <f t="shared" ca="1" si="139"/>
        <v>1.6319444444444445E-3</v>
      </c>
      <c r="AR224">
        <f t="shared" si="153"/>
        <v>1</v>
      </c>
      <c r="AS224" s="33">
        <f t="shared" ca="1" si="175"/>
        <v>2.4305555555559355E-4</v>
      </c>
      <c r="AT224" s="33">
        <f t="shared" ca="1" si="154"/>
        <v>1.6319444444444445E-3</v>
      </c>
      <c r="AX224">
        <f t="shared" si="177"/>
        <v>220</v>
      </c>
      <c r="AY224" s="33">
        <v>6.4798905434652746E-4</v>
      </c>
    </row>
    <row r="225" spans="1:51">
      <c r="A225" s="2">
        <v>45</v>
      </c>
      <c r="B225" s="1">
        <f t="shared" si="140"/>
        <v>5.2083333333333333E-4</v>
      </c>
      <c r="C225" s="5">
        <f t="shared" si="155"/>
        <v>0.80354166666666671</v>
      </c>
      <c r="D225" s="18">
        <f t="shared" si="134"/>
        <v>0.80354166666666671</v>
      </c>
      <c r="E225" s="21">
        <f t="shared" ca="1" si="156"/>
        <v>0</v>
      </c>
      <c r="F225" s="18">
        <f t="shared" ca="1" si="157"/>
        <v>0.80354166666666671</v>
      </c>
      <c r="G225" s="25">
        <f t="shared" ca="1" si="141"/>
        <v>18</v>
      </c>
      <c r="H225" s="18">
        <f t="shared" ca="1" si="158"/>
        <v>2.0833333333333335E-4</v>
      </c>
      <c r="I225" s="18">
        <f t="shared" ca="1" si="159"/>
        <v>0.80375000000000008</v>
      </c>
      <c r="J225" s="16">
        <f t="shared" ca="1" si="160"/>
        <v>0.80375000000000008</v>
      </c>
      <c r="K225" s="23">
        <f ca="1">MAX(0,(AA224-J225))</f>
        <v>5.2083333333341475E-4</v>
      </c>
      <c r="L225" s="16">
        <f t="shared" ca="1" si="162"/>
        <v>0.80427083333333349</v>
      </c>
      <c r="M225" s="15">
        <f t="shared" ca="1" si="142"/>
        <v>26</v>
      </c>
      <c r="N225" s="16">
        <f t="shared" ca="1" si="143"/>
        <v>3.0092592592592595E-4</v>
      </c>
      <c r="O225" s="16">
        <f t="shared" ca="1" si="163"/>
        <v>0.80457175925925939</v>
      </c>
      <c r="P225" s="14">
        <f t="shared" ca="1" si="164"/>
        <v>0.80457175925925939</v>
      </c>
      <c r="Q225" s="23">
        <f>0</f>
        <v>0</v>
      </c>
      <c r="R225" s="14">
        <f t="shared" ca="1" si="165"/>
        <v>0.80457175925925939</v>
      </c>
      <c r="S225" s="13">
        <f t="shared" ca="1" si="144"/>
        <v>16</v>
      </c>
      <c r="T225" s="14">
        <f t="shared" ca="1" si="145"/>
        <v>1.8518518518518518E-4</v>
      </c>
      <c r="U225" s="14">
        <f t="shared" ca="1" si="166"/>
        <v>0.80475694444444457</v>
      </c>
      <c r="V225" s="12">
        <f t="shared" ca="1" si="167"/>
        <v>0.80475694444444457</v>
      </c>
      <c r="W225" s="23">
        <f>0</f>
        <v>0</v>
      </c>
      <c r="X225" s="12">
        <f t="shared" ca="1" si="168"/>
        <v>0.80475694444444457</v>
      </c>
      <c r="Y225" s="11">
        <f t="shared" ca="1" si="146"/>
        <v>22</v>
      </c>
      <c r="Z225" s="12">
        <f t="shared" ca="1" si="147"/>
        <v>2.5462962962962961E-4</v>
      </c>
      <c r="AA225" s="12">
        <f t="shared" ca="1" si="169"/>
        <v>0.8050115740740742</v>
      </c>
      <c r="AB225" s="10">
        <f t="shared" ca="1" si="170"/>
        <v>0.8050115740740742</v>
      </c>
      <c r="AC225" s="45">
        <f t="shared" ca="1" si="148"/>
        <v>0</v>
      </c>
      <c r="AD225" s="10">
        <f t="shared" ca="1" si="171"/>
        <v>0.8050115740740742</v>
      </c>
      <c r="AE225" s="9">
        <f t="shared" ca="1" si="135"/>
        <v>59</v>
      </c>
      <c r="AF225" s="10">
        <f t="shared" ca="1" si="149"/>
        <v>6.8287037037037036E-4</v>
      </c>
      <c r="AG225" s="10">
        <f t="shared" ca="1" si="172"/>
        <v>0.8056944444444446</v>
      </c>
      <c r="AH225" s="9" t="str">
        <f t="shared" ca="1" si="136"/>
        <v>Burrito</v>
      </c>
      <c r="AI225" s="8">
        <f t="shared" ca="1" si="173"/>
        <v>0.8056944444444446</v>
      </c>
      <c r="AJ225" s="23">
        <f t="shared" ca="1" si="174"/>
        <v>0</v>
      </c>
      <c r="AK225" s="8">
        <f t="shared" ca="1" si="176"/>
        <v>0.8056944444444446</v>
      </c>
      <c r="AL225" s="7">
        <f t="shared" ca="1" si="137"/>
        <v>11</v>
      </c>
      <c r="AM225" s="8">
        <f t="shared" ca="1" si="150"/>
        <v>1.273148148148148E-4</v>
      </c>
      <c r="AN225" s="8">
        <f t="shared" ca="1" si="151"/>
        <v>0.80582175925925936</v>
      </c>
      <c r="AO225" s="7" t="str">
        <f t="shared" ca="1" si="138"/>
        <v>Debit</v>
      </c>
      <c r="AP225" s="1">
        <f t="shared" ca="1" si="152"/>
        <v>5.2083333333341475E-4</v>
      </c>
      <c r="AQ225" s="1">
        <f t="shared" ca="1" si="139"/>
        <v>1.7592592592592595E-3</v>
      </c>
      <c r="AR225">
        <f t="shared" si="153"/>
        <v>1</v>
      </c>
      <c r="AS225" s="33">
        <f t="shared" ca="1" si="175"/>
        <v>5.2083333333341475E-4</v>
      </c>
      <c r="AT225" s="33">
        <f t="shared" ca="1" si="154"/>
        <v>1.7592592592592595E-3</v>
      </c>
      <c r="AX225">
        <f t="shared" si="177"/>
        <v>221</v>
      </c>
      <c r="AY225" s="33">
        <v>7.096379025073894E-4</v>
      </c>
    </row>
    <row r="226" spans="1:51">
      <c r="A226" s="2">
        <v>87</v>
      </c>
      <c r="B226" s="1">
        <f t="shared" si="140"/>
        <v>1.0069444444444444E-3</v>
      </c>
      <c r="C226" s="5">
        <f t="shared" si="155"/>
        <v>0.8045486111111112</v>
      </c>
      <c r="D226" s="18">
        <f t="shared" si="134"/>
        <v>0.8045486111111112</v>
      </c>
      <c r="E226" s="21">
        <f t="shared" ca="1" si="156"/>
        <v>0</v>
      </c>
      <c r="F226" s="18">
        <f t="shared" ca="1" si="157"/>
        <v>0.8045486111111112</v>
      </c>
      <c r="G226" s="25">
        <f t="shared" ca="1" si="141"/>
        <v>18</v>
      </c>
      <c r="H226" s="18">
        <f t="shared" ca="1" si="158"/>
        <v>2.0833333333333335E-4</v>
      </c>
      <c r="I226" s="18">
        <f t="shared" ca="1" si="159"/>
        <v>0.80475694444444457</v>
      </c>
      <c r="J226" s="16">
        <f t="shared" ca="1" si="160"/>
        <v>0.80475694444444457</v>
      </c>
      <c r="K226" s="23">
        <f t="shared" ca="1" si="161"/>
        <v>2.5462962962963243E-4</v>
      </c>
      <c r="L226" s="16">
        <f t="shared" ca="1" si="162"/>
        <v>0.8050115740740742</v>
      </c>
      <c r="M226" s="15">
        <f t="shared" ca="1" si="142"/>
        <v>20</v>
      </c>
      <c r="N226" s="16">
        <f t="shared" ca="1" si="143"/>
        <v>2.3148148148148149E-4</v>
      </c>
      <c r="O226" s="16">
        <f t="shared" ca="1" si="163"/>
        <v>0.80524305555555564</v>
      </c>
      <c r="P226" s="14">
        <f t="shared" ca="1" si="164"/>
        <v>0.80524305555555564</v>
      </c>
      <c r="Q226" s="23">
        <f>0</f>
        <v>0</v>
      </c>
      <c r="R226" s="14">
        <f t="shared" ca="1" si="165"/>
        <v>0.80524305555555564</v>
      </c>
      <c r="S226" s="13">
        <f t="shared" ca="1" si="144"/>
        <v>35</v>
      </c>
      <c r="T226" s="14">
        <f t="shared" ca="1" si="145"/>
        <v>4.0509259259259258E-4</v>
      </c>
      <c r="U226" s="14">
        <f t="shared" ca="1" si="166"/>
        <v>0.80564814814814822</v>
      </c>
      <c r="V226" s="12">
        <f t="shared" ca="1" si="167"/>
        <v>0.80564814814814822</v>
      </c>
      <c r="W226" s="23">
        <f>0</f>
        <v>0</v>
      </c>
      <c r="X226" s="12">
        <f t="shared" ca="1" si="168"/>
        <v>0.80564814814814822</v>
      </c>
      <c r="Y226" s="11">
        <f t="shared" ca="1" si="146"/>
        <v>42</v>
      </c>
      <c r="Z226" s="12">
        <f t="shared" ca="1" si="147"/>
        <v>4.861111111111111E-4</v>
      </c>
      <c r="AA226" s="12">
        <f t="shared" ca="1" si="169"/>
        <v>0.8061342592592593</v>
      </c>
      <c r="AB226" s="10">
        <f t="shared" ca="1" si="170"/>
        <v>0.8061342592592593</v>
      </c>
      <c r="AC226" s="45">
        <f t="shared" ca="1" si="148"/>
        <v>0</v>
      </c>
      <c r="AD226" s="10">
        <f t="shared" ca="1" si="171"/>
        <v>0.8061342592592593</v>
      </c>
      <c r="AE226" s="9">
        <f t="shared" ca="1" si="135"/>
        <v>46</v>
      </c>
      <c r="AF226" s="10">
        <f t="shared" ca="1" si="149"/>
        <v>5.3240740740740744E-4</v>
      </c>
      <c r="AG226" s="10">
        <f t="shared" ca="1" si="172"/>
        <v>0.80666666666666675</v>
      </c>
      <c r="AH226" s="9" t="str">
        <f t="shared" ca="1" si="136"/>
        <v>Bowl</v>
      </c>
      <c r="AI226" s="8">
        <f t="shared" ca="1" si="173"/>
        <v>0.80666666666666675</v>
      </c>
      <c r="AJ226" s="23">
        <f t="shared" ca="1" si="174"/>
        <v>0</v>
      </c>
      <c r="AK226" s="8">
        <f t="shared" ca="1" si="176"/>
        <v>0.80666666666666675</v>
      </c>
      <c r="AL226" s="7">
        <f t="shared" ca="1" si="137"/>
        <v>35</v>
      </c>
      <c r="AM226" s="8">
        <f t="shared" ca="1" si="150"/>
        <v>4.0509259259259258E-4</v>
      </c>
      <c r="AN226" s="8">
        <f t="shared" ca="1" si="151"/>
        <v>0.80707175925925934</v>
      </c>
      <c r="AO226" s="7" t="str">
        <f t="shared" ca="1" si="138"/>
        <v>Cash</v>
      </c>
      <c r="AP226" s="1">
        <f t="shared" ca="1" si="152"/>
        <v>2.5462962962963243E-4</v>
      </c>
      <c r="AQ226" s="1">
        <f t="shared" ca="1" si="139"/>
        <v>2.2685185185185187E-3</v>
      </c>
      <c r="AR226">
        <f t="shared" si="153"/>
        <v>1</v>
      </c>
      <c r="AS226" s="33">
        <f t="shared" ca="1" si="175"/>
        <v>2.5462962962963243E-4</v>
      </c>
      <c r="AT226" s="33">
        <f t="shared" ca="1" si="154"/>
        <v>2.2685185185185187E-3</v>
      </c>
      <c r="AX226">
        <f t="shared" si="177"/>
        <v>222</v>
      </c>
      <c r="AY226" s="33">
        <v>7.8552564592087074E-4</v>
      </c>
    </row>
    <row r="227" spans="1:51">
      <c r="A227" s="2">
        <v>26</v>
      </c>
      <c r="B227" s="1">
        <f t="shared" si="140"/>
        <v>3.0092592592592595E-4</v>
      </c>
      <c r="C227" s="5">
        <f t="shared" si="155"/>
        <v>0.8048495370370371</v>
      </c>
      <c r="D227" s="18">
        <f t="shared" si="134"/>
        <v>0.8048495370370371</v>
      </c>
      <c r="E227" s="21">
        <f t="shared" ca="1" si="156"/>
        <v>0</v>
      </c>
      <c r="F227" s="18">
        <f t="shared" ca="1" si="157"/>
        <v>0.8048495370370371</v>
      </c>
      <c r="G227" s="25">
        <f t="shared" ca="1" si="141"/>
        <v>28</v>
      </c>
      <c r="H227" s="18">
        <f t="shared" ca="1" si="158"/>
        <v>3.2407407407407406E-4</v>
      </c>
      <c r="I227" s="18">
        <f t="shared" ca="1" si="159"/>
        <v>0.80517361111111119</v>
      </c>
      <c r="J227" s="16">
        <f t="shared" ca="1" si="160"/>
        <v>0.80517361111111119</v>
      </c>
      <c r="K227" s="23">
        <f t="shared" ca="1" si="161"/>
        <v>9.6064814814811328E-4</v>
      </c>
      <c r="L227" s="16">
        <f t="shared" ca="1" si="162"/>
        <v>0.8061342592592593</v>
      </c>
      <c r="M227" s="15">
        <f t="shared" ca="1" si="142"/>
        <v>14</v>
      </c>
      <c r="N227" s="16">
        <f t="shared" ca="1" si="143"/>
        <v>1.6203703703703703E-4</v>
      </c>
      <c r="O227" s="16">
        <f t="shared" ca="1" si="163"/>
        <v>0.80629629629629629</v>
      </c>
      <c r="P227" s="14">
        <f t="shared" ca="1" si="164"/>
        <v>0.80629629629629629</v>
      </c>
      <c r="Q227" s="23">
        <f>0</f>
        <v>0</v>
      </c>
      <c r="R227" s="14">
        <f t="shared" ca="1" si="165"/>
        <v>0.80629629629629629</v>
      </c>
      <c r="S227" s="13">
        <f t="shared" ca="1" si="144"/>
        <v>22</v>
      </c>
      <c r="T227" s="14">
        <f t="shared" ca="1" si="145"/>
        <v>2.5462962962962961E-4</v>
      </c>
      <c r="U227" s="14">
        <f t="shared" ca="1" si="166"/>
        <v>0.80655092592592592</v>
      </c>
      <c r="V227" s="12">
        <f t="shared" ca="1" si="167"/>
        <v>0.80655092592592592</v>
      </c>
      <c r="W227" s="23">
        <f>0</f>
        <v>0</v>
      </c>
      <c r="X227" s="12">
        <f t="shared" ca="1" si="168"/>
        <v>0.80655092592592592</v>
      </c>
      <c r="Y227" s="11">
        <f t="shared" ca="1" si="146"/>
        <v>27</v>
      </c>
      <c r="Z227" s="12">
        <f t="shared" ca="1" si="147"/>
        <v>3.1250000000000001E-4</v>
      </c>
      <c r="AA227" s="12">
        <f t="shared" ca="1" si="169"/>
        <v>0.80686342592592597</v>
      </c>
      <c r="AB227" s="10">
        <f t="shared" ca="1" si="170"/>
        <v>0.80686342592592597</v>
      </c>
      <c r="AC227" s="45">
        <f t="shared" ca="1" si="148"/>
        <v>0</v>
      </c>
      <c r="AD227" s="10">
        <f t="shared" ca="1" si="171"/>
        <v>0.80686342592592597</v>
      </c>
      <c r="AE227" s="9">
        <f t="shared" ca="1" si="135"/>
        <v>48</v>
      </c>
      <c r="AF227" s="10">
        <f t="shared" ca="1" si="149"/>
        <v>5.5555555555555556E-4</v>
      </c>
      <c r="AG227" s="10">
        <f t="shared" ca="1" si="172"/>
        <v>0.8074189814814815</v>
      </c>
      <c r="AH227" s="9" t="str">
        <f t="shared" ca="1" si="136"/>
        <v>Bowl</v>
      </c>
      <c r="AI227" s="8">
        <f t="shared" ca="1" si="173"/>
        <v>0.8074189814814815</v>
      </c>
      <c r="AJ227" s="23">
        <f t="shared" ca="1" si="174"/>
        <v>0</v>
      </c>
      <c r="AK227" s="8">
        <f t="shared" ca="1" si="176"/>
        <v>0.8074189814814815</v>
      </c>
      <c r="AL227" s="7">
        <f t="shared" ca="1" si="137"/>
        <v>14</v>
      </c>
      <c r="AM227" s="8">
        <f t="shared" ca="1" si="150"/>
        <v>1.6203703703703703E-4</v>
      </c>
      <c r="AN227" s="8">
        <f t="shared" ca="1" si="151"/>
        <v>0.80758101851851849</v>
      </c>
      <c r="AO227" s="7" t="str">
        <f t="shared" ca="1" si="138"/>
        <v>Debit</v>
      </c>
      <c r="AP227" s="1">
        <f t="shared" ca="1" si="152"/>
        <v>9.6064814814811328E-4</v>
      </c>
      <c r="AQ227" s="1">
        <f t="shared" ca="1" si="139"/>
        <v>1.7708333333333332E-3</v>
      </c>
      <c r="AR227">
        <f t="shared" si="153"/>
        <v>1</v>
      </c>
      <c r="AS227" s="33">
        <f t="shared" ca="1" si="175"/>
        <v>9.6064814814811328E-4</v>
      </c>
      <c r="AT227" s="33">
        <f t="shared" ca="1" si="154"/>
        <v>1.7708333333333332E-3</v>
      </c>
      <c r="AX227">
        <f t="shared" si="177"/>
        <v>223</v>
      </c>
      <c r="AY227" s="33">
        <v>7.6639461626582547E-4</v>
      </c>
    </row>
    <row r="228" spans="1:51">
      <c r="A228" s="2">
        <v>55</v>
      </c>
      <c r="B228" s="1">
        <f t="shared" si="140"/>
        <v>6.3657407407407413E-4</v>
      </c>
      <c r="C228" s="5">
        <f t="shared" si="155"/>
        <v>0.80548611111111112</v>
      </c>
      <c r="D228" s="18">
        <f t="shared" si="134"/>
        <v>0.80548611111111112</v>
      </c>
      <c r="E228" s="21">
        <f t="shared" ca="1" si="156"/>
        <v>0</v>
      </c>
      <c r="F228" s="18">
        <f t="shared" ca="1" si="157"/>
        <v>0.80548611111111112</v>
      </c>
      <c r="G228" s="25">
        <f t="shared" ca="1" si="141"/>
        <v>25</v>
      </c>
      <c r="H228" s="18">
        <f t="shared" ca="1" si="158"/>
        <v>2.8935185185185184E-4</v>
      </c>
      <c r="I228" s="18">
        <f t="shared" ca="1" si="159"/>
        <v>0.80577546296296299</v>
      </c>
      <c r="J228" s="16">
        <f t="shared" ca="1" si="160"/>
        <v>0.80577546296296299</v>
      </c>
      <c r="K228" s="23">
        <f t="shared" ca="1" si="161"/>
        <v>1.087962962962985E-3</v>
      </c>
      <c r="L228" s="16">
        <f t="shared" ca="1" si="162"/>
        <v>0.80686342592592597</v>
      </c>
      <c r="M228" s="15">
        <f t="shared" ca="1" si="142"/>
        <v>29</v>
      </c>
      <c r="N228" s="16">
        <f t="shared" ca="1" si="143"/>
        <v>3.3564814814814812E-4</v>
      </c>
      <c r="O228" s="16">
        <f t="shared" ca="1" si="163"/>
        <v>0.8071990740740741</v>
      </c>
      <c r="P228" s="14">
        <f t="shared" ca="1" si="164"/>
        <v>0.8071990740740741</v>
      </c>
      <c r="Q228" s="23">
        <f>0</f>
        <v>0</v>
      </c>
      <c r="R228" s="14">
        <f t="shared" ca="1" si="165"/>
        <v>0.8071990740740741</v>
      </c>
      <c r="S228" s="13">
        <f t="shared" ca="1" si="144"/>
        <v>19</v>
      </c>
      <c r="T228" s="14">
        <f t="shared" ca="1" si="145"/>
        <v>2.199074074074074E-4</v>
      </c>
      <c r="U228" s="14">
        <f t="shared" ca="1" si="166"/>
        <v>0.8074189814814815</v>
      </c>
      <c r="V228" s="12">
        <f t="shared" ca="1" si="167"/>
        <v>0.8074189814814815</v>
      </c>
      <c r="W228" s="23">
        <f>0</f>
        <v>0</v>
      </c>
      <c r="X228" s="12">
        <f t="shared" ca="1" si="168"/>
        <v>0.8074189814814815</v>
      </c>
      <c r="Y228" s="11">
        <f t="shared" ca="1" si="146"/>
        <v>22</v>
      </c>
      <c r="Z228" s="12">
        <f t="shared" ca="1" si="147"/>
        <v>2.5462962962962961E-4</v>
      </c>
      <c r="AA228" s="12">
        <f t="shared" ca="1" si="169"/>
        <v>0.80767361111111113</v>
      </c>
      <c r="AB228" s="10">
        <f t="shared" ca="1" si="170"/>
        <v>0.80767361111111113</v>
      </c>
      <c r="AC228" s="45">
        <f t="shared" ca="1" si="148"/>
        <v>0</v>
      </c>
      <c r="AD228" s="10">
        <f t="shared" ca="1" si="171"/>
        <v>0.80767361111111113</v>
      </c>
      <c r="AE228" s="9">
        <f t="shared" ca="1" si="135"/>
        <v>56</v>
      </c>
      <c r="AF228" s="10">
        <f t="shared" ca="1" si="149"/>
        <v>6.4814814814814813E-4</v>
      </c>
      <c r="AG228" s="10">
        <f t="shared" ca="1" si="172"/>
        <v>0.80832175925925931</v>
      </c>
      <c r="AH228" s="9" t="str">
        <f t="shared" ca="1" si="136"/>
        <v>Quesadilla</v>
      </c>
      <c r="AI228" s="8">
        <f t="shared" ca="1" si="173"/>
        <v>0.80832175925925931</v>
      </c>
      <c r="AJ228" s="23">
        <f t="shared" ca="1" si="174"/>
        <v>0</v>
      </c>
      <c r="AK228" s="8">
        <f t="shared" ca="1" si="176"/>
        <v>0.80832175925925931</v>
      </c>
      <c r="AL228" s="7">
        <f t="shared" ca="1" si="137"/>
        <v>15</v>
      </c>
      <c r="AM228" s="8">
        <f t="shared" ca="1" si="150"/>
        <v>1.7361111111111112E-4</v>
      </c>
      <c r="AN228" s="8">
        <f t="shared" ca="1" si="151"/>
        <v>0.80849537037037045</v>
      </c>
      <c r="AO228" s="7" t="str">
        <f t="shared" ca="1" si="138"/>
        <v>Debit</v>
      </c>
      <c r="AP228" s="1">
        <f t="shared" ca="1" si="152"/>
        <v>1.087962962962985E-3</v>
      </c>
      <c r="AQ228" s="1">
        <f t="shared" ca="1" si="139"/>
        <v>1.9212962962962962E-3</v>
      </c>
      <c r="AR228">
        <f t="shared" si="153"/>
        <v>1</v>
      </c>
      <c r="AS228" s="33">
        <f t="shared" ca="1" si="175"/>
        <v>1.087962962962985E-3</v>
      </c>
      <c r="AT228" s="33">
        <f t="shared" ca="1" si="154"/>
        <v>1.9212962962962962E-3</v>
      </c>
      <c r="AX228">
        <f t="shared" si="177"/>
        <v>224</v>
      </c>
      <c r="AY228" s="33">
        <v>7.8994049891829084E-4</v>
      </c>
    </row>
    <row r="229" spans="1:51">
      <c r="A229" s="2">
        <v>80</v>
      </c>
      <c r="B229" s="1">
        <f t="shared" si="140"/>
        <v>9.2592592592592596E-4</v>
      </c>
      <c r="C229" s="5">
        <f t="shared" si="155"/>
        <v>0.80641203703703701</v>
      </c>
      <c r="D229" s="18">
        <f t="shared" si="134"/>
        <v>0.80641203703703701</v>
      </c>
      <c r="E229" s="21">
        <f t="shared" ca="1" si="156"/>
        <v>0</v>
      </c>
      <c r="F229" s="18">
        <f t="shared" ca="1" si="157"/>
        <v>0.80641203703703701</v>
      </c>
      <c r="G229" s="25">
        <f t="shared" ca="1" si="141"/>
        <v>11</v>
      </c>
      <c r="H229" s="18">
        <f t="shared" ca="1" si="158"/>
        <v>1.273148148148148E-4</v>
      </c>
      <c r="I229" s="18">
        <f t="shared" ca="1" si="159"/>
        <v>0.80653935185185177</v>
      </c>
      <c r="J229" s="16">
        <f t="shared" ca="1" si="160"/>
        <v>0.80653935185185177</v>
      </c>
      <c r="K229" s="23">
        <f t="shared" ca="1" si="161"/>
        <v>1.1342592592593626E-3</v>
      </c>
      <c r="L229" s="16">
        <f t="shared" ca="1" si="162"/>
        <v>0.80767361111111113</v>
      </c>
      <c r="M229" s="15">
        <f t="shared" ca="1" si="142"/>
        <v>19</v>
      </c>
      <c r="N229" s="16">
        <f t="shared" ca="1" si="143"/>
        <v>2.199074074074074E-4</v>
      </c>
      <c r="O229" s="16">
        <f t="shared" ca="1" si="163"/>
        <v>0.80789351851851854</v>
      </c>
      <c r="P229" s="14">
        <f t="shared" ca="1" si="164"/>
        <v>0.80789351851851854</v>
      </c>
      <c r="Q229" s="23">
        <f>0</f>
        <v>0</v>
      </c>
      <c r="R229" s="14">
        <f t="shared" ca="1" si="165"/>
        <v>0.80789351851851854</v>
      </c>
      <c r="S229" s="13">
        <f t="shared" ca="1" si="144"/>
        <v>26</v>
      </c>
      <c r="T229" s="14">
        <f t="shared" ca="1" si="145"/>
        <v>3.0092592592592595E-4</v>
      </c>
      <c r="U229" s="14">
        <f t="shared" ca="1" si="166"/>
        <v>0.80819444444444444</v>
      </c>
      <c r="V229" s="12">
        <f t="shared" ca="1" si="167"/>
        <v>0.80819444444444444</v>
      </c>
      <c r="W229" s="23">
        <f>0</f>
        <v>0</v>
      </c>
      <c r="X229" s="12">
        <f t="shared" ca="1" si="168"/>
        <v>0.80819444444444444</v>
      </c>
      <c r="Y229" s="11">
        <f t="shared" ca="1" si="146"/>
        <v>39</v>
      </c>
      <c r="Z229" s="12">
        <f t="shared" ca="1" si="147"/>
        <v>4.5138888888888887E-4</v>
      </c>
      <c r="AA229" s="12">
        <f t="shared" ca="1" si="169"/>
        <v>0.80864583333333329</v>
      </c>
      <c r="AB229" s="10">
        <f t="shared" ca="1" si="170"/>
        <v>0.80864583333333329</v>
      </c>
      <c r="AC229" s="45">
        <f t="shared" ca="1" si="148"/>
        <v>0</v>
      </c>
      <c r="AD229" s="10">
        <f t="shared" ca="1" si="171"/>
        <v>0.80864583333333329</v>
      </c>
      <c r="AE229" s="9">
        <f t="shared" ca="1" si="135"/>
        <v>46</v>
      </c>
      <c r="AF229" s="10">
        <f t="shared" ca="1" si="149"/>
        <v>5.3240740740740744E-4</v>
      </c>
      <c r="AG229" s="10">
        <f t="shared" ca="1" si="172"/>
        <v>0.80917824074074074</v>
      </c>
      <c r="AH229" s="9" t="str">
        <f t="shared" ca="1" si="136"/>
        <v>Bowl</v>
      </c>
      <c r="AI229" s="8">
        <f t="shared" ca="1" si="173"/>
        <v>0.80917824074074074</v>
      </c>
      <c r="AJ229" s="23">
        <f t="shared" ca="1" si="174"/>
        <v>0</v>
      </c>
      <c r="AK229" s="8">
        <f t="shared" ca="1" si="176"/>
        <v>0.80917824074074074</v>
      </c>
      <c r="AL229" s="7">
        <f t="shared" ca="1" si="137"/>
        <v>14</v>
      </c>
      <c r="AM229" s="8">
        <f t="shared" ca="1" si="150"/>
        <v>1.6203703703703703E-4</v>
      </c>
      <c r="AN229" s="8">
        <f t="shared" ca="1" si="151"/>
        <v>0.80934027777777773</v>
      </c>
      <c r="AO229" s="7" t="str">
        <f t="shared" ca="1" si="138"/>
        <v>Debit</v>
      </c>
      <c r="AP229" s="1">
        <f t="shared" ca="1" si="152"/>
        <v>1.1342592592593626E-3</v>
      </c>
      <c r="AQ229" s="1">
        <f t="shared" ca="1" si="139"/>
        <v>1.7939814814814815E-3</v>
      </c>
      <c r="AR229">
        <f t="shared" si="153"/>
        <v>1</v>
      </c>
      <c r="AS229" s="33">
        <f t="shared" ca="1" si="175"/>
        <v>1.1342592592593626E-3</v>
      </c>
      <c r="AT229" s="33">
        <f t="shared" ca="1" si="154"/>
        <v>1.7939814814814815E-3</v>
      </c>
      <c r="AX229">
        <f t="shared" si="177"/>
        <v>225</v>
      </c>
      <c r="AY229" s="33">
        <v>6.5284141529845397E-4</v>
      </c>
    </row>
    <row r="230" spans="1:51">
      <c r="A230" s="2">
        <v>9</v>
      </c>
      <c r="B230" s="1">
        <f t="shared" si="140"/>
        <v>1.0416666666666667E-4</v>
      </c>
      <c r="C230" s="5">
        <f t="shared" si="155"/>
        <v>0.80651620370370369</v>
      </c>
      <c r="D230" s="18">
        <f t="shared" si="134"/>
        <v>0.80651620370370369</v>
      </c>
      <c r="E230" s="21">
        <f t="shared" ca="1" si="156"/>
        <v>2.3148148148077752E-5</v>
      </c>
      <c r="F230" s="18">
        <f t="shared" ca="1" si="157"/>
        <v>0.80653935185185177</v>
      </c>
      <c r="G230" s="25">
        <f t="shared" ca="1" si="141"/>
        <v>19</v>
      </c>
      <c r="H230" s="18">
        <f t="shared" ca="1" si="158"/>
        <v>2.199074074074074E-4</v>
      </c>
      <c r="I230" s="18">
        <f t="shared" ca="1" si="159"/>
        <v>0.80675925925925918</v>
      </c>
      <c r="J230" s="16">
        <f t="shared" ca="1" si="160"/>
        <v>0.80675925925925918</v>
      </c>
      <c r="K230" s="23">
        <f t="shared" ca="1" si="161"/>
        <v>1.8865740740741099E-3</v>
      </c>
      <c r="L230" s="16">
        <f t="shared" ca="1" si="162"/>
        <v>0.80864583333333329</v>
      </c>
      <c r="M230" s="15">
        <f t="shared" ca="1" si="142"/>
        <v>11</v>
      </c>
      <c r="N230" s="16">
        <f t="shared" ca="1" si="143"/>
        <v>1.273148148148148E-4</v>
      </c>
      <c r="O230" s="16">
        <f t="shared" ca="1" si="163"/>
        <v>0.80877314814814805</v>
      </c>
      <c r="P230" s="14">
        <f t="shared" ca="1" si="164"/>
        <v>0.80877314814814805</v>
      </c>
      <c r="Q230" s="23">
        <f>0</f>
        <v>0</v>
      </c>
      <c r="R230" s="14">
        <f t="shared" ca="1" si="165"/>
        <v>0.80877314814814805</v>
      </c>
      <c r="S230" s="13">
        <f t="shared" ca="1" si="144"/>
        <v>30</v>
      </c>
      <c r="T230" s="14">
        <f t="shared" ca="1" si="145"/>
        <v>3.4722222222222224E-4</v>
      </c>
      <c r="U230" s="14">
        <f t="shared" ca="1" si="166"/>
        <v>0.80912037037037032</v>
      </c>
      <c r="V230" s="12">
        <f t="shared" ca="1" si="167"/>
        <v>0.80912037037037032</v>
      </c>
      <c r="W230" s="23">
        <f>0</f>
        <v>0</v>
      </c>
      <c r="X230" s="12">
        <f t="shared" ca="1" si="168"/>
        <v>0.80912037037037032</v>
      </c>
      <c r="Y230" s="11">
        <f t="shared" ca="1" si="146"/>
        <v>31</v>
      </c>
      <c r="Z230" s="12">
        <f t="shared" ca="1" si="147"/>
        <v>3.5879629629629629E-4</v>
      </c>
      <c r="AA230" s="12">
        <f t="shared" ca="1" si="169"/>
        <v>0.80947916666666664</v>
      </c>
      <c r="AB230" s="10">
        <f t="shared" ca="1" si="170"/>
        <v>0.80947916666666664</v>
      </c>
      <c r="AC230" s="45">
        <f t="shared" ca="1" si="148"/>
        <v>0</v>
      </c>
      <c r="AD230" s="10">
        <f t="shared" ca="1" si="171"/>
        <v>0.80947916666666664</v>
      </c>
      <c r="AE230" s="9">
        <f t="shared" ca="1" si="135"/>
        <v>57</v>
      </c>
      <c r="AF230" s="10">
        <f t="shared" ca="1" si="149"/>
        <v>6.5972222222222224E-4</v>
      </c>
      <c r="AG230" s="10">
        <f t="shared" ca="1" si="172"/>
        <v>0.81013888888888885</v>
      </c>
      <c r="AH230" s="9" t="str">
        <f t="shared" ca="1" si="136"/>
        <v>Burrito</v>
      </c>
      <c r="AI230" s="8">
        <f t="shared" ca="1" si="173"/>
        <v>0.81013888888888885</v>
      </c>
      <c r="AJ230" s="23">
        <f t="shared" ca="1" si="174"/>
        <v>0</v>
      </c>
      <c r="AK230" s="8">
        <f t="shared" ca="1" si="176"/>
        <v>0.81013888888888885</v>
      </c>
      <c r="AL230" s="7">
        <f t="shared" ca="1" si="137"/>
        <v>25</v>
      </c>
      <c r="AM230" s="8">
        <f t="shared" ca="1" si="150"/>
        <v>2.8935185185185184E-4</v>
      </c>
      <c r="AN230" s="8">
        <f t="shared" ca="1" si="151"/>
        <v>0.81042824074074071</v>
      </c>
      <c r="AO230" s="7" t="str">
        <f t="shared" ca="1" si="138"/>
        <v>Debit</v>
      </c>
      <c r="AP230" s="1">
        <f t="shared" ca="1" si="152"/>
        <v>1.9097222222221877E-3</v>
      </c>
      <c r="AQ230" s="1">
        <f t="shared" ca="1" si="139"/>
        <v>2.0023148148148148E-3</v>
      </c>
      <c r="AR230">
        <f t="shared" si="153"/>
        <v>1</v>
      </c>
      <c r="AS230" s="33">
        <f t="shared" ca="1" si="175"/>
        <v>1.9097222222221877E-3</v>
      </c>
      <c r="AT230" s="33">
        <f t="shared" ca="1" si="154"/>
        <v>2.0023148148148148E-3</v>
      </c>
      <c r="AX230">
        <f t="shared" si="177"/>
        <v>226</v>
      </c>
      <c r="AY230" s="33">
        <v>6.0686330660561266E-4</v>
      </c>
    </row>
    <row r="231" spans="1:51">
      <c r="A231" s="2">
        <v>135</v>
      </c>
      <c r="B231" s="1">
        <f t="shared" si="140"/>
        <v>1.5625000000000001E-3</v>
      </c>
      <c r="C231" s="5">
        <f t="shared" si="155"/>
        <v>0.80807870370370372</v>
      </c>
      <c r="D231" s="18">
        <f t="shared" si="134"/>
        <v>0.80807870370370372</v>
      </c>
      <c r="E231" s="21">
        <f t="shared" ca="1" si="156"/>
        <v>0</v>
      </c>
      <c r="F231" s="18">
        <f t="shared" ca="1" si="157"/>
        <v>0.80807870370370372</v>
      </c>
      <c r="G231" s="25">
        <f t="shared" ca="1" si="141"/>
        <v>10</v>
      </c>
      <c r="H231" s="18">
        <f t="shared" ca="1" si="158"/>
        <v>1.1574074074074075E-4</v>
      </c>
      <c r="I231" s="18">
        <f t="shared" ca="1" si="159"/>
        <v>0.80819444444444444</v>
      </c>
      <c r="J231" s="16">
        <f t="shared" ca="1" si="160"/>
        <v>0.80819444444444444</v>
      </c>
      <c r="K231" s="23">
        <f t="shared" ca="1" si="161"/>
        <v>1.284722222222201E-3</v>
      </c>
      <c r="L231" s="16">
        <f t="shared" ca="1" si="162"/>
        <v>0.80947916666666664</v>
      </c>
      <c r="M231" s="15">
        <f t="shared" ca="1" si="142"/>
        <v>20</v>
      </c>
      <c r="N231" s="16">
        <f t="shared" ca="1" si="143"/>
        <v>2.3148148148148149E-4</v>
      </c>
      <c r="O231" s="16">
        <f t="shared" ca="1" si="163"/>
        <v>0.80971064814814808</v>
      </c>
      <c r="P231" s="14">
        <f t="shared" ca="1" si="164"/>
        <v>0.80971064814814808</v>
      </c>
      <c r="Q231" s="23">
        <f>0</f>
        <v>0</v>
      </c>
      <c r="R231" s="14">
        <f t="shared" ca="1" si="165"/>
        <v>0.80971064814814808</v>
      </c>
      <c r="S231" s="13">
        <f t="shared" ca="1" si="144"/>
        <v>28</v>
      </c>
      <c r="T231" s="14">
        <f t="shared" ca="1" si="145"/>
        <v>3.2407407407407406E-4</v>
      </c>
      <c r="U231" s="14">
        <f t="shared" ca="1" si="166"/>
        <v>0.81003472222222217</v>
      </c>
      <c r="V231" s="12">
        <f t="shared" ca="1" si="167"/>
        <v>0.81003472222222217</v>
      </c>
      <c r="W231" s="23">
        <f>0</f>
        <v>0</v>
      </c>
      <c r="X231" s="12">
        <f t="shared" ca="1" si="168"/>
        <v>0.81003472222222217</v>
      </c>
      <c r="Y231" s="11">
        <f t="shared" ca="1" si="146"/>
        <v>39</v>
      </c>
      <c r="Z231" s="12">
        <f t="shared" ca="1" si="147"/>
        <v>4.5138888888888887E-4</v>
      </c>
      <c r="AA231" s="12">
        <f t="shared" ca="1" si="169"/>
        <v>0.81048611111111102</v>
      </c>
      <c r="AB231" s="10">
        <f t="shared" ca="1" si="170"/>
        <v>0.81048611111111102</v>
      </c>
      <c r="AC231" s="45">
        <f t="shared" ca="1" si="148"/>
        <v>0</v>
      </c>
      <c r="AD231" s="10">
        <f t="shared" ca="1" si="171"/>
        <v>0.81048611111111102</v>
      </c>
      <c r="AE231" s="9">
        <f t="shared" ca="1" si="135"/>
        <v>41</v>
      </c>
      <c r="AF231" s="10">
        <f t="shared" ca="1" si="149"/>
        <v>4.7453703703703704E-4</v>
      </c>
      <c r="AG231" s="10">
        <f t="shared" ca="1" si="172"/>
        <v>0.81096064814814806</v>
      </c>
      <c r="AH231" s="9" t="str">
        <f t="shared" ca="1" si="136"/>
        <v>Burrito</v>
      </c>
      <c r="AI231" s="8">
        <f t="shared" ca="1" si="173"/>
        <v>0.81096064814814806</v>
      </c>
      <c r="AJ231" s="23">
        <f t="shared" ca="1" si="174"/>
        <v>0</v>
      </c>
      <c r="AK231" s="8">
        <f t="shared" ca="1" si="176"/>
        <v>0.81096064814814806</v>
      </c>
      <c r="AL231" s="7">
        <f t="shared" ca="1" si="137"/>
        <v>30</v>
      </c>
      <c r="AM231" s="8">
        <f t="shared" ca="1" si="150"/>
        <v>3.4722222222222224E-4</v>
      </c>
      <c r="AN231" s="8">
        <f t="shared" ca="1" si="151"/>
        <v>0.81130787037037033</v>
      </c>
      <c r="AO231" s="7" t="str">
        <f t="shared" ca="1" si="138"/>
        <v>Debit</v>
      </c>
      <c r="AP231" s="1">
        <f t="shared" ca="1" si="152"/>
        <v>1.284722222222201E-3</v>
      </c>
      <c r="AQ231" s="1">
        <f t="shared" ca="1" si="139"/>
        <v>1.9444444444444446E-3</v>
      </c>
      <c r="AR231">
        <f t="shared" si="153"/>
        <v>1</v>
      </c>
      <c r="AS231" s="33">
        <f t="shared" ca="1" si="175"/>
        <v>1.284722222222201E-3</v>
      </c>
      <c r="AT231" s="33">
        <f t="shared" ca="1" si="154"/>
        <v>1.9444444444444446E-3</v>
      </c>
      <c r="AX231">
        <f t="shared" si="177"/>
        <v>227</v>
      </c>
      <c r="AY231" s="33">
        <v>6.5904607356499377E-4</v>
      </c>
    </row>
    <row r="232" spans="1:51">
      <c r="A232" s="2">
        <v>86</v>
      </c>
      <c r="B232" s="1">
        <f t="shared" si="140"/>
        <v>9.9537037037037042E-4</v>
      </c>
      <c r="C232" s="5">
        <f t="shared" si="155"/>
        <v>0.80907407407407406</v>
      </c>
      <c r="D232" s="18">
        <f t="shared" si="134"/>
        <v>0.80907407407407406</v>
      </c>
      <c r="E232" s="21">
        <f t="shared" ca="1" si="156"/>
        <v>0</v>
      </c>
      <c r="F232" s="18">
        <f t="shared" ca="1" si="157"/>
        <v>0.80907407407407406</v>
      </c>
      <c r="G232" s="25">
        <f t="shared" ca="1" si="141"/>
        <v>28</v>
      </c>
      <c r="H232" s="18">
        <f t="shared" ca="1" si="158"/>
        <v>3.2407407407407406E-4</v>
      </c>
      <c r="I232" s="18">
        <f t="shared" ca="1" si="159"/>
        <v>0.80939814814814814</v>
      </c>
      <c r="J232" s="16">
        <f t="shared" ca="1" si="160"/>
        <v>0.80939814814814814</v>
      </c>
      <c r="K232" s="23">
        <f t="shared" ca="1" si="161"/>
        <v>1.087962962962874E-3</v>
      </c>
      <c r="L232" s="16">
        <f t="shared" ca="1" si="162"/>
        <v>0.81048611111111102</v>
      </c>
      <c r="M232" s="15">
        <f t="shared" ca="1" si="142"/>
        <v>35</v>
      </c>
      <c r="N232" s="16">
        <f t="shared" ca="1" si="143"/>
        <v>4.0509259259259258E-4</v>
      </c>
      <c r="O232" s="16">
        <f t="shared" ca="1" si="163"/>
        <v>0.8108912037037036</v>
      </c>
      <c r="P232" s="14">
        <f t="shared" ca="1" si="164"/>
        <v>0.8108912037037036</v>
      </c>
      <c r="Q232" s="23">
        <f>0</f>
        <v>0</v>
      </c>
      <c r="R232" s="14">
        <f t="shared" ca="1" si="165"/>
        <v>0.8108912037037036</v>
      </c>
      <c r="S232" s="13">
        <f t="shared" ca="1" si="144"/>
        <v>25</v>
      </c>
      <c r="T232" s="14">
        <f t="shared" ca="1" si="145"/>
        <v>2.8935185185185184E-4</v>
      </c>
      <c r="U232" s="14">
        <f t="shared" ca="1" si="166"/>
        <v>0.81118055555555546</v>
      </c>
      <c r="V232" s="12">
        <f t="shared" ca="1" si="167"/>
        <v>0.81118055555555546</v>
      </c>
      <c r="W232" s="23">
        <f>0</f>
        <v>0</v>
      </c>
      <c r="X232" s="12">
        <f t="shared" ca="1" si="168"/>
        <v>0.81118055555555546</v>
      </c>
      <c r="Y232" s="11">
        <f t="shared" ca="1" si="146"/>
        <v>46</v>
      </c>
      <c r="Z232" s="12">
        <f t="shared" ca="1" si="147"/>
        <v>5.3240740740740744E-4</v>
      </c>
      <c r="AA232" s="12">
        <f t="shared" ca="1" si="169"/>
        <v>0.81171296296296291</v>
      </c>
      <c r="AB232" s="10">
        <f t="shared" ca="1" si="170"/>
        <v>0.81171296296296291</v>
      </c>
      <c r="AC232" s="45">
        <f t="shared" ca="1" si="148"/>
        <v>0</v>
      </c>
      <c r="AD232" s="10">
        <f t="shared" ca="1" si="171"/>
        <v>0.81171296296296291</v>
      </c>
      <c r="AE232" s="9">
        <f t="shared" ca="1" si="135"/>
        <v>36</v>
      </c>
      <c r="AF232" s="10">
        <f t="shared" ca="1" si="149"/>
        <v>4.1666666666666669E-4</v>
      </c>
      <c r="AG232" s="10">
        <f t="shared" ca="1" si="172"/>
        <v>0.81212962962962953</v>
      </c>
      <c r="AH232" s="9" t="str">
        <f t="shared" ca="1" si="136"/>
        <v>Bowl</v>
      </c>
      <c r="AI232" s="8">
        <f t="shared" ca="1" si="173"/>
        <v>0.81212962962962953</v>
      </c>
      <c r="AJ232" s="23">
        <f t="shared" ca="1" si="174"/>
        <v>0</v>
      </c>
      <c r="AK232" s="8">
        <f t="shared" ca="1" si="176"/>
        <v>0.81212962962962953</v>
      </c>
      <c r="AL232" s="7">
        <f t="shared" ca="1" si="137"/>
        <v>17</v>
      </c>
      <c r="AM232" s="8">
        <f t="shared" ca="1" si="150"/>
        <v>1.9675925925925926E-4</v>
      </c>
      <c r="AN232" s="8">
        <f t="shared" ca="1" si="151"/>
        <v>0.81232638888888875</v>
      </c>
      <c r="AO232" s="7" t="str">
        <f t="shared" ca="1" si="138"/>
        <v>Debit</v>
      </c>
      <c r="AP232" s="1">
        <f t="shared" ca="1" si="152"/>
        <v>1.087962962962874E-3</v>
      </c>
      <c r="AQ232" s="1">
        <f t="shared" ca="1" si="139"/>
        <v>2.1643518518518518E-3</v>
      </c>
      <c r="AR232">
        <f t="shared" si="153"/>
        <v>1</v>
      </c>
      <c r="AS232" s="33">
        <f t="shared" ca="1" si="175"/>
        <v>1.087962962962874E-3</v>
      </c>
      <c r="AT232" s="33">
        <f t="shared" ca="1" si="154"/>
        <v>2.1643518518518518E-3</v>
      </c>
      <c r="AX232">
        <f t="shared" si="177"/>
        <v>228</v>
      </c>
      <c r="AY232" s="33">
        <v>8.352424589538731E-4</v>
      </c>
    </row>
    <row r="233" spans="1:51">
      <c r="A233" s="2">
        <v>146</v>
      </c>
      <c r="B233" s="1">
        <f t="shared" si="140"/>
        <v>1.6898148148148148E-3</v>
      </c>
      <c r="C233" s="5">
        <f t="shared" si="155"/>
        <v>0.81076388888888884</v>
      </c>
      <c r="D233" s="18">
        <f t="shared" si="134"/>
        <v>0.81076388888888884</v>
      </c>
      <c r="E233" s="21">
        <f t="shared" ca="1" si="156"/>
        <v>0</v>
      </c>
      <c r="F233" s="18">
        <f t="shared" ca="1" si="157"/>
        <v>0.81076388888888884</v>
      </c>
      <c r="G233" s="25">
        <f t="shared" ca="1" si="141"/>
        <v>20</v>
      </c>
      <c r="H233" s="18">
        <f t="shared" ca="1" si="158"/>
        <v>2.3148148148148149E-4</v>
      </c>
      <c r="I233" s="18">
        <f t="shared" ca="1" si="159"/>
        <v>0.81099537037037028</v>
      </c>
      <c r="J233" s="16">
        <f t="shared" ca="1" si="160"/>
        <v>0.81099537037037028</v>
      </c>
      <c r="K233" s="23">
        <f t="shared" ca="1" si="161"/>
        <v>7.1759259259263075E-4</v>
      </c>
      <c r="L233" s="16">
        <f t="shared" ca="1" si="162"/>
        <v>0.81171296296296291</v>
      </c>
      <c r="M233" s="15">
        <f t="shared" ca="1" si="142"/>
        <v>15</v>
      </c>
      <c r="N233" s="16">
        <f t="shared" ca="1" si="143"/>
        <v>1.7361111111111112E-4</v>
      </c>
      <c r="O233" s="16">
        <f t="shared" ca="1" si="163"/>
        <v>0.81188657407407405</v>
      </c>
      <c r="P233" s="14">
        <f t="shared" ca="1" si="164"/>
        <v>0.81188657407407405</v>
      </c>
      <c r="Q233" s="23">
        <f>0</f>
        <v>0</v>
      </c>
      <c r="R233" s="14">
        <f t="shared" ca="1" si="165"/>
        <v>0.81188657407407405</v>
      </c>
      <c r="S233" s="13">
        <f t="shared" ca="1" si="144"/>
        <v>40</v>
      </c>
      <c r="T233" s="14">
        <f t="shared" ca="1" si="145"/>
        <v>4.6296296296296298E-4</v>
      </c>
      <c r="U233" s="14">
        <f t="shared" ca="1" si="166"/>
        <v>0.81234953703703705</v>
      </c>
      <c r="V233" s="12">
        <f t="shared" ca="1" si="167"/>
        <v>0.81234953703703705</v>
      </c>
      <c r="W233" s="23">
        <f>0</f>
        <v>0</v>
      </c>
      <c r="X233" s="12">
        <f t="shared" ca="1" si="168"/>
        <v>0.81234953703703705</v>
      </c>
      <c r="Y233" s="11">
        <f t="shared" ca="1" si="146"/>
        <v>32</v>
      </c>
      <c r="Z233" s="12">
        <f t="shared" ca="1" si="147"/>
        <v>3.7037037037037035E-4</v>
      </c>
      <c r="AA233" s="12">
        <f t="shared" ca="1" si="169"/>
        <v>0.8127199074074074</v>
      </c>
      <c r="AB233" s="10">
        <f t="shared" ca="1" si="170"/>
        <v>0.8127199074074074</v>
      </c>
      <c r="AC233" s="45">
        <f t="shared" ca="1" si="148"/>
        <v>0</v>
      </c>
      <c r="AD233" s="10">
        <f t="shared" ca="1" si="171"/>
        <v>0.8127199074074074</v>
      </c>
      <c r="AE233" s="9">
        <f t="shared" ca="1" si="135"/>
        <v>53</v>
      </c>
      <c r="AF233" s="10">
        <f t="shared" ca="1" si="149"/>
        <v>6.134259259259259E-4</v>
      </c>
      <c r="AG233" s="10">
        <f t="shared" ca="1" si="172"/>
        <v>0.81333333333333335</v>
      </c>
      <c r="AH233" s="9" t="str">
        <f t="shared" ca="1" si="136"/>
        <v>Burrito</v>
      </c>
      <c r="AI233" s="8">
        <f t="shared" ca="1" si="173"/>
        <v>0.81333333333333335</v>
      </c>
      <c r="AJ233" s="23">
        <f t="shared" ca="1" si="174"/>
        <v>0</v>
      </c>
      <c r="AK233" s="8">
        <f t="shared" ca="1" si="176"/>
        <v>0.81333333333333335</v>
      </c>
      <c r="AL233" s="7">
        <f t="shared" ca="1" si="137"/>
        <v>25</v>
      </c>
      <c r="AM233" s="8">
        <f t="shared" ca="1" si="150"/>
        <v>2.8935185185185184E-4</v>
      </c>
      <c r="AN233" s="8">
        <f t="shared" ca="1" si="151"/>
        <v>0.81362268518518521</v>
      </c>
      <c r="AO233" s="7" t="str">
        <f t="shared" ca="1" si="138"/>
        <v>Debit</v>
      </c>
      <c r="AP233" s="1">
        <f t="shared" ca="1" si="152"/>
        <v>7.1759259259263075E-4</v>
      </c>
      <c r="AQ233" s="1">
        <f t="shared" ca="1" si="139"/>
        <v>2.1412037037037038E-3</v>
      </c>
      <c r="AR233">
        <f t="shared" si="153"/>
        <v>1</v>
      </c>
      <c r="AS233" s="33">
        <f t="shared" ca="1" si="175"/>
        <v>7.1759259259263075E-4</v>
      </c>
      <c r="AT233" s="33">
        <f t="shared" ca="1" si="154"/>
        <v>2.1412037037037038E-3</v>
      </c>
      <c r="AX233">
        <f t="shared" si="177"/>
        <v>229</v>
      </c>
      <c r="AY233" s="33">
        <v>6.5534714267535691E-4</v>
      </c>
    </row>
    <row r="234" spans="1:51">
      <c r="A234" s="2">
        <v>177</v>
      </c>
      <c r="B234" s="1">
        <f t="shared" si="140"/>
        <v>2.0486111111111113E-3</v>
      </c>
      <c r="C234" s="5">
        <f t="shared" si="155"/>
        <v>0.81281249999999994</v>
      </c>
      <c r="D234" s="18">
        <f t="shared" si="134"/>
        <v>0.81281249999999994</v>
      </c>
      <c r="E234" s="21">
        <f t="shared" ca="1" si="156"/>
        <v>0</v>
      </c>
      <c r="F234" s="18">
        <f t="shared" ca="1" si="157"/>
        <v>0.81281249999999994</v>
      </c>
      <c r="G234" s="25">
        <f t="shared" ca="1" si="141"/>
        <v>24</v>
      </c>
      <c r="H234" s="18">
        <f t="shared" ca="1" si="158"/>
        <v>2.7777777777777778E-4</v>
      </c>
      <c r="I234" s="18">
        <f t="shared" ca="1" si="159"/>
        <v>0.81309027777777776</v>
      </c>
      <c r="J234" s="16">
        <f t="shared" ca="1" si="160"/>
        <v>0.81309027777777776</v>
      </c>
      <c r="K234" s="23">
        <f t="shared" ca="1" si="161"/>
        <v>0</v>
      </c>
      <c r="L234" s="16">
        <f t="shared" ca="1" si="162"/>
        <v>0.81309027777777776</v>
      </c>
      <c r="M234" s="15">
        <f t="shared" ca="1" si="142"/>
        <v>12</v>
      </c>
      <c r="N234" s="16">
        <f t="shared" ca="1" si="143"/>
        <v>1.3888888888888889E-4</v>
      </c>
      <c r="O234" s="16">
        <f t="shared" ca="1" si="163"/>
        <v>0.81322916666666667</v>
      </c>
      <c r="P234" s="14">
        <f t="shared" ca="1" si="164"/>
        <v>0.81322916666666667</v>
      </c>
      <c r="Q234" s="23">
        <f>0</f>
        <v>0</v>
      </c>
      <c r="R234" s="14">
        <f t="shared" ca="1" si="165"/>
        <v>0.81322916666666667</v>
      </c>
      <c r="S234" s="13">
        <f t="shared" ca="1" si="144"/>
        <v>44</v>
      </c>
      <c r="T234" s="14">
        <f t="shared" ca="1" si="145"/>
        <v>5.0925925925925921E-4</v>
      </c>
      <c r="U234" s="14">
        <f t="shared" ca="1" si="166"/>
        <v>0.81373842592592593</v>
      </c>
      <c r="V234" s="12">
        <f t="shared" ca="1" si="167"/>
        <v>0.81373842592592593</v>
      </c>
      <c r="W234" s="23">
        <f>0</f>
        <v>0</v>
      </c>
      <c r="X234" s="12">
        <f t="shared" ca="1" si="168"/>
        <v>0.81373842592592593</v>
      </c>
      <c r="Y234" s="11">
        <f t="shared" ca="1" si="146"/>
        <v>44</v>
      </c>
      <c r="Z234" s="12">
        <f t="shared" ca="1" si="147"/>
        <v>5.0925925925925921E-4</v>
      </c>
      <c r="AA234" s="12">
        <f t="shared" ca="1" si="169"/>
        <v>0.8142476851851852</v>
      </c>
      <c r="AB234" s="10">
        <f t="shared" ca="1" si="170"/>
        <v>0.8142476851851852</v>
      </c>
      <c r="AC234" s="45">
        <f t="shared" ca="1" si="148"/>
        <v>0</v>
      </c>
      <c r="AD234" s="10">
        <f t="shared" ca="1" si="171"/>
        <v>0.8142476851851852</v>
      </c>
      <c r="AE234" s="9">
        <f t="shared" ca="1" si="135"/>
        <v>38</v>
      </c>
      <c r="AF234" s="10">
        <f t="shared" ca="1" si="149"/>
        <v>4.3981481481481481E-4</v>
      </c>
      <c r="AG234" s="10">
        <f t="shared" ca="1" si="172"/>
        <v>0.81468750000000001</v>
      </c>
      <c r="AH234" s="9" t="str">
        <f t="shared" ca="1" si="136"/>
        <v>Burrito</v>
      </c>
      <c r="AI234" s="8">
        <f t="shared" ca="1" si="173"/>
        <v>0.81468750000000001</v>
      </c>
      <c r="AJ234" s="23">
        <f t="shared" ca="1" si="174"/>
        <v>0</v>
      </c>
      <c r="AK234" s="8">
        <f t="shared" ca="1" si="176"/>
        <v>0.81468750000000001</v>
      </c>
      <c r="AL234" s="7">
        <f t="shared" ca="1" si="137"/>
        <v>60</v>
      </c>
      <c r="AM234" s="8">
        <f t="shared" ca="1" si="150"/>
        <v>6.9444444444444447E-4</v>
      </c>
      <c r="AN234" s="8">
        <f t="shared" ca="1" si="151"/>
        <v>0.81538194444444445</v>
      </c>
      <c r="AO234" s="7" t="str">
        <f t="shared" ca="1" si="138"/>
        <v>Cash</v>
      </c>
      <c r="AP234" s="1">
        <f t="shared" ca="1" si="152"/>
        <v>0</v>
      </c>
      <c r="AQ234" s="1">
        <f t="shared" ca="1" si="139"/>
        <v>2.5694444444444445E-3</v>
      </c>
      <c r="AR234">
        <f t="shared" si="153"/>
        <v>1</v>
      </c>
      <c r="AS234" s="33">
        <f t="shared" ca="1" si="175"/>
        <v>0</v>
      </c>
      <c r="AT234" s="33">
        <f t="shared" ca="1" si="154"/>
        <v>2.5694444444444445E-3</v>
      </c>
      <c r="AX234">
        <f t="shared" si="177"/>
        <v>230</v>
      </c>
      <c r="AY234" s="33">
        <v>6.5546646302668432E-4</v>
      </c>
    </row>
    <row r="235" spans="1:51">
      <c r="A235" s="2">
        <v>83</v>
      </c>
      <c r="B235" s="1">
        <f t="shared" si="140"/>
        <v>9.6064814814814819E-4</v>
      </c>
      <c r="C235" s="5">
        <f t="shared" si="155"/>
        <v>0.81377314814814805</v>
      </c>
      <c r="D235" s="18">
        <f t="shared" si="134"/>
        <v>0.81377314814814805</v>
      </c>
      <c r="E235" s="21">
        <f t="shared" ca="1" si="156"/>
        <v>0</v>
      </c>
      <c r="F235" s="18">
        <f t="shared" ca="1" si="157"/>
        <v>0.81377314814814805</v>
      </c>
      <c r="G235" s="25">
        <f t="shared" ca="1" si="141"/>
        <v>15</v>
      </c>
      <c r="H235" s="18">
        <f t="shared" ca="1" si="158"/>
        <v>1.7361111111111112E-4</v>
      </c>
      <c r="I235" s="18">
        <f t="shared" ca="1" si="159"/>
        <v>0.81394675925925919</v>
      </c>
      <c r="J235" s="16">
        <f t="shared" ca="1" si="160"/>
        <v>0.81394675925925919</v>
      </c>
      <c r="K235" s="23">
        <f t="shared" ca="1" si="161"/>
        <v>3.0092592592600997E-4</v>
      </c>
      <c r="L235" s="16">
        <f t="shared" ca="1" si="162"/>
        <v>0.8142476851851852</v>
      </c>
      <c r="M235" s="15">
        <f t="shared" ca="1" si="142"/>
        <v>13</v>
      </c>
      <c r="N235" s="16">
        <f t="shared" ca="1" si="143"/>
        <v>1.5046296296296297E-4</v>
      </c>
      <c r="O235" s="16">
        <f t="shared" ca="1" si="163"/>
        <v>0.81439814814814815</v>
      </c>
      <c r="P235" s="14">
        <f t="shared" ca="1" si="164"/>
        <v>0.81439814814814815</v>
      </c>
      <c r="Q235" s="23">
        <f>0</f>
        <v>0</v>
      </c>
      <c r="R235" s="14">
        <f t="shared" ca="1" si="165"/>
        <v>0.81439814814814815</v>
      </c>
      <c r="S235" s="13">
        <f t="shared" ca="1" si="144"/>
        <v>15</v>
      </c>
      <c r="T235" s="14">
        <f t="shared" ca="1" si="145"/>
        <v>1.7361111111111112E-4</v>
      </c>
      <c r="U235" s="14">
        <f t="shared" ca="1" si="166"/>
        <v>0.81457175925925929</v>
      </c>
      <c r="V235" s="12">
        <f t="shared" ca="1" si="167"/>
        <v>0.81457175925925929</v>
      </c>
      <c r="W235" s="23">
        <f>0</f>
        <v>0</v>
      </c>
      <c r="X235" s="12">
        <f t="shared" ca="1" si="168"/>
        <v>0.81457175925925929</v>
      </c>
      <c r="Y235" s="11">
        <f t="shared" ca="1" si="146"/>
        <v>48</v>
      </c>
      <c r="Z235" s="12">
        <f t="shared" ca="1" si="147"/>
        <v>5.5555555555555556E-4</v>
      </c>
      <c r="AA235" s="12">
        <f t="shared" ca="1" si="169"/>
        <v>0.81512731481481482</v>
      </c>
      <c r="AB235" s="10">
        <f t="shared" ca="1" si="170"/>
        <v>0.81512731481481482</v>
      </c>
      <c r="AC235" s="45">
        <f t="shared" ca="1" si="148"/>
        <v>0</v>
      </c>
      <c r="AD235" s="10">
        <f t="shared" ca="1" si="171"/>
        <v>0.81512731481481482</v>
      </c>
      <c r="AE235" s="9">
        <f t="shared" ca="1" si="135"/>
        <v>36</v>
      </c>
      <c r="AF235" s="10">
        <f t="shared" ca="1" si="149"/>
        <v>4.1666666666666669E-4</v>
      </c>
      <c r="AG235" s="10">
        <f t="shared" ca="1" si="172"/>
        <v>0.81554398148148144</v>
      </c>
      <c r="AH235" s="9" t="str">
        <f t="shared" ca="1" si="136"/>
        <v>Bowl</v>
      </c>
      <c r="AI235" s="8">
        <f t="shared" ca="1" si="173"/>
        <v>0.81554398148148144</v>
      </c>
      <c r="AJ235" s="23">
        <f t="shared" ca="1" si="174"/>
        <v>0</v>
      </c>
      <c r="AK235" s="8">
        <f t="shared" ca="1" si="176"/>
        <v>0.81554398148148144</v>
      </c>
      <c r="AL235" s="7">
        <f t="shared" ca="1" si="137"/>
        <v>18</v>
      </c>
      <c r="AM235" s="8">
        <f t="shared" ca="1" si="150"/>
        <v>2.0833333333333335E-4</v>
      </c>
      <c r="AN235" s="8">
        <f t="shared" ca="1" si="151"/>
        <v>0.81575231481481481</v>
      </c>
      <c r="AO235" s="7" t="str">
        <f t="shared" ca="1" si="138"/>
        <v>Debit</v>
      </c>
      <c r="AP235" s="1">
        <f t="shared" ca="1" si="152"/>
        <v>3.0092592592600997E-4</v>
      </c>
      <c r="AQ235" s="1">
        <f t="shared" ca="1" si="139"/>
        <v>1.6782407407407408E-3</v>
      </c>
      <c r="AR235">
        <f t="shared" si="153"/>
        <v>1</v>
      </c>
      <c r="AS235" s="33">
        <f t="shared" ca="1" si="175"/>
        <v>3.0092592592600997E-4</v>
      </c>
      <c r="AT235" s="33">
        <f t="shared" ca="1" si="154"/>
        <v>1.6782407407407408E-3</v>
      </c>
      <c r="AX235">
        <f t="shared" si="177"/>
        <v>231</v>
      </c>
      <c r="AY235" s="33">
        <v>7.1894488990708401E-4</v>
      </c>
    </row>
    <row r="236" spans="1:51">
      <c r="A236" s="2">
        <v>24</v>
      </c>
      <c r="B236" s="1">
        <f t="shared" si="140"/>
        <v>2.7777777777777778E-4</v>
      </c>
      <c r="C236" s="5">
        <f t="shared" si="155"/>
        <v>0.81405092592592587</v>
      </c>
      <c r="D236" s="18">
        <f t="shared" si="134"/>
        <v>0.81405092592592587</v>
      </c>
      <c r="E236" s="21">
        <f t="shared" ca="1" si="156"/>
        <v>0</v>
      </c>
      <c r="F236" s="18">
        <f t="shared" ca="1" si="157"/>
        <v>0.81405092592592587</v>
      </c>
      <c r="G236" s="25">
        <f t="shared" ca="1" si="141"/>
        <v>24</v>
      </c>
      <c r="H236" s="18">
        <f t="shared" ca="1" si="158"/>
        <v>2.7777777777777778E-4</v>
      </c>
      <c r="I236" s="18">
        <f t="shared" ca="1" si="159"/>
        <v>0.81432870370370369</v>
      </c>
      <c r="J236" s="16">
        <f t="shared" ca="1" si="160"/>
        <v>0.81432870370370369</v>
      </c>
      <c r="K236" s="23">
        <f t="shared" ca="1" si="161"/>
        <v>7.9861111111112493E-4</v>
      </c>
      <c r="L236" s="16">
        <f t="shared" ca="1" si="162"/>
        <v>0.81512731481481482</v>
      </c>
      <c r="M236" s="15">
        <f t="shared" ca="1" si="142"/>
        <v>26</v>
      </c>
      <c r="N236" s="16">
        <f t="shared" ca="1" si="143"/>
        <v>3.0092592592592595E-4</v>
      </c>
      <c r="O236" s="16">
        <f t="shared" ca="1" si="163"/>
        <v>0.81542824074074072</v>
      </c>
      <c r="P236" s="14">
        <f t="shared" ca="1" si="164"/>
        <v>0.81542824074074072</v>
      </c>
      <c r="Q236" s="23">
        <f>0</f>
        <v>0</v>
      </c>
      <c r="R236" s="14">
        <f t="shared" ca="1" si="165"/>
        <v>0.81542824074074072</v>
      </c>
      <c r="S236" s="13">
        <f t="shared" ca="1" si="144"/>
        <v>29</v>
      </c>
      <c r="T236" s="14">
        <f t="shared" ca="1" si="145"/>
        <v>3.3564814814814812E-4</v>
      </c>
      <c r="U236" s="14">
        <f t="shared" ca="1" si="166"/>
        <v>0.81576388888888884</v>
      </c>
      <c r="V236" s="12">
        <f t="shared" ca="1" si="167"/>
        <v>0.81576388888888884</v>
      </c>
      <c r="W236" s="23">
        <f>0</f>
        <v>0</v>
      </c>
      <c r="X236" s="12">
        <f t="shared" ca="1" si="168"/>
        <v>0.81576388888888884</v>
      </c>
      <c r="Y236" s="11">
        <f t="shared" ca="1" si="146"/>
        <v>43</v>
      </c>
      <c r="Z236" s="12">
        <f t="shared" ca="1" si="147"/>
        <v>4.9768518518518521E-4</v>
      </c>
      <c r="AA236" s="12">
        <f t="shared" ca="1" si="169"/>
        <v>0.81626157407407407</v>
      </c>
      <c r="AB236" s="10">
        <f t="shared" ca="1" si="170"/>
        <v>0.81626157407407407</v>
      </c>
      <c r="AC236" s="45">
        <f t="shared" ca="1" si="148"/>
        <v>0</v>
      </c>
      <c r="AD236" s="10">
        <f t="shared" ca="1" si="171"/>
        <v>0.81626157407407407</v>
      </c>
      <c r="AE236" s="9">
        <f t="shared" ca="1" si="135"/>
        <v>30</v>
      </c>
      <c r="AF236" s="10">
        <f t="shared" ca="1" si="149"/>
        <v>3.4722222222222224E-4</v>
      </c>
      <c r="AG236" s="10">
        <f t="shared" ca="1" si="172"/>
        <v>0.81660879629629635</v>
      </c>
      <c r="AH236" s="9" t="str">
        <f t="shared" ca="1" si="136"/>
        <v>Bowl</v>
      </c>
      <c r="AI236" s="8">
        <f t="shared" ca="1" si="173"/>
        <v>0.81660879629629635</v>
      </c>
      <c r="AJ236" s="23">
        <f t="shared" ca="1" si="174"/>
        <v>0</v>
      </c>
      <c r="AK236" s="8">
        <f t="shared" ca="1" si="176"/>
        <v>0.81660879629629635</v>
      </c>
      <c r="AL236" s="7">
        <f t="shared" ca="1" si="137"/>
        <v>11</v>
      </c>
      <c r="AM236" s="8">
        <f t="shared" ca="1" si="150"/>
        <v>1.273148148148148E-4</v>
      </c>
      <c r="AN236" s="8">
        <f t="shared" ca="1" si="151"/>
        <v>0.81673611111111111</v>
      </c>
      <c r="AO236" s="7" t="str">
        <f t="shared" ca="1" si="138"/>
        <v>Debit</v>
      </c>
      <c r="AP236" s="1">
        <f t="shared" ca="1" si="152"/>
        <v>7.9861111111112493E-4</v>
      </c>
      <c r="AQ236" s="1">
        <f t="shared" ca="1" si="139"/>
        <v>1.8865740740740739E-3</v>
      </c>
      <c r="AR236">
        <f t="shared" si="153"/>
        <v>1</v>
      </c>
      <c r="AS236" s="33">
        <f t="shared" ca="1" si="175"/>
        <v>7.9861111111112493E-4</v>
      </c>
      <c r="AT236" s="33">
        <f t="shared" ca="1" si="154"/>
        <v>1.8865740740740739E-3</v>
      </c>
      <c r="AX236">
        <f t="shared" si="177"/>
        <v>232</v>
      </c>
      <c r="AY236" s="33">
        <v>7.3111556573758716E-4</v>
      </c>
    </row>
    <row r="237" spans="1:51">
      <c r="A237" s="2">
        <v>111</v>
      </c>
      <c r="B237" s="1">
        <f t="shared" si="140"/>
        <v>1.2847222222222223E-3</v>
      </c>
      <c r="C237" s="5">
        <f t="shared" si="155"/>
        <v>0.81533564814814807</v>
      </c>
      <c r="D237" s="18">
        <f t="shared" si="134"/>
        <v>0.81533564814814807</v>
      </c>
      <c r="E237" s="21">
        <f t="shared" ca="1" si="156"/>
        <v>0</v>
      </c>
      <c r="F237" s="18">
        <f t="shared" ca="1" si="157"/>
        <v>0.81533564814814807</v>
      </c>
      <c r="G237" s="25">
        <f t="shared" ca="1" si="141"/>
        <v>22</v>
      </c>
      <c r="H237" s="18">
        <f t="shared" ca="1" si="158"/>
        <v>2.5462962962962961E-4</v>
      </c>
      <c r="I237" s="18">
        <f t="shared" ca="1" si="159"/>
        <v>0.81559027777777771</v>
      </c>
      <c r="J237" s="16">
        <f t="shared" ca="1" si="160"/>
        <v>0.81559027777777771</v>
      </c>
      <c r="K237" s="23">
        <f t="shared" ca="1" si="161"/>
        <v>6.7129629629636423E-4</v>
      </c>
      <c r="L237" s="16">
        <f t="shared" ca="1" si="162"/>
        <v>0.81626157407407407</v>
      </c>
      <c r="M237" s="15">
        <f t="shared" ca="1" si="142"/>
        <v>16</v>
      </c>
      <c r="N237" s="16">
        <f t="shared" ca="1" si="143"/>
        <v>1.8518518518518518E-4</v>
      </c>
      <c r="O237" s="16">
        <f t="shared" ca="1" si="163"/>
        <v>0.81644675925925925</v>
      </c>
      <c r="P237" s="14">
        <f t="shared" ca="1" si="164"/>
        <v>0.81644675925925925</v>
      </c>
      <c r="Q237" s="23">
        <f>0</f>
        <v>0</v>
      </c>
      <c r="R237" s="14">
        <f t="shared" ca="1" si="165"/>
        <v>0.81644675925925925</v>
      </c>
      <c r="S237" s="13">
        <f t="shared" ca="1" si="144"/>
        <v>40</v>
      </c>
      <c r="T237" s="14">
        <f t="shared" ca="1" si="145"/>
        <v>4.6296296296296298E-4</v>
      </c>
      <c r="U237" s="14">
        <f t="shared" ca="1" si="166"/>
        <v>0.81690972222222225</v>
      </c>
      <c r="V237" s="12">
        <f t="shared" ca="1" si="167"/>
        <v>0.81690972222222225</v>
      </c>
      <c r="W237" s="23">
        <f>0</f>
        <v>0</v>
      </c>
      <c r="X237" s="12">
        <f t="shared" ca="1" si="168"/>
        <v>0.81690972222222225</v>
      </c>
      <c r="Y237" s="11">
        <f t="shared" ca="1" si="146"/>
        <v>28</v>
      </c>
      <c r="Z237" s="12">
        <f t="shared" ca="1" si="147"/>
        <v>3.2407407407407406E-4</v>
      </c>
      <c r="AA237" s="12">
        <f t="shared" ca="1" si="169"/>
        <v>0.81723379629629633</v>
      </c>
      <c r="AB237" s="10">
        <f t="shared" ca="1" si="170"/>
        <v>0.81723379629629633</v>
      </c>
      <c r="AC237" s="45">
        <f t="shared" ca="1" si="148"/>
        <v>0</v>
      </c>
      <c r="AD237" s="10">
        <f t="shared" ca="1" si="171"/>
        <v>0.81723379629629633</v>
      </c>
      <c r="AE237" s="9">
        <f t="shared" ca="1" si="135"/>
        <v>44</v>
      </c>
      <c r="AF237" s="10">
        <f t="shared" ca="1" si="149"/>
        <v>5.0925925925925921E-4</v>
      </c>
      <c r="AG237" s="10">
        <f t="shared" ca="1" si="172"/>
        <v>0.8177430555555556</v>
      </c>
      <c r="AH237" s="9" t="str">
        <f t="shared" ca="1" si="136"/>
        <v>Burrito</v>
      </c>
      <c r="AI237" s="8">
        <f t="shared" ca="1" si="173"/>
        <v>0.8177430555555556</v>
      </c>
      <c r="AJ237" s="23">
        <f t="shared" ca="1" si="174"/>
        <v>0</v>
      </c>
      <c r="AK237" s="8">
        <f t="shared" ca="1" si="176"/>
        <v>0.8177430555555556</v>
      </c>
      <c r="AL237" s="7">
        <f t="shared" ca="1" si="137"/>
        <v>37</v>
      </c>
      <c r="AM237" s="8">
        <f t="shared" ca="1" si="150"/>
        <v>4.2824074074074075E-4</v>
      </c>
      <c r="AN237" s="8">
        <f t="shared" ca="1" si="151"/>
        <v>0.81817129629629637</v>
      </c>
      <c r="AO237" s="7" t="str">
        <f t="shared" ca="1" si="138"/>
        <v>Cash</v>
      </c>
      <c r="AP237" s="1">
        <f t="shared" ca="1" si="152"/>
        <v>6.7129629629636423E-4</v>
      </c>
      <c r="AQ237" s="1">
        <f t="shared" ca="1" si="139"/>
        <v>2.1643518518518518E-3</v>
      </c>
      <c r="AR237">
        <f t="shared" si="153"/>
        <v>1</v>
      </c>
      <c r="AS237" s="33">
        <f t="shared" ca="1" si="175"/>
        <v>6.7129629629636423E-4</v>
      </c>
      <c r="AT237" s="33">
        <f t="shared" ca="1" si="154"/>
        <v>2.1643518518518518E-3</v>
      </c>
      <c r="AX237">
        <f t="shared" si="177"/>
        <v>233</v>
      </c>
      <c r="AY237" s="33">
        <v>7.6547982690601903E-4</v>
      </c>
    </row>
    <row r="238" spans="1:51">
      <c r="A238" s="2">
        <v>95</v>
      </c>
      <c r="B238" s="1">
        <f t="shared" si="140"/>
        <v>1.0995370370370371E-3</v>
      </c>
      <c r="C238" s="5">
        <f t="shared" si="155"/>
        <v>0.8164351851851851</v>
      </c>
      <c r="D238" s="18">
        <f t="shared" si="134"/>
        <v>0.8164351851851851</v>
      </c>
      <c r="E238" s="21">
        <f t="shared" ca="1" si="156"/>
        <v>0</v>
      </c>
      <c r="F238" s="18">
        <f t="shared" ca="1" si="157"/>
        <v>0.8164351851851851</v>
      </c>
      <c r="G238" s="25">
        <f t="shared" ca="1" si="141"/>
        <v>12</v>
      </c>
      <c r="H238" s="18">
        <f t="shared" ca="1" si="158"/>
        <v>1.3888888888888889E-4</v>
      </c>
      <c r="I238" s="18">
        <f t="shared" ca="1" si="159"/>
        <v>0.81657407407407401</v>
      </c>
      <c r="J238" s="16">
        <f t="shared" ca="1" si="160"/>
        <v>0.81657407407407401</v>
      </c>
      <c r="K238" s="23">
        <f t="shared" ca="1" si="161"/>
        <v>6.5972222222232535E-4</v>
      </c>
      <c r="L238" s="16">
        <f t="shared" ca="1" si="162"/>
        <v>0.81723379629629633</v>
      </c>
      <c r="M238" s="15">
        <f t="shared" ca="1" si="142"/>
        <v>8</v>
      </c>
      <c r="N238" s="16">
        <f t="shared" ca="1" si="143"/>
        <v>9.2592592592592588E-5</v>
      </c>
      <c r="O238" s="16">
        <f t="shared" ca="1" si="163"/>
        <v>0.81732638888888898</v>
      </c>
      <c r="P238" s="14">
        <f t="shared" ca="1" si="164"/>
        <v>0.81732638888888898</v>
      </c>
      <c r="Q238" s="23">
        <f>0</f>
        <v>0</v>
      </c>
      <c r="R238" s="14">
        <f t="shared" ca="1" si="165"/>
        <v>0.81732638888888898</v>
      </c>
      <c r="S238" s="13">
        <f t="shared" ca="1" si="144"/>
        <v>41</v>
      </c>
      <c r="T238" s="14">
        <f t="shared" ca="1" si="145"/>
        <v>4.7453703703703704E-4</v>
      </c>
      <c r="U238" s="14">
        <f t="shared" ca="1" si="166"/>
        <v>0.81780092592592601</v>
      </c>
      <c r="V238" s="12">
        <f t="shared" ca="1" si="167"/>
        <v>0.81780092592592601</v>
      </c>
      <c r="W238" s="23">
        <f>0</f>
        <v>0</v>
      </c>
      <c r="X238" s="12">
        <f t="shared" ca="1" si="168"/>
        <v>0.81780092592592601</v>
      </c>
      <c r="Y238" s="11">
        <f t="shared" ca="1" si="146"/>
        <v>20</v>
      </c>
      <c r="Z238" s="12">
        <f t="shared" ca="1" si="147"/>
        <v>2.3148148148148149E-4</v>
      </c>
      <c r="AA238" s="12">
        <f t="shared" ca="1" si="169"/>
        <v>0.81803240740740746</v>
      </c>
      <c r="AB238" s="10">
        <f t="shared" ca="1" si="170"/>
        <v>0.81803240740740746</v>
      </c>
      <c r="AC238" s="45">
        <f t="shared" ca="1" si="148"/>
        <v>0</v>
      </c>
      <c r="AD238" s="10">
        <f t="shared" ca="1" si="171"/>
        <v>0.81803240740740746</v>
      </c>
      <c r="AE238" s="9">
        <f t="shared" ca="1" si="135"/>
        <v>20</v>
      </c>
      <c r="AF238" s="10">
        <f t="shared" ca="1" si="149"/>
        <v>2.3148148148148149E-4</v>
      </c>
      <c r="AG238" s="10">
        <f t="shared" ca="1" si="172"/>
        <v>0.8182638888888889</v>
      </c>
      <c r="AH238" s="9" t="str">
        <f t="shared" ca="1" si="136"/>
        <v>Bowl</v>
      </c>
      <c r="AI238" s="8">
        <f t="shared" ca="1" si="173"/>
        <v>0.8182638888888889</v>
      </c>
      <c r="AJ238" s="23">
        <f t="shared" ca="1" si="174"/>
        <v>0</v>
      </c>
      <c r="AK238" s="8">
        <f t="shared" ca="1" si="176"/>
        <v>0.8182638888888889</v>
      </c>
      <c r="AL238" s="7">
        <f t="shared" ca="1" si="137"/>
        <v>21</v>
      </c>
      <c r="AM238" s="8">
        <f t="shared" ca="1" si="150"/>
        <v>2.4305555555555555E-4</v>
      </c>
      <c r="AN238" s="8">
        <f t="shared" ca="1" si="151"/>
        <v>0.8185069444444445</v>
      </c>
      <c r="AO238" s="7" t="str">
        <f t="shared" ca="1" si="138"/>
        <v>Debit</v>
      </c>
      <c r="AP238" s="1">
        <f t="shared" ca="1" si="152"/>
        <v>6.5972222222232535E-4</v>
      </c>
      <c r="AQ238" s="1">
        <f t="shared" ca="1" si="139"/>
        <v>1.4120370370370372E-3</v>
      </c>
      <c r="AR238">
        <f t="shared" si="153"/>
        <v>1</v>
      </c>
      <c r="AS238" s="33">
        <f t="shared" ca="1" si="175"/>
        <v>6.5972222222232535E-4</v>
      </c>
      <c r="AT238" s="33">
        <f t="shared" ca="1" si="154"/>
        <v>1.4120370370370372E-3</v>
      </c>
      <c r="AX238">
        <f t="shared" si="177"/>
        <v>234</v>
      </c>
      <c r="AY238" s="33">
        <v>5.4278827796869721E-4</v>
      </c>
    </row>
    <row r="239" spans="1:51">
      <c r="A239" s="2">
        <v>161</v>
      </c>
      <c r="B239" s="1">
        <f t="shared" si="140"/>
        <v>1.8634259259259259E-3</v>
      </c>
      <c r="C239" s="5">
        <f t="shared" si="155"/>
        <v>0.81829861111111102</v>
      </c>
      <c r="D239" s="18">
        <f t="shared" si="134"/>
        <v>0.81829861111111102</v>
      </c>
      <c r="E239" s="21">
        <f t="shared" ca="1" si="156"/>
        <v>0</v>
      </c>
      <c r="F239" s="18">
        <f t="shared" ca="1" si="157"/>
        <v>0.81829861111111102</v>
      </c>
      <c r="G239" s="25">
        <f t="shared" ca="1" si="141"/>
        <v>27</v>
      </c>
      <c r="H239" s="18">
        <f t="shared" ca="1" si="158"/>
        <v>3.1250000000000001E-4</v>
      </c>
      <c r="I239" s="18">
        <f t="shared" ca="1" si="159"/>
        <v>0.81861111111111107</v>
      </c>
      <c r="J239" s="16">
        <f t="shared" ca="1" si="160"/>
        <v>0.81861111111111107</v>
      </c>
      <c r="K239" s="23">
        <f t="shared" ca="1" si="161"/>
        <v>0</v>
      </c>
      <c r="L239" s="16">
        <f t="shared" ca="1" si="162"/>
        <v>0.81861111111111107</v>
      </c>
      <c r="M239" s="15">
        <f t="shared" ca="1" si="142"/>
        <v>19</v>
      </c>
      <c r="N239" s="16">
        <f t="shared" ca="1" si="143"/>
        <v>2.199074074074074E-4</v>
      </c>
      <c r="O239" s="16">
        <f t="shared" ca="1" si="163"/>
        <v>0.81883101851851847</v>
      </c>
      <c r="P239" s="14">
        <f t="shared" ca="1" si="164"/>
        <v>0.81883101851851847</v>
      </c>
      <c r="Q239" s="23">
        <f>0</f>
        <v>0</v>
      </c>
      <c r="R239" s="14">
        <f t="shared" ca="1" si="165"/>
        <v>0.81883101851851847</v>
      </c>
      <c r="S239" s="13">
        <f t="shared" ca="1" si="144"/>
        <v>20</v>
      </c>
      <c r="T239" s="14">
        <f t="shared" ca="1" si="145"/>
        <v>2.3148148148148149E-4</v>
      </c>
      <c r="U239" s="14">
        <f t="shared" ca="1" si="166"/>
        <v>0.81906249999999992</v>
      </c>
      <c r="V239" s="12">
        <f t="shared" ca="1" si="167"/>
        <v>0.81906249999999992</v>
      </c>
      <c r="W239" s="23">
        <f>0</f>
        <v>0</v>
      </c>
      <c r="X239" s="12">
        <f t="shared" ca="1" si="168"/>
        <v>0.81906249999999992</v>
      </c>
      <c r="Y239" s="11">
        <f t="shared" ca="1" si="146"/>
        <v>43</v>
      </c>
      <c r="Z239" s="12">
        <f t="shared" ca="1" si="147"/>
        <v>4.9768518518518521E-4</v>
      </c>
      <c r="AA239" s="12">
        <f t="shared" ca="1" si="169"/>
        <v>0.81956018518518514</v>
      </c>
      <c r="AB239" s="10">
        <f t="shared" ca="1" si="170"/>
        <v>0.81956018518518514</v>
      </c>
      <c r="AC239" s="45">
        <f t="shared" ca="1" si="148"/>
        <v>0</v>
      </c>
      <c r="AD239" s="10">
        <f t="shared" ca="1" si="171"/>
        <v>0.81956018518518514</v>
      </c>
      <c r="AE239" s="9">
        <f t="shared" ca="1" si="135"/>
        <v>42</v>
      </c>
      <c r="AF239" s="10">
        <f t="shared" ca="1" si="149"/>
        <v>4.861111111111111E-4</v>
      </c>
      <c r="AG239" s="10">
        <f t="shared" ca="1" si="172"/>
        <v>0.82004629629629622</v>
      </c>
      <c r="AH239" s="9" t="str">
        <f t="shared" ca="1" si="136"/>
        <v>Quesadilla</v>
      </c>
      <c r="AI239" s="8">
        <f t="shared" ca="1" si="173"/>
        <v>0.82004629629629622</v>
      </c>
      <c r="AJ239" s="23">
        <f t="shared" ca="1" si="174"/>
        <v>0</v>
      </c>
      <c r="AK239" s="8">
        <f t="shared" ca="1" si="176"/>
        <v>0.82004629629629622</v>
      </c>
      <c r="AL239" s="7">
        <f t="shared" ca="1" si="137"/>
        <v>18</v>
      </c>
      <c r="AM239" s="8">
        <f t="shared" ca="1" si="150"/>
        <v>2.0833333333333335E-4</v>
      </c>
      <c r="AN239" s="8">
        <f t="shared" ca="1" si="151"/>
        <v>0.82025462962962958</v>
      </c>
      <c r="AO239" s="7" t="str">
        <f t="shared" ca="1" si="138"/>
        <v>Debit</v>
      </c>
      <c r="AP239" s="1">
        <f t="shared" ca="1" si="152"/>
        <v>0</v>
      </c>
      <c r="AQ239" s="1">
        <f t="shared" ca="1" si="139"/>
        <v>1.9560185185185184E-3</v>
      </c>
      <c r="AR239">
        <f t="shared" si="153"/>
        <v>1</v>
      </c>
      <c r="AS239" s="33">
        <f t="shared" ca="1" si="175"/>
        <v>0</v>
      </c>
      <c r="AT239" s="33">
        <f t="shared" ca="1" si="154"/>
        <v>1.9560185185185184E-3</v>
      </c>
      <c r="AU239" s="28"/>
      <c r="AX239">
        <f t="shared" si="177"/>
        <v>235</v>
      </c>
      <c r="AY239" s="33">
        <v>6.4790950744559467E-4</v>
      </c>
    </row>
    <row r="240" spans="1:51">
      <c r="A240" s="2">
        <v>90</v>
      </c>
      <c r="B240" s="1">
        <f t="shared" si="140"/>
        <v>1.0416666666666667E-3</v>
      </c>
      <c r="C240" s="5">
        <f t="shared" si="155"/>
        <v>0.81934027777777774</v>
      </c>
      <c r="D240" s="18">
        <f t="shared" si="134"/>
        <v>0.81934027777777774</v>
      </c>
      <c r="E240" s="21">
        <f t="shared" ca="1" si="156"/>
        <v>0</v>
      </c>
      <c r="F240" s="18">
        <f t="shared" ca="1" si="157"/>
        <v>0.81934027777777774</v>
      </c>
      <c r="G240" s="25">
        <f t="shared" ca="1" si="141"/>
        <v>27</v>
      </c>
      <c r="H240" s="18">
        <f t="shared" ca="1" si="158"/>
        <v>3.1250000000000001E-4</v>
      </c>
      <c r="I240" s="18">
        <f t="shared" ca="1" si="159"/>
        <v>0.81965277777777779</v>
      </c>
      <c r="J240" s="16">
        <f t="shared" ca="1" si="160"/>
        <v>0.81965277777777779</v>
      </c>
      <c r="K240" s="23">
        <f t="shared" ca="1" si="161"/>
        <v>0</v>
      </c>
      <c r="L240" s="16">
        <f t="shared" ca="1" si="162"/>
        <v>0.81965277777777779</v>
      </c>
      <c r="M240" s="15">
        <f t="shared" ca="1" si="142"/>
        <v>27</v>
      </c>
      <c r="N240" s="16">
        <f t="shared" ca="1" si="143"/>
        <v>3.1250000000000001E-4</v>
      </c>
      <c r="O240" s="16">
        <f t="shared" ca="1" si="163"/>
        <v>0.81996527777777783</v>
      </c>
      <c r="P240" s="14">
        <f t="shared" ca="1" si="164"/>
        <v>0.81996527777777783</v>
      </c>
      <c r="Q240" s="23">
        <f>0</f>
        <v>0</v>
      </c>
      <c r="R240" s="14">
        <f t="shared" ca="1" si="165"/>
        <v>0.81996527777777783</v>
      </c>
      <c r="S240" s="13">
        <f t="shared" ca="1" si="144"/>
        <v>32</v>
      </c>
      <c r="T240" s="14">
        <f t="shared" ca="1" si="145"/>
        <v>3.7037037037037035E-4</v>
      </c>
      <c r="U240" s="14">
        <f t="shared" ca="1" si="166"/>
        <v>0.82033564814814819</v>
      </c>
      <c r="V240" s="12">
        <f t="shared" ca="1" si="167"/>
        <v>0.82033564814814819</v>
      </c>
      <c r="W240" s="23">
        <f>0</f>
        <v>0</v>
      </c>
      <c r="X240" s="12">
        <f t="shared" ca="1" si="168"/>
        <v>0.82033564814814819</v>
      </c>
      <c r="Y240" s="11">
        <f t="shared" ca="1" si="146"/>
        <v>49</v>
      </c>
      <c r="Z240" s="12">
        <f t="shared" ca="1" si="147"/>
        <v>5.6712962962962967E-4</v>
      </c>
      <c r="AA240" s="12">
        <f t="shared" ca="1" si="169"/>
        <v>0.82090277777777787</v>
      </c>
      <c r="AB240" s="10">
        <f t="shared" ca="1" si="170"/>
        <v>0.82090277777777787</v>
      </c>
      <c r="AC240" s="45">
        <f t="shared" ca="1" si="148"/>
        <v>0</v>
      </c>
      <c r="AD240" s="10">
        <f t="shared" ca="1" si="171"/>
        <v>0.82090277777777787</v>
      </c>
      <c r="AE240" s="9">
        <f t="shared" ca="1" si="135"/>
        <v>32</v>
      </c>
      <c r="AF240" s="10">
        <f t="shared" ca="1" si="149"/>
        <v>3.7037037037037035E-4</v>
      </c>
      <c r="AG240" s="10">
        <f t="shared" ca="1" si="172"/>
        <v>0.82127314814814822</v>
      </c>
      <c r="AH240" s="9" t="str">
        <f t="shared" ca="1" si="136"/>
        <v>Bowl</v>
      </c>
      <c r="AI240" s="8">
        <f t="shared" ca="1" si="173"/>
        <v>0.82127314814814822</v>
      </c>
      <c r="AJ240" s="23">
        <f t="shared" ca="1" si="174"/>
        <v>0</v>
      </c>
      <c r="AK240" s="8">
        <f t="shared" ca="1" si="176"/>
        <v>0.82127314814814822</v>
      </c>
      <c r="AL240" s="7">
        <f t="shared" ca="1" si="137"/>
        <v>28</v>
      </c>
      <c r="AM240" s="8">
        <f t="shared" ca="1" si="150"/>
        <v>3.2407407407407406E-4</v>
      </c>
      <c r="AN240" s="8">
        <f t="shared" ca="1" si="151"/>
        <v>0.82159722222222231</v>
      </c>
      <c r="AO240" s="7" t="str">
        <f t="shared" ca="1" si="138"/>
        <v>Debit</v>
      </c>
      <c r="AP240" s="1">
        <f t="shared" ca="1" si="152"/>
        <v>0</v>
      </c>
      <c r="AQ240" s="1">
        <f t="shared" ca="1" si="139"/>
        <v>2.2569444444444442E-3</v>
      </c>
      <c r="AR240">
        <f t="shared" si="153"/>
        <v>1</v>
      </c>
      <c r="AS240" s="33">
        <f t="shared" ca="1" si="175"/>
        <v>0</v>
      </c>
      <c r="AT240" s="33">
        <f t="shared" ca="1" si="154"/>
        <v>2.2569444444444442E-3</v>
      </c>
      <c r="AU240" s="28"/>
      <c r="AX240">
        <f t="shared" si="177"/>
        <v>236</v>
      </c>
      <c r="AY240" s="33">
        <v>7.0017182130587485E-4</v>
      </c>
    </row>
    <row r="241" spans="1:51" ht="15.6" customHeight="1">
      <c r="A241" s="2">
        <v>119</v>
      </c>
      <c r="B241" s="1">
        <f t="shared" ref="B241:B304" si="178">A241/86400</f>
        <v>1.3773148148148147E-3</v>
      </c>
      <c r="C241" s="5">
        <f t="shared" ref="C241:C304" si="179">C240+B241</f>
        <v>0.82071759259259258</v>
      </c>
      <c r="D241" s="18">
        <f t="shared" ref="D241:D304" si="180">C241</f>
        <v>0.82071759259259258</v>
      </c>
      <c r="E241" s="21">
        <f t="shared" ref="E241:E304" ca="1" si="181">MAX(0,(I240-D241))</f>
        <v>0</v>
      </c>
      <c r="F241" s="18">
        <f t="shared" ref="F241:F304" ca="1" si="182">D241+E241</f>
        <v>0.82071759259259258</v>
      </c>
      <c r="G241" s="25">
        <f t="shared" ca="1" si="141"/>
        <v>25</v>
      </c>
      <c r="H241" s="18">
        <f t="shared" ref="H241:H304" ca="1" si="183">G241/86400</f>
        <v>2.8935185185185184E-4</v>
      </c>
      <c r="I241" s="18">
        <f t="shared" ref="I241:I304" ca="1" si="184">F241+H241</f>
        <v>0.82100694444444444</v>
      </c>
      <c r="J241" s="16">
        <f t="shared" ref="J241:J304" ca="1" si="185">I241</f>
        <v>0.82100694444444444</v>
      </c>
      <c r="K241" s="23">
        <f t="shared" ref="K241:K304" ca="1" si="186">MAX(0,(AA240-J241))</f>
        <v>0</v>
      </c>
      <c r="L241" s="16">
        <f t="shared" ref="L241:L304" ca="1" si="187">J241+K241</f>
        <v>0.82100694444444444</v>
      </c>
      <c r="M241" s="15">
        <f t="shared" ca="1" si="142"/>
        <v>16</v>
      </c>
      <c r="N241" s="16">
        <f t="shared" ref="N241:N304" ca="1" si="188">M241/86400</f>
        <v>1.8518518518518518E-4</v>
      </c>
      <c r="O241" s="16">
        <f t="shared" ref="O241:O304" ca="1" si="189">L241+N241</f>
        <v>0.82119212962962962</v>
      </c>
      <c r="P241" s="14">
        <f t="shared" ref="P241:P304" ca="1" si="190">O241</f>
        <v>0.82119212962962962</v>
      </c>
      <c r="Q241" s="23">
        <f>0</f>
        <v>0</v>
      </c>
      <c r="R241" s="14">
        <f t="shared" ref="R241:R304" ca="1" si="191">P241+Q241</f>
        <v>0.82119212962962962</v>
      </c>
      <c r="S241" s="13">
        <f t="shared" ca="1" si="144"/>
        <v>17</v>
      </c>
      <c r="T241" s="14">
        <f t="shared" ref="T241:T304" ca="1" si="192">S241/86400</f>
        <v>1.9675925925925926E-4</v>
      </c>
      <c r="U241" s="14">
        <f t="shared" ref="U241:U304" ca="1" si="193">R241+T241</f>
        <v>0.82138888888888884</v>
      </c>
      <c r="V241" s="12">
        <f t="shared" ref="V241:V304" ca="1" si="194">U241</f>
        <v>0.82138888888888884</v>
      </c>
      <c r="W241" s="23">
        <f>0</f>
        <v>0</v>
      </c>
      <c r="X241" s="12">
        <f t="shared" ref="X241:X304" ca="1" si="195">V241+W241</f>
        <v>0.82138888888888884</v>
      </c>
      <c r="Y241" s="11">
        <f t="shared" ca="1" si="146"/>
        <v>43</v>
      </c>
      <c r="Z241" s="12">
        <f t="shared" ref="Z241:Z304" ca="1" si="196">Y241/86400</f>
        <v>4.9768518518518521E-4</v>
      </c>
      <c r="AA241" s="12">
        <f t="shared" ref="AA241:AA304" ca="1" si="197">X241+Z241</f>
        <v>0.82188657407407406</v>
      </c>
      <c r="AB241" s="10">
        <f t="shared" ref="AB241:AB304" ca="1" si="198">AA241</f>
        <v>0.82188657407407406</v>
      </c>
      <c r="AC241" s="45">
        <f t="shared" ca="1" si="148"/>
        <v>0</v>
      </c>
      <c r="AD241" s="10">
        <f t="shared" ref="AD241:AD304" ca="1" si="199">AB241+AC241</f>
        <v>0.82188657407407406</v>
      </c>
      <c r="AE241" s="9">
        <f t="shared" ca="1" si="135"/>
        <v>41</v>
      </c>
      <c r="AF241" s="10">
        <f t="shared" ref="AF241:AF304" ca="1" si="200">AE241/86400</f>
        <v>4.7453703703703704E-4</v>
      </c>
      <c r="AG241" s="10">
        <f t="shared" ref="AG241:AG304" ca="1" si="201">AD241+AF241</f>
        <v>0.8223611111111111</v>
      </c>
      <c r="AH241" s="9" t="str">
        <f t="shared" ca="1" si="136"/>
        <v>Bowl</v>
      </c>
      <c r="AI241" s="8">
        <f t="shared" ref="AI241:AI304" ca="1" si="202">AG241</f>
        <v>0.8223611111111111</v>
      </c>
      <c r="AJ241" s="23">
        <f t="shared" ref="AJ241:AJ304" ca="1" si="203">MAX(0,(AN240-AI241))</f>
        <v>0</v>
      </c>
      <c r="AK241" s="8">
        <f t="shared" ref="AK241:AK304" ca="1" si="204">AI241+AJ241</f>
        <v>0.8223611111111111</v>
      </c>
      <c r="AL241" s="7">
        <f t="shared" ca="1" si="137"/>
        <v>55</v>
      </c>
      <c r="AM241" s="8">
        <f t="shared" ref="AM241:AM304" ca="1" si="205">AL241/86400</f>
        <v>6.3657407407407413E-4</v>
      </c>
      <c r="AN241" s="8">
        <f t="shared" ref="AN241:AN304" ca="1" si="206">AK241+AM241</f>
        <v>0.82299768518518512</v>
      </c>
      <c r="AO241" s="7" t="str">
        <f t="shared" ca="1" si="138"/>
        <v>Cash</v>
      </c>
      <c r="AP241" s="1">
        <f t="shared" ref="AP241:AP304" ca="1" si="207">E241+K241+Q241+W241+AC241+AJ241</f>
        <v>0</v>
      </c>
      <c r="AQ241" s="1">
        <f t="shared" ref="AQ241:AQ304" ca="1" si="208">AM241+AF241+Z241+T241+N241+H241</f>
        <v>2.2800925925925927E-3</v>
      </c>
      <c r="AR241">
        <f t="shared" ref="AR241:AR304" si="209">IF(C241&lt;$H$1, 1,0)</f>
        <v>1</v>
      </c>
      <c r="AS241" s="33">
        <f t="shared" ref="AS241:AS304" ca="1" si="210">AP241*AR241</f>
        <v>0</v>
      </c>
      <c r="AT241" s="33">
        <f t="shared" ref="AT241:AT304" ca="1" si="211">AQ241*AR241</f>
        <v>2.2800925925925927E-3</v>
      </c>
      <c r="AU241" s="28"/>
      <c r="AX241">
        <f t="shared" si="177"/>
        <v>237</v>
      </c>
      <c r="AY241" s="33">
        <v>8.4960067455774218E-4</v>
      </c>
    </row>
    <row r="242" spans="1:51" ht="15" customHeight="1">
      <c r="A242" s="2">
        <v>47</v>
      </c>
      <c r="B242" s="1">
        <f t="shared" si="178"/>
        <v>5.4398148148148144E-4</v>
      </c>
      <c r="C242" s="5">
        <f t="shared" si="179"/>
        <v>0.82126157407407407</v>
      </c>
      <c r="D242" s="18">
        <f t="shared" si="180"/>
        <v>0.82126157407407407</v>
      </c>
      <c r="E242" s="21">
        <f t="shared" ca="1" si="181"/>
        <v>0</v>
      </c>
      <c r="F242" s="18">
        <f t="shared" ca="1" si="182"/>
        <v>0.82126157407407407</v>
      </c>
      <c r="G242" s="25">
        <f t="shared" ca="1" si="141"/>
        <v>14</v>
      </c>
      <c r="H242" s="18">
        <f t="shared" ca="1" si="183"/>
        <v>1.6203703703703703E-4</v>
      </c>
      <c r="I242" s="18">
        <f t="shared" ca="1" si="184"/>
        <v>0.82142361111111106</v>
      </c>
      <c r="J242" s="16">
        <f t="shared" ca="1" si="185"/>
        <v>0.82142361111111106</v>
      </c>
      <c r="K242" s="23">
        <f t="shared" ca="1" si="186"/>
        <v>4.6296296296299833E-4</v>
      </c>
      <c r="L242" s="16">
        <f t="shared" ca="1" si="187"/>
        <v>0.82188657407407406</v>
      </c>
      <c r="M242" s="15">
        <f t="shared" ca="1" si="142"/>
        <v>28</v>
      </c>
      <c r="N242" s="16">
        <f t="shared" ca="1" si="188"/>
        <v>3.2407407407407406E-4</v>
      </c>
      <c r="O242" s="16">
        <f t="shared" ca="1" si="189"/>
        <v>0.82221064814814815</v>
      </c>
      <c r="P242" s="14">
        <f t="shared" ca="1" si="190"/>
        <v>0.82221064814814815</v>
      </c>
      <c r="Q242" s="23">
        <f>0</f>
        <v>0</v>
      </c>
      <c r="R242" s="14">
        <f t="shared" ca="1" si="191"/>
        <v>0.82221064814814815</v>
      </c>
      <c r="S242" s="13">
        <f t="shared" ca="1" si="144"/>
        <v>44</v>
      </c>
      <c r="T242" s="14">
        <f t="shared" ca="1" si="192"/>
        <v>5.0925925925925921E-4</v>
      </c>
      <c r="U242" s="14">
        <f t="shared" ca="1" si="193"/>
        <v>0.82271990740740741</v>
      </c>
      <c r="V242" s="12">
        <f t="shared" ca="1" si="194"/>
        <v>0.82271990740740741</v>
      </c>
      <c r="W242" s="23">
        <f>0</f>
        <v>0</v>
      </c>
      <c r="X242" s="12">
        <f t="shared" ca="1" si="195"/>
        <v>0.82271990740740741</v>
      </c>
      <c r="Y242" s="11">
        <f t="shared" ca="1" si="146"/>
        <v>22</v>
      </c>
      <c r="Z242" s="12">
        <f t="shared" ca="1" si="196"/>
        <v>2.5462962962962961E-4</v>
      </c>
      <c r="AA242" s="12">
        <f t="shared" ca="1" si="197"/>
        <v>0.82297453703703705</v>
      </c>
      <c r="AB242" s="10">
        <f t="shared" ca="1" si="198"/>
        <v>0.82297453703703705</v>
      </c>
      <c r="AC242" s="45">
        <f t="shared" ca="1" si="148"/>
        <v>0</v>
      </c>
      <c r="AD242" s="10">
        <f t="shared" ca="1" si="199"/>
        <v>0.82297453703703705</v>
      </c>
      <c r="AE242" s="9">
        <f t="shared" ca="1" si="135"/>
        <v>35</v>
      </c>
      <c r="AF242" s="10">
        <f t="shared" ca="1" si="200"/>
        <v>4.0509259259259258E-4</v>
      </c>
      <c r="AG242" s="10">
        <f t="shared" ca="1" si="201"/>
        <v>0.82337962962962963</v>
      </c>
      <c r="AH242" s="9" t="str">
        <f t="shared" ca="1" si="136"/>
        <v>Bowl</v>
      </c>
      <c r="AI242" s="8">
        <f t="shared" ca="1" si="202"/>
        <v>0.82337962962962963</v>
      </c>
      <c r="AJ242" s="23">
        <f t="shared" ca="1" si="203"/>
        <v>0</v>
      </c>
      <c r="AK242" s="8">
        <f t="shared" ca="1" si="204"/>
        <v>0.82337962962962963</v>
      </c>
      <c r="AL242" s="7">
        <f t="shared" ca="1" si="137"/>
        <v>24</v>
      </c>
      <c r="AM242" s="8">
        <f t="shared" ca="1" si="205"/>
        <v>2.7777777777777778E-4</v>
      </c>
      <c r="AN242" s="8">
        <f t="shared" ca="1" si="206"/>
        <v>0.82365740740740745</v>
      </c>
      <c r="AO242" s="7" t="str">
        <f t="shared" ca="1" si="138"/>
        <v>Debit</v>
      </c>
      <c r="AP242" s="1">
        <f t="shared" ca="1" si="207"/>
        <v>4.6296296296299833E-4</v>
      </c>
      <c r="AQ242" s="1">
        <f t="shared" ca="1" si="208"/>
        <v>1.9328703703703704E-3</v>
      </c>
      <c r="AR242">
        <f t="shared" si="209"/>
        <v>1</v>
      </c>
      <c r="AS242" s="33">
        <f t="shared" ca="1" si="210"/>
        <v>4.6296296296299833E-4</v>
      </c>
      <c r="AT242" s="33">
        <f t="shared" ca="1" si="211"/>
        <v>1.9328703703703704E-3</v>
      </c>
      <c r="AU242" s="28"/>
      <c r="AX242">
        <f t="shared" si="177"/>
        <v>238</v>
      </c>
      <c r="AY242" s="33">
        <v>1.1038723431335844E-3</v>
      </c>
    </row>
    <row r="243" spans="1:51" ht="15" customHeight="1">
      <c r="A243" s="2">
        <v>105</v>
      </c>
      <c r="B243" s="1">
        <f t="shared" si="178"/>
        <v>1.2152777777777778E-3</v>
      </c>
      <c r="C243" s="5">
        <f t="shared" si="179"/>
        <v>0.82247685185185182</v>
      </c>
      <c r="D243" s="18">
        <f t="shared" si="180"/>
        <v>0.82247685185185182</v>
      </c>
      <c r="E243" s="21">
        <f t="shared" ca="1" si="181"/>
        <v>0</v>
      </c>
      <c r="F243" s="18">
        <f t="shared" ca="1" si="182"/>
        <v>0.82247685185185182</v>
      </c>
      <c r="G243" s="25">
        <f t="shared" ca="1" si="141"/>
        <v>29</v>
      </c>
      <c r="H243" s="18">
        <f t="shared" ca="1" si="183"/>
        <v>3.3564814814814812E-4</v>
      </c>
      <c r="I243" s="18">
        <f t="shared" ca="1" si="184"/>
        <v>0.82281249999999995</v>
      </c>
      <c r="J243" s="16">
        <f t="shared" ca="1" si="185"/>
        <v>0.82281249999999995</v>
      </c>
      <c r="K243" s="23">
        <f t="shared" ca="1" si="186"/>
        <v>1.6203703703709937E-4</v>
      </c>
      <c r="L243" s="16">
        <f t="shared" ca="1" si="187"/>
        <v>0.82297453703703705</v>
      </c>
      <c r="M243" s="15">
        <f t="shared" ca="1" si="142"/>
        <v>21</v>
      </c>
      <c r="N243" s="16">
        <f t="shared" ca="1" si="188"/>
        <v>2.4305555555555555E-4</v>
      </c>
      <c r="O243" s="16">
        <f t="shared" ca="1" si="189"/>
        <v>0.82321759259259264</v>
      </c>
      <c r="P243" s="14">
        <f t="shared" ca="1" si="190"/>
        <v>0.82321759259259264</v>
      </c>
      <c r="Q243" s="23">
        <f>0</f>
        <v>0</v>
      </c>
      <c r="R243" s="14">
        <f t="shared" ca="1" si="191"/>
        <v>0.82321759259259264</v>
      </c>
      <c r="S243" s="13">
        <f t="shared" ca="1" si="144"/>
        <v>25</v>
      </c>
      <c r="T243" s="14">
        <f t="shared" ca="1" si="192"/>
        <v>2.8935185185185184E-4</v>
      </c>
      <c r="U243" s="14">
        <f t="shared" ca="1" si="193"/>
        <v>0.8235069444444445</v>
      </c>
      <c r="V243" s="12">
        <f t="shared" ca="1" si="194"/>
        <v>0.8235069444444445</v>
      </c>
      <c r="W243" s="23">
        <f>0</f>
        <v>0</v>
      </c>
      <c r="X243" s="12">
        <f t="shared" ca="1" si="195"/>
        <v>0.8235069444444445</v>
      </c>
      <c r="Y243" s="11">
        <f t="shared" ca="1" si="146"/>
        <v>42</v>
      </c>
      <c r="Z243" s="12">
        <f t="shared" ca="1" si="196"/>
        <v>4.861111111111111E-4</v>
      </c>
      <c r="AA243" s="12">
        <f t="shared" ca="1" si="197"/>
        <v>0.82399305555555558</v>
      </c>
      <c r="AB243" s="10">
        <f t="shared" ca="1" si="198"/>
        <v>0.82399305555555558</v>
      </c>
      <c r="AC243" s="45">
        <f t="shared" ca="1" si="148"/>
        <v>0</v>
      </c>
      <c r="AD243" s="10">
        <f t="shared" ca="1" si="199"/>
        <v>0.82399305555555558</v>
      </c>
      <c r="AE243" s="9">
        <f t="shared" ca="1" si="135"/>
        <v>53</v>
      </c>
      <c r="AF243" s="10">
        <f t="shared" ca="1" si="200"/>
        <v>6.134259259259259E-4</v>
      </c>
      <c r="AG243" s="10">
        <f t="shared" ca="1" si="201"/>
        <v>0.82460648148148152</v>
      </c>
      <c r="AH243" s="9" t="str">
        <f t="shared" ca="1" si="136"/>
        <v>Quesadilla</v>
      </c>
      <c r="AI243" s="8">
        <f t="shared" ca="1" si="202"/>
        <v>0.82460648148148152</v>
      </c>
      <c r="AJ243" s="23">
        <f t="shared" ca="1" si="203"/>
        <v>0</v>
      </c>
      <c r="AK243" s="8">
        <f t="shared" ca="1" si="204"/>
        <v>0.82460648148148152</v>
      </c>
      <c r="AL243" s="7">
        <f t="shared" ca="1" si="137"/>
        <v>11</v>
      </c>
      <c r="AM243" s="8">
        <f t="shared" ca="1" si="205"/>
        <v>1.273148148148148E-4</v>
      </c>
      <c r="AN243" s="8">
        <f t="shared" ca="1" si="206"/>
        <v>0.82473379629629628</v>
      </c>
      <c r="AO243" s="7" t="str">
        <f t="shared" ca="1" si="138"/>
        <v>Debit</v>
      </c>
      <c r="AP243" s="1">
        <f t="shared" ca="1" si="207"/>
        <v>1.6203703703709937E-4</v>
      </c>
      <c r="AQ243" s="1">
        <f t="shared" ca="1" si="208"/>
        <v>2.0949074074074073E-3</v>
      </c>
      <c r="AR243">
        <f t="shared" si="209"/>
        <v>1</v>
      </c>
      <c r="AS243" s="33">
        <f t="shared" ca="1" si="210"/>
        <v>1.6203703703709937E-4</v>
      </c>
      <c r="AT243" s="33">
        <f t="shared" ca="1" si="211"/>
        <v>2.0949074074074073E-3</v>
      </c>
      <c r="AU243" s="28"/>
      <c r="AX243">
        <f t="shared" si="177"/>
        <v>239</v>
      </c>
      <c r="AY243" s="33">
        <v>6.7630775104999641E-4</v>
      </c>
    </row>
    <row r="244" spans="1:51" ht="15" customHeight="1">
      <c r="A244" s="2">
        <v>39</v>
      </c>
      <c r="B244" s="1">
        <f t="shared" si="178"/>
        <v>4.5138888888888887E-4</v>
      </c>
      <c r="C244" s="5">
        <f t="shared" si="179"/>
        <v>0.82292824074074067</v>
      </c>
      <c r="D244" s="18">
        <f t="shared" si="180"/>
        <v>0.82292824074074067</v>
      </c>
      <c r="E244" s="21">
        <f t="shared" ca="1" si="181"/>
        <v>0</v>
      </c>
      <c r="F244" s="18">
        <f t="shared" ca="1" si="182"/>
        <v>0.82292824074074067</v>
      </c>
      <c r="G244" s="25">
        <f t="shared" ca="1" si="141"/>
        <v>19</v>
      </c>
      <c r="H244" s="18">
        <f t="shared" ca="1" si="183"/>
        <v>2.199074074074074E-4</v>
      </c>
      <c r="I244" s="18">
        <f t="shared" ca="1" si="184"/>
        <v>0.82314814814814807</v>
      </c>
      <c r="J244" s="16">
        <f t="shared" ca="1" si="185"/>
        <v>0.82314814814814807</v>
      </c>
      <c r="K244" s="23">
        <f t="shared" ca="1" si="186"/>
        <v>8.4490740740750248E-4</v>
      </c>
      <c r="L244" s="16">
        <f t="shared" ca="1" si="187"/>
        <v>0.82399305555555558</v>
      </c>
      <c r="M244" s="15">
        <f t="shared" ca="1" si="142"/>
        <v>16</v>
      </c>
      <c r="N244" s="16">
        <f t="shared" ca="1" si="188"/>
        <v>1.8518518518518518E-4</v>
      </c>
      <c r="O244" s="16">
        <f t="shared" ca="1" si="189"/>
        <v>0.82417824074074075</v>
      </c>
      <c r="P244" s="14">
        <f t="shared" ca="1" si="190"/>
        <v>0.82417824074074075</v>
      </c>
      <c r="Q244" s="23">
        <f>0</f>
        <v>0</v>
      </c>
      <c r="R244" s="14">
        <f t="shared" ca="1" si="191"/>
        <v>0.82417824074074075</v>
      </c>
      <c r="S244" s="13">
        <f t="shared" ca="1" si="144"/>
        <v>39</v>
      </c>
      <c r="T244" s="14">
        <f t="shared" ca="1" si="192"/>
        <v>4.5138888888888887E-4</v>
      </c>
      <c r="U244" s="14">
        <f t="shared" ca="1" si="193"/>
        <v>0.8246296296296296</v>
      </c>
      <c r="V244" s="12">
        <f t="shared" ca="1" si="194"/>
        <v>0.8246296296296296</v>
      </c>
      <c r="W244" s="23">
        <f>0</f>
        <v>0</v>
      </c>
      <c r="X244" s="12">
        <f t="shared" ca="1" si="195"/>
        <v>0.8246296296296296</v>
      </c>
      <c r="Y244" s="11">
        <f t="shared" ca="1" si="146"/>
        <v>22</v>
      </c>
      <c r="Z244" s="12">
        <f t="shared" ca="1" si="196"/>
        <v>2.5462962962962961E-4</v>
      </c>
      <c r="AA244" s="12">
        <f t="shared" ca="1" si="197"/>
        <v>0.82488425925925923</v>
      </c>
      <c r="AB244" s="10">
        <f t="shared" ca="1" si="198"/>
        <v>0.82488425925925923</v>
      </c>
      <c r="AC244" s="45">
        <f t="shared" ca="1" si="148"/>
        <v>0</v>
      </c>
      <c r="AD244" s="10">
        <f t="shared" ca="1" si="199"/>
        <v>0.82488425925925923</v>
      </c>
      <c r="AE244" s="9">
        <f t="shared" ca="1" si="135"/>
        <v>42</v>
      </c>
      <c r="AF244" s="10">
        <f t="shared" ca="1" si="200"/>
        <v>4.861111111111111E-4</v>
      </c>
      <c r="AG244" s="10">
        <f t="shared" ca="1" si="201"/>
        <v>0.82537037037037031</v>
      </c>
      <c r="AH244" s="9" t="str">
        <f t="shared" ca="1" si="136"/>
        <v>Bowl</v>
      </c>
      <c r="AI244" s="8">
        <f t="shared" ca="1" si="202"/>
        <v>0.82537037037037031</v>
      </c>
      <c r="AJ244" s="23">
        <f t="shared" ca="1" si="203"/>
        <v>0</v>
      </c>
      <c r="AK244" s="8">
        <f t="shared" ca="1" si="204"/>
        <v>0.82537037037037031</v>
      </c>
      <c r="AL244" s="7">
        <f t="shared" ca="1" si="137"/>
        <v>15</v>
      </c>
      <c r="AM244" s="8">
        <f t="shared" ca="1" si="205"/>
        <v>1.7361111111111112E-4</v>
      </c>
      <c r="AN244" s="8">
        <f t="shared" ca="1" si="206"/>
        <v>0.82554398148148145</v>
      </c>
      <c r="AO244" s="7" t="str">
        <f t="shared" ca="1" si="138"/>
        <v>Debit</v>
      </c>
      <c r="AP244" s="1">
        <f t="shared" ca="1" si="207"/>
        <v>8.4490740740750248E-4</v>
      </c>
      <c r="AQ244" s="1">
        <f t="shared" ca="1" si="208"/>
        <v>1.7708333333333332E-3</v>
      </c>
      <c r="AR244">
        <f t="shared" si="209"/>
        <v>1</v>
      </c>
      <c r="AS244" s="33">
        <f t="shared" ca="1" si="210"/>
        <v>8.4490740740750248E-4</v>
      </c>
      <c r="AT244" s="33">
        <f t="shared" ca="1" si="211"/>
        <v>1.7708333333333332E-3</v>
      </c>
      <c r="AU244" s="28"/>
      <c r="AX244">
        <f t="shared" si="177"/>
        <v>240</v>
      </c>
      <c r="AY244" s="33">
        <v>6.6986445208094575E-4</v>
      </c>
    </row>
    <row r="245" spans="1:51" ht="15" customHeight="1">
      <c r="A245" s="2">
        <v>65</v>
      </c>
      <c r="B245" s="1">
        <f t="shared" si="178"/>
        <v>7.5231481481481482E-4</v>
      </c>
      <c r="C245" s="5">
        <f t="shared" si="179"/>
        <v>0.82368055555555553</v>
      </c>
      <c r="D245" s="18">
        <f t="shared" si="180"/>
        <v>0.82368055555555553</v>
      </c>
      <c r="E245" s="21">
        <f t="shared" ca="1" si="181"/>
        <v>0</v>
      </c>
      <c r="F245" s="18">
        <f t="shared" ca="1" si="182"/>
        <v>0.82368055555555553</v>
      </c>
      <c r="G245" s="25">
        <f t="shared" ca="1" si="141"/>
        <v>23</v>
      </c>
      <c r="H245" s="18">
        <f t="shared" ca="1" si="183"/>
        <v>2.6620370370370372E-4</v>
      </c>
      <c r="I245" s="18">
        <f t="shared" ca="1" si="184"/>
        <v>0.8239467592592592</v>
      </c>
      <c r="J245" s="16">
        <f t="shared" ca="1" si="185"/>
        <v>0.8239467592592592</v>
      </c>
      <c r="K245" s="23">
        <f t="shared" ca="1" si="186"/>
        <v>9.3750000000003553E-4</v>
      </c>
      <c r="L245" s="16">
        <f t="shared" ca="1" si="187"/>
        <v>0.82488425925925923</v>
      </c>
      <c r="M245" s="15">
        <f t="shared" ca="1" si="142"/>
        <v>12</v>
      </c>
      <c r="N245" s="16">
        <f t="shared" ca="1" si="188"/>
        <v>1.3888888888888889E-4</v>
      </c>
      <c r="O245" s="16">
        <f t="shared" ca="1" si="189"/>
        <v>0.82502314814814814</v>
      </c>
      <c r="P245" s="14">
        <f t="shared" ca="1" si="190"/>
        <v>0.82502314814814814</v>
      </c>
      <c r="Q245" s="23">
        <f>0</f>
        <v>0</v>
      </c>
      <c r="R245" s="14">
        <f t="shared" ca="1" si="191"/>
        <v>0.82502314814814814</v>
      </c>
      <c r="S245" s="13">
        <f t="shared" ca="1" si="144"/>
        <v>23</v>
      </c>
      <c r="T245" s="14">
        <f t="shared" ca="1" si="192"/>
        <v>2.6620370370370372E-4</v>
      </c>
      <c r="U245" s="14">
        <f t="shared" ca="1" si="193"/>
        <v>0.82528935185185182</v>
      </c>
      <c r="V245" s="12">
        <f t="shared" ca="1" si="194"/>
        <v>0.82528935185185182</v>
      </c>
      <c r="W245" s="23">
        <f>0</f>
        <v>0</v>
      </c>
      <c r="X245" s="12">
        <f t="shared" ca="1" si="195"/>
        <v>0.82528935185185182</v>
      </c>
      <c r="Y245" s="11">
        <f t="shared" ca="1" si="146"/>
        <v>36</v>
      </c>
      <c r="Z245" s="12">
        <f t="shared" ca="1" si="196"/>
        <v>4.1666666666666669E-4</v>
      </c>
      <c r="AA245" s="12">
        <f t="shared" ca="1" si="197"/>
        <v>0.82570601851851844</v>
      </c>
      <c r="AB245" s="10">
        <f t="shared" ca="1" si="198"/>
        <v>0.82570601851851844</v>
      </c>
      <c r="AC245" s="45">
        <f t="shared" ca="1" si="148"/>
        <v>0</v>
      </c>
      <c r="AD245" s="10">
        <f t="shared" ca="1" si="199"/>
        <v>0.82570601851851844</v>
      </c>
      <c r="AE245" s="9">
        <f t="shared" ca="1" si="135"/>
        <v>55</v>
      </c>
      <c r="AF245" s="10">
        <f t="shared" ca="1" si="200"/>
        <v>6.3657407407407413E-4</v>
      </c>
      <c r="AG245" s="10">
        <f t="shared" ca="1" si="201"/>
        <v>0.82634259259259246</v>
      </c>
      <c r="AH245" s="9" t="str">
        <f t="shared" ca="1" si="136"/>
        <v>Burrito</v>
      </c>
      <c r="AI245" s="8">
        <f t="shared" ca="1" si="202"/>
        <v>0.82634259259259246</v>
      </c>
      <c r="AJ245" s="23">
        <f t="shared" ca="1" si="203"/>
        <v>0</v>
      </c>
      <c r="AK245" s="8">
        <f t="shared" ca="1" si="204"/>
        <v>0.82634259259259246</v>
      </c>
      <c r="AL245" s="7">
        <f t="shared" ca="1" si="137"/>
        <v>16</v>
      </c>
      <c r="AM245" s="8">
        <f t="shared" ca="1" si="205"/>
        <v>1.8518518518518518E-4</v>
      </c>
      <c r="AN245" s="8">
        <f t="shared" ca="1" si="206"/>
        <v>0.82652777777777764</v>
      </c>
      <c r="AO245" s="7" t="str">
        <f t="shared" ca="1" si="138"/>
        <v>Debit</v>
      </c>
      <c r="AP245" s="1">
        <f t="shared" ca="1" si="207"/>
        <v>9.3750000000003553E-4</v>
      </c>
      <c r="AQ245" s="1">
        <f t="shared" ca="1" si="208"/>
        <v>1.9097222222222224E-3</v>
      </c>
      <c r="AR245">
        <f t="shared" si="209"/>
        <v>1</v>
      </c>
      <c r="AS245" s="33">
        <f t="shared" ca="1" si="210"/>
        <v>9.3750000000003553E-4</v>
      </c>
      <c r="AT245" s="33">
        <f t="shared" ca="1" si="211"/>
        <v>1.9097222222222224E-3</v>
      </c>
      <c r="AU245" s="28"/>
      <c r="AX245">
        <f t="shared" si="177"/>
        <v>241</v>
      </c>
      <c r="AY245" s="33">
        <v>6.0451667303045259E-4</v>
      </c>
    </row>
    <row r="246" spans="1:51" ht="15" customHeight="1">
      <c r="A246" s="2">
        <v>62</v>
      </c>
      <c r="B246" s="1">
        <f t="shared" si="178"/>
        <v>7.1759259259259259E-4</v>
      </c>
      <c r="C246" s="5">
        <f t="shared" si="179"/>
        <v>0.82439814814814816</v>
      </c>
      <c r="D246" s="18">
        <f t="shared" si="180"/>
        <v>0.82439814814814816</v>
      </c>
      <c r="E246" s="21">
        <f t="shared" ca="1" si="181"/>
        <v>0</v>
      </c>
      <c r="F246" s="18">
        <f t="shared" ca="1" si="182"/>
        <v>0.82439814814814816</v>
      </c>
      <c r="G246" s="25">
        <f t="shared" ca="1" si="141"/>
        <v>12</v>
      </c>
      <c r="H246" s="18">
        <f t="shared" ca="1" si="183"/>
        <v>1.3888888888888889E-4</v>
      </c>
      <c r="I246" s="18">
        <f t="shared" ca="1" si="184"/>
        <v>0.82453703703703707</v>
      </c>
      <c r="J246" s="16">
        <f t="shared" ca="1" si="185"/>
        <v>0.82453703703703707</v>
      </c>
      <c r="K246" s="23">
        <f t="shared" ca="1" si="186"/>
        <v>1.1689814814813682E-3</v>
      </c>
      <c r="L246" s="16">
        <f t="shared" ca="1" si="187"/>
        <v>0.82570601851851844</v>
      </c>
      <c r="M246" s="15">
        <f t="shared" ca="1" si="142"/>
        <v>34</v>
      </c>
      <c r="N246" s="16">
        <f t="shared" ca="1" si="188"/>
        <v>3.9351851851851852E-4</v>
      </c>
      <c r="O246" s="16">
        <f t="shared" ca="1" si="189"/>
        <v>0.82609953703703698</v>
      </c>
      <c r="P246" s="14">
        <f t="shared" ca="1" si="190"/>
        <v>0.82609953703703698</v>
      </c>
      <c r="Q246" s="23">
        <f>0</f>
        <v>0</v>
      </c>
      <c r="R246" s="14">
        <f t="shared" ca="1" si="191"/>
        <v>0.82609953703703698</v>
      </c>
      <c r="S246" s="13">
        <f t="shared" ca="1" si="144"/>
        <v>34</v>
      </c>
      <c r="T246" s="14">
        <f t="shared" ca="1" si="192"/>
        <v>3.9351851851851852E-4</v>
      </c>
      <c r="U246" s="14">
        <f t="shared" ca="1" si="193"/>
        <v>0.82649305555555552</v>
      </c>
      <c r="V246" s="12">
        <f t="shared" ca="1" si="194"/>
        <v>0.82649305555555552</v>
      </c>
      <c r="W246" s="23">
        <f>0</f>
        <v>0</v>
      </c>
      <c r="X246" s="12">
        <f t="shared" ca="1" si="195"/>
        <v>0.82649305555555552</v>
      </c>
      <c r="Y246" s="11">
        <f t="shared" ca="1" si="146"/>
        <v>47</v>
      </c>
      <c r="Z246" s="12">
        <f t="shared" ca="1" si="196"/>
        <v>5.4398148148148144E-4</v>
      </c>
      <c r="AA246" s="12">
        <f t="shared" ca="1" si="197"/>
        <v>0.82703703703703701</v>
      </c>
      <c r="AB246" s="10">
        <f t="shared" ca="1" si="198"/>
        <v>0.82703703703703701</v>
      </c>
      <c r="AC246" s="45">
        <f t="shared" ca="1" si="148"/>
        <v>0</v>
      </c>
      <c r="AD246" s="10">
        <f t="shared" ca="1" si="199"/>
        <v>0.82703703703703701</v>
      </c>
      <c r="AE246" s="9">
        <f t="shared" ca="1" si="135"/>
        <v>42</v>
      </c>
      <c r="AF246" s="10">
        <f t="shared" ca="1" si="200"/>
        <v>4.861111111111111E-4</v>
      </c>
      <c r="AG246" s="10">
        <f t="shared" ca="1" si="201"/>
        <v>0.82752314814814809</v>
      </c>
      <c r="AH246" s="9" t="str">
        <f t="shared" ca="1" si="136"/>
        <v>Bowl</v>
      </c>
      <c r="AI246" s="8">
        <f t="shared" ca="1" si="202"/>
        <v>0.82752314814814809</v>
      </c>
      <c r="AJ246" s="23">
        <f t="shared" ca="1" si="203"/>
        <v>0</v>
      </c>
      <c r="AK246" s="8">
        <f t="shared" ca="1" si="204"/>
        <v>0.82752314814814809</v>
      </c>
      <c r="AL246" s="7">
        <f t="shared" ca="1" si="137"/>
        <v>23</v>
      </c>
      <c r="AM246" s="8">
        <f t="shared" ca="1" si="205"/>
        <v>2.6620370370370372E-4</v>
      </c>
      <c r="AN246" s="8">
        <f t="shared" ca="1" si="206"/>
        <v>0.82778935185185176</v>
      </c>
      <c r="AO246" s="7" t="str">
        <f t="shared" ca="1" si="138"/>
        <v>Debit</v>
      </c>
      <c r="AP246" s="1">
        <f t="shared" ca="1" si="207"/>
        <v>1.1689814814813682E-3</v>
      </c>
      <c r="AQ246" s="1">
        <f t="shared" ca="1" si="208"/>
        <v>2.2222222222222222E-3</v>
      </c>
      <c r="AR246">
        <f t="shared" si="209"/>
        <v>1</v>
      </c>
      <c r="AS246" s="33">
        <f t="shared" ca="1" si="210"/>
        <v>1.1689814814813682E-3</v>
      </c>
      <c r="AT246" s="33">
        <f t="shared" ca="1" si="211"/>
        <v>2.2222222222222222E-3</v>
      </c>
      <c r="AU246" s="28"/>
      <c r="AX246">
        <f t="shared" si="177"/>
        <v>242</v>
      </c>
      <c r="AY246" s="33">
        <v>6.8394425353189147E-4</v>
      </c>
    </row>
    <row r="247" spans="1:51" ht="15" customHeight="1">
      <c r="A247" s="2">
        <v>104</v>
      </c>
      <c r="B247" s="1">
        <f t="shared" si="178"/>
        <v>1.2037037037037038E-3</v>
      </c>
      <c r="C247" s="5">
        <f t="shared" si="179"/>
        <v>0.82560185185185186</v>
      </c>
      <c r="D247" s="18">
        <f t="shared" si="180"/>
        <v>0.82560185185185186</v>
      </c>
      <c r="E247" s="21">
        <f t="shared" ca="1" si="181"/>
        <v>0</v>
      </c>
      <c r="F247" s="18">
        <f t="shared" ca="1" si="182"/>
        <v>0.82560185185185186</v>
      </c>
      <c r="G247" s="25">
        <f t="shared" ca="1" si="141"/>
        <v>20</v>
      </c>
      <c r="H247" s="18">
        <f t="shared" ca="1" si="183"/>
        <v>2.3148148148148149E-4</v>
      </c>
      <c r="I247" s="18">
        <f t="shared" ca="1" si="184"/>
        <v>0.82583333333333331</v>
      </c>
      <c r="J247" s="16">
        <f t="shared" ca="1" si="185"/>
        <v>0.82583333333333331</v>
      </c>
      <c r="K247" s="23">
        <f t="shared" ca="1" si="186"/>
        <v>1.2037037037037068E-3</v>
      </c>
      <c r="L247" s="16">
        <f t="shared" ca="1" si="187"/>
        <v>0.82703703703703701</v>
      </c>
      <c r="M247" s="15">
        <f t="shared" ca="1" si="142"/>
        <v>13</v>
      </c>
      <c r="N247" s="16">
        <f t="shared" ca="1" si="188"/>
        <v>1.5046296296296297E-4</v>
      </c>
      <c r="O247" s="16">
        <f t="shared" ca="1" si="189"/>
        <v>0.82718749999999996</v>
      </c>
      <c r="P247" s="14">
        <f t="shared" ca="1" si="190"/>
        <v>0.82718749999999996</v>
      </c>
      <c r="Q247" s="23">
        <f>0</f>
        <v>0</v>
      </c>
      <c r="R247" s="14">
        <f t="shared" ca="1" si="191"/>
        <v>0.82718749999999996</v>
      </c>
      <c r="S247" s="13">
        <f t="shared" ca="1" si="144"/>
        <v>18</v>
      </c>
      <c r="T247" s="14">
        <f t="shared" ca="1" si="192"/>
        <v>2.0833333333333335E-4</v>
      </c>
      <c r="U247" s="14">
        <f t="shared" ca="1" si="193"/>
        <v>0.82739583333333333</v>
      </c>
      <c r="V247" s="12">
        <f t="shared" ca="1" si="194"/>
        <v>0.82739583333333333</v>
      </c>
      <c r="W247" s="23">
        <f>0</f>
        <v>0</v>
      </c>
      <c r="X247" s="12">
        <f t="shared" ca="1" si="195"/>
        <v>0.82739583333333333</v>
      </c>
      <c r="Y247" s="11">
        <f t="shared" ca="1" si="146"/>
        <v>41</v>
      </c>
      <c r="Z247" s="12">
        <f t="shared" ca="1" si="196"/>
        <v>4.7453703703703704E-4</v>
      </c>
      <c r="AA247" s="12">
        <f t="shared" ca="1" si="197"/>
        <v>0.82787037037037037</v>
      </c>
      <c r="AB247" s="10">
        <f t="shared" ca="1" si="198"/>
        <v>0.82787037037037037</v>
      </c>
      <c r="AC247" s="45">
        <f t="shared" ca="1" si="148"/>
        <v>0</v>
      </c>
      <c r="AD247" s="10">
        <f t="shared" ca="1" si="199"/>
        <v>0.82787037037037037</v>
      </c>
      <c r="AE247" s="9">
        <f t="shared" ca="1" si="135"/>
        <v>57</v>
      </c>
      <c r="AF247" s="10">
        <f t="shared" ca="1" si="200"/>
        <v>6.5972222222222224E-4</v>
      </c>
      <c r="AG247" s="10">
        <f t="shared" ca="1" si="201"/>
        <v>0.82853009259259258</v>
      </c>
      <c r="AH247" s="9" t="str">
        <f t="shared" ca="1" si="136"/>
        <v>Burrito</v>
      </c>
      <c r="AI247" s="8">
        <f t="shared" ca="1" si="202"/>
        <v>0.82853009259259258</v>
      </c>
      <c r="AJ247" s="23">
        <f t="shared" ca="1" si="203"/>
        <v>0</v>
      </c>
      <c r="AK247" s="8">
        <f t="shared" ca="1" si="204"/>
        <v>0.82853009259259258</v>
      </c>
      <c r="AL247" s="7">
        <f t="shared" ca="1" si="137"/>
        <v>35</v>
      </c>
      <c r="AM247" s="8">
        <f t="shared" ca="1" si="205"/>
        <v>4.0509259259259258E-4</v>
      </c>
      <c r="AN247" s="8">
        <f t="shared" ca="1" si="206"/>
        <v>0.82893518518518516</v>
      </c>
      <c r="AO247" s="7" t="str">
        <f t="shared" ca="1" si="138"/>
        <v>Cash</v>
      </c>
      <c r="AP247" s="1">
        <f t="shared" ca="1" si="207"/>
        <v>1.2037037037037068E-3</v>
      </c>
      <c r="AQ247" s="1">
        <f t="shared" ca="1" si="208"/>
        <v>2.1296296296296298E-3</v>
      </c>
      <c r="AR247">
        <f t="shared" si="209"/>
        <v>1</v>
      </c>
      <c r="AS247" s="33">
        <f t="shared" ca="1" si="210"/>
        <v>1.2037037037037068E-3</v>
      </c>
      <c r="AT247" s="33">
        <f t="shared" ca="1" si="211"/>
        <v>2.1296296296296298E-3</v>
      </c>
      <c r="AU247" s="28"/>
      <c r="AX247">
        <f t="shared" si="177"/>
        <v>243</v>
      </c>
      <c r="AY247" s="33">
        <v>6.4619924907732156E-4</v>
      </c>
    </row>
    <row r="248" spans="1:51" ht="15" customHeight="1">
      <c r="A248" s="2">
        <v>93</v>
      </c>
      <c r="B248" s="1">
        <f t="shared" si="178"/>
        <v>1.0763888888888889E-3</v>
      </c>
      <c r="C248" s="5">
        <f t="shared" si="179"/>
        <v>0.8266782407407407</v>
      </c>
      <c r="D248" s="18">
        <f t="shared" si="180"/>
        <v>0.8266782407407407</v>
      </c>
      <c r="E248" s="21">
        <f t="shared" ca="1" si="181"/>
        <v>0</v>
      </c>
      <c r="F248" s="18">
        <f t="shared" ca="1" si="182"/>
        <v>0.8266782407407407</v>
      </c>
      <c r="G248" s="25">
        <f t="shared" ca="1" si="141"/>
        <v>17</v>
      </c>
      <c r="H248" s="18">
        <f t="shared" ca="1" si="183"/>
        <v>1.9675925925925926E-4</v>
      </c>
      <c r="I248" s="18">
        <f t="shared" ca="1" si="184"/>
        <v>0.82687499999999992</v>
      </c>
      <c r="J248" s="16">
        <f t="shared" ca="1" si="185"/>
        <v>0.82687499999999992</v>
      </c>
      <c r="K248" s="23">
        <f t="shared" ca="1" si="186"/>
        <v>9.9537037037045195E-4</v>
      </c>
      <c r="L248" s="16">
        <f t="shared" ca="1" si="187"/>
        <v>0.82787037037037037</v>
      </c>
      <c r="M248" s="15">
        <f t="shared" ca="1" si="142"/>
        <v>12</v>
      </c>
      <c r="N248" s="16">
        <f t="shared" ca="1" si="188"/>
        <v>1.3888888888888889E-4</v>
      </c>
      <c r="O248" s="16">
        <f t="shared" ca="1" si="189"/>
        <v>0.82800925925925928</v>
      </c>
      <c r="P248" s="14">
        <f t="shared" ca="1" si="190"/>
        <v>0.82800925925925928</v>
      </c>
      <c r="Q248" s="23">
        <f>0</f>
        <v>0</v>
      </c>
      <c r="R248" s="14">
        <f t="shared" ca="1" si="191"/>
        <v>0.82800925925925928</v>
      </c>
      <c r="S248" s="13">
        <f t="shared" ca="1" si="144"/>
        <v>38</v>
      </c>
      <c r="T248" s="14">
        <f t="shared" ca="1" si="192"/>
        <v>4.3981481481481481E-4</v>
      </c>
      <c r="U248" s="14">
        <f t="shared" ca="1" si="193"/>
        <v>0.82844907407407409</v>
      </c>
      <c r="V248" s="12">
        <f t="shared" ca="1" si="194"/>
        <v>0.82844907407407409</v>
      </c>
      <c r="W248" s="23">
        <f>0</f>
        <v>0</v>
      </c>
      <c r="X248" s="12">
        <f t="shared" ca="1" si="195"/>
        <v>0.82844907407407409</v>
      </c>
      <c r="Y248" s="11">
        <f t="shared" ca="1" si="146"/>
        <v>28</v>
      </c>
      <c r="Z248" s="12">
        <f t="shared" ca="1" si="196"/>
        <v>3.2407407407407406E-4</v>
      </c>
      <c r="AA248" s="12">
        <f t="shared" ca="1" si="197"/>
        <v>0.82877314814814818</v>
      </c>
      <c r="AB248" s="10">
        <f t="shared" ca="1" si="198"/>
        <v>0.82877314814814818</v>
      </c>
      <c r="AC248" s="45">
        <f t="shared" ca="1" si="148"/>
        <v>0</v>
      </c>
      <c r="AD248" s="10">
        <f t="shared" ca="1" si="199"/>
        <v>0.82877314814814818</v>
      </c>
      <c r="AE248" s="9">
        <f t="shared" ca="1" si="135"/>
        <v>41</v>
      </c>
      <c r="AF248" s="10">
        <f t="shared" ca="1" si="200"/>
        <v>4.7453703703703704E-4</v>
      </c>
      <c r="AG248" s="10">
        <f t="shared" ca="1" si="201"/>
        <v>0.82924768518518521</v>
      </c>
      <c r="AH248" s="9" t="str">
        <f t="shared" ca="1" si="136"/>
        <v>Bowl</v>
      </c>
      <c r="AI248" s="8">
        <f t="shared" ca="1" si="202"/>
        <v>0.82924768518518521</v>
      </c>
      <c r="AJ248" s="23">
        <f t="shared" ca="1" si="203"/>
        <v>0</v>
      </c>
      <c r="AK248" s="8">
        <f t="shared" ca="1" si="204"/>
        <v>0.82924768518518521</v>
      </c>
      <c r="AL248" s="7">
        <f t="shared" ca="1" si="137"/>
        <v>17</v>
      </c>
      <c r="AM248" s="8">
        <f t="shared" ca="1" si="205"/>
        <v>1.9675925925925926E-4</v>
      </c>
      <c r="AN248" s="8">
        <f t="shared" ca="1" si="206"/>
        <v>0.82944444444444443</v>
      </c>
      <c r="AO248" s="7" t="str">
        <f t="shared" ca="1" si="138"/>
        <v>Debit</v>
      </c>
      <c r="AP248" s="1">
        <f t="shared" ca="1" si="207"/>
        <v>9.9537037037045195E-4</v>
      </c>
      <c r="AQ248" s="1">
        <f t="shared" ca="1" si="208"/>
        <v>1.7708333333333335E-3</v>
      </c>
      <c r="AR248">
        <f t="shared" si="209"/>
        <v>1</v>
      </c>
      <c r="AS248" s="33">
        <f t="shared" ca="1" si="210"/>
        <v>9.9537037037045195E-4</v>
      </c>
      <c r="AT248" s="33">
        <f t="shared" ca="1" si="211"/>
        <v>1.7708333333333335E-3</v>
      </c>
      <c r="AU248" s="28"/>
      <c r="AX248">
        <f t="shared" si="177"/>
        <v>244</v>
      </c>
      <c r="AY248" s="33">
        <v>8.803057782870655E-4</v>
      </c>
    </row>
    <row r="249" spans="1:51" ht="15" customHeight="1">
      <c r="A249" s="2">
        <v>149</v>
      </c>
      <c r="B249" s="1">
        <f t="shared" si="178"/>
        <v>1.724537037037037E-3</v>
      </c>
      <c r="C249" s="5">
        <f t="shared" si="179"/>
        <v>0.82840277777777771</v>
      </c>
      <c r="D249" s="18">
        <f t="shared" si="180"/>
        <v>0.82840277777777771</v>
      </c>
      <c r="E249" s="21">
        <f t="shared" ca="1" si="181"/>
        <v>0</v>
      </c>
      <c r="F249" s="18">
        <f t="shared" ca="1" si="182"/>
        <v>0.82840277777777771</v>
      </c>
      <c r="G249" s="25">
        <f t="shared" ca="1" si="141"/>
        <v>21</v>
      </c>
      <c r="H249" s="18">
        <f t="shared" ca="1" si="183"/>
        <v>2.4305555555555555E-4</v>
      </c>
      <c r="I249" s="18">
        <f t="shared" ca="1" si="184"/>
        <v>0.8286458333333333</v>
      </c>
      <c r="J249" s="16">
        <f t="shared" ca="1" si="185"/>
        <v>0.8286458333333333</v>
      </c>
      <c r="K249" s="23">
        <f t="shared" ca="1" si="186"/>
        <v>1.2731481481487172E-4</v>
      </c>
      <c r="L249" s="16">
        <f t="shared" ca="1" si="187"/>
        <v>0.82877314814814818</v>
      </c>
      <c r="M249" s="15">
        <f t="shared" ca="1" si="142"/>
        <v>17</v>
      </c>
      <c r="N249" s="16">
        <f t="shared" ca="1" si="188"/>
        <v>1.9675925925925926E-4</v>
      </c>
      <c r="O249" s="16">
        <f t="shared" ca="1" si="189"/>
        <v>0.82896990740740739</v>
      </c>
      <c r="P249" s="14">
        <f t="shared" ca="1" si="190"/>
        <v>0.82896990740740739</v>
      </c>
      <c r="Q249" s="23">
        <f>0</f>
        <v>0</v>
      </c>
      <c r="R249" s="14">
        <f t="shared" ca="1" si="191"/>
        <v>0.82896990740740739</v>
      </c>
      <c r="S249" s="13">
        <f t="shared" ca="1" si="144"/>
        <v>44</v>
      </c>
      <c r="T249" s="14">
        <f t="shared" ca="1" si="192"/>
        <v>5.0925925925925921E-4</v>
      </c>
      <c r="U249" s="14">
        <f t="shared" ca="1" si="193"/>
        <v>0.82947916666666666</v>
      </c>
      <c r="V249" s="12">
        <f t="shared" ca="1" si="194"/>
        <v>0.82947916666666666</v>
      </c>
      <c r="W249" s="23">
        <f>0</f>
        <v>0</v>
      </c>
      <c r="X249" s="12">
        <f t="shared" ca="1" si="195"/>
        <v>0.82947916666666666</v>
      </c>
      <c r="Y249" s="11">
        <f t="shared" ca="1" si="146"/>
        <v>28</v>
      </c>
      <c r="Z249" s="12">
        <f t="shared" ca="1" si="196"/>
        <v>3.2407407407407406E-4</v>
      </c>
      <c r="AA249" s="12">
        <f t="shared" ca="1" si="197"/>
        <v>0.82980324074074074</v>
      </c>
      <c r="AB249" s="10">
        <f t="shared" ca="1" si="198"/>
        <v>0.82980324074074074</v>
      </c>
      <c r="AC249" s="45">
        <f t="shared" ca="1" si="148"/>
        <v>0</v>
      </c>
      <c r="AD249" s="10">
        <f t="shared" ca="1" si="199"/>
        <v>0.82980324074074074</v>
      </c>
      <c r="AE249" s="9">
        <f t="shared" ca="1" si="135"/>
        <v>44</v>
      </c>
      <c r="AF249" s="10">
        <f t="shared" ca="1" si="200"/>
        <v>5.0925925925925921E-4</v>
      </c>
      <c r="AG249" s="10">
        <f t="shared" ca="1" si="201"/>
        <v>0.83031250000000001</v>
      </c>
      <c r="AH249" s="9" t="str">
        <f t="shared" ca="1" si="136"/>
        <v>Quesadilla</v>
      </c>
      <c r="AI249" s="8">
        <f t="shared" ca="1" si="202"/>
        <v>0.83031250000000001</v>
      </c>
      <c r="AJ249" s="23">
        <f t="shared" ca="1" si="203"/>
        <v>0</v>
      </c>
      <c r="AK249" s="8">
        <f t="shared" ca="1" si="204"/>
        <v>0.83031250000000001</v>
      </c>
      <c r="AL249" s="7">
        <f t="shared" ca="1" si="137"/>
        <v>52</v>
      </c>
      <c r="AM249" s="8">
        <f t="shared" ca="1" si="205"/>
        <v>6.018518518518519E-4</v>
      </c>
      <c r="AN249" s="8">
        <f t="shared" ca="1" si="206"/>
        <v>0.83091435185185181</v>
      </c>
      <c r="AO249" s="7" t="str">
        <f t="shared" ca="1" si="138"/>
        <v>Cash</v>
      </c>
      <c r="AP249" s="1">
        <f t="shared" ca="1" si="207"/>
        <v>1.2731481481487172E-4</v>
      </c>
      <c r="AQ249" s="1">
        <f t="shared" ca="1" si="208"/>
        <v>2.3842592592592591E-3</v>
      </c>
      <c r="AR249">
        <f t="shared" si="209"/>
        <v>1</v>
      </c>
      <c r="AS249" s="33">
        <f t="shared" ca="1" si="210"/>
        <v>1.2731481481487172E-4</v>
      </c>
      <c r="AT249" s="33">
        <f t="shared" ca="1" si="211"/>
        <v>2.3842592592592591E-3</v>
      </c>
      <c r="AU249" s="28"/>
      <c r="AX249">
        <f t="shared" si="177"/>
        <v>245</v>
      </c>
      <c r="AY249" s="33">
        <v>5.8984026982310408E-4</v>
      </c>
    </row>
    <row r="250" spans="1:51" ht="15" customHeight="1">
      <c r="A250" s="2">
        <v>29</v>
      </c>
      <c r="B250" s="1">
        <f t="shared" si="178"/>
        <v>3.3564814814814812E-4</v>
      </c>
      <c r="C250" s="5">
        <f t="shared" si="179"/>
        <v>0.82873842592592584</v>
      </c>
      <c r="D250" s="18">
        <f t="shared" si="180"/>
        <v>0.82873842592592584</v>
      </c>
      <c r="E250" s="21">
        <f t="shared" ca="1" si="181"/>
        <v>0</v>
      </c>
      <c r="F250" s="18">
        <f t="shared" ca="1" si="182"/>
        <v>0.82873842592592584</v>
      </c>
      <c r="G250" s="25">
        <f t="shared" ca="1" si="141"/>
        <v>15</v>
      </c>
      <c r="H250" s="18">
        <f t="shared" ca="1" si="183"/>
        <v>1.7361111111111112E-4</v>
      </c>
      <c r="I250" s="18">
        <f t="shared" ca="1" si="184"/>
        <v>0.82891203703703698</v>
      </c>
      <c r="J250" s="16">
        <f t="shared" ca="1" si="185"/>
        <v>0.82891203703703698</v>
      </c>
      <c r="K250" s="23">
        <f t="shared" ca="1" si="186"/>
        <v>8.91203703703769E-4</v>
      </c>
      <c r="L250" s="16">
        <f t="shared" ca="1" si="187"/>
        <v>0.82980324074074074</v>
      </c>
      <c r="M250" s="15">
        <f t="shared" ca="1" si="142"/>
        <v>32</v>
      </c>
      <c r="N250" s="16">
        <f t="shared" ca="1" si="188"/>
        <v>3.7037037037037035E-4</v>
      </c>
      <c r="O250" s="16">
        <f t="shared" ca="1" si="189"/>
        <v>0.8301736111111111</v>
      </c>
      <c r="P250" s="14">
        <f t="shared" ca="1" si="190"/>
        <v>0.8301736111111111</v>
      </c>
      <c r="Q250" s="23">
        <f>0</f>
        <v>0</v>
      </c>
      <c r="R250" s="14">
        <f t="shared" ca="1" si="191"/>
        <v>0.8301736111111111</v>
      </c>
      <c r="S250" s="13">
        <f t="shared" ca="1" si="144"/>
        <v>23</v>
      </c>
      <c r="T250" s="14">
        <f t="shared" ca="1" si="192"/>
        <v>2.6620370370370372E-4</v>
      </c>
      <c r="U250" s="14">
        <f t="shared" ca="1" si="193"/>
        <v>0.83043981481481477</v>
      </c>
      <c r="V250" s="12">
        <f t="shared" ca="1" si="194"/>
        <v>0.83043981481481477</v>
      </c>
      <c r="W250" s="23">
        <f>0</f>
        <v>0</v>
      </c>
      <c r="X250" s="12">
        <f t="shared" ca="1" si="195"/>
        <v>0.83043981481481477</v>
      </c>
      <c r="Y250" s="11">
        <f t="shared" ca="1" si="146"/>
        <v>26</v>
      </c>
      <c r="Z250" s="12">
        <f t="shared" ca="1" si="196"/>
        <v>3.0092592592592595E-4</v>
      </c>
      <c r="AA250" s="12">
        <f t="shared" ca="1" si="197"/>
        <v>0.83074074074074067</v>
      </c>
      <c r="AB250" s="10">
        <f t="shared" ca="1" si="198"/>
        <v>0.83074074074074067</v>
      </c>
      <c r="AC250" s="45">
        <f t="shared" ca="1" si="148"/>
        <v>0</v>
      </c>
      <c r="AD250" s="10">
        <f t="shared" ca="1" si="199"/>
        <v>0.83074074074074067</v>
      </c>
      <c r="AE250" s="9">
        <f t="shared" ca="1" si="135"/>
        <v>42</v>
      </c>
      <c r="AF250" s="10">
        <f t="shared" ca="1" si="200"/>
        <v>4.861111111111111E-4</v>
      </c>
      <c r="AG250" s="10">
        <f t="shared" ca="1" si="201"/>
        <v>0.83122685185185174</v>
      </c>
      <c r="AH250" s="9" t="str">
        <f t="shared" ca="1" si="136"/>
        <v>Bowl</v>
      </c>
      <c r="AI250" s="8">
        <f t="shared" ca="1" si="202"/>
        <v>0.83122685185185174</v>
      </c>
      <c r="AJ250" s="23">
        <f t="shared" ca="1" si="203"/>
        <v>0</v>
      </c>
      <c r="AK250" s="8">
        <f t="shared" ca="1" si="204"/>
        <v>0.83122685185185174</v>
      </c>
      <c r="AL250" s="7">
        <f t="shared" ca="1" si="137"/>
        <v>29</v>
      </c>
      <c r="AM250" s="8">
        <f t="shared" ca="1" si="205"/>
        <v>3.3564814814814812E-4</v>
      </c>
      <c r="AN250" s="8">
        <f t="shared" ca="1" si="206"/>
        <v>0.83156249999999987</v>
      </c>
      <c r="AO250" s="7" t="str">
        <f t="shared" ca="1" si="138"/>
        <v>Debit</v>
      </c>
      <c r="AP250" s="1">
        <f t="shared" ca="1" si="207"/>
        <v>8.91203703703769E-4</v>
      </c>
      <c r="AQ250" s="1">
        <f t="shared" ca="1" si="208"/>
        <v>1.9328703703703706E-3</v>
      </c>
      <c r="AR250">
        <f t="shared" si="209"/>
        <v>1</v>
      </c>
      <c r="AS250" s="33">
        <f t="shared" ca="1" si="210"/>
        <v>8.91203703703769E-4</v>
      </c>
      <c r="AT250" s="33">
        <f t="shared" ca="1" si="211"/>
        <v>1.9328703703703706E-3</v>
      </c>
      <c r="AU250" s="28"/>
      <c r="AX250">
        <f t="shared" si="177"/>
        <v>246</v>
      </c>
      <c r="AY250" s="33">
        <v>6.0889175257734796E-4</v>
      </c>
    </row>
    <row r="251" spans="1:51" ht="15" customHeight="1">
      <c r="A251" s="2">
        <v>70</v>
      </c>
      <c r="B251" s="1">
        <f t="shared" si="178"/>
        <v>8.1018518518518516E-4</v>
      </c>
      <c r="C251" s="5">
        <f t="shared" si="179"/>
        <v>0.829548611111111</v>
      </c>
      <c r="D251" s="18">
        <f t="shared" si="180"/>
        <v>0.829548611111111</v>
      </c>
      <c r="E251" s="21">
        <f t="shared" ca="1" si="181"/>
        <v>0</v>
      </c>
      <c r="F251" s="18">
        <f t="shared" ca="1" si="182"/>
        <v>0.829548611111111</v>
      </c>
      <c r="G251" s="25">
        <f t="shared" ca="1" si="141"/>
        <v>24</v>
      </c>
      <c r="H251" s="18">
        <f t="shared" ca="1" si="183"/>
        <v>2.7777777777777778E-4</v>
      </c>
      <c r="I251" s="18">
        <f t="shared" ca="1" si="184"/>
        <v>0.82982638888888882</v>
      </c>
      <c r="J251" s="16">
        <f t="shared" ca="1" si="185"/>
        <v>0.82982638888888882</v>
      </c>
      <c r="K251" s="23">
        <f t="shared" ca="1" si="186"/>
        <v>9.1435185185184675E-4</v>
      </c>
      <c r="L251" s="16">
        <f t="shared" ca="1" si="187"/>
        <v>0.83074074074074067</v>
      </c>
      <c r="M251" s="15">
        <f t="shared" ca="1" si="142"/>
        <v>13</v>
      </c>
      <c r="N251" s="16">
        <f t="shared" ca="1" si="188"/>
        <v>1.5046296296296297E-4</v>
      </c>
      <c r="O251" s="16">
        <f t="shared" ca="1" si="189"/>
        <v>0.83089120370370362</v>
      </c>
      <c r="P251" s="14">
        <f t="shared" ca="1" si="190"/>
        <v>0.83089120370370362</v>
      </c>
      <c r="Q251" s="23">
        <f>0</f>
        <v>0</v>
      </c>
      <c r="R251" s="14">
        <f t="shared" ca="1" si="191"/>
        <v>0.83089120370370362</v>
      </c>
      <c r="S251" s="13">
        <f t="shared" ca="1" si="144"/>
        <v>33</v>
      </c>
      <c r="T251" s="14">
        <f t="shared" ca="1" si="192"/>
        <v>3.8194444444444446E-4</v>
      </c>
      <c r="U251" s="14">
        <f t="shared" ca="1" si="193"/>
        <v>0.83127314814814801</v>
      </c>
      <c r="V251" s="12">
        <f t="shared" ca="1" si="194"/>
        <v>0.83127314814814801</v>
      </c>
      <c r="W251" s="23">
        <f>0</f>
        <v>0</v>
      </c>
      <c r="X251" s="12">
        <f t="shared" ca="1" si="195"/>
        <v>0.83127314814814801</v>
      </c>
      <c r="Y251" s="11">
        <f t="shared" ca="1" si="146"/>
        <v>27</v>
      </c>
      <c r="Z251" s="12">
        <f t="shared" ca="1" si="196"/>
        <v>3.1250000000000001E-4</v>
      </c>
      <c r="AA251" s="12">
        <f t="shared" ca="1" si="197"/>
        <v>0.83158564814814806</v>
      </c>
      <c r="AB251" s="10">
        <f t="shared" ca="1" si="198"/>
        <v>0.83158564814814806</v>
      </c>
      <c r="AC251" s="45">
        <f t="shared" ca="1" si="148"/>
        <v>0</v>
      </c>
      <c r="AD251" s="10">
        <f t="shared" ca="1" si="199"/>
        <v>0.83158564814814806</v>
      </c>
      <c r="AE251" s="9">
        <f t="shared" ca="1" si="135"/>
        <v>33</v>
      </c>
      <c r="AF251" s="10">
        <f t="shared" ca="1" si="200"/>
        <v>3.8194444444444446E-4</v>
      </c>
      <c r="AG251" s="10">
        <f t="shared" ca="1" si="201"/>
        <v>0.83196759259259245</v>
      </c>
      <c r="AH251" s="9" t="str">
        <f t="shared" ca="1" si="136"/>
        <v>Bowl</v>
      </c>
      <c r="AI251" s="8">
        <f t="shared" ca="1" si="202"/>
        <v>0.83196759259259245</v>
      </c>
      <c r="AJ251" s="23">
        <f t="shared" ca="1" si="203"/>
        <v>0</v>
      </c>
      <c r="AK251" s="8">
        <f t="shared" ca="1" si="204"/>
        <v>0.83196759259259245</v>
      </c>
      <c r="AL251" s="7">
        <f t="shared" ca="1" si="137"/>
        <v>37</v>
      </c>
      <c r="AM251" s="8">
        <f t="shared" ca="1" si="205"/>
        <v>4.2824074074074075E-4</v>
      </c>
      <c r="AN251" s="8">
        <f t="shared" ca="1" si="206"/>
        <v>0.83239583333333322</v>
      </c>
      <c r="AO251" s="7" t="str">
        <f t="shared" ca="1" si="138"/>
        <v>Cash</v>
      </c>
      <c r="AP251" s="1">
        <f t="shared" ca="1" si="207"/>
        <v>9.1435185185184675E-4</v>
      </c>
      <c r="AQ251" s="1">
        <f t="shared" ca="1" si="208"/>
        <v>1.9328703703703706E-3</v>
      </c>
      <c r="AR251">
        <f t="shared" si="209"/>
        <v>1</v>
      </c>
      <c r="AS251" s="33">
        <f t="shared" ca="1" si="210"/>
        <v>9.1435185185184675E-4</v>
      </c>
      <c r="AT251" s="33">
        <f t="shared" ca="1" si="211"/>
        <v>1.9328703703703706E-3</v>
      </c>
      <c r="AU251" s="28"/>
      <c r="AX251">
        <f t="shared" si="177"/>
        <v>247</v>
      </c>
      <c r="AY251" s="33">
        <v>6.2718753977345886E-4</v>
      </c>
    </row>
    <row r="252" spans="1:51" ht="15" customHeight="1">
      <c r="A252" s="2">
        <v>51</v>
      </c>
      <c r="B252" s="1">
        <f t="shared" si="178"/>
        <v>5.9027777777777778E-4</v>
      </c>
      <c r="C252" s="5">
        <f t="shared" si="179"/>
        <v>0.83013888888888876</v>
      </c>
      <c r="D252" s="18">
        <f t="shared" si="180"/>
        <v>0.83013888888888876</v>
      </c>
      <c r="E252" s="21">
        <f t="shared" ca="1" si="181"/>
        <v>0</v>
      </c>
      <c r="F252" s="18">
        <f t="shared" ca="1" si="182"/>
        <v>0.83013888888888876</v>
      </c>
      <c r="G252" s="25">
        <f t="shared" ca="1" si="141"/>
        <v>24</v>
      </c>
      <c r="H252" s="18">
        <f t="shared" ca="1" si="183"/>
        <v>2.7777777777777778E-4</v>
      </c>
      <c r="I252" s="18">
        <f t="shared" ca="1" si="184"/>
        <v>0.83041666666666658</v>
      </c>
      <c r="J252" s="16">
        <f t="shared" ca="1" si="185"/>
        <v>0.83041666666666658</v>
      </c>
      <c r="K252" s="23">
        <f t="shared" ca="1" si="186"/>
        <v>1.1689814814814792E-3</v>
      </c>
      <c r="L252" s="16">
        <f t="shared" ca="1" si="187"/>
        <v>0.83158564814814806</v>
      </c>
      <c r="M252" s="15">
        <f t="shared" ca="1" si="142"/>
        <v>33</v>
      </c>
      <c r="N252" s="16">
        <f t="shared" ca="1" si="188"/>
        <v>3.8194444444444446E-4</v>
      </c>
      <c r="O252" s="16">
        <f t="shared" ca="1" si="189"/>
        <v>0.83196759259259245</v>
      </c>
      <c r="P252" s="14">
        <f t="shared" ca="1" si="190"/>
        <v>0.83196759259259245</v>
      </c>
      <c r="Q252" s="23">
        <f>0</f>
        <v>0</v>
      </c>
      <c r="R252" s="14">
        <f t="shared" ca="1" si="191"/>
        <v>0.83196759259259245</v>
      </c>
      <c r="S252" s="13">
        <f t="shared" ca="1" si="144"/>
        <v>15</v>
      </c>
      <c r="T252" s="14">
        <f t="shared" ca="1" si="192"/>
        <v>1.7361111111111112E-4</v>
      </c>
      <c r="U252" s="14">
        <f t="shared" ca="1" si="193"/>
        <v>0.83214120370370359</v>
      </c>
      <c r="V252" s="12">
        <f t="shared" ca="1" si="194"/>
        <v>0.83214120370370359</v>
      </c>
      <c r="W252" s="23">
        <f>0</f>
        <v>0</v>
      </c>
      <c r="X252" s="12">
        <f t="shared" ca="1" si="195"/>
        <v>0.83214120370370359</v>
      </c>
      <c r="Y252" s="11">
        <f t="shared" ca="1" si="146"/>
        <v>48</v>
      </c>
      <c r="Z252" s="12">
        <f t="shared" ca="1" si="196"/>
        <v>5.5555555555555556E-4</v>
      </c>
      <c r="AA252" s="12">
        <f t="shared" ca="1" si="197"/>
        <v>0.83269675925925912</v>
      </c>
      <c r="AB252" s="10">
        <f t="shared" ca="1" si="198"/>
        <v>0.83269675925925912</v>
      </c>
      <c r="AC252" s="45">
        <f t="shared" ca="1" si="148"/>
        <v>0</v>
      </c>
      <c r="AD252" s="10">
        <f t="shared" ca="1" si="199"/>
        <v>0.83269675925925912</v>
      </c>
      <c r="AE252" s="9">
        <f t="shared" ca="1" si="135"/>
        <v>33</v>
      </c>
      <c r="AF252" s="10">
        <f t="shared" ca="1" si="200"/>
        <v>3.8194444444444446E-4</v>
      </c>
      <c r="AG252" s="10">
        <f t="shared" ca="1" si="201"/>
        <v>0.83307870370370352</v>
      </c>
      <c r="AH252" s="9" t="str">
        <f t="shared" ca="1" si="136"/>
        <v>Bowl</v>
      </c>
      <c r="AI252" s="8">
        <f t="shared" ca="1" si="202"/>
        <v>0.83307870370370352</v>
      </c>
      <c r="AJ252" s="23">
        <f t="shared" ca="1" si="203"/>
        <v>0</v>
      </c>
      <c r="AK252" s="8">
        <f t="shared" ca="1" si="204"/>
        <v>0.83307870370370352</v>
      </c>
      <c r="AL252" s="7">
        <f t="shared" ca="1" si="137"/>
        <v>29</v>
      </c>
      <c r="AM252" s="8">
        <f t="shared" ca="1" si="205"/>
        <v>3.3564814814814812E-4</v>
      </c>
      <c r="AN252" s="8">
        <f t="shared" ca="1" si="206"/>
        <v>0.83341435185185164</v>
      </c>
      <c r="AO252" s="7" t="str">
        <f t="shared" ca="1" si="138"/>
        <v>Debit</v>
      </c>
      <c r="AP252" s="1">
        <f t="shared" ca="1" si="207"/>
        <v>1.1689814814814792E-3</v>
      </c>
      <c r="AQ252" s="1">
        <f t="shared" ca="1" si="208"/>
        <v>2.1064814814814817E-3</v>
      </c>
      <c r="AR252">
        <f t="shared" si="209"/>
        <v>1</v>
      </c>
      <c r="AS252" s="33">
        <f t="shared" ca="1" si="210"/>
        <v>1.1689814814814792E-3</v>
      </c>
      <c r="AT252" s="33">
        <f t="shared" ca="1" si="211"/>
        <v>2.1064814814814817E-3</v>
      </c>
      <c r="AU252" s="28"/>
      <c r="AX252">
        <f t="shared" si="177"/>
        <v>248</v>
      </c>
      <c r="AY252" s="33">
        <v>7.0080819651270154E-4</v>
      </c>
    </row>
    <row r="253" spans="1:51" ht="15" customHeight="1">
      <c r="A253" s="2">
        <v>89</v>
      </c>
      <c r="B253" s="1">
        <f t="shared" si="178"/>
        <v>1.0300925925925926E-3</v>
      </c>
      <c r="C253" s="5">
        <f t="shared" si="179"/>
        <v>0.83116898148148133</v>
      </c>
      <c r="D253" s="18">
        <f t="shared" si="180"/>
        <v>0.83116898148148133</v>
      </c>
      <c r="E253" s="21">
        <f t="shared" ca="1" si="181"/>
        <v>0</v>
      </c>
      <c r="F253" s="18">
        <f t="shared" ca="1" si="182"/>
        <v>0.83116898148148133</v>
      </c>
      <c r="G253" s="25">
        <f t="shared" ca="1" si="141"/>
        <v>23</v>
      </c>
      <c r="H253" s="18">
        <f t="shared" ca="1" si="183"/>
        <v>2.6620370370370372E-4</v>
      </c>
      <c r="I253" s="18">
        <f t="shared" ca="1" si="184"/>
        <v>0.831435185185185</v>
      </c>
      <c r="J253" s="16">
        <f t="shared" ca="1" si="185"/>
        <v>0.831435185185185</v>
      </c>
      <c r="K253" s="23">
        <f t="shared" ca="1" si="186"/>
        <v>1.2615740740741233E-3</v>
      </c>
      <c r="L253" s="16">
        <f t="shared" ca="1" si="187"/>
        <v>0.83269675925925912</v>
      </c>
      <c r="M253" s="15">
        <f t="shared" ca="1" si="142"/>
        <v>19</v>
      </c>
      <c r="N253" s="16">
        <f t="shared" ca="1" si="188"/>
        <v>2.199074074074074E-4</v>
      </c>
      <c r="O253" s="16">
        <f t="shared" ca="1" si="189"/>
        <v>0.83291666666666653</v>
      </c>
      <c r="P253" s="14">
        <f t="shared" ca="1" si="190"/>
        <v>0.83291666666666653</v>
      </c>
      <c r="Q253" s="23">
        <f>0</f>
        <v>0</v>
      </c>
      <c r="R253" s="14">
        <f t="shared" ca="1" si="191"/>
        <v>0.83291666666666653</v>
      </c>
      <c r="S253" s="13">
        <f t="shared" ca="1" si="144"/>
        <v>43</v>
      </c>
      <c r="T253" s="14">
        <f t="shared" ca="1" si="192"/>
        <v>4.9768518518518521E-4</v>
      </c>
      <c r="U253" s="14">
        <f t="shared" ca="1" si="193"/>
        <v>0.83341435185185175</v>
      </c>
      <c r="V253" s="12">
        <f t="shared" ca="1" si="194"/>
        <v>0.83341435185185175</v>
      </c>
      <c r="W253" s="23">
        <f>0</f>
        <v>0</v>
      </c>
      <c r="X253" s="12">
        <f t="shared" ca="1" si="195"/>
        <v>0.83341435185185175</v>
      </c>
      <c r="Y253" s="11">
        <f t="shared" ca="1" si="146"/>
        <v>23</v>
      </c>
      <c r="Z253" s="12">
        <f t="shared" ca="1" si="196"/>
        <v>2.6620370370370372E-4</v>
      </c>
      <c r="AA253" s="12">
        <f t="shared" ca="1" si="197"/>
        <v>0.83368055555555542</v>
      </c>
      <c r="AB253" s="10">
        <f t="shared" ca="1" si="198"/>
        <v>0.83368055555555542</v>
      </c>
      <c r="AC253" s="45">
        <f t="shared" ca="1" si="148"/>
        <v>0</v>
      </c>
      <c r="AD253" s="10">
        <f t="shared" ca="1" si="199"/>
        <v>0.83368055555555542</v>
      </c>
      <c r="AE253" s="9">
        <f t="shared" ca="1" si="135"/>
        <v>52</v>
      </c>
      <c r="AF253" s="10">
        <f t="shared" ca="1" si="200"/>
        <v>6.018518518518519E-4</v>
      </c>
      <c r="AG253" s="10">
        <f t="shared" ca="1" si="201"/>
        <v>0.83428240740740722</v>
      </c>
      <c r="AH253" s="9" t="str">
        <f t="shared" ca="1" si="136"/>
        <v>Burrito</v>
      </c>
      <c r="AI253" s="8">
        <f t="shared" ca="1" si="202"/>
        <v>0.83428240740740722</v>
      </c>
      <c r="AJ253" s="23">
        <f t="shared" ca="1" si="203"/>
        <v>0</v>
      </c>
      <c r="AK253" s="8">
        <f t="shared" ca="1" si="204"/>
        <v>0.83428240740740722</v>
      </c>
      <c r="AL253" s="7">
        <f t="shared" ca="1" si="137"/>
        <v>17</v>
      </c>
      <c r="AM253" s="8">
        <f t="shared" ca="1" si="205"/>
        <v>1.9675925925925926E-4</v>
      </c>
      <c r="AN253" s="8">
        <f t="shared" ca="1" si="206"/>
        <v>0.83447916666666644</v>
      </c>
      <c r="AO253" s="7" t="str">
        <f t="shared" ca="1" si="138"/>
        <v>Debit</v>
      </c>
      <c r="AP253" s="1">
        <f t="shared" ca="1" si="207"/>
        <v>1.2615740740741233E-3</v>
      </c>
      <c r="AQ253" s="1">
        <f t="shared" ca="1" si="208"/>
        <v>2.0486111111111113E-3</v>
      </c>
      <c r="AR253">
        <f t="shared" si="209"/>
        <v>1</v>
      </c>
      <c r="AS253" s="33">
        <f t="shared" ca="1" si="210"/>
        <v>1.2615740740741233E-3</v>
      </c>
      <c r="AT253" s="33">
        <f t="shared" ca="1" si="211"/>
        <v>2.0486111111111113E-3</v>
      </c>
      <c r="AU253" s="28"/>
      <c r="AX253">
        <f t="shared" si="177"/>
        <v>249</v>
      </c>
      <c r="AY253" s="33">
        <v>8.5115183912441543E-4</v>
      </c>
    </row>
    <row r="254" spans="1:51" ht="15" customHeight="1">
      <c r="A254" s="2">
        <v>47</v>
      </c>
      <c r="B254" s="1">
        <f t="shared" si="178"/>
        <v>5.4398148148148144E-4</v>
      </c>
      <c r="C254" s="5">
        <f t="shared" si="179"/>
        <v>0.83171296296296282</v>
      </c>
      <c r="D254" s="18">
        <f t="shared" si="180"/>
        <v>0.83171296296296282</v>
      </c>
      <c r="E254" s="21">
        <f t="shared" ca="1" si="181"/>
        <v>0</v>
      </c>
      <c r="F254" s="18">
        <f t="shared" ca="1" si="182"/>
        <v>0.83171296296296282</v>
      </c>
      <c r="G254" s="25">
        <f t="shared" ca="1" si="141"/>
        <v>17</v>
      </c>
      <c r="H254" s="18">
        <f t="shared" ca="1" si="183"/>
        <v>1.9675925925925926E-4</v>
      </c>
      <c r="I254" s="18">
        <f t="shared" ca="1" si="184"/>
        <v>0.83190972222222204</v>
      </c>
      <c r="J254" s="16">
        <f t="shared" ca="1" si="185"/>
        <v>0.83190972222222204</v>
      </c>
      <c r="K254" s="23">
        <f t="shared" ca="1" si="186"/>
        <v>1.7708333333333881E-3</v>
      </c>
      <c r="L254" s="16">
        <f t="shared" ca="1" si="187"/>
        <v>0.83368055555555542</v>
      </c>
      <c r="M254" s="15">
        <f t="shared" ca="1" si="142"/>
        <v>30</v>
      </c>
      <c r="N254" s="16">
        <f t="shared" ca="1" si="188"/>
        <v>3.4722222222222224E-4</v>
      </c>
      <c r="O254" s="16">
        <f t="shared" ca="1" si="189"/>
        <v>0.8340277777777777</v>
      </c>
      <c r="P254" s="14">
        <f t="shared" ca="1" si="190"/>
        <v>0.8340277777777777</v>
      </c>
      <c r="Q254" s="23">
        <f>0</f>
        <v>0</v>
      </c>
      <c r="R254" s="14">
        <f t="shared" ca="1" si="191"/>
        <v>0.8340277777777777</v>
      </c>
      <c r="S254" s="13">
        <f t="shared" ca="1" si="144"/>
        <v>16</v>
      </c>
      <c r="T254" s="14">
        <f t="shared" ca="1" si="192"/>
        <v>1.8518518518518518E-4</v>
      </c>
      <c r="U254" s="14">
        <f t="shared" ca="1" si="193"/>
        <v>0.83421296296296288</v>
      </c>
      <c r="V254" s="12">
        <f t="shared" ca="1" si="194"/>
        <v>0.83421296296296288</v>
      </c>
      <c r="W254" s="23">
        <f>0</f>
        <v>0</v>
      </c>
      <c r="X254" s="12">
        <f t="shared" ca="1" si="195"/>
        <v>0.83421296296296288</v>
      </c>
      <c r="Y254" s="11">
        <f t="shared" ca="1" si="146"/>
        <v>40</v>
      </c>
      <c r="Z254" s="12">
        <f t="shared" ca="1" si="196"/>
        <v>4.6296296296296298E-4</v>
      </c>
      <c r="AA254" s="12">
        <f t="shared" ca="1" si="197"/>
        <v>0.83467592592592588</v>
      </c>
      <c r="AB254" s="10">
        <f t="shared" ca="1" si="198"/>
        <v>0.83467592592592588</v>
      </c>
      <c r="AC254" s="45">
        <f t="shared" ca="1" si="148"/>
        <v>0</v>
      </c>
      <c r="AD254" s="10">
        <f t="shared" ca="1" si="199"/>
        <v>0.83467592592592588</v>
      </c>
      <c r="AE254" s="9">
        <f t="shared" ca="1" si="135"/>
        <v>24</v>
      </c>
      <c r="AF254" s="10">
        <f t="shared" ca="1" si="200"/>
        <v>2.7777777777777778E-4</v>
      </c>
      <c r="AG254" s="10">
        <f t="shared" ca="1" si="201"/>
        <v>0.8349537037037037</v>
      </c>
      <c r="AH254" s="9" t="str">
        <f t="shared" ca="1" si="136"/>
        <v>Bowl</v>
      </c>
      <c r="AI254" s="8">
        <f t="shared" ca="1" si="202"/>
        <v>0.8349537037037037</v>
      </c>
      <c r="AJ254" s="23">
        <f t="shared" ca="1" si="203"/>
        <v>0</v>
      </c>
      <c r="AK254" s="8">
        <f t="shared" ca="1" si="204"/>
        <v>0.8349537037037037</v>
      </c>
      <c r="AL254" s="7">
        <f t="shared" ca="1" si="137"/>
        <v>53</v>
      </c>
      <c r="AM254" s="8">
        <f t="shared" ca="1" si="205"/>
        <v>6.134259259259259E-4</v>
      </c>
      <c r="AN254" s="8">
        <f t="shared" ca="1" si="206"/>
        <v>0.83556712962962965</v>
      </c>
      <c r="AO254" s="7" t="str">
        <f t="shared" ca="1" si="138"/>
        <v>Cash</v>
      </c>
      <c r="AP254" s="1">
        <f t="shared" ca="1" si="207"/>
        <v>1.7708333333333881E-3</v>
      </c>
      <c r="AQ254" s="1">
        <f t="shared" ca="1" si="208"/>
        <v>2.0833333333333333E-3</v>
      </c>
      <c r="AR254">
        <f t="shared" si="209"/>
        <v>1</v>
      </c>
      <c r="AS254" s="33">
        <f t="shared" ca="1" si="210"/>
        <v>1.7708333333333881E-3</v>
      </c>
      <c r="AT254" s="33">
        <f t="shared" ca="1" si="211"/>
        <v>2.0833333333333333E-3</v>
      </c>
      <c r="AU254" s="28"/>
      <c r="AX254">
        <f t="shared" si="177"/>
        <v>250</v>
      </c>
      <c r="AY254" s="33">
        <v>5.8013554791907151E-4</v>
      </c>
    </row>
    <row r="255" spans="1:51" ht="15" customHeight="1">
      <c r="A255" s="2">
        <v>106</v>
      </c>
      <c r="B255" s="1">
        <f t="shared" si="178"/>
        <v>1.2268518518518518E-3</v>
      </c>
      <c r="C255" s="5">
        <f t="shared" si="179"/>
        <v>0.83293981481481472</v>
      </c>
      <c r="D255" s="18">
        <f t="shared" si="180"/>
        <v>0.83293981481481472</v>
      </c>
      <c r="E255" s="21">
        <f t="shared" ca="1" si="181"/>
        <v>0</v>
      </c>
      <c r="F255" s="18">
        <f t="shared" ca="1" si="182"/>
        <v>0.83293981481481472</v>
      </c>
      <c r="G255" s="25">
        <f t="shared" ca="1" si="141"/>
        <v>22</v>
      </c>
      <c r="H255" s="18">
        <f t="shared" ca="1" si="183"/>
        <v>2.5462962962962961E-4</v>
      </c>
      <c r="I255" s="18">
        <f t="shared" ca="1" si="184"/>
        <v>0.83319444444444435</v>
      </c>
      <c r="J255" s="16">
        <f t="shared" ca="1" si="185"/>
        <v>0.83319444444444435</v>
      </c>
      <c r="K255" s="23">
        <f t="shared" ca="1" si="186"/>
        <v>1.481481481481528E-3</v>
      </c>
      <c r="L255" s="16">
        <f t="shared" ca="1" si="187"/>
        <v>0.83467592592592588</v>
      </c>
      <c r="M255" s="15">
        <f t="shared" ca="1" si="142"/>
        <v>12</v>
      </c>
      <c r="N255" s="16">
        <f t="shared" ca="1" si="188"/>
        <v>1.3888888888888889E-4</v>
      </c>
      <c r="O255" s="16">
        <f t="shared" ca="1" si="189"/>
        <v>0.83481481481481479</v>
      </c>
      <c r="P255" s="14">
        <f t="shared" ca="1" si="190"/>
        <v>0.83481481481481479</v>
      </c>
      <c r="Q255" s="23">
        <f>0</f>
        <v>0</v>
      </c>
      <c r="R255" s="14">
        <f t="shared" ca="1" si="191"/>
        <v>0.83481481481481479</v>
      </c>
      <c r="S255" s="13">
        <f t="shared" ca="1" si="144"/>
        <v>38</v>
      </c>
      <c r="T255" s="14">
        <f t="shared" ca="1" si="192"/>
        <v>4.3981481481481481E-4</v>
      </c>
      <c r="U255" s="14">
        <f t="shared" ca="1" si="193"/>
        <v>0.8352546296296296</v>
      </c>
      <c r="V255" s="12">
        <f t="shared" ca="1" si="194"/>
        <v>0.8352546296296296</v>
      </c>
      <c r="W255" s="23">
        <f>0</f>
        <v>0</v>
      </c>
      <c r="X255" s="12">
        <f t="shared" ca="1" si="195"/>
        <v>0.8352546296296296</v>
      </c>
      <c r="Y255" s="11">
        <f t="shared" ca="1" si="146"/>
        <v>36</v>
      </c>
      <c r="Z255" s="12">
        <f t="shared" ca="1" si="196"/>
        <v>4.1666666666666669E-4</v>
      </c>
      <c r="AA255" s="12">
        <f t="shared" ca="1" si="197"/>
        <v>0.83567129629629622</v>
      </c>
      <c r="AB255" s="10">
        <f t="shared" ca="1" si="198"/>
        <v>0.83567129629629622</v>
      </c>
      <c r="AC255" s="45">
        <f t="shared" ca="1" si="148"/>
        <v>0</v>
      </c>
      <c r="AD255" s="10">
        <f t="shared" ca="1" si="199"/>
        <v>0.83567129629629622</v>
      </c>
      <c r="AE255" s="9">
        <f t="shared" ca="1" si="135"/>
        <v>25</v>
      </c>
      <c r="AF255" s="10">
        <f t="shared" ca="1" si="200"/>
        <v>2.8935185185185184E-4</v>
      </c>
      <c r="AG255" s="10">
        <f t="shared" ca="1" si="201"/>
        <v>0.83596064814814808</v>
      </c>
      <c r="AH255" s="9" t="str">
        <f t="shared" ca="1" si="136"/>
        <v>Bowl</v>
      </c>
      <c r="AI255" s="8">
        <f t="shared" ca="1" si="202"/>
        <v>0.83596064814814808</v>
      </c>
      <c r="AJ255" s="23">
        <f t="shared" ca="1" si="203"/>
        <v>0</v>
      </c>
      <c r="AK255" s="8">
        <f t="shared" ca="1" si="204"/>
        <v>0.83596064814814808</v>
      </c>
      <c r="AL255" s="7">
        <f t="shared" ca="1" si="137"/>
        <v>20</v>
      </c>
      <c r="AM255" s="8">
        <f t="shared" ca="1" si="205"/>
        <v>2.3148148148148149E-4</v>
      </c>
      <c r="AN255" s="8">
        <f t="shared" ca="1" si="206"/>
        <v>0.83619212962962952</v>
      </c>
      <c r="AO255" s="7" t="str">
        <f t="shared" ca="1" si="138"/>
        <v>Debit</v>
      </c>
      <c r="AP255" s="1">
        <f t="shared" ca="1" si="207"/>
        <v>1.481481481481528E-3</v>
      </c>
      <c r="AQ255" s="1">
        <f t="shared" ca="1" si="208"/>
        <v>1.7708333333333332E-3</v>
      </c>
      <c r="AR255">
        <f t="shared" si="209"/>
        <v>1</v>
      </c>
      <c r="AS255" s="33">
        <f t="shared" ca="1" si="210"/>
        <v>1.481481481481528E-3</v>
      </c>
      <c r="AT255" s="33">
        <f t="shared" ca="1" si="211"/>
        <v>1.7708333333333332E-3</v>
      </c>
      <c r="AU255" s="28"/>
      <c r="AX255">
        <f t="shared" si="177"/>
        <v>251</v>
      </c>
      <c r="AY255" s="33">
        <v>7.8938367061248379E-4</v>
      </c>
    </row>
    <row r="256" spans="1:51" ht="15" customHeight="1">
      <c r="A256" s="2">
        <v>115</v>
      </c>
      <c r="B256" s="1">
        <f t="shared" si="178"/>
        <v>1.3310185185185185E-3</v>
      </c>
      <c r="C256" s="5">
        <f t="shared" si="179"/>
        <v>0.83427083333333318</v>
      </c>
      <c r="D256" s="18">
        <f t="shared" si="180"/>
        <v>0.83427083333333318</v>
      </c>
      <c r="E256" s="21">
        <f t="shared" ca="1" si="181"/>
        <v>0</v>
      </c>
      <c r="F256" s="18">
        <f t="shared" ca="1" si="182"/>
        <v>0.83427083333333318</v>
      </c>
      <c r="G256" s="25">
        <f t="shared" ca="1" si="141"/>
        <v>30</v>
      </c>
      <c r="H256" s="18">
        <f t="shared" ca="1" si="183"/>
        <v>3.4722222222222224E-4</v>
      </c>
      <c r="I256" s="18">
        <f t="shared" ca="1" si="184"/>
        <v>0.83461805555555546</v>
      </c>
      <c r="J256" s="16">
        <f t="shared" ca="1" si="185"/>
        <v>0.83461805555555546</v>
      </c>
      <c r="K256" s="23">
        <f t="shared" ca="1" si="186"/>
        <v>1.0532407407407574E-3</v>
      </c>
      <c r="L256" s="16">
        <f t="shared" ca="1" si="187"/>
        <v>0.83567129629629622</v>
      </c>
      <c r="M256" s="15">
        <f t="shared" ca="1" si="142"/>
        <v>14</v>
      </c>
      <c r="N256" s="16">
        <f t="shared" ca="1" si="188"/>
        <v>1.6203703703703703E-4</v>
      </c>
      <c r="O256" s="16">
        <f t="shared" ca="1" si="189"/>
        <v>0.83583333333333321</v>
      </c>
      <c r="P256" s="14">
        <f t="shared" ca="1" si="190"/>
        <v>0.83583333333333321</v>
      </c>
      <c r="Q256" s="23">
        <f>0</f>
        <v>0</v>
      </c>
      <c r="R256" s="14">
        <f t="shared" ca="1" si="191"/>
        <v>0.83583333333333321</v>
      </c>
      <c r="S256" s="13">
        <f t="shared" ca="1" si="144"/>
        <v>15</v>
      </c>
      <c r="T256" s="14">
        <f t="shared" ca="1" si="192"/>
        <v>1.7361111111111112E-4</v>
      </c>
      <c r="U256" s="14">
        <f t="shared" ca="1" si="193"/>
        <v>0.83600694444444434</v>
      </c>
      <c r="V256" s="12">
        <f t="shared" ca="1" si="194"/>
        <v>0.83600694444444434</v>
      </c>
      <c r="W256" s="23">
        <f>0</f>
        <v>0</v>
      </c>
      <c r="X256" s="12">
        <f t="shared" ca="1" si="195"/>
        <v>0.83600694444444434</v>
      </c>
      <c r="Y256" s="11">
        <f t="shared" ca="1" si="146"/>
        <v>38</v>
      </c>
      <c r="Z256" s="12">
        <f t="shared" ca="1" si="196"/>
        <v>4.3981481481481481E-4</v>
      </c>
      <c r="AA256" s="12">
        <f t="shared" ca="1" si="197"/>
        <v>0.83644675925925915</v>
      </c>
      <c r="AB256" s="10">
        <f t="shared" ca="1" si="198"/>
        <v>0.83644675925925915</v>
      </c>
      <c r="AC256" s="45">
        <f t="shared" ca="1" si="148"/>
        <v>0</v>
      </c>
      <c r="AD256" s="10">
        <f t="shared" ca="1" si="199"/>
        <v>0.83644675925925915</v>
      </c>
      <c r="AE256" s="9">
        <f t="shared" ca="1" si="135"/>
        <v>60</v>
      </c>
      <c r="AF256" s="10">
        <f t="shared" ca="1" si="200"/>
        <v>6.9444444444444447E-4</v>
      </c>
      <c r="AG256" s="10">
        <f t="shared" ca="1" si="201"/>
        <v>0.8371412037037036</v>
      </c>
      <c r="AH256" s="9" t="str">
        <f t="shared" ca="1" si="136"/>
        <v>Quesadilla</v>
      </c>
      <c r="AI256" s="8">
        <f t="shared" ca="1" si="202"/>
        <v>0.8371412037037036</v>
      </c>
      <c r="AJ256" s="23">
        <f t="shared" ca="1" si="203"/>
        <v>0</v>
      </c>
      <c r="AK256" s="8">
        <f t="shared" ca="1" si="204"/>
        <v>0.8371412037037036</v>
      </c>
      <c r="AL256" s="7">
        <f t="shared" ca="1" si="137"/>
        <v>44</v>
      </c>
      <c r="AM256" s="8">
        <f t="shared" ca="1" si="205"/>
        <v>5.0925925925925921E-4</v>
      </c>
      <c r="AN256" s="8">
        <f t="shared" ca="1" si="206"/>
        <v>0.83765046296296286</v>
      </c>
      <c r="AO256" s="7" t="str">
        <f t="shared" ca="1" si="138"/>
        <v>Cash</v>
      </c>
      <c r="AP256" s="1">
        <f t="shared" ca="1" si="207"/>
        <v>1.0532407407407574E-3</v>
      </c>
      <c r="AQ256" s="1">
        <f t="shared" ca="1" si="208"/>
        <v>2.3263888888888891E-3</v>
      </c>
      <c r="AR256">
        <f t="shared" si="209"/>
        <v>1</v>
      </c>
      <c r="AS256" s="33">
        <f t="shared" ca="1" si="210"/>
        <v>1.0532407407407574E-3</v>
      </c>
      <c r="AT256" s="33">
        <f t="shared" ca="1" si="211"/>
        <v>2.3263888888888891E-3</v>
      </c>
      <c r="AU256" s="28"/>
      <c r="AX256">
        <f t="shared" si="177"/>
        <v>252</v>
      </c>
      <c r="AY256" s="33">
        <v>8.477710958381692E-4</v>
      </c>
    </row>
    <row r="257" spans="1:51" ht="15" customHeight="1">
      <c r="A257" s="2">
        <v>66</v>
      </c>
      <c r="B257" s="1">
        <f t="shared" si="178"/>
        <v>7.6388888888888893E-4</v>
      </c>
      <c r="C257" s="5">
        <f t="shared" si="179"/>
        <v>0.83503472222222208</v>
      </c>
      <c r="D257" s="18">
        <f t="shared" si="180"/>
        <v>0.83503472222222208</v>
      </c>
      <c r="E257" s="21">
        <f t="shared" ca="1" si="181"/>
        <v>0</v>
      </c>
      <c r="F257" s="18">
        <f t="shared" ca="1" si="182"/>
        <v>0.83503472222222208</v>
      </c>
      <c r="G257" s="25">
        <f t="shared" ca="1" si="141"/>
        <v>20</v>
      </c>
      <c r="H257" s="18">
        <f t="shared" ca="1" si="183"/>
        <v>2.3148148148148149E-4</v>
      </c>
      <c r="I257" s="18">
        <f t="shared" ca="1" si="184"/>
        <v>0.83526620370370352</v>
      </c>
      <c r="J257" s="16">
        <f t="shared" ca="1" si="185"/>
        <v>0.83526620370370352</v>
      </c>
      <c r="K257" s="23">
        <f t="shared" ca="1" si="186"/>
        <v>1.1805555555556291E-3</v>
      </c>
      <c r="L257" s="16">
        <f t="shared" ca="1" si="187"/>
        <v>0.83644675925925915</v>
      </c>
      <c r="M257" s="15">
        <f t="shared" ca="1" si="142"/>
        <v>16</v>
      </c>
      <c r="N257" s="16">
        <f t="shared" ca="1" si="188"/>
        <v>1.8518518518518518E-4</v>
      </c>
      <c r="O257" s="16">
        <f t="shared" ca="1" si="189"/>
        <v>0.83663194444444433</v>
      </c>
      <c r="P257" s="14">
        <f t="shared" ca="1" si="190"/>
        <v>0.83663194444444433</v>
      </c>
      <c r="Q257" s="23">
        <f>0</f>
        <v>0</v>
      </c>
      <c r="R257" s="14">
        <f t="shared" ca="1" si="191"/>
        <v>0.83663194444444433</v>
      </c>
      <c r="S257" s="13">
        <f t="shared" ca="1" si="144"/>
        <v>24</v>
      </c>
      <c r="T257" s="14">
        <f t="shared" ca="1" si="192"/>
        <v>2.7777777777777778E-4</v>
      </c>
      <c r="U257" s="14">
        <f t="shared" ca="1" si="193"/>
        <v>0.83690972222222215</v>
      </c>
      <c r="V257" s="12">
        <f t="shared" ca="1" si="194"/>
        <v>0.83690972222222215</v>
      </c>
      <c r="W257" s="23">
        <f>0</f>
        <v>0</v>
      </c>
      <c r="X257" s="12">
        <f t="shared" ca="1" si="195"/>
        <v>0.83690972222222215</v>
      </c>
      <c r="Y257" s="11">
        <f t="shared" ca="1" si="146"/>
        <v>47</v>
      </c>
      <c r="Z257" s="12">
        <f t="shared" ca="1" si="196"/>
        <v>5.4398148148148144E-4</v>
      </c>
      <c r="AA257" s="12">
        <f t="shared" ca="1" si="197"/>
        <v>0.83745370370370364</v>
      </c>
      <c r="AB257" s="10">
        <f t="shared" ca="1" si="198"/>
        <v>0.83745370370370364</v>
      </c>
      <c r="AC257" s="45">
        <f t="shared" ca="1" si="148"/>
        <v>0</v>
      </c>
      <c r="AD257" s="10">
        <f t="shared" ca="1" si="199"/>
        <v>0.83745370370370364</v>
      </c>
      <c r="AE257" s="9">
        <f t="shared" ca="1" si="135"/>
        <v>58</v>
      </c>
      <c r="AF257" s="10">
        <f t="shared" ca="1" si="200"/>
        <v>6.7129629629629625E-4</v>
      </c>
      <c r="AG257" s="10">
        <f t="shared" ca="1" si="201"/>
        <v>0.8381249999999999</v>
      </c>
      <c r="AH257" s="9" t="str">
        <f t="shared" ca="1" si="136"/>
        <v>Burrito</v>
      </c>
      <c r="AI257" s="8">
        <f t="shared" ca="1" si="202"/>
        <v>0.8381249999999999</v>
      </c>
      <c r="AJ257" s="23">
        <f t="shared" ca="1" si="203"/>
        <v>0</v>
      </c>
      <c r="AK257" s="8">
        <f t="shared" ca="1" si="204"/>
        <v>0.8381249999999999</v>
      </c>
      <c r="AL257" s="7">
        <f t="shared" ca="1" si="137"/>
        <v>22</v>
      </c>
      <c r="AM257" s="8">
        <f t="shared" ca="1" si="205"/>
        <v>2.5462962962962961E-4</v>
      </c>
      <c r="AN257" s="8">
        <f t="shared" ca="1" si="206"/>
        <v>0.83837962962962953</v>
      </c>
      <c r="AO257" s="7" t="str">
        <f t="shared" ca="1" si="138"/>
        <v>Debit</v>
      </c>
      <c r="AP257" s="1">
        <f t="shared" ca="1" si="207"/>
        <v>1.1805555555556291E-3</v>
      </c>
      <c r="AQ257" s="1">
        <f t="shared" ca="1" si="208"/>
        <v>2.1643518518518518E-3</v>
      </c>
      <c r="AR257">
        <f t="shared" si="209"/>
        <v>1</v>
      </c>
      <c r="AS257" s="33">
        <f t="shared" ca="1" si="210"/>
        <v>1.1805555555556291E-3</v>
      </c>
      <c r="AT257" s="33">
        <f t="shared" ca="1" si="211"/>
        <v>2.1643518518518518E-3</v>
      </c>
      <c r="AU257" s="28"/>
      <c r="AX257">
        <f t="shared" si="177"/>
        <v>253</v>
      </c>
      <c r="AY257" s="33">
        <v>6.0014159348356372E-4</v>
      </c>
    </row>
    <row r="258" spans="1:51" ht="15" customHeight="1">
      <c r="A258" s="2">
        <v>163</v>
      </c>
      <c r="B258" s="1">
        <f t="shared" si="178"/>
        <v>1.8865740740740742E-3</v>
      </c>
      <c r="C258" s="5">
        <f t="shared" si="179"/>
        <v>0.83692129629629619</v>
      </c>
      <c r="D258" s="18">
        <f t="shared" si="180"/>
        <v>0.83692129629629619</v>
      </c>
      <c r="E258" s="21">
        <f t="shared" ca="1" si="181"/>
        <v>0</v>
      </c>
      <c r="F258" s="18">
        <f t="shared" ca="1" si="182"/>
        <v>0.83692129629629619</v>
      </c>
      <c r="G258" s="25">
        <f t="shared" ca="1" si="141"/>
        <v>17</v>
      </c>
      <c r="H258" s="18">
        <f t="shared" ca="1" si="183"/>
        <v>1.9675925925925926E-4</v>
      </c>
      <c r="I258" s="18">
        <f t="shared" ca="1" si="184"/>
        <v>0.83711805555555541</v>
      </c>
      <c r="J258" s="16">
        <f t="shared" ca="1" si="185"/>
        <v>0.83711805555555541</v>
      </c>
      <c r="K258" s="23">
        <f t="shared" ca="1" si="186"/>
        <v>3.3564814814823762E-4</v>
      </c>
      <c r="L258" s="16">
        <f t="shared" ca="1" si="187"/>
        <v>0.83745370370370364</v>
      </c>
      <c r="M258" s="15">
        <f t="shared" ca="1" si="142"/>
        <v>33</v>
      </c>
      <c r="N258" s="16">
        <f t="shared" ca="1" si="188"/>
        <v>3.8194444444444446E-4</v>
      </c>
      <c r="O258" s="16">
        <f t="shared" ca="1" si="189"/>
        <v>0.83783564814814804</v>
      </c>
      <c r="P258" s="14">
        <f t="shared" ca="1" si="190"/>
        <v>0.83783564814814804</v>
      </c>
      <c r="Q258" s="23">
        <f>0</f>
        <v>0</v>
      </c>
      <c r="R258" s="14">
        <f t="shared" ca="1" si="191"/>
        <v>0.83783564814814804</v>
      </c>
      <c r="S258" s="13">
        <f t="shared" ca="1" si="144"/>
        <v>33</v>
      </c>
      <c r="T258" s="14">
        <f t="shared" ca="1" si="192"/>
        <v>3.8194444444444446E-4</v>
      </c>
      <c r="U258" s="14">
        <f t="shared" ca="1" si="193"/>
        <v>0.83821759259259243</v>
      </c>
      <c r="V258" s="12">
        <f t="shared" ca="1" si="194"/>
        <v>0.83821759259259243</v>
      </c>
      <c r="W258" s="23">
        <f>0</f>
        <v>0</v>
      </c>
      <c r="X258" s="12">
        <f t="shared" ca="1" si="195"/>
        <v>0.83821759259259243</v>
      </c>
      <c r="Y258" s="11">
        <f t="shared" ca="1" si="146"/>
        <v>33</v>
      </c>
      <c r="Z258" s="12">
        <f t="shared" ca="1" si="196"/>
        <v>3.8194444444444446E-4</v>
      </c>
      <c r="AA258" s="12">
        <f t="shared" ca="1" si="197"/>
        <v>0.83859953703703682</v>
      </c>
      <c r="AB258" s="10">
        <f t="shared" ca="1" si="198"/>
        <v>0.83859953703703682</v>
      </c>
      <c r="AC258" s="45">
        <f t="shared" ca="1" si="148"/>
        <v>0</v>
      </c>
      <c r="AD258" s="10">
        <f t="shared" ca="1" si="199"/>
        <v>0.83859953703703682</v>
      </c>
      <c r="AE258" s="9">
        <f t="shared" ca="1" si="135"/>
        <v>50</v>
      </c>
      <c r="AF258" s="10">
        <f t="shared" ca="1" si="200"/>
        <v>5.7870370370370367E-4</v>
      </c>
      <c r="AG258" s="10">
        <f t="shared" ca="1" si="201"/>
        <v>0.83917824074074054</v>
      </c>
      <c r="AH258" s="9" t="str">
        <f t="shared" ca="1" si="136"/>
        <v>Burrito</v>
      </c>
      <c r="AI258" s="8">
        <f t="shared" ca="1" si="202"/>
        <v>0.83917824074074054</v>
      </c>
      <c r="AJ258" s="23">
        <f t="shared" ca="1" si="203"/>
        <v>0</v>
      </c>
      <c r="AK258" s="8">
        <f t="shared" ca="1" si="204"/>
        <v>0.83917824074074054</v>
      </c>
      <c r="AL258" s="7">
        <f t="shared" ca="1" si="137"/>
        <v>29</v>
      </c>
      <c r="AM258" s="8">
        <f t="shared" ca="1" si="205"/>
        <v>3.3564814814814812E-4</v>
      </c>
      <c r="AN258" s="8">
        <f t="shared" ca="1" si="206"/>
        <v>0.83951388888888867</v>
      </c>
      <c r="AO258" s="7" t="str">
        <f t="shared" ca="1" si="138"/>
        <v>Debit</v>
      </c>
      <c r="AP258" s="1">
        <f t="shared" ca="1" si="207"/>
        <v>3.3564814814823762E-4</v>
      </c>
      <c r="AQ258" s="1">
        <f t="shared" ca="1" si="208"/>
        <v>2.2569444444444447E-3</v>
      </c>
      <c r="AR258">
        <f t="shared" si="209"/>
        <v>1</v>
      </c>
      <c r="AS258" s="33">
        <f t="shared" ca="1" si="210"/>
        <v>3.3564814814823762E-4</v>
      </c>
      <c r="AT258" s="33">
        <f t="shared" ca="1" si="211"/>
        <v>2.2569444444444447E-3</v>
      </c>
      <c r="AU258" s="28"/>
      <c r="AX258">
        <f t="shared" si="177"/>
        <v>254</v>
      </c>
      <c r="AY258" s="33">
        <v>7.2662116583941511E-4</v>
      </c>
    </row>
    <row r="259" spans="1:51" ht="15" customHeight="1">
      <c r="A259" s="2">
        <v>153</v>
      </c>
      <c r="B259" s="1">
        <f t="shared" si="178"/>
        <v>1.7708333333333332E-3</v>
      </c>
      <c r="C259" s="5">
        <f t="shared" si="179"/>
        <v>0.83869212962962958</v>
      </c>
      <c r="D259" s="18">
        <f t="shared" si="180"/>
        <v>0.83869212962962958</v>
      </c>
      <c r="E259" s="21">
        <f t="shared" ca="1" si="181"/>
        <v>0</v>
      </c>
      <c r="F259" s="18">
        <f t="shared" ca="1" si="182"/>
        <v>0.83869212962962958</v>
      </c>
      <c r="G259" s="25">
        <f t="shared" ca="1" si="141"/>
        <v>17</v>
      </c>
      <c r="H259" s="18">
        <f t="shared" ca="1" si="183"/>
        <v>1.9675925925925926E-4</v>
      </c>
      <c r="I259" s="18">
        <f t="shared" ca="1" si="184"/>
        <v>0.8388888888888888</v>
      </c>
      <c r="J259" s="16">
        <f t="shared" ca="1" si="185"/>
        <v>0.8388888888888888</v>
      </c>
      <c r="K259" s="23">
        <f t="shared" ca="1" si="186"/>
        <v>0</v>
      </c>
      <c r="L259" s="16">
        <f t="shared" ca="1" si="187"/>
        <v>0.8388888888888888</v>
      </c>
      <c r="M259" s="15">
        <f t="shared" ca="1" si="142"/>
        <v>32</v>
      </c>
      <c r="N259" s="16">
        <f t="shared" ca="1" si="188"/>
        <v>3.7037037037037035E-4</v>
      </c>
      <c r="O259" s="16">
        <f t="shared" ca="1" si="189"/>
        <v>0.83925925925925915</v>
      </c>
      <c r="P259" s="14">
        <f t="shared" ca="1" si="190"/>
        <v>0.83925925925925915</v>
      </c>
      <c r="Q259" s="23">
        <f>0</f>
        <v>0</v>
      </c>
      <c r="R259" s="14">
        <f t="shared" ca="1" si="191"/>
        <v>0.83925925925925915</v>
      </c>
      <c r="S259" s="13">
        <f t="shared" ca="1" si="144"/>
        <v>15</v>
      </c>
      <c r="T259" s="14">
        <f t="shared" ca="1" si="192"/>
        <v>1.7361111111111112E-4</v>
      </c>
      <c r="U259" s="14">
        <f t="shared" ca="1" si="193"/>
        <v>0.83943287037037029</v>
      </c>
      <c r="V259" s="12">
        <f t="shared" ca="1" si="194"/>
        <v>0.83943287037037029</v>
      </c>
      <c r="W259" s="23">
        <f>0</f>
        <v>0</v>
      </c>
      <c r="X259" s="12">
        <f t="shared" ca="1" si="195"/>
        <v>0.83943287037037029</v>
      </c>
      <c r="Y259" s="11">
        <f t="shared" ca="1" si="146"/>
        <v>38</v>
      </c>
      <c r="Z259" s="12">
        <f t="shared" ca="1" si="196"/>
        <v>4.3981481481481481E-4</v>
      </c>
      <c r="AA259" s="12">
        <f t="shared" ca="1" si="197"/>
        <v>0.8398726851851851</v>
      </c>
      <c r="AB259" s="10">
        <f t="shared" ca="1" si="198"/>
        <v>0.8398726851851851</v>
      </c>
      <c r="AC259" s="45">
        <f t="shared" ca="1" si="148"/>
        <v>0</v>
      </c>
      <c r="AD259" s="10">
        <f t="shared" ca="1" si="199"/>
        <v>0.8398726851851851</v>
      </c>
      <c r="AE259" s="9">
        <f t="shared" ca="1" si="135"/>
        <v>27</v>
      </c>
      <c r="AF259" s="10">
        <f t="shared" ca="1" si="200"/>
        <v>3.1250000000000001E-4</v>
      </c>
      <c r="AG259" s="10">
        <f t="shared" ca="1" si="201"/>
        <v>0.84018518518518515</v>
      </c>
      <c r="AH259" s="9" t="str">
        <f t="shared" ca="1" si="136"/>
        <v>Bowl</v>
      </c>
      <c r="AI259" s="8">
        <f t="shared" ca="1" si="202"/>
        <v>0.84018518518518515</v>
      </c>
      <c r="AJ259" s="23">
        <f t="shared" ca="1" si="203"/>
        <v>0</v>
      </c>
      <c r="AK259" s="8">
        <f t="shared" ca="1" si="204"/>
        <v>0.84018518518518515</v>
      </c>
      <c r="AL259" s="7">
        <f t="shared" ca="1" si="137"/>
        <v>12</v>
      </c>
      <c r="AM259" s="8">
        <f t="shared" ca="1" si="205"/>
        <v>1.3888888888888889E-4</v>
      </c>
      <c r="AN259" s="8">
        <f t="shared" ca="1" si="206"/>
        <v>0.84032407407407406</v>
      </c>
      <c r="AO259" s="7" t="str">
        <f t="shared" ca="1" si="138"/>
        <v>Debit</v>
      </c>
      <c r="AP259" s="1">
        <f t="shared" ca="1" si="207"/>
        <v>0</v>
      </c>
      <c r="AQ259" s="1">
        <f t="shared" ca="1" si="208"/>
        <v>1.6319444444444445E-3</v>
      </c>
      <c r="AR259">
        <f t="shared" si="209"/>
        <v>1</v>
      </c>
      <c r="AS259" s="33">
        <f t="shared" ca="1" si="210"/>
        <v>0</v>
      </c>
      <c r="AT259" s="33">
        <f t="shared" ca="1" si="211"/>
        <v>1.6319444444444445E-3</v>
      </c>
      <c r="AU259" s="28"/>
      <c r="AX259">
        <f t="shared" si="177"/>
        <v>255</v>
      </c>
      <c r="AY259" s="33">
        <v>6.2754550082735709E-4</v>
      </c>
    </row>
    <row r="260" spans="1:51" ht="15" customHeight="1">
      <c r="A260" s="2">
        <v>7</v>
      </c>
      <c r="B260" s="1">
        <f t="shared" si="178"/>
        <v>8.1018518518518516E-5</v>
      </c>
      <c r="C260" s="5">
        <f t="shared" si="179"/>
        <v>0.83877314814814807</v>
      </c>
      <c r="D260" s="18">
        <f t="shared" si="180"/>
        <v>0.83877314814814807</v>
      </c>
      <c r="E260" s="21">
        <f t="shared" ca="1" si="181"/>
        <v>1.1574074074072183E-4</v>
      </c>
      <c r="F260" s="18">
        <f t="shared" ca="1" si="182"/>
        <v>0.8388888888888888</v>
      </c>
      <c r="G260" s="25">
        <f t="shared" ca="1" si="141"/>
        <v>12</v>
      </c>
      <c r="H260" s="18">
        <f t="shared" ca="1" si="183"/>
        <v>1.3888888888888889E-4</v>
      </c>
      <c r="I260" s="18">
        <f t="shared" ca="1" si="184"/>
        <v>0.83902777777777771</v>
      </c>
      <c r="J260" s="16">
        <f t="shared" ca="1" si="185"/>
        <v>0.83902777777777771</v>
      </c>
      <c r="K260" s="23">
        <f t="shared" ca="1" si="186"/>
        <v>8.4490740740739145E-4</v>
      </c>
      <c r="L260" s="16">
        <f t="shared" ca="1" si="187"/>
        <v>0.8398726851851851</v>
      </c>
      <c r="M260" s="15">
        <f t="shared" ca="1" si="142"/>
        <v>20</v>
      </c>
      <c r="N260" s="16">
        <f t="shared" ca="1" si="188"/>
        <v>2.3148148148148149E-4</v>
      </c>
      <c r="O260" s="16">
        <f t="shared" ca="1" si="189"/>
        <v>0.84010416666666654</v>
      </c>
      <c r="P260" s="14">
        <f t="shared" ca="1" si="190"/>
        <v>0.84010416666666654</v>
      </c>
      <c r="Q260" s="23">
        <f>0</f>
        <v>0</v>
      </c>
      <c r="R260" s="14">
        <f t="shared" ca="1" si="191"/>
        <v>0.84010416666666654</v>
      </c>
      <c r="S260" s="13">
        <f t="shared" ca="1" si="144"/>
        <v>41</v>
      </c>
      <c r="T260" s="14">
        <f t="shared" ca="1" si="192"/>
        <v>4.7453703703703704E-4</v>
      </c>
      <c r="U260" s="14">
        <f t="shared" ca="1" si="193"/>
        <v>0.84057870370370358</v>
      </c>
      <c r="V260" s="12">
        <f t="shared" ca="1" si="194"/>
        <v>0.84057870370370358</v>
      </c>
      <c r="W260" s="23">
        <f>0</f>
        <v>0</v>
      </c>
      <c r="X260" s="12">
        <f t="shared" ca="1" si="195"/>
        <v>0.84057870370370358</v>
      </c>
      <c r="Y260" s="11">
        <f t="shared" ca="1" si="146"/>
        <v>42</v>
      </c>
      <c r="Z260" s="12">
        <f t="shared" ca="1" si="196"/>
        <v>4.861111111111111E-4</v>
      </c>
      <c r="AA260" s="12">
        <f t="shared" ca="1" si="197"/>
        <v>0.84106481481481465</v>
      </c>
      <c r="AB260" s="10">
        <f t="shared" ca="1" si="198"/>
        <v>0.84106481481481465</v>
      </c>
      <c r="AC260" s="45">
        <f t="shared" ca="1" si="148"/>
        <v>0</v>
      </c>
      <c r="AD260" s="10">
        <f t="shared" ca="1" si="199"/>
        <v>0.84106481481481465</v>
      </c>
      <c r="AE260" s="9">
        <f t="shared" ca="1" si="135"/>
        <v>36</v>
      </c>
      <c r="AF260" s="10">
        <f t="shared" ca="1" si="200"/>
        <v>4.1666666666666669E-4</v>
      </c>
      <c r="AG260" s="10">
        <f t="shared" ca="1" si="201"/>
        <v>0.84148148148148127</v>
      </c>
      <c r="AH260" s="9" t="str">
        <f t="shared" ca="1" si="136"/>
        <v>Bowl</v>
      </c>
      <c r="AI260" s="8">
        <f t="shared" ca="1" si="202"/>
        <v>0.84148148148148127</v>
      </c>
      <c r="AJ260" s="23">
        <f t="shared" ca="1" si="203"/>
        <v>0</v>
      </c>
      <c r="AK260" s="8">
        <f t="shared" ca="1" si="204"/>
        <v>0.84148148148148127</v>
      </c>
      <c r="AL260" s="7">
        <f t="shared" ca="1" si="137"/>
        <v>25</v>
      </c>
      <c r="AM260" s="8">
        <f t="shared" ca="1" si="205"/>
        <v>2.8935185185185184E-4</v>
      </c>
      <c r="AN260" s="8">
        <f t="shared" ca="1" si="206"/>
        <v>0.84177083333333313</v>
      </c>
      <c r="AO260" s="7" t="str">
        <f t="shared" ca="1" si="138"/>
        <v>Debit</v>
      </c>
      <c r="AP260" s="1">
        <f t="shared" ca="1" si="207"/>
        <v>9.6064814814811328E-4</v>
      </c>
      <c r="AQ260" s="1">
        <f t="shared" ca="1" si="208"/>
        <v>2.0370370370370373E-3</v>
      </c>
      <c r="AR260">
        <f t="shared" si="209"/>
        <v>1</v>
      </c>
      <c r="AS260" s="33">
        <f t="shared" ca="1" si="210"/>
        <v>9.6064814814811328E-4</v>
      </c>
      <c r="AT260" s="33">
        <f t="shared" ca="1" si="211"/>
        <v>2.0370370370370373E-3</v>
      </c>
      <c r="AU260" s="28"/>
      <c r="AX260">
        <f t="shared" si="177"/>
        <v>256</v>
      </c>
      <c r="AY260" s="33">
        <v>8.6407821051300688E-4</v>
      </c>
    </row>
    <row r="261" spans="1:51" ht="15" customHeight="1">
      <c r="A261" s="2">
        <v>45</v>
      </c>
      <c r="B261" s="1">
        <f t="shared" si="178"/>
        <v>5.2083333333333333E-4</v>
      </c>
      <c r="C261" s="5">
        <f t="shared" si="179"/>
        <v>0.83929398148148138</v>
      </c>
      <c r="D261" s="18">
        <f t="shared" si="180"/>
        <v>0.83929398148148138</v>
      </c>
      <c r="E261" s="21">
        <f t="shared" ca="1" si="181"/>
        <v>0</v>
      </c>
      <c r="F261" s="18">
        <f t="shared" ca="1" si="182"/>
        <v>0.83929398148148138</v>
      </c>
      <c r="G261" s="25">
        <f t="shared" ca="1" si="141"/>
        <v>18</v>
      </c>
      <c r="H261" s="18">
        <f t="shared" ca="1" si="183"/>
        <v>2.0833333333333335E-4</v>
      </c>
      <c r="I261" s="18">
        <f t="shared" ca="1" si="184"/>
        <v>0.83950231481481474</v>
      </c>
      <c r="J261" s="16">
        <f t="shared" ca="1" si="185"/>
        <v>0.83950231481481474</v>
      </c>
      <c r="K261" s="23">
        <f t="shared" ca="1" si="186"/>
        <v>1.5624999999999112E-3</v>
      </c>
      <c r="L261" s="16">
        <f t="shared" ca="1" si="187"/>
        <v>0.84106481481481465</v>
      </c>
      <c r="M261" s="15">
        <f t="shared" ca="1" si="142"/>
        <v>16</v>
      </c>
      <c r="N261" s="16">
        <f t="shared" ca="1" si="188"/>
        <v>1.8518518518518518E-4</v>
      </c>
      <c r="O261" s="16">
        <f t="shared" ca="1" si="189"/>
        <v>0.84124999999999983</v>
      </c>
      <c r="P261" s="14">
        <f t="shared" ca="1" si="190"/>
        <v>0.84124999999999983</v>
      </c>
      <c r="Q261" s="23">
        <f>0</f>
        <v>0</v>
      </c>
      <c r="R261" s="14">
        <f t="shared" ca="1" si="191"/>
        <v>0.84124999999999983</v>
      </c>
      <c r="S261" s="13">
        <f t="shared" ca="1" si="144"/>
        <v>45</v>
      </c>
      <c r="T261" s="14">
        <f t="shared" ca="1" si="192"/>
        <v>5.2083333333333333E-4</v>
      </c>
      <c r="U261" s="14">
        <f t="shared" ca="1" si="193"/>
        <v>0.84177083333333313</v>
      </c>
      <c r="V261" s="12">
        <f t="shared" ca="1" si="194"/>
        <v>0.84177083333333313</v>
      </c>
      <c r="W261" s="23">
        <f>0</f>
        <v>0</v>
      </c>
      <c r="X261" s="12">
        <f t="shared" ca="1" si="195"/>
        <v>0.84177083333333313</v>
      </c>
      <c r="Y261" s="11">
        <f t="shared" ca="1" si="146"/>
        <v>34</v>
      </c>
      <c r="Z261" s="12">
        <f t="shared" ca="1" si="196"/>
        <v>3.9351851851851852E-4</v>
      </c>
      <c r="AA261" s="12">
        <f t="shared" ca="1" si="197"/>
        <v>0.84216435185185168</v>
      </c>
      <c r="AB261" s="10">
        <f t="shared" ca="1" si="198"/>
        <v>0.84216435185185168</v>
      </c>
      <c r="AC261" s="45">
        <f t="shared" ca="1" si="148"/>
        <v>0</v>
      </c>
      <c r="AD261" s="10">
        <f t="shared" ca="1" si="199"/>
        <v>0.84216435185185168</v>
      </c>
      <c r="AE261" s="9">
        <f t="shared" ref="AE261:AE310" ca="1" si="212">IF(AH261=$AD$355,RANDBETWEEN($AE$355,$AF$355),IF(AH261=$AD$356,RANDBETWEEN($AE$356,$AF$356),RANDBETWEEN($AE$357,$AF$357)))</f>
        <v>24</v>
      </c>
      <c r="AF261" s="10">
        <f t="shared" ca="1" si="200"/>
        <v>2.7777777777777778E-4</v>
      </c>
      <c r="AG261" s="10">
        <f t="shared" ca="1" si="201"/>
        <v>0.8424421296296295</v>
      </c>
      <c r="AH261" s="9" t="str">
        <f t="shared" ref="AH261:AH310" ca="1" si="213">IF(RAND()&lt;$AC$355,$AD$355,IF(RAND()&lt;$AC$356,$AD$356,$AD$357))</f>
        <v>Bowl</v>
      </c>
      <c r="AI261" s="8">
        <f t="shared" ca="1" si="202"/>
        <v>0.8424421296296295</v>
      </c>
      <c r="AJ261" s="23">
        <f t="shared" ca="1" si="203"/>
        <v>0</v>
      </c>
      <c r="AK261" s="8">
        <f t="shared" ca="1" si="204"/>
        <v>0.8424421296296295</v>
      </c>
      <c r="AL261" s="7">
        <f t="shared" ref="AL261:AL310" ca="1" si="214">IF(AO261=$AK$355,RANDBETWEEN($AL$355,$AM$355),RANDBETWEEN($AL$356,$AM$356))</f>
        <v>18</v>
      </c>
      <c r="AM261" s="8">
        <f t="shared" ca="1" si="205"/>
        <v>2.0833333333333335E-4</v>
      </c>
      <c r="AN261" s="8">
        <f t="shared" ca="1" si="206"/>
        <v>0.84265046296296287</v>
      </c>
      <c r="AO261" s="7" t="str">
        <f t="shared" ref="AO261:AO310" ca="1" si="215">IF(RAND()&lt;$AJ$355,$AK$355,$AK$356)</f>
        <v>Debit</v>
      </c>
      <c r="AP261" s="1">
        <f t="shared" ca="1" si="207"/>
        <v>1.5624999999999112E-3</v>
      </c>
      <c r="AQ261" s="1">
        <f t="shared" ca="1" si="208"/>
        <v>1.7939814814814815E-3</v>
      </c>
      <c r="AR261">
        <f t="shared" si="209"/>
        <v>1</v>
      </c>
      <c r="AS261" s="33">
        <f t="shared" ca="1" si="210"/>
        <v>1.5624999999999112E-3</v>
      </c>
      <c r="AT261" s="33">
        <f t="shared" ca="1" si="211"/>
        <v>1.7939814814814815E-3</v>
      </c>
      <c r="AU261" s="28"/>
      <c r="AX261">
        <f t="shared" si="177"/>
        <v>257</v>
      </c>
      <c r="AY261" s="33">
        <v>7.1270045819020955E-4</v>
      </c>
    </row>
    <row r="262" spans="1:51" ht="15" customHeight="1">
      <c r="A262" s="2">
        <v>142</v>
      </c>
      <c r="B262" s="1">
        <f t="shared" si="178"/>
        <v>1.6435185185185185E-3</v>
      </c>
      <c r="C262" s="5">
        <f t="shared" si="179"/>
        <v>0.84093749999999989</v>
      </c>
      <c r="D262" s="18">
        <f t="shared" si="180"/>
        <v>0.84093749999999989</v>
      </c>
      <c r="E262" s="21">
        <f t="shared" ca="1" si="181"/>
        <v>0</v>
      </c>
      <c r="F262" s="18">
        <f t="shared" ca="1" si="182"/>
        <v>0.84093749999999989</v>
      </c>
      <c r="G262" s="25">
        <f t="shared" ref="G262:G325" ca="1" si="216">RANDBETWEEN(10,30)</f>
        <v>27</v>
      </c>
      <c r="H262" s="18">
        <f t="shared" ca="1" si="183"/>
        <v>3.1250000000000001E-4</v>
      </c>
      <c r="I262" s="18">
        <f t="shared" ca="1" si="184"/>
        <v>0.84124999999999994</v>
      </c>
      <c r="J262" s="16">
        <f t="shared" ca="1" si="185"/>
        <v>0.84124999999999994</v>
      </c>
      <c r="K262" s="23">
        <f t="shared" ca="1" si="186"/>
        <v>9.1435185185173573E-4</v>
      </c>
      <c r="L262" s="16">
        <f t="shared" ca="1" si="187"/>
        <v>0.84216435185185168</v>
      </c>
      <c r="M262" s="15">
        <f t="shared" ref="M262:M325" ca="1" si="217">RANDBETWEEN(8,35)</f>
        <v>27</v>
      </c>
      <c r="N262" s="16">
        <f t="shared" ca="1" si="188"/>
        <v>3.1250000000000001E-4</v>
      </c>
      <c r="O262" s="16">
        <f t="shared" ca="1" si="189"/>
        <v>0.84247685185185173</v>
      </c>
      <c r="P262" s="14">
        <f t="shared" ca="1" si="190"/>
        <v>0.84247685185185173</v>
      </c>
      <c r="Q262" s="23">
        <f>0</f>
        <v>0</v>
      </c>
      <c r="R262" s="14">
        <f t="shared" ca="1" si="191"/>
        <v>0.84247685185185173</v>
      </c>
      <c r="S262" s="13">
        <f t="shared" ref="S262:S325" ca="1" si="218">RANDBETWEEN(15,45)</f>
        <v>30</v>
      </c>
      <c r="T262" s="14">
        <f t="shared" ca="1" si="192"/>
        <v>3.4722222222222224E-4</v>
      </c>
      <c r="U262" s="14">
        <f t="shared" ca="1" si="193"/>
        <v>0.842824074074074</v>
      </c>
      <c r="V262" s="12">
        <f t="shared" ca="1" si="194"/>
        <v>0.842824074074074</v>
      </c>
      <c r="W262" s="23">
        <f>0</f>
        <v>0</v>
      </c>
      <c r="X262" s="12">
        <f t="shared" ca="1" si="195"/>
        <v>0.842824074074074</v>
      </c>
      <c r="Y262" s="11">
        <f t="shared" ref="Y262:Y325" ca="1" si="219">RANDBETWEEN(20,50)</f>
        <v>26</v>
      </c>
      <c r="Z262" s="12">
        <f t="shared" ca="1" si="196"/>
        <v>3.0092592592592595E-4</v>
      </c>
      <c r="AA262" s="12">
        <f t="shared" ca="1" si="197"/>
        <v>0.8431249999999999</v>
      </c>
      <c r="AB262" s="10">
        <f t="shared" ca="1" si="198"/>
        <v>0.8431249999999999</v>
      </c>
      <c r="AC262" s="45">
        <f t="shared" ref="AC262:AC310" ca="1" si="220">MAX(0,(AG261-AB262))</f>
        <v>0</v>
      </c>
      <c r="AD262" s="10">
        <f t="shared" ca="1" si="199"/>
        <v>0.8431249999999999</v>
      </c>
      <c r="AE262" s="9">
        <f t="shared" ca="1" si="212"/>
        <v>37</v>
      </c>
      <c r="AF262" s="10">
        <f t="shared" ca="1" si="200"/>
        <v>4.2824074074074075E-4</v>
      </c>
      <c r="AG262" s="10">
        <f t="shared" ca="1" si="201"/>
        <v>0.84355324074074067</v>
      </c>
      <c r="AH262" s="9" t="str">
        <f t="shared" ca="1" si="213"/>
        <v>Bowl</v>
      </c>
      <c r="AI262" s="8">
        <f t="shared" ca="1" si="202"/>
        <v>0.84355324074074067</v>
      </c>
      <c r="AJ262" s="23">
        <f t="shared" ca="1" si="203"/>
        <v>0</v>
      </c>
      <c r="AK262" s="8">
        <f t="shared" ca="1" si="204"/>
        <v>0.84355324074074067</v>
      </c>
      <c r="AL262" s="7">
        <f t="shared" ca="1" si="214"/>
        <v>15</v>
      </c>
      <c r="AM262" s="8">
        <f t="shared" ca="1" si="205"/>
        <v>1.7361111111111112E-4</v>
      </c>
      <c r="AN262" s="8">
        <f t="shared" ca="1" si="206"/>
        <v>0.84372685185185181</v>
      </c>
      <c r="AO262" s="7" t="str">
        <f t="shared" ca="1" si="215"/>
        <v>Debit</v>
      </c>
      <c r="AP262" s="1">
        <f t="shared" ca="1" si="207"/>
        <v>9.1435185185173573E-4</v>
      </c>
      <c r="AQ262" s="1">
        <f t="shared" ca="1" si="208"/>
        <v>1.8750000000000001E-3</v>
      </c>
      <c r="AR262">
        <f t="shared" si="209"/>
        <v>1</v>
      </c>
      <c r="AS262" s="33">
        <f t="shared" ca="1" si="210"/>
        <v>9.1435185185173573E-4</v>
      </c>
      <c r="AT262" s="33">
        <f t="shared" ca="1" si="211"/>
        <v>1.8750000000000001E-3</v>
      </c>
      <c r="AU262" s="28"/>
      <c r="AX262">
        <f t="shared" si="177"/>
        <v>258</v>
      </c>
      <c r="AY262" s="33">
        <v>6.4357420134917459E-4</v>
      </c>
    </row>
    <row r="263" spans="1:51" ht="15" customHeight="1">
      <c r="A263" s="2">
        <v>133</v>
      </c>
      <c r="B263" s="1">
        <f t="shared" si="178"/>
        <v>1.5393518518518519E-3</v>
      </c>
      <c r="C263" s="5">
        <f t="shared" si="179"/>
        <v>0.84247685185185173</v>
      </c>
      <c r="D263" s="18">
        <f t="shared" si="180"/>
        <v>0.84247685185185173</v>
      </c>
      <c r="E263" s="21">
        <f t="shared" ca="1" si="181"/>
        <v>0</v>
      </c>
      <c r="F263" s="18">
        <f t="shared" ca="1" si="182"/>
        <v>0.84247685185185173</v>
      </c>
      <c r="G263" s="25">
        <f t="shared" ca="1" si="216"/>
        <v>21</v>
      </c>
      <c r="H263" s="18">
        <f t="shared" ca="1" si="183"/>
        <v>2.4305555555555555E-4</v>
      </c>
      <c r="I263" s="18">
        <f t="shared" ca="1" si="184"/>
        <v>0.84271990740740732</v>
      </c>
      <c r="J263" s="16">
        <f t="shared" ca="1" si="185"/>
        <v>0.84271990740740732</v>
      </c>
      <c r="K263" s="23">
        <f t="shared" ca="1" si="186"/>
        <v>4.050925925925819E-4</v>
      </c>
      <c r="L263" s="16">
        <f t="shared" ca="1" si="187"/>
        <v>0.8431249999999999</v>
      </c>
      <c r="M263" s="15">
        <f t="shared" ca="1" si="217"/>
        <v>8</v>
      </c>
      <c r="N263" s="16">
        <f t="shared" ca="1" si="188"/>
        <v>9.2592592592592588E-5</v>
      </c>
      <c r="O263" s="16">
        <f t="shared" ca="1" si="189"/>
        <v>0.84321759259259255</v>
      </c>
      <c r="P263" s="14">
        <f t="shared" ca="1" si="190"/>
        <v>0.84321759259259255</v>
      </c>
      <c r="Q263" s="23">
        <f>0</f>
        <v>0</v>
      </c>
      <c r="R263" s="14">
        <f t="shared" ca="1" si="191"/>
        <v>0.84321759259259255</v>
      </c>
      <c r="S263" s="13">
        <f t="shared" ca="1" si="218"/>
        <v>17</v>
      </c>
      <c r="T263" s="14">
        <f t="shared" ca="1" si="192"/>
        <v>1.9675925925925926E-4</v>
      </c>
      <c r="U263" s="14">
        <f t="shared" ca="1" si="193"/>
        <v>0.84341435185185176</v>
      </c>
      <c r="V263" s="12">
        <f t="shared" ca="1" si="194"/>
        <v>0.84341435185185176</v>
      </c>
      <c r="W263" s="23">
        <f>0</f>
        <v>0</v>
      </c>
      <c r="X263" s="12">
        <f t="shared" ca="1" si="195"/>
        <v>0.84341435185185176</v>
      </c>
      <c r="Y263" s="11">
        <f t="shared" ca="1" si="219"/>
        <v>45</v>
      </c>
      <c r="Z263" s="12">
        <f t="shared" ca="1" si="196"/>
        <v>5.2083333333333333E-4</v>
      </c>
      <c r="AA263" s="12">
        <f t="shared" ca="1" si="197"/>
        <v>0.84393518518518507</v>
      </c>
      <c r="AB263" s="10">
        <f t="shared" ca="1" si="198"/>
        <v>0.84393518518518507</v>
      </c>
      <c r="AC263" s="45">
        <f t="shared" ca="1" si="220"/>
        <v>0</v>
      </c>
      <c r="AD263" s="10">
        <f t="shared" ca="1" si="199"/>
        <v>0.84393518518518507</v>
      </c>
      <c r="AE263" s="9">
        <f t="shared" ca="1" si="212"/>
        <v>37</v>
      </c>
      <c r="AF263" s="10">
        <f t="shared" ca="1" si="200"/>
        <v>4.2824074074074075E-4</v>
      </c>
      <c r="AG263" s="10">
        <f t="shared" ca="1" si="201"/>
        <v>0.84436342592592584</v>
      </c>
      <c r="AH263" s="9" t="str">
        <f t="shared" ca="1" si="213"/>
        <v>Bowl</v>
      </c>
      <c r="AI263" s="8">
        <f t="shared" ca="1" si="202"/>
        <v>0.84436342592592584</v>
      </c>
      <c r="AJ263" s="23">
        <f t="shared" ca="1" si="203"/>
        <v>0</v>
      </c>
      <c r="AK263" s="8">
        <f t="shared" ca="1" si="204"/>
        <v>0.84436342592592584</v>
      </c>
      <c r="AL263" s="7">
        <f t="shared" ca="1" si="214"/>
        <v>18</v>
      </c>
      <c r="AM263" s="8">
        <f t="shared" ca="1" si="205"/>
        <v>2.0833333333333335E-4</v>
      </c>
      <c r="AN263" s="8">
        <f t="shared" ca="1" si="206"/>
        <v>0.8445717592592592</v>
      </c>
      <c r="AO263" s="7" t="str">
        <f t="shared" ca="1" si="215"/>
        <v>Debit</v>
      </c>
      <c r="AP263" s="1">
        <f t="shared" ca="1" si="207"/>
        <v>4.050925925925819E-4</v>
      </c>
      <c r="AQ263" s="1">
        <f t="shared" ca="1" si="208"/>
        <v>1.689814814814815E-3</v>
      </c>
      <c r="AR263">
        <f t="shared" si="209"/>
        <v>1</v>
      </c>
      <c r="AS263" s="33">
        <f t="shared" ca="1" si="210"/>
        <v>4.050925925925819E-4</v>
      </c>
      <c r="AT263" s="33">
        <f t="shared" ca="1" si="211"/>
        <v>1.689814814814815E-3</v>
      </c>
      <c r="AU263" s="28"/>
      <c r="AX263">
        <f t="shared" si="177"/>
        <v>259</v>
      </c>
      <c r="AY263" s="33">
        <v>7.8783250604557917E-4</v>
      </c>
    </row>
    <row r="264" spans="1:51" ht="15" customHeight="1">
      <c r="A264" s="2">
        <v>167</v>
      </c>
      <c r="B264" s="1">
        <f t="shared" si="178"/>
        <v>1.9328703703703704E-3</v>
      </c>
      <c r="C264" s="5">
        <f t="shared" si="179"/>
        <v>0.8444097222222221</v>
      </c>
      <c r="D264" s="18">
        <f t="shared" si="180"/>
        <v>0.8444097222222221</v>
      </c>
      <c r="E264" s="21">
        <f t="shared" ca="1" si="181"/>
        <v>0</v>
      </c>
      <c r="F264" s="18">
        <f t="shared" ca="1" si="182"/>
        <v>0.8444097222222221</v>
      </c>
      <c r="G264" s="25">
        <f t="shared" ca="1" si="216"/>
        <v>11</v>
      </c>
      <c r="H264" s="18">
        <f t="shared" ca="1" si="183"/>
        <v>1.273148148148148E-4</v>
      </c>
      <c r="I264" s="18">
        <f t="shared" ca="1" si="184"/>
        <v>0.84453703703703686</v>
      </c>
      <c r="J264" s="16">
        <f t="shared" ca="1" si="185"/>
        <v>0.84453703703703686</v>
      </c>
      <c r="K264" s="23">
        <f t="shared" ca="1" si="186"/>
        <v>0</v>
      </c>
      <c r="L264" s="16">
        <f t="shared" ca="1" si="187"/>
        <v>0.84453703703703686</v>
      </c>
      <c r="M264" s="15">
        <f t="shared" ca="1" si="217"/>
        <v>29</v>
      </c>
      <c r="N264" s="16">
        <f t="shared" ca="1" si="188"/>
        <v>3.3564814814814812E-4</v>
      </c>
      <c r="O264" s="16">
        <f t="shared" ca="1" si="189"/>
        <v>0.84487268518518499</v>
      </c>
      <c r="P264" s="14">
        <f t="shared" ca="1" si="190"/>
        <v>0.84487268518518499</v>
      </c>
      <c r="Q264" s="23">
        <f>0</f>
        <v>0</v>
      </c>
      <c r="R264" s="14">
        <f t="shared" ca="1" si="191"/>
        <v>0.84487268518518499</v>
      </c>
      <c r="S264" s="13">
        <f t="shared" ca="1" si="218"/>
        <v>40</v>
      </c>
      <c r="T264" s="14">
        <f t="shared" ca="1" si="192"/>
        <v>4.6296296296296298E-4</v>
      </c>
      <c r="U264" s="14">
        <f t="shared" ca="1" si="193"/>
        <v>0.84533564814814799</v>
      </c>
      <c r="V264" s="12">
        <f t="shared" ca="1" si="194"/>
        <v>0.84533564814814799</v>
      </c>
      <c r="W264" s="23">
        <f>0</f>
        <v>0</v>
      </c>
      <c r="X264" s="12">
        <f t="shared" ca="1" si="195"/>
        <v>0.84533564814814799</v>
      </c>
      <c r="Y264" s="11">
        <f t="shared" ca="1" si="219"/>
        <v>31</v>
      </c>
      <c r="Z264" s="12">
        <f t="shared" ca="1" si="196"/>
        <v>3.5879629629629629E-4</v>
      </c>
      <c r="AA264" s="12">
        <f t="shared" ca="1" si="197"/>
        <v>0.8456944444444443</v>
      </c>
      <c r="AB264" s="10">
        <f t="shared" ca="1" si="198"/>
        <v>0.8456944444444443</v>
      </c>
      <c r="AC264" s="45">
        <f t="shared" ca="1" si="220"/>
        <v>0</v>
      </c>
      <c r="AD264" s="10">
        <f t="shared" ca="1" si="199"/>
        <v>0.8456944444444443</v>
      </c>
      <c r="AE264" s="9">
        <f t="shared" ca="1" si="212"/>
        <v>28</v>
      </c>
      <c r="AF264" s="10">
        <f t="shared" ca="1" si="200"/>
        <v>3.2407407407407406E-4</v>
      </c>
      <c r="AG264" s="10">
        <f t="shared" ca="1" si="201"/>
        <v>0.84601851851851839</v>
      </c>
      <c r="AH264" s="9" t="str">
        <f t="shared" ca="1" si="213"/>
        <v>Bowl</v>
      </c>
      <c r="AI264" s="8">
        <f t="shared" ca="1" si="202"/>
        <v>0.84601851851851839</v>
      </c>
      <c r="AJ264" s="23">
        <f t="shared" ca="1" si="203"/>
        <v>0</v>
      </c>
      <c r="AK264" s="8">
        <f t="shared" ca="1" si="204"/>
        <v>0.84601851851851839</v>
      </c>
      <c r="AL264" s="7">
        <f t="shared" ca="1" si="214"/>
        <v>29</v>
      </c>
      <c r="AM264" s="8">
        <f t="shared" ca="1" si="205"/>
        <v>3.3564814814814812E-4</v>
      </c>
      <c r="AN264" s="8">
        <f t="shared" ca="1" si="206"/>
        <v>0.84635416666666652</v>
      </c>
      <c r="AO264" s="7" t="str">
        <f t="shared" ca="1" si="215"/>
        <v>Debit</v>
      </c>
      <c r="AP264" s="1">
        <f t="shared" ca="1" si="207"/>
        <v>0</v>
      </c>
      <c r="AQ264" s="1">
        <f t="shared" ca="1" si="208"/>
        <v>1.9444444444444444E-3</v>
      </c>
      <c r="AR264">
        <f t="shared" si="209"/>
        <v>1</v>
      </c>
      <c r="AS264" s="33">
        <f t="shared" ca="1" si="210"/>
        <v>0</v>
      </c>
      <c r="AT264" s="33">
        <f t="shared" ca="1" si="211"/>
        <v>1.9444444444444444E-3</v>
      </c>
      <c r="AU264" s="28"/>
      <c r="AX264">
        <f t="shared" si="177"/>
        <v>260</v>
      </c>
      <c r="AY264" s="33">
        <v>9.5404575537740813E-4</v>
      </c>
    </row>
    <row r="265" spans="1:51" ht="15" customHeight="1">
      <c r="A265" s="2">
        <v>52</v>
      </c>
      <c r="B265" s="1">
        <f t="shared" si="178"/>
        <v>6.018518518518519E-4</v>
      </c>
      <c r="C265" s="5">
        <f t="shared" si="179"/>
        <v>0.8450115740740739</v>
      </c>
      <c r="D265" s="18">
        <f t="shared" si="180"/>
        <v>0.8450115740740739</v>
      </c>
      <c r="E265" s="21">
        <f t="shared" ca="1" si="181"/>
        <v>0</v>
      </c>
      <c r="F265" s="18">
        <f t="shared" ca="1" si="182"/>
        <v>0.8450115740740739</v>
      </c>
      <c r="G265" s="25">
        <f t="shared" ca="1" si="216"/>
        <v>30</v>
      </c>
      <c r="H265" s="18">
        <f t="shared" ca="1" si="183"/>
        <v>3.4722222222222224E-4</v>
      </c>
      <c r="I265" s="18">
        <f t="shared" ca="1" si="184"/>
        <v>0.84535879629629618</v>
      </c>
      <c r="J265" s="16">
        <f t="shared" ca="1" si="185"/>
        <v>0.84535879629629618</v>
      </c>
      <c r="K265" s="23">
        <f t="shared" ca="1" si="186"/>
        <v>3.356481481481266E-4</v>
      </c>
      <c r="L265" s="16">
        <f t="shared" ca="1" si="187"/>
        <v>0.8456944444444443</v>
      </c>
      <c r="M265" s="15">
        <f t="shared" ca="1" si="217"/>
        <v>18</v>
      </c>
      <c r="N265" s="16">
        <f t="shared" ca="1" si="188"/>
        <v>2.0833333333333335E-4</v>
      </c>
      <c r="O265" s="16">
        <f t="shared" ca="1" si="189"/>
        <v>0.84590277777777767</v>
      </c>
      <c r="P265" s="14">
        <f t="shared" ca="1" si="190"/>
        <v>0.84590277777777767</v>
      </c>
      <c r="Q265" s="23">
        <f>0</f>
        <v>0</v>
      </c>
      <c r="R265" s="14">
        <f t="shared" ca="1" si="191"/>
        <v>0.84590277777777767</v>
      </c>
      <c r="S265" s="13">
        <f t="shared" ca="1" si="218"/>
        <v>28</v>
      </c>
      <c r="T265" s="14">
        <f t="shared" ca="1" si="192"/>
        <v>3.2407407407407406E-4</v>
      </c>
      <c r="U265" s="14">
        <f t="shared" ca="1" si="193"/>
        <v>0.84622685185185176</v>
      </c>
      <c r="V265" s="12">
        <f t="shared" ca="1" si="194"/>
        <v>0.84622685185185176</v>
      </c>
      <c r="W265" s="23">
        <f>0</f>
        <v>0</v>
      </c>
      <c r="X265" s="12">
        <f t="shared" ca="1" si="195"/>
        <v>0.84622685185185176</v>
      </c>
      <c r="Y265" s="11">
        <f t="shared" ca="1" si="219"/>
        <v>43</v>
      </c>
      <c r="Z265" s="12">
        <f t="shared" ca="1" si="196"/>
        <v>4.9768518518518521E-4</v>
      </c>
      <c r="AA265" s="12">
        <f t="shared" ca="1" si="197"/>
        <v>0.84672453703703698</v>
      </c>
      <c r="AB265" s="10">
        <f t="shared" ca="1" si="198"/>
        <v>0.84672453703703698</v>
      </c>
      <c r="AC265" s="45">
        <f t="shared" ca="1" si="220"/>
        <v>0</v>
      </c>
      <c r="AD265" s="10">
        <f t="shared" ca="1" si="199"/>
        <v>0.84672453703703698</v>
      </c>
      <c r="AE265" s="9">
        <f t="shared" ca="1" si="212"/>
        <v>39</v>
      </c>
      <c r="AF265" s="10">
        <f t="shared" ca="1" si="200"/>
        <v>4.5138888888888887E-4</v>
      </c>
      <c r="AG265" s="10">
        <f t="shared" ca="1" si="201"/>
        <v>0.84717592592592583</v>
      </c>
      <c r="AH265" s="9" t="str">
        <f t="shared" ca="1" si="213"/>
        <v>Burrito</v>
      </c>
      <c r="AI265" s="8">
        <f t="shared" ca="1" si="202"/>
        <v>0.84717592592592583</v>
      </c>
      <c r="AJ265" s="23">
        <f t="shared" ca="1" si="203"/>
        <v>0</v>
      </c>
      <c r="AK265" s="8">
        <f t="shared" ca="1" si="204"/>
        <v>0.84717592592592583</v>
      </c>
      <c r="AL265" s="7">
        <f t="shared" ca="1" si="214"/>
        <v>13</v>
      </c>
      <c r="AM265" s="8">
        <f t="shared" ca="1" si="205"/>
        <v>1.5046296296296297E-4</v>
      </c>
      <c r="AN265" s="8">
        <f t="shared" ca="1" si="206"/>
        <v>0.84732638888888878</v>
      </c>
      <c r="AO265" s="7" t="str">
        <f t="shared" ca="1" si="215"/>
        <v>Debit</v>
      </c>
      <c r="AP265" s="1">
        <f t="shared" ca="1" si="207"/>
        <v>3.356481481481266E-4</v>
      </c>
      <c r="AQ265" s="1">
        <f t="shared" ca="1" si="208"/>
        <v>1.9791666666666668E-3</v>
      </c>
      <c r="AR265">
        <f t="shared" si="209"/>
        <v>1</v>
      </c>
      <c r="AS265" s="33">
        <f t="shared" ca="1" si="210"/>
        <v>3.356481481481266E-4</v>
      </c>
      <c r="AT265" s="33">
        <f t="shared" ca="1" si="211"/>
        <v>1.9791666666666668E-3</v>
      </c>
      <c r="AU265" s="28"/>
      <c r="AX265">
        <f t="shared" si="177"/>
        <v>261</v>
      </c>
      <c r="AY265" s="33">
        <v>5.6768645793559783E-4</v>
      </c>
    </row>
    <row r="266" spans="1:51" ht="15" customHeight="1">
      <c r="A266" s="2">
        <v>96</v>
      </c>
      <c r="B266" s="1">
        <f t="shared" si="178"/>
        <v>1.1111111111111111E-3</v>
      </c>
      <c r="C266" s="5">
        <f t="shared" si="179"/>
        <v>0.84612268518518496</v>
      </c>
      <c r="D266" s="18">
        <f t="shared" si="180"/>
        <v>0.84612268518518496</v>
      </c>
      <c r="E266" s="21">
        <f t="shared" ca="1" si="181"/>
        <v>0</v>
      </c>
      <c r="F266" s="18">
        <f t="shared" ca="1" si="182"/>
        <v>0.84612268518518496</v>
      </c>
      <c r="G266" s="25">
        <f t="shared" ca="1" si="216"/>
        <v>10</v>
      </c>
      <c r="H266" s="18">
        <f t="shared" ca="1" si="183"/>
        <v>1.1574074074074075E-4</v>
      </c>
      <c r="I266" s="18">
        <f t="shared" ca="1" si="184"/>
        <v>0.84623842592592569</v>
      </c>
      <c r="J266" s="16">
        <f t="shared" ca="1" si="185"/>
        <v>0.84623842592592569</v>
      </c>
      <c r="K266" s="23">
        <f t="shared" ca="1" si="186"/>
        <v>4.8611111111129812E-4</v>
      </c>
      <c r="L266" s="16">
        <f t="shared" ca="1" si="187"/>
        <v>0.84672453703703698</v>
      </c>
      <c r="M266" s="15">
        <f t="shared" ca="1" si="217"/>
        <v>9</v>
      </c>
      <c r="N266" s="16">
        <f t="shared" ca="1" si="188"/>
        <v>1.0416666666666667E-4</v>
      </c>
      <c r="O266" s="16">
        <f t="shared" ca="1" si="189"/>
        <v>0.84682870370370367</v>
      </c>
      <c r="P266" s="14">
        <f t="shared" ca="1" si="190"/>
        <v>0.84682870370370367</v>
      </c>
      <c r="Q266" s="23">
        <f>0</f>
        <v>0</v>
      </c>
      <c r="R266" s="14">
        <f t="shared" ca="1" si="191"/>
        <v>0.84682870370370367</v>
      </c>
      <c r="S266" s="13">
        <f t="shared" ca="1" si="218"/>
        <v>24</v>
      </c>
      <c r="T266" s="14">
        <f t="shared" ca="1" si="192"/>
        <v>2.7777777777777778E-4</v>
      </c>
      <c r="U266" s="14">
        <f t="shared" ca="1" si="193"/>
        <v>0.84710648148148149</v>
      </c>
      <c r="V266" s="12">
        <f t="shared" ca="1" si="194"/>
        <v>0.84710648148148149</v>
      </c>
      <c r="W266" s="23">
        <f>0</f>
        <v>0</v>
      </c>
      <c r="X266" s="12">
        <f t="shared" ca="1" si="195"/>
        <v>0.84710648148148149</v>
      </c>
      <c r="Y266" s="11">
        <f t="shared" ca="1" si="219"/>
        <v>41</v>
      </c>
      <c r="Z266" s="12">
        <f t="shared" ca="1" si="196"/>
        <v>4.7453703703703704E-4</v>
      </c>
      <c r="AA266" s="12">
        <f t="shared" ca="1" si="197"/>
        <v>0.84758101851851853</v>
      </c>
      <c r="AB266" s="10">
        <f t="shared" ca="1" si="198"/>
        <v>0.84758101851851853</v>
      </c>
      <c r="AC266" s="45">
        <f t="shared" ca="1" si="220"/>
        <v>0</v>
      </c>
      <c r="AD266" s="10">
        <f t="shared" ca="1" si="199"/>
        <v>0.84758101851851853</v>
      </c>
      <c r="AE266" s="9">
        <f t="shared" ca="1" si="212"/>
        <v>26</v>
      </c>
      <c r="AF266" s="10">
        <f t="shared" ca="1" si="200"/>
        <v>3.0092592592592595E-4</v>
      </c>
      <c r="AG266" s="10">
        <f t="shared" ca="1" si="201"/>
        <v>0.84788194444444442</v>
      </c>
      <c r="AH266" s="9" t="str">
        <f t="shared" ca="1" si="213"/>
        <v>Bowl</v>
      </c>
      <c r="AI266" s="8">
        <f t="shared" ca="1" si="202"/>
        <v>0.84788194444444442</v>
      </c>
      <c r="AJ266" s="23">
        <f t="shared" ca="1" si="203"/>
        <v>0</v>
      </c>
      <c r="AK266" s="8">
        <f t="shared" ca="1" si="204"/>
        <v>0.84788194444444442</v>
      </c>
      <c r="AL266" s="7">
        <f t="shared" ca="1" si="214"/>
        <v>16</v>
      </c>
      <c r="AM266" s="8">
        <f t="shared" ca="1" si="205"/>
        <v>1.8518518518518518E-4</v>
      </c>
      <c r="AN266" s="8">
        <f t="shared" ca="1" si="206"/>
        <v>0.8480671296296296</v>
      </c>
      <c r="AO266" s="7" t="str">
        <f t="shared" ca="1" si="215"/>
        <v>Debit</v>
      </c>
      <c r="AP266" s="1">
        <f t="shared" ca="1" si="207"/>
        <v>4.8611111111129812E-4</v>
      </c>
      <c r="AQ266" s="1">
        <f t="shared" ca="1" si="208"/>
        <v>1.4583333333333334E-3</v>
      </c>
      <c r="AR266">
        <f t="shared" si="209"/>
        <v>1</v>
      </c>
      <c r="AS266" s="33">
        <f t="shared" ca="1" si="210"/>
        <v>4.8611111111129812E-4</v>
      </c>
      <c r="AT266" s="33">
        <f t="shared" ca="1" si="211"/>
        <v>1.4583333333333334E-3</v>
      </c>
      <c r="AU266" s="28"/>
      <c r="AX266">
        <f t="shared" si="177"/>
        <v>262</v>
      </c>
      <c r="AY266" s="33">
        <v>8.225547282678156E-4</v>
      </c>
    </row>
    <row r="267" spans="1:51" ht="15" customHeight="1">
      <c r="A267" s="2">
        <v>60</v>
      </c>
      <c r="B267" s="1">
        <f t="shared" si="178"/>
        <v>6.9444444444444447E-4</v>
      </c>
      <c r="C267" s="5">
        <f t="shared" si="179"/>
        <v>0.84681712962962941</v>
      </c>
      <c r="D267" s="18">
        <f t="shared" si="180"/>
        <v>0.84681712962962941</v>
      </c>
      <c r="E267" s="21">
        <f t="shared" ca="1" si="181"/>
        <v>0</v>
      </c>
      <c r="F267" s="18">
        <f t="shared" ca="1" si="182"/>
        <v>0.84681712962962941</v>
      </c>
      <c r="G267" s="25">
        <f t="shared" ca="1" si="216"/>
        <v>15</v>
      </c>
      <c r="H267" s="18">
        <f t="shared" ca="1" si="183"/>
        <v>1.7361111111111112E-4</v>
      </c>
      <c r="I267" s="18">
        <f t="shared" ca="1" si="184"/>
        <v>0.84699074074074054</v>
      </c>
      <c r="J267" s="16">
        <f t="shared" ca="1" si="185"/>
        <v>0.84699074074074054</v>
      </c>
      <c r="K267" s="23">
        <f t="shared" ca="1" si="186"/>
        <v>5.9027777777798107E-4</v>
      </c>
      <c r="L267" s="16">
        <f t="shared" ca="1" si="187"/>
        <v>0.84758101851851853</v>
      </c>
      <c r="M267" s="15">
        <f t="shared" ca="1" si="217"/>
        <v>8</v>
      </c>
      <c r="N267" s="16">
        <f t="shared" ca="1" si="188"/>
        <v>9.2592592592592588E-5</v>
      </c>
      <c r="O267" s="16">
        <f t="shared" ca="1" si="189"/>
        <v>0.84767361111111117</v>
      </c>
      <c r="P267" s="14">
        <f t="shared" ca="1" si="190"/>
        <v>0.84767361111111117</v>
      </c>
      <c r="Q267" s="23">
        <f>0</f>
        <v>0</v>
      </c>
      <c r="R267" s="14">
        <f t="shared" ca="1" si="191"/>
        <v>0.84767361111111117</v>
      </c>
      <c r="S267" s="13">
        <f t="shared" ca="1" si="218"/>
        <v>43</v>
      </c>
      <c r="T267" s="14">
        <f t="shared" ca="1" si="192"/>
        <v>4.9768518518518521E-4</v>
      </c>
      <c r="U267" s="14">
        <f t="shared" ca="1" si="193"/>
        <v>0.8481712962962964</v>
      </c>
      <c r="V267" s="12">
        <f t="shared" ca="1" si="194"/>
        <v>0.8481712962962964</v>
      </c>
      <c r="W267" s="23">
        <f>0</f>
        <v>0</v>
      </c>
      <c r="X267" s="12">
        <f t="shared" ca="1" si="195"/>
        <v>0.8481712962962964</v>
      </c>
      <c r="Y267" s="11">
        <f t="shared" ca="1" si="219"/>
        <v>45</v>
      </c>
      <c r="Z267" s="12">
        <f t="shared" ca="1" si="196"/>
        <v>5.2083333333333333E-4</v>
      </c>
      <c r="AA267" s="12">
        <f t="shared" ca="1" si="197"/>
        <v>0.8486921296296297</v>
      </c>
      <c r="AB267" s="10">
        <f t="shared" ca="1" si="198"/>
        <v>0.8486921296296297</v>
      </c>
      <c r="AC267" s="45">
        <f t="shared" ca="1" si="220"/>
        <v>0</v>
      </c>
      <c r="AD267" s="10">
        <f t="shared" ca="1" si="199"/>
        <v>0.8486921296296297</v>
      </c>
      <c r="AE267" s="9">
        <f t="shared" ca="1" si="212"/>
        <v>23</v>
      </c>
      <c r="AF267" s="10">
        <f t="shared" ca="1" si="200"/>
        <v>2.6620370370370372E-4</v>
      </c>
      <c r="AG267" s="10">
        <f t="shared" ca="1" si="201"/>
        <v>0.84895833333333337</v>
      </c>
      <c r="AH267" s="9" t="str">
        <f t="shared" ca="1" si="213"/>
        <v>Bowl</v>
      </c>
      <c r="AI267" s="8">
        <f t="shared" ca="1" si="202"/>
        <v>0.84895833333333337</v>
      </c>
      <c r="AJ267" s="23">
        <f t="shared" ca="1" si="203"/>
        <v>0</v>
      </c>
      <c r="AK267" s="8">
        <f t="shared" ca="1" si="204"/>
        <v>0.84895833333333337</v>
      </c>
      <c r="AL267" s="7">
        <f t="shared" ca="1" si="214"/>
        <v>25</v>
      </c>
      <c r="AM267" s="8">
        <f t="shared" ca="1" si="205"/>
        <v>2.8935185185185184E-4</v>
      </c>
      <c r="AN267" s="8">
        <f t="shared" ca="1" si="206"/>
        <v>0.84924768518518523</v>
      </c>
      <c r="AO267" s="7" t="str">
        <f t="shared" ca="1" si="215"/>
        <v>Debit</v>
      </c>
      <c r="AP267" s="1">
        <f t="shared" ca="1" si="207"/>
        <v>5.9027777777798107E-4</v>
      </c>
      <c r="AQ267" s="1">
        <f t="shared" ca="1" si="208"/>
        <v>1.8402777777777779E-3</v>
      </c>
      <c r="AR267">
        <f t="shared" si="209"/>
        <v>1</v>
      </c>
      <c r="AS267" s="33">
        <f t="shared" ca="1" si="210"/>
        <v>5.9027777777798107E-4</v>
      </c>
      <c r="AT267" s="33">
        <f t="shared" ca="1" si="211"/>
        <v>1.8402777777777779E-3</v>
      </c>
      <c r="AU267" s="28"/>
      <c r="AX267">
        <f t="shared" si="177"/>
        <v>263</v>
      </c>
      <c r="AY267" s="33">
        <v>6.4985840651657822E-4</v>
      </c>
    </row>
    <row r="268" spans="1:51" ht="15" customHeight="1">
      <c r="A268" s="2">
        <v>140</v>
      </c>
      <c r="B268" s="1">
        <f t="shared" si="178"/>
        <v>1.6203703703703703E-3</v>
      </c>
      <c r="C268" s="5">
        <f t="shared" si="179"/>
        <v>0.84843749999999973</v>
      </c>
      <c r="D268" s="18">
        <f t="shared" si="180"/>
        <v>0.84843749999999973</v>
      </c>
      <c r="E268" s="21">
        <f t="shared" ca="1" si="181"/>
        <v>0</v>
      </c>
      <c r="F268" s="18">
        <f t="shared" ca="1" si="182"/>
        <v>0.84843749999999973</v>
      </c>
      <c r="G268" s="25">
        <f t="shared" ca="1" si="216"/>
        <v>28</v>
      </c>
      <c r="H268" s="18">
        <f t="shared" ca="1" si="183"/>
        <v>3.2407407407407406E-4</v>
      </c>
      <c r="I268" s="18">
        <f t="shared" ca="1" si="184"/>
        <v>0.84876157407407382</v>
      </c>
      <c r="J268" s="16">
        <f t="shared" ca="1" si="185"/>
        <v>0.84876157407407382</v>
      </c>
      <c r="K268" s="23">
        <f t="shared" ca="1" si="186"/>
        <v>0</v>
      </c>
      <c r="L268" s="16">
        <f t="shared" ca="1" si="187"/>
        <v>0.84876157407407382</v>
      </c>
      <c r="M268" s="15">
        <f t="shared" ca="1" si="217"/>
        <v>18</v>
      </c>
      <c r="N268" s="16">
        <f t="shared" ca="1" si="188"/>
        <v>2.0833333333333335E-4</v>
      </c>
      <c r="O268" s="16">
        <f t="shared" ca="1" si="189"/>
        <v>0.84896990740740719</v>
      </c>
      <c r="P268" s="14">
        <f t="shared" ca="1" si="190"/>
        <v>0.84896990740740719</v>
      </c>
      <c r="Q268" s="23">
        <f>0</f>
        <v>0</v>
      </c>
      <c r="R268" s="14">
        <f t="shared" ca="1" si="191"/>
        <v>0.84896990740740719</v>
      </c>
      <c r="S268" s="13">
        <f t="shared" ca="1" si="218"/>
        <v>21</v>
      </c>
      <c r="T268" s="14">
        <f t="shared" ca="1" si="192"/>
        <v>2.4305555555555555E-4</v>
      </c>
      <c r="U268" s="14">
        <f t="shared" ca="1" si="193"/>
        <v>0.84921296296296278</v>
      </c>
      <c r="V268" s="12">
        <f t="shared" ca="1" si="194"/>
        <v>0.84921296296296278</v>
      </c>
      <c r="W268" s="23">
        <f>0</f>
        <v>0</v>
      </c>
      <c r="X268" s="12">
        <f t="shared" ca="1" si="195"/>
        <v>0.84921296296296278</v>
      </c>
      <c r="Y268" s="11">
        <f t="shared" ca="1" si="219"/>
        <v>39</v>
      </c>
      <c r="Z268" s="12">
        <f t="shared" ca="1" si="196"/>
        <v>4.5138888888888887E-4</v>
      </c>
      <c r="AA268" s="12">
        <f t="shared" ca="1" si="197"/>
        <v>0.84966435185185163</v>
      </c>
      <c r="AB268" s="10">
        <f t="shared" ca="1" si="198"/>
        <v>0.84966435185185163</v>
      </c>
      <c r="AC268" s="45">
        <f t="shared" ca="1" si="220"/>
        <v>0</v>
      </c>
      <c r="AD268" s="10">
        <f t="shared" ca="1" si="199"/>
        <v>0.84966435185185163</v>
      </c>
      <c r="AE268" s="9">
        <f t="shared" ca="1" si="212"/>
        <v>24</v>
      </c>
      <c r="AF268" s="10">
        <f t="shared" ca="1" si="200"/>
        <v>2.7777777777777778E-4</v>
      </c>
      <c r="AG268" s="10">
        <f t="shared" ca="1" si="201"/>
        <v>0.84994212962962945</v>
      </c>
      <c r="AH268" s="9" t="str">
        <f t="shared" ca="1" si="213"/>
        <v>Bowl</v>
      </c>
      <c r="AI268" s="8">
        <f t="shared" ca="1" si="202"/>
        <v>0.84994212962962945</v>
      </c>
      <c r="AJ268" s="23">
        <f t="shared" ca="1" si="203"/>
        <v>0</v>
      </c>
      <c r="AK268" s="8">
        <f t="shared" ca="1" si="204"/>
        <v>0.84994212962962945</v>
      </c>
      <c r="AL268" s="7">
        <f t="shared" ca="1" si="214"/>
        <v>13</v>
      </c>
      <c r="AM268" s="8">
        <f t="shared" ca="1" si="205"/>
        <v>1.5046296296296297E-4</v>
      </c>
      <c r="AN268" s="8">
        <f t="shared" ca="1" si="206"/>
        <v>0.8500925925925924</v>
      </c>
      <c r="AO268" s="7" t="str">
        <f t="shared" ca="1" si="215"/>
        <v>Debit</v>
      </c>
      <c r="AP268" s="1">
        <f t="shared" ca="1" si="207"/>
        <v>0</v>
      </c>
      <c r="AQ268" s="1">
        <f t="shared" ca="1" si="208"/>
        <v>1.6550925925925926E-3</v>
      </c>
      <c r="AR268">
        <f t="shared" si="209"/>
        <v>1</v>
      </c>
      <c r="AS268" s="33">
        <f t="shared" ca="1" si="210"/>
        <v>0</v>
      </c>
      <c r="AT268" s="33">
        <f t="shared" ca="1" si="211"/>
        <v>1.6550925925925926E-3</v>
      </c>
      <c r="AU268" s="28"/>
      <c r="AX268">
        <f t="shared" si="177"/>
        <v>264</v>
      </c>
      <c r="AY268" s="33">
        <v>6.5196639938911512E-4</v>
      </c>
    </row>
    <row r="269" spans="1:51" ht="15" customHeight="1">
      <c r="A269" s="2">
        <v>129</v>
      </c>
      <c r="B269" s="1">
        <f t="shared" si="178"/>
        <v>1.4930555555555556E-3</v>
      </c>
      <c r="C269" s="5">
        <f t="shared" si="179"/>
        <v>0.8499305555555553</v>
      </c>
      <c r="D269" s="18">
        <f t="shared" si="180"/>
        <v>0.8499305555555553</v>
      </c>
      <c r="E269" s="21">
        <f t="shared" ca="1" si="181"/>
        <v>0</v>
      </c>
      <c r="F269" s="18">
        <f t="shared" ca="1" si="182"/>
        <v>0.8499305555555553</v>
      </c>
      <c r="G269" s="25">
        <f t="shared" ca="1" si="216"/>
        <v>19</v>
      </c>
      <c r="H269" s="18">
        <f t="shared" ca="1" si="183"/>
        <v>2.199074074074074E-4</v>
      </c>
      <c r="I269" s="18">
        <f t="shared" ca="1" si="184"/>
        <v>0.85015046296296271</v>
      </c>
      <c r="J269" s="16">
        <f t="shared" ca="1" si="185"/>
        <v>0.85015046296296271</v>
      </c>
      <c r="K269" s="23">
        <f t="shared" ca="1" si="186"/>
        <v>0</v>
      </c>
      <c r="L269" s="16">
        <f t="shared" ca="1" si="187"/>
        <v>0.85015046296296271</v>
      </c>
      <c r="M269" s="15">
        <f t="shared" ca="1" si="217"/>
        <v>33</v>
      </c>
      <c r="N269" s="16">
        <f t="shared" ca="1" si="188"/>
        <v>3.8194444444444446E-4</v>
      </c>
      <c r="O269" s="16">
        <f t="shared" ca="1" si="189"/>
        <v>0.8505324074074071</v>
      </c>
      <c r="P269" s="14">
        <f t="shared" ca="1" si="190"/>
        <v>0.8505324074074071</v>
      </c>
      <c r="Q269" s="23">
        <f>0</f>
        <v>0</v>
      </c>
      <c r="R269" s="14">
        <f t="shared" ca="1" si="191"/>
        <v>0.8505324074074071</v>
      </c>
      <c r="S269" s="13">
        <f t="shared" ca="1" si="218"/>
        <v>28</v>
      </c>
      <c r="T269" s="14">
        <f t="shared" ca="1" si="192"/>
        <v>3.2407407407407406E-4</v>
      </c>
      <c r="U269" s="14">
        <f t="shared" ca="1" si="193"/>
        <v>0.85085648148148119</v>
      </c>
      <c r="V269" s="12">
        <f t="shared" ca="1" si="194"/>
        <v>0.85085648148148119</v>
      </c>
      <c r="W269" s="23">
        <f>0</f>
        <v>0</v>
      </c>
      <c r="X269" s="12">
        <f t="shared" ca="1" si="195"/>
        <v>0.85085648148148119</v>
      </c>
      <c r="Y269" s="11">
        <f t="shared" ca="1" si="219"/>
        <v>44</v>
      </c>
      <c r="Z269" s="12">
        <f t="shared" ca="1" si="196"/>
        <v>5.0925925925925921E-4</v>
      </c>
      <c r="AA269" s="12">
        <f t="shared" ca="1" si="197"/>
        <v>0.85136574074074045</v>
      </c>
      <c r="AB269" s="10">
        <f t="shared" ca="1" si="198"/>
        <v>0.85136574074074045</v>
      </c>
      <c r="AC269" s="45">
        <f t="shared" ca="1" si="220"/>
        <v>0</v>
      </c>
      <c r="AD269" s="10">
        <f t="shared" ca="1" si="199"/>
        <v>0.85136574074074045</v>
      </c>
      <c r="AE269" s="9">
        <f t="shared" ca="1" si="212"/>
        <v>36</v>
      </c>
      <c r="AF269" s="10">
        <f t="shared" ca="1" si="200"/>
        <v>4.1666666666666669E-4</v>
      </c>
      <c r="AG269" s="10">
        <f t="shared" ca="1" si="201"/>
        <v>0.85178240740740707</v>
      </c>
      <c r="AH269" s="9" t="str">
        <f t="shared" ca="1" si="213"/>
        <v>Bowl</v>
      </c>
      <c r="AI269" s="8">
        <f t="shared" ca="1" si="202"/>
        <v>0.85178240740740707</v>
      </c>
      <c r="AJ269" s="23">
        <f t="shared" ca="1" si="203"/>
        <v>0</v>
      </c>
      <c r="AK269" s="8">
        <f t="shared" ca="1" si="204"/>
        <v>0.85178240740740707</v>
      </c>
      <c r="AL269" s="7">
        <f t="shared" ca="1" si="214"/>
        <v>13</v>
      </c>
      <c r="AM269" s="8">
        <f t="shared" ca="1" si="205"/>
        <v>1.5046296296296297E-4</v>
      </c>
      <c r="AN269" s="8">
        <f t="shared" ca="1" si="206"/>
        <v>0.85193287037037002</v>
      </c>
      <c r="AO269" s="7" t="str">
        <f t="shared" ca="1" si="215"/>
        <v>Debit</v>
      </c>
      <c r="AP269" s="1">
        <f t="shared" ca="1" si="207"/>
        <v>0</v>
      </c>
      <c r="AQ269" s="1">
        <f t="shared" ca="1" si="208"/>
        <v>2.0023148148148148E-3</v>
      </c>
      <c r="AR269">
        <f t="shared" si="209"/>
        <v>1</v>
      </c>
      <c r="AS269" s="33">
        <f t="shared" ca="1" si="210"/>
        <v>0</v>
      </c>
      <c r="AT269" s="33">
        <f t="shared" ca="1" si="211"/>
        <v>2.0023148148148148E-3</v>
      </c>
      <c r="AU269" s="28"/>
      <c r="AX269">
        <f t="shared" si="177"/>
        <v>265</v>
      </c>
      <c r="AY269" s="33">
        <v>5.8208444699005767E-4</v>
      </c>
    </row>
    <row r="270" spans="1:51" ht="15" customHeight="1">
      <c r="A270" s="2">
        <v>102</v>
      </c>
      <c r="B270" s="1">
        <f t="shared" si="178"/>
        <v>1.1805555555555556E-3</v>
      </c>
      <c r="C270" s="5">
        <f t="shared" si="179"/>
        <v>0.85111111111111082</v>
      </c>
      <c r="D270" s="18">
        <f t="shared" si="180"/>
        <v>0.85111111111111082</v>
      </c>
      <c r="E270" s="21">
        <f t="shared" ca="1" si="181"/>
        <v>0</v>
      </c>
      <c r="F270" s="18">
        <f t="shared" ca="1" si="182"/>
        <v>0.85111111111111082</v>
      </c>
      <c r="G270" s="25">
        <f t="shared" ca="1" si="216"/>
        <v>21</v>
      </c>
      <c r="H270" s="18">
        <f t="shared" ca="1" si="183"/>
        <v>2.4305555555555555E-4</v>
      </c>
      <c r="I270" s="18">
        <f t="shared" ca="1" si="184"/>
        <v>0.85135416666666641</v>
      </c>
      <c r="J270" s="16">
        <f t="shared" ca="1" si="185"/>
        <v>0.85135416666666641</v>
      </c>
      <c r="K270" s="23">
        <f t="shared" ca="1" si="186"/>
        <v>1.1574074074038876E-5</v>
      </c>
      <c r="L270" s="16">
        <f t="shared" ca="1" si="187"/>
        <v>0.85136574074074045</v>
      </c>
      <c r="M270" s="15">
        <f t="shared" ca="1" si="217"/>
        <v>13</v>
      </c>
      <c r="N270" s="16">
        <f t="shared" ca="1" si="188"/>
        <v>1.5046296296296297E-4</v>
      </c>
      <c r="O270" s="16">
        <f t="shared" ca="1" si="189"/>
        <v>0.8515162037037034</v>
      </c>
      <c r="P270" s="14">
        <f t="shared" ca="1" si="190"/>
        <v>0.8515162037037034</v>
      </c>
      <c r="Q270" s="23">
        <f>0</f>
        <v>0</v>
      </c>
      <c r="R270" s="14">
        <f t="shared" ca="1" si="191"/>
        <v>0.8515162037037034</v>
      </c>
      <c r="S270" s="13">
        <f t="shared" ca="1" si="218"/>
        <v>39</v>
      </c>
      <c r="T270" s="14">
        <f t="shared" ca="1" si="192"/>
        <v>4.5138888888888887E-4</v>
      </c>
      <c r="U270" s="14">
        <f t="shared" ca="1" si="193"/>
        <v>0.85196759259259225</v>
      </c>
      <c r="V270" s="12">
        <f t="shared" ca="1" si="194"/>
        <v>0.85196759259259225</v>
      </c>
      <c r="W270" s="23">
        <f>0</f>
        <v>0</v>
      </c>
      <c r="X270" s="12">
        <f t="shared" ca="1" si="195"/>
        <v>0.85196759259259225</v>
      </c>
      <c r="Y270" s="11">
        <f t="shared" ca="1" si="219"/>
        <v>34</v>
      </c>
      <c r="Z270" s="12">
        <f t="shared" ca="1" si="196"/>
        <v>3.9351851851851852E-4</v>
      </c>
      <c r="AA270" s="12">
        <f t="shared" ca="1" si="197"/>
        <v>0.85236111111111079</v>
      </c>
      <c r="AB270" s="10">
        <f t="shared" ca="1" si="198"/>
        <v>0.85236111111111079</v>
      </c>
      <c r="AC270" s="45">
        <f t="shared" ca="1" si="220"/>
        <v>0</v>
      </c>
      <c r="AD270" s="10">
        <f t="shared" ca="1" si="199"/>
        <v>0.85236111111111079</v>
      </c>
      <c r="AE270" s="9">
        <f t="shared" ca="1" si="212"/>
        <v>60</v>
      </c>
      <c r="AF270" s="10">
        <f t="shared" ca="1" si="200"/>
        <v>6.9444444444444447E-4</v>
      </c>
      <c r="AG270" s="10">
        <f t="shared" ca="1" si="201"/>
        <v>0.85305555555555523</v>
      </c>
      <c r="AH270" s="9" t="str">
        <f t="shared" ca="1" si="213"/>
        <v>Burrito</v>
      </c>
      <c r="AI270" s="8">
        <f t="shared" ca="1" si="202"/>
        <v>0.85305555555555523</v>
      </c>
      <c r="AJ270" s="23">
        <f t="shared" ca="1" si="203"/>
        <v>0</v>
      </c>
      <c r="AK270" s="8">
        <f t="shared" ca="1" si="204"/>
        <v>0.85305555555555523</v>
      </c>
      <c r="AL270" s="7">
        <f t="shared" ca="1" si="214"/>
        <v>26</v>
      </c>
      <c r="AM270" s="8">
        <f t="shared" ca="1" si="205"/>
        <v>3.0092592592592595E-4</v>
      </c>
      <c r="AN270" s="8">
        <f t="shared" ca="1" si="206"/>
        <v>0.85335648148148113</v>
      </c>
      <c r="AO270" s="7" t="str">
        <f t="shared" ca="1" si="215"/>
        <v>Debit</v>
      </c>
      <c r="AP270" s="1">
        <f t="shared" ca="1" si="207"/>
        <v>1.1574074074038876E-5</v>
      </c>
      <c r="AQ270" s="1">
        <f t="shared" ca="1" si="208"/>
        <v>2.2337962962962962E-3</v>
      </c>
      <c r="AR270">
        <f t="shared" si="209"/>
        <v>1</v>
      </c>
      <c r="AS270" s="33">
        <f t="shared" ca="1" si="210"/>
        <v>1.1574074074038876E-5</v>
      </c>
      <c r="AT270" s="33">
        <f t="shared" ca="1" si="211"/>
        <v>2.2337962962962962E-3</v>
      </c>
      <c r="AU270" s="28"/>
      <c r="AX270">
        <f t="shared" si="177"/>
        <v>266</v>
      </c>
      <c r="AY270" s="33">
        <v>8.3178216876672768E-4</v>
      </c>
    </row>
    <row r="271" spans="1:51" ht="15" customHeight="1">
      <c r="A271" s="2">
        <v>153</v>
      </c>
      <c r="B271" s="1">
        <f t="shared" si="178"/>
        <v>1.7708333333333332E-3</v>
      </c>
      <c r="C271" s="5">
        <f t="shared" si="179"/>
        <v>0.85288194444444421</v>
      </c>
      <c r="D271" s="18">
        <f t="shared" si="180"/>
        <v>0.85288194444444421</v>
      </c>
      <c r="E271" s="21">
        <f t="shared" ca="1" si="181"/>
        <v>0</v>
      </c>
      <c r="F271" s="18">
        <f t="shared" ca="1" si="182"/>
        <v>0.85288194444444421</v>
      </c>
      <c r="G271" s="25">
        <f t="shared" ca="1" si="216"/>
        <v>14</v>
      </c>
      <c r="H271" s="18">
        <f t="shared" ca="1" si="183"/>
        <v>1.6203703703703703E-4</v>
      </c>
      <c r="I271" s="18">
        <f t="shared" ca="1" si="184"/>
        <v>0.85304398148148119</v>
      </c>
      <c r="J271" s="16">
        <f t="shared" ca="1" si="185"/>
        <v>0.85304398148148119</v>
      </c>
      <c r="K271" s="23">
        <f t="shared" ca="1" si="186"/>
        <v>0</v>
      </c>
      <c r="L271" s="16">
        <f t="shared" ca="1" si="187"/>
        <v>0.85304398148148119</v>
      </c>
      <c r="M271" s="15">
        <f t="shared" ca="1" si="217"/>
        <v>30</v>
      </c>
      <c r="N271" s="16">
        <f t="shared" ca="1" si="188"/>
        <v>3.4722222222222224E-4</v>
      </c>
      <c r="O271" s="16">
        <f t="shared" ca="1" si="189"/>
        <v>0.85339120370370347</v>
      </c>
      <c r="P271" s="14">
        <f t="shared" ca="1" si="190"/>
        <v>0.85339120370370347</v>
      </c>
      <c r="Q271" s="23">
        <f>0</f>
        <v>0</v>
      </c>
      <c r="R271" s="14">
        <f t="shared" ca="1" si="191"/>
        <v>0.85339120370370347</v>
      </c>
      <c r="S271" s="13">
        <f t="shared" ca="1" si="218"/>
        <v>41</v>
      </c>
      <c r="T271" s="14">
        <f t="shared" ca="1" si="192"/>
        <v>4.7453703703703704E-4</v>
      </c>
      <c r="U271" s="14">
        <f t="shared" ca="1" si="193"/>
        <v>0.85386574074074051</v>
      </c>
      <c r="V271" s="12">
        <f t="shared" ca="1" si="194"/>
        <v>0.85386574074074051</v>
      </c>
      <c r="W271" s="23">
        <f>0</f>
        <v>0</v>
      </c>
      <c r="X271" s="12">
        <f t="shared" ca="1" si="195"/>
        <v>0.85386574074074051</v>
      </c>
      <c r="Y271" s="11">
        <f t="shared" ca="1" si="219"/>
        <v>32</v>
      </c>
      <c r="Z271" s="12">
        <f t="shared" ca="1" si="196"/>
        <v>3.7037037037037035E-4</v>
      </c>
      <c r="AA271" s="12">
        <f t="shared" ca="1" si="197"/>
        <v>0.85423611111111086</v>
      </c>
      <c r="AB271" s="10">
        <f t="shared" ca="1" si="198"/>
        <v>0.85423611111111086</v>
      </c>
      <c r="AC271" s="45">
        <f t="shared" ca="1" si="220"/>
        <v>0</v>
      </c>
      <c r="AD271" s="10">
        <f t="shared" ca="1" si="199"/>
        <v>0.85423611111111086</v>
      </c>
      <c r="AE271" s="9">
        <f t="shared" ca="1" si="212"/>
        <v>37</v>
      </c>
      <c r="AF271" s="10">
        <f t="shared" ca="1" si="200"/>
        <v>4.2824074074074075E-4</v>
      </c>
      <c r="AG271" s="10">
        <f t="shared" ca="1" si="201"/>
        <v>0.85466435185185163</v>
      </c>
      <c r="AH271" s="9" t="str">
        <f t="shared" ca="1" si="213"/>
        <v>Bowl</v>
      </c>
      <c r="AI271" s="8">
        <f t="shared" ca="1" si="202"/>
        <v>0.85466435185185163</v>
      </c>
      <c r="AJ271" s="23">
        <f t="shared" ca="1" si="203"/>
        <v>0</v>
      </c>
      <c r="AK271" s="8">
        <f t="shared" ca="1" si="204"/>
        <v>0.85466435185185163</v>
      </c>
      <c r="AL271" s="7">
        <f t="shared" ca="1" si="214"/>
        <v>12</v>
      </c>
      <c r="AM271" s="8">
        <f t="shared" ca="1" si="205"/>
        <v>1.3888888888888889E-4</v>
      </c>
      <c r="AN271" s="8">
        <f t="shared" ca="1" si="206"/>
        <v>0.85480324074074054</v>
      </c>
      <c r="AO271" s="7" t="str">
        <f t="shared" ca="1" si="215"/>
        <v>Debit</v>
      </c>
      <c r="AP271" s="1">
        <f t="shared" ca="1" si="207"/>
        <v>0</v>
      </c>
      <c r="AQ271" s="1">
        <f t="shared" ca="1" si="208"/>
        <v>1.9212962962962964E-3</v>
      </c>
      <c r="AR271">
        <f t="shared" si="209"/>
        <v>1</v>
      </c>
      <c r="AS271" s="33">
        <f t="shared" ca="1" si="210"/>
        <v>0</v>
      </c>
      <c r="AT271" s="33">
        <f t="shared" ca="1" si="211"/>
        <v>1.9212962962962964E-3</v>
      </c>
      <c r="AU271" s="28"/>
      <c r="AX271">
        <f t="shared" ref="AX271:AX334" si="221">AX270+1</f>
        <v>267</v>
      </c>
      <c r="AY271" s="33">
        <v>6.6322228585980413E-4</v>
      </c>
    </row>
    <row r="272" spans="1:51" ht="15" customHeight="1">
      <c r="A272" s="2">
        <v>18</v>
      </c>
      <c r="B272" s="1">
        <f t="shared" si="178"/>
        <v>2.0833333333333335E-4</v>
      </c>
      <c r="C272" s="5">
        <f t="shared" si="179"/>
        <v>0.85309027777777757</v>
      </c>
      <c r="D272" s="18">
        <f t="shared" si="180"/>
        <v>0.85309027777777757</v>
      </c>
      <c r="E272" s="21">
        <f t="shared" ca="1" si="181"/>
        <v>0</v>
      </c>
      <c r="F272" s="18">
        <f t="shared" ca="1" si="182"/>
        <v>0.85309027777777757</v>
      </c>
      <c r="G272" s="25">
        <f t="shared" ca="1" si="216"/>
        <v>19</v>
      </c>
      <c r="H272" s="18">
        <f t="shared" ca="1" si="183"/>
        <v>2.199074074074074E-4</v>
      </c>
      <c r="I272" s="18">
        <f t="shared" ca="1" si="184"/>
        <v>0.85331018518518498</v>
      </c>
      <c r="J272" s="16">
        <f t="shared" ca="1" si="185"/>
        <v>0.85331018518518498</v>
      </c>
      <c r="K272" s="23">
        <f t="shared" ca="1" si="186"/>
        <v>9.2592592592588563E-4</v>
      </c>
      <c r="L272" s="16">
        <f t="shared" ca="1" si="187"/>
        <v>0.85423611111111086</v>
      </c>
      <c r="M272" s="15">
        <f t="shared" ca="1" si="217"/>
        <v>25</v>
      </c>
      <c r="N272" s="16">
        <f t="shared" ca="1" si="188"/>
        <v>2.8935185185185184E-4</v>
      </c>
      <c r="O272" s="16">
        <f t="shared" ca="1" si="189"/>
        <v>0.85452546296296272</v>
      </c>
      <c r="P272" s="14">
        <f t="shared" ca="1" si="190"/>
        <v>0.85452546296296272</v>
      </c>
      <c r="Q272" s="23">
        <f>0</f>
        <v>0</v>
      </c>
      <c r="R272" s="14">
        <f t="shared" ca="1" si="191"/>
        <v>0.85452546296296272</v>
      </c>
      <c r="S272" s="13">
        <f t="shared" ca="1" si="218"/>
        <v>42</v>
      </c>
      <c r="T272" s="14">
        <f t="shared" ca="1" si="192"/>
        <v>4.861111111111111E-4</v>
      </c>
      <c r="U272" s="14">
        <f t="shared" ca="1" si="193"/>
        <v>0.8550115740740738</v>
      </c>
      <c r="V272" s="12">
        <f t="shared" ca="1" si="194"/>
        <v>0.8550115740740738</v>
      </c>
      <c r="W272" s="23">
        <f>0</f>
        <v>0</v>
      </c>
      <c r="X272" s="12">
        <f t="shared" ca="1" si="195"/>
        <v>0.8550115740740738</v>
      </c>
      <c r="Y272" s="11">
        <f t="shared" ca="1" si="219"/>
        <v>26</v>
      </c>
      <c r="Z272" s="12">
        <f t="shared" ca="1" si="196"/>
        <v>3.0092592592592595E-4</v>
      </c>
      <c r="AA272" s="12">
        <f t="shared" ca="1" si="197"/>
        <v>0.8553124999999997</v>
      </c>
      <c r="AB272" s="10">
        <f t="shared" ca="1" si="198"/>
        <v>0.8553124999999997</v>
      </c>
      <c r="AC272" s="45">
        <f t="shared" ca="1" si="220"/>
        <v>0</v>
      </c>
      <c r="AD272" s="10">
        <f t="shared" ca="1" si="199"/>
        <v>0.8553124999999997</v>
      </c>
      <c r="AE272" s="9">
        <f t="shared" ca="1" si="212"/>
        <v>62</v>
      </c>
      <c r="AF272" s="10">
        <f t="shared" ca="1" si="200"/>
        <v>7.1759259259259259E-4</v>
      </c>
      <c r="AG272" s="10">
        <f t="shared" ca="1" si="201"/>
        <v>0.85603009259259233</v>
      </c>
      <c r="AH272" s="9" t="str">
        <f t="shared" ca="1" si="213"/>
        <v>Quesadilla</v>
      </c>
      <c r="AI272" s="8">
        <f t="shared" ca="1" si="202"/>
        <v>0.85603009259259233</v>
      </c>
      <c r="AJ272" s="23">
        <f t="shared" ca="1" si="203"/>
        <v>0</v>
      </c>
      <c r="AK272" s="8">
        <f t="shared" ca="1" si="204"/>
        <v>0.85603009259259233</v>
      </c>
      <c r="AL272" s="7">
        <f t="shared" ca="1" si="214"/>
        <v>21</v>
      </c>
      <c r="AM272" s="8">
        <f t="shared" ca="1" si="205"/>
        <v>2.4305555555555555E-4</v>
      </c>
      <c r="AN272" s="8">
        <f t="shared" ca="1" si="206"/>
        <v>0.85627314814814792</v>
      </c>
      <c r="AO272" s="7" t="str">
        <f t="shared" ca="1" si="215"/>
        <v>Debit</v>
      </c>
      <c r="AP272" s="1">
        <f t="shared" ca="1" si="207"/>
        <v>9.2592592592588563E-4</v>
      </c>
      <c r="AQ272" s="1">
        <f t="shared" ca="1" si="208"/>
        <v>2.2569444444444447E-3</v>
      </c>
      <c r="AR272">
        <f t="shared" si="209"/>
        <v>1</v>
      </c>
      <c r="AS272" s="33">
        <f t="shared" ca="1" si="210"/>
        <v>9.2592592592588563E-4</v>
      </c>
      <c r="AT272" s="33">
        <f t="shared" ca="1" si="211"/>
        <v>2.2569444444444447E-3</v>
      </c>
      <c r="AU272" s="28"/>
      <c r="AX272">
        <f t="shared" si="221"/>
        <v>268</v>
      </c>
      <c r="AY272" s="33">
        <v>7.0856401934593833E-4</v>
      </c>
    </row>
    <row r="273" spans="1:51" ht="15" customHeight="1">
      <c r="A273" s="2">
        <v>1</v>
      </c>
      <c r="B273" s="1">
        <f t="shared" si="178"/>
        <v>1.1574074074074073E-5</v>
      </c>
      <c r="C273" s="5">
        <f t="shared" si="179"/>
        <v>0.85310185185185161</v>
      </c>
      <c r="D273" s="18">
        <f t="shared" si="180"/>
        <v>0.85310185185185161</v>
      </c>
      <c r="E273" s="21">
        <f t="shared" ca="1" si="181"/>
        <v>2.083333333333659E-4</v>
      </c>
      <c r="F273" s="18">
        <f t="shared" ca="1" si="182"/>
        <v>0.85331018518518498</v>
      </c>
      <c r="G273" s="25">
        <f t="shared" ca="1" si="216"/>
        <v>20</v>
      </c>
      <c r="H273" s="18">
        <f t="shared" ca="1" si="183"/>
        <v>2.3148148148148149E-4</v>
      </c>
      <c r="I273" s="18">
        <f t="shared" ca="1" si="184"/>
        <v>0.85354166666666642</v>
      </c>
      <c r="J273" s="16">
        <f t="shared" ca="1" si="185"/>
        <v>0.85354166666666642</v>
      </c>
      <c r="K273" s="23">
        <f t="shared" ca="1" si="186"/>
        <v>1.7708333333332771E-3</v>
      </c>
      <c r="L273" s="16">
        <f t="shared" ca="1" si="187"/>
        <v>0.8553124999999997</v>
      </c>
      <c r="M273" s="15">
        <f t="shared" ca="1" si="217"/>
        <v>32</v>
      </c>
      <c r="N273" s="16">
        <f t="shared" ca="1" si="188"/>
        <v>3.7037037037037035E-4</v>
      </c>
      <c r="O273" s="16">
        <f t="shared" ca="1" si="189"/>
        <v>0.85568287037037005</v>
      </c>
      <c r="P273" s="14">
        <f t="shared" ca="1" si="190"/>
        <v>0.85568287037037005</v>
      </c>
      <c r="Q273" s="23">
        <f>0</f>
        <v>0</v>
      </c>
      <c r="R273" s="14">
        <f t="shared" ca="1" si="191"/>
        <v>0.85568287037037005</v>
      </c>
      <c r="S273" s="13">
        <f t="shared" ca="1" si="218"/>
        <v>29</v>
      </c>
      <c r="T273" s="14">
        <f t="shared" ca="1" si="192"/>
        <v>3.3564814814814812E-4</v>
      </c>
      <c r="U273" s="14">
        <f t="shared" ca="1" si="193"/>
        <v>0.85601851851851818</v>
      </c>
      <c r="V273" s="12">
        <f t="shared" ca="1" si="194"/>
        <v>0.85601851851851818</v>
      </c>
      <c r="W273" s="23">
        <f>0</f>
        <v>0</v>
      </c>
      <c r="X273" s="12">
        <f t="shared" ca="1" si="195"/>
        <v>0.85601851851851818</v>
      </c>
      <c r="Y273" s="11">
        <f t="shared" ca="1" si="219"/>
        <v>32</v>
      </c>
      <c r="Z273" s="12">
        <f t="shared" ca="1" si="196"/>
        <v>3.7037037037037035E-4</v>
      </c>
      <c r="AA273" s="12">
        <f t="shared" ca="1" si="197"/>
        <v>0.85638888888888853</v>
      </c>
      <c r="AB273" s="10">
        <f t="shared" ca="1" si="198"/>
        <v>0.85638888888888853</v>
      </c>
      <c r="AC273" s="45">
        <f t="shared" ca="1" si="220"/>
        <v>0</v>
      </c>
      <c r="AD273" s="10">
        <f t="shared" ca="1" si="199"/>
        <v>0.85638888888888853</v>
      </c>
      <c r="AE273" s="9">
        <f t="shared" ca="1" si="212"/>
        <v>38</v>
      </c>
      <c r="AF273" s="10">
        <f t="shared" ca="1" si="200"/>
        <v>4.3981481481481481E-4</v>
      </c>
      <c r="AG273" s="10">
        <f t="shared" ca="1" si="201"/>
        <v>0.85682870370370334</v>
      </c>
      <c r="AH273" s="9" t="str">
        <f t="shared" ca="1" si="213"/>
        <v>Bowl</v>
      </c>
      <c r="AI273" s="8">
        <f t="shared" ca="1" si="202"/>
        <v>0.85682870370370334</v>
      </c>
      <c r="AJ273" s="23">
        <f t="shared" ca="1" si="203"/>
        <v>0</v>
      </c>
      <c r="AK273" s="8">
        <f t="shared" ca="1" si="204"/>
        <v>0.85682870370370334</v>
      </c>
      <c r="AL273" s="7">
        <f t="shared" ca="1" si="214"/>
        <v>23</v>
      </c>
      <c r="AM273" s="8">
        <f t="shared" ca="1" si="205"/>
        <v>2.6620370370370372E-4</v>
      </c>
      <c r="AN273" s="8">
        <f t="shared" ca="1" si="206"/>
        <v>0.85709490740740701</v>
      </c>
      <c r="AO273" s="7" t="str">
        <f t="shared" ca="1" si="215"/>
        <v>Debit</v>
      </c>
      <c r="AP273" s="1">
        <f t="shared" ca="1" si="207"/>
        <v>1.979166666666643E-3</v>
      </c>
      <c r="AQ273" s="1">
        <f t="shared" ca="1" si="208"/>
        <v>2.0138888888888888E-3</v>
      </c>
      <c r="AR273">
        <f t="shared" si="209"/>
        <v>1</v>
      </c>
      <c r="AS273" s="33">
        <f t="shared" ca="1" si="210"/>
        <v>1.979166666666643E-3</v>
      </c>
      <c r="AT273" s="33">
        <f t="shared" ca="1" si="211"/>
        <v>2.0138888888888888E-3</v>
      </c>
      <c r="AU273" s="28"/>
      <c r="AX273">
        <f t="shared" si="221"/>
        <v>269</v>
      </c>
      <c r="AY273" s="33">
        <v>6.8581360570196836E-4</v>
      </c>
    </row>
    <row r="274" spans="1:51" ht="15" customHeight="1">
      <c r="A274" s="2">
        <v>105</v>
      </c>
      <c r="B274" s="1">
        <f t="shared" si="178"/>
        <v>1.2152777777777778E-3</v>
      </c>
      <c r="C274" s="5">
        <f t="shared" si="179"/>
        <v>0.85431712962962936</v>
      </c>
      <c r="D274" s="18">
        <f t="shared" si="180"/>
        <v>0.85431712962962936</v>
      </c>
      <c r="E274" s="21">
        <f t="shared" ca="1" si="181"/>
        <v>0</v>
      </c>
      <c r="F274" s="18">
        <f t="shared" ca="1" si="182"/>
        <v>0.85431712962962936</v>
      </c>
      <c r="G274" s="25">
        <f t="shared" ca="1" si="216"/>
        <v>16</v>
      </c>
      <c r="H274" s="18">
        <f t="shared" ca="1" si="183"/>
        <v>1.8518518518518518E-4</v>
      </c>
      <c r="I274" s="18">
        <f t="shared" ca="1" si="184"/>
        <v>0.85450231481481453</v>
      </c>
      <c r="J274" s="16">
        <f t="shared" ca="1" si="185"/>
        <v>0.85450231481481453</v>
      </c>
      <c r="K274" s="23">
        <f t="shared" ca="1" si="186"/>
        <v>1.8865740740739989E-3</v>
      </c>
      <c r="L274" s="16">
        <f t="shared" ca="1" si="187"/>
        <v>0.85638888888888853</v>
      </c>
      <c r="M274" s="15">
        <f t="shared" ca="1" si="217"/>
        <v>15</v>
      </c>
      <c r="N274" s="16">
        <f t="shared" ca="1" si="188"/>
        <v>1.7361111111111112E-4</v>
      </c>
      <c r="O274" s="16">
        <f t="shared" ca="1" si="189"/>
        <v>0.85656249999999967</v>
      </c>
      <c r="P274" s="14">
        <f t="shared" ca="1" si="190"/>
        <v>0.85656249999999967</v>
      </c>
      <c r="Q274" s="23">
        <f>0</f>
        <v>0</v>
      </c>
      <c r="R274" s="14">
        <f t="shared" ca="1" si="191"/>
        <v>0.85656249999999967</v>
      </c>
      <c r="S274" s="13">
        <f t="shared" ca="1" si="218"/>
        <v>15</v>
      </c>
      <c r="T274" s="14">
        <f t="shared" ca="1" si="192"/>
        <v>1.7361111111111112E-4</v>
      </c>
      <c r="U274" s="14">
        <f t="shared" ca="1" si="193"/>
        <v>0.85673611111111081</v>
      </c>
      <c r="V274" s="12">
        <f t="shared" ca="1" si="194"/>
        <v>0.85673611111111081</v>
      </c>
      <c r="W274" s="23">
        <f>0</f>
        <v>0</v>
      </c>
      <c r="X274" s="12">
        <f t="shared" ca="1" si="195"/>
        <v>0.85673611111111081</v>
      </c>
      <c r="Y274" s="11">
        <f t="shared" ca="1" si="219"/>
        <v>23</v>
      </c>
      <c r="Z274" s="12">
        <f t="shared" ca="1" si="196"/>
        <v>2.6620370370370372E-4</v>
      </c>
      <c r="AA274" s="12">
        <f t="shared" ca="1" si="197"/>
        <v>0.85700231481481448</v>
      </c>
      <c r="AB274" s="10">
        <f t="shared" ca="1" si="198"/>
        <v>0.85700231481481448</v>
      </c>
      <c r="AC274" s="45">
        <f t="shared" ca="1" si="220"/>
        <v>0</v>
      </c>
      <c r="AD274" s="10">
        <f t="shared" ca="1" si="199"/>
        <v>0.85700231481481448</v>
      </c>
      <c r="AE274" s="9">
        <f t="shared" ca="1" si="212"/>
        <v>45</v>
      </c>
      <c r="AF274" s="10">
        <f t="shared" ca="1" si="200"/>
        <v>5.2083333333333333E-4</v>
      </c>
      <c r="AG274" s="10">
        <f t="shared" ca="1" si="201"/>
        <v>0.85752314814814778</v>
      </c>
      <c r="AH274" s="9" t="str">
        <f t="shared" ca="1" si="213"/>
        <v>Bowl</v>
      </c>
      <c r="AI274" s="8">
        <f t="shared" ca="1" si="202"/>
        <v>0.85752314814814778</v>
      </c>
      <c r="AJ274" s="23">
        <f t="shared" ca="1" si="203"/>
        <v>0</v>
      </c>
      <c r="AK274" s="8">
        <f t="shared" ca="1" si="204"/>
        <v>0.85752314814814778</v>
      </c>
      <c r="AL274" s="7">
        <f t="shared" ca="1" si="214"/>
        <v>25</v>
      </c>
      <c r="AM274" s="8">
        <f t="shared" ca="1" si="205"/>
        <v>2.8935185185185184E-4</v>
      </c>
      <c r="AN274" s="8">
        <f t="shared" ca="1" si="206"/>
        <v>0.85781249999999964</v>
      </c>
      <c r="AO274" s="7" t="str">
        <f t="shared" ca="1" si="215"/>
        <v>Debit</v>
      </c>
      <c r="AP274" s="1">
        <f t="shared" ca="1" si="207"/>
        <v>1.8865740740739989E-3</v>
      </c>
      <c r="AQ274" s="1">
        <f t="shared" ca="1" si="208"/>
        <v>1.6087962962962963E-3</v>
      </c>
      <c r="AR274">
        <f t="shared" si="209"/>
        <v>1</v>
      </c>
      <c r="AS274" s="33">
        <f t="shared" ca="1" si="210"/>
        <v>1.8865740740739989E-3</v>
      </c>
      <c r="AT274" s="33">
        <f t="shared" ca="1" si="211"/>
        <v>1.6087962962962963E-3</v>
      </c>
      <c r="AU274" s="28"/>
      <c r="AX274">
        <f t="shared" si="221"/>
        <v>270</v>
      </c>
      <c r="AY274" s="33">
        <v>8.3094692630784417E-4</v>
      </c>
    </row>
    <row r="275" spans="1:51" ht="15" customHeight="1">
      <c r="A275" s="2">
        <v>45</v>
      </c>
      <c r="B275" s="1">
        <f t="shared" si="178"/>
        <v>5.2083333333333333E-4</v>
      </c>
      <c r="C275" s="5">
        <f t="shared" si="179"/>
        <v>0.85483796296296266</v>
      </c>
      <c r="D275" s="18">
        <f t="shared" si="180"/>
        <v>0.85483796296296266</v>
      </c>
      <c r="E275" s="21">
        <f t="shared" ca="1" si="181"/>
        <v>0</v>
      </c>
      <c r="F275" s="18">
        <f t="shared" ca="1" si="182"/>
        <v>0.85483796296296266</v>
      </c>
      <c r="G275" s="25">
        <f t="shared" ca="1" si="216"/>
        <v>12</v>
      </c>
      <c r="H275" s="18">
        <f t="shared" ca="1" si="183"/>
        <v>1.3888888888888889E-4</v>
      </c>
      <c r="I275" s="18">
        <f t="shared" ca="1" si="184"/>
        <v>0.85497685185185157</v>
      </c>
      <c r="J275" s="16">
        <f t="shared" ca="1" si="185"/>
        <v>0.85497685185185157</v>
      </c>
      <c r="K275" s="23">
        <f t="shared" ca="1" si="186"/>
        <v>2.0254629629629095E-3</v>
      </c>
      <c r="L275" s="16">
        <f t="shared" ca="1" si="187"/>
        <v>0.85700231481481448</v>
      </c>
      <c r="M275" s="15">
        <f t="shared" ca="1" si="217"/>
        <v>11</v>
      </c>
      <c r="N275" s="16">
        <f t="shared" ca="1" si="188"/>
        <v>1.273148148148148E-4</v>
      </c>
      <c r="O275" s="16">
        <f t="shared" ca="1" si="189"/>
        <v>0.85712962962962924</v>
      </c>
      <c r="P275" s="14">
        <f t="shared" ca="1" si="190"/>
        <v>0.85712962962962924</v>
      </c>
      <c r="Q275" s="23">
        <f>0</f>
        <v>0</v>
      </c>
      <c r="R275" s="14">
        <f t="shared" ca="1" si="191"/>
        <v>0.85712962962962924</v>
      </c>
      <c r="S275" s="13">
        <f t="shared" ca="1" si="218"/>
        <v>45</v>
      </c>
      <c r="T275" s="14">
        <f t="shared" ca="1" si="192"/>
        <v>5.2083333333333333E-4</v>
      </c>
      <c r="U275" s="14">
        <f t="shared" ca="1" si="193"/>
        <v>0.85765046296296255</v>
      </c>
      <c r="V275" s="12">
        <f t="shared" ca="1" si="194"/>
        <v>0.85765046296296255</v>
      </c>
      <c r="W275" s="23">
        <f>0</f>
        <v>0</v>
      </c>
      <c r="X275" s="12">
        <f t="shared" ca="1" si="195"/>
        <v>0.85765046296296255</v>
      </c>
      <c r="Y275" s="11">
        <f t="shared" ca="1" si="219"/>
        <v>22</v>
      </c>
      <c r="Z275" s="12">
        <f t="shared" ca="1" si="196"/>
        <v>2.5462962962962961E-4</v>
      </c>
      <c r="AA275" s="12">
        <f t="shared" ca="1" si="197"/>
        <v>0.85790509259259218</v>
      </c>
      <c r="AB275" s="10">
        <f t="shared" ca="1" si="198"/>
        <v>0.85790509259259218</v>
      </c>
      <c r="AC275" s="45">
        <f t="shared" ca="1" si="220"/>
        <v>0</v>
      </c>
      <c r="AD275" s="10">
        <f t="shared" ca="1" si="199"/>
        <v>0.85790509259259218</v>
      </c>
      <c r="AE275" s="9">
        <f t="shared" ca="1" si="212"/>
        <v>22</v>
      </c>
      <c r="AF275" s="10">
        <f t="shared" ca="1" si="200"/>
        <v>2.5462962962962961E-4</v>
      </c>
      <c r="AG275" s="10">
        <f t="shared" ca="1" si="201"/>
        <v>0.85815972222222181</v>
      </c>
      <c r="AH275" s="9" t="str">
        <f t="shared" ca="1" si="213"/>
        <v>Bowl</v>
      </c>
      <c r="AI275" s="8">
        <f t="shared" ca="1" si="202"/>
        <v>0.85815972222222181</v>
      </c>
      <c r="AJ275" s="23">
        <f t="shared" ca="1" si="203"/>
        <v>0</v>
      </c>
      <c r="AK275" s="8">
        <f t="shared" ca="1" si="204"/>
        <v>0.85815972222222181</v>
      </c>
      <c r="AL275" s="7">
        <f t="shared" ca="1" si="214"/>
        <v>12</v>
      </c>
      <c r="AM275" s="8">
        <f t="shared" ca="1" si="205"/>
        <v>1.3888888888888889E-4</v>
      </c>
      <c r="AN275" s="8">
        <f t="shared" ca="1" si="206"/>
        <v>0.85829861111111072</v>
      </c>
      <c r="AO275" s="7" t="str">
        <f t="shared" ca="1" si="215"/>
        <v>Debit</v>
      </c>
      <c r="AP275" s="1">
        <f t="shared" ca="1" si="207"/>
        <v>2.0254629629629095E-3</v>
      </c>
      <c r="AQ275" s="1">
        <f t="shared" ca="1" si="208"/>
        <v>1.4351851851851852E-3</v>
      </c>
      <c r="AR275">
        <f t="shared" si="209"/>
        <v>1</v>
      </c>
      <c r="AS275" s="33">
        <f t="shared" ca="1" si="210"/>
        <v>2.0254629629629095E-3</v>
      </c>
      <c r="AT275" s="33">
        <f t="shared" ca="1" si="211"/>
        <v>1.4351851851851852E-3</v>
      </c>
      <c r="AU275" s="28"/>
      <c r="AX275">
        <f t="shared" si="221"/>
        <v>271</v>
      </c>
      <c r="AY275" s="33">
        <v>6.2718753977347643E-4</v>
      </c>
    </row>
    <row r="276" spans="1:51" ht="15" customHeight="1">
      <c r="A276" s="2">
        <v>47</v>
      </c>
      <c r="B276" s="1">
        <f t="shared" si="178"/>
        <v>5.4398148148148144E-4</v>
      </c>
      <c r="C276" s="5">
        <f t="shared" si="179"/>
        <v>0.85538194444444415</v>
      </c>
      <c r="D276" s="18">
        <f t="shared" si="180"/>
        <v>0.85538194444444415</v>
      </c>
      <c r="E276" s="21">
        <f t="shared" ca="1" si="181"/>
        <v>0</v>
      </c>
      <c r="F276" s="18">
        <f t="shared" ca="1" si="182"/>
        <v>0.85538194444444415</v>
      </c>
      <c r="G276" s="25">
        <f t="shared" ca="1" si="216"/>
        <v>15</v>
      </c>
      <c r="H276" s="18">
        <f t="shared" ca="1" si="183"/>
        <v>1.7361111111111112E-4</v>
      </c>
      <c r="I276" s="18">
        <f t="shared" ca="1" si="184"/>
        <v>0.85555555555555529</v>
      </c>
      <c r="J276" s="16">
        <f t="shared" ca="1" si="185"/>
        <v>0.85555555555555529</v>
      </c>
      <c r="K276" s="23">
        <f t="shared" ca="1" si="186"/>
        <v>2.3495370370368862E-3</v>
      </c>
      <c r="L276" s="16">
        <f t="shared" ca="1" si="187"/>
        <v>0.85790509259259218</v>
      </c>
      <c r="M276" s="15">
        <f t="shared" ca="1" si="217"/>
        <v>22</v>
      </c>
      <c r="N276" s="16">
        <f t="shared" ca="1" si="188"/>
        <v>2.5462962962962961E-4</v>
      </c>
      <c r="O276" s="16">
        <f t="shared" ca="1" si="189"/>
        <v>0.85815972222222181</v>
      </c>
      <c r="P276" s="14">
        <f t="shared" ca="1" si="190"/>
        <v>0.85815972222222181</v>
      </c>
      <c r="Q276" s="23">
        <f>0</f>
        <v>0</v>
      </c>
      <c r="R276" s="14">
        <f t="shared" ca="1" si="191"/>
        <v>0.85815972222222181</v>
      </c>
      <c r="S276" s="13">
        <f t="shared" ca="1" si="218"/>
        <v>43</v>
      </c>
      <c r="T276" s="14">
        <f t="shared" ca="1" si="192"/>
        <v>4.9768518518518521E-4</v>
      </c>
      <c r="U276" s="14">
        <f t="shared" ca="1" si="193"/>
        <v>0.85865740740740704</v>
      </c>
      <c r="V276" s="12">
        <f t="shared" ca="1" si="194"/>
        <v>0.85865740740740704</v>
      </c>
      <c r="W276" s="23">
        <f>0</f>
        <v>0</v>
      </c>
      <c r="X276" s="12">
        <f t="shared" ca="1" si="195"/>
        <v>0.85865740740740704</v>
      </c>
      <c r="Y276" s="11">
        <f t="shared" ca="1" si="219"/>
        <v>44</v>
      </c>
      <c r="Z276" s="12">
        <f t="shared" ca="1" si="196"/>
        <v>5.0925925925925921E-4</v>
      </c>
      <c r="AA276" s="12">
        <f t="shared" ca="1" si="197"/>
        <v>0.8591666666666663</v>
      </c>
      <c r="AB276" s="10">
        <f t="shared" ca="1" si="198"/>
        <v>0.8591666666666663</v>
      </c>
      <c r="AC276" s="45">
        <f t="shared" ca="1" si="220"/>
        <v>0</v>
      </c>
      <c r="AD276" s="10">
        <f t="shared" ca="1" si="199"/>
        <v>0.8591666666666663</v>
      </c>
      <c r="AE276" s="9">
        <f t="shared" ca="1" si="212"/>
        <v>50</v>
      </c>
      <c r="AF276" s="10">
        <f t="shared" ca="1" si="200"/>
        <v>5.7870370370370367E-4</v>
      </c>
      <c r="AG276" s="10">
        <f t="shared" ca="1" si="201"/>
        <v>0.85974537037037002</v>
      </c>
      <c r="AH276" s="9" t="str">
        <f t="shared" ca="1" si="213"/>
        <v>Bowl</v>
      </c>
      <c r="AI276" s="8">
        <f t="shared" ca="1" si="202"/>
        <v>0.85974537037037002</v>
      </c>
      <c r="AJ276" s="23">
        <f t="shared" ca="1" si="203"/>
        <v>0</v>
      </c>
      <c r="AK276" s="8">
        <f t="shared" ca="1" si="204"/>
        <v>0.85974537037037002</v>
      </c>
      <c r="AL276" s="7">
        <f t="shared" ca="1" si="214"/>
        <v>39</v>
      </c>
      <c r="AM276" s="8">
        <f t="shared" ca="1" si="205"/>
        <v>4.5138888888888887E-4</v>
      </c>
      <c r="AN276" s="8">
        <f t="shared" ca="1" si="206"/>
        <v>0.86019675925925887</v>
      </c>
      <c r="AO276" s="7" t="str">
        <f t="shared" ca="1" si="215"/>
        <v>Cash</v>
      </c>
      <c r="AP276" s="1">
        <f t="shared" ca="1" si="207"/>
        <v>2.3495370370368862E-3</v>
      </c>
      <c r="AQ276" s="1">
        <f t="shared" ca="1" si="208"/>
        <v>2.4652777777777776E-3</v>
      </c>
      <c r="AR276">
        <f t="shared" si="209"/>
        <v>1</v>
      </c>
      <c r="AS276" s="33">
        <f t="shared" ca="1" si="210"/>
        <v>2.3495370370368862E-3</v>
      </c>
      <c r="AT276" s="33">
        <f t="shared" ca="1" si="211"/>
        <v>2.4652777777777776E-3</v>
      </c>
      <c r="AU276" s="28"/>
      <c r="AX276">
        <f t="shared" si="221"/>
        <v>272</v>
      </c>
      <c r="AY276" s="33">
        <v>8.0465667557598887E-4</v>
      </c>
    </row>
    <row r="277" spans="1:51" ht="15" customHeight="1">
      <c r="A277" s="2">
        <v>25</v>
      </c>
      <c r="B277" s="1">
        <f t="shared" si="178"/>
        <v>2.8935185185185184E-4</v>
      </c>
      <c r="C277" s="5">
        <f t="shared" si="179"/>
        <v>0.85567129629629601</v>
      </c>
      <c r="D277" s="18">
        <f t="shared" si="180"/>
        <v>0.85567129629629601</v>
      </c>
      <c r="E277" s="21">
        <f t="shared" ca="1" si="181"/>
        <v>0</v>
      </c>
      <c r="F277" s="18">
        <f t="shared" ca="1" si="182"/>
        <v>0.85567129629629601</v>
      </c>
      <c r="G277" s="25">
        <f t="shared" ca="1" si="216"/>
        <v>17</v>
      </c>
      <c r="H277" s="18">
        <f t="shared" ca="1" si="183"/>
        <v>1.9675925925925926E-4</v>
      </c>
      <c r="I277" s="18">
        <f t="shared" ca="1" si="184"/>
        <v>0.85586805555555523</v>
      </c>
      <c r="J277" s="16">
        <f t="shared" ca="1" si="185"/>
        <v>0.85586805555555523</v>
      </c>
      <c r="K277" s="23">
        <f t="shared" ca="1" si="186"/>
        <v>3.2986111111110716E-3</v>
      </c>
      <c r="L277" s="16">
        <f t="shared" ca="1" si="187"/>
        <v>0.8591666666666663</v>
      </c>
      <c r="M277" s="15">
        <f t="shared" ca="1" si="217"/>
        <v>13</v>
      </c>
      <c r="N277" s="16">
        <f t="shared" ca="1" si="188"/>
        <v>1.5046296296296297E-4</v>
      </c>
      <c r="O277" s="16">
        <f t="shared" ca="1" si="189"/>
        <v>0.85931712962962925</v>
      </c>
      <c r="P277" s="14">
        <f t="shared" ca="1" si="190"/>
        <v>0.85931712962962925</v>
      </c>
      <c r="Q277" s="23">
        <f>0</f>
        <v>0</v>
      </c>
      <c r="R277" s="14">
        <f t="shared" ca="1" si="191"/>
        <v>0.85931712962962925</v>
      </c>
      <c r="S277" s="13">
        <f t="shared" ca="1" si="218"/>
        <v>32</v>
      </c>
      <c r="T277" s="14">
        <f t="shared" ca="1" si="192"/>
        <v>3.7037037037037035E-4</v>
      </c>
      <c r="U277" s="14">
        <f t="shared" ca="1" si="193"/>
        <v>0.8596874999999996</v>
      </c>
      <c r="V277" s="12">
        <f t="shared" ca="1" si="194"/>
        <v>0.8596874999999996</v>
      </c>
      <c r="W277" s="23">
        <f>0</f>
        <v>0</v>
      </c>
      <c r="X277" s="12">
        <f t="shared" ca="1" si="195"/>
        <v>0.8596874999999996</v>
      </c>
      <c r="Y277" s="11">
        <f t="shared" ca="1" si="219"/>
        <v>35</v>
      </c>
      <c r="Z277" s="12">
        <f t="shared" ca="1" si="196"/>
        <v>4.0509259259259258E-4</v>
      </c>
      <c r="AA277" s="12">
        <f t="shared" ca="1" si="197"/>
        <v>0.86009259259259219</v>
      </c>
      <c r="AB277" s="10">
        <f t="shared" ca="1" si="198"/>
        <v>0.86009259259259219</v>
      </c>
      <c r="AC277" s="45">
        <f t="shared" ca="1" si="220"/>
        <v>0</v>
      </c>
      <c r="AD277" s="10">
        <f t="shared" ca="1" si="199"/>
        <v>0.86009259259259219</v>
      </c>
      <c r="AE277" s="9">
        <f t="shared" ca="1" si="212"/>
        <v>40</v>
      </c>
      <c r="AF277" s="10">
        <f t="shared" ca="1" si="200"/>
        <v>4.6296296296296298E-4</v>
      </c>
      <c r="AG277" s="10">
        <f t="shared" ca="1" si="201"/>
        <v>0.86055555555555518</v>
      </c>
      <c r="AH277" s="9" t="str">
        <f t="shared" ca="1" si="213"/>
        <v>Bowl</v>
      </c>
      <c r="AI277" s="8">
        <f t="shared" ca="1" si="202"/>
        <v>0.86055555555555518</v>
      </c>
      <c r="AJ277" s="23">
        <f t="shared" ca="1" si="203"/>
        <v>0</v>
      </c>
      <c r="AK277" s="8">
        <f t="shared" ca="1" si="204"/>
        <v>0.86055555555555518</v>
      </c>
      <c r="AL277" s="7">
        <f t="shared" ca="1" si="214"/>
        <v>16</v>
      </c>
      <c r="AM277" s="8">
        <f t="shared" ca="1" si="205"/>
        <v>1.8518518518518518E-4</v>
      </c>
      <c r="AN277" s="8">
        <f t="shared" ca="1" si="206"/>
        <v>0.86074074074074036</v>
      </c>
      <c r="AO277" s="7" t="str">
        <f t="shared" ca="1" si="215"/>
        <v>Debit</v>
      </c>
      <c r="AP277" s="1">
        <f t="shared" ca="1" si="207"/>
        <v>3.2986111111110716E-3</v>
      </c>
      <c r="AQ277" s="1">
        <f t="shared" ca="1" si="208"/>
        <v>1.770833333333333E-3</v>
      </c>
      <c r="AR277">
        <f t="shared" si="209"/>
        <v>1</v>
      </c>
      <c r="AS277" s="33">
        <f t="shared" ca="1" si="210"/>
        <v>3.2986111111110716E-3</v>
      </c>
      <c r="AT277" s="33">
        <f t="shared" ca="1" si="211"/>
        <v>1.770833333333333E-3</v>
      </c>
      <c r="AU277" s="28"/>
      <c r="AX277">
        <f t="shared" si="221"/>
        <v>273</v>
      </c>
      <c r="AY277" s="33">
        <v>7.9491218022158879E-4</v>
      </c>
    </row>
    <row r="278" spans="1:51" ht="15" customHeight="1">
      <c r="A278" s="2">
        <v>57</v>
      </c>
      <c r="B278" s="1">
        <f t="shared" si="178"/>
        <v>6.5972222222222224E-4</v>
      </c>
      <c r="C278" s="5">
        <f t="shared" si="179"/>
        <v>0.85633101851851823</v>
      </c>
      <c r="D278" s="18">
        <f t="shared" si="180"/>
        <v>0.85633101851851823</v>
      </c>
      <c r="E278" s="21">
        <f t="shared" ca="1" si="181"/>
        <v>0</v>
      </c>
      <c r="F278" s="18">
        <f t="shared" ca="1" si="182"/>
        <v>0.85633101851851823</v>
      </c>
      <c r="G278" s="25">
        <f t="shared" ca="1" si="216"/>
        <v>25</v>
      </c>
      <c r="H278" s="18">
        <f t="shared" ca="1" si="183"/>
        <v>2.8935185185185184E-4</v>
      </c>
      <c r="I278" s="18">
        <f t="shared" ca="1" si="184"/>
        <v>0.85662037037037009</v>
      </c>
      <c r="J278" s="16">
        <f t="shared" ca="1" si="185"/>
        <v>0.85662037037037009</v>
      </c>
      <c r="K278" s="23">
        <f t="shared" ca="1" si="186"/>
        <v>3.4722222222220989E-3</v>
      </c>
      <c r="L278" s="16">
        <f t="shared" ca="1" si="187"/>
        <v>0.86009259259259219</v>
      </c>
      <c r="M278" s="15">
        <f t="shared" ca="1" si="217"/>
        <v>34</v>
      </c>
      <c r="N278" s="16">
        <f t="shared" ca="1" si="188"/>
        <v>3.9351851851851852E-4</v>
      </c>
      <c r="O278" s="16">
        <f t="shared" ca="1" si="189"/>
        <v>0.86048611111111073</v>
      </c>
      <c r="P278" s="14">
        <f t="shared" ca="1" si="190"/>
        <v>0.86048611111111073</v>
      </c>
      <c r="Q278" s="23">
        <f>0</f>
        <v>0</v>
      </c>
      <c r="R278" s="14">
        <f t="shared" ca="1" si="191"/>
        <v>0.86048611111111073</v>
      </c>
      <c r="S278" s="13">
        <f t="shared" ca="1" si="218"/>
        <v>17</v>
      </c>
      <c r="T278" s="14">
        <f t="shared" ca="1" si="192"/>
        <v>1.9675925925925926E-4</v>
      </c>
      <c r="U278" s="14">
        <f t="shared" ca="1" si="193"/>
        <v>0.86068287037036995</v>
      </c>
      <c r="V278" s="12">
        <f t="shared" ca="1" si="194"/>
        <v>0.86068287037036995</v>
      </c>
      <c r="W278" s="23">
        <f>0</f>
        <v>0</v>
      </c>
      <c r="X278" s="12">
        <f t="shared" ca="1" si="195"/>
        <v>0.86068287037036995</v>
      </c>
      <c r="Y278" s="11">
        <f t="shared" ca="1" si="219"/>
        <v>41</v>
      </c>
      <c r="Z278" s="12">
        <f t="shared" ca="1" si="196"/>
        <v>4.7453703703703704E-4</v>
      </c>
      <c r="AA278" s="12">
        <f t="shared" ca="1" si="197"/>
        <v>0.86115740740740698</v>
      </c>
      <c r="AB278" s="10">
        <f t="shared" ca="1" si="198"/>
        <v>0.86115740740740698</v>
      </c>
      <c r="AC278" s="45">
        <f t="shared" ca="1" si="220"/>
        <v>0</v>
      </c>
      <c r="AD278" s="10">
        <f t="shared" ca="1" si="199"/>
        <v>0.86115740740740698</v>
      </c>
      <c r="AE278" s="9">
        <f t="shared" ca="1" si="212"/>
        <v>44</v>
      </c>
      <c r="AF278" s="10">
        <f t="shared" ca="1" si="200"/>
        <v>5.0925925925925921E-4</v>
      </c>
      <c r="AG278" s="10">
        <f t="shared" ca="1" si="201"/>
        <v>0.86166666666666625</v>
      </c>
      <c r="AH278" s="9" t="str">
        <f t="shared" ca="1" si="213"/>
        <v>Quesadilla</v>
      </c>
      <c r="AI278" s="8">
        <f t="shared" ca="1" si="202"/>
        <v>0.86166666666666625</v>
      </c>
      <c r="AJ278" s="23">
        <f t="shared" ca="1" si="203"/>
        <v>0</v>
      </c>
      <c r="AK278" s="8">
        <f t="shared" ca="1" si="204"/>
        <v>0.86166666666666625</v>
      </c>
      <c r="AL278" s="7">
        <f t="shared" ca="1" si="214"/>
        <v>13</v>
      </c>
      <c r="AM278" s="8">
        <f t="shared" ca="1" si="205"/>
        <v>1.5046296296296297E-4</v>
      </c>
      <c r="AN278" s="8">
        <f t="shared" ca="1" si="206"/>
        <v>0.8618171296296292</v>
      </c>
      <c r="AO278" s="7" t="str">
        <f t="shared" ca="1" si="215"/>
        <v>Debit</v>
      </c>
      <c r="AP278" s="1">
        <f t="shared" ca="1" si="207"/>
        <v>3.4722222222220989E-3</v>
      </c>
      <c r="AQ278" s="1">
        <f t="shared" ca="1" si="208"/>
        <v>2.0138888888888888E-3</v>
      </c>
      <c r="AR278">
        <f t="shared" si="209"/>
        <v>1</v>
      </c>
      <c r="AS278" s="33">
        <f t="shared" ca="1" si="210"/>
        <v>3.4722222222220989E-3</v>
      </c>
      <c r="AT278" s="33">
        <f t="shared" ca="1" si="211"/>
        <v>2.0138888888888888E-3</v>
      </c>
      <c r="AU278" s="28"/>
      <c r="AX278">
        <f t="shared" si="221"/>
        <v>274</v>
      </c>
      <c r="AY278" s="33">
        <v>6.8386470663107024E-4</v>
      </c>
    </row>
    <row r="279" spans="1:51" ht="15" customHeight="1">
      <c r="A279" s="2">
        <v>134</v>
      </c>
      <c r="B279" s="1">
        <f t="shared" si="178"/>
        <v>1.5509259259259259E-3</v>
      </c>
      <c r="C279" s="5">
        <f t="shared" si="179"/>
        <v>0.8578819444444441</v>
      </c>
      <c r="D279" s="18">
        <f t="shared" si="180"/>
        <v>0.8578819444444441</v>
      </c>
      <c r="E279" s="21">
        <f t="shared" ca="1" si="181"/>
        <v>0</v>
      </c>
      <c r="F279" s="18">
        <f t="shared" ca="1" si="182"/>
        <v>0.8578819444444441</v>
      </c>
      <c r="G279" s="25">
        <f t="shared" ca="1" si="216"/>
        <v>28</v>
      </c>
      <c r="H279" s="18">
        <f t="shared" ca="1" si="183"/>
        <v>3.2407407407407406E-4</v>
      </c>
      <c r="I279" s="18">
        <f t="shared" ca="1" si="184"/>
        <v>0.85820601851851819</v>
      </c>
      <c r="J279" s="16">
        <f t="shared" ca="1" si="185"/>
        <v>0.85820601851851819</v>
      </c>
      <c r="K279" s="23">
        <f t="shared" ca="1" si="186"/>
        <v>2.9513888888887951E-3</v>
      </c>
      <c r="L279" s="16">
        <f t="shared" ca="1" si="187"/>
        <v>0.86115740740740698</v>
      </c>
      <c r="M279" s="15">
        <f t="shared" ca="1" si="217"/>
        <v>27</v>
      </c>
      <c r="N279" s="16">
        <f t="shared" ca="1" si="188"/>
        <v>3.1250000000000001E-4</v>
      </c>
      <c r="O279" s="16">
        <f t="shared" ca="1" si="189"/>
        <v>0.86146990740740703</v>
      </c>
      <c r="P279" s="14">
        <f t="shared" ca="1" si="190"/>
        <v>0.86146990740740703</v>
      </c>
      <c r="Q279" s="23">
        <f>0</f>
        <v>0</v>
      </c>
      <c r="R279" s="14">
        <f t="shared" ca="1" si="191"/>
        <v>0.86146990740740703</v>
      </c>
      <c r="S279" s="13">
        <f t="shared" ca="1" si="218"/>
        <v>29</v>
      </c>
      <c r="T279" s="14">
        <f t="shared" ca="1" si="192"/>
        <v>3.3564814814814812E-4</v>
      </c>
      <c r="U279" s="14">
        <f t="shared" ca="1" si="193"/>
        <v>0.86180555555555516</v>
      </c>
      <c r="V279" s="12">
        <f t="shared" ca="1" si="194"/>
        <v>0.86180555555555516</v>
      </c>
      <c r="W279" s="23">
        <f>0</f>
        <v>0</v>
      </c>
      <c r="X279" s="12">
        <f t="shared" ca="1" si="195"/>
        <v>0.86180555555555516</v>
      </c>
      <c r="Y279" s="11">
        <f t="shared" ca="1" si="219"/>
        <v>29</v>
      </c>
      <c r="Z279" s="12">
        <f t="shared" ca="1" si="196"/>
        <v>3.3564814814814812E-4</v>
      </c>
      <c r="AA279" s="12">
        <f t="shared" ca="1" si="197"/>
        <v>0.86214120370370328</v>
      </c>
      <c r="AB279" s="10">
        <f t="shared" ca="1" si="198"/>
        <v>0.86214120370370328</v>
      </c>
      <c r="AC279" s="45">
        <f t="shared" ca="1" si="220"/>
        <v>0</v>
      </c>
      <c r="AD279" s="10">
        <f t="shared" ca="1" si="199"/>
        <v>0.86214120370370328</v>
      </c>
      <c r="AE279" s="9">
        <f t="shared" ca="1" si="212"/>
        <v>21</v>
      </c>
      <c r="AF279" s="10">
        <f t="shared" ca="1" si="200"/>
        <v>2.4305555555555555E-4</v>
      </c>
      <c r="AG279" s="10">
        <f t="shared" ca="1" si="201"/>
        <v>0.86238425925925888</v>
      </c>
      <c r="AH279" s="9" t="str">
        <f t="shared" ca="1" si="213"/>
        <v>Bowl</v>
      </c>
      <c r="AI279" s="8">
        <f t="shared" ca="1" si="202"/>
        <v>0.86238425925925888</v>
      </c>
      <c r="AJ279" s="23">
        <f t="shared" ca="1" si="203"/>
        <v>0</v>
      </c>
      <c r="AK279" s="8">
        <f t="shared" ca="1" si="204"/>
        <v>0.86238425925925888</v>
      </c>
      <c r="AL279" s="7">
        <f t="shared" ca="1" si="214"/>
        <v>25</v>
      </c>
      <c r="AM279" s="8">
        <f t="shared" ca="1" si="205"/>
        <v>2.8935185185185184E-4</v>
      </c>
      <c r="AN279" s="8">
        <f t="shared" ca="1" si="206"/>
        <v>0.86267361111111074</v>
      </c>
      <c r="AO279" s="7" t="str">
        <f t="shared" ca="1" si="215"/>
        <v>Debit</v>
      </c>
      <c r="AP279" s="1">
        <f t="shared" ca="1" si="207"/>
        <v>2.9513888888887951E-3</v>
      </c>
      <c r="AQ279" s="1">
        <f t="shared" ca="1" si="208"/>
        <v>1.8402777777777777E-3</v>
      </c>
      <c r="AR279">
        <f t="shared" si="209"/>
        <v>1</v>
      </c>
      <c r="AS279" s="33">
        <f t="shared" ca="1" si="210"/>
        <v>2.9513888888887951E-3</v>
      </c>
      <c r="AT279" s="33">
        <f t="shared" ca="1" si="211"/>
        <v>1.8402777777777777E-3</v>
      </c>
      <c r="AU279" s="28"/>
      <c r="AX279">
        <f t="shared" si="221"/>
        <v>275</v>
      </c>
      <c r="AY279" s="33">
        <v>7.3962708412884525E-4</v>
      </c>
    </row>
    <row r="280" spans="1:51" ht="15" customHeight="1">
      <c r="A280" s="2">
        <v>164</v>
      </c>
      <c r="B280" s="1">
        <f t="shared" si="178"/>
        <v>1.8981481481481482E-3</v>
      </c>
      <c r="C280" s="5">
        <f t="shared" si="179"/>
        <v>0.85978009259259225</v>
      </c>
      <c r="D280" s="18">
        <f t="shared" si="180"/>
        <v>0.85978009259259225</v>
      </c>
      <c r="E280" s="21">
        <f t="shared" ca="1" si="181"/>
        <v>0</v>
      </c>
      <c r="F280" s="18">
        <f t="shared" ca="1" si="182"/>
        <v>0.85978009259259225</v>
      </c>
      <c r="G280" s="25">
        <f t="shared" ca="1" si="216"/>
        <v>18</v>
      </c>
      <c r="H280" s="18">
        <f t="shared" ca="1" si="183"/>
        <v>2.0833333333333335E-4</v>
      </c>
      <c r="I280" s="18">
        <f t="shared" ca="1" si="184"/>
        <v>0.85998842592592561</v>
      </c>
      <c r="J280" s="16">
        <f t="shared" ca="1" si="185"/>
        <v>0.85998842592592561</v>
      </c>
      <c r="K280" s="23">
        <f t="shared" ca="1" si="186"/>
        <v>2.1527777777776702E-3</v>
      </c>
      <c r="L280" s="16">
        <f t="shared" ca="1" si="187"/>
        <v>0.86214120370370328</v>
      </c>
      <c r="M280" s="15">
        <f t="shared" ca="1" si="217"/>
        <v>31</v>
      </c>
      <c r="N280" s="16">
        <f t="shared" ca="1" si="188"/>
        <v>3.5879629629629629E-4</v>
      </c>
      <c r="O280" s="16">
        <f t="shared" ca="1" si="189"/>
        <v>0.8624999999999996</v>
      </c>
      <c r="P280" s="14">
        <f t="shared" ca="1" si="190"/>
        <v>0.8624999999999996</v>
      </c>
      <c r="Q280" s="23">
        <f>0</f>
        <v>0</v>
      </c>
      <c r="R280" s="14">
        <f t="shared" ca="1" si="191"/>
        <v>0.8624999999999996</v>
      </c>
      <c r="S280" s="13">
        <f t="shared" ca="1" si="218"/>
        <v>26</v>
      </c>
      <c r="T280" s="14">
        <f t="shared" ca="1" si="192"/>
        <v>3.0092592592592595E-4</v>
      </c>
      <c r="U280" s="14">
        <f t="shared" ca="1" si="193"/>
        <v>0.8628009259259255</v>
      </c>
      <c r="V280" s="12">
        <f t="shared" ca="1" si="194"/>
        <v>0.8628009259259255</v>
      </c>
      <c r="W280" s="23">
        <f>0</f>
        <v>0</v>
      </c>
      <c r="X280" s="12">
        <f t="shared" ca="1" si="195"/>
        <v>0.8628009259259255</v>
      </c>
      <c r="Y280" s="11">
        <f t="shared" ca="1" si="219"/>
        <v>25</v>
      </c>
      <c r="Z280" s="12">
        <f t="shared" ca="1" si="196"/>
        <v>2.8935185185185184E-4</v>
      </c>
      <c r="AA280" s="12">
        <f t="shared" ca="1" si="197"/>
        <v>0.86309027777777736</v>
      </c>
      <c r="AB280" s="10">
        <f t="shared" ca="1" si="198"/>
        <v>0.86309027777777736</v>
      </c>
      <c r="AC280" s="45">
        <f t="shared" ca="1" si="220"/>
        <v>0</v>
      </c>
      <c r="AD280" s="10">
        <f t="shared" ca="1" si="199"/>
        <v>0.86309027777777736</v>
      </c>
      <c r="AE280" s="9">
        <f t="shared" ca="1" si="212"/>
        <v>48</v>
      </c>
      <c r="AF280" s="10">
        <f t="shared" ca="1" si="200"/>
        <v>5.5555555555555556E-4</v>
      </c>
      <c r="AG280" s="10">
        <f t="shared" ca="1" si="201"/>
        <v>0.86364583333333289</v>
      </c>
      <c r="AH280" s="9" t="str">
        <f t="shared" ca="1" si="213"/>
        <v>Bowl</v>
      </c>
      <c r="AI280" s="8">
        <f t="shared" ca="1" si="202"/>
        <v>0.86364583333333289</v>
      </c>
      <c r="AJ280" s="23">
        <f t="shared" ca="1" si="203"/>
        <v>0</v>
      </c>
      <c r="AK280" s="8">
        <f t="shared" ca="1" si="204"/>
        <v>0.86364583333333289</v>
      </c>
      <c r="AL280" s="7">
        <f t="shared" ca="1" si="214"/>
        <v>28</v>
      </c>
      <c r="AM280" s="8">
        <f t="shared" ca="1" si="205"/>
        <v>3.2407407407407406E-4</v>
      </c>
      <c r="AN280" s="8">
        <f t="shared" ca="1" si="206"/>
        <v>0.86396990740740698</v>
      </c>
      <c r="AO280" s="7" t="str">
        <f t="shared" ca="1" si="215"/>
        <v>Debit</v>
      </c>
      <c r="AP280" s="1">
        <f t="shared" ca="1" si="207"/>
        <v>2.1527777777776702E-3</v>
      </c>
      <c r="AQ280" s="1">
        <f t="shared" ca="1" si="208"/>
        <v>2.0370370370370369E-3</v>
      </c>
      <c r="AR280">
        <f t="shared" si="209"/>
        <v>1</v>
      </c>
      <c r="AS280" s="33">
        <f t="shared" ca="1" si="210"/>
        <v>2.1527777777776702E-3</v>
      </c>
      <c r="AT280" s="33">
        <f t="shared" ca="1" si="211"/>
        <v>2.0370370370370369E-3</v>
      </c>
      <c r="AU280" s="28"/>
      <c r="AX280">
        <f t="shared" si="221"/>
        <v>276</v>
      </c>
      <c r="AY280" s="33">
        <v>9.2787482499691364E-4</v>
      </c>
    </row>
    <row r="281" spans="1:51" ht="15" customHeight="1">
      <c r="A281" s="2">
        <v>103</v>
      </c>
      <c r="B281" s="1">
        <f t="shared" si="178"/>
        <v>1.1921296296296296E-3</v>
      </c>
      <c r="C281" s="5">
        <f t="shared" si="179"/>
        <v>0.86097222222222192</v>
      </c>
      <c r="D281" s="18">
        <f t="shared" si="180"/>
        <v>0.86097222222222192</v>
      </c>
      <c r="E281" s="21">
        <f t="shared" ca="1" si="181"/>
        <v>0</v>
      </c>
      <c r="F281" s="18">
        <f t="shared" ca="1" si="182"/>
        <v>0.86097222222222192</v>
      </c>
      <c r="G281" s="25">
        <f t="shared" ca="1" si="216"/>
        <v>18</v>
      </c>
      <c r="H281" s="18">
        <f t="shared" ca="1" si="183"/>
        <v>2.0833333333333335E-4</v>
      </c>
      <c r="I281" s="18">
        <f t="shared" ca="1" si="184"/>
        <v>0.86118055555555528</v>
      </c>
      <c r="J281" s="16">
        <f t="shared" ca="1" si="185"/>
        <v>0.86118055555555528</v>
      </c>
      <c r="K281" s="23">
        <f t="shared" ca="1" si="186"/>
        <v>1.9097222222220767E-3</v>
      </c>
      <c r="L281" s="16">
        <f t="shared" ca="1" si="187"/>
        <v>0.86309027777777736</v>
      </c>
      <c r="M281" s="15">
        <f t="shared" ca="1" si="217"/>
        <v>15</v>
      </c>
      <c r="N281" s="16">
        <f t="shared" ca="1" si="188"/>
        <v>1.7361111111111112E-4</v>
      </c>
      <c r="O281" s="16">
        <f t="shared" ca="1" si="189"/>
        <v>0.8632638888888885</v>
      </c>
      <c r="P281" s="14">
        <f t="shared" ca="1" si="190"/>
        <v>0.8632638888888885</v>
      </c>
      <c r="Q281" s="23">
        <f>0</f>
        <v>0</v>
      </c>
      <c r="R281" s="14">
        <f t="shared" ca="1" si="191"/>
        <v>0.8632638888888885</v>
      </c>
      <c r="S281" s="13">
        <f t="shared" ca="1" si="218"/>
        <v>23</v>
      </c>
      <c r="T281" s="14">
        <f t="shared" ca="1" si="192"/>
        <v>2.6620370370370372E-4</v>
      </c>
      <c r="U281" s="14">
        <f t="shared" ca="1" si="193"/>
        <v>0.86353009259259217</v>
      </c>
      <c r="V281" s="12">
        <f t="shared" ca="1" si="194"/>
        <v>0.86353009259259217</v>
      </c>
      <c r="W281" s="23">
        <f>0</f>
        <v>0</v>
      </c>
      <c r="X281" s="12">
        <f t="shared" ca="1" si="195"/>
        <v>0.86353009259259217</v>
      </c>
      <c r="Y281" s="11">
        <f t="shared" ca="1" si="219"/>
        <v>44</v>
      </c>
      <c r="Z281" s="12">
        <f t="shared" ca="1" si="196"/>
        <v>5.0925925925925921E-4</v>
      </c>
      <c r="AA281" s="12">
        <f t="shared" ca="1" si="197"/>
        <v>0.86403935185185143</v>
      </c>
      <c r="AB281" s="10">
        <f t="shared" ca="1" si="198"/>
        <v>0.86403935185185143</v>
      </c>
      <c r="AC281" s="45">
        <f t="shared" ca="1" si="220"/>
        <v>0</v>
      </c>
      <c r="AD281" s="10">
        <f t="shared" ca="1" si="199"/>
        <v>0.86403935185185143</v>
      </c>
      <c r="AE281" s="9">
        <f t="shared" ca="1" si="212"/>
        <v>30</v>
      </c>
      <c r="AF281" s="10">
        <f t="shared" ca="1" si="200"/>
        <v>3.4722222222222224E-4</v>
      </c>
      <c r="AG281" s="10">
        <f t="shared" ca="1" si="201"/>
        <v>0.86438657407407371</v>
      </c>
      <c r="AH281" s="9" t="str">
        <f t="shared" ca="1" si="213"/>
        <v>Bowl</v>
      </c>
      <c r="AI281" s="8">
        <f t="shared" ca="1" si="202"/>
        <v>0.86438657407407371</v>
      </c>
      <c r="AJ281" s="23">
        <f t="shared" ca="1" si="203"/>
        <v>0</v>
      </c>
      <c r="AK281" s="8">
        <f t="shared" ca="1" si="204"/>
        <v>0.86438657407407371</v>
      </c>
      <c r="AL281" s="7">
        <f t="shared" ca="1" si="214"/>
        <v>10</v>
      </c>
      <c r="AM281" s="8">
        <f t="shared" ca="1" si="205"/>
        <v>1.1574074074074075E-4</v>
      </c>
      <c r="AN281" s="8">
        <f t="shared" ca="1" si="206"/>
        <v>0.86450231481481443</v>
      </c>
      <c r="AO281" s="7" t="str">
        <f t="shared" ca="1" si="215"/>
        <v>Debit</v>
      </c>
      <c r="AP281" s="1">
        <f t="shared" ca="1" si="207"/>
        <v>1.9097222222220767E-3</v>
      </c>
      <c r="AQ281" s="1">
        <f t="shared" ca="1" si="208"/>
        <v>1.6203703703703703E-3</v>
      </c>
      <c r="AR281">
        <f t="shared" si="209"/>
        <v>1</v>
      </c>
      <c r="AS281" s="33">
        <f t="shared" ca="1" si="210"/>
        <v>1.9097222222220767E-3</v>
      </c>
      <c r="AT281" s="33">
        <f t="shared" ca="1" si="211"/>
        <v>1.6203703703703703E-3</v>
      </c>
      <c r="AU281" s="28"/>
      <c r="AX281">
        <f t="shared" si="221"/>
        <v>277</v>
      </c>
      <c r="AY281" s="33">
        <v>7.3759863815719615E-4</v>
      </c>
    </row>
    <row r="282" spans="1:51" ht="15" customHeight="1">
      <c r="A282" s="2">
        <v>42</v>
      </c>
      <c r="B282" s="1">
        <f t="shared" si="178"/>
        <v>4.861111111111111E-4</v>
      </c>
      <c r="C282" s="5">
        <f t="shared" si="179"/>
        <v>0.86145833333333299</v>
      </c>
      <c r="D282" s="18">
        <f t="shared" si="180"/>
        <v>0.86145833333333299</v>
      </c>
      <c r="E282" s="21">
        <f t="shared" ca="1" si="181"/>
        <v>0</v>
      </c>
      <c r="F282" s="18">
        <f t="shared" ca="1" si="182"/>
        <v>0.86145833333333299</v>
      </c>
      <c r="G282" s="25">
        <f t="shared" ca="1" si="216"/>
        <v>24</v>
      </c>
      <c r="H282" s="18">
        <f t="shared" ca="1" si="183"/>
        <v>2.7777777777777778E-4</v>
      </c>
      <c r="I282" s="18">
        <f t="shared" ca="1" si="184"/>
        <v>0.86173611111111081</v>
      </c>
      <c r="J282" s="16">
        <f t="shared" ca="1" si="185"/>
        <v>0.86173611111111081</v>
      </c>
      <c r="K282" s="23">
        <f t="shared" ca="1" si="186"/>
        <v>2.3032407407406197E-3</v>
      </c>
      <c r="L282" s="16">
        <f t="shared" ca="1" si="187"/>
        <v>0.86403935185185143</v>
      </c>
      <c r="M282" s="15">
        <f t="shared" ca="1" si="217"/>
        <v>33</v>
      </c>
      <c r="N282" s="16">
        <f t="shared" ca="1" si="188"/>
        <v>3.8194444444444446E-4</v>
      </c>
      <c r="O282" s="16">
        <f t="shared" ca="1" si="189"/>
        <v>0.86442129629629583</v>
      </c>
      <c r="P282" s="14">
        <f t="shared" ca="1" si="190"/>
        <v>0.86442129629629583</v>
      </c>
      <c r="Q282" s="23">
        <f>0</f>
        <v>0</v>
      </c>
      <c r="R282" s="14">
        <f t="shared" ca="1" si="191"/>
        <v>0.86442129629629583</v>
      </c>
      <c r="S282" s="13">
        <f t="shared" ca="1" si="218"/>
        <v>24</v>
      </c>
      <c r="T282" s="14">
        <f t="shared" ca="1" si="192"/>
        <v>2.7777777777777778E-4</v>
      </c>
      <c r="U282" s="14">
        <f t="shared" ca="1" si="193"/>
        <v>0.86469907407407365</v>
      </c>
      <c r="V282" s="12">
        <f t="shared" ca="1" si="194"/>
        <v>0.86469907407407365</v>
      </c>
      <c r="W282" s="23">
        <f>0</f>
        <v>0</v>
      </c>
      <c r="X282" s="12">
        <f t="shared" ca="1" si="195"/>
        <v>0.86469907407407365</v>
      </c>
      <c r="Y282" s="11">
        <f t="shared" ca="1" si="219"/>
        <v>21</v>
      </c>
      <c r="Z282" s="12">
        <f t="shared" ca="1" si="196"/>
        <v>2.4305555555555555E-4</v>
      </c>
      <c r="AA282" s="12">
        <f t="shared" ca="1" si="197"/>
        <v>0.86494212962962924</v>
      </c>
      <c r="AB282" s="10">
        <f t="shared" ca="1" si="198"/>
        <v>0.86494212962962924</v>
      </c>
      <c r="AC282" s="45">
        <f t="shared" ca="1" si="220"/>
        <v>0</v>
      </c>
      <c r="AD282" s="10">
        <f t="shared" ca="1" si="199"/>
        <v>0.86494212962962924</v>
      </c>
      <c r="AE282" s="9">
        <f t="shared" ca="1" si="212"/>
        <v>31</v>
      </c>
      <c r="AF282" s="10">
        <f t="shared" ca="1" si="200"/>
        <v>3.5879629629629629E-4</v>
      </c>
      <c r="AG282" s="10">
        <f t="shared" ca="1" si="201"/>
        <v>0.86530092592592556</v>
      </c>
      <c r="AH282" s="9" t="str">
        <f t="shared" ca="1" si="213"/>
        <v>Bowl</v>
      </c>
      <c r="AI282" s="8">
        <f t="shared" ca="1" si="202"/>
        <v>0.86530092592592556</v>
      </c>
      <c r="AJ282" s="23">
        <f t="shared" ca="1" si="203"/>
        <v>0</v>
      </c>
      <c r="AK282" s="8">
        <f t="shared" ca="1" si="204"/>
        <v>0.86530092592592556</v>
      </c>
      <c r="AL282" s="7">
        <f t="shared" ca="1" si="214"/>
        <v>33</v>
      </c>
      <c r="AM282" s="8">
        <f t="shared" ca="1" si="205"/>
        <v>3.8194444444444446E-4</v>
      </c>
      <c r="AN282" s="8">
        <f t="shared" ca="1" si="206"/>
        <v>0.86568287037036995</v>
      </c>
      <c r="AO282" s="7" t="str">
        <f t="shared" ca="1" si="215"/>
        <v>Cash</v>
      </c>
      <c r="AP282" s="1">
        <f t="shared" ca="1" si="207"/>
        <v>2.3032407407406197E-3</v>
      </c>
      <c r="AQ282" s="1">
        <f t="shared" ca="1" si="208"/>
        <v>1.9212962962962966E-3</v>
      </c>
      <c r="AR282">
        <f t="shared" si="209"/>
        <v>1</v>
      </c>
      <c r="AS282" s="33">
        <f t="shared" ca="1" si="210"/>
        <v>2.3032407407406197E-3</v>
      </c>
      <c r="AT282" s="33">
        <f t="shared" ca="1" si="211"/>
        <v>1.9212962962962966E-3</v>
      </c>
      <c r="AU282" s="28"/>
      <c r="AX282">
        <f t="shared" si="221"/>
        <v>278</v>
      </c>
      <c r="AY282" s="33">
        <v>6.5323914980277751E-4</v>
      </c>
    </row>
    <row r="283" spans="1:51" ht="15" customHeight="1">
      <c r="A283" s="2">
        <v>161</v>
      </c>
      <c r="B283" s="1">
        <f t="shared" si="178"/>
        <v>1.8634259259259259E-3</v>
      </c>
      <c r="C283" s="5">
        <f t="shared" si="179"/>
        <v>0.86332175925925891</v>
      </c>
      <c r="D283" s="18">
        <f t="shared" si="180"/>
        <v>0.86332175925925891</v>
      </c>
      <c r="E283" s="21">
        <f t="shared" ca="1" si="181"/>
        <v>0</v>
      </c>
      <c r="F283" s="18">
        <f t="shared" ca="1" si="182"/>
        <v>0.86332175925925891</v>
      </c>
      <c r="G283" s="25">
        <f t="shared" ca="1" si="216"/>
        <v>10</v>
      </c>
      <c r="H283" s="18">
        <f t="shared" ca="1" si="183"/>
        <v>1.1574074074074075E-4</v>
      </c>
      <c r="I283" s="18">
        <f t="shared" ca="1" si="184"/>
        <v>0.86343749999999964</v>
      </c>
      <c r="J283" s="16">
        <f t="shared" ca="1" si="185"/>
        <v>0.86343749999999964</v>
      </c>
      <c r="K283" s="23">
        <f t="shared" ca="1" si="186"/>
        <v>1.5046296296296058E-3</v>
      </c>
      <c r="L283" s="16">
        <f t="shared" ca="1" si="187"/>
        <v>0.86494212962962924</v>
      </c>
      <c r="M283" s="15">
        <f t="shared" ca="1" si="217"/>
        <v>22</v>
      </c>
      <c r="N283" s="16">
        <f t="shared" ca="1" si="188"/>
        <v>2.5462962962962961E-4</v>
      </c>
      <c r="O283" s="16">
        <f t="shared" ca="1" si="189"/>
        <v>0.86519675925925887</v>
      </c>
      <c r="P283" s="14">
        <f t="shared" ca="1" si="190"/>
        <v>0.86519675925925887</v>
      </c>
      <c r="Q283" s="23">
        <f>0</f>
        <v>0</v>
      </c>
      <c r="R283" s="14">
        <f t="shared" ca="1" si="191"/>
        <v>0.86519675925925887</v>
      </c>
      <c r="S283" s="13">
        <f t="shared" ca="1" si="218"/>
        <v>20</v>
      </c>
      <c r="T283" s="14">
        <f t="shared" ca="1" si="192"/>
        <v>2.3148148148148149E-4</v>
      </c>
      <c r="U283" s="14">
        <f t="shared" ca="1" si="193"/>
        <v>0.86542824074074032</v>
      </c>
      <c r="V283" s="12">
        <f t="shared" ca="1" si="194"/>
        <v>0.86542824074074032</v>
      </c>
      <c r="W283" s="23">
        <f>0</f>
        <v>0</v>
      </c>
      <c r="X283" s="12">
        <f t="shared" ca="1" si="195"/>
        <v>0.86542824074074032</v>
      </c>
      <c r="Y283" s="11">
        <f t="shared" ca="1" si="219"/>
        <v>32</v>
      </c>
      <c r="Z283" s="12">
        <f t="shared" ca="1" si="196"/>
        <v>3.7037037037037035E-4</v>
      </c>
      <c r="AA283" s="12">
        <f t="shared" ca="1" si="197"/>
        <v>0.86579861111111067</v>
      </c>
      <c r="AB283" s="10">
        <f t="shared" ca="1" si="198"/>
        <v>0.86579861111111067</v>
      </c>
      <c r="AC283" s="45">
        <f t="shared" ca="1" si="220"/>
        <v>0</v>
      </c>
      <c r="AD283" s="10">
        <f t="shared" ca="1" si="199"/>
        <v>0.86579861111111067</v>
      </c>
      <c r="AE283" s="9">
        <f t="shared" ca="1" si="212"/>
        <v>22</v>
      </c>
      <c r="AF283" s="10">
        <f t="shared" ca="1" si="200"/>
        <v>2.5462962962962961E-4</v>
      </c>
      <c r="AG283" s="10">
        <f t="shared" ca="1" si="201"/>
        <v>0.8660532407407403</v>
      </c>
      <c r="AH283" s="9" t="str">
        <f t="shared" ca="1" si="213"/>
        <v>Bowl</v>
      </c>
      <c r="AI283" s="8">
        <f t="shared" ca="1" si="202"/>
        <v>0.8660532407407403</v>
      </c>
      <c r="AJ283" s="23">
        <f t="shared" ca="1" si="203"/>
        <v>0</v>
      </c>
      <c r="AK283" s="8">
        <f t="shared" ca="1" si="204"/>
        <v>0.8660532407407403</v>
      </c>
      <c r="AL283" s="7">
        <f t="shared" ca="1" si="214"/>
        <v>21</v>
      </c>
      <c r="AM283" s="8">
        <f t="shared" ca="1" si="205"/>
        <v>2.4305555555555555E-4</v>
      </c>
      <c r="AN283" s="8">
        <f t="shared" ca="1" si="206"/>
        <v>0.8662962962962959</v>
      </c>
      <c r="AO283" s="7" t="str">
        <f t="shared" ca="1" si="215"/>
        <v>Debit</v>
      </c>
      <c r="AP283" s="1">
        <f t="shared" ca="1" si="207"/>
        <v>1.5046296296296058E-3</v>
      </c>
      <c r="AQ283" s="1">
        <f t="shared" ca="1" si="208"/>
        <v>1.4699074074074072E-3</v>
      </c>
      <c r="AR283">
        <f t="shared" si="209"/>
        <v>1</v>
      </c>
      <c r="AS283" s="33">
        <f t="shared" ca="1" si="210"/>
        <v>1.5046296296296058E-3</v>
      </c>
      <c r="AT283" s="33">
        <f t="shared" ca="1" si="211"/>
        <v>1.4699074074074072E-3</v>
      </c>
      <c r="AU283" s="28"/>
      <c r="AX283">
        <f t="shared" si="221"/>
        <v>279</v>
      </c>
      <c r="AY283" s="33">
        <v>5.5826015018462134E-4</v>
      </c>
    </row>
    <row r="284" spans="1:51" ht="15" customHeight="1">
      <c r="A284" s="2">
        <v>7</v>
      </c>
      <c r="B284" s="1">
        <f t="shared" si="178"/>
        <v>8.1018518518518516E-5</v>
      </c>
      <c r="C284" s="5">
        <f t="shared" si="179"/>
        <v>0.86340277777777741</v>
      </c>
      <c r="D284" s="18">
        <f t="shared" si="180"/>
        <v>0.86340277777777741</v>
      </c>
      <c r="E284" s="21">
        <f t="shared" ca="1" si="181"/>
        <v>3.472222222222765E-5</v>
      </c>
      <c r="F284" s="18">
        <f t="shared" ca="1" si="182"/>
        <v>0.86343749999999964</v>
      </c>
      <c r="G284" s="25">
        <f t="shared" ca="1" si="216"/>
        <v>10</v>
      </c>
      <c r="H284" s="18">
        <f t="shared" ca="1" si="183"/>
        <v>1.1574074074074075E-4</v>
      </c>
      <c r="I284" s="18">
        <f t="shared" ca="1" si="184"/>
        <v>0.86355324074074036</v>
      </c>
      <c r="J284" s="16">
        <f t="shared" ca="1" si="185"/>
        <v>0.86355324074074036</v>
      </c>
      <c r="K284" s="23">
        <f t="shared" ca="1" si="186"/>
        <v>2.2453703703703143E-3</v>
      </c>
      <c r="L284" s="16">
        <f t="shared" ca="1" si="187"/>
        <v>0.86579861111111067</v>
      </c>
      <c r="M284" s="15">
        <f t="shared" ca="1" si="217"/>
        <v>29</v>
      </c>
      <c r="N284" s="16">
        <f t="shared" ca="1" si="188"/>
        <v>3.3564814814814812E-4</v>
      </c>
      <c r="O284" s="16">
        <f t="shared" ca="1" si="189"/>
        <v>0.8661342592592588</v>
      </c>
      <c r="P284" s="14">
        <f t="shared" ca="1" si="190"/>
        <v>0.8661342592592588</v>
      </c>
      <c r="Q284" s="23">
        <f>0</f>
        <v>0</v>
      </c>
      <c r="R284" s="14">
        <f t="shared" ca="1" si="191"/>
        <v>0.8661342592592588</v>
      </c>
      <c r="S284" s="13">
        <f t="shared" ca="1" si="218"/>
        <v>38</v>
      </c>
      <c r="T284" s="14">
        <f t="shared" ca="1" si="192"/>
        <v>4.3981481481481481E-4</v>
      </c>
      <c r="U284" s="14">
        <f t="shared" ca="1" si="193"/>
        <v>0.86657407407407361</v>
      </c>
      <c r="V284" s="12">
        <f t="shared" ca="1" si="194"/>
        <v>0.86657407407407361</v>
      </c>
      <c r="W284" s="23">
        <f>0</f>
        <v>0</v>
      </c>
      <c r="X284" s="12">
        <f t="shared" ca="1" si="195"/>
        <v>0.86657407407407361</v>
      </c>
      <c r="Y284" s="11">
        <f t="shared" ca="1" si="219"/>
        <v>40</v>
      </c>
      <c r="Z284" s="12">
        <f t="shared" ca="1" si="196"/>
        <v>4.6296296296296298E-4</v>
      </c>
      <c r="AA284" s="12">
        <f t="shared" ca="1" si="197"/>
        <v>0.86703703703703661</v>
      </c>
      <c r="AB284" s="10">
        <f t="shared" ca="1" si="198"/>
        <v>0.86703703703703661</v>
      </c>
      <c r="AC284" s="45">
        <f t="shared" ca="1" si="220"/>
        <v>0</v>
      </c>
      <c r="AD284" s="10">
        <f t="shared" ca="1" si="199"/>
        <v>0.86703703703703661</v>
      </c>
      <c r="AE284" s="9">
        <f t="shared" ca="1" si="212"/>
        <v>30</v>
      </c>
      <c r="AF284" s="10">
        <f t="shared" ca="1" si="200"/>
        <v>3.4722222222222224E-4</v>
      </c>
      <c r="AG284" s="10">
        <f t="shared" ca="1" si="201"/>
        <v>0.86738425925925888</v>
      </c>
      <c r="AH284" s="9" t="str">
        <f t="shared" ca="1" si="213"/>
        <v>Bowl</v>
      </c>
      <c r="AI284" s="8">
        <f t="shared" ca="1" si="202"/>
        <v>0.86738425925925888</v>
      </c>
      <c r="AJ284" s="23">
        <f t="shared" ca="1" si="203"/>
        <v>0</v>
      </c>
      <c r="AK284" s="8">
        <f t="shared" ca="1" si="204"/>
        <v>0.86738425925925888</v>
      </c>
      <c r="AL284" s="7">
        <f t="shared" ca="1" si="214"/>
        <v>28</v>
      </c>
      <c r="AM284" s="8">
        <f t="shared" ca="1" si="205"/>
        <v>3.2407407407407406E-4</v>
      </c>
      <c r="AN284" s="8">
        <f t="shared" ca="1" si="206"/>
        <v>0.86770833333333297</v>
      </c>
      <c r="AO284" s="7" t="str">
        <f t="shared" ca="1" si="215"/>
        <v>Debit</v>
      </c>
      <c r="AP284" s="1">
        <f t="shared" ca="1" si="207"/>
        <v>2.2800925925925419E-3</v>
      </c>
      <c r="AQ284" s="1">
        <f t="shared" ca="1" si="208"/>
        <v>2.0254629629629629E-3</v>
      </c>
      <c r="AR284">
        <f t="shared" si="209"/>
        <v>1</v>
      </c>
      <c r="AS284" s="33">
        <f t="shared" ca="1" si="210"/>
        <v>2.2800925925925419E-3</v>
      </c>
      <c r="AT284" s="33">
        <f t="shared" ca="1" si="211"/>
        <v>2.0254629629629629E-3</v>
      </c>
      <c r="AU284" s="28"/>
      <c r="AX284">
        <f t="shared" si="221"/>
        <v>280</v>
      </c>
      <c r="AY284" s="33">
        <v>1.0588090238005049E-3</v>
      </c>
    </row>
    <row r="285" spans="1:51" ht="15" customHeight="1">
      <c r="A285" s="2">
        <v>60</v>
      </c>
      <c r="B285" s="1">
        <f t="shared" si="178"/>
        <v>6.9444444444444447E-4</v>
      </c>
      <c r="C285" s="5">
        <f t="shared" si="179"/>
        <v>0.86409722222222185</v>
      </c>
      <c r="D285" s="18">
        <f t="shared" si="180"/>
        <v>0.86409722222222185</v>
      </c>
      <c r="E285" s="21">
        <f t="shared" ca="1" si="181"/>
        <v>0</v>
      </c>
      <c r="F285" s="18">
        <f t="shared" ca="1" si="182"/>
        <v>0.86409722222222185</v>
      </c>
      <c r="G285" s="25">
        <f t="shared" ca="1" si="216"/>
        <v>15</v>
      </c>
      <c r="H285" s="18">
        <f t="shared" ca="1" si="183"/>
        <v>1.7361111111111112E-4</v>
      </c>
      <c r="I285" s="18">
        <f t="shared" ca="1" si="184"/>
        <v>0.86427083333333299</v>
      </c>
      <c r="J285" s="16">
        <f t="shared" ca="1" si="185"/>
        <v>0.86427083333333299</v>
      </c>
      <c r="K285" s="23">
        <f t="shared" ca="1" si="186"/>
        <v>2.766203703703618E-3</v>
      </c>
      <c r="L285" s="16">
        <f t="shared" ca="1" si="187"/>
        <v>0.86703703703703661</v>
      </c>
      <c r="M285" s="15">
        <f t="shared" ca="1" si="217"/>
        <v>18</v>
      </c>
      <c r="N285" s="16">
        <f t="shared" ca="1" si="188"/>
        <v>2.0833333333333335E-4</v>
      </c>
      <c r="O285" s="16">
        <f t="shared" ca="1" si="189"/>
        <v>0.86724537037036997</v>
      </c>
      <c r="P285" s="14">
        <f t="shared" ca="1" si="190"/>
        <v>0.86724537037036997</v>
      </c>
      <c r="Q285" s="23">
        <f>0</f>
        <v>0</v>
      </c>
      <c r="R285" s="14">
        <f t="shared" ca="1" si="191"/>
        <v>0.86724537037036997</v>
      </c>
      <c r="S285" s="13">
        <f t="shared" ca="1" si="218"/>
        <v>22</v>
      </c>
      <c r="T285" s="14">
        <f t="shared" ca="1" si="192"/>
        <v>2.5462962962962961E-4</v>
      </c>
      <c r="U285" s="14">
        <f t="shared" ca="1" si="193"/>
        <v>0.8674999999999996</v>
      </c>
      <c r="V285" s="12">
        <f t="shared" ca="1" si="194"/>
        <v>0.8674999999999996</v>
      </c>
      <c r="W285" s="23">
        <f>0</f>
        <v>0</v>
      </c>
      <c r="X285" s="12">
        <f t="shared" ca="1" si="195"/>
        <v>0.8674999999999996</v>
      </c>
      <c r="Y285" s="11">
        <f t="shared" ca="1" si="219"/>
        <v>42</v>
      </c>
      <c r="Z285" s="12">
        <f t="shared" ca="1" si="196"/>
        <v>4.861111111111111E-4</v>
      </c>
      <c r="AA285" s="12">
        <f t="shared" ca="1" si="197"/>
        <v>0.86798611111111068</v>
      </c>
      <c r="AB285" s="10">
        <f t="shared" ca="1" si="198"/>
        <v>0.86798611111111068</v>
      </c>
      <c r="AC285" s="45">
        <f t="shared" ca="1" si="220"/>
        <v>0</v>
      </c>
      <c r="AD285" s="10">
        <f t="shared" ca="1" si="199"/>
        <v>0.86798611111111068</v>
      </c>
      <c r="AE285" s="9">
        <f t="shared" ca="1" si="212"/>
        <v>63</v>
      </c>
      <c r="AF285" s="10">
        <f t="shared" ca="1" si="200"/>
        <v>7.291666666666667E-4</v>
      </c>
      <c r="AG285" s="10">
        <f t="shared" ca="1" si="201"/>
        <v>0.86871527777777735</v>
      </c>
      <c r="AH285" s="9" t="str">
        <f t="shared" ca="1" si="213"/>
        <v>Quesadilla</v>
      </c>
      <c r="AI285" s="8">
        <f t="shared" ca="1" si="202"/>
        <v>0.86871527777777735</v>
      </c>
      <c r="AJ285" s="23">
        <f t="shared" ca="1" si="203"/>
        <v>0</v>
      </c>
      <c r="AK285" s="8">
        <f t="shared" ca="1" si="204"/>
        <v>0.86871527777777735</v>
      </c>
      <c r="AL285" s="7">
        <f t="shared" ca="1" si="214"/>
        <v>26</v>
      </c>
      <c r="AM285" s="8">
        <f t="shared" ca="1" si="205"/>
        <v>3.0092592592592595E-4</v>
      </c>
      <c r="AN285" s="8">
        <f t="shared" ca="1" si="206"/>
        <v>0.86901620370370325</v>
      </c>
      <c r="AO285" s="7" t="str">
        <f t="shared" ca="1" si="215"/>
        <v>Debit</v>
      </c>
      <c r="AP285" s="1">
        <f t="shared" ca="1" si="207"/>
        <v>2.766203703703618E-3</v>
      </c>
      <c r="AQ285" s="1">
        <f t="shared" ca="1" si="208"/>
        <v>2.1527777777777773E-3</v>
      </c>
      <c r="AR285">
        <f t="shared" si="209"/>
        <v>1</v>
      </c>
      <c r="AS285" s="33">
        <f t="shared" ca="1" si="210"/>
        <v>2.766203703703618E-3</v>
      </c>
      <c r="AT285" s="33">
        <f t="shared" ca="1" si="211"/>
        <v>2.1527777777777773E-3</v>
      </c>
      <c r="AU285" s="28"/>
      <c r="AX285">
        <f t="shared" si="221"/>
        <v>281</v>
      </c>
      <c r="AY285" s="33">
        <v>7.7096856306483686E-4</v>
      </c>
    </row>
    <row r="286" spans="1:51" ht="15" customHeight="1">
      <c r="A286" s="2">
        <v>48</v>
      </c>
      <c r="B286" s="1">
        <f t="shared" si="178"/>
        <v>5.5555555555555556E-4</v>
      </c>
      <c r="C286" s="5">
        <f t="shared" si="179"/>
        <v>0.86465277777777738</v>
      </c>
      <c r="D286" s="18">
        <f t="shared" si="180"/>
        <v>0.86465277777777738</v>
      </c>
      <c r="E286" s="21">
        <f t="shared" ca="1" si="181"/>
        <v>0</v>
      </c>
      <c r="F286" s="18">
        <f t="shared" ca="1" si="182"/>
        <v>0.86465277777777738</v>
      </c>
      <c r="G286" s="25">
        <f t="shared" ca="1" si="216"/>
        <v>18</v>
      </c>
      <c r="H286" s="18">
        <f t="shared" ca="1" si="183"/>
        <v>2.0833333333333335E-4</v>
      </c>
      <c r="I286" s="18">
        <f t="shared" ca="1" si="184"/>
        <v>0.86486111111111075</v>
      </c>
      <c r="J286" s="16">
        <f t="shared" ca="1" si="185"/>
        <v>0.86486111111111075</v>
      </c>
      <c r="K286" s="23">
        <f t="shared" ca="1" si="186"/>
        <v>3.1249999999999334E-3</v>
      </c>
      <c r="L286" s="16">
        <f t="shared" ca="1" si="187"/>
        <v>0.86798611111111068</v>
      </c>
      <c r="M286" s="15">
        <f t="shared" ca="1" si="217"/>
        <v>25</v>
      </c>
      <c r="N286" s="16">
        <f t="shared" ca="1" si="188"/>
        <v>2.8935185185185184E-4</v>
      </c>
      <c r="O286" s="16">
        <f t="shared" ca="1" si="189"/>
        <v>0.86827546296296254</v>
      </c>
      <c r="P286" s="14">
        <f t="shared" ca="1" si="190"/>
        <v>0.86827546296296254</v>
      </c>
      <c r="Q286" s="23">
        <f>0</f>
        <v>0</v>
      </c>
      <c r="R286" s="14">
        <f t="shared" ca="1" si="191"/>
        <v>0.86827546296296254</v>
      </c>
      <c r="S286" s="13">
        <f t="shared" ca="1" si="218"/>
        <v>42</v>
      </c>
      <c r="T286" s="14">
        <f t="shared" ca="1" si="192"/>
        <v>4.861111111111111E-4</v>
      </c>
      <c r="U286" s="14">
        <f t="shared" ca="1" si="193"/>
        <v>0.86876157407407362</v>
      </c>
      <c r="V286" s="12">
        <f t="shared" ca="1" si="194"/>
        <v>0.86876157407407362</v>
      </c>
      <c r="W286" s="23">
        <f>0</f>
        <v>0</v>
      </c>
      <c r="X286" s="12">
        <f t="shared" ca="1" si="195"/>
        <v>0.86876157407407362</v>
      </c>
      <c r="Y286" s="11">
        <f t="shared" ca="1" si="219"/>
        <v>24</v>
      </c>
      <c r="Z286" s="12">
        <f t="shared" ca="1" si="196"/>
        <v>2.7777777777777778E-4</v>
      </c>
      <c r="AA286" s="12">
        <f t="shared" ca="1" si="197"/>
        <v>0.86903935185185144</v>
      </c>
      <c r="AB286" s="10">
        <f t="shared" ca="1" si="198"/>
        <v>0.86903935185185144</v>
      </c>
      <c r="AC286" s="45">
        <f t="shared" ca="1" si="220"/>
        <v>0</v>
      </c>
      <c r="AD286" s="10">
        <f t="shared" ca="1" si="199"/>
        <v>0.86903935185185144</v>
      </c>
      <c r="AE286" s="9">
        <f t="shared" ca="1" si="212"/>
        <v>47</v>
      </c>
      <c r="AF286" s="10">
        <f t="shared" ca="1" si="200"/>
        <v>5.4398148148148144E-4</v>
      </c>
      <c r="AG286" s="10">
        <f t="shared" ca="1" si="201"/>
        <v>0.86958333333333293</v>
      </c>
      <c r="AH286" s="9" t="str">
        <f t="shared" ca="1" si="213"/>
        <v>Bowl</v>
      </c>
      <c r="AI286" s="8">
        <f t="shared" ca="1" si="202"/>
        <v>0.86958333333333293</v>
      </c>
      <c r="AJ286" s="23">
        <f t="shared" ca="1" si="203"/>
        <v>0</v>
      </c>
      <c r="AK286" s="8">
        <f t="shared" ca="1" si="204"/>
        <v>0.86958333333333293</v>
      </c>
      <c r="AL286" s="7">
        <f t="shared" ca="1" si="214"/>
        <v>12</v>
      </c>
      <c r="AM286" s="8">
        <f t="shared" ca="1" si="205"/>
        <v>1.3888888888888889E-4</v>
      </c>
      <c r="AN286" s="8">
        <f t="shared" ca="1" si="206"/>
        <v>0.86972222222222184</v>
      </c>
      <c r="AO286" s="7" t="str">
        <f t="shared" ca="1" si="215"/>
        <v>Debit</v>
      </c>
      <c r="AP286" s="1">
        <f t="shared" ca="1" si="207"/>
        <v>3.1249999999999334E-3</v>
      </c>
      <c r="AQ286" s="1">
        <f t="shared" ca="1" si="208"/>
        <v>1.9444444444444444E-3</v>
      </c>
      <c r="AR286">
        <f t="shared" si="209"/>
        <v>1</v>
      </c>
      <c r="AS286" s="33">
        <f t="shared" ca="1" si="210"/>
        <v>3.1249999999999334E-3</v>
      </c>
      <c r="AT286" s="33">
        <f t="shared" ca="1" si="211"/>
        <v>1.9444444444444444E-3</v>
      </c>
      <c r="AU286" s="28"/>
      <c r="AX286">
        <f t="shared" si="221"/>
        <v>282</v>
      </c>
      <c r="AY286" s="33">
        <v>6.1298841797127106E-4</v>
      </c>
    </row>
    <row r="287" spans="1:51" ht="15" customHeight="1">
      <c r="A287" s="2">
        <v>89</v>
      </c>
      <c r="B287" s="1">
        <f t="shared" si="178"/>
        <v>1.0300925925925926E-3</v>
      </c>
      <c r="C287" s="5">
        <f t="shared" si="179"/>
        <v>0.86568287037036995</v>
      </c>
      <c r="D287" s="18">
        <f t="shared" si="180"/>
        <v>0.86568287037036995</v>
      </c>
      <c r="E287" s="21">
        <f t="shared" ca="1" si="181"/>
        <v>0</v>
      </c>
      <c r="F287" s="18">
        <f t="shared" ca="1" si="182"/>
        <v>0.86568287037036995</v>
      </c>
      <c r="G287" s="25">
        <f t="shared" ca="1" si="216"/>
        <v>22</v>
      </c>
      <c r="H287" s="18">
        <f t="shared" ca="1" si="183"/>
        <v>2.5462962962962961E-4</v>
      </c>
      <c r="I287" s="18">
        <f t="shared" ca="1" si="184"/>
        <v>0.86593749999999958</v>
      </c>
      <c r="J287" s="16">
        <f t="shared" ca="1" si="185"/>
        <v>0.86593749999999958</v>
      </c>
      <c r="K287" s="23">
        <f t="shared" ca="1" si="186"/>
        <v>3.1018518518518556E-3</v>
      </c>
      <c r="L287" s="16">
        <f t="shared" ca="1" si="187"/>
        <v>0.86903935185185144</v>
      </c>
      <c r="M287" s="15">
        <f t="shared" ca="1" si="217"/>
        <v>30</v>
      </c>
      <c r="N287" s="16">
        <f t="shared" ca="1" si="188"/>
        <v>3.4722222222222224E-4</v>
      </c>
      <c r="O287" s="16">
        <f t="shared" ca="1" si="189"/>
        <v>0.86938657407407371</v>
      </c>
      <c r="P287" s="14">
        <f t="shared" ca="1" si="190"/>
        <v>0.86938657407407371</v>
      </c>
      <c r="Q287" s="23">
        <f>0</f>
        <v>0</v>
      </c>
      <c r="R287" s="14">
        <f t="shared" ca="1" si="191"/>
        <v>0.86938657407407371</v>
      </c>
      <c r="S287" s="13">
        <f t="shared" ca="1" si="218"/>
        <v>43</v>
      </c>
      <c r="T287" s="14">
        <f t="shared" ca="1" si="192"/>
        <v>4.9768518518518521E-4</v>
      </c>
      <c r="U287" s="14">
        <f t="shared" ca="1" si="193"/>
        <v>0.86988425925925894</v>
      </c>
      <c r="V287" s="12">
        <f t="shared" ca="1" si="194"/>
        <v>0.86988425925925894</v>
      </c>
      <c r="W287" s="23">
        <f>0</f>
        <v>0</v>
      </c>
      <c r="X287" s="12">
        <f t="shared" ca="1" si="195"/>
        <v>0.86988425925925894</v>
      </c>
      <c r="Y287" s="11">
        <f t="shared" ca="1" si="219"/>
        <v>27</v>
      </c>
      <c r="Z287" s="12">
        <f t="shared" ca="1" si="196"/>
        <v>3.1250000000000001E-4</v>
      </c>
      <c r="AA287" s="12">
        <f t="shared" ca="1" si="197"/>
        <v>0.87019675925925899</v>
      </c>
      <c r="AB287" s="10">
        <f t="shared" ca="1" si="198"/>
        <v>0.87019675925925899</v>
      </c>
      <c r="AC287" s="45">
        <f t="shared" ca="1" si="220"/>
        <v>0</v>
      </c>
      <c r="AD287" s="10">
        <f t="shared" ca="1" si="199"/>
        <v>0.87019675925925899</v>
      </c>
      <c r="AE287" s="9">
        <f t="shared" ca="1" si="212"/>
        <v>51</v>
      </c>
      <c r="AF287" s="10">
        <f t="shared" ca="1" si="200"/>
        <v>5.9027777777777778E-4</v>
      </c>
      <c r="AG287" s="10">
        <f t="shared" ca="1" si="201"/>
        <v>0.87078703703703675</v>
      </c>
      <c r="AH287" s="9" t="str">
        <f t="shared" ca="1" si="213"/>
        <v>Burrito</v>
      </c>
      <c r="AI287" s="8">
        <f t="shared" ca="1" si="202"/>
        <v>0.87078703703703675</v>
      </c>
      <c r="AJ287" s="23">
        <f t="shared" ca="1" si="203"/>
        <v>0</v>
      </c>
      <c r="AK287" s="8">
        <f t="shared" ca="1" si="204"/>
        <v>0.87078703703703675</v>
      </c>
      <c r="AL287" s="7">
        <f t="shared" ca="1" si="214"/>
        <v>27</v>
      </c>
      <c r="AM287" s="8">
        <f t="shared" ca="1" si="205"/>
        <v>3.1250000000000001E-4</v>
      </c>
      <c r="AN287" s="8">
        <f t="shared" ca="1" si="206"/>
        <v>0.8710995370370368</v>
      </c>
      <c r="AO287" s="7" t="str">
        <f t="shared" ca="1" si="215"/>
        <v>Debit</v>
      </c>
      <c r="AP287" s="1">
        <f t="shared" ca="1" si="207"/>
        <v>3.1018518518518556E-3</v>
      </c>
      <c r="AQ287" s="1">
        <f t="shared" ca="1" si="208"/>
        <v>2.3148148148148147E-3</v>
      </c>
      <c r="AR287">
        <f t="shared" si="209"/>
        <v>1</v>
      </c>
      <c r="AS287" s="33">
        <f t="shared" ca="1" si="210"/>
        <v>3.1018518518518556E-3</v>
      </c>
      <c r="AT287" s="33">
        <f t="shared" ca="1" si="211"/>
        <v>2.3148148148148147E-3</v>
      </c>
      <c r="AU287" s="28"/>
      <c r="AX287">
        <f t="shared" si="221"/>
        <v>283</v>
      </c>
      <c r="AY287" s="33">
        <v>6.5304028255061704E-4</v>
      </c>
    </row>
    <row r="288" spans="1:51" ht="15" customHeight="1">
      <c r="A288" s="2">
        <v>71</v>
      </c>
      <c r="B288" s="1">
        <f t="shared" si="178"/>
        <v>8.2175925925925927E-4</v>
      </c>
      <c r="C288" s="5">
        <f t="shared" si="179"/>
        <v>0.86650462962962926</v>
      </c>
      <c r="D288" s="18">
        <f t="shared" si="180"/>
        <v>0.86650462962962926</v>
      </c>
      <c r="E288" s="21">
        <f t="shared" ca="1" si="181"/>
        <v>0</v>
      </c>
      <c r="F288" s="18">
        <f t="shared" ca="1" si="182"/>
        <v>0.86650462962962926</v>
      </c>
      <c r="G288" s="25">
        <f t="shared" ca="1" si="216"/>
        <v>22</v>
      </c>
      <c r="H288" s="18">
        <f t="shared" ca="1" si="183"/>
        <v>2.5462962962962961E-4</v>
      </c>
      <c r="I288" s="18">
        <f t="shared" ca="1" si="184"/>
        <v>0.8667592592592589</v>
      </c>
      <c r="J288" s="16">
        <f t="shared" ca="1" si="185"/>
        <v>0.8667592592592589</v>
      </c>
      <c r="K288" s="23">
        <f t="shared" ca="1" si="186"/>
        <v>3.4375000000000933E-3</v>
      </c>
      <c r="L288" s="16">
        <f t="shared" ca="1" si="187"/>
        <v>0.87019675925925899</v>
      </c>
      <c r="M288" s="15">
        <f t="shared" ca="1" si="217"/>
        <v>24</v>
      </c>
      <c r="N288" s="16">
        <f t="shared" ca="1" si="188"/>
        <v>2.7777777777777778E-4</v>
      </c>
      <c r="O288" s="16">
        <f t="shared" ca="1" si="189"/>
        <v>0.87047453703703681</v>
      </c>
      <c r="P288" s="14">
        <f t="shared" ca="1" si="190"/>
        <v>0.87047453703703681</v>
      </c>
      <c r="Q288" s="23">
        <f>0</f>
        <v>0</v>
      </c>
      <c r="R288" s="14">
        <f t="shared" ca="1" si="191"/>
        <v>0.87047453703703681</v>
      </c>
      <c r="S288" s="13">
        <f t="shared" ca="1" si="218"/>
        <v>42</v>
      </c>
      <c r="T288" s="14">
        <f t="shared" ca="1" si="192"/>
        <v>4.861111111111111E-4</v>
      </c>
      <c r="U288" s="14">
        <f t="shared" ca="1" si="193"/>
        <v>0.87096064814814789</v>
      </c>
      <c r="V288" s="12">
        <f t="shared" ca="1" si="194"/>
        <v>0.87096064814814789</v>
      </c>
      <c r="W288" s="23">
        <f>0</f>
        <v>0</v>
      </c>
      <c r="X288" s="12">
        <f t="shared" ca="1" si="195"/>
        <v>0.87096064814814789</v>
      </c>
      <c r="Y288" s="11">
        <f t="shared" ca="1" si="219"/>
        <v>42</v>
      </c>
      <c r="Z288" s="12">
        <f t="shared" ca="1" si="196"/>
        <v>4.861111111111111E-4</v>
      </c>
      <c r="AA288" s="12">
        <f t="shared" ca="1" si="197"/>
        <v>0.87144675925925896</v>
      </c>
      <c r="AB288" s="10">
        <f t="shared" ca="1" si="198"/>
        <v>0.87144675925925896</v>
      </c>
      <c r="AC288" s="45">
        <f t="shared" ca="1" si="220"/>
        <v>0</v>
      </c>
      <c r="AD288" s="10">
        <f t="shared" ca="1" si="199"/>
        <v>0.87144675925925896</v>
      </c>
      <c r="AE288" s="9">
        <f t="shared" ca="1" si="212"/>
        <v>30</v>
      </c>
      <c r="AF288" s="10">
        <f t="shared" ca="1" si="200"/>
        <v>3.4722222222222224E-4</v>
      </c>
      <c r="AG288" s="10">
        <f t="shared" ca="1" si="201"/>
        <v>0.87179398148148124</v>
      </c>
      <c r="AH288" s="9" t="str">
        <f t="shared" ca="1" si="213"/>
        <v>Bowl</v>
      </c>
      <c r="AI288" s="8">
        <f t="shared" ca="1" si="202"/>
        <v>0.87179398148148124</v>
      </c>
      <c r="AJ288" s="23">
        <f t="shared" ca="1" si="203"/>
        <v>0</v>
      </c>
      <c r="AK288" s="8">
        <f t="shared" ca="1" si="204"/>
        <v>0.87179398148148124</v>
      </c>
      <c r="AL288" s="7">
        <f t="shared" ca="1" si="214"/>
        <v>14</v>
      </c>
      <c r="AM288" s="8">
        <f t="shared" ca="1" si="205"/>
        <v>1.6203703703703703E-4</v>
      </c>
      <c r="AN288" s="8">
        <f t="shared" ca="1" si="206"/>
        <v>0.87195601851851823</v>
      </c>
      <c r="AO288" s="7" t="str">
        <f t="shared" ca="1" si="215"/>
        <v>Debit</v>
      </c>
      <c r="AP288" s="1">
        <f t="shared" ca="1" si="207"/>
        <v>3.4375000000000933E-3</v>
      </c>
      <c r="AQ288" s="1">
        <f t="shared" ca="1" si="208"/>
        <v>2.0138888888888888E-3</v>
      </c>
      <c r="AR288">
        <f t="shared" si="209"/>
        <v>1</v>
      </c>
      <c r="AS288" s="33">
        <f t="shared" ca="1" si="210"/>
        <v>3.4375000000000933E-3</v>
      </c>
      <c r="AT288" s="33">
        <f t="shared" ca="1" si="211"/>
        <v>2.0138888888888888E-3</v>
      </c>
      <c r="AU288" s="28"/>
      <c r="AX288">
        <f t="shared" si="221"/>
        <v>284</v>
      </c>
      <c r="AY288" s="33">
        <v>7.7613911162033734E-4</v>
      </c>
    </row>
    <row r="289" spans="1:51" ht="15" customHeight="1">
      <c r="A289" s="2">
        <v>76</v>
      </c>
      <c r="B289" s="1">
        <f t="shared" si="178"/>
        <v>8.7962962962962962E-4</v>
      </c>
      <c r="C289" s="5">
        <f t="shared" si="179"/>
        <v>0.86738425925925888</v>
      </c>
      <c r="D289" s="18">
        <f t="shared" si="180"/>
        <v>0.86738425925925888</v>
      </c>
      <c r="E289" s="21">
        <f t="shared" ca="1" si="181"/>
        <v>0</v>
      </c>
      <c r="F289" s="18">
        <f t="shared" ca="1" si="182"/>
        <v>0.86738425925925888</v>
      </c>
      <c r="G289" s="25">
        <f t="shared" ca="1" si="216"/>
        <v>19</v>
      </c>
      <c r="H289" s="18">
        <f t="shared" ca="1" si="183"/>
        <v>2.199074074074074E-4</v>
      </c>
      <c r="I289" s="18">
        <f t="shared" ca="1" si="184"/>
        <v>0.86760416666666629</v>
      </c>
      <c r="J289" s="16">
        <f t="shared" ca="1" si="185"/>
        <v>0.86760416666666629</v>
      </c>
      <c r="K289" s="23">
        <f t="shared" ca="1" si="186"/>
        <v>3.8425925925926752E-3</v>
      </c>
      <c r="L289" s="16">
        <f t="shared" ca="1" si="187"/>
        <v>0.87144675925925896</v>
      </c>
      <c r="M289" s="15">
        <f t="shared" ca="1" si="217"/>
        <v>28</v>
      </c>
      <c r="N289" s="16">
        <f t="shared" ca="1" si="188"/>
        <v>3.2407407407407406E-4</v>
      </c>
      <c r="O289" s="16">
        <f t="shared" ca="1" si="189"/>
        <v>0.87177083333333305</v>
      </c>
      <c r="P289" s="14">
        <f t="shared" ca="1" si="190"/>
        <v>0.87177083333333305</v>
      </c>
      <c r="Q289" s="23">
        <f>0</f>
        <v>0</v>
      </c>
      <c r="R289" s="14">
        <f t="shared" ca="1" si="191"/>
        <v>0.87177083333333305</v>
      </c>
      <c r="S289" s="13">
        <f t="shared" ca="1" si="218"/>
        <v>26</v>
      </c>
      <c r="T289" s="14">
        <f t="shared" ca="1" si="192"/>
        <v>3.0092592592592595E-4</v>
      </c>
      <c r="U289" s="14">
        <f t="shared" ca="1" si="193"/>
        <v>0.87207175925925895</v>
      </c>
      <c r="V289" s="12">
        <f t="shared" ca="1" si="194"/>
        <v>0.87207175925925895</v>
      </c>
      <c r="W289" s="23">
        <f>0</f>
        <v>0</v>
      </c>
      <c r="X289" s="12">
        <f t="shared" ca="1" si="195"/>
        <v>0.87207175925925895</v>
      </c>
      <c r="Y289" s="11">
        <f t="shared" ca="1" si="219"/>
        <v>36</v>
      </c>
      <c r="Z289" s="12">
        <f t="shared" ca="1" si="196"/>
        <v>4.1666666666666669E-4</v>
      </c>
      <c r="AA289" s="12">
        <f t="shared" ca="1" si="197"/>
        <v>0.87248842592592557</v>
      </c>
      <c r="AB289" s="10">
        <f t="shared" ca="1" si="198"/>
        <v>0.87248842592592557</v>
      </c>
      <c r="AC289" s="45">
        <f t="shared" ca="1" si="220"/>
        <v>0</v>
      </c>
      <c r="AD289" s="10">
        <f t="shared" ca="1" si="199"/>
        <v>0.87248842592592557</v>
      </c>
      <c r="AE289" s="9">
        <f t="shared" ca="1" si="212"/>
        <v>47</v>
      </c>
      <c r="AF289" s="10">
        <f t="shared" ca="1" si="200"/>
        <v>5.4398148148148144E-4</v>
      </c>
      <c r="AG289" s="10">
        <f t="shared" ca="1" si="201"/>
        <v>0.87303240740740706</v>
      </c>
      <c r="AH289" s="9" t="str">
        <f t="shared" ca="1" si="213"/>
        <v>Bowl</v>
      </c>
      <c r="AI289" s="8">
        <f t="shared" ca="1" si="202"/>
        <v>0.87303240740740706</v>
      </c>
      <c r="AJ289" s="23">
        <f t="shared" ca="1" si="203"/>
        <v>0</v>
      </c>
      <c r="AK289" s="8">
        <f t="shared" ca="1" si="204"/>
        <v>0.87303240740740706</v>
      </c>
      <c r="AL289" s="7">
        <f t="shared" ca="1" si="214"/>
        <v>30</v>
      </c>
      <c r="AM289" s="8">
        <f t="shared" ca="1" si="205"/>
        <v>3.4722222222222224E-4</v>
      </c>
      <c r="AN289" s="8">
        <f t="shared" ca="1" si="206"/>
        <v>0.87337962962962934</v>
      </c>
      <c r="AO289" s="7" t="str">
        <f t="shared" ca="1" si="215"/>
        <v>Debit</v>
      </c>
      <c r="AP289" s="1">
        <f t="shared" ca="1" si="207"/>
        <v>3.8425925925926752E-3</v>
      </c>
      <c r="AQ289" s="1">
        <f t="shared" ca="1" si="208"/>
        <v>2.1527777777777782E-3</v>
      </c>
      <c r="AR289">
        <f t="shared" si="209"/>
        <v>1</v>
      </c>
      <c r="AS289" s="33">
        <f t="shared" ca="1" si="210"/>
        <v>3.8425925925926752E-3</v>
      </c>
      <c r="AT289" s="33">
        <f t="shared" ca="1" si="211"/>
        <v>2.1527777777777782E-3</v>
      </c>
      <c r="AU289" s="28"/>
      <c r="AX289">
        <f t="shared" si="221"/>
        <v>285</v>
      </c>
      <c r="AY289" s="33">
        <v>6.0340301641850108E-4</v>
      </c>
    </row>
    <row r="290" spans="1:51" ht="15" customHeight="1">
      <c r="A290" s="2">
        <v>3</v>
      </c>
      <c r="B290" s="1">
        <f t="shared" si="178"/>
        <v>3.4722222222222222E-5</v>
      </c>
      <c r="C290" s="5">
        <f t="shared" si="179"/>
        <v>0.86741898148148111</v>
      </c>
      <c r="D290" s="18">
        <f t="shared" si="180"/>
        <v>0.86741898148148111</v>
      </c>
      <c r="E290" s="21">
        <f t="shared" ca="1" si="181"/>
        <v>1.8518518518517713E-4</v>
      </c>
      <c r="F290" s="18">
        <f t="shared" ca="1" si="182"/>
        <v>0.86760416666666629</v>
      </c>
      <c r="G290" s="25">
        <f t="shared" ca="1" si="216"/>
        <v>19</v>
      </c>
      <c r="H290" s="18">
        <f t="shared" ca="1" si="183"/>
        <v>2.199074074074074E-4</v>
      </c>
      <c r="I290" s="18">
        <f t="shared" ca="1" si="184"/>
        <v>0.86782407407407369</v>
      </c>
      <c r="J290" s="16">
        <f t="shared" ca="1" si="185"/>
        <v>0.86782407407407369</v>
      </c>
      <c r="K290" s="23">
        <f t="shared" ca="1" si="186"/>
        <v>4.6643518518518778E-3</v>
      </c>
      <c r="L290" s="16">
        <f t="shared" ca="1" si="187"/>
        <v>0.87248842592592557</v>
      </c>
      <c r="M290" s="15">
        <f t="shared" ca="1" si="217"/>
        <v>25</v>
      </c>
      <c r="N290" s="16">
        <f t="shared" ca="1" si="188"/>
        <v>2.8935185185185184E-4</v>
      </c>
      <c r="O290" s="16">
        <f t="shared" ca="1" si="189"/>
        <v>0.87277777777777743</v>
      </c>
      <c r="P290" s="14">
        <f t="shared" ca="1" si="190"/>
        <v>0.87277777777777743</v>
      </c>
      <c r="Q290" s="23">
        <f>0</f>
        <v>0</v>
      </c>
      <c r="R290" s="14">
        <f t="shared" ca="1" si="191"/>
        <v>0.87277777777777743</v>
      </c>
      <c r="S290" s="13">
        <f t="shared" ca="1" si="218"/>
        <v>37</v>
      </c>
      <c r="T290" s="14">
        <f t="shared" ca="1" si="192"/>
        <v>4.2824074074074075E-4</v>
      </c>
      <c r="U290" s="14">
        <f t="shared" ca="1" si="193"/>
        <v>0.8732060185185182</v>
      </c>
      <c r="V290" s="12">
        <f t="shared" ca="1" si="194"/>
        <v>0.8732060185185182</v>
      </c>
      <c r="W290" s="23">
        <f>0</f>
        <v>0</v>
      </c>
      <c r="X290" s="12">
        <f t="shared" ca="1" si="195"/>
        <v>0.8732060185185182</v>
      </c>
      <c r="Y290" s="11">
        <f t="shared" ca="1" si="219"/>
        <v>33</v>
      </c>
      <c r="Z290" s="12">
        <f t="shared" ca="1" si="196"/>
        <v>3.8194444444444446E-4</v>
      </c>
      <c r="AA290" s="12">
        <f t="shared" ca="1" si="197"/>
        <v>0.87358796296296259</v>
      </c>
      <c r="AB290" s="10">
        <f t="shared" ca="1" si="198"/>
        <v>0.87358796296296259</v>
      </c>
      <c r="AC290" s="45">
        <f t="shared" ca="1" si="220"/>
        <v>0</v>
      </c>
      <c r="AD290" s="10">
        <f t="shared" ca="1" si="199"/>
        <v>0.87358796296296259</v>
      </c>
      <c r="AE290" s="9">
        <f t="shared" ca="1" si="212"/>
        <v>38</v>
      </c>
      <c r="AF290" s="10">
        <f t="shared" ca="1" si="200"/>
        <v>4.3981481481481481E-4</v>
      </c>
      <c r="AG290" s="10">
        <f t="shared" ca="1" si="201"/>
        <v>0.8740277777777774</v>
      </c>
      <c r="AH290" s="9" t="str">
        <f t="shared" ca="1" si="213"/>
        <v>Burrito</v>
      </c>
      <c r="AI290" s="8">
        <f t="shared" ca="1" si="202"/>
        <v>0.8740277777777774</v>
      </c>
      <c r="AJ290" s="23">
        <f t="shared" ca="1" si="203"/>
        <v>0</v>
      </c>
      <c r="AK290" s="8">
        <f t="shared" ca="1" si="204"/>
        <v>0.8740277777777774</v>
      </c>
      <c r="AL290" s="7">
        <f t="shared" ca="1" si="214"/>
        <v>19</v>
      </c>
      <c r="AM290" s="8">
        <f t="shared" ca="1" si="205"/>
        <v>2.199074074074074E-4</v>
      </c>
      <c r="AN290" s="8">
        <f t="shared" ca="1" si="206"/>
        <v>0.87424768518518481</v>
      </c>
      <c r="AO290" s="7" t="str">
        <f t="shared" ca="1" si="215"/>
        <v>Debit</v>
      </c>
      <c r="AP290" s="1">
        <f t="shared" ca="1" si="207"/>
        <v>4.849537037037055E-3</v>
      </c>
      <c r="AQ290" s="1">
        <f t="shared" ca="1" si="208"/>
        <v>1.9791666666666668E-3</v>
      </c>
      <c r="AR290">
        <f t="shared" si="209"/>
        <v>1</v>
      </c>
      <c r="AS290" s="33">
        <f t="shared" ca="1" si="210"/>
        <v>4.849537037037055E-3</v>
      </c>
      <c r="AT290" s="33">
        <f t="shared" ca="1" si="211"/>
        <v>1.9791666666666668E-3</v>
      </c>
      <c r="AU290" s="28"/>
      <c r="AX290">
        <f t="shared" si="221"/>
        <v>286</v>
      </c>
      <c r="AY290" s="33">
        <v>6.7404066437578506E-4</v>
      </c>
    </row>
    <row r="291" spans="1:51" ht="15" customHeight="1">
      <c r="A291" s="2">
        <v>158</v>
      </c>
      <c r="B291" s="1">
        <f t="shared" si="178"/>
        <v>1.8287037037037037E-3</v>
      </c>
      <c r="C291" s="5">
        <f t="shared" si="179"/>
        <v>0.8692476851851848</v>
      </c>
      <c r="D291" s="18">
        <f t="shared" si="180"/>
        <v>0.8692476851851848</v>
      </c>
      <c r="E291" s="21">
        <f t="shared" ca="1" si="181"/>
        <v>0</v>
      </c>
      <c r="F291" s="18">
        <f t="shared" ca="1" si="182"/>
        <v>0.8692476851851848</v>
      </c>
      <c r="G291" s="25">
        <f t="shared" ca="1" si="216"/>
        <v>26</v>
      </c>
      <c r="H291" s="18">
        <f t="shared" ca="1" si="183"/>
        <v>3.0092592592592595E-4</v>
      </c>
      <c r="I291" s="18">
        <f t="shared" ca="1" si="184"/>
        <v>0.8695486111111107</v>
      </c>
      <c r="J291" s="16">
        <f t="shared" ca="1" si="185"/>
        <v>0.8695486111111107</v>
      </c>
      <c r="K291" s="23">
        <f t="shared" ca="1" si="186"/>
        <v>4.0393518518518912E-3</v>
      </c>
      <c r="L291" s="16">
        <f t="shared" ca="1" si="187"/>
        <v>0.87358796296296259</v>
      </c>
      <c r="M291" s="15">
        <f t="shared" ca="1" si="217"/>
        <v>19</v>
      </c>
      <c r="N291" s="16">
        <f t="shared" ca="1" si="188"/>
        <v>2.199074074074074E-4</v>
      </c>
      <c r="O291" s="16">
        <f t="shared" ca="1" si="189"/>
        <v>0.87380787037037</v>
      </c>
      <c r="P291" s="14">
        <f t="shared" ca="1" si="190"/>
        <v>0.87380787037037</v>
      </c>
      <c r="Q291" s="23">
        <f>0</f>
        <v>0</v>
      </c>
      <c r="R291" s="14">
        <f t="shared" ca="1" si="191"/>
        <v>0.87380787037037</v>
      </c>
      <c r="S291" s="13">
        <f t="shared" ca="1" si="218"/>
        <v>28</v>
      </c>
      <c r="T291" s="14">
        <f t="shared" ca="1" si="192"/>
        <v>3.2407407407407406E-4</v>
      </c>
      <c r="U291" s="14">
        <f t="shared" ca="1" si="193"/>
        <v>0.87413194444444409</v>
      </c>
      <c r="V291" s="12">
        <f t="shared" ca="1" si="194"/>
        <v>0.87413194444444409</v>
      </c>
      <c r="W291" s="23">
        <f>0</f>
        <v>0</v>
      </c>
      <c r="X291" s="12">
        <f t="shared" ca="1" si="195"/>
        <v>0.87413194444444409</v>
      </c>
      <c r="Y291" s="11">
        <f t="shared" ca="1" si="219"/>
        <v>33</v>
      </c>
      <c r="Z291" s="12">
        <f t="shared" ca="1" si="196"/>
        <v>3.8194444444444446E-4</v>
      </c>
      <c r="AA291" s="12">
        <f t="shared" ca="1" si="197"/>
        <v>0.87451388888888848</v>
      </c>
      <c r="AB291" s="10">
        <f t="shared" ca="1" si="198"/>
        <v>0.87451388888888848</v>
      </c>
      <c r="AC291" s="45">
        <f t="shared" ca="1" si="220"/>
        <v>0</v>
      </c>
      <c r="AD291" s="10">
        <f t="shared" ca="1" si="199"/>
        <v>0.87451388888888848</v>
      </c>
      <c r="AE291" s="9">
        <f t="shared" ca="1" si="212"/>
        <v>26</v>
      </c>
      <c r="AF291" s="10">
        <f t="shared" ca="1" si="200"/>
        <v>3.0092592592592595E-4</v>
      </c>
      <c r="AG291" s="10">
        <f t="shared" ca="1" si="201"/>
        <v>0.87481481481481438</v>
      </c>
      <c r="AH291" s="9" t="str">
        <f t="shared" ca="1" si="213"/>
        <v>Bowl</v>
      </c>
      <c r="AI291" s="8">
        <f t="shared" ca="1" si="202"/>
        <v>0.87481481481481438</v>
      </c>
      <c r="AJ291" s="23">
        <f t="shared" ca="1" si="203"/>
        <v>0</v>
      </c>
      <c r="AK291" s="8">
        <f t="shared" ca="1" si="204"/>
        <v>0.87481481481481438</v>
      </c>
      <c r="AL291" s="7">
        <f t="shared" ca="1" si="214"/>
        <v>13</v>
      </c>
      <c r="AM291" s="8">
        <f t="shared" ca="1" si="205"/>
        <v>1.5046296296296297E-4</v>
      </c>
      <c r="AN291" s="8">
        <f t="shared" ca="1" si="206"/>
        <v>0.87496527777777733</v>
      </c>
      <c r="AO291" s="7" t="str">
        <f t="shared" ca="1" si="215"/>
        <v>Debit</v>
      </c>
      <c r="AP291" s="1">
        <f t="shared" ca="1" si="207"/>
        <v>4.0393518518518912E-3</v>
      </c>
      <c r="AQ291" s="1">
        <f t="shared" ca="1" si="208"/>
        <v>1.6782407407407406E-3</v>
      </c>
      <c r="AR291">
        <f t="shared" si="209"/>
        <v>1</v>
      </c>
      <c r="AS291" s="33">
        <f t="shared" ca="1" si="210"/>
        <v>4.0393518518518912E-3</v>
      </c>
      <c r="AT291" s="33">
        <f t="shared" ca="1" si="211"/>
        <v>1.6782407407407406E-3</v>
      </c>
      <c r="AU291" s="28"/>
      <c r="AX291">
        <f t="shared" si="221"/>
        <v>287</v>
      </c>
      <c r="AY291" s="33">
        <v>6.3673316787585211E-4</v>
      </c>
    </row>
    <row r="292" spans="1:51" ht="15" customHeight="1">
      <c r="A292" s="2">
        <v>12</v>
      </c>
      <c r="B292" s="1">
        <f t="shared" si="178"/>
        <v>1.3888888888888889E-4</v>
      </c>
      <c r="C292" s="5">
        <f t="shared" si="179"/>
        <v>0.86938657407407371</v>
      </c>
      <c r="D292" s="18">
        <f t="shared" si="180"/>
        <v>0.86938657407407371</v>
      </c>
      <c r="E292" s="21">
        <f t="shared" ca="1" si="181"/>
        <v>1.6203703703698835E-4</v>
      </c>
      <c r="F292" s="18">
        <f t="shared" ca="1" si="182"/>
        <v>0.8695486111111107</v>
      </c>
      <c r="G292" s="25">
        <f t="shared" ca="1" si="216"/>
        <v>16</v>
      </c>
      <c r="H292" s="18">
        <f t="shared" ca="1" si="183"/>
        <v>1.8518518518518518E-4</v>
      </c>
      <c r="I292" s="18">
        <f t="shared" ca="1" si="184"/>
        <v>0.86973379629629588</v>
      </c>
      <c r="J292" s="16">
        <f t="shared" ca="1" si="185"/>
        <v>0.86973379629629588</v>
      </c>
      <c r="K292" s="23">
        <f t="shared" ca="1" si="186"/>
        <v>4.7800925925925997E-3</v>
      </c>
      <c r="L292" s="16">
        <f t="shared" ca="1" si="187"/>
        <v>0.87451388888888848</v>
      </c>
      <c r="M292" s="15">
        <f t="shared" ca="1" si="217"/>
        <v>35</v>
      </c>
      <c r="N292" s="16">
        <f t="shared" ca="1" si="188"/>
        <v>4.0509259259259258E-4</v>
      </c>
      <c r="O292" s="16">
        <f t="shared" ca="1" si="189"/>
        <v>0.87491898148148106</v>
      </c>
      <c r="P292" s="14">
        <f t="shared" ca="1" si="190"/>
        <v>0.87491898148148106</v>
      </c>
      <c r="Q292" s="23">
        <f>0</f>
        <v>0</v>
      </c>
      <c r="R292" s="14">
        <f t="shared" ca="1" si="191"/>
        <v>0.87491898148148106</v>
      </c>
      <c r="S292" s="13">
        <f t="shared" ca="1" si="218"/>
        <v>36</v>
      </c>
      <c r="T292" s="14">
        <f t="shared" ca="1" si="192"/>
        <v>4.1666666666666669E-4</v>
      </c>
      <c r="U292" s="14">
        <f t="shared" ca="1" si="193"/>
        <v>0.87533564814814768</v>
      </c>
      <c r="V292" s="12">
        <f t="shared" ca="1" si="194"/>
        <v>0.87533564814814768</v>
      </c>
      <c r="W292" s="23">
        <f>0</f>
        <v>0</v>
      </c>
      <c r="X292" s="12">
        <f t="shared" ca="1" si="195"/>
        <v>0.87533564814814768</v>
      </c>
      <c r="Y292" s="11">
        <f t="shared" ca="1" si="219"/>
        <v>27</v>
      </c>
      <c r="Z292" s="12">
        <f t="shared" ca="1" si="196"/>
        <v>3.1250000000000001E-4</v>
      </c>
      <c r="AA292" s="12">
        <f t="shared" ca="1" si="197"/>
        <v>0.87564814814814773</v>
      </c>
      <c r="AB292" s="10">
        <f t="shared" ca="1" si="198"/>
        <v>0.87564814814814773</v>
      </c>
      <c r="AC292" s="45">
        <f t="shared" ca="1" si="220"/>
        <v>0</v>
      </c>
      <c r="AD292" s="10">
        <f t="shared" ca="1" si="199"/>
        <v>0.87564814814814773</v>
      </c>
      <c r="AE292" s="9">
        <f t="shared" ca="1" si="212"/>
        <v>54</v>
      </c>
      <c r="AF292" s="10">
        <f t="shared" ca="1" si="200"/>
        <v>6.2500000000000001E-4</v>
      </c>
      <c r="AG292" s="10">
        <f t="shared" ca="1" si="201"/>
        <v>0.87627314814814772</v>
      </c>
      <c r="AH292" s="9" t="str">
        <f t="shared" ca="1" si="213"/>
        <v>Quesadilla</v>
      </c>
      <c r="AI292" s="8">
        <f t="shared" ca="1" si="202"/>
        <v>0.87627314814814772</v>
      </c>
      <c r="AJ292" s="23">
        <f t="shared" ca="1" si="203"/>
        <v>0</v>
      </c>
      <c r="AK292" s="8">
        <f t="shared" ca="1" si="204"/>
        <v>0.87627314814814772</v>
      </c>
      <c r="AL292" s="7">
        <f t="shared" ca="1" si="214"/>
        <v>13</v>
      </c>
      <c r="AM292" s="8">
        <f t="shared" ca="1" si="205"/>
        <v>1.5046296296296297E-4</v>
      </c>
      <c r="AN292" s="8">
        <f t="shared" ca="1" si="206"/>
        <v>0.87642361111111067</v>
      </c>
      <c r="AO292" s="7" t="str">
        <f t="shared" ca="1" si="215"/>
        <v>Debit</v>
      </c>
      <c r="AP292" s="1">
        <f t="shared" ca="1" si="207"/>
        <v>4.942129629629588E-3</v>
      </c>
      <c r="AQ292" s="1">
        <f t="shared" ca="1" si="208"/>
        <v>2.0949074074074077E-3</v>
      </c>
      <c r="AR292">
        <f t="shared" si="209"/>
        <v>1</v>
      </c>
      <c r="AS292" s="33">
        <f t="shared" ca="1" si="210"/>
        <v>4.942129629629588E-3</v>
      </c>
      <c r="AT292" s="33">
        <f t="shared" ca="1" si="211"/>
        <v>2.0949074074074077E-3</v>
      </c>
      <c r="AU292" s="28"/>
      <c r="AX292">
        <f t="shared" si="221"/>
        <v>288</v>
      </c>
      <c r="AY292" s="33">
        <v>7.3071783123334906E-4</v>
      </c>
    </row>
    <row r="293" spans="1:51" ht="15" customHeight="1">
      <c r="A293" s="2">
        <v>145</v>
      </c>
      <c r="B293" s="1">
        <f t="shared" si="178"/>
        <v>1.6782407407407408E-3</v>
      </c>
      <c r="C293" s="5">
        <f t="shared" si="179"/>
        <v>0.87106481481481446</v>
      </c>
      <c r="D293" s="18">
        <f t="shared" si="180"/>
        <v>0.87106481481481446</v>
      </c>
      <c r="E293" s="21">
        <f t="shared" ca="1" si="181"/>
        <v>0</v>
      </c>
      <c r="F293" s="18">
        <f t="shared" ca="1" si="182"/>
        <v>0.87106481481481446</v>
      </c>
      <c r="G293" s="25">
        <f t="shared" ca="1" si="216"/>
        <v>17</v>
      </c>
      <c r="H293" s="18">
        <f t="shared" ca="1" si="183"/>
        <v>1.9675925925925926E-4</v>
      </c>
      <c r="I293" s="18">
        <f t="shared" ca="1" si="184"/>
        <v>0.87126157407407367</v>
      </c>
      <c r="J293" s="16">
        <f t="shared" ca="1" si="185"/>
        <v>0.87126157407407367</v>
      </c>
      <c r="K293" s="23">
        <f t="shared" ca="1" si="186"/>
        <v>4.3865740740740566E-3</v>
      </c>
      <c r="L293" s="16">
        <f t="shared" ca="1" si="187"/>
        <v>0.87564814814814773</v>
      </c>
      <c r="M293" s="15">
        <f t="shared" ca="1" si="217"/>
        <v>14</v>
      </c>
      <c r="N293" s="16">
        <f t="shared" ca="1" si="188"/>
        <v>1.6203703703703703E-4</v>
      </c>
      <c r="O293" s="16">
        <f t="shared" ca="1" si="189"/>
        <v>0.87581018518518472</v>
      </c>
      <c r="P293" s="14">
        <f t="shared" ca="1" si="190"/>
        <v>0.87581018518518472</v>
      </c>
      <c r="Q293" s="23">
        <f>0</f>
        <v>0</v>
      </c>
      <c r="R293" s="14">
        <f t="shared" ca="1" si="191"/>
        <v>0.87581018518518472</v>
      </c>
      <c r="S293" s="13">
        <f t="shared" ca="1" si="218"/>
        <v>43</v>
      </c>
      <c r="T293" s="14">
        <f t="shared" ca="1" si="192"/>
        <v>4.9768518518518521E-4</v>
      </c>
      <c r="U293" s="14">
        <f t="shared" ca="1" si="193"/>
        <v>0.87630787037036995</v>
      </c>
      <c r="V293" s="12">
        <f t="shared" ca="1" si="194"/>
        <v>0.87630787037036995</v>
      </c>
      <c r="W293" s="23">
        <f>0</f>
        <v>0</v>
      </c>
      <c r="X293" s="12">
        <f t="shared" ca="1" si="195"/>
        <v>0.87630787037036995</v>
      </c>
      <c r="Y293" s="11">
        <f t="shared" ca="1" si="219"/>
        <v>39</v>
      </c>
      <c r="Z293" s="12">
        <f t="shared" ca="1" si="196"/>
        <v>4.5138888888888887E-4</v>
      </c>
      <c r="AA293" s="12">
        <f t="shared" ca="1" si="197"/>
        <v>0.87675925925925879</v>
      </c>
      <c r="AB293" s="10">
        <f t="shared" ca="1" si="198"/>
        <v>0.87675925925925879</v>
      </c>
      <c r="AC293" s="45">
        <f t="shared" ca="1" si="220"/>
        <v>0</v>
      </c>
      <c r="AD293" s="10">
        <f t="shared" ca="1" si="199"/>
        <v>0.87675925925925879</v>
      </c>
      <c r="AE293" s="9">
        <f t="shared" ca="1" si="212"/>
        <v>67</v>
      </c>
      <c r="AF293" s="10">
        <f t="shared" ca="1" si="200"/>
        <v>7.7546296296296293E-4</v>
      </c>
      <c r="AG293" s="10">
        <f t="shared" ca="1" si="201"/>
        <v>0.87753472222222173</v>
      </c>
      <c r="AH293" s="9" t="str">
        <f t="shared" ca="1" si="213"/>
        <v>Quesadilla</v>
      </c>
      <c r="AI293" s="8">
        <f t="shared" ca="1" si="202"/>
        <v>0.87753472222222173</v>
      </c>
      <c r="AJ293" s="23">
        <f t="shared" ca="1" si="203"/>
        <v>0</v>
      </c>
      <c r="AK293" s="8">
        <f t="shared" ca="1" si="204"/>
        <v>0.87753472222222173</v>
      </c>
      <c r="AL293" s="7">
        <f t="shared" ca="1" si="214"/>
        <v>29</v>
      </c>
      <c r="AM293" s="8">
        <f t="shared" ca="1" si="205"/>
        <v>3.3564814814814812E-4</v>
      </c>
      <c r="AN293" s="8">
        <f t="shared" ca="1" si="206"/>
        <v>0.87787037037036986</v>
      </c>
      <c r="AO293" s="7" t="str">
        <f t="shared" ca="1" si="215"/>
        <v>Debit</v>
      </c>
      <c r="AP293" s="1">
        <f t="shared" ca="1" si="207"/>
        <v>4.3865740740740566E-3</v>
      </c>
      <c r="AQ293" s="1">
        <f t="shared" ca="1" si="208"/>
        <v>2.4189814814814816E-3</v>
      </c>
      <c r="AR293">
        <f t="shared" si="209"/>
        <v>1</v>
      </c>
      <c r="AS293" s="33">
        <f t="shared" ca="1" si="210"/>
        <v>4.3865740740740566E-3</v>
      </c>
      <c r="AT293" s="33">
        <f t="shared" ca="1" si="211"/>
        <v>2.4189814814814816E-3</v>
      </c>
      <c r="AU293" s="28"/>
      <c r="AX293">
        <f t="shared" si="221"/>
        <v>289</v>
      </c>
      <c r="AY293" s="33">
        <v>8.0732149675460691E-4</v>
      </c>
    </row>
    <row r="294" spans="1:51" ht="15" customHeight="1">
      <c r="A294" s="2">
        <v>123</v>
      </c>
      <c r="B294" s="1">
        <f t="shared" si="178"/>
        <v>1.4236111111111112E-3</v>
      </c>
      <c r="C294" s="5">
        <f t="shared" si="179"/>
        <v>0.87248842592592557</v>
      </c>
      <c r="D294" s="18">
        <f t="shared" si="180"/>
        <v>0.87248842592592557</v>
      </c>
      <c r="E294" s="21">
        <f t="shared" ca="1" si="181"/>
        <v>0</v>
      </c>
      <c r="F294" s="18">
        <f t="shared" ca="1" si="182"/>
        <v>0.87248842592592557</v>
      </c>
      <c r="G294" s="25">
        <f t="shared" ca="1" si="216"/>
        <v>19</v>
      </c>
      <c r="H294" s="18">
        <f t="shared" ca="1" si="183"/>
        <v>2.199074074074074E-4</v>
      </c>
      <c r="I294" s="18">
        <f t="shared" ca="1" si="184"/>
        <v>0.87270833333333298</v>
      </c>
      <c r="J294" s="16">
        <f t="shared" ca="1" si="185"/>
        <v>0.87270833333333298</v>
      </c>
      <c r="K294" s="23">
        <f t="shared" ca="1" si="186"/>
        <v>4.050925925925819E-3</v>
      </c>
      <c r="L294" s="16">
        <f t="shared" ca="1" si="187"/>
        <v>0.87675925925925879</v>
      </c>
      <c r="M294" s="15">
        <f t="shared" ca="1" si="217"/>
        <v>29</v>
      </c>
      <c r="N294" s="16">
        <f t="shared" ca="1" si="188"/>
        <v>3.3564814814814812E-4</v>
      </c>
      <c r="O294" s="16">
        <f t="shared" ca="1" si="189"/>
        <v>0.87709490740740692</v>
      </c>
      <c r="P294" s="14">
        <f t="shared" ca="1" si="190"/>
        <v>0.87709490740740692</v>
      </c>
      <c r="Q294" s="23">
        <f>0</f>
        <v>0</v>
      </c>
      <c r="R294" s="14">
        <f t="shared" ca="1" si="191"/>
        <v>0.87709490740740692</v>
      </c>
      <c r="S294" s="13">
        <f t="shared" ca="1" si="218"/>
        <v>30</v>
      </c>
      <c r="T294" s="14">
        <f t="shared" ca="1" si="192"/>
        <v>3.4722222222222224E-4</v>
      </c>
      <c r="U294" s="14">
        <f t="shared" ca="1" si="193"/>
        <v>0.8774421296296292</v>
      </c>
      <c r="V294" s="12">
        <f t="shared" ca="1" si="194"/>
        <v>0.8774421296296292</v>
      </c>
      <c r="W294" s="23">
        <f>0</f>
        <v>0</v>
      </c>
      <c r="X294" s="12">
        <f t="shared" ca="1" si="195"/>
        <v>0.8774421296296292</v>
      </c>
      <c r="Y294" s="11">
        <f t="shared" ca="1" si="219"/>
        <v>25</v>
      </c>
      <c r="Z294" s="12">
        <f t="shared" ca="1" si="196"/>
        <v>2.8935185185185184E-4</v>
      </c>
      <c r="AA294" s="12">
        <f t="shared" ca="1" si="197"/>
        <v>0.87773148148148106</v>
      </c>
      <c r="AB294" s="10">
        <f t="shared" ca="1" si="198"/>
        <v>0.87773148148148106</v>
      </c>
      <c r="AC294" s="45">
        <f t="shared" ca="1" si="220"/>
        <v>0</v>
      </c>
      <c r="AD294" s="10">
        <f t="shared" ca="1" si="199"/>
        <v>0.87773148148148106</v>
      </c>
      <c r="AE294" s="9">
        <f t="shared" ca="1" si="212"/>
        <v>31</v>
      </c>
      <c r="AF294" s="10">
        <f t="shared" ca="1" si="200"/>
        <v>3.5879629629629629E-4</v>
      </c>
      <c r="AG294" s="10">
        <f t="shared" ca="1" si="201"/>
        <v>0.87809027777777737</v>
      </c>
      <c r="AH294" s="9" t="str">
        <f t="shared" ca="1" si="213"/>
        <v>Bowl</v>
      </c>
      <c r="AI294" s="8">
        <f t="shared" ca="1" si="202"/>
        <v>0.87809027777777737</v>
      </c>
      <c r="AJ294" s="23">
        <f t="shared" ca="1" si="203"/>
        <v>0</v>
      </c>
      <c r="AK294" s="8">
        <f t="shared" ca="1" si="204"/>
        <v>0.87809027777777737</v>
      </c>
      <c r="AL294" s="7">
        <f t="shared" ca="1" si="214"/>
        <v>15</v>
      </c>
      <c r="AM294" s="8">
        <f t="shared" ca="1" si="205"/>
        <v>1.7361111111111112E-4</v>
      </c>
      <c r="AN294" s="8">
        <f t="shared" ca="1" si="206"/>
        <v>0.87826388888888851</v>
      </c>
      <c r="AO294" s="7" t="str">
        <f t="shared" ca="1" si="215"/>
        <v>Debit</v>
      </c>
      <c r="AP294" s="1">
        <f t="shared" ca="1" si="207"/>
        <v>4.050925925925819E-3</v>
      </c>
      <c r="AQ294" s="1">
        <f t="shared" ca="1" si="208"/>
        <v>1.724537037037037E-3</v>
      </c>
      <c r="AR294">
        <f t="shared" si="209"/>
        <v>1</v>
      </c>
      <c r="AS294" s="33">
        <f t="shared" ca="1" si="210"/>
        <v>4.050925925925819E-3</v>
      </c>
      <c r="AT294" s="33">
        <f t="shared" ca="1" si="211"/>
        <v>1.724537037037037E-3</v>
      </c>
      <c r="AU294" s="28"/>
      <c r="AX294">
        <f t="shared" si="221"/>
        <v>290</v>
      </c>
      <c r="AY294" s="33">
        <v>7.4821814942089551E-4</v>
      </c>
    </row>
    <row r="295" spans="1:51" ht="15" customHeight="1">
      <c r="A295" s="2">
        <v>165</v>
      </c>
      <c r="B295" s="1">
        <f t="shared" si="178"/>
        <v>1.9097222222222222E-3</v>
      </c>
      <c r="C295" s="5">
        <f t="shared" si="179"/>
        <v>0.87439814814814776</v>
      </c>
      <c r="D295" s="18">
        <f t="shared" si="180"/>
        <v>0.87439814814814776</v>
      </c>
      <c r="E295" s="21">
        <f t="shared" ca="1" si="181"/>
        <v>0</v>
      </c>
      <c r="F295" s="18">
        <f t="shared" ca="1" si="182"/>
        <v>0.87439814814814776</v>
      </c>
      <c r="G295" s="25">
        <f t="shared" ca="1" si="216"/>
        <v>21</v>
      </c>
      <c r="H295" s="18">
        <f t="shared" ca="1" si="183"/>
        <v>2.4305555555555555E-4</v>
      </c>
      <c r="I295" s="18">
        <f t="shared" ca="1" si="184"/>
        <v>0.87464120370370335</v>
      </c>
      <c r="J295" s="16">
        <f t="shared" ca="1" si="185"/>
        <v>0.87464120370370335</v>
      </c>
      <c r="K295" s="23">
        <f t="shared" ca="1" si="186"/>
        <v>3.0902777777777057E-3</v>
      </c>
      <c r="L295" s="16">
        <f t="shared" ca="1" si="187"/>
        <v>0.87773148148148106</v>
      </c>
      <c r="M295" s="15">
        <f t="shared" ca="1" si="217"/>
        <v>12</v>
      </c>
      <c r="N295" s="16">
        <f t="shared" ca="1" si="188"/>
        <v>1.3888888888888889E-4</v>
      </c>
      <c r="O295" s="16">
        <f t="shared" ca="1" si="189"/>
        <v>0.87787037037036997</v>
      </c>
      <c r="P295" s="14">
        <f t="shared" ca="1" si="190"/>
        <v>0.87787037037036997</v>
      </c>
      <c r="Q295" s="23">
        <f>0</f>
        <v>0</v>
      </c>
      <c r="R295" s="14">
        <f t="shared" ca="1" si="191"/>
        <v>0.87787037037036997</v>
      </c>
      <c r="S295" s="13">
        <f t="shared" ca="1" si="218"/>
        <v>25</v>
      </c>
      <c r="T295" s="14">
        <f t="shared" ca="1" si="192"/>
        <v>2.8935185185185184E-4</v>
      </c>
      <c r="U295" s="14">
        <f t="shared" ca="1" si="193"/>
        <v>0.87815972222222183</v>
      </c>
      <c r="V295" s="12">
        <f t="shared" ca="1" si="194"/>
        <v>0.87815972222222183</v>
      </c>
      <c r="W295" s="23">
        <f>0</f>
        <v>0</v>
      </c>
      <c r="X295" s="12">
        <f t="shared" ca="1" si="195"/>
        <v>0.87815972222222183</v>
      </c>
      <c r="Y295" s="11">
        <f t="shared" ca="1" si="219"/>
        <v>43</v>
      </c>
      <c r="Z295" s="12">
        <f t="shared" ca="1" si="196"/>
        <v>4.9768518518518521E-4</v>
      </c>
      <c r="AA295" s="12">
        <f t="shared" ca="1" si="197"/>
        <v>0.87865740740740705</v>
      </c>
      <c r="AB295" s="10">
        <f t="shared" ca="1" si="198"/>
        <v>0.87865740740740705</v>
      </c>
      <c r="AC295" s="45">
        <f t="shared" ca="1" si="220"/>
        <v>0</v>
      </c>
      <c r="AD295" s="10">
        <f t="shared" ca="1" si="199"/>
        <v>0.87865740740740705</v>
      </c>
      <c r="AE295" s="9">
        <f t="shared" ca="1" si="212"/>
        <v>33</v>
      </c>
      <c r="AF295" s="10">
        <f t="shared" ca="1" si="200"/>
        <v>3.8194444444444446E-4</v>
      </c>
      <c r="AG295" s="10">
        <f t="shared" ca="1" si="201"/>
        <v>0.87903935185185145</v>
      </c>
      <c r="AH295" s="9" t="str">
        <f t="shared" ca="1" si="213"/>
        <v>Bowl</v>
      </c>
      <c r="AI295" s="8">
        <f t="shared" ca="1" si="202"/>
        <v>0.87903935185185145</v>
      </c>
      <c r="AJ295" s="23">
        <f t="shared" ca="1" si="203"/>
        <v>0</v>
      </c>
      <c r="AK295" s="8">
        <f t="shared" ca="1" si="204"/>
        <v>0.87903935185185145</v>
      </c>
      <c r="AL295" s="7">
        <f t="shared" ca="1" si="214"/>
        <v>17</v>
      </c>
      <c r="AM295" s="8">
        <f t="shared" ca="1" si="205"/>
        <v>1.9675925925925926E-4</v>
      </c>
      <c r="AN295" s="8">
        <f t="shared" ca="1" si="206"/>
        <v>0.87923611111111066</v>
      </c>
      <c r="AO295" s="7" t="str">
        <f t="shared" ca="1" si="215"/>
        <v>Debit</v>
      </c>
      <c r="AP295" s="1">
        <f t="shared" ca="1" si="207"/>
        <v>3.0902777777777057E-3</v>
      </c>
      <c r="AQ295" s="1">
        <f t="shared" ca="1" si="208"/>
        <v>1.7476851851851852E-3</v>
      </c>
      <c r="AR295">
        <f t="shared" si="209"/>
        <v>1</v>
      </c>
      <c r="AS295" s="33">
        <f t="shared" ca="1" si="210"/>
        <v>3.0902777777777057E-3</v>
      </c>
      <c r="AT295" s="33">
        <f t="shared" ca="1" si="211"/>
        <v>1.7476851851851852E-3</v>
      </c>
      <c r="AU295" s="28"/>
      <c r="AX295">
        <f t="shared" si="221"/>
        <v>291</v>
      </c>
      <c r="AY295" s="33">
        <v>6.3697180857837316E-4</v>
      </c>
    </row>
    <row r="296" spans="1:51" ht="15" customHeight="1">
      <c r="A296" s="2">
        <v>70</v>
      </c>
      <c r="B296" s="1">
        <f t="shared" si="178"/>
        <v>8.1018518518518516E-4</v>
      </c>
      <c r="C296" s="5">
        <f t="shared" si="179"/>
        <v>0.87520833333333292</v>
      </c>
      <c r="D296" s="18">
        <f t="shared" si="180"/>
        <v>0.87520833333333292</v>
      </c>
      <c r="E296" s="21">
        <f t="shared" ca="1" si="181"/>
        <v>0</v>
      </c>
      <c r="F296" s="18">
        <f t="shared" ca="1" si="182"/>
        <v>0.87520833333333292</v>
      </c>
      <c r="G296" s="25">
        <f t="shared" ca="1" si="216"/>
        <v>19</v>
      </c>
      <c r="H296" s="18">
        <f t="shared" ca="1" si="183"/>
        <v>2.199074074074074E-4</v>
      </c>
      <c r="I296" s="18">
        <f t="shared" ca="1" si="184"/>
        <v>0.87542824074074033</v>
      </c>
      <c r="J296" s="16">
        <f t="shared" ca="1" si="185"/>
        <v>0.87542824074074033</v>
      </c>
      <c r="K296" s="23">
        <f t="shared" ca="1" si="186"/>
        <v>3.2291666666667274E-3</v>
      </c>
      <c r="L296" s="16">
        <f t="shared" ca="1" si="187"/>
        <v>0.87865740740740705</v>
      </c>
      <c r="M296" s="15">
        <f t="shared" ca="1" si="217"/>
        <v>33</v>
      </c>
      <c r="N296" s="16">
        <f t="shared" ca="1" si="188"/>
        <v>3.8194444444444446E-4</v>
      </c>
      <c r="O296" s="16">
        <f t="shared" ca="1" si="189"/>
        <v>0.87903935185185145</v>
      </c>
      <c r="P296" s="14">
        <f t="shared" ca="1" si="190"/>
        <v>0.87903935185185145</v>
      </c>
      <c r="Q296" s="23">
        <f>0</f>
        <v>0</v>
      </c>
      <c r="R296" s="14">
        <f t="shared" ca="1" si="191"/>
        <v>0.87903935185185145</v>
      </c>
      <c r="S296" s="13">
        <f t="shared" ca="1" si="218"/>
        <v>24</v>
      </c>
      <c r="T296" s="14">
        <f t="shared" ca="1" si="192"/>
        <v>2.7777777777777778E-4</v>
      </c>
      <c r="U296" s="14">
        <f t="shared" ca="1" si="193"/>
        <v>0.87931712962962927</v>
      </c>
      <c r="V296" s="12">
        <f t="shared" ca="1" si="194"/>
        <v>0.87931712962962927</v>
      </c>
      <c r="W296" s="23">
        <f>0</f>
        <v>0</v>
      </c>
      <c r="X296" s="12">
        <f t="shared" ca="1" si="195"/>
        <v>0.87931712962962927</v>
      </c>
      <c r="Y296" s="11">
        <f t="shared" ca="1" si="219"/>
        <v>23</v>
      </c>
      <c r="Z296" s="12">
        <f t="shared" ca="1" si="196"/>
        <v>2.6620370370370372E-4</v>
      </c>
      <c r="AA296" s="12">
        <f t="shared" ca="1" si="197"/>
        <v>0.87958333333333294</v>
      </c>
      <c r="AB296" s="10">
        <f t="shared" ca="1" si="198"/>
        <v>0.87958333333333294</v>
      </c>
      <c r="AC296" s="45">
        <f t="shared" ca="1" si="220"/>
        <v>0</v>
      </c>
      <c r="AD296" s="10">
        <f t="shared" ca="1" si="199"/>
        <v>0.87958333333333294</v>
      </c>
      <c r="AE296" s="9">
        <f t="shared" ca="1" si="212"/>
        <v>45</v>
      </c>
      <c r="AF296" s="10">
        <f t="shared" ca="1" si="200"/>
        <v>5.2083333333333333E-4</v>
      </c>
      <c r="AG296" s="10">
        <f t="shared" ca="1" si="201"/>
        <v>0.88010416666666624</v>
      </c>
      <c r="AH296" s="9" t="str">
        <f t="shared" ca="1" si="213"/>
        <v>Burrito</v>
      </c>
      <c r="AI296" s="8">
        <f t="shared" ca="1" si="202"/>
        <v>0.88010416666666624</v>
      </c>
      <c r="AJ296" s="23">
        <f t="shared" ca="1" si="203"/>
        <v>0</v>
      </c>
      <c r="AK296" s="8">
        <f t="shared" ca="1" si="204"/>
        <v>0.88010416666666624</v>
      </c>
      <c r="AL296" s="7">
        <f t="shared" ca="1" si="214"/>
        <v>25</v>
      </c>
      <c r="AM296" s="8">
        <f t="shared" ca="1" si="205"/>
        <v>2.8935185185185184E-4</v>
      </c>
      <c r="AN296" s="8">
        <f t="shared" ca="1" si="206"/>
        <v>0.8803935185185181</v>
      </c>
      <c r="AO296" s="7" t="str">
        <f t="shared" ca="1" si="215"/>
        <v>Debit</v>
      </c>
      <c r="AP296" s="1">
        <f t="shared" ca="1" si="207"/>
        <v>3.2291666666667274E-3</v>
      </c>
      <c r="AQ296" s="1">
        <f t="shared" ca="1" si="208"/>
        <v>1.9560185185185188E-3</v>
      </c>
      <c r="AR296">
        <f t="shared" si="209"/>
        <v>0</v>
      </c>
      <c r="AS296" s="33">
        <f t="shared" ca="1" si="210"/>
        <v>0</v>
      </c>
      <c r="AT296" s="33">
        <f t="shared" ca="1" si="211"/>
        <v>0</v>
      </c>
      <c r="AU296" s="28"/>
      <c r="AX296">
        <f t="shared" si="221"/>
        <v>292</v>
      </c>
      <c r="AY296" s="33">
        <v>6.2897734504272157E-4</v>
      </c>
    </row>
    <row r="297" spans="1:51" ht="15" customHeight="1">
      <c r="A297" s="2">
        <v>155</v>
      </c>
      <c r="B297" s="1">
        <f t="shared" si="178"/>
        <v>1.7939814814814815E-3</v>
      </c>
      <c r="C297" s="5">
        <f t="shared" si="179"/>
        <v>0.87700231481481439</v>
      </c>
      <c r="D297" s="18">
        <f t="shared" si="180"/>
        <v>0.87700231481481439</v>
      </c>
      <c r="E297" s="21">
        <f t="shared" ca="1" si="181"/>
        <v>0</v>
      </c>
      <c r="F297" s="18">
        <f t="shared" ca="1" si="182"/>
        <v>0.87700231481481439</v>
      </c>
      <c r="G297" s="25">
        <f t="shared" ca="1" si="216"/>
        <v>24</v>
      </c>
      <c r="H297" s="18">
        <f t="shared" ca="1" si="183"/>
        <v>2.7777777777777778E-4</v>
      </c>
      <c r="I297" s="18">
        <f t="shared" ca="1" si="184"/>
        <v>0.87728009259259221</v>
      </c>
      <c r="J297" s="16">
        <f t="shared" ca="1" si="185"/>
        <v>0.87728009259259221</v>
      </c>
      <c r="K297" s="23">
        <f t="shared" ca="1" si="186"/>
        <v>2.3032407407407307E-3</v>
      </c>
      <c r="L297" s="16">
        <f t="shared" ca="1" si="187"/>
        <v>0.87958333333333294</v>
      </c>
      <c r="M297" s="15">
        <f t="shared" ca="1" si="217"/>
        <v>33</v>
      </c>
      <c r="N297" s="16">
        <f t="shared" ca="1" si="188"/>
        <v>3.8194444444444446E-4</v>
      </c>
      <c r="O297" s="16">
        <f t="shared" ca="1" si="189"/>
        <v>0.87996527777777733</v>
      </c>
      <c r="P297" s="14">
        <f t="shared" ca="1" si="190"/>
        <v>0.87996527777777733</v>
      </c>
      <c r="Q297" s="23">
        <f>0</f>
        <v>0</v>
      </c>
      <c r="R297" s="14">
        <f t="shared" ca="1" si="191"/>
        <v>0.87996527777777733</v>
      </c>
      <c r="S297" s="13">
        <f t="shared" ca="1" si="218"/>
        <v>28</v>
      </c>
      <c r="T297" s="14">
        <f t="shared" ca="1" si="192"/>
        <v>3.2407407407407406E-4</v>
      </c>
      <c r="U297" s="14">
        <f t="shared" ca="1" si="193"/>
        <v>0.88028935185185142</v>
      </c>
      <c r="V297" s="12">
        <f t="shared" ca="1" si="194"/>
        <v>0.88028935185185142</v>
      </c>
      <c r="W297" s="23">
        <f>0</f>
        <v>0</v>
      </c>
      <c r="X297" s="12">
        <f t="shared" ca="1" si="195"/>
        <v>0.88028935185185142</v>
      </c>
      <c r="Y297" s="11">
        <f t="shared" ca="1" si="219"/>
        <v>21</v>
      </c>
      <c r="Z297" s="12">
        <f t="shared" ca="1" si="196"/>
        <v>2.4305555555555555E-4</v>
      </c>
      <c r="AA297" s="12">
        <f t="shared" ca="1" si="197"/>
        <v>0.88053240740740701</v>
      </c>
      <c r="AB297" s="10">
        <f t="shared" ca="1" si="198"/>
        <v>0.88053240740740701</v>
      </c>
      <c r="AC297" s="45">
        <f t="shared" ca="1" si="220"/>
        <v>0</v>
      </c>
      <c r="AD297" s="10">
        <f t="shared" ca="1" si="199"/>
        <v>0.88053240740740701</v>
      </c>
      <c r="AE297" s="9">
        <f t="shared" ca="1" si="212"/>
        <v>58</v>
      </c>
      <c r="AF297" s="10">
        <f t="shared" ca="1" si="200"/>
        <v>6.7129629629629625E-4</v>
      </c>
      <c r="AG297" s="10">
        <f t="shared" ca="1" si="201"/>
        <v>0.88120370370370327</v>
      </c>
      <c r="AH297" s="9" t="str">
        <f t="shared" ca="1" si="213"/>
        <v>Quesadilla</v>
      </c>
      <c r="AI297" s="8">
        <f t="shared" ca="1" si="202"/>
        <v>0.88120370370370327</v>
      </c>
      <c r="AJ297" s="23">
        <f t="shared" ca="1" si="203"/>
        <v>0</v>
      </c>
      <c r="AK297" s="8">
        <f t="shared" ca="1" si="204"/>
        <v>0.88120370370370327</v>
      </c>
      <c r="AL297" s="7">
        <f t="shared" ca="1" si="214"/>
        <v>25</v>
      </c>
      <c r="AM297" s="8">
        <f t="shared" ca="1" si="205"/>
        <v>2.8935185185185184E-4</v>
      </c>
      <c r="AN297" s="8">
        <f t="shared" ca="1" si="206"/>
        <v>0.88149305555555513</v>
      </c>
      <c r="AO297" s="7" t="str">
        <f t="shared" ca="1" si="215"/>
        <v>Debit</v>
      </c>
      <c r="AP297" s="1">
        <f t="shared" ca="1" si="207"/>
        <v>2.3032407407407307E-3</v>
      </c>
      <c r="AQ297" s="1">
        <f t="shared" ca="1" si="208"/>
        <v>2.1874999999999998E-3</v>
      </c>
      <c r="AR297">
        <f t="shared" si="209"/>
        <v>0</v>
      </c>
      <c r="AS297" s="33">
        <f t="shared" ca="1" si="210"/>
        <v>0</v>
      </c>
      <c r="AT297" s="33">
        <f t="shared" ca="1" si="211"/>
        <v>0</v>
      </c>
      <c r="AU297" s="28"/>
      <c r="AX297">
        <f t="shared" si="221"/>
        <v>293</v>
      </c>
      <c r="AY297" s="33">
        <v>6.9722858597429799E-4</v>
      </c>
    </row>
    <row r="298" spans="1:51" ht="15" customHeight="1">
      <c r="A298" s="2">
        <v>59</v>
      </c>
      <c r="B298" s="1">
        <f t="shared" si="178"/>
        <v>6.8287037037037036E-4</v>
      </c>
      <c r="C298" s="5">
        <f t="shared" si="179"/>
        <v>0.87768518518518479</v>
      </c>
      <c r="D298" s="18">
        <f t="shared" si="180"/>
        <v>0.87768518518518479</v>
      </c>
      <c r="E298" s="21">
        <f t="shared" ca="1" si="181"/>
        <v>0</v>
      </c>
      <c r="F298" s="18">
        <f t="shared" ca="1" si="182"/>
        <v>0.87768518518518479</v>
      </c>
      <c r="G298" s="25">
        <f t="shared" ca="1" si="216"/>
        <v>26</v>
      </c>
      <c r="H298" s="18">
        <f t="shared" ca="1" si="183"/>
        <v>3.0092592592592595E-4</v>
      </c>
      <c r="I298" s="18">
        <f t="shared" ca="1" si="184"/>
        <v>0.87798611111111069</v>
      </c>
      <c r="J298" s="16">
        <f t="shared" ca="1" si="185"/>
        <v>0.87798611111111069</v>
      </c>
      <c r="K298" s="23">
        <f t="shared" ca="1" si="186"/>
        <v>2.5462962962963243E-3</v>
      </c>
      <c r="L298" s="16">
        <f t="shared" ca="1" si="187"/>
        <v>0.88053240740740701</v>
      </c>
      <c r="M298" s="15">
        <f t="shared" ca="1" si="217"/>
        <v>32</v>
      </c>
      <c r="N298" s="16">
        <f t="shared" ca="1" si="188"/>
        <v>3.7037037037037035E-4</v>
      </c>
      <c r="O298" s="16">
        <f t="shared" ca="1" si="189"/>
        <v>0.88090277777777737</v>
      </c>
      <c r="P298" s="14">
        <f t="shared" ca="1" si="190"/>
        <v>0.88090277777777737</v>
      </c>
      <c r="Q298" s="23">
        <f>0</f>
        <v>0</v>
      </c>
      <c r="R298" s="14">
        <f t="shared" ca="1" si="191"/>
        <v>0.88090277777777737</v>
      </c>
      <c r="S298" s="13">
        <f t="shared" ca="1" si="218"/>
        <v>38</v>
      </c>
      <c r="T298" s="14">
        <f t="shared" ca="1" si="192"/>
        <v>4.3981481481481481E-4</v>
      </c>
      <c r="U298" s="14">
        <f t="shared" ca="1" si="193"/>
        <v>0.88134259259259218</v>
      </c>
      <c r="V298" s="12">
        <f t="shared" ca="1" si="194"/>
        <v>0.88134259259259218</v>
      </c>
      <c r="W298" s="23">
        <f>0</f>
        <v>0</v>
      </c>
      <c r="X298" s="12">
        <f t="shared" ca="1" si="195"/>
        <v>0.88134259259259218</v>
      </c>
      <c r="Y298" s="11">
        <f t="shared" ca="1" si="219"/>
        <v>46</v>
      </c>
      <c r="Z298" s="12">
        <f t="shared" ca="1" si="196"/>
        <v>5.3240740740740744E-4</v>
      </c>
      <c r="AA298" s="12">
        <f t="shared" ca="1" si="197"/>
        <v>0.88187499999999963</v>
      </c>
      <c r="AB298" s="10">
        <f t="shared" ca="1" si="198"/>
        <v>0.88187499999999963</v>
      </c>
      <c r="AC298" s="45">
        <f t="shared" ca="1" si="220"/>
        <v>0</v>
      </c>
      <c r="AD298" s="10">
        <f t="shared" ca="1" si="199"/>
        <v>0.88187499999999963</v>
      </c>
      <c r="AE298" s="9">
        <f t="shared" ca="1" si="212"/>
        <v>40</v>
      </c>
      <c r="AF298" s="10">
        <f t="shared" ca="1" si="200"/>
        <v>4.6296296296296298E-4</v>
      </c>
      <c r="AG298" s="10">
        <f t="shared" ca="1" si="201"/>
        <v>0.88233796296296263</v>
      </c>
      <c r="AH298" s="9" t="str">
        <f t="shared" ca="1" si="213"/>
        <v>Bowl</v>
      </c>
      <c r="AI298" s="8">
        <f t="shared" ca="1" si="202"/>
        <v>0.88233796296296263</v>
      </c>
      <c r="AJ298" s="23">
        <f t="shared" ca="1" si="203"/>
        <v>0</v>
      </c>
      <c r="AK298" s="8">
        <f t="shared" ca="1" si="204"/>
        <v>0.88233796296296263</v>
      </c>
      <c r="AL298" s="7">
        <f t="shared" ca="1" si="214"/>
        <v>10</v>
      </c>
      <c r="AM298" s="8">
        <f t="shared" ca="1" si="205"/>
        <v>1.1574074074074075E-4</v>
      </c>
      <c r="AN298" s="8">
        <f t="shared" ca="1" si="206"/>
        <v>0.88245370370370335</v>
      </c>
      <c r="AO298" s="7" t="str">
        <f t="shared" ca="1" si="215"/>
        <v>Debit</v>
      </c>
      <c r="AP298" s="1">
        <f t="shared" ca="1" si="207"/>
        <v>2.5462962962963243E-3</v>
      </c>
      <c r="AQ298" s="1">
        <f t="shared" ca="1" si="208"/>
        <v>2.2222222222222222E-3</v>
      </c>
      <c r="AR298">
        <f t="shared" si="209"/>
        <v>0</v>
      </c>
      <c r="AS298" s="33">
        <f t="shared" ca="1" si="210"/>
        <v>0</v>
      </c>
      <c r="AT298" s="33">
        <f t="shared" ca="1" si="211"/>
        <v>0</v>
      </c>
      <c r="AU298" s="28"/>
      <c r="AX298">
        <f t="shared" si="221"/>
        <v>294</v>
      </c>
      <c r="AY298" s="33">
        <v>7.8059373806806023E-4</v>
      </c>
    </row>
    <row r="299" spans="1:51" ht="15" customHeight="1">
      <c r="A299" s="2">
        <v>6</v>
      </c>
      <c r="B299" s="1">
        <f t="shared" si="178"/>
        <v>6.9444444444444444E-5</v>
      </c>
      <c r="C299" s="5">
        <f t="shared" si="179"/>
        <v>0.87775462962962925</v>
      </c>
      <c r="D299" s="18">
        <f t="shared" si="180"/>
        <v>0.87775462962962925</v>
      </c>
      <c r="E299" s="21">
        <f t="shared" ca="1" si="181"/>
        <v>2.3148148148144365E-4</v>
      </c>
      <c r="F299" s="18">
        <f t="shared" ca="1" si="182"/>
        <v>0.87798611111111069</v>
      </c>
      <c r="G299" s="25">
        <f t="shared" ca="1" si="216"/>
        <v>11</v>
      </c>
      <c r="H299" s="18">
        <f t="shared" ca="1" si="183"/>
        <v>1.273148148148148E-4</v>
      </c>
      <c r="I299" s="18">
        <f t="shared" ca="1" si="184"/>
        <v>0.87811342592592545</v>
      </c>
      <c r="J299" s="16">
        <f t="shared" ca="1" si="185"/>
        <v>0.87811342592592545</v>
      </c>
      <c r="K299" s="23">
        <f t="shared" ca="1" si="186"/>
        <v>3.761574074074181E-3</v>
      </c>
      <c r="L299" s="16">
        <f t="shared" ca="1" si="187"/>
        <v>0.88187499999999963</v>
      </c>
      <c r="M299" s="15">
        <f t="shared" ca="1" si="217"/>
        <v>20</v>
      </c>
      <c r="N299" s="16">
        <f t="shared" ca="1" si="188"/>
        <v>2.3148148148148149E-4</v>
      </c>
      <c r="O299" s="16">
        <f t="shared" ca="1" si="189"/>
        <v>0.88210648148148108</v>
      </c>
      <c r="P299" s="14">
        <f t="shared" ca="1" si="190"/>
        <v>0.88210648148148108</v>
      </c>
      <c r="Q299" s="23">
        <f>0</f>
        <v>0</v>
      </c>
      <c r="R299" s="14">
        <f t="shared" ca="1" si="191"/>
        <v>0.88210648148148108</v>
      </c>
      <c r="S299" s="13">
        <f t="shared" ca="1" si="218"/>
        <v>15</v>
      </c>
      <c r="T299" s="14">
        <f t="shared" ca="1" si="192"/>
        <v>1.7361111111111112E-4</v>
      </c>
      <c r="U299" s="14">
        <f t="shared" ca="1" si="193"/>
        <v>0.88228009259259221</v>
      </c>
      <c r="V299" s="12">
        <f t="shared" ca="1" si="194"/>
        <v>0.88228009259259221</v>
      </c>
      <c r="W299" s="23">
        <f>0</f>
        <v>0</v>
      </c>
      <c r="X299" s="12">
        <f t="shared" ca="1" si="195"/>
        <v>0.88228009259259221</v>
      </c>
      <c r="Y299" s="11">
        <f t="shared" ca="1" si="219"/>
        <v>46</v>
      </c>
      <c r="Z299" s="12">
        <f t="shared" ca="1" si="196"/>
        <v>5.3240740740740744E-4</v>
      </c>
      <c r="AA299" s="12">
        <f t="shared" ca="1" si="197"/>
        <v>0.88281249999999967</v>
      </c>
      <c r="AB299" s="10">
        <f t="shared" ca="1" si="198"/>
        <v>0.88281249999999967</v>
      </c>
      <c r="AC299" s="45">
        <f t="shared" ca="1" si="220"/>
        <v>0</v>
      </c>
      <c r="AD299" s="10">
        <f t="shared" ca="1" si="199"/>
        <v>0.88281249999999967</v>
      </c>
      <c r="AE299" s="9">
        <f t="shared" ca="1" si="212"/>
        <v>25</v>
      </c>
      <c r="AF299" s="10">
        <f t="shared" ca="1" si="200"/>
        <v>2.8935185185185184E-4</v>
      </c>
      <c r="AG299" s="10">
        <f t="shared" ca="1" si="201"/>
        <v>0.88310185185185153</v>
      </c>
      <c r="AH299" s="9" t="str">
        <f t="shared" ca="1" si="213"/>
        <v>Bowl</v>
      </c>
      <c r="AI299" s="8">
        <f t="shared" ca="1" si="202"/>
        <v>0.88310185185185153</v>
      </c>
      <c r="AJ299" s="23">
        <f t="shared" ca="1" si="203"/>
        <v>0</v>
      </c>
      <c r="AK299" s="8">
        <f t="shared" ca="1" si="204"/>
        <v>0.88310185185185153</v>
      </c>
      <c r="AL299" s="7">
        <f t="shared" ca="1" si="214"/>
        <v>58</v>
      </c>
      <c r="AM299" s="8">
        <f t="shared" ca="1" si="205"/>
        <v>6.7129629629629625E-4</v>
      </c>
      <c r="AN299" s="8">
        <f t="shared" ca="1" si="206"/>
        <v>0.88377314814814778</v>
      </c>
      <c r="AO299" s="7" t="str">
        <f t="shared" ca="1" si="215"/>
        <v>Cash</v>
      </c>
      <c r="AP299" s="1">
        <f t="shared" ca="1" si="207"/>
        <v>3.9930555555556246E-3</v>
      </c>
      <c r="AQ299" s="1">
        <f t="shared" ca="1" si="208"/>
        <v>2.0254629629629633E-3</v>
      </c>
      <c r="AR299">
        <f t="shared" si="209"/>
        <v>0</v>
      </c>
      <c r="AS299" s="33">
        <f t="shared" ca="1" si="210"/>
        <v>0</v>
      </c>
      <c r="AT299" s="33">
        <f t="shared" ca="1" si="211"/>
        <v>0</v>
      </c>
      <c r="AU299" s="28"/>
      <c r="AX299">
        <f t="shared" si="221"/>
        <v>295</v>
      </c>
      <c r="AY299" s="33">
        <v>5.9620402189132981E-4</v>
      </c>
    </row>
    <row r="300" spans="1:51" ht="15" customHeight="1">
      <c r="A300" s="2">
        <v>43</v>
      </c>
      <c r="B300" s="1">
        <f t="shared" si="178"/>
        <v>4.9768518518518521E-4</v>
      </c>
      <c r="C300" s="5">
        <f t="shared" si="179"/>
        <v>0.87825231481481447</v>
      </c>
      <c r="D300" s="18">
        <f t="shared" si="180"/>
        <v>0.87825231481481447</v>
      </c>
      <c r="E300" s="21">
        <f t="shared" ca="1" si="181"/>
        <v>0</v>
      </c>
      <c r="F300" s="18">
        <f t="shared" ca="1" si="182"/>
        <v>0.87825231481481447</v>
      </c>
      <c r="G300" s="25">
        <f t="shared" ca="1" si="216"/>
        <v>24</v>
      </c>
      <c r="H300" s="18">
        <f t="shared" ca="1" si="183"/>
        <v>2.7777777777777778E-4</v>
      </c>
      <c r="I300" s="18">
        <f t="shared" ca="1" si="184"/>
        <v>0.87853009259259229</v>
      </c>
      <c r="J300" s="16">
        <f t="shared" ca="1" si="185"/>
        <v>0.87853009259259229</v>
      </c>
      <c r="K300" s="23">
        <f t="shared" ca="1" si="186"/>
        <v>4.2824074074073737E-3</v>
      </c>
      <c r="L300" s="16">
        <f t="shared" ca="1" si="187"/>
        <v>0.88281249999999967</v>
      </c>
      <c r="M300" s="15">
        <f t="shared" ca="1" si="217"/>
        <v>15</v>
      </c>
      <c r="N300" s="16">
        <f t="shared" ca="1" si="188"/>
        <v>1.7361111111111112E-4</v>
      </c>
      <c r="O300" s="16">
        <f t="shared" ca="1" si="189"/>
        <v>0.88298611111111081</v>
      </c>
      <c r="P300" s="14">
        <f t="shared" ca="1" si="190"/>
        <v>0.88298611111111081</v>
      </c>
      <c r="Q300" s="23">
        <f>0</f>
        <v>0</v>
      </c>
      <c r="R300" s="14">
        <f t="shared" ca="1" si="191"/>
        <v>0.88298611111111081</v>
      </c>
      <c r="S300" s="13">
        <f t="shared" ca="1" si="218"/>
        <v>22</v>
      </c>
      <c r="T300" s="14">
        <f t="shared" ca="1" si="192"/>
        <v>2.5462962962962961E-4</v>
      </c>
      <c r="U300" s="14">
        <f t="shared" ca="1" si="193"/>
        <v>0.88324074074074044</v>
      </c>
      <c r="V300" s="12">
        <f t="shared" ca="1" si="194"/>
        <v>0.88324074074074044</v>
      </c>
      <c r="W300" s="23">
        <f>0</f>
        <v>0</v>
      </c>
      <c r="X300" s="12">
        <f t="shared" ca="1" si="195"/>
        <v>0.88324074074074044</v>
      </c>
      <c r="Y300" s="11">
        <f t="shared" ca="1" si="219"/>
        <v>39</v>
      </c>
      <c r="Z300" s="12">
        <f t="shared" ca="1" si="196"/>
        <v>4.5138888888888887E-4</v>
      </c>
      <c r="AA300" s="12">
        <f t="shared" ca="1" si="197"/>
        <v>0.88369212962962929</v>
      </c>
      <c r="AB300" s="10">
        <f t="shared" ca="1" si="198"/>
        <v>0.88369212962962929</v>
      </c>
      <c r="AC300" s="45">
        <f t="shared" ca="1" si="220"/>
        <v>0</v>
      </c>
      <c r="AD300" s="10">
        <f t="shared" ca="1" si="199"/>
        <v>0.88369212962962929</v>
      </c>
      <c r="AE300" s="9">
        <f t="shared" ca="1" si="212"/>
        <v>43</v>
      </c>
      <c r="AF300" s="10">
        <f t="shared" ca="1" si="200"/>
        <v>4.9768518518518521E-4</v>
      </c>
      <c r="AG300" s="10">
        <f t="shared" ca="1" si="201"/>
        <v>0.88418981481481451</v>
      </c>
      <c r="AH300" s="9" t="str">
        <f t="shared" ca="1" si="213"/>
        <v>Quesadilla</v>
      </c>
      <c r="AI300" s="8">
        <f t="shared" ca="1" si="202"/>
        <v>0.88418981481481451</v>
      </c>
      <c r="AJ300" s="23">
        <f t="shared" ca="1" si="203"/>
        <v>0</v>
      </c>
      <c r="AK300" s="8">
        <f t="shared" ca="1" si="204"/>
        <v>0.88418981481481451</v>
      </c>
      <c r="AL300" s="7">
        <f t="shared" ca="1" si="214"/>
        <v>19</v>
      </c>
      <c r="AM300" s="8">
        <f t="shared" ca="1" si="205"/>
        <v>2.199074074074074E-4</v>
      </c>
      <c r="AN300" s="8">
        <f t="shared" ca="1" si="206"/>
        <v>0.88440972222222192</v>
      </c>
      <c r="AO300" s="7" t="str">
        <f t="shared" ca="1" si="215"/>
        <v>Debit</v>
      </c>
      <c r="AP300" s="1">
        <f t="shared" ca="1" si="207"/>
        <v>4.2824074074073737E-3</v>
      </c>
      <c r="AQ300" s="1">
        <f t="shared" ca="1" si="208"/>
        <v>1.8749999999999999E-3</v>
      </c>
      <c r="AR300">
        <f t="shared" si="209"/>
        <v>0</v>
      </c>
      <c r="AS300" s="33">
        <f t="shared" ca="1" si="210"/>
        <v>0</v>
      </c>
      <c r="AT300" s="33">
        <f t="shared" ca="1" si="211"/>
        <v>0</v>
      </c>
      <c r="AU300" s="28"/>
      <c r="AX300">
        <f t="shared" si="221"/>
        <v>296</v>
      </c>
      <c r="AY300" s="33">
        <v>7.0080819651271639E-4</v>
      </c>
    </row>
    <row r="301" spans="1:51" ht="15" customHeight="1">
      <c r="A301" s="2">
        <v>85</v>
      </c>
      <c r="B301" s="1">
        <f t="shared" si="178"/>
        <v>9.837962962962962E-4</v>
      </c>
      <c r="C301" s="5">
        <f t="shared" si="179"/>
        <v>0.87923611111111077</v>
      </c>
      <c r="D301" s="18">
        <f t="shared" si="180"/>
        <v>0.87923611111111077</v>
      </c>
      <c r="E301" s="21">
        <f t="shared" ca="1" si="181"/>
        <v>0</v>
      </c>
      <c r="F301" s="18">
        <f t="shared" ca="1" si="182"/>
        <v>0.87923611111111077</v>
      </c>
      <c r="G301" s="25">
        <f t="shared" ca="1" si="216"/>
        <v>13</v>
      </c>
      <c r="H301" s="18">
        <f t="shared" ca="1" si="183"/>
        <v>1.5046296296296297E-4</v>
      </c>
      <c r="I301" s="18">
        <f t="shared" ca="1" si="184"/>
        <v>0.87938657407407372</v>
      </c>
      <c r="J301" s="16">
        <f t="shared" ca="1" si="185"/>
        <v>0.87938657407407372</v>
      </c>
      <c r="K301" s="23">
        <f t="shared" ca="1" si="186"/>
        <v>4.3055555555555625E-3</v>
      </c>
      <c r="L301" s="16">
        <f t="shared" ca="1" si="187"/>
        <v>0.88369212962962929</v>
      </c>
      <c r="M301" s="15">
        <f t="shared" ca="1" si="217"/>
        <v>35</v>
      </c>
      <c r="N301" s="16">
        <f t="shared" ca="1" si="188"/>
        <v>4.0509259259259258E-4</v>
      </c>
      <c r="O301" s="16">
        <f t="shared" ca="1" si="189"/>
        <v>0.88409722222222187</v>
      </c>
      <c r="P301" s="14">
        <f t="shared" ca="1" si="190"/>
        <v>0.88409722222222187</v>
      </c>
      <c r="Q301" s="23">
        <f>0</f>
        <v>0</v>
      </c>
      <c r="R301" s="14">
        <f t="shared" ca="1" si="191"/>
        <v>0.88409722222222187</v>
      </c>
      <c r="S301" s="13">
        <f t="shared" ca="1" si="218"/>
        <v>19</v>
      </c>
      <c r="T301" s="14">
        <f t="shared" ca="1" si="192"/>
        <v>2.199074074074074E-4</v>
      </c>
      <c r="U301" s="14">
        <f t="shared" ca="1" si="193"/>
        <v>0.88431712962962927</v>
      </c>
      <c r="V301" s="12">
        <f t="shared" ca="1" si="194"/>
        <v>0.88431712962962927</v>
      </c>
      <c r="W301" s="23">
        <f>0</f>
        <v>0</v>
      </c>
      <c r="X301" s="12">
        <f t="shared" ca="1" si="195"/>
        <v>0.88431712962962927</v>
      </c>
      <c r="Y301" s="11">
        <f t="shared" ca="1" si="219"/>
        <v>48</v>
      </c>
      <c r="Z301" s="12">
        <f t="shared" ca="1" si="196"/>
        <v>5.5555555555555556E-4</v>
      </c>
      <c r="AA301" s="12">
        <f t="shared" ca="1" si="197"/>
        <v>0.8848726851851848</v>
      </c>
      <c r="AB301" s="10">
        <f t="shared" ca="1" si="198"/>
        <v>0.8848726851851848</v>
      </c>
      <c r="AC301" s="45">
        <f t="shared" ca="1" si="220"/>
        <v>0</v>
      </c>
      <c r="AD301" s="10">
        <f t="shared" ca="1" si="199"/>
        <v>0.8848726851851848</v>
      </c>
      <c r="AE301" s="9">
        <f t="shared" ca="1" si="212"/>
        <v>20</v>
      </c>
      <c r="AF301" s="10">
        <f t="shared" ca="1" si="200"/>
        <v>2.3148148148148149E-4</v>
      </c>
      <c r="AG301" s="10">
        <f t="shared" ca="1" si="201"/>
        <v>0.88510416666666625</v>
      </c>
      <c r="AH301" s="9" t="str">
        <f t="shared" ca="1" si="213"/>
        <v>Bowl</v>
      </c>
      <c r="AI301" s="8">
        <f t="shared" ca="1" si="202"/>
        <v>0.88510416666666625</v>
      </c>
      <c r="AJ301" s="23">
        <f t="shared" ca="1" si="203"/>
        <v>0</v>
      </c>
      <c r="AK301" s="8">
        <f t="shared" ca="1" si="204"/>
        <v>0.88510416666666625</v>
      </c>
      <c r="AL301" s="7">
        <f t="shared" ca="1" si="214"/>
        <v>16</v>
      </c>
      <c r="AM301" s="8">
        <f t="shared" ca="1" si="205"/>
        <v>1.8518518518518518E-4</v>
      </c>
      <c r="AN301" s="8">
        <f t="shared" ca="1" si="206"/>
        <v>0.88528935185185142</v>
      </c>
      <c r="AO301" s="7" t="str">
        <f t="shared" ca="1" si="215"/>
        <v>Debit</v>
      </c>
      <c r="AP301" s="1">
        <f t="shared" ca="1" si="207"/>
        <v>4.3055555555555625E-3</v>
      </c>
      <c r="AQ301" s="1">
        <f t="shared" ca="1" si="208"/>
        <v>1.747685185185185E-3</v>
      </c>
      <c r="AR301">
        <f t="shared" si="209"/>
        <v>0</v>
      </c>
      <c r="AS301" s="33">
        <f t="shared" ca="1" si="210"/>
        <v>0</v>
      </c>
      <c r="AT301" s="33">
        <f t="shared" ca="1" si="211"/>
        <v>0</v>
      </c>
      <c r="AU301" s="28"/>
      <c r="AX301">
        <f t="shared" si="221"/>
        <v>297</v>
      </c>
      <c r="AY301" s="33">
        <v>1.0762695685376581E-3</v>
      </c>
    </row>
    <row r="302" spans="1:51" ht="15" customHeight="1">
      <c r="A302" s="2">
        <v>66</v>
      </c>
      <c r="B302" s="1">
        <f t="shared" si="178"/>
        <v>7.6388888888888893E-4</v>
      </c>
      <c r="C302" s="5">
        <f t="shared" si="179"/>
        <v>0.87999999999999967</v>
      </c>
      <c r="D302" s="18">
        <f t="shared" si="180"/>
        <v>0.87999999999999967</v>
      </c>
      <c r="E302" s="21">
        <f t="shared" ca="1" si="181"/>
        <v>0</v>
      </c>
      <c r="F302" s="18">
        <f t="shared" ca="1" si="182"/>
        <v>0.87999999999999967</v>
      </c>
      <c r="G302" s="25">
        <f t="shared" ca="1" si="216"/>
        <v>19</v>
      </c>
      <c r="H302" s="18">
        <f t="shared" ca="1" si="183"/>
        <v>2.199074074074074E-4</v>
      </c>
      <c r="I302" s="18">
        <f t="shared" ca="1" si="184"/>
        <v>0.88021990740740708</v>
      </c>
      <c r="J302" s="16">
        <f t="shared" ca="1" si="185"/>
        <v>0.88021990740740708</v>
      </c>
      <c r="K302" s="23">
        <f t="shared" ca="1" si="186"/>
        <v>4.6527777777777279E-3</v>
      </c>
      <c r="L302" s="16">
        <f t="shared" ca="1" si="187"/>
        <v>0.8848726851851848</v>
      </c>
      <c r="M302" s="15">
        <f t="shared" ca="1" si="217"/>
        <v>35</v>
      </c>
      <c r="N302" s="16">
        <f t="shared" ca="1" si="188"/>
        <v>4.0509259259259258E-4</v>
      </c>
      <c r="O302" s="16">
        <f t="shared" ca="1" si="189"/>
        <v>0.88527777777777739</v>
      </c>
      <c r="P302" s="14">
        <f t="shared" ca="1" si="190"/>
        <v>0.88527777777777739</v>
      </c>
      <c r="Q302" s="23">
        <f>0</f>
        <v>0</v>
      </c>
      <c r="R302" s="14">
        <f t="shared" ca="1" si="191"/>
        <v>0.88527777777777739</v>
      </c>
      <c r="S302" s="13">
        <f t="shared" ca="1" si="218"/>
        <v>17</v>
      </c>
      <c r="T302" s="14">
        <f t="shared" ca="1" si="192"/>
        <v>1.9675925925925926E-4</v>
      </c>
      <c r="U302" s="14">
        <f t="shared" ca="1" si="193"/>
        <v>0.8854745370370366</v>
      </c>
      <c r="V302" s="12">
        <f t="shared" ca="1" si="194"/>
        <v>0.8854745370370366</v>
      </c>
      <c r="W302" s="23">
        <f>0</f>
        <v>0</v>
      </c>
      <c r="X302" s="12">
        <f t="shared" ca="1" si="195"/>
        <v>0.8854745370370366</v>
      </c>
      <c r="Y302" s="11">
        <f t="shared" ca="1" si="219"/>
        <v>32</v>
      </c>
      <c r="Z302" s="12">
        <f t="shared" ca="1" si="196"/>
        <v>3.7037037037037035E-4</v>
      </c>
      <c r="AA302" s="12">
        <f t="shared" ca="1" si="197"/>
        <v>0.88584490740740696</v>
      </c>
      <c r="AB302" s="10">
        <f t="shared" ca="1" si="198"/>
        <v>0.88584490740740696</v>
      </c>
      <c r="AC302" s="45">
        <f t="shared" ca="1" si="220"/>
        <v>0</v>
      </c>
      <c r="AD302" s="10">
        <f t="shared" ca="1" si="199"/>
        <v>0.88584490740740696</v>
      </c>
      <c r="AE302" s="9">
        <f t="shared" ca="1" si="212"/>
        <v>27</v>
      </c>
      <c r="AF302" s="10">
        <f t="shared" ca="1" si="200"/>
        <v>3.1250000000000001E-4</v>
      </c>
      <c r="AG302" s="10">
        <f t="shared" ca="1" si="201"/>
        <v>0.88615740740740701</v>
      </c>
      <c r="AH302" s="9" t="str">
        <f t="shared" ca="1" si="213"/>
        <v>Bowl</v>
      </c>
      <c r="AI302" s="8">
        <f t="shared" ca="1" si="202"/>
        <v>0.88615740740740701</v>
      </c>
      <c r="AJ302" s="23">
        <f t="shared" ca="1" si="203"/>
        <v>0</v>
      </c>
      <c r="AK302" s="8">
        <f t="shared" ca="1" si="204"/>
        <v>0.88615740740740701</v>
      </c>
      <c r="AL302" s="7">
        <f t="shared" ca="1" si="214"/>
        <v>15</v>
      </c>
      <c r="AM302" s="8">
        <f t="shared" ca="1" si="205"/>
        <v>1.7361111111111112E-4</v>
      </c>
      <c r="AN302" s="8">
        <f t="shared" ca="1" si="206"/>
        <v>0.88633101851851814</v>
      </c>
      <c r="AO302" s="7" t="str">
        <f t="shared" ca="1" si="215"/>
        <v>Debit</v>
      </c>
      <c r="AP302" s="1">
        <f t="shared" ca="1" si="207"/>
        <v>4.6527777777777279E-3</v>
      </c>
      <c r="AQ302" s="1">
        <f t="shared" ca="1" si="208"/>
        <v>1.6782407407407408E-3</v>
      </c>
      <c r="AR302">
        <f t="shared" si="209"/>
        <v>0</v>
      </c>
      <c r="AS302" s="33">
        <f t="shared" ca="1" si="210"/>
        <v>0</v>
      </c>
      <c r="AT302" s="33">
        <f t="shared" ca="1" si="211"/>
        <v>0</v>
      </c>
      <c r="AU302" s="28"/>
      <c r="AX302">
        <f t="shared" si="221"/>
        <v>298</v>
      </c>
      <c r="AY302" s="33">
        <v>6.7296678121424368E-4</v>
      </c>
    </row>
    <row r="303" spans="1:51" ht="15" customHeight="1">
      <c r="A303" s="2">
        <v>22</v>
      </c>
      <c r="B303" s="1">
        <f t="shared" si="178"/>
        <v>2.5462962962962961E-4</v>
      </c>
      <c r="C303" s="5">
        <f t="shared" si="179"/>
        <v>0.8802546296296293</v>
      </c>
      <c r="D303" s="18">
        <f t="shared" si="180"/>
        <v>0.8802546296296293</v>
      </c>
      <c r="E303" s="21">
        <f t="shared" ca="1" si="181"/>
        <v>0</v>
      </c>
      <c r="F303" s="18">
        <f t="shared" ca="1" si="182"/>
        <v>0.8802546296296293</v>
      </c>
      <c r="G303" s="25">
        <f t="shared" ca="1" si="216"/>
        <v>24</v>
      </c>
      <c r="H303" s="18">
        <f t="shared" ca="1" si="183"/>
        <v>2.7777777777777778E-4</v>
      </c>
      <c r="I303" s="18">
        <f t="shared" ca="1" si="184"/>
        <v>0.88053240740740712</v>
      </c>
      <c r="J303" s="16">
        <f t="shared" ca="1" si="185"/>
        <v>0.88053240740740712</v>
      </c>
      <c r="K303" s="23">
        <f t="shared" ca="1" si="186"/>
        <v>5.3124999999998312E-3</v>
      </c>
      <c r="L303" s="16">
        <f t="shared" ca="1" si="187"/>
        <v>0.88584490740740696</v>
      </c>
      <c r="M303" s="15">
        <f t="shared" ca="1" si="217"/>
        <v>9</v>
      </c>
      <c r="N303" s="16">
        <f t="shared" ca="1" si="188"/>
        <v>1.0416666666666667E-4</v>
      </c>
      <c r="O303" s="16">
        <f t="shared" ca="1" si="189"/>
        <v>0.88594907407407364</v>
      </c>
      <c r="P303" s="14">
        <f t="shared" ca="1" si="190"/>
        <v>0.88594907407407364</v>
      </c>
      <c r="Q303" s="23">
        <f>0</f>
        <v>0</v>
      </c>
      <c r="R303" s="14">
        <f t="shared" ca="1" si="191"/>
        <v>0.88594907407407364</v>
      </c>
      <c r="S303" s="13">
        <f t="shared" ca="1" si="218"/>
        <v>28</v>
      </c>
      <c r="T303" s="14">
        <f t="shared" ca="1" si="192"/>
        <v>3.2407407407407406E-4</v>
      </c>
      <c r="U303" s="14">
        <f t="shared" ca="1" si="193"/>
        <v>0.88627314814814773</v>
      </c>
      <c r="V303" s="12">
        <f t="shared" ca="1" si="194"/>
        <v>0.88627314814814773</v>
      </c>
      <c r="W303" s="23">
        <f>0</f>
        <v>0</v>
      </c>
      <c r="X303" s="12">
        <f t="shared" ca="1" si="195"/>
        <v>0.88627314814814773</v>
      </c>
      <c r="Y303" s="11">
        <f t="shared" ca="1" si="219"/>
        <v>20</v>
      </c>
      <c r="Z303" s="12">
        <f t="shared" ca="1" si="196"/>
        <v>2.3148148148148149E-4</v>
      </c>
      <c r="AA303" s="12">
        <f t="shared" ca="1" si="197"/>
        <v>0.88650462962962917</v>
      </c>
      <c r="AB303" s="10">
        <f t="shared" ca="1" si="198"/>
        <v>0.88650462962962917</v>
      </c>
      <c r="AC303" s="45">
        <f t="shared" ca="1" si="220"/>
        <v>0</v>
      </c>
      <c r="AD303" s="10">
        <f t="shared" ca="1" si="199"/>
        <v>0.88650462962962917</v>
      </c>
      <c r="AE303" s="9">
        <f t="shared" ca="1" si="212"/>
        <v>40</v>
      </c>
      <c r="AF303" s="10">
        <f t="shared" ca="1" si="200"/>
        <v>4.6296296296296298E-4</v>
      </c>
      <c r="AG303" s="10">
        <f t="shared" ca="1" si="201"/>
        <v>0.88696759259259217</v>
      </c>
      <c r="AH303" s="9" t="str">
        <f t="shared" ca="1" si="213"/>
        <v>Bowl</v>
      </c>
      <c r="AI303" s="8">
        <f t="shared" ca="1" si="202"/>
        <v>0.88696759259259217</v>
      </c>
      <c r="AJ303" s="23">
        <f t="shared" ca="1" si="203"/>
        <v>0</v>
      </c>
      <c r="AK303" s="8">
        <f t="shared" ca="1" si="204"/>
        <v>0.88696759259259217</v>
      </c>
      <c r="AL303" s="7">
        <f t="shared" ca="1" si="214"/>
        <v>20</v>
      </c>
      <c r="AM303" s="8">
        <f t="shared" ca="1" si="205"/>
        <v>2.3148148148148149E-4</v>
      </c>
      <c r="AN303" s="8">
        <f t="shared" ca="1" si="206"/>
        <v>0.88719907407407361</v>
      </c>
      <c r="AO303" s="7" t="str">
        <f t="shared" ca="1" si="215"/>
        <v>Debit</v>
      </c>
      <c r="AP303" s="1">
        <f t="shared" ca="1" si="207"/>
        <v>5.3124999999998312E-3</v>
      </c>
      <c r="AQ303" s="1">
        <f t="shared" ca="1" si="208"/>
        <v>1.6319444444444445E-3</v>
      </c>
      <c r="AR303">
        <f t="shared" si="209"/>
        <v>0</v>
      </c>
      <c r="AS303" s="33">
        <f t="shared" ca="1" si="210"/>
        <v>0</v>
      </c>
      <c r="AT303" s="33">
        <f t="shared" ca="1" si="211"/>
        <v>0</v>
      </c>
      <c r="AU303" s="28"/>
      <c r="AX303">
        <f t="shared" si="221"/>
        <v>299</v>
      </c>
      <c r="AY303" s="33">
        <v>7.6870147639050061E-4</v>
      </c>
    </row>
    <row r="304" spans="1:51" ht="15" customHeight="1">
      <c r="A304" s="2">
        <v>105</v>
      </c>
      <c r="B304" s="1">
        <f t="shared" si="178"/>
        <v>1.2152777777777778E-3</v>
      </c>
      <c r="C304" s="5">
        <f t="shared" si="179"/>
        <v>0.88146990740740705</v>
      </c>
      <c r="D304" s="18">
        <f t="shared" si="180"/>
        <v>0.88146990740740705</v>
      </c>
      <c r="E304" s="21">
        <f t="shared" ca="1" si="181"/>
        <v>0</v>
      </c>
      <c r="F304" s="18">
        <f t="shared" ca="1" si="182"/>
        <v>0.88146990740740705</v>
      </c>
      <c r="G304" s="25">
        <f t="shared" ca="1" si="216"/>
        <v>12</v>
      </c>
      <c r="H304" s="18">
        <f t="shared" ca="1" si="183"/>
        <v>1.3888888888888889E-4</v>
      </c>
      <c r="I304" s="18">
        <f t="shared" ca="1" si="184"/>
        <v>0.88160879629629596</v>
      </c>
      <c r="J304" s="16">
        <f t="shared" ca="1" si="185"/>
        <v>0.88160879629629596</v>
      </c>
      <c r="K304" s="23">
        <f t="shared" ca="1" si="186"/>
        <v>4.8958333333332105E-3</v>
      </c>
      <c r="L304" s="16">
        <f t="shared" ca="1" si="187"/>
        <v>0.88650462962962917</v>
      </c>
      <c r="M304" s="15">
        <f t="shared" ca="1" si="217"/>
        <v>18</v>
      </c>
      <c r="N304" s="16">
        <f t="shared" ca="1" si="188"/>
        <v>2.0833333333333335E-4</v>
      </c>
      <c r="O304" s="16">
        <f t="shared" ca="1" si="189"/>
        <v>0.88671296296296254</v>
      </c>
      <c r="P304" s="14">
        <f t="shared" ca="1" si="190"/>
        <v>0.88671296296296254</v>
      </c>
      <c r="Q304" s="23">
        <f>0</f>
        <v>0</v>
      </c>
      <c r="R304" s="14">
        <f t="shared" ca="1" si="191"/>
        <v>0.88671296296296254</v>
      </c>
      <c r="S304" s="13">
        <f t="shared" ca="1" si="218"/>
        <v>26</v>
      </c>
      <c r="T304" s="14">
        <f t="shared" ca="1" si="192"/>
        <v>3.0092592592592595E-4</v>
      </c>
      <c r="U304" s="14">
        <f t="shared" ca="1" si="193"/>
        <v>0.88701388888888844</v>
      </c>
      <c r="V304" s="12">
        <f t="shared" ca="1" si="194"/>
        <v>0.88701388888888844</v>
      </c>
      <c r="W304" s="23">
        <f>0</f>
        <v>0</v>
      </c>
      <c r="X304" s="12">
        <f t="shared" ca="1" si="195"/>
        <v>0.88701388888888844</v>
      </c>
      <c r="Y304" s="11">
        <f t="shared" ca="1" si="219"/>
        <v>47</v>
      </c>
      <c r="Z304" s="12">
        <f t="shared" ca="1" si="196"/>
        <v>5.4398148148148144E-4</v>
      </c>
      <c r="AA304" s="12">
        <f t="shared" ca="1" si="197"/>
        <v>0.88755787037036993</v>
      </c>
      <c r="AB304" s="10">
        <f t="shared" ca="1" si="198"/>
        <v>0.88755787037036993</v>
      </c>
      <c r="AC304" s="45">
        <f t="shared" ca="1" si="220"/>
        <v>0</v>
      </c>
      <c r="AD304" s="10">
        <f t="shared" ca="1" si="199"/>
        <v>0.88755787037036993</v>
      </c>
      <c r="AE304" s="9">
        <f t="shared" ca="1" si="212"/>
        <v>53</v>
      </c>
      <c r="AF304" s="10">
        <f t="shared" ca="1" si="200"/>
        <v>6.134259259259259E-4</v>
      </c>
      <c r="AG304" s="10">
        <f t="shared" ca="1" si="201"/>
        <v>0.88817129629629588</v>
      </c>
      <c r="AH304" s="9" t="str">
        <f t="shared" ca="1" si="213"/>
        <v>Burrito</v>
      </c>
      <c r="AI304" s="8">
        <f t="shared" ca="1" si="202"/>
        <v>0.88817129629629588</v>
      </c>
      <c r="AJ304" s="23">
        <f t="shared" ca="1" si="203"/>
        <v>0</v>
      </c>
      <c r="AK304" s="8">
        <f t="shared" ca="1" si="204"/>
        <v>0.88817129629629588</v>
      </c>
      <c r="AL304" s="7">
        <f t="shared" ca="1" si="214"/>
        <v>29</v>
      </c>
      <c r="AM304" s="8">
        <f t="shared" ca="1" si="205"/>
        <v>3.3564814814814812E-4</v>
      </c>
      <c r="AN304" s="8">
        <f t="shared" ca="1" si="206"/>
        <v>0.888506944444444</v>
      </c>
      <c r="AO304" s="7" t="str">
        <f t="shared" ca="1" si="215"/>
        <v>Debit</v>
      </c>
      <c r="AP304" s="1">
        <f t="shared" ca="1" si="207"/>
        <v>4.8958333333332105E-3</v>
      </c>
      <c r="AQ304" s="1">
        <f t="shared" ca="1" si="208"/>
        <v>2.1412037037037038E-3</v>
      </c>
      <c r="AR304">
        <f t="shared" si="209"/>
        <v>0</v>
      </c>
      <c r="AS304" s="33">
        <f t="shared" ca="1" si="210"/>
        <v>0</v>
      </c>
      <c r="AT304" s="33">
        <f t="shared" ca="1" si="211"/>
        <v>0</v>
      </c>
      <c r="AU304" s="28"/>
      <c r="AX304">
        <f t="shared" si="221"/>
        <v>300</v>
      </c>
      <c r="AY304" s="33">
        <v>6.8704658266522214E-4</v>
      </c>
    </row>
    <row r="305" spans="1:51" ht="15" customHeight="1">
      <c r="A305" s="2">
        <v>45</v>
      </c>
      <c r="B305" s="1">
        <f t="shared" ref="B305:B310" si="222">A305/86400</f>
        <v>5.2083333333333333E-4</v>
      </c>
      <c r="C305" s="5">
        <f t="shared" ref="C305:C310" si="223">C304+B305</f>
        <v>0.88199074074074035</v>
      </c>
      <c r="D305" s="18">
        <f t="shared" ref="D305:D310" si="224">C305</f>
        <v>0.88199074074074035</v>
      </c>
      <c r="E305" s="21">
        <f t="shared" ref="E305:E310" ca="1" si="225">MAX(0,(I304-D305))</f>
        <v>0</v>
      </c>
      <c r="F305" s="18">
        <f t="shared" ref="F305:F310" ca="1" si="226">D305+E305</f>
        <v>0.88199074074074035</v>
      </c>
      <c r="G305" s="25">
        <f t="shared" ca="1" si="216"/>
        <v>21</v>
      </c>
      <c r="H305" s="18">
        <f t="shared" ref="H305:H310" ca="1" si="227">G305/86400</f>
        <v>2.4305555555555555E-4</v>
      </c>
      <c r="I305" s="18">
        <f t="shared" ref="I305:I310" ca="1" si="228">F305+H305</f>
        <v>0.88223379629629595</v>
      </c>
      <c r="J305" s="16">
        <f t="shared" ref="J305:J310" ca="1" si="229">I305</f>
        <v>0.88223379629629595</v>
      </c>
      <c r="K305" s="23">
        <f t="shared" ref="K305:K310" ca="1" si="230">MAX(0,(AA304-J305))</f>
        <v>5.3240740740739811E-3</v>
      </c>
      <c r="L305" s="16">
        <f t="shared" ref="L305:L310" ca="1" si="231">J305+K305</f>
        <v>0.88755787037036993</v>
      </c>
      <c r="M305" s="15">
        <f t="shared" ca="1" si="217"/>
        <v>27</v>
      </c>
      <c r="N305" s="16">
        <f t="shared" ref="N305:N310" ca="1" si="232">M305/86400</f>
        <v>3.1250000000000001E-4</v>
      </c>
      <c r="O305" s="16">
        <f t="shared" ref="O305:O310" ca="1" si="233">L305+N305</f>
        <v>0.88787037037036998</v>
      </c>
      <c r="P305" s="14">
        <f t="shared" ref="P305:P310" ca="1" si="234">O305</f>
        <v>0.88787037037036998</v>
      </c>
      <c r="Q305" s="23">
        <f>0</f>
        <v>0</v>
      </c>
      <c r="R305" s="14">
        <f t="shared" ref="R305:R310" ca="1" si="235">P305+Q305</f>
        <v>0.88787037037036998</v>
      </c>
      <c r="S305" s="13">
        <f t="shared" ca="1" si="218"/>
        <v>31</v>
      </c>
      <c r="T305" s="14">
        <f t="shared" ref="T305:T310" ca="1" si="236">S305/86400</f>
        <v>3.5879629629629629E-4</v>
      </c>
      <c r="U305" s="14">
        <f t="shared" ref="U305:U310" ca="1" si="237">R305+T305</f>
        <v>0.88822916666666629</v>
      </c>
      <c r="V305" s="12">
        <f t="shared" ref="V305:V310" ca="1" si="238">U305</f>
        <v>0.88822916666666629</v>
      </c>
      <c r="W305" s="23">
        <f>0</f>
        <v>0</v>
      </c>
      <c r="X305" s="12">
        <f t="shared" ref="X305:X310" ca="1" si="239">V305+W305</f>
        <v>0.88822916666666629</v>
      </c>
      <c r="Y305" s="11">
        <f t="shared" ca="1" si="219"/>
        <v>45</v>
      </c>
      <c r="Z305" s="12">
        <f t="shared" ref="Z305:Z310" ca="1" si="240">Y305/86400</f>
        <v>5.2083333333333333E-4</v>
      </c>
      <c r="AA305" s="12">
        <f t="shared" ref="AA305:AA310" ca="1" si="241">X305+Z305</f>
        <v>0.8887499999999996</v>
      </c>
      <c r="AB305" s="10">
        <f t="shared" ref="AB305:AB310" ca="1" si="242">AA305</f>
        <v>0.8887499999999996</v>
      </c>
      <c r="AC305" s="45">
        <f t="shared" ca="1" si="220"/>
        <v>0</v>
      </c>
      <c r="AD305" s="10">
        <f t="shared" ref="AD305:AD310" ca="1" si="243">AB305+AC305</f>
        <v>0.8887499999999996</v>
      </c>
      <c r="AE305" s="9">
        <f t="shared" ca="1" si="212"/>
        <v>54</v>
      </c>
      <c r="AF305" s="10">
        <f t="shared" ref="AF305:AF310" ca="1" si="244">AE305/86400</f>
        <v>6.2500000000000001E-4</v>
      </c>
      <c r="AG305" s="10">
        <f t="shared" ref="AG305:AG310" ca="1" si="245">AD305+AF305</f>
        <v>0.88937499999999958</v>
      </c>
      <c r="AH305" s="9" t="str">
        <f t="shared" ca="1" si="213"/>
        <v>Quesadilla</v>
      </c>
      <c r="AI305" s="8">
        <f t="shared" ref="AI305:AI310" ca="1" si="246">AG305</f>
        <v>0.88937499999999958</v>
      </c>
      <c r="AJ305" s="23">
        <f t="shared" ref="AJ305:AJ309" ca="1" si="247">MAX(0,(AN304-AI305))</f>
        <v>0</v>
      </c>
      <c r="AK305" s="8">
        <f t="shared" ref="AK305:AK310" ca="1" si="248">AI305+AJ305</f>
        <v>0.88937499999999958</v>
      </c>
      <c r="AL305" s="7">
        <f t="shared" ca="1" si="214"/>
        <v>19</v>
      </c>
      <c r="AM305" s="8">
        <f t="shared" ref="AM305:AM310" ca="1" si="249">AL305/86400</f>
        <v>2.199074074074074E-4</v>
      </c>
      <c r="AN305" s="8">
        <f t="shared" ref="AN305:AN310" ca="1" si="250">AK305+AM305</f>
        <v>0.88959490740740699</v>
      </c>
      <c r="AO305" s="7" t="str">
        <f t="shared" ca="1" si="215"/>
        <v>Debit</v>
      </c>
      <c r="AP305" s="1">
        <f t="shared" ref="AP305:AP310" ca="1" si="251">E305+K305+Q305+W305+AC305+AJ305</f>
        <v>5.3240740740739811E-3</v>
      </c>
      <c r="AQ305" s="1">
        <f t="shared" ref="AQ305:AQ310" ca="1" si="252">AM305+AF305+Z305+T305+N305+H305</f>
        <v>2.2800925925925922E-3</v>
      </c>
      <c r="AR305">
        <f t="shared" ref="AR305:AR310" si="253">IF(C305&lt;$H$1, 1,0)</f>
        <v>0</v>
      </c>
      <c r="AS305" s="33">
        <f t="shared" ref="AS305:AS310" ca="1" si="254">AP305*AR305</f>
        <v>0</v>
      </c>
      <c r="AT305" s="33">
        <f t="shared" ref="AT305:AT310" ca="1" si="255">AQ305*AR305</f>
        <v>0</v>
      </c>
      <c r="AU305" s="28"/>
      <c r="AX305">
        <f t="shared" si="221"/>
        <v>301</v>
      </c>
      <c r="AY305" s="33">
        <v>6.7845551737309023E-4</v>
      </c>
    </row>
    <row r="306" spans="1:51" ht="15" customHeight="1">
      <c r="A306" s="2">
        <v>138</v>
      </c>
      <c r="B306" s="1">
        <f t="shared" si="222"/>
        <v>1.5972222222222223E-3</v>
      </c>
      <c r="C306" s="5">
        <f t="shared" si="223"/>
        <v>0.8835879629629626</v>
      </c>
      <c r="D306" s="18">
        <f t="shared" si="224"/>
        <v>0.8835879629629626</v>
      </c>
      <c r="E306" s="21">
        <f t="shared" ca="1" si="225"/>
        <v>0</v>
      </c>
      <c r="F306" s="18">
        <f t="shared" ca="1" si="226"/>
        <v>0.8835879629629626</v>
      </c>
      <c r="G306" s="25">
        <f t="shared" ca="1" si="216"/>
        <v>27</v>
      </c>
      <c r="H306" s="18">
        <f t="shared" ca="1" si="227"/>
        <v>3.1250000000000001E-4</v>
      </c>
      <c r="I306" s="18">
        <f t="shared" ca="1" si="228"/>
        <v>0.88390046296296265</v>
      </c>
      <c r="J306" s="16">
        <f t="shared" ca="1" si="229"/>
        <v>0.88390046296296265</v>
      </c>
      <c r="K306" s="23">
        <f t="shared" ca="1" si="230"/>
        <v>4.8495370370369439E-3</v>
      </c>
      <c r="L306" s="16">
        <f t="shared" ca="1" si="231"/>
        <v>0.8887499999999996</v>
      </c>
      <c r="M306" s="15">
        <f t="shared" ca="1" si="217"/>
        <v>30</v>
      </c>
      <c r="N306" s="16">
        <f t="shared" ca="1" si="232"/>
        <v>3.4722222222222224E-4</v>
      </c>
      <c r="O306" s="16">
        <f t="shared" ca="1" si="233"/>
        <v>0.88909722222222187</v>
      </c>
      <c r="P306" s="14">
        <f t="shared" ca="1" si="234"/>
        <v>0.88909722222222187</v>
      </c>
      <c r="Q306" s="23">
        <f>0</f>
        <v>0</v>
      </c>
      <c r="R306" s="14">
        <f t="shared" ca="1" si="235"/>
        <v>0.88909722222222187</v>
      </c>
      <c r="S306" s="13">
        <f t="shared" ca="1" si="218"/>
        <v>31</v>
      </c>
      <c r="T306" s="14">
        <f t="shared" ca="1" si="236"/>
        <v>3.5879629629629629E-4</v>
      </c>
      <c r="U306" s="14">
        <f t="shared" ca="1" si="237"/>
        <v>0.88945601851851819</v>
      </c>
      <c r="V306" s="12">
        <f t="shared" ca="1" si="238"/>
        <v>0.88945601851851819</v>
      </c>
      <c r="W306" s="23">
        <f>0</f>
        <v>0</v>
      </c>
      <c r="X306" s="12">
        <f t="shared" ca="1" si="239"/>
        <v>0.88945601851851819</v>
      </c>
      <c r="Y306" s="11">
        <f t="shared" ca="1" si="219"/>
        <v>44</v>
      </c>
      <c r="Z306" s="12">
        <f t="shared" ca="1" si="240"/>
        <v>5.0925925925925921E-4</v>
      </c>
      <c r="AA306" s="12">
        <f t="shared" ca="1" si="241"/>
        <v>0.88996527777777745</v>
      </c>
      <c r="AB306" s="10">
        <f t="shared" ca="1" si="242"/>
        <v>0.88996527777777745</v>
      </c>
      <c r="AC306" s="45">
        <f t="shared" ca="1" si="220"/>
        <v>0</v>
      </c>
      <c r="AD306" s="10">
        <f t="shared" ca="1" si="243"/>
        <v>0.88996527777777745</v>
      </c>
      <c r="AE306" s="9">
        <f t="shared" ca="1" si="212"/>
        <v>29</v>
      </c>
      <c r="AF306" s="10">
        <f t="shared" ca="1" si="244"/>
        <v>3.3564814814814812E-4</v>
      </c>
      <c r="AG306" s="10">
        <f t="shared" ca="1" si="245"/>
        <v>0.89030092592592558</v>
      </c>
      <c r="AH306" s="9" t="str">
        <f t="shared" ca="1" si="213"/>
        <v>Bowl</v>
      </c>
      <c r="AI306" s="8">
        <f t="shared" ca="1" si="246"/>
        <v>0.89030092592592558</v>
      </c>
      <c r="AJ306" s="23">
        <f t="shared" ca="1" si="247"/>
        <v>0</v>
      </c>
      <c r="AK306" s="8">
        <f t="shared" ca="1" si="248"/>
        <v>0.89030092592592558</v>
      </c>
      <c r="AL306" s="7">
        <f t="shared" ca="1" si="214"/>
        <v>29</v>
      </c>
      <c r="AM306" s="8">
        <f t="shared" ca="1" si="249"/>
        <v>3.3564814814814812E-4</v>
      </c>
      <c r="AN306" s="8">
        <f t="shared" ca="1" si="250"/>
        <v>0.89063657407407371</v>
      </c>
      <c r="AO306" s="7" t="str">
        <f t="shared" ca="1" si="215"/>
        <v>Debit</v>
      </c>
      <c r="AP306" s="1">
        <f t="shared" ca="1" si="251"/>
        <v>4.8495370370369439E-3</v>
      </c>
      <c r="AQ306" s="1">
        <f t="shared" ca="1" si="252"/>
        <v>2.1990740740740738E-3</v>
      </c>
      <c r="AR306">
        <f t="shared" si="253"/>
        <v>0</v>
      </c>
      <c r="AS306" s="33">
        <f t="shared" ca="1" si="254"/>
        <v>0</v>
      </c>
      <c r="AT306" s="33">
        <f t="shared" ca="1" si="255"/>
        <v>0</v>
      </c>
      <c r="AU306" s="28"/>
      <c r="AX306">
        <f t="shared" si="221"/>
        <v>302</v>
      </c>
      <c r="AY306" s="33">
        <v>6.8541587119769166E-4</v>
      </c>
    </row>
    <row r="307" spans="1:51" ht="15" customHeight="1">
      <c r="A307" s="2">
        <v>130</v>
      </c>
      <c r="B307" s="1">
        <f t="shared" si="222"/>
        <v>1.5046296296296296E-3</v>
      </c>
      <c r="C307" s="5">
        <f t="shared" si="223"/>
        <v>0.88509259259259221</v>
      </c>
      <c r="D307" s="18">
        <f t="shared" si="224"/>
        <v>0.88509259259259221</v>
      </c>
      <c r="E307" s="21">
        <f t="shared" ca="1" si="225"/>
        <v>0</v>
      </c>
      <c r="F307" s="18">
        <f t="shared" ca="1" si="226"/>
        <v>0.88509259259259221</v>
      </c>
      <c r="G307" s="25">
        <f t="shared" ca="1" si="216"/>
        <v>30</v>
      </c>
      <c r="H307" s="18">
        <f t="shared" ca="1" si="227"/>
        <v>3.4722222222222224E-4</v>
      </c>
      <c r="I307" s="18">
        <f t="shared" ca="1" si="228"/>
        <v>0.88543981481481449</v>
      </c>
      <c r="J307" s="16">
        <f t="shared" ca="1" si="229"/>
        <v>0.88543981481481449</v>
      </c>
      <c r="K307" s="23">
        <f t="shared" ca="1" si="230"/>
        <v>4.5254629629629672E-3</v>
      </c>
      <c r="L307" s="16">
        <f t="shared" ca="1" si="231"/>
        <v>0.88996527777777745</v>
      </c>
      <c r="M307" s="15">
        <f t="shared" ca="1" si="217"/>
        <v>19</v>
      </c>
      <c r="N307" s="16">
        <f t="shared" ca="1" si="232"/>
        <v>2.199074074074074E-4</v>
      </c>
      <c r="O307" s="16">
        <f t="shared" ca="1" si="233"/>
        <v>0.89018518518518486</v>
      </c>
      <c r="P307" s="14">
        <f t="shared" ca="1" si="234"/>
        <v>0.89018518518518486</v>
      </c>
      <c r="Q307" s="23">
        <f>0</f>
        <v>0</v>
      </c>
      <c r="R307" s="14">
        <f t="shared" ca="1" si="235"/>
        <v>0.89018518518518486</v>
      </c>
      <c r="S307" s="13">
        <f t="shared" ca="1" si="218"/>
        <v>19</v>
      </c>
      <c r="T307" s="14">
        <f t="shared" ca="1" si="236"/>
        <v>2.199074074074074E-4</v>
      </c>
      <c r="U307" s="14">
        <f t="shared" ca="1" si="237"/>
        <v>0.89040509259259226</v>
      </c>
      <c r="V307" s="12">
        <f t="shared" ca="1" si="238"/>
        <v>0.89040509259259226</v>
      </c>
      <c r="W307" s="23">
        <f>0</f>
        <v>0</v>
      </c>
      <c r="X307" s="12">
        <f t="shared" ca="1" si="239"/>
        <v>0.89040509259259226</v>
      </c>
      <c r="Y307" s="11">
        <f t="shared" ca="1" si="219"/>
        <v>46</v>
      </c>
      <c r="Z307" s="12">
        <f t="shared" ca="1" si="240"/>
        <v>5.3240740740740744E-4</v>
      </c>
      <c r="AA307" s="12">
        <f t="shared" ca="1" si="241"/>
        <v>0.89093749999999972</v>
      </c>
      <c r="AB307" s="10">
        <f t="shared" ca="1" si="242"/>
        <v>0.89093749999999972</v>
      </c>
      <c r="AC307" s="45">
        <f t="shared" ca="1" si="220"/>
        <v>0</v>
      </c>
      <c r="AD307" s="10">
        <f t="shared" ca="1" si="243"/>
        <v>0.89093749999999972</v>
      </c>
      <c r="AE307" s="9">
        <f t="shared" ca="1" si="212"/>
        <v>28</v>
      </c>
      <c r="AF307" s="10">
        <f t="shared" ca="1" si="244"/>
        <v>3.2407407407407406E-4</v>
      </c>
      <c r="AG307" s="10">
        <f t="shared" ca="1" si="245"/>
        <v>0.8912615740740738</v>
      </c>
      <c r="AH307" s="9" t="str">
        <f t="shared" ca="1" si="213"/>
        <v>Bowl</v>
      </c>
      <c r="AI307" s="8">
        <f t="shared" ca="1" si="246"/>
        <v>0.8912615740740738</v>
      </c>
      <c r="AJ307" s="23">
        <f t="shared" ca="1" si="247"/>
        <v>0</v>
      </c>
      <c r="AK307" s="8">
        <f t="shared" ca="1" si="248"/>
        <v>0.8912615740740738</v>
      </c>
      <c r="AL307" s="7">
        <f t="shared" ca="1" si="214"/>
        <v>41</v>
      </c>
      <c r="AM307" s="8">
        <f t="shared" ca="1" si="249"/>
        <v>4.7453703703703704E-4</v>
      </c>
      <c r="AN307" s="8">
        <f t="shared" ca="1" si="250"/>
        <v>0.89173611111111084</v>
      </c>
      <c r="AO307" s="7" t="str">
        <f t="shared" ca="1" si="215"/>
        <v>Cash</v>
      </c>
      <c r="AP307" s="1">
        <f t="shared" ca="1" si="251"/>
        <v>4.5254629629629672E-3</v>
      </c>
      <c r="AQ307" s="1">
        <f t="shared" ca="1" si="252"/>
        <v>2.1180555555555553E-3</v>
      </c>
      <c r="AR307">
        <f t="shared" si="253"/>
        <v>0</v>
      </c>
      <c r="AS307" s="33">
        <f t="shared" ca="1" si="254"/>
        <v>0</v>
      </c>
      <c r="AT307" s="33">
        <f t="shared" ca="1" si="255"/>
        <v>0</v>
      </c>
      <c r="AU307" s="28"/>
      <c r="AX307">
        <f t="shared" si="221"/>
        <v>303</v>
      </c>
      <c r="AY307" s="33">
        <v>8.9518104874637499E-4</v>
      </c>
    </row>
    <row r="308" spans="1:51" ht="15" customHeight="1">
      <c r="A308" s="2">
        <v>157</v>
      </c>
      <c r="B308" s="1">
        <f t="shared" si="222"/>
        <v>1.8171296296296297E-3</v>
      </c>
      <c r="C308" s="5">
        <f t="shared" si="223"/>
        <v>0.88690972222222186</v>
      </c>
      <c r="D308" s="18">
        <f t="shared" si="224"/>
        <v>0.88690972222222186</v>
      </c>
      <c r="E308" s="21">
        <f t="shared" ca="1" si="225"/>
        <v>0</v>
      </c>
      <c r="F308" s="18">
        <f t="shared" ca="1" si="226"/>
        <v>0.88690972222222186</v>
      </c>
      <c r="G308" s="25">
        <f t="shared" ca="1" si="216"/>
        <v>23</v>
      </c>
      <c r="H308" s="18">
        <f t="shared" ca="1" si="227"/>
        <v>2.6620370370370372E-4</v>
      </c>
      <c r="I308" s="18">
        <f t="shared" ca="1" si="228"/>
        <v>0.88717592592592553</v>
      </c>
      <c r="J308" s="16">
        <f t="shared" ca="1" si="229"/>
        <v>0.88717592592592553</v>
      </c>
      <c r="K308" s="23">
        <f t="shared" ca="1" si="230"/>
        <v>3.761574074074181E-3</v>
      </c>
      <c r="L308" s="16">
        <f t="shared" ca="1" si="231"/>
        <v>0.89093749999999972</v>
      </c>
      <c r="M308" s="15">
        <f t="shared" ca="1" si="217"/>
        <v>29</v>
      </c>
      <c r="N308" s="16">
        <f t="shared" ca="1" si="232"/>
        <v>3.3564814814814812E-4</v>
      </c>
      <c r="O308" s="16">
        <f t="shared" ca="1" si="233"/>
        <v>0.89127314814814784</v>
      </c>
      <c r="P308" s="14">
        <f t="shared" ca="1" si="234"/>
        <v>0.89127314814814784</v>
      </c>
      <c r="Q308" s="23">
        <f>0</f>
        <v>0</v>
      </c>
      <c r="R308" s="14">
        <f t="shared" ca="1" si="235"/>
        <v>0.89127314814814784</v>
      </c>
      <c r="S308" s="13">
        <f t="shared" ca="1" si="218"/>
        <v>19</v>
      </c>
      <c r="T308" s="14">
        <f t="shared" ca="1" si="236"/>
        <v>2.199074074074074E-4</v>
      </c>
      <c r="U308" s="14">
        <f t="shared" ca="1" si="237"/>
        <v>0.89149305555555525</v>
      </c>
      <c r="V308" s="12">
        <f t="shared" ca="1" si="238"/>
        <v>0.89149305555555525</v>
      </c>
      <c r="W308" s="23">
        <f>0</f>
        <v>0</v>
      </c>
      <c r="X308" s="12">
        <f t="shared" ca="1" si="239"/>
        <v>0.89149305555555525</v>
      </c>
      <c r="Y308" s="11">
        <f t="shared" ca="1" si="219"/>
        <v>50</v>
      </c>
      <c r="Z308" s="12">
        <f t="shared" ca="1" si="240"/>
        <v>5.7870370370370367E-4</v>
      </c>
      <c r="AA308" s="12">
        <f t="shared" ca="1" si="241"/>
        <v>0.89207175925925897</v>
      </c>
      <c r="AB308" s="10">
        <f t="shared" ca="1" si="242"/>
        <v>0.89207175925925897</v>
      </c>
      <c r="AC308" s="45">
        <f t="shared" ca="1" si="220"/>
        <v>0</v>
      </c>
      <c r="AD308" s="10">
        <f t="shared" ca="1" si="243"/>
        <v>0.89207175925925897</v>
      </c>
      <c r="AE308" s="9">
        <f t="shared" ca="1" si="212"/>
        <v>23</v>
      </c>
      <c r="AF308" s="10">
        <f t="shared" ca="1" si="244"/>
        <v>2.6620370370370372E-4</v>
      </c>
      <c r="AG308" s="10">
        <f t="shared" ca="1" si="245"/>
        <v>0.89233796296296264</v>
      </c>
      <c r="AH308" s="9" t="str">
        <f t="shared" ca="1" si="213"/>
        <v>Bowl</v>
      </c>
      <c r="AI308" s="8">
        <f t="shared" ca="1" si="246"/>
        <v>0.89233796296296264</v>
      </c>
      <c r="AJ308" s="23">
        <f t="shared" ca="1" si="247"/>
        <v>0</v>
      </c>
      <c r="AK308" s="8">
        <f t="shared" ca="1" si="248"/>
        <v>0.89233796296296264</v>
      </c>
      <c r="AL308" s="7">
        <f t="shared" ca="1" si="214"/>
        <v>11</v>
      </c>
      <c r="AM308" s="8">
        <f t="shared" ca="1" si="249"/>
        <v>1.273148148148148E-4</v>
      </c>
      <c r="AN308" s="8">
        <f t="shared" ca="1" si="250"/>
        <v>0.8924652777777774</v>
      </c>
      <c r="AO308" s="7" t="str">
        <f t="shared" ca="1" si="215"/>
        <v>Debit</v>
      </c>
      <c r="AP308" s="1">
        <f t="shared" ca="1" si="251"/>
        <v>3.761574074074181E-3</v>
      </c>
      <c r="AQ308" s="1">
        <f t="shared" ca="1" si="252"/>
        <v>1.7939814814814815E-3</v>
      </c>
      <c r="AR308">
        <f t="shared" si="253"/>
        <v>0</v>
      </c>
      <c r="AS308" s="33">
        <f t="shared" ca="1" si="254"/>
        <v>0</v>
      </c>
      <c r="AT308" s="33">
        <f t="shared" ca="1" si="255"/>
        <v>0</v>
      </c>
      <c r="AU308" s="28"/>
      <c r="AX308">
        <f t="shared" si="221"/>
        <v>304</v>
      </c>
      <c r="AY308" s="33">
        <v>6.8967163039331404E-4</v>
      </c>
    </row>
    <row r="309" spans="1:51" ht="15" customHeight="1">
      <c r="A309" s="2">
        <v>176</v>
      </c>
      <c r="B309" s="1">
        <f t="shared" si="222"/>
        <v>2.0370370370370369E-3</v>
      </c>
      <c r="C309" s="5">
        <f t="shared" si="223"/>
        <v>0.88894675925925892</v>
      </c>
      <c r="D309" s="18">
        <f t="shared" si="224"/>
        <v>0.88894675925925892</v>
      </c>
      <c r="E309" s="21">
        <f t="shared" ca="1" si="225"/>
        <v>0</v>
      </c>
      <c r="F309" s="18">
        <f t="shared" ca="1" si="226"/>
        <v>0.88894675925925892</v>
      </c>
      <c r="G309" s="25">
        <f t="shared" ca="1" si="216"/>
        <v>19</v>
      </c>
      <c r="H309" s="18">
        <f t="shared" ca="1" si="227"/>
        <v>2.199074074074074E-4</v>
      </c>
      <c r="I309" s="18">
        <f t="shared" ca="1" si="228"/>
        <v>0.88916666666666633</v>
      </c>
      <c r="J309" s="16">
        <f t="shared" ca="1" si="229"/>
        <v>0.88916666666666633</v>
      </c>
      <c r="K309" s="23">
        <f t="shared" ca="1" si="230"/>
        <v>2.9050925925926396E-3</v>
      </c>
      <c r="L309" s="16">
        <f t="shared" ca="1" si="231"/>
        <v>0.89207175925925897</v>
      </c>
      <c r="M309" s="15">
        <f t="shared" ca="1" si="217"/>
        <v>11</v>
      </c>
      <c r="N309" s="16">
        <f t="shared" ca="1" si="232"/>
        <v>1.273148148148148E-4</v>
      </c>
      <c r="O309" s="16">
        <f t="shared" ca="1" si="233"/>
        <v>0.89219907407407373</v>
      </c>
      <c r="P309" s="14">
        <f t="shared" ca="1" si="234"/>
        <v>0.89219907407407373</v>
      </c>
      <c r="Q309" s="23">
        <f>0</f>
        <v>0</v>
      </c>
      <c r="R309" s="14">
        <f t="shared" ca="1" si="235"/>
        <v>0.89219907407407373</v>
      </c>
      <c r="S309" s="13">
        <f t="shared" ca="1" si="218"/>
        <v>22</v>
      </c>
      <c r="T309" s="14">
        <f t="shared" ca="1" si="236"/>
        <v>2.5462962962962961E-4</v>
      </c>
      <c r="U309" s="14">
        <f t="shared" ca="1" si="237"/>
        <v>0.89245370370370336</v>
      </c>
      <c r="V309" s="12">
        <f t="shared" ca="1" si="238"/>
        <v>0.89245370370370336</v>
      </c>
      <c r="W309" s="23">
        <f>0</f>
        <v>0</v>
      </c>
      <c r="X309" s="12">
        <f t="shared" ca="1" si="239"/>
        <v>0.89245370370370336</v>
      </c>
      <c r="Y309" s="11">
        <f t="shared" ca="1" si="219"/>
        <v>21</v>
      </c>
      <c r="Z309" s="12">
        <f t="shared" ca="1" si="240"/>
        <v>2.4305555555555555E-4</v>
      </c>
      <c r="AA309" s="12">
        <f t="shared" ca="1" si="241"/>
        <v>0.89269675925925895</v>
      </c>
      <c r="AB309" s="10">
        <f t="shared" ca="1" si="242"/>
        <v>0.89269675925925895</v>
      </c>
      <c r="AC309" s="45">
        <f t="shared" ca="1" si="220"/>
        <v>0</v>
      </c>
      <c r="AD309" s="10">
        <f t="shared" ca="1" si="243"/>
        <v>0.89269675925925895</v>
      </c>
      <c r="AE309" s="9">
        <f t="shared" ca="1" si="212"/>
        <v>36</v>
      </c>
      <c r="AF309" s="10">
        <f t="shared" ca="1" si="244"/>
        <v>4.1666666666666669E-4</v>
      </c>
      <c r="AG309" s="10">
        <f t="shared" ca="1" si="245"/>
        <v>0.89311342592592557</v>
      </c>
      <c r="AH309" s="9" t="str">
        <f t="shared" ca="1" si="213"/>
        <v>Bowl</v>
      </c>
      <c r="AI309" s="8">
        <f t="shared" ca="1" si="246"/>
        <v>0.89311342592592557</v>
      </c>
      <c r="AJ309" s="23">
        <f t="shared" ca="1" si="247"/>
        <v>0</v>
      </c>
      <c r="AK309" s="8">
        <f t="shared" ca="1" si="248"/>
        <v>0.89311342592592557</v>
      </c>
      <c r="AL309" s="7">
        <f t="shared" ca="1" si="214"/>
        <v>22</v>
      </c>
      <c r="AM309" s="8">
        <f t="shared" ca="1" si="249"/>
        <v>2.5462962962962961E-4</v>
      </c>
      <c r="AN309" s="8">
        <f t="shared" ca="1" si="250"/>
        <v>0.89336805555555521</v>
      </c>
      <c r="AO309" s="7" t="str">
        <f t="shared" ca="1" si="215"/>
        <v>Debit</v>
      </c>
      <c r="AP309" s="1">
        <f t="shared" ca="1" si="251"/>
        <v>2.9050925925926396E-3</v>
      </c>
      <c r="AQ309" s="1">
        <f t="shared" ca="1" si="252"/>
        <v>1.5162037037037036E-3</v>
      </c>
      <c r="AR309">
        <f t="shared" si="253"/>
        <v>0</v>
      </c>
      <c r="AS309" s="33">
        <f t="shared" ca="1" si="254"/>
        <v>0</v>
      </c>
      <c r="AT309" s="33">
        <f t="shared" ca="1" si="255"/>
        <v>0</v>
      </c>
      <c r="AU309" s="28"/>
      <c r="AX309">
        <f t="shared" si="221"/>
        <v>305</v>
      </c>
      <c r="AY309" s="33">
        <v>6.8143852615504762E-4</v>
      </c>
    </row>
    <row r="310" spans="1:51" ht="15" customHeight="1">
      <c r="A310" s="2">
        <f ca="1">RANDBETWEEN($B$357,$C$357)</f>
        <v>11</v>
      </c>
      <c r="B310" s="1">
        <f t="shared" ca="1" si="222"/>
        <v>1.273148148148148E-4</v>
      </c>
      <c r="C310" s="5">
        <f t="shared" ca="1" si="223"/>
        <v>0.88907407407407368</v>
      </c>
      <c r="D310" s="18">
        <f t="shared" ca="1" si="224"/>
        <v>0.88907407407407368</v>
      </c>
      <c r="E310" s="21">
        <f t="shared" ca="1" si="225"/>
        <v>9.2592592592644074E-5</v>
      </c>
      <c r="F310" s="18">
        <f t="shared" ca="1" si="226"/>
        <v>0.88916666666666633</v>
      </c>
      <c r="G310" s="25">
        <f t="shared" ca="1" si="216"/>
        <v>24</v>
      </c>
      <c r="H310" s="18">
        <f t="shared" ca="1" si="227"/>
        <v>2.7777777777777778E-4</v>
      </c>
      <c r="I310" s="18">
        <f t="shared" ca="1" si="228"/>
        <v>0.88944444444444415</v>
      </c>
      <c r="J310" s="16">
        <f t="shared" ca="1" si="229"/>
        <v>0.88944444444444415</v>
      </c>
      <c r="K310" s="23">
        <f t="shared" ca="1" si="230"/>
        <v>3.2523148148148051E-3</v>
      </c>
      <c r="L310" s="16">
        <f t="shared" ca="1" si="231"/>
        <v>0.89269675925925895</v>
      </c>
      <c r="M310" s="15">
        <f t="shared" ca="1" si="217"/>
        <v>10</v>
      </c>
      <c r="N310" s="16">
        <f t="shared" ca="1" si="232"/>
        <v>1.1574074074074075E-4</v>
      </c>
      <c r="O310" s="16">
        <f t="shared" ca="1" si="233"/>
        <v>0.89281249999999968</v>
      </c>
      <c r="P310" s="14">
        <f t="shared" ca="1" si="234"/>
        <v>0.89281249999999968</v>
      </c>
      <c r="Q310" s="23">
        <f>0</f>
        <v>0</v>
      </c>
      <c r="R310" s="14">
        <f t="shared" ca="1" si="235"/>
        <v>0.89281249999999968</v>
      </c>
      <c r="S310" s="13">
        <f t="shared" ca="1" si="218"/>
        <v>28</v>
      </c>
      <c r="T310" s="14">
        <f t="shared" ca="1" si="236"/>
        <v>3.2407407407407406E-4</v>
      </c>
      <c r="U310" s="14">
        <f t="shared" ca="1" si="237"/>
        <v>0.89313657407407376</v>
      </c>
      <c r="V310" s="12">
        <f t="shared" ca="1" si="238"/>
        <v>0.89313657407407376</v>
      </c>
      <c r="W310" s="23">
        <f>0</f>
        <v>0</v>
      </c>
      <c r="X310" s="12">
        <f t="shared" ca="1" si="239"/>
        <v>0.89313657407407376</v>
      </c>
      <c r="Y310" s="11">
        <f t="shared" ca="1" si="219"/>
        <v>28</v>
      </c>
      <c r="Z310" s="12">
        <f t="shared" ca="1" si="240"/>
        <v>3.2407407407407406E-4</v>
      </c>
      <c r="AA310" s="12">
        <f t="shared" ca="1" si="241"/>
        <v>0.89346064814814785</v>
      </c>
      <c r="AB310" s="10">
        <f t="shared" ca="1" si="242"/>
        <v>0.89346064814814785</v>
      </c>
      <c r="AC310" s="45">
        <f t="shared" ca="1" si="220"/>
        <v>0</v>
      </c>
      <c r="AD310" s="10">
        <f t="shared" ca="1" si="243"/>
        <v>0.89346064814814785</v>
      </c>
      <c r="AE310" s="9">
        <f t="shared" ca="1" si="212"/>
        <v>30</v>
      </c>
      <c r="AF310" s="10">
        <f t="shared" ca="1" si="244"/>
        <v>3.4722222222222224E-4</v>
      </c>
      <c r="AG310" s="10">
        <f t="shared" ca="1" si="245"/>
        <v>0.89380787037037013</v>
      </c>
      <c r="AH310" s="9" t="str">
        <f t="shared" ca="1" si="213"/>
        <v>Bowl</v>
      </c>
      <c r="AI310" s="8">
        <f t="shared" ca="1" si="246"/>
        <v>0.89380787037037013</v>
      </c>
      <c r="AJ310" s="23">
        <f ca="1">MAX(0,(AN309-AI310))</f>
        <v>0</v>
      </c>
      <c r="AK310" s="8">
        <f t="shared" ca="1" si="248"/>
        <v>0.89380787037037013</v>
      </c>
      <c r="AL310" s="7">
        <f t="shared" ca="1" si="214"/>
        <v>25</v>
      </c>
      <c r="AM310" s="8">
        <f t="shared" ca="1" si="249"/>
        <v>2.8935185185185184E-4</v>
      </c>
      <c r="AN310" s="8">
        <f t="shared" ca="1" si="250"/>
        <v>0.89409722222222199</v>
      </c>
      <c r="AO310" s="7" t="str">
        <f t="shared" ca="1" si="215"/>
        <v>Debit</v>
      </c>
      <c r="AP310" s="1">
        <f t="shared" ca="1" si="251"/>
        <v>3.3449074074074492E-3</v>
      </c>
      <c r="AQ310" s="1">
        <f t="shared" ca="1" si="252"/>
        <v>1.6782407407407408E-3</v>
      </c>
      <c r="AR310">
        <f t="shared" ca="1" si="253"/>
        <v>0</v>
      </c>
      <c r="AS310" s="33">
        <f t="shared" ca="1" si="254"/>
        <v>0</v>
      </c>
      <c r="AT310" s="33">
        <f t="shared" ca="1" si="255"/>
        <v>0</v>
      </c>
      <c r="AU310" s="28"/>
      <c r="AX310">
        <f t="shared" si="221"/>
        <v>306</v>
      </c>
      <c r="AY310" s="33">
        <v>7.0470599465448304E-4</v>
      </c>
    </row>
    <row r="311" spans="1:51">
      <c r="A311" s="2">
        <f t="shared" ref="A311:A340" ca="1" si="256">RANDBETWEEN($B$357,$C$357)</f>
        <v>75</v>
      </c>
      <c r="B311" s="1">
        <f t="shared" ref="B311:B340" ca="1" si="257">A311/86400</f>
        <v>8.6805555555555551E-4</v>
      </c>
      <c r="C311" s="5">
        <f t="shared" ref="C311:C340" ca="1" si="258">C310+B311</f>
        <v>0.88994212962962926</v>
      </c>
      <c r="D311" s="18">
        <f t="shared" ref="D311:D340" ca="1" si="259">C311</f>
        <v>0.88994212962962926</v>
      </c>
      <c r="E311" s="21">
        <f t="shared" ref="E311:E340" ca="1" si="260">MAX(0,(I310-D311))</f>
        <v>0</v>
      </c>
      <c r="F311" s="18">
        <f t="shared" ref="F311:F340" ca="1" si="261">D311+E311</f>
        <v>0.88994212962962926</v>
      </c>
      <c r="G311" s="25">
        <f t="shared" ca="1" si="216"/>
        <v>24</v>
      </c>
      <c r="H311" s="18">
        <f t="shared" ref="H311:H340" ca="1" si="262">G311/86400</f>
        <v>2.7777777777777778E-4</v>
      </c>
      <c r="I311" s="18">
        <f t="shared" ref="I311:I340" ca="1" si="263">F311+H311</f>
        <v>0.89021990740740709</v>
      </c>
      <c r="J311" s="16">
        <f t="shared" ref="J311:J340" ca="1" si="264">I311</f>
        <v>0.89021990740740709</v>
      </c>
      <c r="K311" s="23">
        <f t="shared" ref="K311:K340" ca="1" si="265">MAX(0,(AA310-J311))</f>
        <v>3.2407407407407662E-3</v>
      </c>
      <c r="L311" s="16">
        <f t="shared" ref="L311:L340" ca="1" si="266">J311+K311</f>
        <v>0.89346064814814785</v>
      </c>
      <c r="M311" s="15">
        <f t="shared" ca="1" si="217"/>
        <v>31</v>
      </c>
      <c r="N311" s="16">
        <f t="shared" ref="N311:N340" ca="1" si="267">M311/86400</f>
        <v>3.5879629629629629E-4</v>
      </c>
      <c r="O311" s="16">
        <f t="shared" ref="O311:O340" ca="1" si="268">L311+N311</f>
        <v>0.89381944444444417</v>
      </c>
      <c r="P311" s="14">
        <f t="shared" ref="P311:P340" ca="1" si="269">O311</f>
        <v>0.89381944444444417</v>
      </c>
      <c r="Q311" s="23">
        <f>0</f>
        <v>0</v>
      </c>
      <c r="R311" s="14">
        <f t="shared" ref="R311:R340" ca="1" si="270">P311+Q311</f>
        <v>0.89381944444444417</v>
      </c>
      <c r="S311" s="13">
        <f t="shared" ca="1" si="218"/>
        <v>37</v>
      </c>
      <c r="T311" s="14">
        <f t="shared" ref="T311:T340" ca="1" si="271">S311/86400</f>
        <v>4.2824074074074075E-4</v>
      </c>
      <c r="U311" s="14">
        <f t="shared" ref="U311:U340" ca="1" si="272">R311+T311</f>
        <v>0.89424768518518494</v>
      </c>
      <c r="V311" s="12">
        <f t="shared" ref="V311:V340" ca="1" si="273">U311</f>
        <v>0.89424768518518494</v>
      </c>
      <c r="W311" s="23">
        <f>0</f>
        <v>0</v>
      </c>
      <c r="X311" s="12">
        <f t="shared" ref="X311:X340" ca="1" si="274">V311+W311</f>
        <v>0.89424768518518494</v>
      </c>
      <c r="Y311" s="11">
        <f t="shared" ca="1" si="219"/>
        <v>47</v>
      </c>
      <c r="Z311" s="12">
        <f t="shared" ref="Z311:Z340" ca="1" si="275">Y311/86400</f>
        <v>5.4398148148148144E-4</v>
      </c>
      <c r="AA311" s="12">
        <f t="shared" ref="AA311:AA340" ca="1" si="276">X311+Z311</f>
        <v>0.89479166666666643</v>
      </c>
      <c r="AB311" s="10">
        <f t="shared" ref="AB311:AB340" ca="1" si="277">AA311</f>
        <v>0.89479166666666643</v>
      </c>
      <c r="AC311" s="45">
        <f t="shared" ref="AC311:AC340" ca="1" si="278">MAX(0,(AG310-AB311))</f>
        <v>0</v>
      </c>
      <c r="AD311" s="10">
        <f t="shared" ref="AD311:AD340" ca="1" si="279">AB311+AC311</f>
        <v>0.89479166666666643</v>
      </c>
      <c r="AE311" s="9">
        <f t="shared" ref="AE311:AE340" ca="1" si="280">IF(AH311=$AD$355,RANDBETWEEN($AE$355,$AF$355),IF(AH311=$AD$356,RANDBETWEEN($AE$356,$AF$356),RANDBETWEEN($AE$357,$AF$357)))</f>
        <v>23</v>
      </c>
      <c r="AF311" s="10">
        <f t="shared" ref="AF311:AF340" ca="1" si="281">AE311/86400</f>
        <v>2.6620370370370372E-4</v>
      </c>
      <c r="AG311" s="10">
        <f t="shared" ref="AG311:AG340" ca="1" si="282">AD311+AF311</f>
        <v>0.8950578703703701</v>
      </c>
      <c r="AH311" s="9" t="str">
        <f t="shared" ref="AH311:AH340" ca="1" si="283">IF(RAND()&lt;$AC$355,$AD$355,IF(RAND()&lt;$AC$356,$AD$356,$AD$357))</f>
        <v>Bowl</v>
      </c>
      <c r="AI311" s="8">
        <f t="shared" ref="AI311:AI340" ca="1" si="284">AG311</f>
        <v>0.8950578703703701</v>
      </c>
      <c r="AJ311" s="23">
        <f t="shared" ref="AJ311:AJ340" ca="1" si="285">MAX(0,(AN310-AI311))</f>
        <v>0</v>
      </c>
      <c r="AK311" s="8">
        <f t="shared" ref="AK311:AK340" ca="1" si="286">AI311+AJ311</f>
        <v>0.8950578703703701</v>
      </c>
      <c r="AL311" s="7">
        <f t="shared" ref="AL311:AL340" ca="1" si="287">IF(AO311=$AK$355,RANDBETWEEN($AL$355,$AM$355),RANDBETWEEN($AL$356,$AM$356))</f>
        <v>29</v>
      </c>
      <c r="AM311" s="8">
        <f t="shared" ref="AM311:AM340" ca="1" si="288">AL311/86400</f>
        <v>3.3564814814814812E-4</v>
      </c>
      <c r="AN311" s="8">
        <f t="shared" ref="AN311:AN340" ca="1" si="289">AK311+AM311</f>
        <v>0.89539351851851823</v>
      </c>
      <c r="AO311" s="7" t="str">
        <f t="shared" ref="AO311:AO340" ca="1" si="290">IF(RAND()&lt;$AJ$355,$AK$355,$AK$356)</f>
        <v>Debit</v>
      </c>
      <c r="AP311" s="1">
        <f t="shared" ref="AP311:AP340" ca="1" si="291">E311+K311+Q311+W311+AC311+AJ311</f>
        <v>3.2407407407407662E-3</v>
      </c>
      <c r="AQ311" s="1">
        <f t="shared" ref="AQ311:AQ340" ca="1" si="292">AM311+AF311+Z311+T311+N311+H311</f>
        <v>2.2106481481481482E-3</v>
      </c>
      <c r="AR311">
        <f t="shared" ref="AR311:AR340" ca="1" si="293">IF(C311&lt;$H$1, 1,0)</f>
        <v>0</v>
      </c>
      <c r="AS311" s="33">
        <f t="shared" ref="AS311:AS340" ca="1" si="294">AP311*AR311</f>
        <v>0</v>
      </c>
      <c r="AT311" s="33">
        <f t="shared" ref="AT311:AT340" ca="1" si="295">AQ311*AR311</f>
        <v>0</v>
      </c>
      <c r="AU311" s="28"/>
      <c r="AX311">
        <f t="shared" si="221"/>
        <v>307</v>
      </c>
      <c r="AY311" s="33">
        <v>8.0612829324170309E-4</v>
      </c>
    </row>
    <row r="312" spans="1:51">
      <c r="A312" s="2">
        <f t="shared" ca="1" si="256"/>
        <v>59</v>
      </c>
      <c r="B312" s="1">
        <f t="shared" ca="1" si="257"/>
        <v>6.8287037037037036E-4</v>
      </c>
      <c r="C312" s="5">
        <f t="shared" ca="1" si="258"/>
        <v>0.89062499999999967</v>
      </c>
      <c r="D312" s="18">
        <f t="shared" ca="1" si="259"/>
        <v>0.89062499999999967</v>
      </c>
      <c r="E312" s="21">
        <f t="shared" ca="1" si="260"/>
        <v>0</v>
      </c>
      <c r="F312" s="18">
        <f t="shared" ca="1" si="261"/>
        <v>0.89062499999999967</v>
      </c>
      <c r="G312" s="25">
        <f t="shared" ca="1" si="216"/>
        <v>11</v>
      </c>
      <c r="H312" s="18">
        <f t="shared" ca="1" si="262"/>
        <v>1.273148148148148E-4</v>
      </c>
      <c r="I312" s="18">
        <f t="shared" ca="1" si="263"/>
        <v>0.89075231481481443</v>
      </c>
      <c r="J312" s="16">
        <f t="shared" ca="1" si="264"/>
        <v>0.89075231481481443</v>
      </c>
      <c r="K312" s="23">
        <f t="shared" ca="1" si="265"/>
        <v>4.0393518518520022E-3</v>
      </c>
      <c r="L312" s="16">
        <f t="shared" ca="1" si="266"/>
        <v>0.89479166666666643</v>
      </c>
      <c r="M312" s="15">
        <f t="shared" ca="1" si="217"/>
        <v>22</v>
      </c>
      <c r="N312" s="16">
        <f t="shared" ca="1" si="267"/>
        <v>2.5462962962962961E-4</v>
      </c>
      <c r="O312" s="16">
        <f t="shared" ca="1" si="268"/>
        <v>0.89504629629629606</v>
      </c>
      <c r="P312" s="14">
        <f t="shared" ca="1" si="269"/>
        <v>0.89504629629629606</v>
      </c>
      <c r="Q312" s="23">
        <f>0</f>
        <v>0</v>
      </c>
      <c r="R312" s="14">
        <f t="shared" ca="1" si="270"/>
        <v>0.89504629629629606</v>
      </c>
      <c r="S312" s="13">
        <f t="shared" ca="1" si="218"/>
        <v>33</v>
      </c>
      <c r="T312" s="14">
        <f t="shared" ca="1" si="271"/>
        <v>3.8194444444444446E-4</v>
      </c>
      <c r="U312" s="14">
        <f t="shared" ca="1" si="272"/>
        <v>0.89542824074074046</v>
      </c>
      <c r="V312" s="12">
        <f t="shared" ca="1" si="273"/>
        <v>0.89542824074074046</v>
      </c>
      <c r="W312" s="23">
        <f>0</f>
        <v>0</v>
      </c>
      <c r="X312" s="12">
        <f t="shared" ca="1" si="274"/>
        <v>0.89542824074074046</v>
      </c>
      <c r="Y312" s="11">
        <f t="shared" ca="1" si="219"/>
        <v>37</v>
      </c>
      <c r="Z312" s="12">
        <f t="shared" ca="1" si="275"/>
        <v>4.2824074074074075E-4</v>
      </c>
      <c r="AA312" s="12">
        <f t="shared" ca="1" si="276"/>
        <v>0.89585648148148123</v>
      </c>
      <c r="AB312" s="10">
        <f t="shared" ca="1" si="277"/>
        <v>0.89585648148148123</v>
      </c>
      <c r="AC312" s="45">
        <f t="shared" ca="1" si="278"/>
        <v>0</v>
      </c>
      <c r="AD312" s="10">
        <f t="shared" ca="1" si="279"/>
        <v>0.89585648148148123</v>
      </c>
      <c r="AE312" s="9">
        <f t="shared" ca="1" si="280"/>
        <v>36</v>
      </c>
      <c r="AF312" s="10">
        <f t="shared" ca="1" si="281"/>
        <v>4.1666666666666669E-4</v>
      </c>
      <c r="AG312" s="10">
        <f t="shared" ca="1" si="282"/>
        <v>0.89627314814814785</v>
      </c>
      <c r="AH312" s="9" t="str">
        <f t="shared" ca="1" si="283"/>
        <v>Bowl</v>
      </c>
      <c r="AI312" s="8">
        <f t="shared" ca="1" si="284"/>
        <v>0.89627314814814785</v>
      </c>
      <c r="AJ312" s="23">
        <f t="shared" ca="1" si="285"/>
        <v>0</v>
      </c>
      <c r="AK312" s="8">
        <f t="shared" ca="1" si="286"/>
        <v>0.89627314814814785</v>
      </c>
      <c r="AL312" s="7">
        <f t="shared" ca="1" si="287"/>
        <v>50</v>
      </c>
      <c r="AM312" s="8">
        <f t="shared" ca="1" si="288"/>
        <v>5.7870370370370367E-4</v>
      </c>
      <c r="AN312" s="8">
        <f t="shared" ca="1" si="289"/>
        <v>0.89685185185185157</v>
      </c>
      <c r="AO312" s="7" t="str">
        <f t="shared" ca="1" si="290"/>
        <v>Cash</v>
      </c>
      <c r="AP312" s="1">
        <f t="shared" ca="1" si="291"/>
        <v>4.0393518518520022E-3</v>
      </c>
      <c r="AQ312" s="1">
        <f t="shared" ca="1" si="292"/>
        <v>2.1875000000000002E-3</v>
      </c>
      <c r="AR312">
        <f t="shared" ca="1" si="293"/>
        <v>0</v>
      </c>
      <c r="AS312" s="33">
        <f t="shared" ca="1" si="294"/>
        <v>0</v>
      </c>
      <c r="AT312" s="33">
        <f t="shared" ca="1" si="295"/>
        <v>0</v>
      </c>
      <c r="AU312" s="28"/>
      <c r="AX312">
        <f t="shared" si="221"/>
        <v>308</v>
      </c>
      <c r="AY312" s="33">
        <v>8.5063478426885067E-4</v>
      </c>
    </row>
    <row r="313" spans="1:51">
      <c r="A313" s="2">
        <f t="shared" ca="1" si="256"/>
        <v>73</v>
      </c>
      <c r="B313" s="1">
        <f t="shared" ca="1" si="257"/>
        <v>8.4490740740740739E-4</v>
      </c>
      <c r="C313" s="5">
        <f t="shared" ca="1" si="258"/>
        <v>0.89146990740740706</v>
      </c>
      <c r="D313" s="18">
        <f t="shared" ca="1" si="259"/>
        <v>0.89146990740740706</v>
      </c>
      <c r="E313" s="21">
        <f t="shared" ca="1" si="260"/>
        <v>0</v>
      </c>
      <c r="F313" s="18">
        <f t="shared" ca="1" si="261"/>
        <v>0.89146990740740706</v>
      </c>
      <c r="G313" s="25">
        <f t="shared" ca="1" si="216"/>
        <v>22</v>
      </c>
      <c r="H313" s="18">
        <f t="shared" ca="1" si="262"/>
        <v>2.5462962962962961E-4</v>
      </c>
      <c r="I313" s="18">
        <f t="shared" ca="1" si="263"/>
        <v>0.89172453703703669</v>
      </c>
      <c r="J313" s="16">
        <f t="shared" ca="1" si="264"/>
        <v>0.89172453703703669</v>
      </c>
      <c r="K313" s="23">
        <f t="shared" ca="1" si="265"/>
        <v>4.1319444444445352E-3</v>
      </c>
      <c r="L313" s="16">
        <f t="shared" ca="1" si="266"/>
        <v>0.89585648148148123</v>
      </c>
      <c r="M313" s="15">
        <f t="shared" ca="1" si="217"/>
        <v>13</v>
      </c>
      <c r="N313" s="16">
        <f t="shared" ca="1" si="267"/>
        <v>1.5046296296296297E-4</v>
      </c>
      <c r="O313" s="16">
        <f t="shared" ca="1" si="268"/>
        <v>0.89600694444444418</v>
      </c>
      <c r="P313" s="14">
        <f t="shared" ca="1" si="269"/>
        <v>0.89600694444444418</v>
      </c>
      <c r="Q313" s="23">
        <f>0</f>
        <v>0</v>
      </c>
      <c r="R313" s="14">
        <f t="shared" ca="1" si="270"/>
        <v>0.89600694444444418</v>
      </c>
      <c r="S313" s="13">
        <f t="shared" ca="1" si="218"/>
        <v>18</v>
      </c>
      <c r="T313" s="14">
        <f t="shared" ca="1" si="271"/>
        <v>2.0833333333333335E-4</v>
      </c>
      <c r="U313" s="14">
        <f t="shared" ca="1" si="272"/>
        <v>0.89621527777777754</v>
      </c>
      <c r="V313" s="12">
        <f t="shared" ca="1" si="273"/>
        <v>0.89621527777777754</v>
      </c>
      <c r="W313" s="23">
        <f>0</f>
        <v>0</v>
      </c>
      <c r="X313" s="12">
        <f t="shared" ca="1" si="274"/>
        <v>0.89621527777777754</v>
      </c>
      <c r="Y313" s="11">
        <f t="shared" ca="1" si="219"/>
        <v>42</v>
      </c>
      <c r="Z313" s="12">
        <f t="shared" ca="1" si="275"/>
        <v>4.861111111111111E-4</v>
      </c>
      <c r="AA313" s="12">
        <f t="shared" ca="1" si="276"/>
        <v>0.89670138888888862</v>
      </c>
      <c r="AB313" s="10">
        <f t="shared" ca="1" si="277"/>
        <v>0.89670138888888862</v>
      </c>
      <c r="AC313" s="45">
        <f t="shared" ca="1" si="278"/>
        <v>0</v>
      </c>
      <c r="AD313" s="10">
        <f t="shared" ca="1" si="279"/>
        <v>0.89670138888888862</v>
      </c>
      <c r="AE313" s="9">
        <f t="shared" ca="1" si="280"/>
        <v>39</v>
      </c>
      <c r="AF313" s="10">
        <f t="shared" ca="1" si="281"/>
        <v>4.5138888888888887E-4</v>
      </c>
      <c r="AG313" s="10">
        <f t="shared" ca="1" si="282"/>
        <v>0.89715277777777747</v>
      </c>
      <c r="AH313" s="9" t="str">
        <f t="shared" ca="1" si="283"/>
        <v>Burrito</v>
      </c>
      <c r="AI313" s="8">
        <f t="shared" ca="1" si="284"/>
        <v>0.89715277777777747</v>
      </c>
      <c r="AJ313" s="23">
        <f t="shared" ca="1" si="285"/>
        <v>0</v>
      </c>
      <c r="AK313" s="8">
        <f t="shared" ca="1" si="286"/>
        <v>0.89715277777777747</v>
      </c>
      <c r="AL313" s="7">
        <f t="shared" ca="1" si="287"/>
        <v>18</v>
      </c>
      <c r="AM313" s="8">
        <f t="shared" ca="1" si="288"/>
        <v>2.0833333333333335E-4</v>
      </c>
      <c r="AN313" s="8">
        <f t="shared" ca="1" si="289"/>
        <v>0.89736111111111083</v>
      </c>
      <c r="AO313" s="7" t="str">
        <f t="shared" ca="1" si="290"/>
        <v>Debit</v>
      </c>
      <c r="AP313" s="1">
        <f t="shared" ca="1" si="291"/>
        <v>4.1319444444445352E-3</v>
      </c>
      <c r="AQ313" s="1">
        <f t="shared" ca="1" si="292"/>
        <v>1.7592592592592592E-3</v>
      </c>
      <c r="AR313">
        <f t="shared" ca="1" si="293"/>
        <v>0</v>
      </c>
      <c r="AS313" s="33">
        <f t="shared" ca="1" si="294"/>
        <v>0</v>
      </c>
      <c r="AT313" s="33">
        <f t="shared" ca="1" si="295"/>
        <v>0</v>
      </c>
      <c r="AX313">
        <f t="shared" si="221"/>
        <v>309</v>
      </c>
      <c r="AY313" s="33">
        <v>7.3334287896146253E-4</v>
      </c>
    </row>
    <row r="314" spans="1:51">
      <c r="A314" s="2">
        <f t="shared" ca="1" si="256"/>
        <v>175</v>
      </c>
      <c r="B314" s="1">
        <f t="shared" ca="1" si="257"/>
        <v>2.0254629629629629E-3</v>
      </c>
      <c r="C314" s="5">
        <f t="shared" ca="1" si="258"/>
        <v>0.89349537037036997</v>
      </c>
      <c r="D314" s="18">
        <f t="shared" ca="1" si="259"/>
        <v>0.89349537037036997</v>
      </c>
      <c r="E314" s="21">
        <f t="shared" ca="1" si="260"/>
        <v>0</v>
      </c>
      <c r="F314" s="18">
        <f t="shared" ca="1" si="261"/>
        <v>0.89349537037036997</v>
      </c>
      <c r="G314" s="25">
        <f t="shared" ca="1" si="216"/>
        <v>27</v>
      </c>
      <c r="H314" s="18">
        <f t="shared" ca="1" si="262"/>
        <v>3.1250000000000001E-4</v>
      </c>
      <c r="I314" s="18">
        <f t="shared" ca="1" si="263"/>
        <v>0.89380787037037002</v>
      </c>
      <c r="J314" s="16">
        <f t="shared" ca="1" si="264"/>
        <v>0.89380787037037002</v>
      </c>
      <c r="K314" s="23">
        <f t="shared" ca="1" si="265"/>
        <v>2.8935185185186008E-3</v>
      </c>
      <c r="L314" s="16">
        <f t="shared" ca="1" si="266"/>
        <v>0.89670138888888862</v>
      </c>
      <c r="M314" s="15">
        <f t="shared" ca="1" si="217"/>
        <v>8</v>
      </c>
      <c r="N314" s="16">
        <f t="shared" ca="1" si="267"/>
        <v>9.2592592592592588E-5</v>
      </c>
      <c r="O314" s="16">
        <f t="shared" ca="1" si="268"/>
        <v>0.89679398148148126</v>
      </c>
      <c r="P314" s="14">
        <f t="shared" ca="1" si="269"/>
        <v>0.89679398148148126</v>
      </c>
      <c r="Q314" s="23">
        <f>0</f>
        <v>0</v>
      </c>
      <c r="R314" s="14">
        <f t="shared" ca="1" si="270"/>
        <v>0.89679398148148126</v>
      </c>
      <c r="S314" s="13">
        <f t="shared" ca="1" si="218"/>
        <v>45</v>
      </c>
      <c r="T314" s="14">
        <f t="shared" ca="1" si="271"/>
        <v>5.2083333333333333E-4</v>
      </c>
      <c r="U314" s="14">
        <f t="shared" ca="1" si="272"/>
        <v>0.89731481481481457</v>
      </c>
      <c r="V314" s="12">
        <f t="shared" ca="1" si="273"/>
        <v>0.89731481481481457</v>
      </c>
      <c r="W314" s="23">
        <f>0</f>
        <v>0</v>
      </c>
      <c r="X314" s="12">
        <f t="shared" ca="1" si="274"/>
        <v>0.89731481481481457</v>
      </c>
      <c r="Y314" s="11">
        <f t="shared" ca="1" si="219"/>
        <v>34</v>
      </c>
      <c r="Z314" s="12">
        <f t="shared" ca="1" si="275"/>
        <v>3.9351851851851852E-4</v>
      </c>
      <c r="AA314" s="12">
        <f t="shared" ca="1" si="276"/>
        <v>0.89770833333333311</v>
      </c>
      <c r="AB314" s="10">
        <f t="shared" ca="1" si="277"/>
        <v>0.89770833333333311</v>
      </c>
      <c r="AC314" s="45">
        <f t="shared" ca="1" si="278"/>
        <v>0</v>
      </c>
      <c r="AD314" s="10">
        <f t="shared" ca="1" si="279"/>
        <v>0.89770833333333311</v>
      </c>
      <c r="AE314" s="9">
        <f t="shared" ca="1" si="280"/>
        <v>31</v>
      </c>
      <c r="AF314" s="10">
        <f t="shared" ca="1" si="281"/>
        <v>3.5879629629629629E-4</v>
      </c>
      <c r="AG314" s="10">
        <f t="shared" ca="1" si="282"/>
        <v>0.89806712962962942</v>
      </c>
      <c r="AH314" s="9" t="str">
        <f t="shared" ca="1" si="283"/>
        <v>Bowl</v>
      </c>
      <c r="AI314" s="8">
        <f t="shared" ca="1" si="284"/>
        <v>0.89806712962962942</v>
      </c>
      <c r="AJ314" s="23">
        <f t="shared" ca="1" si="285"/>
        <v>0</v>
      </c>
      <c r="AK314" s="8">
        <f t="shared" ca="1" si="286"/>
        <v>0.89806712962962942</v>
      </c>
      <c r="AL314" s="7">
        <f t="shared" ca="1" si="287"/>
        <v>32</v>
      </c>
      <c r="AM314" s="8">
        <f t="shared" ca="1" si="288"/>
        <v>3.7037037037037035E-4</v>
      </c>
      <c r="AN314" s="8">
        <f t="shared" ca="1" si="289"/>
        <v>0.89843749999999978</v>
      </c>
      <c r="AO314" s="7" t="str">
        <f t="shared" ca="1" si="290"/>
        <v>Cash</v>
      </c>
      <c r="AP314" s="1">
        <f t="shared" ca="1" si="291"/>
        <v>2.8935185185186008E-3</v>
      </c>
      <c r="AQ314" s="1">
        <f t="shared" ca="1" si="292"/>
        <v>2.0486111111111113E-3</v>
      </c>
      <c r="AR314">
        <f t="shared" ca="1" si="293"/>
        <v>0</v>
      </c>
      <c r="AS314" s="33">
        <f t="shared" ca="1" si="294"/>
        <v>0</v>
      </c>
      <c r="AT314" s="33">
        <f t="shared" ca="1" si="295"/>
        <v>0</v>
      </c>
      <c r="AX314">
        <f t="shared" si="221"/>
        <v>310</v>
      </c>
      <c r="AY314" s="33">
        <v>6.311648848161312E-4</v>
      </c>
    </row>
    <row r="315" spans="1:51">
      <c r="A315" s="2">
        <f t="shared" ca="1" si="256"/>
        <v>164</v>
      </c>
      <c r="B315" s="1">
        <f t="shared" ca="1" si="257"/>
        <v>1.8981481481481482E-3</v>
      </c>
      <c r="C315" s="5">
        <f t="shared" ca="1" si="258"/>
        <v>0.89539351851851812</v>
      </c>
      <c r="D315" s="18">
        <f t="shared" ca="1" si="259"/>
        <v>0.89539351851851812</v>
      </c>
      <c r="E315" s="21">
        <f t="shared" ca="1" si="260"/>
        <v>0</v>
      </c>
      <c r="F315" s="18">
        <f t="shared" ca="1" si="261"/>
        <v>0.89539351851851812</v>
      </c>
      <c r="G315" s="25">
        <f t="shared" ca="1" si="216"/>
        <v>30</v>
      </c>
      <c r="H315" s="18">
        <f t="shared" ca="1" si="262"/>
        <v>3.4722222222222224E-4</v>
      </c>
      <c r="I315" s="18">
        <f t="shared" ca="1" si="263"/>
        <v>0.89574074074074039</v>
      </c>
      <c r="J315" s="16">
        <f t="shared" ca="1" si="264"/>
        <v>0.89574074074074039</v>
      </c>
      <c r="K315" s="23">
        <f t="shared" ca="1" si="265"/>
        <v>1.9675925925927151E-3</v>
      </c>
      <c r="L315" s="16">
        <f t="shared" ca="1" si="266"/>
        <v>0.89770833333333311</v>
      </c>
      <c r="M315" s="15">
        <f t="shared" ca="1" si="217"/>
        <v>17</v>
      </c>
      <c r="N315" s="16">
        <f t="shared" ca="1" si="267"/>
        <v>1.9675925925925926E-4</v>
      </c>
      <c r="O315" s="16">
        <f t="shared" ca="1" si="268"/>
        <v>0.89790509259259232</v>
      </c>
      <c r="P315" s="14">
        <f t="shared" ca="1" si="269"/>
        <v>0.89790509259259232</v>
      </c>
      <c r="Q315" s="23">
        <f>0</f>
        <v>0</v>
      </c>
      <c r="R315" s="14">
        <f t="shared" ca="1" si="270"/>
        <v>0.89790509259259232</v>
      </c>
      <c r="S315" s="13">
        <f t="shared" ca="1" si="218"/>
        <v>33</v>
      </c>
      <c r="T315" s="14">
        <f t="shared" ca="1" si="271"/>
        <v>3.8194444444444446E-4</v>
      </c>
      <c r="U315" s="14">
        <f t="shared" ca="1" si="272"/>
        <v>0.89828703703703672</v>
      </c>
      <c r="V315" s="12">
        <f t="shared" ca="1" si="273"/>
        <v>0.89828703703703672</v>
      </c>
      <c r="W315" s="23">
        <f>0</f>
        <v>0</v>
      </c>
      <c r="X315" s="12">
        <f t="shared" ca="1" si="274"/>
        <v>0.89828703703703672</v>
      </c>
      <c r="Y315" s="11">
        <f t="shared" ca="1" si="219"/>
        <v>44</v>
      </c>
      <c r="Z315" s="12">
        <f t="shared" ca="1" si="275"/>
        <v>5.0925925925925921E-4</v>
      </c>
      <c r="AA315" s="12">
        <f t="shared" ca="1" si="276"/>
        <v>0.89879629629629598</v>
      </c>
      <c r="AB315" s="10">
        <f t="shared" ca="1" si="277"/>
        <v>0.89879629629629598</v>
      </c>
      <c r="AC315" s="45">
        <f t="shared" ca="1" si="278"/>
        <v>0</v>
      </c>
      <c r="AD315" s="10">
        <f t="shared" ca="1" si="279"/>
        <v>0.89879629629629598</v>
      </c>
      <c r="AE315" s="9">
        <f t="shared" ca="1" si="280"/>
        <v>33</v>
      </c>
      <c r="AF315" s="10">
        <f t="shared" ca="1" si="281"/>
        <v>3.8194444444444446E-4</v>
      </c>
      <c r="AG315" s="10">
        <f t="shared" ca="1" si="282"/>
        <v>0.89917824074074038</v>
      </c>
      <c r="AH315" s="9" t="str">
        <f t="shared" ca="1" si="283"/>
        <v>Bowl</v>
      </c>
      <c r="AI315" s="8">
        <f t="shared" ca="1" si="284"/>
        <v>0.89917824074074038</v>
      </c>
      <c r="AJ315" s="23">
        <f t="shared" ca="1" si="285"/>
        <v>0</v>
      </c>
      <c r="AK315" s="8">
        <f t="shared" ca="1" si="286"/>
        <v>0.89917824074074038</v>
      </c>
      <c r="AL315" s="7">
        <f t="shared" ca="1" si="287"/>
        <v>15</v>
      </c>
      <c r="AM315" s="8">
        <f t="shared" ca="1" si="288"/>
        <v>1.7361111111111112E-4</v>
      </c>
      <c r="AN315" s="8">
        <f t="shared" ca="1" si="289"/>
        <v>0.89935185185185151</v>
      </c>
      <c r="AO315" s="7" t="str">
        <f t="shared" ca="1" si="290"/>
        <v>Debit</v>
      </c>
      <c r="AP315" s="1">
        <f t="shared" ca="1" si="291"/>
        <v>1.9675925925927151E-3</v>
      </c>
      <c r="AQ315" s="1">
        <f t="shared" ca="1" si="292"/>
        <v>1.9907407407407408E-3</v>
      </c>
      <c r="AR315">
        <f t="shared" ca="1" si="293"/>
        <v>0</v>
      </c>
      <c r="AS315" s="33">
        <f t="shared" ca="1" si="294"/>
        <v>0</v>
      </c>
      <c r="AT315" s="33">
        <f t="shared" ca="1" si="295"/>
        <v>0</v>
      </c>
      <c r="AX315">
        <f t="shared" si="221"/>
        <v>311</v>
      </c>
      <c r="AY315" s="33">
        <v>7.2499045437197799E-4</v>
      </c>
    </row>
    <row r="316" spans="1:51">
      <c r="A316" s="2">
        <f t="shared" ca="1" si="256"/>
        <v>60</v>
      </c>
      <c r="B316" s="1">
        <f t="shared" ca="1" si="257"/>
        <v>6.9444444444444447E-4</v>
      </c>
      <c r="C316" s="5">
        <f t="shared" ca="1" si="258"/>
        <v>0.89608796296296256</v>
      </c>
      <c r="D316" s="18">
        <f t="shared" ca="1" si="259"/>
        <v>0.89608796296296256</v>
      </c>
      <c r="E316" s="21">
        <f t="shared" ca="1" si="260"/>
        <v>0</v>
      </c>
      <c r="F316" s="18">
        <f t="shared" ca="1" si="261"/>
        <v>0.89608796296296256</v>
      </c>
      <c r="G316" s="25">
        <f t="shared" ca="1" si="216"/>
        <v>15</v>
      </c>
      <c r="H316" s="18">
        <f t="shared" ca="1" si="262"/>
        <v>1.7361111111111112E-4</v>
      </c>
      <c r="I316" s="18">
        <f t="shared" ca="1" si="263"/>
        <v>0.8962615740740737</v>
      </c>
      <c r="J316" s="16">
        <f t="shared" ca="1" si="264"/>
        <v>0.8962615740740737</v>
      </c>
      <c r="K316" s="23">
        <f t="shared" ca="1" si="265"/>
        <v>2.5347222222222854E-3</v>
      </c>
      <c r="L316" s="16">
        <f t="shared" ca="1" si="266"/>
        <v>0.89879629629629598</v>
      </c>
      <c r="M316" s="15">
        <f t="shared" ca="1" si="217"/>
        <v>34</v>
      </c>
      <c r="N316" s="16">
        <f t="shared" ca="1" si="267"/>
        <v>3.9351851851851852E-4</v>
      </c>
      <c r="O316" s="16">
        <f t="shared" ca="1" si="268"/>
        <v>0.89918981481481453</v>
      </c>
      <c r="P316" s="14">
        <f t="shared" ca="1" si="269"/>
        <v>0.89918981481481453</v>
      </c>
      <c r="Q316" s="23">
        <f>0</f>
        <v>0</v>
      </c>
      <c r="R316" s="14">
        <f t="shared" ca="1" si="270"/>
        <v>0.89918981481481453</v>
      </c>
      <c r="S316" s="13">
        <f t="shared" ca="1" si="218"/>
        <v>28</v>
      </c>
      <c r="T316" s="14">
        <f t="shared" ca="1" si="271"/>
        <v>3.2407407407407406E-4</v>
      </c>
      <c r="U316" s="14">
        <f t="shared" ca="1" si="272"/>
        <v>0.89951388888888861</v>
      </c>
      <c r="V316" s="12">
        <f t="shared" ca="1" si="273"/>
        <v>0.89951388888888861</v>
      </c>
      <c r="W316" s="23">
        <f>0</f>
        <v>0</v>
      </c>
      <c r="X316" s="12">
        <f t="shared" ca="1" si="274"/>
        <v>0.89951388888888861</v>
      </c>
      <c r="Y316" s="11">
        <f t="shared" ca="1" si="219"/>
        <v>44</v>
      </c>
      <c r="Z316" s="12">
        <f t="shared" ca="1" si="275"/>
        <v>5.0925925925925921E-4</v>
      </c>
      <c r="AA316" s="12">
        <f t="shared" ca="1" si="276"/>
        <v>0.90002314814814788</v>
      </c>
      <c r="AB316" s="10">
        <f t="shared" ca="1" si="277"/>
        <v>0.90002314814814788</v>
      </c>
      <c r="AC316" s="45">
        <f t="shared" ca="1" si="278"/>
        <v>0</v>
      </c>
      <c r="AD316" s="10">
        <f t="shared" ca="1" si="279"/>
        <v>0.90002314814814788</v>
      </c>
      <c r="AE316" s="9">
        <f t="shared" ca="1" si="280"/>
        <v>52</v>
      </c>
      <c r="AF316" s="10">
        <f t="shared" ca="1" si="281"/>
        <v>6.018518518518519E-4</v>
      </c>
      <c r="AG316" s="10">
        <f t="shared" ca="1" si="282"/>
        <v>0.90062499999999968</v>
      </c>
      <c r="AH316" s="9" t="str">
        <f t="shared" ca="1" si="283"/>
        <v>Quesadilla</v>
      </c>
      <c r="AI316" s="8">
        <f t="shared" ca="1" si="284"/>
        <v>0.90062499999999968</v>
      </c>
      <c r="AJ316" s="23">
        <f t="shared" ca="1" si="285"/>
        <v>0</v>
      </c>
      <c r="AK316" s="8">
        <f t="shared" ca="1" si="286"/>
        <v>0.90062499999999968</v>
      </c>
      <c r="AL316" s="7">
        <f t="shared" ca="1" si="287"/>
        <v>29</v>
      </c>
      <c r="AM316" s="8">
        <f t="shared" ca="1" si="288"/>
        <v>3.3564814814814812E-4</v>
      </c>
      <c r="AN316" s="8">
        <f t="shared" ca="1" si="289"/>
        <v>0.9009606481481478</v>
      </c>
      <c r="AO316" s="7" t="str">
        <f t="shared" ca="1" si="290"/>
        <v>Debit</v>
      </c>
      <c r="AP316" s="1">
        <f t="shared" ca="1" si="291"/>
        <v>2.5347222222222854E-3</v>
      </c>
      <c r="AQ316" s="1">
        <f t="shared" ca="1" si="292"/>
        <v>2.3379629629629627E-3</v>
      </c>
      <c r="AR316">
        <f t="shared" ca="1" si="293"/>
        <v>0</v>
      </c>
      <c r="AS316" s="33">
        <f t="shared" ca="1" si="294"/>
        <v>0</v>
      </c>
      <c r="AT316" s="33">
        <f t="shared" ca="1" si="295"/>
        <v>0</v>
      </c>
      <c r="AX316">
        <f t="shared" si="221"/>
        <v>312</v>
      </c>
      <c r="AY316" s="33">
        <v>7.0653557337412422E-4</v>
      </c>
    </row>
    <row r="317" spans="1:51">
      <c r="A317" s="2">
        <f t="shared" ca="1" si="256"/>
        <v>108</v>
      </c>
      <c r="B317" s="1">
        <f t="shared" ca="1" si="257"/>
        <v>1.25E-3</v>
      </c>
      <c r="C317" s="5">
        <f t="shared" ca="1" si="258"/>
        <v>0.89733796296296253</v>
      </c>
      <c r="D317" s="18">
        <f t="shared" ca="1" si="259"/>
        <v>0.89733796296296253</v>
      </c>
      <c r="E317" s="21">
        <f t="shared" ca="1" si="260"/>
        <v>0</v>
      </c>
      <c r="F317" s="18">
        <f t="shared" ca="1" si="261"/>
        <v>0.89733796296296253</v>
      </c>
      <c r="G317" s="25">
        <f t="shared" ca="1" si="216"/>
        <v>11</v>
      </c>
      <c r="H317" s="18">
        <f t="shared" ca="1" si="262"/>
        <v>1.273148148148148E-4</v>
      </c>
      <c r="I317" s="18">
        <f t="shared" ca="1" si="263"/>
        <v>0.89746527777777729</v>
      </c>
      <c r="J317" s="16">
        <f t="shared" ca="1" si="264"/>
        <v>0.89746527777777729</v>
      </c>
      <c r="K317" s="23">
        <f t="shared" ca="1" si="265"/>
        <v>2.5578703703705852E-3</v>
      </c>
      <c r="L317" s="16">
        <f t="shared" ca="1" si="266"/>
        <v>0.90002314814814788</v>
      </c>
      <c r="M317" s="15">
        <f t="shared" ca="1" si="217"/>
        <v>12</v>
      </c>
      <c r="N317" s="16">
        <f t="shared" ca="1" si="267"/>
        <v>1.3888888888888889E-4</v>
      </c>
      <c r="O317" s="16">
        <f t="shared" ca="1" si="268"/>
        <v>0.90016203703703679</v>
      </c>
      <c r="P317" s="14">
        <f t="shared" ca="1" si="269"/>
        <v>0.90016203703703679</v>
      </c>
      <c r="Q317" s="23">
        <f>0</f>
        <v>0</v>
      </c>
      <c r="R317" s="14">
        <f t="shared" ca="1" si="270"/>
        <v>0.90016203703703679</v>
      </c>
      <c r="S317" s="13">
        <f t="shared" ca="1" si="218"/>
        <v>30</v>
      </c>
      <c r="T317" s="14">
        <f t="shared" ca="1" si="271"/>
        <v>3.4722222222222224E-4</v>
      </c>
      <c r="U317" s="14">
        <f t="shared" ca="1" si="272"/>
        <v>0.90050925925925907</v>
      </c>
      <c r="V317" s="12">
        <f t="shared" ca="1" si="273"/>
        <v>0.90050925925925907</v>
      </c>
      <c r="W317" s="23">
        <f>0</f>
        <v>0</v>
      </c>
      <c r="X317" s="12">
        <f t="shared" ca="1" si="274"/>
        <v>0.90050925925925907</v>
      </c>
      <c r="Y317" s="11">
        <f t="shared" ca="1" si="219"/>
        <v>38</v>
      </c>
      <c r="Z317" s="12">
        <f t="shared" ca="1" si="275"/>
        <v>4.3981481481481481E-4</v>
      </c>
      <c r="AA317" s="12">
        <f t="shared" ca="1" si="276"/>
        <v>0.90094907407407387</v>
      </c>
      <c r="AB317" s="10">
        <f t="shared" ca="1" si="277"/>
        <v>0.90094907407407387</v>
      </c>
      <c r="AC317" s="45">
        <f t="shared" ca="1" si="278"/>
        <v>0</v>
      </c>
      <c r="AD317" s="10">
        <f t="shared" ca="1" si="279"/>
        <v>0.90094907407407387</v>
      </c>
      <c r="AE317" s="9">
        <f t="shared" ca="1" si="280"/>
        <v>20</v>
      </c>
      <c r="AF317" s="10">
        <f t="shared" ca="1" si="281"/>
        <v>2.3148148148148149E-4</v>
      </c>
      <c r="AG317" s="10">
        <f t="shared" ca="1" si="282"/>
        <v>0.90118055555555532</v>
      </c>
      <c r="AH317" s="9" t="str">
        <f t="shared" ca="1" si="283"/>
        <v>Bowl</v>
      </c>
      <c r="AI317" s="8">
        <f t="shared" ca="1" si="284"/>
        <v>0.90118055555555532</v>
      </c>
      <c r="AJ317" s="23">
        <f t="shared" ca="1" si="285"/>
        <v>0</v>
      </c>
      <c r="AK317" s="8">
        <f t="shared" ca="1" si="286"/>
        <v>0.90118055555555532</v>
      </c>
      <c r="AL317" s="7">
        <f t="shared" ca="1" si="287"/>
        <v>49</v>
      </c>
      <c r="AM317" s="8">
        <f t="shared" ca="1" si="288"/>
        <v>5.6712962962962967E-4</v>
      </c>
      <c r="AN317" s="8">
        <f t="shared" ca="1" si="289"/>
        <v>0.901747685185185</v>
      </c>
      <c r="AO317" s="7" t="str">
        <f t="shared" ca="1" si="290"/>
        <v>Cash</v>
      </c>
      <c r="AP317" s="1">
        <f t="shared" ca="1" si="291"/>
        <v>2.5578703703705852E-3</v>
      </c>
      <c r="AQ317" s="1">
        <f t="shared" ca="1" si="292"/>
        <v>1.8518518518518519E-3</v>
      </c>
      <c r="AR317">
        <f t="shared" ca="1" si="293"/>
        <v>0</v>
      </c>
      <c r="AS317" s="33">
        <f t="shared" ca="1" si="294"/>
        <v>0</v>
      </c>
      <c r="AT317" s="33">
        <f t="shared" ca="1" si="295"/>
        <v>0</v>
      </c>
      <c r="AX317">
        <f t="shared" si="221"/>
        <v>313</v>
      </c>
      <c r="AY317" s="33">
        <v>9.6892102583687125E-4</v>
      </c>
    </row>
    <row r="318" spans="1:51">
      <c r="A318" s="2">
        <f t="shared" ca="1" si="256"/>
        <v>177</v>
      </c>
      <c r="B318" s="1">
        <f t="shared" ca="1" si="257"/>
        <v>2.0486111111111113E-3</v>
      </c>
      <c r="C318" s="5">
        <f t="shared" ca="1" si="258"/>
        <v>0.89938657407407363</v>
      </c>
      <c r="D318" s="18">
        <f t="shared" ca="1" si="259"/>
        <v>0.89938657407407363</v>
      </c>
      <c r="E318" s="21">
        <f t="shared" ca="1" si="260"/>
        <v>0</v>
      </c>
      <c r="F318" s="18">
        <f t="shared" ca="1" si="261"/>
        <v>0.89938657407407363</v>
      </c>
      <c r="G318" s="25">
        <f t="shared" ca="1" si="216"/>
        <v>21</v>
      </c>
      <c r="H318" s="18">
        <f t="shared" ca="1" si="262"/>
        <v>2.4305555555555555E-4</v>
      </c>
      <c r="I318" s="18">
        <f t="shared" ca="1" si="263"/>
        <v>0.89962962962962922</v>
      </c>
      <c r="J318" s="16">
        <f t="shared" ca="1" si="264"/>
        <v>0.89962962962962922</v>
      </c>
      <c r="K318" s="23">
        <f t="shared" ca="1" si="265"/>
        <v>1.3194444444446507E-3</v>
      </c>
      <c r="L318" s="16">
        <f t="shared" ca="1" si="266"/>
        <v>0.90094907407407387</v>
      </c>
      <c r="M318" s="15">
        <f t="shared" ca="1" si="217"/>
        <v>22</v>
      </c>
      <c r="N318" s="16">
        <f t="shared" ca="1" si="267"/>
        <v>2.5462962962962961E-4</v>
      </c>
      <c r="O318" s="16">
        <f t="shared" ca="1" si="268"/>
        <v>0.90120370370370351</v>
      </c>
      <c r="P318" s="14">
        <f t="shared" ca="1" si="269"/>
        <v>0.90120370370370351</v>
      </c>
      <c r="Q318" s="23">
        <f>0</f>
        <v>0</v>
      </c>
      <c r="R318" s="14">
        <f t="shared" ca="1" si="270"/>
        <v>0.90120370370370351</v>
      </c>
      <c r="S318" s="13">
        <f t="shared" ca="1" si="218"/>
        <v>33</v>
      </c>
      <c r="T318" s="14">
        <f t="shared" ca="1" si="271"/>
        <v>3.8194444444444446E-4</v>
      </c>
      <c r="U318" s="14">
        <f t="shared" ca="1" si="272"/>
        <v>0.9015856481481479</v>
      </c>
      <c r="V318" s="12">
        <f t="shared" ca="1" si="273"/>
        <v>0.9015856481481479</v>
      </c>
      <c r="W318" s="23">
        <f>0</f>
        <v>0</v>
      </c>
      <c r="X318" s="12">
        <f t="shared" ca="1" si="274"/>
        <v>0.9015856481481479</v>
      </c>
      <c r="Y318" s="11">
        <f t="shared" ca="1" si="219"/>
        <v>36</v>
      </c>
      <c r="Z318" s="12">
        <f t="shared" ca="1" si="275"/>
        <v>4.1666666666666669E-4</v>
      </c>
      <c r="AA318" s="12">
        <f t="shared" ca="1" si="276"/>
        <v>0.90200231481481452</v>
      </c>
      <c r="AB318" s="10">
        <f t="shared" ca="1" si="277"/>
        <v>0.90200231481481452</v>
      </c>
      <c r="AC318" s="45">
        <f t="shared" ca="1" si="278"/>
        <v>0</v>
      </c>
      <c r="AD318" s="10">
        <f t="shared" ca="1" si="279"/>
        <v>0.90200231481481452</v>
      </c>
      <c r="AE318" s="9">
        <f t="shared" ca="1" si="280"/>
        <v>24</v>
      </c>
      <c r="AF318" s="10">
        <f t="shared" ca="1" si="281"/>
        <v>2.7777777777777778E-4</v>
      </c>
      <c r="AG318" s="10">
        <f t="shared" ca="1" si="282"/>
        <v>0.90228009259259234</v>
      </c>
      <c r="AH318" s="9" t="str">
        <f t="shared" ca="1" si="283"/>
        <v>Bowl</v>
      </c>
      <c r="AI318" s="8">
        <f t="shared" ca="1" si="284"/>
        <v>0.90228009259259234</v>
      </c>
      <c r="AJ318" s="23">
        <f t="shared" ca="1" si="285"/>
        <v>0</v>
      </c>
      <c r="AK318" s="8">
        <f t="shared" ca="1" si="286"/>
        <v>0.90228009259259234</v>
      </c>
      <c r="AL318" s="7">
        <f t="shared" ca="1" si="287"/>
        <v>19</v>
      </c>
      <c r="AM318" s="8">
        <f t="shared" ca="1" si="288"/>
        <v>2.199074074074074E-4</v>
      </c>
      <c r="AN318" s="8">
        <f t="shared" ca="1" si="289"/>
        <v>0.90249999999999975</v>
      </c>
      <c r="AO318" s="7" t="str">
        <f t="shared" ca="1" si="290"/>
        <v>Debit</v>
      </c>
      <c r="AP318" s="1">
        <f t="shared" ca="1" si="291"/>
        <v>1.3194444444446507E-3</v>
      </c>
      <c r="AQ318" s="1">
        <f t="shared" ca="1" si="292"/>
        <v>1.7939814814814817E-3</v>
      </c>
      <c r="AR318">
        <f t="shared" ca="1" si="293"/>
        <v>0</v>
      </c>
      <c r="AS318" s="33">
        <f t="shared" ca="1" si="294"/>
        <v>0</v>
      </c>
      <c r="AT318" s="33">
        <f t="shared" ca="1" si="295"/>
        <v>0</v>
      </c>
      <c r="AX318">
        <f t="shared" si="221"/>
        <v>314</v>
      </c>
      <c r="AY318" s="33">
        <v>6.0117570319466647E-4</v>
      </c>
    </row>
    <row r="319" spans="1:51">
      <c r="A319" s="2">
        <f t="shared" ca="1" si="256"/>
        <v>158</v>
      </c>
      <c r="B319" s="1">
        <f t="shared" ca="1" si="257"/>
        <v>1.8287037037037037E-3</v>
      </c>
      <c r="C319" s="5">
        <f t="shared" ca="1" si="258"/>
        <v>0.90121527777777732</v>
      </c>
      <c r="D319" s="18">
        <f t="shared" ca="1" si="259"/>
        <v>0.90121527777777732</v>
      </c>
      <c r="E319" s="21">
        <f t="shared" ca="1" si="260"/>
        <v>0</v>
      </c>
      <c r="F319" s="18">
        <f t="shared" ca="1" si="261"/>
        <v>0.90121527777777732</v>
      </c>
      <c r="G319" s="25">
        <f t="shared" ca="1" si="216"/>
        <v>23</v>
      </c>
      <c r="H319" s="18">
        <f t="shared" ca="1" si="262"/>
        <v>2.6620370370370372E-4</v>
      </c>
      <c r="I319" s="18">
        <f t="shared" ca="1" si="263"/>
        <v>0.901481481481481</v>
      </c>
      <c r="J319" s="16">
        <f t="shared" ca="1" si="264"/>
        <v>0.901481481481481</v>
      </c>
      <c r="K319" s="23">
        <f t="shared" ca="1" si="265"/>
        <v>5.2083333333352577E-4</v>
      </c>
      <c r="L319" s="16">
        <f t="shared" ca="1" si="266"/>
        <v>0.90200231481481452</v>
      </c>
      <c r="M319" s="15">
        <f t="shared" ca="1" si="217"/>
        <v>10</v>
      </c>
      <c r="N319" s="16">
        <f t="shared" ca="1" si="267"/>
        <v>1.1574074074074075E-4</v>
      </c>
      <c r="O319" s="16">
        <f t="shared" ca="1" si="268"/>
        <v>0.90211805555555524</v>
      </c>
      <c r="P319" s="14">
        <f t="shared" ca="1" si="269"/>
        <v>0.90211805555555524</v>
      </c>
      <c r="Q319" s="23">
        <f>0</f>
        <v>0</v>
      </c>
      <c r="R319" s="14">
        <f t="shared" ca="1" si="270"/>
        <v>0.90211805555555524</v>
      </c>
      <c r="S319" s="13">
        <f t="shared" ca="1" si="218"/>
        <v>29</v>
      </c>
      <c r="T319" s="14">
        <f t="shared" ca="1" si="271"/>
        <v>3.3564814814814812E-4</v>
      </c>
      <c r="U319" s="14">
        <f t="shared" ca="1" si="272"/>
        <v>0.90245370370370337</v>
      </c>
      <c r="V319" s="12">
        <f t="shared" ca="1" si="273"/>
        <v>0.90245370370370337</v>
      </c>
      <c r="W319" s="23">
        <f>0</f>
        <v>0</v>
      </c>
      <c r="X319" s="12">
        <f t="shared" ca="1" si="274"/>
        <v>0.90245370370370337</v>
      </c>
      <c r="Y319" s="11">
        <f t="shared" ca="1" si="219"/>
        <v>38</v>
      </c>
      <c r="Z319" s="12">
        <f t="shared" ca="1" si="275"/>
        <v>4.3981481481481481E-4</v>
      </c>
      <c r="AA319" s="12">
        <f t="shared" ca="1" si="276"/>
        <v>0.90289351851851818</v>
      </c>
      <c r="AB319" s="10">
        <f t="shared" ca="1" si="277"/>
        <v>0.90289351851851818</v>
      </c>
      <c r="AC319" s="45">
        <f t="shared" ca="1" si="278"/>
        <v>0</v>
      </c>
      <c r="AD319" s="10">
        <f t="shared" ca="1" si="279"/>
        <v>0.90289351851851818</v>
      </c>
      <c r="AE319" s="9">
        <f t="shared" ca="1" si="280"/>
        <v>37</v>
      </c>
      <c r="AF319" s="10">
        <f t="shared" ca="1" si="281"/>
        <v>4.2824074074074075E-4</v>
      </c>
      <c r="AG319" s="10">
        <f t="shared" ca="1" si="282"/>
        <v>0.90332175925925895</v>
      </c>
      <c r="AH319" s="9" t="str">
        <f t="shared" ca="1" si="283"/>
        <v>Burrito</v>
      </c>
      <c r="AI319" s="8">
        <f t="shared" ca="1" si="284"/>
        <v>0.90332175925925895</v>
      </c>
      <c r="AJ319" s="23">
        <f t="shared" ca="1" si="285"/>
        <v>0</v>
      </c>
      <c r="AK319" s="8">
        <f t="shared" ca="1" si="286"/>
        <v>0.90332175925925895</v>
      </c>
      <c r="AL319" s="7">
        <f t="shared" ca="1" si="287"/>
        <v>25</v>
      </c>
      <c r="AM319" s="8">
        <f t="shared" ca="1" si="288"/>
        <v>2.8935185185185184E-4</v>
      </c>
      <c r="AN319" s="8">
        <f t="shared" ca="1" si="289"/>
        <v>0.90361111111111081</v>
      </c>
      <c r="AO319" s="7" t="str">
        <f t="shared" ca="1" si="290"/>
        <v>Debit</v>
      </c>
      <c r="AP319" s="1">
        <f t="shared" ca="1" si="291"/>
        <v>5.2083333333352577E-4</v>
      </c>
      <c r="AQ319" s="1">
        <f t="shared" ca="1" si="292"/>
        <v>1.8749999999999999E-3</v>
      </c>
      <c r="AR319">
        <f t="shared" ca="1" si="293"/>
        <v>0</v>
      </c>
      <c r="AS319" s="33">
        <f t="shared" ca="1" si="294"/>
        <v>0</v>
      </c>
      <c r="AT319" s="33">
        <f t="shared" ca="1" si="295"/>
        <v>0</v>
      </c>
      <c r="AX319">
        <f t="shared" si="221"/>
        <v>315</v>
      </c>
      <c r="AY319" s="33">
        <v>6.9245577192320116E-4</v>
      </c>
    </row>
    <row r="320" spans="1:51">
      <c r="A320" s="2">
        <f t="shared" ca="1" si="256"/>
        <v>27</v>
      </c>
      <c r="B320" s="1">
        <f t="shared" ca="1" si="257"/>
        <v>3.1250000000000001E-4</v>
      </c>
      <c r="C320" s="5">
        <f t="shared" ca="1" si="258"/>
        <v>0.90152777777777737</v>
      </c>
      <c r="D320" s="18">
        <f t="shared" ca="1" si="259"/>
        <v>0.90152777777777737</v>
      </c>
      <c r="E320" s="21">
        <f t="shared" ca="1" si="260"/>
        <v>0</v>
      </c>
      <c r="F320" s="18">
        <f t="shared" ca="1" si="261"/>
        <v>0.90152777777777737</v>
      </c>
      <c r="G320" s="25">
        <f t="shared" ca="1" si="216"/>
        <v>27</v>
      </c>
      <c r="H320" s="18">
        <f t="shared" ca="1" si="262"/>
        <v>3.1250000000000001E-4</v>
      </c>
      <c r="I320" s="18">
        <f t="shared" ca="1" si="263"/>
        <v>0.90184027777777742</v>
      </c>
      <c r="J320" s="16">
        <f t="shared" ca="1" si="264"/>
        <v>0.90184027777777742</v>
      </c>
      <c r="K320" s="23">
        <f t="shared" ca="1" si="265"/>
        <v>1.0532407407407574E-3</v>
      </c>
      <c r="L320" s="16">
        <f t="shared" ca="1" si="266"/>
        <v>0.90289351851851818</v>
      </c>
      <c r="M320" s="15">
        <f t="shared" ca="1" si="217"/>
        <v>35</v>
      </c>
      <c r="N320" s="16">
        <f t="shared" ca="1" si="267"/>
        <v>4.0509259259259258E-4</v>
      </c>
      <c r="O320" s="16">
        <f t="shared" ca="1" si="268"/>
        <v>0.90329861111111076</v>
      </c>
      <c r="P320" s="14">
        <f t="shared" ca="1" si="269"/>
        <v>0.90329861111111076</v>
      </c>
      <c r="Q320" s="23">
        <f>0</f>
        <v>0</v>
      </c>
      <c r="R320" s="14">
        <f t="shared" ca="1" si="270"/>
        <v>0.90329861111111076</v>
      </c>
      <c r="S320" s="13">
        <f t="shared" ca="1" si="218"/>
        <v>23</v>
      </c>
      <c r="T320" s="14">
        <f t="shared" ca="1" si="271"/>
        <v>2.6620370370370372E-4</v>
      </c>
      <c r="U320" s="14">
        <f t="shared" ca="1" si="272"/>
        <v>0.90356481481481443</v>
      </c>
      <c r="V320" s="12">
        <f t="shared" ca="1" si="273"/>
        <v>0.90356481481481443</v>
      </c>
      <c r="W320" s="23">
        <f>0</f>
        <v>0</v>
      </c>
      <c r="X320" s="12">
        <f t="shared" ca="1" si="274"/>
        <v>0.90356481481481443</v>
      </c>
      <c r="Y320" s="11">
        <f t="shared" ca="1" si="219"/>
        <v>42</v>
      </c>
      <c r="Z320" s="12">
        <f t="shared" ca="1" si="275"/>
        <v>4.861111111111111E-4</v>
      </c>
      <c r="AA320" s="12">
        <f t="shared" ca="1" si="276"/>
        <v>0.90405092592592551</v>
      </c>
      <c r="AB320" s="10">
        <f t="shared" ca="1" si="277"/>
        <v>0.90405092592592551</v>
      </c>
      <c r="AC320" s="45">
        <f t="shared" ca="1" si="278"/>
        <v>0</v>
      </c>
      <c r="AD320" s="10">
        <f t="shared" ca="1" si="279"/>
        <v>0.90405092592592551</v>
      </c>
      <c r="AE320" s="9">
        <f t="shared" ca="1" si="280"/>
        <v>28</v>
      </c>
      <c r="AF320" s="10">
        <f t="shared" ca="1" si="281"/>
        <v>3.2407407407407406E-4</v>
      </c>
      <c r="AG320" s="10">
        <f t="shared" ca="1" si="282"/>
        <v>0.9043749999999996</v>
      </c>
      <c r="AH320" s="9" t="str">
        <f t="shared" ca="1" si="283"/>
        <v>Bowl</v>
      </c>
      <c r="AI320" s="8">
        <f t="shared" ca="1" si="284"/>
        <v>0.9043749999999996</v>
      </c>
      <c r="AJ320" s="23">
        <f t="shared" ca="1" si="285"/>
        <v>0</v>
      </c>
      <c r="AK320" s="8">
        <f t="shared" ca="1" si="286"/>
        <v>0.9043749999999996</v>
      </c>
      <c r="AL320" s="7">
        <f t="shared" ca="1" si="287"/>
        <v>13</v>
      </c>
      <c r="AM320" s="8">
        <f t="shared" ca="1" si="288"/>
        <v>1.5046296296296297E-4</v>
      </c>
      <c r="AN320" s="8">
        <f t="shared" ca="1" si="289"/>
        <v>0.90452546296296255</v>
      </c>
      <c r="AO320" s="7" t="str">
        <f t="shared" ca="1" si="290"/>
        <v>Debit</v>
      </c>
      <c r="AP320" s="1">
        <f t="shared" ca="1" si="291"/>
        <v>1.0532407407407574E-3</v>
      </c>
      <c r="AQ320" s="1">
        <f t="shared" ca="1" si="292"/>
        <v>1.9444444444444444E-3</v>
      </c>
      <c r="AR320">
        <f t="shared" ca="1" si="293"/>
        <v>0</v>
      </c>
      <c r="AS320" s="33">
        <f t="shared" ca="1" si="294"/>
        <v>0</v>
      </c>
      <c r="AT320" s="33">
        <f t="shared" ca="1" si="295"/>
        <v>0</v>
      </c>
      <c r="AX320">
        <f t="shared" si="221"/>
        <v>316</v>
      </c>
      <c r="AY320" s="33">
        <v>7.1122884052445608E-4</v>
      </c>
    </row>
    <row r="321" spans="1:51">
      <c r="A321" s="2">
        <f t="shared" ca="1" si="256"/>
        <v>114</v>
      </c>
      <c r="B321" s="1">
        <f t="shared" ca="1" si="257"/>
        <v>1.3194444444444445E-3</v>
      </c>
      <c r="C321" s="5">
        <f t="shared" ca="1" si="258"/>
        <v>0.9028472222222218</v>
      </c>
      <c r="D321" s="18">
        <f t="shared" ca="1" si="259"/>
        <v>0.9028472222222218</v>
      </c>
      <c r="E321" s="21">
        <f t="shared" ca="1" si="260"/>
        <v>0</v>
      </c>
      <c r="F321" s="18">
        <f t="shared" ca="1" si="261"/>
        <v>0.9028472222222218</v>
      </c>
      <c r="G321" s="25">
        <f t="shared" ca="1" si="216"/>
        <v>20</v>
      </c>
      <c r="H321" s="18">
        <f t="shared" ca="1" si="262"/>
        <v>2.3148148148148149E-4</v>
      </c>
      <c r="I321" s="18">
        <f t="shared" ca="1" si="263"/>
        <v>0.90307870370370324</v>
      </c>
      <c r="J321" s="16">
        <f t="shared" ca="1" si="264"/>
        <v>0.90307870370370324</v>
      </c>
      <c r="K321" s="23">
        <f t="shared" ca="1" si="265"/>
        <v>9.7222222222226318E-4</v>
      </c>
      <c r="L321" s="16">
        <f t="shared" ca="1" si="266"/>
        <v>0.90405092592592551</v>
      </c>
      <c r="M321" s="15">
        <f t="shared" ca="1" si="217"/>
        <v>30</v>
      </c>
      <c r="N321" s="16">
        <f t="shared" ca="1" si="267"/>
        <v>3.4722222222222224E-4</v>
      </c>
      <c r="O321" s="16">
        <f t="shared" ca="1" si="268"/>
        <v>0.90439814814814778</v>
      </c>
      <c r="P321" s="14">
        <f t="shared" ca="1" si="269"/>
        <v>0.90439814814814778</v>
      </c>
      <c r="Q321" s="23">
        <f>0</f>
        <v>0</v>
      </c>
      <c r="R321" s="14">
        <f t="shared" ca="1" si="270"/>
        <v>0.90439814814814778</v>
      </c>
      <c r="S321" s="13">
        <f t="shared" ca="1" si="218"/>
        <v>29</v>
      </c>
      <c r="T321" s="14">
        <f t="shared" ca="1" si="271"/>
        <v>3.3564814814814812E-4</v>
      </c>
      <c r="U321" s="14">
        <f t="shared" ca="1" si="272"/>
        <v>0.90473379629629591</v>
      </c>
      <c r="V321" s="12">
        <f t="shared" ca="1" si="273"/>
        <v>0.90473379629629591</v>
      </c>
      <c r="W321" s="23">
        <f>0</f>
        <v>0</v>
      </c>
      <c r="X321" s="12">
        <f t="shared" ca="1" si="274"/>
        <v>0.90473379629629591</v>
      </c>
      <c r="Y321" s="11">
        <f t="shared" ca="1" si="219"/>
        <v>28</v>
      </c>
      <c r="Z321" s="12">
        <f t="shared" ca="1" si="275"/>
        <v>3.2407407407407406E-4</v>
      </c>
      <c r="AA321" s="12">
        <f t="shared" ca="1" si="276"/>
        <v>0.90505787037037</v>
      </c>
      <c r="AB321" s="10">
        <f t="shared" ca="1" si="277"/>
        <v>0.90505787037037</v>
      </c>
      <c r="AC321" s="45">
        <f t="shared" ca="1" si="278"/>
        <v>0</v>
      </c>
      <c r="AD321" s="10">
        <f t="shared" ca="1" si="279"/>
        <v>0.90505787037037</v>
      </c>
      <c r="AE321" s="9">
        <f t="shared" ca="1" si="280"/>
        <v>31</v>
      </c>
      <c r="AF321" s="10">
        <f t="shared" ca="1" si="281"/>
        <v>3.5879629629629629E-4</v>
      </c>
      <c r="AG321" s="10">
        <f t="shared" ca="1" si="282"/>
        <v>0.90541666666666631</v>
      </c>
      <c r="AH321" s="9" t="str">
        <f t="shared" ca="1" si="283"/>
        <v>Burrito</v>
      </c>
      <c r="AI321" s="8">
        <f t="shared" ca="1" si="284"/>
        <v>0.90541666666666631</v>
      </c>
      <c r="AJ321" s="23">
        <f t="shared" ca="1" si="285"/>
        <v>0</v>
      </c>
      <c r="AK321" s="8">
        <f t="shared" ca="1" si="286"/>
        <v>0.90541666666666631</v>
      </c>
      <c r="AL321" s="7">
        <f t="shared" ca="1" si="287"/>
        <v>15</v>
      </c>
      <c r="AM321" s="8">
        <f t="shared" ca="1" si="288"/>
        <v>1.7361111111111112E-4</v>
      </c>
      <c r="AN321" s="8">
        <f t="shared" ca="1" si="289"/>
        <v>0.90559027777777745</v>
      </c>
      <c r="AO321" s="7" t="str">
        <f t="shared" ca="1" si="290"/>
        <v>Debit</v>
      </c>
      <c r="AP321" s="1">
        <f t="shared" ca="1" si="291"/>
        <v>9.7222222222226318E-4</v>
      </c>
      <c r="AQ321" s="1">
        <f t="shared" ca="1" si="292"/>
        <v>1.7708333333333335E-3</v>
      </c>
      <c r="AR321">
        <f t="shared" ca="1" si="293"/>
        <v>0</v>
      </c>
      <c r="AS321" s="33">
        <f t="shared" ca="1" si="294"/>
        <v>0</v>
      </c>
      <c r="AT321" s="33">
        <f t="shared" ca="1" si="295"/>
        <v>0</v>
      </c>
      <c r="AX321">
        <f t="shared" si="221"/>
        <v>317</v>
      </c>
      <c r="AY321" s="33">
        <v>7.469453990073062E-4</v>
      </c>
    </row>
    <row r="322" spans="1:51">
      <c r="A322" s="2">
        <f t="shared" ca="1" si="256"/>
        <v>116</v>
      </c>
      <c r="B322" s="1">
        <f t="shared" ca="1" si="257"/>
        <v>1.3425925925925925E-3</v>
      </c>
      <c r="C322" s="5">
        <f t="shared" ca="1" si="258"/>
        <v>0.90418981481481442</v>
      </c>
      <c r="D322" s="18">
        <f t="shared" ca="1" si="259"/>
        <v>0.90418981481481442</v>
      </c>
      <c r="E322" s="21">
        <f t="shared" ca="1" si="260"/>
        <v>0</v>
      </c>
      <c r="F322" s="18">
        <f t="shared" ca="1" si="261"/>
        <v>0.90418981481481442</v>
      </c>
      <c r="G322" s="25">
        <f t="shared" ca="1" si="216"/>
        <v>20</v>
      </c>
      <c r="H322" s="18">
        <f t="shared" ca="1" si="262"/>
        <v>2.3148148148148149E-4</v>
      </c>
      <c r="I322" s="18">
        <f t="shared" ca="1" si="263"/>
        <v>0.90442129629629586</v>
      </c>
      <c r="J322" s="16">
        <f t="shared" ca="1" si="264"/>
        <v>0.90442129629629586</v>
      </c>
      <c r="K322" s="23">
        <f t="shared" ca="1" si="265"/>
        <v>6.3657407407413658E-4</v>
      </c>
      <c r="L322" s="16">
        <f t="shared" ca="1" si="266"/>
        <v>0.90505787037037</v>
      </c>
      <c r="M322" s="15">
        <f t="shared" ca="1" si="217"/>
        <v>18</v>
      </c>
      <c r="N322" s="16">
        <f t="shared" ca="1" si="267"/>
        <v>2.0833333333333335E-4</v>
      </c>
      <c r="O322" s="16">
        <f t="shared" ca="1" si="268"/>
        <v>0.90526620370370336</v>
      </c>
      <c r="P322" s="14">
        <f t="shared" ca="1" si="269"/>
        <v>0.90526620370370336</v>
      </c>
      <c r="Q322" s="23">
        <f>0</f>
        <v>0</v>
      </c>
      <c r="R322" s="14">
        <f t="shared" ca="1" si="270"/>
        <v>0.90526620370370336</v>
      </c>
      <c r="S322" s="13">
        <f t="shared" ca="1" si="218"/>
        <v>15</v>
      </c>
      <c r="T322" s="14">
        <f t="shared" ca="1" si="271"/>
        <v>1.7361111111111112E-4</v>
      </c>
      <c r="U322" s="14">
        <f t="shared" ca="1" si="272"/>
        <v>0.9054398148148145</v>
      </c>
      <c r="V322" s="12">
        <f t="shared" ca="1" si="273"/>
        <v>0.9054398148148145</v>
      </c>
      <c r="W322" s="23">
        <f>0</f>
        <v>0</v>
      </c>
      <c r="X322" s="12">
        <f t="shared" ca="1" si="274"/>
        <v>0.9054398148148145</v>
      </c>
      <c r="Y322" s="11">
        <f t="shared" ca="1" si="219"/>
        <v>35</v>
      </c>
      <c r="Z322" s="12">
        <f t="shared" ca="1" si="275"/>
        <v>4.0509259259259258E-4</v>
      </c>
      <c r="AA322" s="12">
        <f t="shared" ca="1" si="276"/>
        <v>0.90584490740740709</v>
      </c>
      <c r="AB322" s="10">
        <f t="shared" ca="1" si="277"/>
        <v>0.90584490740740709</v>
      </c>
      <c r="AC322" s="45">
        <f t="shared" ca="1" si="278"/>
        <v>0</v>
      </c>
      <c r="AD322" s="10">
        <f t="shared" ca="1" si="279"/>
        <v>0.90584490740740709</v>
      </c>
      <c r="AE322" s="9">
        <f t="shared" ca="1" si="280"/>
        <v>32</v>
      </c>
      <c r="AF322" s="10">
        <f t="shared" ca="1" si="281"/>
        <v>3.7037037037037035E-4</v>
      </c>
      <c r="AG322" s="10">
        <f t="shared" ca="1" si="282"/>
        <v>0.90621527777777744</v>
      </c>
      <c r="AH322" s="9" t="str">
        <f t="shared" ca="1" si="283"/>
        <v>Bowl</v>
      </c>
      <c r="AI322" s="8">
        <f t="shared" ca="1" si="284"/>
        <v>0.90621527777777744</v>
      </c>
      <c r="AJ322" s="23">
        <f t="shared" ca="1" si="285"/>
        <v>0</v>
      </c>
      <c r="AK322" s="8">
        <f t="shared" ca="1" si="286"/>
        <v>0.90621527777777744</v>
      </c>
      <c r="AL322" s="7">
        <f t="shared" ca="1" si="287"/>
        <v>17</v>
      </c>
      <c r="AM322" s="8">
        <f t="shared" ca="1" si="288"/>
        <v>1.9675925925925926E-4</v>
      </c>
      <c r="AN322" s="8">
        <f t="shared" ca="1" si="289"/>
        <v>0.90641203703703666</v>
      </c>
      <c r="AO322" s="7" t="str">
        <f t="shared" ca="1" si="290"/>
        <v>Debit</v>
      </c>
      <c r="AP322" s="1">
        <f t="shared" ca="1" si="291"/>
        <v>6.3657407407413658E-4</v>
      </c>
      <c r="AQ322" s="1">
        <f t="shared" ca="1" si="292"/>
        <v>1.5856481481481481E-3</v>
      </c>
      <c r="AR322">
        <f t="shared" ca="1" si="293"/>
        <v>0</v>
      </c>
      <c r="AS322" s="33">
        <f t="shared" ca="1" si="294"/>
        <v>0</v>
      </c>
      <c r="AT322" s="33">
        <f t="shared" ca="1" si="295"/>
        <v>0</v>
      </c>
      <c r="AX322">
        <f t="shared" si="221"/>
        <v>318</v>
      </c>
      <c r="AY322" s="33">
        <v>8.6495322642248917E-4</v>
      </c>
    </row>
    <row r="323" spans="1:51">
      <c r="A323" s="2">
        <f t="shared" ca="1" si="256"/>
        <v>137</v>
      </c>
      <c r="B323" s="1">
        <f t="shared" ca="1" si="257"/>
        <v>1.5856481481481481E-3</v>
      </c>
      <c r="C323" s="5">
        <f t="shared" ca="1" si="258"/>
        <v>0.90577546296296252</v>
      </c>
      <c r="D323" s="18">
        <f t="shared" ca="1" si="259"/>
        <v>0.90577546296296252</v>
      </c>
      <c r="E323" s="21">
        <f t="shared" ca="1" si="260"/>
        <v>0</v>
      </c>
      <c r="F323" s="18">
        <f t="shared" ca="1" si="261"/>
        <v>0.90577546296296252</v>
      </c>
      <c r="G323" s="25">
        <f t="shared" ca="1" si="216"/>
        <v>17</v>
      </c>
      <c r="H323" s="18">
        <f t="shared" ca="1" si="262"/>
        <v>1.9675925925925926E-4</v>
      </c>
      <c r="I323" s="18">
        <f t="shared" ca="1" si="263"/>
        <v>0.90597222222222173</v>
      </c>
      <c r="J323" s="16">
        <f t="shared" ca="1" si="264"/>
        <v>0.90597222222222173</v>
      </c>
      <c r="K323" s="23">
        <f t="shared" ca="1" si="265"/>
        <v>0</v>
      </c>
      <c r="L323" s="16">
        <f t="shared" ca="1" si="266"/>
        <v>0.90597222222222173</v>
      </c>
      <c r="M323" s="15">
        <f t="shared" ca="1" si="217"/>
        <v>10</v>
      </c>
      <c r="N323" s="16">
        <f t="shared" ca="1" si="267"/>
        <v>1.1574074074074075E-4</v>
      </c>
      <c r="O323" s="16">
        <f t="shared" ca="1" si="268"/>
        <v>0.90608796296296246</v>
      </c>
      <c r="P323" s="14">
        <f t="shared" ca="1" si="269"/>
        <v>0.90608796296296246</v>
      </c>
      <c r="Q323" s="23">
        <f>0</f>
        <v>0</v>
      </c>
      <c r="R323" s="14">
        <f t="shared" ca="1" si="270"/>
        <v>0.90608796296296246</v>
      </c>
      <c r="S323" s="13">
        <f t="shared" ca="1" si="218"/>
        <v>33</v>
      </c>
      <c r="T323" s="14">
        <f t="shared" ca="1" si="271"/>
        <v>3.8194444444444446E-4</v>
      </c>
      <c r="U323" s="14">
        <f t="shared" ca="1" si="272"/>
        <v>0.90646990740740685</v>
      </c>
      <c r="V323" s="12">
        <f t="shared" ca="1" si="273"/>
        <v>0.90646990740740685</v>
      </c>
      <c r="W323" s="23">
        <f>0</f>
        <v>0</v>
      </c>
      <c r="X323" s="12">
        <f t="shared" ca="1" si="274"/>
        <v>0.90646990740740685</v>
      </c>
      <c r="Y323" s="11">
        <f t="shared" ca="1" si="219"/>
        <v>36</v>
      </c>
      <c r="Z323" s="12">
        <f t="shared" ca="1" si="275"/>
        <v>4.1666666666666669E-4</v>
      </c>
      <c r="AA323" s="12">
        <f t="shared" ca="1" si="276"/>
        <v>0.90688657407407347</v>
      </c>
      <c r="AB323" s="10">
        <f t="shared" ca="1" si="277"/>
        <v>0.90688657407407347</v>
      </c>
      <c r="AC323" s="45">
        <f t="shared" ca="1" si="278"/>
        <v>0</v>
      </c>
      <c r="AD323" s="10">
        <f t="shared" ca="1" si="279"/>
        <v>0.90688657407407347</v>
      </c>
      <c r="AE323" s="9">
        <f t="shared" ca="1" si="280"/>
        <v>37</v>
      </c>
      <c r="AF323" s="10">
        <f t="shared" ca="1" si="281"/>
        <v>4.2824074074074075E-4</v>
      </c>
      <c r="AG323" s="10">
        <f t="shared" ca="1" si="282"/>
        <v>0.90731481481481424</v>
      </c>
      <c r="AH323" s="9" t="str">
        <f t="shared" ca="1" si="283"/>
        <v>Burrito</v>
      </c>
      <c r="AI323" s="8">
        <f t="shared" ca="1" si="284"/>
        <v>0.90731481481481424</v>
      </c>
      <c r="AJ323" s="23">
        <f t="shared" ca="1" si="285"/>
        <v>0</v>
      </c>
      <c r="AK323" s="8">
        <f t="shared" ca="1" si="286"/>
        <v>0.90731481481481424</v>
      </c>
      <c r="AL323" s="7">
        <f t="shared" ca="1" si="287"/>
        <v>16</v>
      </c>
      <c r="AM323" s="8">
        <f t="shared" ca="1" si="288"/>
        <v>1.8518518518518518E-4</v>
      </c>
      <c r="AN323" s="8">
        <f t="shared" ca="1" si="289"/>
        <v>0.90749999999999942</v>
      </c>
      <c r="AO323" s="7" t="str">
        <f t="shared" ca="1" si="290"/>
        <v>Debit</v>
      </c>
      <c r="AP323" s="1">
        <f t="shared" ca="1" si="291"/>
        <v>0</v>
      </c>
      <c r="AQ323" s="1">
        <f t="shared" ca="1" si="292"/>
        <v>1.724537037037037E-3</v>
      </c>
      <c r="AR323">
        <f t="shared" ca="1" si="293"/>
        <v>0</v>
      </c>
      <c r="AS323" s="33">
        <f t="shared" ca="1" si="294"/>
        <v>0</v>
      </c>
      <c r="AT323" s="33">
        <f t="shared" ca="1" si="295"/>
        <v>0</v>
      </c>
      <c r="AX323">
        <f t="shared" si="221"/>
        <v>319</v>
      </c>
      <c r="AY323" s="33">
        <v>7.1954149166359924E-4</v>
      </c>
    </row>
    <row r="324" spans="1:51">
      <c r="A324" s="2">
        <f t="shared" ca="1" si="256"/>
        <v>137</v>
      </c>
      <c r="B324" s="1">
        <f t="shared" ca="1" si="257"/>
        <v>1.5856481481481481E-3</v>
      </c>
      <c r="C324" s="5">
        <f t="shared" ca="1" si="258"/>
        <v>0.90736111111111062</v>
      </c>
      <c r="D324" s="18">
        <f t="shared" ca="1" si="259"/>
        <v>0.90736111111111062</v>
      </c>
      <c r="E324" s="21">
        <f t="shared" ca="1" si="260"/>
        <v>0</v>
      </c>
      <c r="F324" s="18">
        <f t="shared" ca="1" si="261"/>
        <v>0.90736111111111062</v>
      </c>
      <c r="G324" s="25">
        <f t="shared" ca="1" si="216"/>
        <v>27</v>
      </c>
      <c r="H324" s="18">
        <f t="shared" ca="1" si="262"/>
        <v>3.1250000000000001E-4</v>
      </c>
      <c r="I324" s="18">
        <f t="shared" ca="1" si="263"/>
        <v>0.90767361111111067</v>
      </c>
      <c r="J324" s="16">
        <f t="shared" ca="1" si="264"/>
        <v>0.90767361111111067</v>
      </c>
      <c r="K324" s="23">
        <f t="shared" ca="1" si="265"/>
        <v>0</v>
      </c>
      <c r="L324" s="16">
        <f t="shared" ca="1" si="266"/>
        <v>0.90767361111111067</v>
      </c>
      <c r="M324" s="15">
        <f t="shared" ca="1" si="217"/>
        <v>27</v>
      </c>
      <c r="N324" s="16">
        <f t="shared" ca="1" si="267"/>
        <v>3.1250000000000001E-4</v>
      </c>
      <c r="O324" s="16">
        <f t="shared" ca="1" si="268"/>
        <v>0.90798611111111072</v>
      </c>
      <c r="P324" s="14">
        <f t="shared" ca="1" si="269"/>
        <v>0.90798611111111072</v>
      </c>
      <c r="Q324" s="23">
        <f>0</f>
        <v>0</v>
      </c>
      <c r="R324" s="14">
        <f t="shared" ca="1" si="270"/>
        <v>0.90798611111111072</v>
      </c>
      <c r="S324" s="13">
        <f t="shared" ca="1" si="218"/>
        <v>20</v>
      </c>
      <c r="T324" s="14">
        <f t="shared" ca="1" si="271"/>
        <v>2.3148148148148149E-4</v>
      </c>
      <c r="U324" s="14">
        <f t="shared" ca="1" si="272"/>
        <v>0.90821759259259216</v>
      </c>
      <c r="V324" s="12">
        <f t="shared" ca="1" si="273"/>
        <v>0.90821759259259216</v>
      </c>
      <c r="W324" s="23">
        <f>0</f>
        <v>0</v>
      </c>
      <c r="X324" s="12">
        <f t="shared" ca="1" si="274"/>
        <v>0.90821759259259216</v>
      </c>
      <c r="Y324" s="11">
        <f t="shared" ca="1" si="219"/>
        <v>35</v>
      </c>
      <c r="Z324" s="12">
        <f t="shared" ca="1" si="275"/>
        <v>4.0509259259259258E-4</v>
      </c>
      <c r="AA324" s="12">
        <f t="shared" ca="1" si="276"/>
        <v>0.90862268518518474</v>
      </c>
      <c r="AB324" s="10">
        <f t="shared" ca="1" si="277"/>
        <v>0.90862268518518474</v>
      </c>
      <c r="AC324" s="45">
        <f t="shared" ca="1" si="278"/>
        <v>0</v>
      </c>
      <c r="AD324" s="10">
        <f t="shared" ca="1" si="279"/>
        <v>0.90862268518518474</v>
      </c>
      <c r="AE324" s="9">
        <f t="shared" ca="1" si="280"/>
        <v>43</v>
      </c>
      <c r="AF324" s="10">
        <f t="shared" ca="1" si="281"/>
        <v>4.9768518518518521E-4</v>
      </c>
      <c r="AG324" s="10">
        <f t="shared" ca="1" si="282"/>
        <v>0.90912037037036997</v>
      </c>
      <c r="AH324" s="9" t="str">
        <f t="shared" ca="1" si="283"/>
        <v>Burrito</v>
      </c>
      <c r="AI324" s="8">
        <f t="shared" ca="1" si="284"/>
        <v>0.90912037037036997</v>
      </c>
      <c r="AJ324" s="23">
        <f t="shared" ca="1" si="285"/>
        <v>0</v>
      </c>
      <c r="AK324" s="8">
        <f t="shared" ca="1" si="286"/>
        <v>0.90912037037036997</v>
      </c>
      <c r="AL324" s="7">
        <f t="shared" ca="1" si="287"/>
        <v>14</v>
      </c>
      <c r="AM324" s="8">
        <f t="shared" ca="1" si="288"/>
        <v>1.6203703703703703E-4</v>
      </c>
      <c r="AN324" s="8">
        <f t="shared" ca="1" si="289"/>
        <v>0.90928240740740696</v>
      </c>
      <c r="AO324" s="7" t="str">
        <f t="shared" ca="1" si="290"/>
        <v>Debit</v>
      </c>
      <c r="AP324" s="1">
        <f t="shared" ca="1" si="291"/>
        <v>0</v>
      </c>
      <c r="AQ324" s="1">
        <f t="shared" ca="1" si="292"/>
        <v>1.9212962962962964E-3</v>
      </c>
      <c r="AR324">
        <f t="shared" ca="1" si="293"/>
        <v>0</v>
      </c>
      <c r="AS324" s="33">
        <f t="shared" ca="1" si="294"/>
        <v>0</v>
      </c>
      <c r="AT324" s="33">
        <f t="shared" ca="1" si="295"/>
        <v>0</v>
      </c>
      <c r="AX324">
        <f t="shared" si="221"/>
        <v>320</v>
      </c>
      <c r="AY324" s="33">
        <v>6.6652348224517297E-4</v>
      </c>
    </row>
    <row r="325" spans="1:51">
      <c r="A325" s="2">
        <f t="shared" ca="1" si="256"/>
        <v>19</v>
      </c>
      <c r="B325" s="1">
        <f t="shared" ca="1" si="257"/>
        <v>2.199074074074074E-4</v>
      </c>
      <c r="C325" s="5">
        <f t="shared" ca="1" si="258"/>
        <v>0.90758101851851802</v>
      </c>
      <c r="D325" s="18">
        <f t="shared" ca="1" si="259"/>
        <v>0.90758101851851802</v>
      </c>
      <c r="E325" s="21">
        <f t="shared" ca="1" si="260"/>
        <v>9.2592592592644074E-5</v>
      </c>
      <c r="F325" s="18">
        <f t="shared" ca="1" si="261"/>
        <v>0.90767361111111067</v>
      </c>
      <c r="G325" s="25">
        <f t="shared" ca="1" si="216"/>
        <v>18</v>
      </c>
      <c r="H325" s="18">
        <f t="shared" ca="1" si="262"/>
        <v>2.0833333333333335E-4</v>
      </c>
      <c r="I325" s="18">
        <f t="shared" ca="1" si="263"/>
        <v>0.90788194444444403</v>
      </c>
      <c r="J325" s="16">
        <f t="shared" ca="1" si="264"/>
        <v>0.90788194444444403</v>
      </c>
      <c r="K325" s="23">
        <f t="shared" ca="1" si="265"/>
        <v>7.407407407407085E-4</v>
      </c>
      <c r="L325" s="16">
        <f t="shared" ca="1" si="266"/>
        <v>0.90862268518518474</v>
      </c>
      <c r="M325" s="15">
        <f t="shared" ca="1" si="217"/>
        <v>17</v>
      </c>
      <c r="N325" s="16">
        <f t="shared" ca="1" si="267"/>
        <v>1.9675925925925926E-4</v>
      </c>
      <c r="O325" s="16">
        <f t="shared" ca="1" si="268"/>
        <v>0.90881944444444396</v>
      </c>
      <c r="P325" s="14">
        <f t="shared" ca="1" si="269"/>
        <v>0.90881944444444396</v>
      </c>
      <c r="Q325" s="23">
        <f>0</f>
        <v>0</v>
      </c>
      <c r="R325" s="14">
        <f t="shared" ca="1" si="270"/>
        <v>0.90881944444444396</v>
      </c>
      <c r="S325" s="13">
        <f t="shared" ca="1" si="218"/>
        <v>26</v>
      </c>
      <c r="T325" s="14">
        <f t="shared" ca="1" si="271"/>
        <v>3.0092592592592595E-4</v>
      </c>
      <c r="U325" s="14">
        <f t="shared" ca="1" si="272"/>
        <v>0.90912037037036986</v>
      </c>
      <c r="V325" s="12">
        <f t="shared" ca="1" si="273"/>
        <v>0.90912037037036986</v>
      </c>
      <c r="W325" s="23">
        <f>0</f>
        <v>0</v>
      </c>
      <c r="X325" s="12">
        <f t="shared" ca="1" si="274"/>
        <v>0.90912037037036986</v>
      </c>
      <c r="Y325" s="11">
        <f t="shared" ca="1" si="219"/>
        <v>45</v>
      </c>
      <c r="Z325" s="12">
        <f t="shared" ca="1" si="275"/>
        <v>5.2083333333333333E-4</v>
      </c>
      <c r="AA325" s="12">
        <f t="shared" ca="1" si="276"/>
        <v>0.90964120370370316</v>
      </c>
      <c r="AB325" s="10">
        <f t="shared" ca="1" si="277"/>
        <v>0.90964120370370316</v>
      </c>
      <c r="AC325" s="45">
        <f t="shared" ca="1" si="278"/>
        <v>0</v>
      </c>
      <c r="AD325" s="10">
        <f t="shared" ca="1" si="279"/>
        <v>0.90964120370370316</v>
      </c>
      <c r="AE325" s="9">
        <f t="shared" ca="1" si="280"/>
        <v>51</v>
      </c>
      <c r="AF325" s="10">
        <f t="shared" ca="1" si="281"/>
        <v>5.9027777777777778E-4</v>
      </c>
      <c r="AG325" s="10">
        <f t="shared" ca="1" si="282"/>
        <v>0.91023148148148092</v>
      </c>
      <c r="AH325" s="9" t="str">
        <f t="shared" ca="1" si="283"/>
        <v>Burrito</v>
      </c>
      <c r="AI325" s="8">
        <f t="shared" ca="1" si="284"/>
        <v>0.91023148148148092</v>
      </c>
      <c r="AJ325" s="23">
        <f t="shared" ca="1" si="285"/>
        <v>0</v>
      </c>
      <c r="AK325" s="8">
        <f t="shared" ca="1" si="286"/>
        <v>0.91023148148148092</v>
      </c>
      <c r="AL325" s="7">
        <f t="shared" ca="1" si="287"/>
        <v>15</v>
      </c>
      <c r="AM325" s="8">
        <f t="shared" ca="1" si="288"/>
        <v>1.7361111111111112E-4</v>
      </c>
      <c r="AN325" s="8">
        <f t="shared" ca="1" si="289"/>
        <v>0.91040509259259206</v>
      </c>
      <c r="AO325" s="7" t="str">
        <f t="shared" ca="1" si="290"/>
        <v>Debit</v>
      </c>
      <c r="AP325" s="1">
        <f t="shared" ca="1" si="291"/>
        <v>8.3333333333335258E-4</v>
      </c>
      <c r="AQ325" s="1">
        <f t="shared" ca="1" si="292"/>
        <v>1.9907407407407408E-3</v>
      </c>
      <c r="AR325">
        <f t="shared" ca="1" si="293"/>
        <v>0</v>
      </c>
      <c r="AS325" s="33">
        <f t="shared" ca="1" si="294"/>
        <v>0</v>
      </c>
      <c r="AT325" s="33">
        <f t="shared" ca="1" si="295"/>
        <v>0</v>
      </c>
      <c r="AX325">
        <f t="shared" si="221"/>
        <v>321</v>
      </c>
      <c r="AY325" s="33">
        <v>6.8644998090876567E-4</v>
      </c>
    </row>
    <row r="326" spans="1:51">
      <c r="A326" s="2">
        <f t="shared" ca="1" si="256"/>
        <v>91</v>
      </c>
      <c r="B326" s="1">
        <f t="shared" ca="1" si="257"/>
        <v>1.0532407407407407E-3</v>
      </c>
      <c r="C326" s="5">
        <f t="shared" ca="1" si="258"/>
        <v>0.90863425925925878</v>
      </c>
      <c r="D326" s="18">
        <f t="shared" ca="1" si="259"/>
        <v>0.90863425925925878</v>
      </c>
      <c r="E326" s="21">
        <f t="shared" ca="1" si="260"/>
        <v>0</v>
      </c>
      <c r="F326" s="18">
        <f t="shared" ca="1" si="261"/>
        <v>0.90863425925925878</v>
      </c>
      <c r="G326" s="25">
        <f t="shared" ref="G326:G340" ca="1" si="296">RANDBETWEEN(10,30)</f>
        <v>10</v>
      </c>
      <c r="H326" s="18">
        <f t="shared" ca="1" si="262"/>
        <v>1.1574074074074075E-4</v>
      </c>
      <c r="I326" s="18">
        <f t="shared" ca="1" si="263"/>
        <v>0.9087499999999995</v>
      </c>
      <c r="J326" s="16">
        <f t="shared" ca="1" si="264"/>
        <v>0.9087499999999995</v>
      </c>
      <c r="K326" s="23">
        <f t="shared" ca="1" si="265"/>
        <v>8.9120370370365798E-4</v>
      </c>
      <c r="L326" s="16">
        <f t="shared" ca="1" si="266"/>
        <v>0.90964120370370316</v>
      </c>
      <c r="M326" s="15">
        <f t="shared" ref="M326:M340" ca="1" si="297">RANDBETWEEN(8,35)</f>
        <v>14</v>
      </c>
      <c r="N326" s="16">
        <f t="shared" ca="1" si="267"/>
        <v>1.6203703703703703E-4</v>
      </c>
      <c r="O326" s="16">
        <f t="shared" ca="1" si="268"/>
        <v>0.90980324074074015</v>
      </c>
      <c r="P326" s="14">
        <f t="shared" ca="1" si="269"/>
        <v>0.90980324074074015</v>
      </c>
      <c r="Q326" s="23">
        <f>0</f>
        <v>0</v>
      </c>
      <c r="R326" s="14">
        <f t="shared" ca="1" si="270"/>
        <v>0.90980324074074015</v>
      </c>
      <c r="S326" s="13">
        <f t="shared" ref="S326:S340" ca="1" si="298">RANDBETWEEN(15,45)</f>
        <v>22</v>
      </c>
      <c r="T326" s="14">
        <f t="shared" ca="1" si="271"/>
        <v>2.5462962962962961E-4</v>
      </c>
      <c r="U326" s="14">
        <f t="shared" ca="1" si="272"/>
        <v>0.91005787037036978</v>
      </c>
      <c r="V326" s="12">
        <f t="shared" ca="1" si="273"/>
        <v>0.91005787037036978</v>
      </c>
      <c r="W326" s="23">
        <f>0</f>
        <v>0</v>
      </c>
      <c r="X326" s="12">
        <f t="shared" ca="1" si="274"/>
        <v>0.91005787037036978</v>
      </c>
      <c r="Y326" s="11">
        <f t="shared" ref="Y326:Y340" ca="1" si="299">RANDBETWEEN(20,50)</f>
        <v>45</v>
      </c>
      <c r="Z326" s="12">
        <f t="shared" ca="1" si="275"/>
        <v>5.2083333333333333E-4</v>
      </c>
      <c r="AA326" s="12">
        <f t="shared" ca="1" si="276"/>
        <v>0.91057870370370309</v>
      </c>
      <c r="AB326" s="10">
        <f t="shared" ca="1" si="277"/>
        <v>0.91057870370370309</v>
      </c>
      <c r="AC326" s="45">
        <f t="shared" ca="1" si="278"/>
        <v>0</v>
      </c>
      <c r="AD326" s="10">
        <f t="shared" ca="1" si="279"/>
        <v>0.91057870370370309</v>
      </c>
      <c r="AE326" s="9">
        <f t="shared" ca="1" si="280"/>
        <v>41</v>
      </c>
      <c r="AF326" s="10">
        <f t="shared" ca="1" si="281"/>
        <v>4.7453703703703704E-4</v>
      </c>
      <c r="AG326" s="10">
        <f t="shared" ca="1" si="282"/>
        <v>0.91105324074074012</v>
      </c>
      <c r="AH326" s="9" t="str">
        <f t="shared" ca="1" si="283"/>
        <v>Bowl</v>
      </c>
      <c r="AI326" s="8">
        <f t="shared" ca="1" si="284"/>
        <v>0.91105324074074012</v>
      </c>
      <c r="AJ326" s="23">
        <f t="shared" ca="1" si="285"/>
        <v>0</v>
      </c>
      <c r="AK326" s="8">
        <f t="shared" ca="1" si="286"/>
        <v>0.91105324074074012</v>
      </c>
      <c r="AL326" s="7">
        <f t="shared" ca="1" si="287"/>
        <v>23</v>
      </c>
      <c r="AM326" s="8">
        <f t="shared" ca="1" si="288"/>
        <v>2.6620370370370372E-4</v>
      </c>
      <c r="AN326" s="8">
        <f t="shared" ca="1" si="289"/>
        <v>0.91131944444444379</v>
      </c>
      <c r="AO326" s="7" t="str">
        <f t="shared" ca="1" si="290"/>
        <v>Debit</v>
      </c>
      <c r="AP326" s="1">
        <f t="shared" ca="1" si="291"/>
        <v>8.9120370370365798E-4</v>
      </c>
      <c r="AQ326" s="1">
        <f t="shared" ca="1" si="292"/>
        <v>1.7939814814814817E-3</v>
      </c>
      <c r="AR326">
        <f t="shared" ca="1" si="293"/>
        <v>0</v>
      </c>
      <c r="AS326" s="33">
        <f t="shared" ca="1" si="294"/>
        <v>0</v>
      </c>
      <c r="AT326" s="33">
        <f t="shared" ca="1" si="295"/>
        <v>0</v>
      </c>
      <c r="AX326">
        <f t="shared" si="221"/>
        <v>322</v>
      </c>
      <c r="AY326" s="33">
        <v>8.5922584956095319E-4</v>
      </c>
    </row>
    <row r="327" spans="1:51">
      <c r="A327" s="2">
        <f t="shared" ca="1" si="256"/>
        <v>19</v>
      </c>
      <c r="B327" s="1">
        <f t="shared" ca="1" si="257"/>
        <v>2.199074074074074E-4</v>
      </c>
      <c r="C327" s="5">
        <f t="shared" ca="1" si="258"/>
        <v>0.90885416666666619</v>
      </c>
      <c r="D327" s="18">
        <f t="shared" ca="1" si="259"/>
        <v>0.90885416666666619</v>
      </c>
      <c r="E327" s="21">
        <f t="shared" ca="1" si="260"/>
        <v>0</v>
      </c>
      <c r="F327" s="18">
        <f t="shared" ca="1" si="261"/>
        <v>0.90885416666666619</v>
      </c>
      <c r="G327" s="25">
        <f t="shared" ca="1" si="296"/>
        <v>19</v>
      </c>
      <c r="H327" s="18">
        <f t="shared" ca="1" si="262"/>
        <v>2.199074074074074E-4</v>
      </c>
      <c r="I327" s="18">
        <f t="shared" ca="1" si="263"/>
        <v>0.90907407407407359</v>
      </c>
      <c r="J327" s="16">
        <f t="shared" ca="1" si="264"/>
        <v>0.90907407407407359</v>
      </c>
      <c r="K327" s="23">
        <f t="shared" ca="1" si="265"/>
        <v>1.5046296296294948E-3</v>
      </c>
      <c r="L327" s="16">
        <f t="shared" ca="1" si="266"/>
        <v>0.91057870370370309</v>
      </c>
      <c r="M327" s="15">
        <f t="shared" ca="1" si="297"/>
        <v>18</v>
      </c>
      <c r="N327" s="16">
        <f t="shared" ca="1" si="267"/>
        <v>2.0833333333333335E-4</v>
      </c>
      <c r="O327" s="16">
        <f t="shared" ca="1" si="268"/>
        <v>0.91078703703703645</v>
      </c>
      <c r="P327" s="14">
        <f t="shared" ca="1" si="269"/>
        <v>0.91078703703703645</v>
      </c>
      <c r="Q327" s="23">
        <f>0</f>
        <v>0</v>
      </c>
      <c r="R327" s="14">
        <f t="shared" ca="1" si="270"/>
        <v>0.91078703703703645</v>
      </c>
      <c r="S327" s="13">
        <f t="shared" ca="1" si="298"/>
        <v>44</v>
      </c>
      <c r="T327" s="14">
        <f t="shared" ca="1" si="271"/>
        <v>5.0925925925925921E-4</v>
      </c>
      <c r="U327" s="14">
        <f t="shared" ca="1" si="272"/>
        <v>0.91129629629629572</v>
      </c>
      <c r="V327" s="12">
        <f t="shared" ca="1" si="273"/>
        <v>0.91129629629629572</v>
      </c>
      <c r="W327" s="23">
        <f>0</f>
        <v>0</v>
      </c>
      <c r="X327" s="12">
        <f t="shared" ca="1" si="274"/>
        <v>0.91129629629629572</v>
      </c>
      <c r="Y327" s="11">
        <f t="shared" ca="1" si="299"/>
        <v>40</v>
      </c>
      <c r="Z327" s="12">
        <f t="shared" ca="1" si="275"/>
        <v>4.6296296296296298E-4</v>
      </c>
      <c r="AA327" s="12">
        <f t="shared" ca="1" si="276"/>
        <v>0.91175925925925871</v>
      </c>
      <c r="AB327" s="10">
        <f t="shared" ca="1" si="277"/>
        <v>0.91175925925925871</v>
      </c>
      <c r="AC327" s="45">
        <f t="shared" ca="1" si="278"/>
        <v>0</v>
      </c>
      <c r="AD327" s="10">
        <f t="shared" ca="1" si="279"/>
        <v>0.91175925925925871</v>
      </c>
      <c r="AE327" s="9">
        <f t="shared" ca="1" si="280"/>
        <v>43</v>
      </c>
      <c r="AF327" s="10">
        <f t="shared" ca="1" si="281"/>
        <v>4.9768518518518521E-4</v>
      </c>
      <c r="AG327" s="10">
        <f t="shared" ca="1" si="282"/>
        <v>0.91225694444444394</v>
      </c>
      <c r="AH327" s="9" t="str">
        <f t="shared" ca="1" si="283"/>
        <v>Bowl</v>
      </c>
      <c r="AI327" s="8">
        <f t="shared" ca="1" si="284"/>
        <v>0.91225694444444394</v>
      </c>
      <c r="AJ327" s="23">
        <f t="shared" ca="1" si="285"/>
        <v>0</v>
      </c>
      <c r="AK327" s="8">
        <f t="shared" ca="1" si="286"/>
        <v>0.91225694444444394</v>
      </c>
      <c r="AL327" s="7">
        <f t="shared" ca="1" si="287"/>
        <v>29</v>
      </c>
      <c r="AM327" s="8">
        <f t="shared" ca="1" si="288"/>
        <v>3.3564814814814812E-4</v>
      </c>
      <c r="AN327" s="8">
        <f t="shared" ca="1" si="289"/>
        <v>0.91259259259259207</v>
      </c>
      <c r="AO327" s="7" t="str">
        <f t="shared" ca="1" si="290"/>
        <v>Debit</v>
      </c>
      <c r="AP327" s="1">
        <f t="shared" ca="1" si="291"/>
        <v>1.5046296296294948E-3</v>
      </c>
      <c r="AQ327" s="1">
        <f t="shared" ca="1" si="292"/>
        <v>2.2337962962962962E-3</v>
      </c>
      <c r="AR327">
        <f t="shared" ca="1" si="293"/>
        <v>0</v>
      </c>
      <c r="AS327" s="33">
        <f t="shared" ca="1" si="294"/>
        <v>0</v>
      </c>
      <c r="AT327" s="33">
        <f t="shared" ca="1" si="295"/>
        <v>0</v>
      </c>
      <c r="AX327">
        <f t="shared" si="221"/>
        <v>323</v>
      </c>
      <c r="AY327" s="33">
        <v>8.0859424716815881E-4</v>
      </c>
    </row>
    <row r="328" spans="1:51">
      <c r="A328" s="2">
        <f t="shared" ca="1" si="256"/>
        <v>114</v>
      </c>
      <c r="B328" s="1">
        <f t="shared" ca="1" si="257"/>
        <v>1.3194444444444445E-3</v>
      </c>
      <c r="C328" s="5">
        <f t="shared" ca="1" si="258"/>
        <v>0.91017361111111061</v>
      </c>
      <c r="D328" s="18">
        <f t="shared" ca="1" si="259"/>
        <v>0.91017361111111061</v>
      </c>
      <c r="E328" s="21">
        <f t="shared" ca="1" si="260"/>
        <v>0</v>
      </c>
      <c r="F328" s="18">
        <f t="shared" ca="1" si="261"/>
        <v>0.91017361111111061</v>
      </c>
      <c r="G328" s="25">
        <f t="shared" ca="1" si="296"/>
        <v>18</v>
      </c>
      <c r="H328" s="18">
        <f t="shared" ca="1" si="262"/>
        <v>2.0833333333333335E-4</v>
      </c>
      <c r="I328" s="18">
        <f t="shared" ca="1" si="263"/>
        <v>0.91038194444444398</v>
      </c>
      <c r="J328" s="16">
        <f t="shared" ca="1" si="264"/>
        <v>0.91038194444444398</v>
      </c>
      <c r="K328" s="23">
        <f t="shared" ca="1" si="265"/>
        <v>1.3773148148147341E-3</v>
      </c>
      <c r="L328" s="16">
        <f t="shared" ca="1" si="266"/>
        <v>0.91175925925925871</v>
      </c>
      <c r="M328" s="15">
        <f t="shared" ca="1" si="297"/>
        <v>22</v>
      </c>
      <c r="N328" s="16">
        <f t="shared" ca="1" si="267"/>
        <v>2.5462962962962961E-4</v>
      </c>
      <c r="O328" s="16">
        <f t="shared" ca="1" si="268"/>
        <v>0.91201388888888835</v>
      </c>
      <c r="P328" s="14">
        <f t="shared" ca="1" si="269"/>
        <v>0.91201388888888835</v>
      </c>
      <c r="Q328" s="23">
        <f>0</f>
        <v>0</v>
      </c>
      <c r="R328" s="14">
        <f t="shared" ca="1" si="270"/>
        <v>0.91201388888888835</v>
      </c>
      <c r="S328" s="13">
        <f t="shared" ca="1" si="298"/>
        <v>28</v>
      </c>
      <c r="T328" s="14">
        <f t="shared" ca="1" si="271"/>
        <v>3.2407407407407406E-4</v>
      </c>
      <c r="U328" s="14">
        <f t="shared" ca="1" si="272"/>
        <v>0.91233796296296243</v>
      </c>
      <c r="V328" s="12">
        <f t="shared" ca="1" si="273"/>
        <v>0.91233796296296243</v>
      </c>
      <c r="W328" s="23">
        <f>0</f>
        <v>0</v>
      </c>
      <c r="X328" s="12">
        <f t="shared" ca="1" si="274"/>
        <v>0.91233796296296243</v>
      </c>
      <c r="Y328" s="11">
        <f t="shared" ca="1" si="299"/>
        <v>33</v>
      </c>
      <c r="Z328" s="12">
        <f t="shared" ca="1" si="275"/>
        <v>3.8194444444444446E-4</v>
      </c>
      <c r="AA328" s="12">
        <f t="shared" ca="1" si="276"/>
        <v>0.91271990740740683</v>
      </c>
      <c r="AB328" s="10">
        <f t="shared" ca="1" si="277"/>
        <v>0.91271990740740683</v>
      </c>
      <c r="AC328" s="45">
        <f t="shared" ca="1" si="278"/>
        <v>0</v>
      </c>
      <c r="AD328" s="10">
        <f t="shared" ca="1" si="279"/>
        <v>0.91271990740740683</v>
      </c>
      <c r="AE328" s="9">
        <f t="shared" ca="1" si="280"/>
        <v>33</v>
      </c>
      <c r="AF328" s="10">
        <f t="shared" ca="1" si="281"/>
        <v>3.8194444444444446E-4</v>
      </c>
      <c r="AG328" s="10">
        <f t="shared" ca="1" si="282"/>
        <v>0.91310185185185122</v>
      </c>
      <c r="AH328" s="9" t="str">
        <f t="shared" ca="1" si="283"/>
        <v>Bowl</v>
      </c>
      <c r="AI328" s="8">
        <f t="shared" ca="1" si="284"/>
        <v>0.91310185185185122</v>
      </c>
      <c r="AJ328" s="23">
        <f t="shared" ca="1" si="285"/>
        <v>0</v>
      </c>
      <c r="AK328" s="8">
        <f t="shared" ca="1" si="286"/>
        <v>0.91310185185185122</v>
      </c>
      <c r="AL328" s="7">
        <f t="shared" ca="1" si="287"/>
        <v>15</v>
      </c>
      <c r="AM328" s="8">
        <f t="shared" ca="1" si="288"/>
        <v>1.7361111111111112E-4</v>
      </c>
      <c r="AN328" s="8">
        <f t="shared" ca="1" si="289"/>
        <v>0.91327546296296236</v>
      </c>
      <c r="AO328" s="7" t="str">
        <f t="shared" ca="1" si="290"/>
        <v>Debit</v>
      </c>
      <c r="AP328" s="1">
        <f t="shared" ca="1" si="291"/>
        <v>1.3773148148147341E-3</v>
      </c>
      <c r="AQ328" s="1">
        <f t="shared" ca="1" si="292"/>
        <v>1.724537037037037E-3</v>
      </c>
      <c r="AR328">
        <f t="shared" ca="1" si="293"/>
        <v>0</v>
      </c>
      <c r="AS328" s="33">
        <f t="shared" ca="1" si="294"/>
        <v>0</v>
      </c>
      <c r="AT328" s="33">
        <f t="shared" ca="1" si="295"/>
        <v>0</v>
      </c>
      <c r="AX328">
        <f t="shared" si="221"/>
        <v>324</v>
      </c>
      <c r="AY328" s="33">
        <v>5.5953290059819634E-4</v>
      </c>
    </row>
    <row r="329" spans="1:51">
      <c r="A329" s="2">
        <f t="shared" ca="1" si="256"/>
        <v>162</v>
      </c>
      <c r="B329" s="1">
        <f t="shared" ca="1" si="257"/>
        <v>1.8749999999999999E-3</v>
      </c>
      <c r="C329" s="5">
        <f t="shared" ca="1" si="258"/>
        <v>0.91204861111111057</v>
      </c>
      <c r="D329" s="18">
        <f t="shared" ca="1" si="259"/>
        <v>0.91204861111111057</v>
      </c>
      <c r="E329" s="21">
        <f t="shared" ca="1" si="260"/>
        <v>0</v>
      </c>
      <c r="F329" s="18">
        <f t="shared" ca="1" si="261"/>
        <v>0.91204861111111057</v>
      </c>
      <c r="G329" s="25">
        <f t="shared" ca="1" si="296"/>
        <v>29</v>
      </c>
      <c r="H329" s="18">
        <f t="shared" ca="1" si="262"/>
        <v>3.3564814814814812E-4</v>
      </c>
      <c r="I329" s="18">
        <f t="shared" ca="1" si="263"/>
        <v>0.9123842592592587</v>
      </c>
      <c r="J329" s="16">
        <f t="shared" ca="1" si="264"/>
        <v>0.9123842592592587</v>
      </c>
      <c r="K329" s="23">
        <f t="shared" ca="1" si="265"/>
        <v>3.356481481481266E-4</v>
      </c>
      <c r="L329" s="16">
        <f t="shared" ca="1" si="266"/>
        <v>0.91271990740740683</v>
      </c>
      <c r="M329" s="15">
        <f t="shared" ca="1" si="297"/>
        <v>29</v>
      </c>
      <c r="N329" s="16">
        <f t="shared" ca="1" si="267"/>
        <v>3.3564814814814812E-4</v>
      </c>
      <c r="O329" s="16">
        <f t="shared" ca="1" si="268"/>
        <v>0.91305555555555495</v>
      </c>
      <c r="P329" s="14">
        <f t="shared" ca="1" si="269"/>
        <v>0.91305555555555495</v>
      </c>
      <c r="Q329" s="23">
        <f>0</f>
        <v>0</v>
      </c>
      <c r="R329" s="14">
        <f t="shared" ca="1" si="270"/>
        <v>0.91305555555555495</v>
      </c>
      <c r="S329" s="13">
        <f t="shared" ca="1" si="298"/>
        <v>37</v>
      </c>
      <c r="T329" s="14">
        <f t="shared" ca="1" si="271"/>
        <v>4.2824074074074075E-4</v>
      </c>
      <c r="U329" s="14">
        <f t="shared" ca="1" si="272"/>
        <v>0.91348379629629572</v>
      </c>
      <c r="V329" s="12">
        <f t="shared" ca="1" si="273"/>
        <v>0.91348379629629572</v>
      </c>
      <c r="W329" s="23">
        <f>0</f>
        <v>0</v>
      </c>
      <c r="X329" s="12">
        <f t="shared" ca="1" si="274"/>
        <v>0.91348379629629572</v>
      </c>
      <c r="Y329" s="11">
        <f t="shared" ca="1" si="299"/>
        <v>30</v>
      </c>
      <c r="Z329" s="12">
        <f t="shared" ca="1" si="275"/>
        <v>3.4722222222222224E-4</v>
      </c>
      <c r="AA329" s="12">
        <f t="shared" ca="1" si="276"/>
        <v>0.913831018518518</v>
      </c>
      <c r="AB329" s="10">
        <f t="shared" ca="1" si="277"/>
        <v>0.913831018518518</v>
      </c>
      <c r="AC329" s="45">
        <f t="shared" ca="1" si="278"/>
        <v>0</v>
      </c>
      <c r="AD329" s="10">
        <f t="shared" ca="1" si="279"/>
        <v>0.913831018518518</v>
      </c>
      <c r="AE329" s="9">
        <f t="shared" ca="1" si="280"/>
        <v>55</v>
      </c>
      <c r="AF329" s="10">
        <f t="shared" ca="1" si="281"/>
        <v>6.3657407407407413E-4</v>
      </c>
      <c r="AG329" s="10">
        <f t="shared" ca="1" si="282"/>
        <v>0.91446759259259203</v>
      </c>
      <c r="AH329" s="9" t="str">
        <f t="shared" ca="1" si="283"/>
        <v>Quesadilla</v>
      </c>
      <c r="AI329" s="8">
        <f t="shared" ca="1" si="284"/>
        <v>0.91446759259259203</v>
      </c>
      <c r="AJ329" s="23">
        <f t="shared" ca="1" si="285"/>
        <v>0</v>
      </c>
      <c r="AK329" s="8">
        <f t="shared" ca="1" si="286"/>
        <v>0.91446759259259203</v>
      </c>
      <c r="AL329" s="7">
        <f t="shared" ca="1" si="287"/>
        <v>26</v>
      </c>
      <c r="AM329" s="8">
        <f t="shared" ca="1" si="288"/>
        <v>3.0092592592592595E-4</v>
      </c>
      <c r="AN329" s="8">
        <f t="shared" ca="1" si="289"/>
        <v>0.91476851851851793</v>
      </c>
      <c r="AO329" s="7" t="str">
        <f t="shared" ca="1" si="290"/>
        <v>Debit</v>
      </c>
      <c r="AP329" s="1">
        <f t="shared" ca="1" si="291"/>
        <v>3.356481481481266E-4</v>
      </c>
      <c r="AQ329" s="1">
        <f t="shared" ca="1" si="292"/>
        <v>2.3842592592592596E-3</v>
      </c>
      <c r="AR329">
        <f t="shared" ca="1" si="293"/>
        <v>0</v>
      </c>
      <c r="AS329" s="33">
        <f t="shared" ca="1" si="294"/>
        <v>0</v>
      </c>
      <c r="AT329" s="33">
        <f t="shared" ca="1" si="295"/>
        <v>0</v>
      </c>
      <c r="AX329">
        <f t="shared" si="221"/>
        <v>325</v>
      </c>
      <c r="AY329" s="33">
        <v>5.8948230876928109E-4</v>
      </c>
    </row>
    <row r="330" spans="1:51">
      <c r="A330" s="2">
        <f t="shared" ca="1" si="256"/>
        <v>86</v>
      </c>
      <c r="B330" s="1">
        <f t="shared" ca="1" si="257"/>
        <v>9.9537037037037042E-4</v>
      </c>
      <c r="C330" s="5">
        <f t="shared" ca="1" si="258"/>
        <v>0.91304398148148092</v>
      </c>
      <c r="D330" s="18">
        <f t="shared" ca="1" si="259"/>
        <v>0.91304398148148092</v>
      </c>
      <c r="E330" s="21">
        <f t="shared" ca="1" si="260"/>
        <v>0</v>
      </c>
      <c r="F330" s="18">
        <f t="shared" ca="1" si="261"/>
        <v>0.91304398148148092</v>
      </c>
      <c r="G330" s="25">
        <f t="shared" ca="1" si="296"/>
        <v>19</v>
      </c>
      <c r="H330" s="18">
        <f t="shared" ca="1" si="262"/>
        <v>2.199074074074074E-4</v>
      </c>
      <c r="I330" s="18">
        <f t="shared" ca="1" si="263"/>
        <v>0.91326388888888832</v>
      </c>
      <c r="J330" s="16">
        <f t="shared" ca="1" si="264"/>
        <v>0.91326388888888832</v>
      </c>
      <c r="K330" s="23">
        <f t="shared" ca="1" si="265"/>
        <v>5.6712962962968128E-4</v>
      </c>
      <c r="L330" s="16">
        <f t="shared" ca="1" si="266"/>
        <v>0.913831018518518</v>
      </c>
      <c r="M330" s="15">
        <f t="shared" ca="1" si="297"/>
        <v>23</v>
      </c>
      <c r="N330" s="16">
        <f t="shared" ca="1" si="267"/>
        <v>2.6620370370370372E-4</v>
      </c>
      <c r="O330" s="16">
        <f t="shared" ca="1" si="268"/>
        <v>0.91409722222222167</v>
      </c>
      <c r="P330" s="14">
        <f t="shared" ca="1" si="269"/>
        <v>0.91409722222222167</v>
      </c>
      <c r="Q330" s="23">
        <f>0</f>
        <v>0</v>
      </c>
      <c r="R330" s="14">
        <f t="shared" ca="1" si="270"/>
        <v>0.91409722222222167</v>
      </c>
      <c r="S330" s="13">
        <f t="shared" ca="1" si="298"/>
        <v>22</v>
      </c>
      <c r="T330" s="14">
        <f t="shared" ca="1" si="271"/>
        <v>2.5462962962962961E-4</v>
      </c>
      <c r="U330" s="14">
        <f t="shared" ca="1" si="272"/>
        <v>0.9143518518518513</v>
      </c>
      <c r="V330" s="12">
        <f t="shared" ca="1" si="273"/>
        <v>0.9143518518518513</v>
      </c>
      <c r="W330" s="23">
        <f>0</f>
        <v>0</v>
      </c>
      <c r="X330" s="12">
        <f t="shared" ca="1" si="274"/>
        <v>0.9143518518518513</v>
      </c>
      <c r="Y330" s="11">
        <f t="shared" ca="1" si="299"/>
        <v>46</v>
      </c>
      <c r="Z330" s="12">
        <f t="shared" ca="1" si="275"/>
        <v>5.3240740740740744E-4</v>
      </c>
      <c r="AA330" s="12">
        <f t="shared" ca="1" si="276"/>
        <v>0.91488425925925876</v>
      </c>
      <c r="AB330" s="10">
        <f t="shared" ca="1" si="277"/>
        <v>0.91488425925925876</v>
      </c>
      <c r="AC330" s="45">
        <f t="shared" ca="1" si="278"/>
        <v>0</v>
      </c>
      <c r="AD330" s="10">
        <f t="shared" ca="1" si="279"/>
        <v>0.91488425925925876</v>
      </c>
      <c r="AE330" s="9">
        <f t="shared" ca="1" si="280"/>
        <v>44</v>
      </c>
      <c r="AF330" s="10">
        <f t="shared" ca="1" si="281"/>
        <v>5.0925925925925921E-4</v>
      </c>
      <c r="AG330" s="10">
        <f t="shared" ca="1" si="282"/>
        <v>0.91539351851851802</v>
      </c>
      <c r="AH330" s="9" t="str">
        <f t="shared" ca="1" si="283"/>
        <v>Quesadilla</v>
      </c>
      <c r="AI330" s="8">
        <f t="shared" ca="1" si="284"/>
        <v>0.91539351851851802</v>
      </c>
      <c r="AJ330" s="23">
        <f t="shared" ca="1" si="285"/>
        <v>0</v>
      </c>
      <c r="AK330" s="8">
        <f t="shared" ca="1" si="286"/>
        <v>0.91539351851851802</v>
      </c>
      <c r="AL330" s="7">
        <f t="shared" ca="1" si="287"/>
        <v>44</v>
      </c>
      <c r="AM330" s="8">
        <f t="shared" ca="1" si="288"/>
        <v>5.0925925925925921E-4</v>
      </c>
      <c r="AN330" s="8">
        <f t="shared" ca="1" si="289"/>
        <v>0.91590277777777729</v>
      </c>
      <c r="AO330" s="7" t="str">
        <f t="shared" ca="1" si="290"/>
        <v>Cash</v>
      </c>
      <c r="AP330" s="1">
        <f t="shared" ca="1" si="291"/>
        <v>5.6712962962968128E-4</v>
      </c>
      <c r="AQ330" s="1">
        <f t="shared" ca="1" si="292"/>
        <v>2.2916666666666667E-3</v>
      </c>
      <c r="AR330">
        <f t="shared" ca="1" si="293"/>
        <v>0</v>
      </c>
      <c r="AS330" s="33">
        <f t="shared" ca="1" si="294"/>
        <v>0</v>
      </c>
      <c r="AT330" s="33">
        <f t="shared" ca="1" si="295"/>
        <v>0</v>
      </c>
      <c r="AX330">
        <f t="shared" si="221"/>
        <v>326</v>
      </c>
      <c r="AY330" s="33">
        <v>8.9792541682585209E-4</v>
      </c>
    </row>
    <row r="331" spans="1:51">
      <c r="A331" s="2">
        <f t="shared" ca="1" si="256"/>
        <v>121</v>
      </c>
      <c r="B331" s="1">
        <f t="shared" ca="1" si="257"/>
        <v>1.4004629629629629E-3</v>
      </c>
      <c r="C331" s="5">
        <f t="shared" ca="1" si="258"/>
        <v>0.91444444444444384</v>
      </c>
      <c r="D331" s="18">
        <f t="shared" ca="1" si="259"/>
        <v>0.91444444444444384</v>
      </c>
      <c r="E331" s="21">
        <f t="shared" ca="1" si="260"/>
        <v>0</v>
      </c>
      <c r="F331" s="18">
        <f t="shared" ca="1" si="261"/>
        <v>0.91444444444444384</v>
      </c>
      <c r="G331" s="25">
        <f t="shared" ca="1" si="296"/>
        <v>10</v>
      </c>
      <c r="H331" s="18">
        <f t="shared" ca="1" si="262"/>
        <v>1.1574074074074075E-4</v>
      </c>
      <c r="I331" s="18">
        <f t="shared" ca="1" si="263"/>
        <v>0.91456018518518456</v>
      </c>
      <c r="J331" s="16">
        <f t="shared" ca="1" si="264"/>
        <v>0.91456018518518456</v>
      </c>
      <c r="K331" s="23">
        <f t="shared" ca="1" si="265"/>
        <v>3.2407407407419875E-4</v>
      </c>
      <c r="L331" s="16">
        <f t="shared" ca="1" si="266"/>
        <v>0.91488425925925876</v>
      </c>
      <c r="M331" s="15">
        <f t="shared" ca="1" si="297"/>
        <v>15</v>
      </c>
      <c r="N331" s="16">
        <f t="shared" ca="1" si="267"/>
        <v>1.7361111111111112E-4</v>
      </c>
      <c r="O331" s="16">
        <f t="shared" ca="1" si="268"/>
        <v>0.9150578703703699</v>
      </c>
      <c r="P331" s="14">
        <f t="shared" ca="1" si="269"/>
        <v>0.9150578703703699</v>
      </c>
      <c r="Q331" s="23">
        <f>0</f>
        <v>0</v>
      </c>
      <c r="R331" s="14">
        <f t="shared" ca="1" si="270"/>
        <v>0.9150578703703699</v>
      </c>
      <c r="S331" s="13">
        <f t="shared" ca="1" si="298"/>
        <v>28</v>
      </c>
      <c r="T331" s="14">
        <f t="shared" ca="1" si="271"/>
        <v>3.2407407407407406E-4</v>
      </c>
      <c r="U331" s="14">
        <f t="shared" ca="1" si="272"/>
        <v>0.91538194444444398</v>
      </c>
      <c r="V331" s="12">
        <f t="shared" ca="1" si="273"/>
        <v>0.91538194444444398</v>
      </c>
      <c r="W331" s="23">
        <f>0</f>
        <v>0</v>
      </c>
      <c r="X331" s="12">
        <f t="shared" ca="1" si="274"/>
        <v>0.91538194444444398</v>
      </c>
      <c r="Y331" s="11">
        <f t="shared" ca="1" si="299"/>
        <v>42</v>
      </c>
      <c r="Z331" s="12">
        <f t="shared" ca="1" si="275"/>
        <v>4.861111111111111E-4</v>
      </c>
      <c r="AA331" s="12">
        <f t="shared" ca="1" si="276"/>
        <v>0.91586805555555506</v>
      </c>
      <c r="AB331" s="10">
        <f t="shared" ca="1" si="277"/>
        <v>0.91586805555555506</v>
      </c>
      <c r="AC331" s="45">
        <f t="shared" ca="1" si="278"/>
        <v>0</v>
      </c>
      <c r="AD331" s="10">
        <f t="shared" ca="1" si="279"/>
        <v>0.91586805555555506</v>
      </c>
      <c r="AE331" s="9">
        <f t="shared" ca="1" si="280"/>
        <v>22</v>
      </c>
      <c r="AF331" s="10">
        <f t="shared" ca="1" si="281"/>
        <v>2.5462962962962961E-4</v>
      </c>
      <c r="AG331" s="10">
        <f t="shared" ca="1" si="282"/>
        <v>0.91612268518518469</v>
      </c>
      <c r="AH331" s="9" t="str">
        <f t="shared" ca="1" si="283"/>
        <v>Bowl</v>
      </c>
      <c r="AI331" s="8">
        <f t="shared" ca="1" si="284"/>
        <v>0.91612268518518469</v>
      </c>
      <c r="AJ331" s="23">
        <f t="shared" ca="1" si="285"/>
        <v>0</v>
      </c>
      <c r="AK331" s="8">
        <f t="shared" ca="1" si="286"/>
        <v>0.91612268518518469</v>
      </c>
      <c r="AL331" s="7">
        <f t="shared" ca="1" si="287"/>
        <v>24</v>
      </c>
      <c r="AM331" s="8">
        <f t="shared" ca="1" si="288"/>
        <v>2.7777777777777778E-4</v>
      </c>
      <c r="AN331" s="8">
        <f t="shared" ca="1" si="289"/>
        <v>0.91640046296296251</v>
      </c>
      <c r="AO331" s="7" t="str">
        <f t="shared" ca="1" si="290"/>
        <v>Debit</v>
      </c>
      <c r="AP331" s="1">
        <f t="shared" ca="1" si="291"/>
        <v>3.2407407407419875E-4</v>
      </c>
      <c r="AQ331" s="1">
        <f t="shared" ca="1" si="292"/>
        <v>1.6319444444444443E-3</v>
      </c>
      <c r="AR331">
        <f t="shared" ca="1" si="293"/>
        <v>0</v>
      </c>
      <c r="AS331" s="33">
        <f t="shared" ca="1" si="294"/>
        <v>0</v>
      </c>
      <c r="AT331" s="33">
        <f t="shared" ca="1" si="295"/>
        <v>0</v>
      </c>
      <c r="AX331">
        <f t="shared" si="221"/>
        <v>327</v>
      </c>
      <c r="AY331" s="33">
        <v>7.3274627720507264E-4</v>
      </c>
    </row>
    <row r="332" spans="1:51">
      <c r="A332" s="2">
        <f t="shared" ca="1" si="256"/>
        <v>68</v>
      </c>
      <c r="B332" s="1">
        <f t="shared" ca="1" si="257"/>
        <v>7.8703703703703705E-4</v>
      </c>
      <c r="C332" s="5">
        <f t="shared" ca="1" si="258"/>
        <v>0.91523148148148092</v>
      </c>
      <c r="D332" s="18">
        <f t="shared" ca="1" si="259"/>
        <v>0.91523148148148092</v>
      </c>
      <c r="E332" s="21">
        <f t="shared" ca="1" si="260"/>
        <v>0</v>
      </c>
      <c r="F332" s="18">
        <f t="shared" ca="1" si="261"/>
        <v>0.91523148148148092</v>
      </c>
      <c r="G332" s="25">
        <f t="shared" ca="1" si="296"/>
        <v>28</v>
      </c>
      <c r="H332" s="18">
        <f t="shared" ca="1" si="262"/>
        <v>3.2407407407407406E-4</v>
      </c>
      <c r="I332" s="18">
        <f t="shared" ca="1" si="263"/>
        <v>0.91555555555555501</v>
      </c>
      <c r="J332" s="16">
        <f t="shared" ca="1" si="264"/>
        <v>0.91555555555555501</v>
      </c>
      <c r="K332" s="23">
        <f t="shared" ca="1" si="265"/>
        <v>3.1250000000004885E-4</v>
      </c>
      <c r="L332" s="16">
        <f t="shared" ca="1" si="266"/>
        <v>0.91586805555555506</v>
      </c>
      <c r="M332" s="15">
        <f t="shared" ca="1" si="297"/>
        <v>15</v>
      </c>
      <c r="N332" s="16">
        <f t="shared" ca="1" si="267"/>
        <v>1.7361111111111112E-4</v>
      </c>
      <c r="O332" s="16">
        <f t="shared" ca="1" si="268"/>
        <v>0.9160416666666662</v>
      </c>
      <c r="P332" s="14">
        <f t="shared" ca="1" si="269"/>
        <v>0.9160416666666662</v>
      </c>
      <c r="Q332" s="23">
        <f>0</f>
        <v>0</v>
      </c>
      <c r="R332" s="14">
        <f t="shared" ca="1" si="270"/>
        <v>0.9160416666666662</v>
      </c>
      <c r="S332" s="13">
        <f t="shared" ca="1" si="298"/>
        <v>38</v>
      </c>
      <c r="T332" s="14">
        <f t="shared" ca="1" si="271"/>
        <v>4.3981481481481481E-4</v>
      </c>
      <c r="U332" s="14">
        <f t="shared" ca="1" si="272"/>
        <v>0.91648148148148101</v>
      </c>
      <c r="V332" s="12">
        <f t="shared" ca="1" si="273"/>
        <v>0.91648148148148101</v>
      </c>
      <c r="W332" s="23">
        <f>0</f>
        <v>0</v>
      </c>
      <c r="X332" s="12">
        <f t="shared" ca="1" si="274"/>
        <v>0.91648148148148101</v>
      </c>
      <c r="Y332" s="11">
        <f t="shared" ca="1" si="299"/>
        <v>21</v>
      </c>
      <c r="Z332" s="12">
        <f t="shared" ca="1" si="275"/>
        <v>2.4305555555555555E-4</v>
      </c>
      <c r="AA332" s="12">
        <f t="shared" ca="1" si="276"/>
        <v>0.9167245370370366</v>
      </c>
      <c r="AB332" s="10">
        <f t="shared" ca="1" si="277"/>
        <v>0.9167245370370366</v>
      </c>
      <c r="AC332" s="45">
        <f t="shared" ca="1" si="278"/>
        <v>0</v>
      </c>
      <c r="AD332" s="10">
        <f t="shared" ca="1" si="279"/>
        <v>0.9167245370370366</v>
      </c>
      <c r="AE332" s="9">
        <f t="shared" ca="1" si="280"/>
        <v>49</v>
      </c>
      <c r="AF332" s="10">
        <f t="shared" ca="1" si="281"/>
        <v>5.6712962962962967E-4</v>
      </c>
      <c r="AG332" s="10">
        <f t="shared" ca="1" si="282"/>
        <v>0.91729166666666628</v>
      </c>
      <c r="AH332" s="9" t="str">
        <f t="shared" ca="1" si="283"/>
        <v>Quesadilla</v>
      </c>
      <c r="AI332" s="8">
        <f t="shared" ca="1" si="284"/>
        <v>0.91729166666666628</v>
      </c>
      <c r="AJ332" s="23">
        <f t="shared" ca="1" si="285"/>
        <v>0</v>
      </c>
      <c r="AK332" s="8">
        <f t="shared" ca="1" si="286"/>
        <v>0.91729166666666628</v>
      </c>
      <c r="AL332" s="7">
        <f t="shared" ca="1" si="287"/>
        <v>13</v>
      </c>
      <c r="AM332" s="8">
        <f t="shared" ca="1" si="288"/>
        <v>1.5046296296296297E-4</v>
      </c>
      <c r="AN332" s="8">
        <f t="shared" ca="1" si="289"/>
        <v>0.91744212962962923</v>
      </c>
      <c r="AO332" s="7" t="str">
        <f t="shared" ca="1" si="290"/>
        <v>Debit</v>
      </c>
      <c r="AP332" s="1">
        <f t="shared" ca="1" si="291"/>
        <v>3.1250000000004885E-4</v>
      </c>
      <c r="AQ332" s="1">
        <f t="shared" ca="1" si="292"/>
        <v>1.8981481481481482E-3</v>
      </c>
      <c r="AR332">
        <f t="shared" ca="1" si="293"/>
        <v>0</v>
      </c>
      <c r="AS332" s="33">
        <f t="shared" ca="1" si="294"/>
        <v>0</v>
      </c>
      <c r="AT332" s="33">
        <f t="shared" ca="1" si="295"/>
        <v>0</v>
      </c>
      <c r="AX332">
        <f t="shared" si="221"/>
        <v>328</v>
      </c>
      <c r="AY332" s="33">
        <v>5.9405625556832316E-4</v>
      </c>
    </row>
    <row r="333" spans="1:51">
      <c r="A333" s="2">
        <f t="shared" ca="1" si="256"/>
        <v>116</v>
      </c>
      <c r="B333" s="1">
        <f t="shared" ca="1" si="257"/>
        <v>1.3425925925925925E-3</v>
      </c>
      <c r="C333" s="5">
        <f t="shared" ca="1" si="258"/>
        <v>0.91657407407407354</v>
      </c>
      <c r="D333" s="18">
        <f t="shared" ca="1" si="259"/>
        <v>0.91657407407407354</v>
      </c>
      <c r="E333" s="21">
        <f t="shared" ca="1" si="260"/>
        <v>0</v>
      </c>
      <c r="F333" s="18">
        <f t="shared" ca="1" si="261"/>
        <v>0.91657407407407354</v>
      </c>
      <c r="G333" s="25">
        <f t="shared" ca="1" si="296"/>
        <v>13</v>
      </c>
      <c r="H333" s="18">
        <f t="shared" ca="1" si="262"/>
        <v>1.5046296296296297E-4</v>
      </c>
      <c r="I333" s="18">
        <f t="shared" ca="1" si="263"/>
        <v>0.91672453703703649</v>
      </c>
      <c r="J333" s="16">
        <f t="shared" ca="1" si="264"/>
        <v>0.91672453703703649</v>
      </c>
      <c r="K333" s="23">
        <f t="shared" ca="1" si="265"/>
        <v>1.1102230246251565E-16</v>
      </c>
      <c r="L333" s="16">
        <f t="shared" ca="1" si="266"/>
        <v>0.9167245370370366</v>
      </c>
      <c r="M333" s="15">
        <f t="shared" ca="1" si="297"/>
        <v>13</v>
      </c>
      <c r="N333" s="16">
        <f t="shared" ca="1" si="267"/>
        <v>1.5046296296296297E-4</v>
      </c>
      <c r="O333" s="16">
        <f t="shared" ca="1" si="268"/>
        <v>0.91687499999999955</v>
      </c>
      <c r="P333" s="14">
        <f t="shared" ca="1" si="269"/>
        <v>0.91687499999999955</v>
      </c>
      <c r="Q333" s="23">
        <f>0</f>
        <v>0</v>
      </c>
      <c r="R333" s="14">
        <f t="shared" ca="1" si="270"/>
        <v>0.91687499999999955</v>
      </c>
      <c r="S333" s="13">
        <f t="shared" ca="1" si="298"/>
        <v>16</v>
      </c>
      <c r="T333" s="14">
        <f t="shared" ca="1" si="271"/>
        <v>1.8518518518518518E-4</v>
      </c>
      <c r="U333" s="14">
        <f t="shared" ca="1" si="272"/>
        <v>0.91706018518518473</v>
      </c>
      <c r="V333" s="12">
        <f t="shared" ca="1" si="273"/>
        <v>0.91706018518518473</v>
      </c>
      <c r="W333" s="23">
        <f>0</f>
        <v>0</v>
      </c>
      <c r="X333" s="12">
        <f t="shared" ca="1" si="274"/>
        <v>0.91706018518518473</v>
      </c>
      <c r="Y333" s="11">
        <f t="shared" ca="1" si="299"/>
        <v>22</v>
      </c>
      <c r="Z333" s="12">
        <f t="shared" ca="1" si="275"/>
        <v>2.5462962962962961E-4</v>
      </c>
      <c r="AA333" s="12">
        <f t="shared" ca="1" si="276"/>
        <v>0.91731481481481436</v>
      </c>
      <c r="AB333" s="10">
        <f t="shared" ca="1" si="277"/>
        <v>0.91731481481481436</v>
      </c>
      <c r="AC333" s="45">
        <f t="shared" ca="1" si="278"/>
        <v>0</v>
      </c>
      <c r="AD333" s="10">
        <f t="shared" ca="1" si="279"/>
        <v>0.91731481481481436</v>
      </c>
      <c r="AE333" s="9">
        <f t="shared" ca="1" si="280"/>
        <v>35</v>
      </c>
      <c r="AF333" s="10">
        <f t="shared" ca="1" si="281"/>
        <v>4.0509259259259258E-4</v>
      </c>
      <c r="AG333" s="10">
        <f t="shared" ca="1" si="282"/>
        <v>0.91771990740740694</v>
      </c>
      <c r="AH333" s="9" t="str">
        <f t="shared" ca="1" si="283"/>
        <v>Bowl</v>
      </c>
      <c r="AI333" s="8">
        <f t="shared" ca="1" si="284"/>
        <v>0.91771990740740694</v>
      </c>
      <c r="AJ333" s="23">
        <f t="shared" ca="1" si="285"/>
        <v>0</v>
      </c>
      <c r="AK333" s="8">
        <f t="shared" ca="1" si="286"/>
        <v>0.91771990740740694</v>
      </c>
      <c r="AL333" s="7">
        <f t="shared" ca="1" si="287"/>
        <v>33</v>
      </c>
      <c r="AM333" s="8">
        <f t="shared" ca="1" si="288"/>
        <v>3.8194444444444446E-4</v>
      </c>
      <c r="AN333" s="8">
        <f t="shared" ca="1" si="289"/>
        <v>0.91810185185185134</v>
      </c>
      <c r="AO333" s="7" t="str">
        <f t="shared" ca="1" si="290"/>
        <v>Cash</v>
      </c>
      <c r="AP333" s="1">
        <f t="shared" ca="1" si="291"/>
        <v>1.1102230246251565E-16</v>
      </c>
      <c r="AQ333" s="1">
        <f t="shared" ca="1" si="292"/>
        <v>1.5277777777777776E-3</v>
      </c>
      <c r="AR333">
        <f t="shared" ca="1" si="293"/>
        <v>0</v>
      </c>
      <c r="AS333" s="33">
        <f t="shared" ca="1" si="294"/>
        <v>0</v>
      </c>
      <c r="AT333" s="33">
        <f t="shared" ca="1" si="295"/>
        <v>0</v>
      </c>
      <c r="AX333">
        <f t="shared" si="221"/>
        <v>329</v>
      </c>
      <c r="AY333" s="33">
        <v>7.3397925416832739E-4</v>
      </c>
    </row>
    <row r="334" spans="1:51">
      <c r="A334" s="2">
        <f t="shared" ca="1" si="256"/>
        <v>107</v>
      </c>
      <c r="B334" s="1">
        <f t="shared" ca="1" si="257"/>
        <v>1.238425925925926E-3</v>
      </c>
      <c r="C334" s="5">
        <f t="shared" ca="1" si="258"/>
        <v>0.91781249999999948</v>
      </c>
      <c r="D334" s="18">
        <f t="shared" ca="1" si="259"/>
        <v>0.91781249999999948</v>
      </c>
      <c r="E334" s="21">
        <f t="shared" ca="1" si="260"/>
        <v>0</v>
      </c>
      <c r="F334" s="18">
        <f t="shared" ca="1" si="261"/>
        <v>0.91781249999999948</v>
      </c>
      <c r="G334" s="25">
        <f t="shared" ca="1" si="296"/>
        <v>27</v>
      </c>
      <c r="H334" s="18">
        <f t="shared" ca="1" si="262"/>
        <v>3.1250000000000001E-4</v>
      </c>
      <c r="I334" s="18">
        <f t="shared" ca="1" si="263"/>
        <v>0.91812499999999952</v>
      </c>
      <c r="J334" s="16">
        <f t="shared" ca="1" si="264"/>
        <v>0.91812499999999952</v>
      </c>
      <c r="K334" s="23">
        <f t="shared" ca="1" si="265"/>
        <v>0</v>
      </c>
      <c r="L334" s="16">
        <f t="shared" ca="1" si="266"/>
        <v>0.91812499999999952</v>
      </c>
      <c r="M334" s="15">
        <f t="shared" ca="1" si="297"/>
        <v>12</v>
      </c>
      <c r="N334" s="16">
        <f t="shared" ca="1" si="267"/>
        <v>1.3888888888888889E-4</v>
      </c>
      <c r="O334" s="16">
        <f t="shared" ca="1" si="268"/>
        <v>0.91826388888888844</v>
      </c>
      <c r="P334" s="14">
        <f t="shared" ca="1" si="269"/>
        <v>0.91826388888888844</v>
      </c>
      <c r="Q334" s="23">
        <f>0</f>
        <v>0</v>
      </c>
      <c r="R334" s="14">
        <f t="shared" ca="1" si="270"/>
        <v>0.91826388888888844</v>
      </c>
      <c r="S334" s="13">
        <f t="shared" ca="1" si="298"/>
        <v>15</v>
      </c>
      <c r="T334" s="14">
        <f t="shared" ca="1" si="271"/>
        <v>1.7361111111111112E-4</v>
      </c>
      <c r="U334" s="14">
        <f t="shared" ca="1" si="272"/>
        <v>0.91843749999999957</v>
      </c>
      <c r="V334" s="12">
        <f t="shared" ca="1" si="273"/>
        <v>0.91843749999999957</v>
      </c>
      <c r="W334" s="23">
        <f>0</f>
        <v>0</v>
      </c>
      <c r="X334" s="12">
        <f t="shared" ca="1" si="274"/>
        <v>0.91843749999999957</v>
      </c>
      <c r="Y334" s="11">
        <f t="shared" ca="1" si="299"/>
        <v>45</v>
      </c>
      <c r="Z334" s="12">
        <f t="shared" ca="1" si="275"/>
        <v>5.2083333333333333E-4</v>
      </c>
      <c r="AA334" s="12">
        <f t="shared" ca="1" si="276"/>
        <v>0.91895833333333288</v>
      </c>
      <c r="AB334" s="10">
        <f t="shared" ca="1" si="277"/>
        <v>0.91895833333333288</v>
      </c>
      <c r="AC334" s="45">
        <f t="shared" ca="1" si="278"/>
        <v>0</v>
      </c>
      <c r="AD334" s="10">
        <f t="shared" ca="1" si="279"/>
        <v>0.91895833333333288</v>
      </c>
      <c r="AE334" s="9">
        <f t="shared" ca="1" si="280"/>
        <v>26</v>
      </c>
      <c r="AF334" s="10">
        <f t="shared" ca="1" si="281"/>
        <v>3.0092592592592595E-4</v>
      </c>
      <c r="AG334" s="10">
        <f t="shared" ca="1" si="282"/>
        <v>0.91925925925925878</v>
      </c>
      <c r="AH334" s="9" t="str">
        <f t="shared" ca="1" si="283"/>
        <v>Bowl</v>
      </c>
      <c r="AI334" s="8">
        <f t="shared" ca="1" si="284"/>
        <v>0.91925925925925878</v>
      </c>
      <c r="AJ334" s="23">
        <f t="shared" ca="1" si="285"/>
        <v>0</v>
      </c>
      <c r="AK334" s="8">
        <f t="shared" ca="1" si="286"/>
        <v>0.91925925925925878</v>
      </c>
      <c r="AL334" s="7">
        <f t="shared" ca="1" si="287"/>
        <v>24</v>
      </c>
      <c r="AM334" s="8">
        <f t="shared" ca="1" si="288"/>
        <v>2.7777777777777778E-4</v>
      </c>
      <c r="AN334" s="8">
        <f t="shared" ca="1" si="289"/>
        <v>0.9195370370370366</v>
      </c>
      <c r="AO334" s="7" t="str">
        <f t="shared" ca="1" si="290"/>
        <v>Debit</v>
      </c>
      <c r="AP334" s="1">
        <f t="shared" ca="1" si="291"/>
        <v>0</v>
      </c>
      <c r="AQ334" s="1">
        <f t="shared" ca="1" si="292"/>
        <v>1.724537037037037E-3</v>
      </c>
      <c r="AR334">
        <f t="shared" ca="1" si="293"/>
        <v>0</v>
      </c>
      <c r="AS334" s="33">
        <f t="shared" ca="1" si="294"/>
        <v>0</v>
      </c>
      <c r="AT334" s="33">
        <f t="shared" ca="1" si="295"/>
        <v>0</v>
      </c>
      <c r="AX334">
        <f t="shared" si="221"/>
        <v>330</v>
      </c>
      <c r="AY334" s="33">
        <v>7.331837851597831E-4</v>
      </c>
    </row>
    <row r="335" spans="1:51">
      <c r="A335" s="2">
        <f t="shared" ca="1" si="256"/>
        <v>164</v>
      </c>
      <c r="B335" s="1">
        <f t="shared" ca="1" si="257"/>
        <v>1.8981481481481482E-3</v>
      </c>
      <c r="C335" s="5">
        <f t="shared" ca="1" si="258"/>
        <v>0.91971064814814762</v>
      </c>
      <c r="D335" s="18">
        <f t="shared" ca="1" si="259"/>
        <v>0.91971064814814762</v>
      </c>
      <c r="E335" s="21">
        <f t="shared" ca="1" si="260"/>
        <v>0</v>
      </c>
      <c r="F335" s="18">
        <f t="shared" ca="1" si="261"/>
        <v>0.91971064814814762</v>
      </c>
      <c r="G335" s="25">
        <f t="shared" ca="1" si="296"/>
        <v>20</v>
      </c>
      <c r="H335" s="18">
        <f t="shared" ca="1" si="262"/>
        <v>2.3148148148148149E-4</v>
      </c>
      <c r="I335" s="18">
        <f t="shared" ca="1" si="263"/>
        <v>0.91994212962962907</v>
      </c>
      <c r="J335" s="16">
        <f t="shared" ca="1" si="264"/>
        <v>0.91994212962962907</v>
      </c>
      <c r="K335" s="23">
        <f t="shared" ca="1" si="265"/>
        <v>0</v>
      </c>
      <c r="L335" s="16">
        <f t="shared" ca="1" si="266"/>
        <v>0.91994212962962907</v>
      </c>
      <c r="M335" s="15">
        <f t="shared" ca="1" si="297"/>
        <v>10</v>
      </c>
      <c r="N335" s="16">
        <f t="shared" ca="1" si="267"/>
        <v>1.1574074074074075E-4</v>
      </c>
      <c r="O335" s="16">
        <f t="shared" ca="1" si="268"/>
        <v>0.92005787037036979</v>
      </c>
      <c r="P335" s="14">
        <f t="shared" ca="1" si="269"/>
        <v>0.92005787037036979</v>
      </c>
      <c r="Q335" s="23">
        <f>0</f>
        <v>0</v>
      </c>
      <c r="R335" s="14">
        <f t="shared" ca="1" si="270"/>
        <v>0.92005787037036979</v>
      </c>
      <c r="S335" s="13">
        <f t="shared" ca="1" si="298"/>
        <v>21</v>
      </c>
      <c r="T335" s="14">
        <f t="shared" ca="1" si="271"/>
        <v>2.4305555555555555E-4</v>
      </c>
      <c r="U335" s="14">
        <f t="shared" ca="1" si="272"/>
        <v>0.92030092592592538</v>
      </c>
      <c r="V335" s="12">
        <f t="shared" ca="1" si="273"/>
        <v>0.92030092592592538</v>
      </c>
      <c r="W335" s="23">
        <f>0</f>
        <v>0</v>
      </c>
      <c r="X335" s="12">
        <f t="shared" ca="1" si="274"/>
        <v>0.92030092592592538</v>
      </c>
      <c r="Y335" s="11">
        <f t="shared" ca="1" si="299"/>
        <v>35</v>
      </c>
      <c r="Z335" s="12">
        <f t="shared" ca="1" si="275"/>
        <v>4.0509259259259258E-4</v>
      </c>
      <c r="AA335" s="12">
        <f t="shared" ca="1" si="276"/>
        <v>0.92070601851851797</v>
      </c>
      <c r="AB335" s="10">
        <f t="shared" ca="1" si="277"/>
        <v>0.92070601851851797</v>
      </c>
      <c r="AC335" s="45">
        <f t="shared" ca="1" si="278"/>
        <v>0</v>
      </c>
      <c r="AD335" s="10">
        <f t="shared" ca="1" si="279"/>
        <v>0.92070601851851797</v>
      </c>
      <c r="AE335" s="9">
        <f t="shared" ca="1" si="280"/>
        <v>29</v>
      </c>
      <c r="AF335" s="10">
        <f t="shared" ca="1" si="281"/>
        <v>3.3564814814814812E-4</v>
      </c>
      <c r="AG335" s="10">
        <f t="shared" ca="1" si="282"/>
        <v>0.92104166666666609</v>
      </c>
      <c r="AH335" s="9" t="str">
        <f t="shared" ca="1" si="283"/>
        <v>Bowl</v>
      </c>
      <c r="AI335" s="8">
        <f t="shared" ca="1" si="284"/>
        <v>0.92104166666666609</v>
      </c>
      <c r="AJ335" s="23">
        <f t="shared" ca="1" si="285"/>
        <v>0</v>
      </c>
      <c r="AK335" s="8">
        <f t="shared" ca="1" si="286"/>
        <v>0.92104166666666609</v>
      </c>
      <c r="AL335" s="7">
        <f t="shared" ca="1" si="287"/>
        <v>21</v>
      </c>
      <c r="AM335" s="8">
        <f t="shared" ca="1" si="288"/>
        <v>2.4305555555555555E-4</v>
      </c>
      <c r="AN335" s="8">
        <f t="shared" ca="1" si="289"/>
        <v>0.92128472222222169</v>
      </c>
      <c r="AO335" s="7" t="str">
        <f t="shared" ca="1" si="290"/>
        <v>Debit</v>
      </c>
      <c r="AP335" s="1">
        <f t="shared" ca="1" si="291"/>
        <v>0</v>
      </c>
      <c r="AQ335" s="1">
        <f t="shared" ca="1" si="292"/>
        <v>1.5740740740740741E-3</v>
      </c>
      <c r="AR335">
        <f t="shared" ca="1" si="293"/>
        <v>0</v>
      </c>
      <c r="AS335" s="33">
        <f t="shared" ca="1" si="294"/>
        <v>0</v>
      </c>
      <c r="AT335" s="33">
        <f t="shared" ca="1" si="295"/>
        <v>0</v>
      </c>
      <c r="AX335">
        <f t="shared" ref="AX335:AX398" si="300">AX334+1</f>
        <v>331</v>
      </c>
      <c r="AY335" s="33">
        <v>5.6792509863817992E-4</v>
      </c>
    </row>
    <row r="336" spans="1:51">
      <c r="A336" s="2">
        <f t="shared" ca="1" si="256"/>
        <v>82</v>
      </c>
      <c r="B336" s="1">
        <f t="shared" ca="1" si="257"/>
        <v>9.4907407407407408E-4</v>
      </c>
      <c r="C336" s="5">
        <f t="shared" ca="1" si="258"/>
        <v>0.9206597222222217</v>
      </c>
      <c r="D336" s="18">
        <f t="shared" ca="1" si="259"/>
        <v>0.9206597222222217</v>
      </c>
      <c r="E336" s="21">
        <f t="shared" ca="1" si="260"/>
        <v>0</v>
      </c>
      <c r="F336" s="18">
        <f t="shared" ca="1" si="261"/>
        <v>0.9206597222222217</v>
      </c>
      <c r="G336" s="25">
        <f t="shared" ca="1" si="296"/>
        <v>29</v>
      </c>
      <c r="H336" s="18">
        <f t="shared" ca="1" si="262"/>
        <v>3.3564814814814812E-4</v>
      </c>
      <c r="I336" s="18">
        <f t="shared" ca="1" si="263"/>
        <v>0.92099537037036983</v>
      </c>
      <c r="J336" s="16">
        <f t="shared" ca="1" si="264"/>
        <v>0.92099537037036983</v>
      </c>
      <c r="K336" s="23">
        <f t="shared" ca="1" si="265"/>
        <v>0</v>
      </c>
      <c r="L336" s="16">
        <f t="shared" ca="1" si="266"/>
        <v>0.92099537037036983</v>
      </c>
      <c r="M336" s="15">
        <f t="shared" ca="1" si="297"/>
        <v>21</v>
      </c>
      <c r="N336" s="16">
        <f t="shared" ca="1" si="267"/>
        <v>2.4305555555555555E-4</v>
      </c>
      <c r="O336" s="16">
        <f t="shared" ca="1" si="268"/>
        <v>0.92123842592592542</v>
      </c>
      <c r="P336" s="14">
        <f t="shared" ca="1" si="269"/>
        <v>0.92123842592592542</v>
      </c>
      <c r="Q336" s="23">
        <f>0</f>
        <v>0</v>
      </c>
      <c r="R336" s="14">
        <f t="shared" ca="1" si="270"/>
        <v>0.92123842592592542</v>
      </c>
      <c r="S336" s="13">
        <f t="shared" ca="1" si="298"/>
        <v>38</v>
      </c>
      <c r="T336" s="14">
        <f t="shared" ca="1" si="271"/>
        <v>4.3981481481481481E-4</v>
      </c>
      <c r="U336" s="14">
        <f t="shared" ca="1" si="272"/>
        <v>0.92167824074074023</v>
      </c>
      <c r="V336" s="12">
        <f t="shared" ca="1" si="273"/>
        <v>0.92167824074074023</v>
      </c>
      <c r="W336" s="23">
        <f>0</f>
        <v>0</v>
      </c>
      <c r="X336" s="12">
        <f t="shared" ca="1" si="274"/>
        <v>0.92167824074074023</v>
      </c>
      <c r="Y336" s="11">
        <f t="shared" ca="1" si="299"/>
        <v>38</v>
      </c>
      <c r="Z336" s="12">
        <f t="shared" ca="1" si="275"/>
        <v>4.3981481481481481E-4</v>
      </c>
      <c r="AA336" s="12">
        <f t="shared" ca="1" si="276"/>
        <v>0.92211805555555504</v>
      </c>
      <c r="AB336" s="10">
        <f t="shared" ca="1" si="277"/>
        <v>0.92211805555555504</v>
      </c>
      <c r="AC336" s="45">
        <f t="shared" ca="1" si="278"/>
        <v>0</v>
      </c>
      <c r="AD336" s="10">
        <f t="shared" ca="1" si="279"/>
        <v>0.92211805555555504</v>
      </c>
      <c r="AE336" s="9">
        <f t="shared" ca="1" si="280"/>
        <v>27</v>
      </c>
      <c r="AF336" s="10">
        <f t="shared" ca="1" si="281"/>
        <v>3.1250000000000001E-4</v>
      </c>
      <c r="AG336" s="10">
        <f t="shared" ca="1" si="282"/>
        <v>0.92243055555555509</v>
      </c>
      <c r="AH336" s="9" t="str">
        <f t="shared" ca="1" si="283"/>
        <v>Bowl</v>
      </c>
      <c r="AI336" s="8">
        <f t="shared" ca="1" si="284"/>
        <v>0.92243055555555509</v>
      </c>
      <c r="AJ336" s="23">
        <f t="shared" ca="1" si="285"/>
        <v>0</v>
      </c>
      <c r="AK336" s="8">
        <f t="shared" ca="1" si="286"/>
        <v>0.92243055555555509</v>
      </c>
      <c r="AL336" s="7">
        <f t="shared" ca="1" si="287"/>
        <v>14</v>
      </c>
      <c r="AM336" s="8">
        <f t="shared" ca="1" si="288"/>
        <v>1.6203703703703703E-4</v>
      </c>
      <c r="AN336" s="8">
        <f t="shared" ca="1" si="289"/>
        <v>0.92259259259259208</v>
      </c>
      <c r="AO336" s="7" t="str">
        <f t="shared" ca="1" si="290"/>
        <v>Debit</v>
      </c>
      <c r="AP336" s="1">
        <f t="shared" ca="1" si="291"/>
        <v>0</v>
      </c>
      <c r="AQ336" s="1">
        <f t="shared" ca="1" si="292"/>
        <v>1.9328703703703704E-3</v>
      </c>
      <c r="AR336">
        <f t="shared" ca="1" si="293"/>
        <v>0</v>
      </c>
      <c r="AS336" s="33">
        <f t="shared" ca="1" si="294"/>
        <v>0</v>
      </c>
      <c r="AT336" s="33">
        <f t="shared" ca="1" si="295"/>
        <v>0</v>
      </c>
      <c r="AX336">
        <f t="shared" si="300"/>
        <v>332</v>
      </c>
      <c r="AY336" s="33">
        <v>6.3196035382458984E-4</v>
      </c>
    </row>
    <row r="337" spans="1:51">
      <c r="A337" s="2">
        <f t="shared" ca="1" si="256"/>
        <v>39</v>
      </c>
      <c r="B337" s="1">
        <f t="shared" ca="1" si="257"/>
        <v>4.5138888888888887E-4</v>
      </c>
      <c r="C337" s="5">
        <f t="shared" ca="1" si="258"/>
        <v>0.92111111111111055</v>
      </c>
      <c r="D337" s="18">
        <f t="shared" ca="1" si="259"/>
        <v>0.92111111111111055</v>
      </c>
      <c r="E337" s="21">
        <f t="shared" ca="1" si="260"/>
        <v>0</v>
      </c>
      <c r="F337" s="18">
        <f t="shared" ca="1" si="261"/>
        <v>0.92111111111111055</v>
      </c>
      <c r="G337" s="25">
        <f t="shared" ca="1" si="296"/>
        <v>14</v>
      </c>
      <c r="H337" s="18">
        <f t="shared" ca="1" si="262"/>
        <v>1.6203703703703703E-4</v>
      </c>
      <c r="I337" s="18">
        <f t="shared" ca="1" si="263"/>
        <v>0.92127314814814754</v>
      </c>
      <c r="J337" s="16">
        <f t="shared" ca="1" si="264"/>
        <v>0.92127314814814754</v>
      </c>
      <c r="K337" s="23">
        <f t="shared" ca="1" si="265"/>
        <v>8.4490740740750248E-4</v>
      </c>
      <c r="L337" s="16">
        <f t="shared" ca="1" si="266"/>
        <v>0.92211805555555504</v>
      </c>
      <c r="M337" s="15">
        <f t="shared" ca="1" si="297"/>
        <v>13</v>
      </c>
      <c r="N337" s="16">
        <f t="shared" ca="1" si="267"/>
        <v>1.5046296296296297E-4</v>
      </c>
      <c r="O337" s="16">
        <f t="shared" ca="1" si="268"/>
        <v>0.92226851851851799</v>
      </c>
      <c r="P337" s="14">
        <f t="shared" ca="1" si="269"/>
        <v>0.92226851851851799</v>
      </c>
      <c r="Q337" s="23">
        <f>0</f>
        <v>0</v>
      </c>
      <c r="R337" s="14">
        <f t="shared" ca="1" si="270"/>
        <v>0.92226851851851799</v>
      </c>
      <c r="S337" s="13">
        <f t="shared" ca="1" si="298"/>
        <v>36</v>
      </c>
      <c r="T337" s="14">
        <f t="shared" ca="1" si="271"/>
        <v>4.1666666666666669E-4</v>
      </c>
      <c r="U337" s="14">
        <f t="shared" ca="1" si="272"/>
        <v>0.92268518518518461</v>
      </c>
      <c r="V337" s="12">
        <f t="shared" ca="1" si="273"/>
        <v>0.92268518518518461</v>
      </c>
      <c r="W337" s="23">
        <f>0</f>
        <v>0</v>
      </c>
      <c r="X337" s="12">
        <f t="shared" ca="1" si="274"/>
        <v>0.92268518518518461</v>
      </c>
      <c r="Y337" s="11">
        <f t="shared" ca="1" si="299"/>
        <v>22</v>
      </c>
      <c r="Z337" s="12">
        <f t="shared" ca="1" si="275"/>
        <v>2.5462962962962961E-4</v>
      </c>
      <c r="AA337" s="12">
        <f t="shared" ca="1" si="276"/>
        <v>0.92293981481481424</v>
      </c>
      <c r="AB337" s="10">
        <f t="shared" ca="1" si="277"/>
        <v>0.92293981481481424</v>
      </c>
      <c r="AC337" s="45">
        <f t="shared" ca="1" si="278"/>
        <v>0</v>
      </c>
      <c r="AD337" s="10">
        <f t="shared" ca="1" si="279"/>
        <v>0.92293981481481424</v>
      </c>
      <c r="AE337" s="9">
        <f t="shared" ca="1" si="280"/>
        <v>33</v>
      </c>
      <c r="AF337" s="10">
        <f t="shared" ca="1" si="281"/>
        <v>3.8194444444444446E-4</v>
      </c>
      <c r="AG337" s="10">
        <f t="shared" ca="1" si="282"/>
        <v>0.92332175925925863</v>
      </c>
      <c r="AH337" s="9" t="str">
        <f t="shared" ca="1" si="283"/>
        <v>Burrito</v>
      </c>
      <c r="AI337" s="8">
        <f t="shared" ca="1" si="284"/>
        <v>0.92332175925925863</v>
      </c>
      <c r="AJ337" s="23">
        <f t="shared" ca="1" si="285"/>
        <v>0</v>
      </c>
      <c r="AK337" s="8">
        <f t="shared" ca="1" si="286"/>
        <v>0.92332175925925863</v>
      </c>
      <c r="AL337" s="7">
        <f t="shared" ca="1" si="287"/>
        <v>15</v>
      </c>
      <c r="AM337" s="8">
        <f t="shared" ca="1" si="288"/>
        <v>1.7361111111111112E-4</v>
      </c>
      <c r="AN337" s="8">
        <f t="shared" ca="1" si="289"/>
        <v>0.92349537037036977</v>
      </c>
      <c r="AO337" s="7" t="str">
        <f t="shared" ca="1" si="290"/>
        <v>Debit</v>
      </c>
      <c r="AP337" s="1">
        <f t="shared" ca="1" si="291"/>
        <v>8.4490740740750248E-4</v>
      </c>
      <c r="AQ337" s="1">
        <f t="shared" ca="1" si="292"/>
        <v>1.5393518518518516E-3</v>
      </c>
      <c r="AR337">
        <f t="shared" ca="1" si="293"/>
        <v>0</v>
      </c>
      <c r="AS337" s="33">
        <f t="shared" ca="1" si="294"/>
        <v>0</v>
      </c>
      <c r="AT337" s="33">
        <f t="shared" ca="1" si="295"/>
        <v>0</v>
      </c>
      <c r="AX337">
        <f t="shared" si="300"/>
        <v>333</v>
      </c>
      <c r="AY337" s="33">
        <v>7.0399007254685181E-4</v>
      </c>
    </row>
    <row r="338" spans="1:51">
      <c r="A338" s="2">
        <f t="shared" ca="1" si="256"/>
        <v>167</v>
      </c>
      <c r="B338" s="1">
        <f t="shared" ca="1" si="257"/>
        <v>1.9328703703703704E-3</v>
      </c>
      <c r="C338" s="5">
        <f t="shared" ca="1" si="258"/>
        <v>0.92304398148148092</v>
      </c>
      <c r="D338" s="18">
        <f t="shared" ca="1" si="259"/>
        <v>0.92304398148148092</v>
      </c>
      <c r="E338" s="21">
        <f t="shared" ca="1" si="260"/>
        <v>0</v>
      </c>
      <c r="F338" s="18">
        <f t="shared" ca="1" si="261"/>
        <v>0.92304398148148092</v>
      </c>
      <c r="G338" s="25">
        <f t="shared" ca="1" si="296"/>
        <v>24</v>
      </c>
      <c r="H338" s="18">
        <f t="shared" ca="1" si="262"/>
        <v>2.7777777777777778E-4</v>
      </c>
      <c r="I338" s="18">
        <f t="shared" ca="1" si="263"/>
        <v>0.92332175925925875</v>
      </c>
      <c r="J338" s="16">
        <f t="shared" ca="1" si="264"/>
        <v>0.92332175925925875</v>
      </c>
      <c r="K338" s="23">
        <f t="shared" ca="1" si="265"/>
        <v>0</v>
      </c>
      <c r="L338" s="16">
        <f t="shared" ca="1" si="266"/>
        <v>0.92332175925925875</v>
      </c>
      <c r="M338" s="15">
        <f t="shared" ca="1" si="297"/>
        <v>24</v>
      </c>
      <c r="N338" s="16">
        <f t="shared" ca="1" si="267"/>
        <v>2.7777777777777778E-4</v>
      </c>
      <c r="O338" s="16">
        <f t="shared" ca="1" si="268"/>
        <v>0.92359953703703657</v>
      </c>
      <c r="P338" s="14">
        <f t="shared" ca="1" si="269"/>
        <v>0.92359953703703657</v>
      </c>
      <c r="Q338" s="23">
        <f>0</f>
        <v>0</v>
      </c>
      <c r="R338" s="14">
        <f t="shared" ca="1" si="270"/>
        <v>0.92359953703703657</v>
      </c>
      <c r="S338" s="13">
        <f t="shared" ca="1" si="298"/>
        <v>30</v>
      </c>
      <c r="T338" s="14">
        <f t="shared" ca="1" si="271"/>
        <v>3.4722222222222224E-4</v>
      </c>
      <c r="U338" s="14">
        <f t="shared" ca="1" si="272"/>
        <v>0.92394675925925884</v>
      </c>
      <c r="V338" s="12">
        <f t="shared" ca="1" si="273"/>
        <v>0.92394675925925884</v>
      </c>
      <c r="W338" s="23">
        <f>0</f>
        <v>0</v>
      </c>
      <c r="X338" s="12">
        <f t="shared" ca="1" si="274"/>
        <v>0.92394675925925884</v>
      </c>
      <c r="Y338" s="11">
        <f t="shared" ca="1" si="299"/>
        <v>46</v>
      </c>
      <c r="Z338" s="12">
        <f t="shared" ca="1" si="275"/>
        <v>5.3240740740740744E-4</v>
      </c>
      <c r="AA338" s="12">
        <f t="shared" ca="1" si="276"/>
        <v>0.9244791666666663</v>
      </c>
      <c r="AB338" s="10">
        <f t="shared" ca="1" si="277"/>
        <v>0.9244791666666663</v>
      </c>
      <c r="AC338" s="45">
        <f t="shared" ca="1" si="278"/>
        <v>0</v>
      </c>
      <c r="AD338" s="10">
        <f t="shared" ca="1" si="279"/>
        <v>0.9244791666666663</v>
      </c>
      <c r="AE338" s="9">
        <f t="shared" ca="1" si="280"/>
        <v>70</v>
      </c>
      <c r="AF338" s="10">
        <f t="shared" ca="1" si="281"/>
        <v>8.1018518518518516E-4</v>
      </c>
      <c r="AG338" s="10">
        <f t="shared" ca="1" si="282"/>
        <v>0.92528935185185146</v>
      </c>
      <c r="AH338" s="9" t="str">
        <f t="shared" ca="1" si="283"/>
        <v>Quesadilla</v>
      </c>
      <c r="AI338" s="8">
        <f t="shared" ca="1" si="284"/>
        <v>0.92528935185185146</v>
      </c>
      <c r="AJ338" s="23">
        <f t="shared" ca="1" si="285"/>
        <v>0</v>
      </c>
      <c r="AK338" s="8">
        <f t="shared" ca="1" si="286"/>
        <v>0.92528935185185146</v>
      </c>
      <c r="AL338" s="7">
        <f t="shared" ca="1" si="287"/>
        <v>15</v>
      </c>
      <c r="AM338" s="8">
        <f t="shared" ca="1" si="288"/>
        <v>1.7361111111111112E-4</v>
      </c>
      <c r="AN338" s="8">
        <f t="shared" ca="1" si="289"/>
        <v>0.9254629629629626</v>
      </c>
      <c r="AO338" s="7" t="str">
        <f t="shared" ca="1" si="290"/>
        <v>Debit</v>
      </c>
      <c r="AP338" s="1">
        <f t="shared" ca="1" si="291"/>
        <v>0</v>
      </c>
      <c r="AQ338" s="1">
        <f t="shared" ca="1" si="292"/>
        <v>2.4189814814814816E-3</v>
      </c>
      <c r="AR338">
        <f t="shared" ca="1" si="293"/>
        <v>0</v>
      </c>
      <c r="AS338" s="33">
        <f t="shared" ca="1" si="294"/>
        <v>0</v>
      </c>
      <c r="AT338" s="33">
        <f t="shared" ca="1" si="295"/>
        <v>0</v>
      </c>
      <c r="AX338">
        <f t="shared" si="300"/>
        <v>334</v>
      </c>
      <c r="AY338" s="33">
        <v>1.0000636375209306E-3</v>
      </c>
    </row>
    <row r="339" spans="1:51">
      <c r="A339" s="2">
        <f t="shared" ca="1" si="256"/>
        <v>11</v>
      </c>
      <c r="B339" s="1">
        <f t="shared" ca="1" si="257"/>
        <v>1.273148148148148E-4</v>
      </c>
      <c r="C339" s="5">
        <f t="shared" ca="1" si="258"/>
        <v>0.92317129629629568</v>
      </c>
      <c r="D339" s="18">
        <f t="shared" ca="1" si="259"/>
        <v>0.92317129629629568</v>
      </c>
      <c r="E339" s="21">
        <f t="shared" ca="1" si="260"/>
        <v>1.504629629630605E-4</v>
      </c>
      <c r="F339" s="18">
        <f t="shared" ca="1" si="261"/>
        <v>0.92332175925925875</v>
      </c>
      <c r="G339" s="25">
        <f t="shared" ca="1" si="296"/>
        <v>21</v>
      </c>
      <c r="H339" s="18">
        <f t="shared" ca="1" si="262"/>
        <v>2.4305555555555555E-4</v>
      </c>
      <c r="I339" s="18">
        <f t="shared" ca="1" si="263"/>
        <v>0.92356481481481434</v>
      </c>
      <c r="J339" s="16">
        <f t="shared" ca="1" si="264"/>
        <v>0.92356481481481434</v>
      </c>
      <c r="K339" s="23">
        <f t="shared" ca="1" si="265"/>
        <v>9.1435185185195778E-4</v>
      </c>
      <c r="L339" s="16">
        <f t="shared" ca="1" si="266"/>
        <v>0.9244791666666663</v>
      </c>
      <c r="M339" s="15">
        <f t="shared" ca="1" si="297"/>
        <v>22</v>
      </c>
      <c r="N339" s="16">
        <f t="shared" ca="1" si="267"/>
        <v>2.5462962962962961E-4</v>
      </c>
      <c r="O339" s="16">
        <f t="shared" ca="1" si="268"/>
        <v>0.92473379629629593</v>
      </c>
      <c r="P339" s="14">
        <f t="shared" ca="1" si="269"/>
        <v>0.92473379629629593</v>
      </c>
      <c r="Q339" s="23">
        <f>0</f>
        <v>0</v>
      </c>
      <c r="R339" s="14">
        <f t="shared" ca="1" si="270"/>
        <v>0.92473379629629593</v>
      </c>
      <c r="S339" s="13">
        <f t="shared" ca="1" si="298"/>
        <v>44</v>
      </c>
      <c r="T339" s="14">
        <f t="shared" ca="1" si="271"/>
        <v>5.0925925925925921E-4</v>
      </c>
      <c r="U339" s="14">
        <f t="shared" ca="1" si="272"/>
        <v>0.92524305555555519</v>
      </c>
      <c r="V339" s="12">
        <f t="shared" ca="1" si="273"/>
        <v>0.92524305555555519</v>
      </c>
      <c r="W339" s="23">
        <f>0</f>
        <v>0</v>
      </c>
      <c r="X339" s="12">
        <f t="shared" ca="1" si="274"/>
        <v>0.92524305555555519</v>
      </c>
      <c r="Y339" s="11">
        <f t="shared" ca="1" si="299"/>
        <v>25</v>
      </c>
      <c r="Z339" s="12">
        <f t="shared" ca="1" si="275"/>
        <v>2.8935185185185184E-4</v>
      </c>
      <c r="AA339" s="12">
        <f t="shared" ca="1" si="276"/>
        <v>0.92553240740740705</v>
      </c>
      <c r="AB339" s="10">
        <f t="shared" ca="1" si="277"/>
        <v>0.92553240740740705</v>
      </c>
      <c r="AC339" s="45">
        <f t="shared" ca="1" si="278"/>
        <v>0</v>
      </c>
      <c r="AD339" s="10">
        <f t="shared" ca="1" si="279"/>
        <v>0.92553240740740705</v>
      </c>
      <c r="AE339" s="9">
        <f t="shared" ca="1" si="280"/>
        <v>33</v>
      </c>
      <c r="AF339" s="10">
        <f t="shared" ca="1" si="281"/>
        <v>3.8194444444444446E-4</v>
      </c>
      <c r="AG339" s="10">
        <f t="shared" ca="1" si="282"/>
        <v>0.92591435185185145</v>
      </c>
      <c r="AH339" s="9" t="str">
        <f t="shared" ca="1" si="283"/>
        <v>Burrito</v>
      </c>
      <c r="AI339" s="8">
        <f t="shared" ca="1" si="284"/>
        <v>0.92591435185185145</v>
      </c>
      <c r="AJ339" s="23">
        <f t="shared" ca="1" si="285"/>
        <v>0</v>
      </c>
      <c r="AK339" s="8">
        <f t="shared" ca="1" si="286"/>
        <v>0.92591435185185145</v>
      </c>
      <c r="AL339" s="7">
        <f t="shared" ca="1" si="287"/>
        <v>17</v>
      </c>
      <c r="AM339" s="8">
        <f t="shared" ca="1" si="288"/>
        <v>1.9675925925925926E-4</v>
      </c>
      <c r="AN339" s="8">
        <f t="shared" ca="1" si="289"/>
        <v>0.92611111111111066</v>
      </c>
      <c r="AO339" s="7" t="str">
        <f t="shared" ca="1" si="290"/>
        <v>Debit</v>
      </c>
      <c r="AP339" s="1">
        <f t="shared" ca="1" si="291"/>
        <v>1.0648148148150183E-3</v>
      </c>
      <c r="AQ339" s="1">
        <f t="shared" ca="1" si="292"/>
        <v>1.8749999999999999E-3</v>
      </c>
      <c r="AR339">
        <f t="shared" ca="1" si="293"/>
        <v>0</v>
      </c>
      <c r="AS339" s="33">
        <f t="shared" ca="1" si="294"/>
        <v>0</v>
      </c>
      <c r="AT339" s="33">
        <f t="shared" ca="1" si="295"/>
        <v>0</v>
      </c>
      <c r="AX339">
        <f t="shared" si="300"/>
        <v>335</v>
      </c>
      <c r="AY339" s="33">
        <v>6.7539296169027432E-4</v>
      </c>
    </row>
    <row r="340" spans="1:51">
      <c r="A340" s="2">
        <f t="shared" ca="1" si="256"/>
        <v>72</v>
      </c>
      <c r="B340" s="1">
        <f t="shared" ca="1" si="257"/>
        <v>8.3333333333333339E-4</v>
      </c>
      <c r="C340" s="5">
        <f t="shared" ca="1" si="258"/>
        <v>0.92400462962962904</v>
      </c>
      <c r="D340" s="18">
        <f t="shared" ca="1" si="259"/>
        <v>0.92400462962962904</v>
      </c>
      <c r="E340" s="21">
        <f t="shared" ca="1" si="260"/>
        <v>0</v>
      </c>
      <c r="F340" s="18">
        <f t="shared" ca="1" si="261"/>
        <v>0.92400462962962904</v>
      </c>
      <c r="G340" s="25">
        <f t="shared" ca="1" si="296"/>
        <v>18</v>
      </c>
      <c r="H340" s="18">
        <f t="shared" ca="1" si="262"/>
        <v>2.0833333333333335E-4</v>
      </c>
      <c r="I340" s="18">
        <f t="shared" ca="1" si="263"/>
        <v>0.9242129629629624</v>
      </c>
      <c r="J340" s="16">
        <f t="shared" ca="1" si="264"/>
        <v>0.9242129629629624</v>
      </c>
      <c r="K340" s="23">
        <f t="shared" ca="1" si="265"/>
        <v>1.3194444444446507E-3</v>
      </c>
      <c r="L340" s="16">
        <f t="shared" ca="1" si="266"/>
        <v>0.92553240740740705</v>
      </c>
      <c r="M340" s="15">
        <f t="shared" ca="1" si="297"/>
        <v>21</v>
      </c>
      <c r="N340" s="16">
        <f t="shared" ca="1" si="267"/>
        <v>2.4305555555555555E-4</v>
      </c>
      <c r="O340" s="16">
        <f t="shared" ca="1" si="268"/>
        <v>0.92577546296296265</v>
      </c>
      <c r="P340" s="14">
        <f t="shared" ca="1" si="269"/>
        <v>0.92577546296296265</v>
      </c>
      <c r="Q340" s="23">
        <f>0</f>
        <v>0</v>
      </c>
      <c r="R340" s="14">
        <f t="shared" ca="1" si="270"/>
        <v>0.92577546296296265</v>
      </c>
      <c r="S340" s="13">
        <f t="shared" ca="1" si="298"/>
        <v>22</v>
      </c>
      <c r="T340" s="14">
        <f t="shared" ca="1" si="271"/>
        <v>2.5462962962962961E-4</v>
      </c>
      <c r="U340" s="14">
        <f t="shared" ca="1" si="272"/>
        <v>0.92603009259259228</v>
      </c>
      <c r="V340" s="12">
        <f t="shared" ca="1" si="273"/>
        <v>0.92603009259259228</v>
      </c>
      <c r="W340" s="23">
        <f>0</f>
        <v>0</v>
      </c>
      <c r="X340" s="12">
        <f t="shared" ca="1" si="274"/>
        <v>0.92603009259259228</v>
      </c>
      <c r="Y340" s="11">
        <f t="shared" ca="1" si="299"/>
        <v>24</v>
      </c>
      <c r="Z340" s="12">
        <f t="shared" ca="1" si="275"/>
        <v>2.7777777777777778E-4</v>
      </c>
      <c r="AA340" s="12">
        <f t="shared" ca="1" si="276"/>
        <v>0.9263078703703701</v>
      </c>
      <c r="AB340" s="10">
        <f t="shared" ca="1" si="277"/>
        <v>0.9263078703703701</v>
      </c>
      <c r="AC340" s="45">
        <f t="shared" ca="1" si="278"/>
        <v>0</v>
      </c>
      <c r="AD340" s="10">
        <f t="shared" ca="1" si="279"/>
        <v>0.9263078703703701</v>
      </c>
      <c r="AE340" s="9">
        <f t="shared" ca="1" si="280"/>
        <v>49</v>
      </c>
      <c r="AF340" s="10">
        <f t="shared" ca="1" si="281"/>
        <v>5.6712962962962967E-4</v>
      </c>
      <c r="AG340" s="10">
        <f t="shared" ca="1" si="282"/>
        <v>0.92687499999999978</v>
      </c>
      <c r="AH340" s="9" t="str">
        <f t="shared" ca="1" si="283"/>
        <v>Bowl</v>
      </c>
      <c r="AI340" s="8">
        <f t="shared" ca="1" si="284"/>
        <v>0.92687499999999978</v>
      </c>
      <c r="AJ340" s="23">
        <f t="shared" ca="1" si="285"/>
        <v>0</v>
      </c>
      <c r="AK340" s="8">
        <f t="shared" ca="1" si="286"/>
        <v>0.92687499999999978</v>
      </c>
      <c r="AL340" s="7">
        <f t="shared" ca="1" si="287"/>
        <v>47</v>
      </c>
      <c r="AM340" s="8">
        <f t="shared" ca="1" si="288"/>
        <v>5.4398148148148144E-4</v>
      </c>
      <c r="AN340" s="8">
        <f t="shared" ca="1" si="289"/>
        <v>0.92741898148148127</v>
      </c>
      <c r="AO340" s="7" t="str">
        <f t="shared" ca="1" si="290"/>
        <v>Cash</v>
      </c>
      <c r="AP340" s="1">
        <f t="shared" ca="1" si="291"/>
        <v>1.3194444444446507E-3</v>
      </c>
      <c r="AQ340" s="1">
        <f t="shared" ca="1" si="292"/>
        <v>2.0949074074074073E-3</v>
      </c>
      <c r="AR340">
        <f t="shared" ca="1" si="293"/>
        <v>0</v>
      </c>
      <c r="AS340" s="33">
        <f t="shared" ca="1" si="294"/>
        <v>0</v>
      </c>
      <c r="AT340" s="33">
        <f t="shared" ca="1" si="295"/>
        <v>0</v>
      </c>
      <c r="AX340">
        <f t="shared" si="300"/>
        <v>336</v>
      </c>
      <c r="AY340" s="33">
        <v>7.0251845488106788E-4</v>
      </c>
    </row>
    <row r="341" spans="1:51">
      <c r="AX341">
        <f t="shared" si="300"/>
        <v>337</v>
      </c>
      <c r="AY341" s="33">
        <v>8.2692980781471314E-4</v>
      </c>
    </row>
    <row r="342" spans="1:51">
      <c r="AX342">
        <f t="shared" si="300"/>
        <v>338</v>
      </c>
      <c r="AY342" s="33">
        <v>6.5176753213699206E-4</v>
      </c>
    </row>
    <row r="343" spans="1:51">
      <c r="AX343">
        <f t="shared" si="300"/>
        <v>339</v>
      </c>
      <c r="AY343" s="33">
        <v>7.33780386916146E-4</v>
      </c>
    </row>
    <row r="344" spans="1:51">
      <c r="AX344">
        <f t="shared" si="300"/>
        <v>340</v>
      </c>
      <c r="AY344" s="33">
        <v>6.8565451190026768E-4</v>
      </c>
    </row>
    <row r="345" spans="1:51">
      <c r="AX345">
        <f t="shared" si="300"/>
        <v>341</v>
      </c>
      <c r="AY345" s="33">
        <v>7.3875206821942692E-4</v>
      </c>
    </row>
    <row r="346" spans="1:51">
      <c r="AX346">
        <f t="shared" si="300"/>
        <v>342</v>
      </c>
      <c r="AY346" s="33">
        <v>8.6928853251883314E-4</v>
      </c>
    </row>
    <row r="347" spans="1:51">
      <c r="AX347">
        <f t="shared" si="300"/>
        <v>343</v>
      </c>
      <c r="AY347" s="33">
        <v>6.0889175257734167E-4</v>
      </c>
    </row>
    <row r="348" spans="1:51">
      <c r="AX348">
        <f t="shared" si="300"/>
        <v>344</v>
      </c>
      <c r="AY348" s="33">
        <v>7.9495195367188486E-4</v>
      </c>
    </row>
    <row r="349" spans="1:51">
      <c r="AX349">
        <f t="shared" si="300"/>
        <v>345</v>
      </c>
      <c r="AY349" s="33">
        <v>6.8330787832514815E-4</v>
      </c>
    </row>
    <row r="350" spans="1:51">
      <c r="A350" s="2"/>
      <c r="B350" s="1"/>
      <c r="C350" s="5"/>
      <c r="D350" s="5"/>
      <c r="E350" s="29"/>
      <c r="F350" s="5" t="s">
        <v>58</v>
      </c>
      <c r="G350" s="43">
        <f ca="1">AVERAGE(G5:G340)</f>
        <v>19.648809523809526</v>
      </c>
      <c r="H350" s="5"/>
      <c r="I350" s="4"/>
      <c r="J350" s="5"/>
      <c r="K350" s="4"/>
      <c r="L350" s="4" t="s">
        <v>58</v>
      </c>
      <c r="M350" s="43">
        <f ca="1">AVERAGE(M5:M340)</f>
        <v>21.12797619047619</v>
      </c>
      <c r="N350" s="5"/>
      <c r="O350" s="4"/>
      <c r="P350" s="5"/>
      <c r="Q350" s="4"/>
      <c r="R350" s="4" t="s">
        <v>58</v>
      </c>
      <c r="S350" s="43">
        <f ca="1">AVERAGE(S5:S340)</f>
        <v>29.1875</v>
      </c>
      <c r="T350" s="5"/>
      <c r="U350" s="4"/>
      <c r="V350" s="5"/>
      <c r="W350" s="4"/>
      <c r="X350" s="4" t="s">
        <v>58</v>
      </c>
      <c r="Y350" s="43">
        <f ca="1">AVERAGE(Y5:Y340)</f>
        <v>35.738095238095241</v>
      </c>
      <c r="Z350" s="5"/>
      <c r="AA350" s="4"/>
      <c r="AB350" s="5"/>
      <c r="AC350" s="4"/>
      <c r="AD350" s="4" t="s">
        <v>58</v>
      </c>
      <c r="AE350" s="43">
        <f ca="1">AVERAGE(AE5:AE340)</f>
        <v>39.946428571428569</v>
      </c>
      <c r="AF350" s="5"/>
      <c r="AG350" s="4"/>
      <c r="AH350" s="4"/>
      <c r="AI350" s="5"/>
      <c r="AJ350" s="4"/>
      <c r="AK350" s="4" t="s">
        <v>58</v>
      </c>
      <c r="AL350" s="43">
        <f ca="1">AVERAGE(AL5:AL340)</f>
        <v>24.366071428571427</v>
      </c>
      <c r="AM350" s="5"/>
      <c r="AN350" s="4"/>
      <c r="AO350" s="4"/>
      <c r="AP350" s="4"/>
      <c r="AQ350" s="5"/>
      <c r="AR350" s="4"/>
      <c r="AS350" s="4" t="s">
        <v>56</v>
      </c>
      <c r="AT350" s="5" t="s">
        <v>57</v>
      </c>
      <c r="AX350">
        <f t="shared" si="300"/>
        <v>346</v>
      </c>
      <c r="AY350" s="33">
        <v>8.4876543209873106E-4</v>
      </c>
    </row>
    <row r="351" spans="1:51">
      <c r="A351" s="2"/>
      <c r="B351" s="1"/>
      <c r="C351" s="5"/>
      <c r="D351" s="5"/>
      <c r="E351" s="27"/>
      <c r="F351" s="5" t="s">
        <v>54</v>
      </c>
      <c r="G351" s="4">
        <f ca="1">MIN(G5:G340)</f>
        <v>10</v>
      </c>
      <c r="H351" s="5"/>
      <c r="I351" s="4"/>
      <c r="J351" s="5"/>
      <c r="K351" s="5"/>
      <c r="L351" s="4" t="s">
        <v>54</v>
      </c>
      <c r="M351" s="4">
        <f ca="1">MIN(M5:M340)</f>
        <v>8</v>
      </c>
      <c r="N351" s="5"/>
      <c r="O351" s="4"/>
      <c r="P351" s="5"/>
      <c r="Q351" s="5"/>
      <c r="R351" s="4" t="s">
        <v>54</v>
      </c>
      <c r="S351" s="4">
        <f ca="1">MIN(S5:S340)</f>
        <v>15</v>
      </c>
      <c r="T351" s="5"/>
      <c r="U351" s="4"/>
      <c r="V351" s="5"/>
      <c r="W351" s="5"/>
      <c r="X351" s="4" t="s">
        <v>54</v>
      </c>
      <c r="Y351" s="4">
        <f ca="1">MIN(Y5:Y340)</f>
        <v>20</v>
      </c>
      <c r="Z351" s="5"/>
      <c r="AA351" s="4"/>
      <c r="AB351" s="5"/>
      <c r="AC351" s="5"/>
      <c r="AD351" s="4" t="s">
        <v>54</v>
      </c>
      <c r="AE351" s="4">
        <f ca="1">MIN(AE5:AE340)</f>
        <v>20</v>
      </c>
      <c r="AF351" s="5"/>
      <c r="AG351" s="4"/>
      <c r="AH351" s="4"/>
      <c r="AI351" s="5"/>
      <c r="AJ351" s="5"/>
      <c r="AK351" s="4" t="s">
        <v>54</v>
      </c>
      <c r="AL351" s="4">
        <f ca="1">MIN(AL5:AL340)</f>
        <v>10</v>
      </c>
      <c r="AM351" s="5"/>
      <c r="AN351" s="4"/>
      <c r="AO351" s="30"/>
      <c r="AP351" s="5"/>
      <c r="AQ351" s="5"/>
      <c r="AR351" s="30" t="s">
        <v>59</v>
      </c>
      <c r="AS351" s="5">
        <f ca="1">SUM(AS6:AS340)</f>
        <v>0.17959490740740675</v>
      </c>
      <c r="AT351" s="5">
        <f ca="1">SUM(AT5:AT340)</f>
        <v>0.57447916666666654</v>
      </c>
      <c r="AX351">
        <f t="shared" si="300"/>
        <v>347</v>
      </c>
      <c r="AY351" s="33">
        <v>7.5147957235596394E-4</v>
      </c>
    </row>
    <row r="352" spans="1:51">
      <c r="A352" s="2"/>
      <c r="B352" s="1"/>
      <c r="C352" s="5"/>
      <c r="D352" s="4"/>
      <c r="E352" s="31"/>
      <c r="F352" s="5" t="s">
        <v>53</v>
      </c>
      <c r="G352" s="4">
        <f ca="1">MAX(G5:G340)</f>
        <v>30</v>
      </c>
      <c r="H352" s="5"/>
      <c r="I352" s="4"/>
      <c r="J352" s="5"/>
      <c r="K352" s="5"/>
      <c r="L352" s="4" t="s">
        <v>53</v>
      </c>
      <c r="M352" s="4">
        <f ca="1">MAX(M5:M340)</f>
        <v>35</v>
      </c>
      <c r="N352" s="5"/>
      <c r="O352" s="4"/>
      <c r="P352" s="5"/>
      <c r="Q352" s="4"/>
      <c r="R352" s="4" t="s">
        <v>53</v>
      </c>
      <c r="S352" s="4">
        <f ca="1">MAX(S5:S340)</f>
        <v>45</v>
      </c>
      <c r="T352" s="4"/>
      <c r="U352" s="4"/>
      <c r="V352" s="5"/>
      <c r="W352" s="4"/>
      <c r="X352" s="4" t="s">
        <v>53</v>
      </c>
      <c r="Y352" s="4">
        <f ca="1">MAX(Y5:Y340)</f>
        <v>50</v>
      </c>
      <c r="Z352" s="4"/>
      <c r="AA352" s="4"/>
      <c r="AB352" s="5"/>
      <c r="AC352" s="4"/>
      <c r="AD352" s="4" t="s">
        <v>53</v>
      </c>
      <c r="AE352" s="4">
        <f ca="1">MAX(AE5:AE340)</f>
        <v>70</v>
      </c>
      <c r="AF352" s="4"/>
      <c r="AG352" s="4"/>
      <c r="AH352" s="4"/>
      <c r="AI352" s="5"/>
      <c r="AJ352" s="4"/>
      <c r="AK352" s="4" t="s">
        <v>53</v>
      </c>
      <c r="AL352" s="4">
        <f ca="1">MAX(AL5:AL340)</f>
        <v>60</v>
      </c>
      <c r="AM352" s="4"/>
      <c r="AN352" s="4"/>
      <c r="AO352" s="30"/>
      <c r="AP352" s="5"/>
      <c r="AQ352" s="5"/>
      <c r="AR352" s="30" t="s">
        <v>58</v>
      </c>
      <c r="AS352" s="5">
        <f ca="1">AS351/COUNTIF(AR5:AR340, 1)</f>
        <v>6.171646302660026E-4</v>
      </c>
      <c r="AT352" s="5">
        <f ca="1">AT351/COUNTIF(AR5:AR340, 1)</f>
        <v>1.9741552119129434E-3</v>
      </c>
      <c r="AX352">
        <f t="shared" si="300"/>
        <v>348</v>
      </c>
      <c r="AY352" s="33">
        <v>8.3396970854014512E-4</v>
      </c>
    </row>
    <row r="353" spans="1:51">
      <c r="H353" s="28"/>
      <c r="K353" s="28"/>
      <c r="AX353">
        <f t="shared" si="300"/>
        <v>349</v>
      </c>
      <c r="AY353" s="33">
        <v>6.6457458317429469E-4</v>
      </c>
    </row>
    <row r="354" spans="1:51">
      <c r="A354" s="3"/>
      <c r="B354" s="41" t="s">
        <v>60</v>
      </c>
      <c r="C354" s="42" t="s">
        <v>61</v>
      </c>
      <c r="H354" s="28"/>
      <c r="K354" s="28"/>
      <c r="AC354" t="s">
        <v>65</v>
      </c>
      <c r="AD354" t="s">
        <v>66</v>
      </c>
      <c r="AJ354" t="s">
        <v>65</v>
      </c>
      <c r="AK354" t="s">
        <v>66</v>
      </c>
      <c r="AX354">
        <f t="shared" si="300"/>
        <v>350</v>
      </c>
      <c r="AY354" s="33">
        <v>8.2335019727636867E-4</v>
      </c>
    </row>
    <row r="355" spans="1:51">
      <c r="A355" s="32" t="s">
        <v>62</v>
      </c>
      <c r="B355" s="3">
        <v>1</v>
      </c>
      <c r="C355">
        <v>240</v>
      </c>
      <c r="D355" s="40" t="s">
        <v>63</v>
      </c>
      <c r="E355" s="39" t="s">
        <v>64</v>
      </c>
      <c r="AC355">
        <v>0.2</v>
      </c>
      <c r="AD355" t="s">
        <v>69</v>
      </c>
      <c r="AE355">
        <f>'3'!AE445</f>
        <v>30</v>
      </c>
      <c r="AF355">
        <f>'3'!AF445</f>
        <v>60</v>
      </c>
      <c r="AJ355">
        <v>0.2</v>
      </c>
      <c r="AK355" t="s">
        <v>70</v>
      </c>
      <c r="AL355">
        <f>'3'!AL445</f>
        <v>30</v>
      </c>
      <c r="AM355">
        <f>'3'!AM445</f>
        <v>60</v>
      </c>
      <c r="AX355">
        <f t="shared" si="300"/>
        <v>351</v>
      </c>
      <c r="AY355" s="33">
        <v>6.1764191167116525E-4</v>
      </c>
    </row>
    <row r="356" spans="1:51">
      <c r="A356" s="19" t="s">
        <v>67</v>
      </c>
      <c r="B356">
        <v>60</v>
      </c>
      <c r="C356">
        <v>300</v>
      </c>
      <c r="D356" s="40" t="s">
        <v>63</v>
      </c>
      <c r="E356" s="39" t="s">
        <v>68</v>
      </c>
      <c r="AC356">
        <v>0.8</v>
      </c>
      <c r="AD356" t="s">
        <v>73</v>
      </c>
      <c r="AE356">
        <f>'3'!AE446</f>
        <v>20</v>
      </c>
      <c r="AF356">
        <f>'3'!AF446</f>
        <v>50</v>
      </c>
      <c r="AJ356">
        <v>1</v>
      </c>
      <c r="AK356" t="s">
        <v>74</v>
      </c>
      <c r="AL356">
        <f>'3'!AL446</f>
        <v>10</v>
      </c>
      <c r="AM356">
        <f>'3'!AM446</f>
        <v>30</v>
      </c>
      <c r="AX356">
        <f t="shared" si="300"/>
        <v>352</v>
      </c>
      <c r="AY356" s="33">
        <v>6.4810837469777627E-4</v>
      </c>
    </row>
    <row r="357" spans="1:51">
      <c r="A357" t="s">
        <v>71</v>
      </c>
      <c r="B357">
        <v>1</v>
      </c>
      <c r="C357">
        <v>180</v>
      </c>
      <c r="D357" s="40" t="s">
        <v>63</v>
      </c>
      <c r="E357" s="39" t="s">
        <v>72</v>
      </c>
      <c r="AC357">
        <v>1</v>
      </c>
      <c r="AD357" t="s">
        <v>75</v>
      </c>
      <c r="AE357">
        <f>'3'!AE447</f>
        <v>40</v>
      </c>
      <c r="AF357">
        <f>'3'!AF447</f>
        <v>70</v>
      </c>
      <c r="AX357">
        <f t="shared" si="300"/>
        <v>353</v>
      </c>
      <c r="AY357" s="33">
        <v>6.5483008781985264E-4</v>
      </c>
    </row>
    <row r="358" spans="1:51">
      <c r="AX358">
        <f t="shared" si="300"/>
        <v>354</v>
      </c>
      <c r="AY358" s="33">
        <v>5.9258463790252242E-4</v>
      </c>
    </row>
    <row r="359" spans="1:51">
      <c r="AX359">
        <f t="shared" si="300"/>
        <v>355</v>
      </c>
      <c r="AY359" s="33">
        <v>7.6038882525138131E-4</v>
      </c>
    </row>
    <row r="360" spans="1:51">
      <c r="AX360">
        <f t="shared" si="300"/>
        <v>356</v>
      </c>
      <c r="AY360" s="33">
        <v>5.5575442280774963E-4</v>
      </c>
    </row>
    <row r="361" spans="1:51">
      <c r="AX361">
        <f t="shared" si="300"/>
        <v>357</v>
      </c>
      <c r="AY361" s="33">
        <v>6.7054060073820578E-4</v>
      </c>
    </row>
    <row r="362" spans="1:51">
      <c r="AX362">
        <f t="shared" si="300"/>
        <v>358</v>
      </c>
      <c r="AY362" s="33">
        <v>6.2114197530867038E-4</v>
      </c>
    </row>
    <row r="363" spans="1:51">
      <c r="AX363">
        <f t="shared" si="300"/>
        <v>359</v>
      </c>
      <c r="AY363" s="33">
        <v>7.944746722667995E-4</v>
      </c>
    </row>
    <row r="364" spans="1:51">
      <c r="AX364">
        <f t="shared" si="300"/>
        <v>360</v>
      </c>
      <c r="AY364" s="33">
        <v>6.9754677357771052E-4</v>
      </c>
    </row>
    <row r="365" spans="1:51">
      <c r="AX365">
        <f t="shared" si="300"/>
        <v>361</v>
      </c>
      <c r="AY365" s="33">
        <v>8.2836165203003251E-4</v>
      </c>
    </row>
    <row r="366" spans="1:51">
      <c r="AX366">
        <f t="shared" si="300"/>
        <v>362</v>
      </c>
      <c r="AY366" s="33">
        <v>6.2253404607362874E-4</v>
      </c>
    </row>
    <row r="367" spans="1:51">
      <c r="AX367">
        <f t="shared" si="300"/>
        <v>363</v>
      </c>
      <c r="AY367" s="33">
        <v>6.2511932035129729E-4</v>
      </c>
    </row>
    <row r="368" spans="1:51">
      <c r="AX368">
        <f t="shared" si="300"/>
        <v>364</v>
      </c>
      <c r="AY368" s="33">
        <v>7.1357547409955252E-4</v>
      </c>
    </row>
    <row r="369" spans="50:51">
      <c r="AX369">
        <f t="shared" si="300"/>
        <v>365</v>
      </c>
      <c r="AY369" s="33">
        <v>8.4120847651779156E-4</v>
      </c>
    </row>
    <row r="370" spans="50:51">
      <c r="AX370">
        <f t="shared" si="300"/>
        <v>366</v>
      </c>
      <c r="AY370" s="33">
        <v>7.3620656739217132E-4</v>
      </c>
    </row>
    <row r="371" spans="50:51">
      <c r="AX371">
        <f t="shared" si="300"/>
        <v>367</v>
      </c>
      <c r="AY371" s="33">
        <v>7.8174716813036158E-4</v>
      </c>
    </row>
    <row r="372" spans="50:51">
      <c r="AX372">
        <f t="shared" si="300"/>
        <v>368</v>
      </c>
      <c r="AY372" s="33">
        <v>6.9189894361726596E-4</v>
      </c>
    </row>
    <row r="373" spans="50:51">
      <c r="AX373">
        <f t="shared" si="300"/>
        <v>369</v>
      </c>
      <c r="AY373" s="33">
        <v>6.7471681303300855E-4</v>
      </c>
    </row>
    <row r="374" spans="50:51">
      <c r="AX374">
        <f t="shared" si="300"/>
        <v>370</v>
      </c>
      <c r="AY374" s="33">
        <v>9.545628102329794E-4</v>
      </c>
    </row>
    <row r="375" spans="50:51">
      <c r="AX375">
        <f t="shared" si="300"/>
        <v>371</v>
      </c>
      <c r="AY375" s="33">
        <v>6.8648975435920811E-4</v>
      </c>
    </row>
    <row r="376" spans="50:51">
      <c r="AX376">
        <f t="shared" si="300"/>
        <v>372</v>
      </c>
      <c r="AY376" s="33">
        <v>5.6911830215101099E-4</v>
      </c>
    </row>
    <row r="377" spans="50:51">
      <c r="AX377">
        <f t="shared" si="300"/>
        <v>373</v>
      </c>
      <c r="AY377" s="33">
        <v>7.0943903525524715E-4</v>
      </c>
    </row>
    <row r="378" spans="50:51">
      <c r="AX378">
        <f t="shared" si="300"/>
        <v>374</v>
      </c>
      <c r="AY378" s="33">
        <v>7.8095169912190598E-4</v>
      </c>
    </row>
    <row r="379" spans="50:51">
      <c r="AX379">
        <f t="shared" si="300"/>
        <v>375</v>
      </c>
      <c r="AY379" s="33">
        <v>7.736333842433571E-4</v>
      </c>
    </row>
    <row r="380" spans="50:51">
      <c r="AX380">
        <f t="shared" si="300"/>
        <v>376</v>
      </c>
      <c r="AY380" s="33">
        <v>7.3537132493319826E-4</v>
      </c>
    </row>
    <row r="381" spans="50:51">
      <c r="AX381">
        <f t="shared" si="300"/>
        <v>377</v>
      </c>
      <c r="AY381" s="33">
        <v>7.0021159475630059E-4</v>
      </c>
    </row>
    <row r="382" spans="50:51">
      <c r="AX382">
        <f t="shared" si="300"/>
        <v>378</v>
      </c>
      <c r="AY382" s="33">
        <v>5.5392484408813578E-4</v>
      </c>
    </row>
    <row r="383" spans="50:51">
      <c r="AX383">
        <f t="shared" si="300"/>
        <v>379</v>
      </c>
      <c r="AY383" s="33">
        <v>7.2809278350516521E-4</v>
      </c>
    </row>
    <row r="384" spans="50:51">
      <c r="AX384">
        <f t="shared" si="300"/>
        <v>380</v>
      </c>
      <c r="AY384" s="33">
        <v>9.5297187221581069E-4</v>
      </c>
    </row>
    <row r="385" spans="50:51">
      <c r="AX385">
        <f t="shared" si="300"/>
        <v>381</v>
      </c>
      <c r="AY385" s="33">
        <v>6.6238704340083735E-4</v>
      </c>
    </row>
    <row r="386" spans="50:51">
      <c r="AX386">
        <f t="shared" si="300"/>
        <v>382</v>
      </c>
      <c r="AY386" s="33">
        <v>8.856751940944464E-4</v>
      </c>
    </row>
    <row r="387" spans="50:51">
      <c r="AX387">
        <f t="shared" si="300"/>
        <v>383</v>
      </c>
      <c r="AY387" s="33">
        <v>8.9852201858216707E-4</v>
      </c>
    </row>
    <row r="388" spans="50:51">
      <c r="AX388">
        <f t="shared" si="300"/>
        <v>384</v>
      </c>
      <c r="AY388" s="33">
        <v>7.0359233804257284E-4</v>
      </c>
    </row>
    <row r="389" spans="50:51">
      <c r="AX389">
        <f t="shared" si="300"/>
        <v>385</v>
      </c>
      <c r="AY389" s="33">
        <v>5.8196512663871583E-4</v>
      </c>
    </row>
    <row r="390" spans="50:51">
      <c r="AX390">
        <f t="shared" si="300"/>
        <v>386</v>
      </c>
      <c r="AY390" s="33">
        <v>8.1714553900992211E-4</v>
      </c>
    </row>
    <row r="391" spans="50:51">
      <c r="AX391">
        <f t="shared" si="300"/>
        <v>387</v>
      </c>
      <c r="AY391" s="33">
        <v>7.5211594756270975E-4</v>
      </c>
    </row>
    <row r="392" spans="50:51">
      <c r="AX392">
        <f t="shared" si="300"/>
        <v>388</v>
      </c>
      <c r="AY392" s="33">
        <v>7.3393948071788723E-4</v>
      </c>
    </row>
    <row r="393" spans="50:51">
      <c r="AX393">
        <f t="shared" si="300"/>
        <v>389</v>
      </c>
      <c r="AY393" s="33">
        <v>1.0705819651268451E-3</v>
      </c>
    </row>
    <row r="394" spans="50:51">
      <c r="AX394">
        <f t="shared" si="300"/>
        <v>390</v>
      </c>
      <c r="AY394" s="33">
        <v>6.1971013109338353E-4</v>
      </c>
    </row>
    <row r="395" spans="50:51">
      <c r="AX395">
        <f t="shared" si="300"/>
        <v>391</v>
      </c>
      <c r="AY395" s="33">
        <v>6.4520491281662472E-4</v>
      </c>
    </row>
    <row r="396" spans="50:51">
      <c r="AX396">
        <f t="shared" si="300"/>
        <v>392</v>
      </c>
      <c r="AY396" s="33">
        <v>7.8441198930892606E-4</v>
      </c>
    </row>
    <row r="397" spans="50:51">
      <c r="AX397">
        <f t="shared" si="300"/>
        <v>393</v>
      </c>
      <c r="AY397" s="33">
        <v>5.6231704212804563E-4</v>
      </c>
    </row>
    <row r="398" spans="50:51">
      <c r="AX398">
        <f t="shared" si="300"/>
        <v>394</v>
      </c>
      <c r="AY398" s="33">
        <v>7.4392261677488144E-4</v>
      </c>
    </row>
    <row r="399" spans="50:51">
      <c r="AX399">
        <f t="shared" ref="AX399:AX462" si="301">AX398+1</f>
        <v>395</v>
      </c>
      <c r="AY399" s="33">
        <v>8.3389016163936487E-4</v>
      </c>
    </row>
    <row r="400" spans="50:51">
      <c r="AX400">
        <f t="shared" si="301"/>
        <v>396</v>
      </c>
      <c r="AY400" s="33">
        <v>6.4938112511137166E-4</v>
      </c>
    </row>
    <row r="401" spans="50:51">
      <c r="AX401">
        <f t="shared" si="301"/>
        <v>397</v>
      </c>
      <c r="AY401" s="33">
        <v>5.1311728395064089E-4</v>
      </c>
    </row>
    <row r="402" spans="50:51">
      <c r="AX402">
        <f t="shared" si="301"/>
        <v>398</v>
      </c>
      <c r="AY402" s="33">
        <v>9.3602838233430429E-4</v>
      </c>
    </row>
    <row r="403" spans="50:51">
      <c r="AX403">
        <f t="shared" si="301"/>
        <v>399</v>
      </c>
      <c r="AY403" s="33">
        <v>7.3274627720510126E-4</v>
      </c>
    </row>
    <row r="404" spans="50:51">
      <c r="AX404">
        <f t="shared" si="301"/>
        <v>400</v>
      </c>
      <c r="AY404" s="33">
        <v>7.7057082856060559E-4</v>
      </c>
    </row>
    <row r="405" spans="50:51">
      <c r="AX405">
        <f t="shared" si="301"/>
        <v>401</v>
      </c>
      <c r="AY405" s="33">
        <v>8.233104238259361E-4</v>
      </c>
    </row>
    <row r="406" spans="50:51">
      <c r="AX406">
        <f t="shared" si="301"/>
        <v>402</v>
      </c>
      <c r="AY406" s="33">
        <v>7.1635961562941546E-4</v>
      </c>
    </row>
    <row r="407" spans="50:51">
      <c r="AX407">
        <f t="shared" si="301"/>
        <v>403</v>
      </c>
      <c r="AY407" s="33">
        <v>8.4633925162290664E-4</v>
      </c>
    </row>
    <row r="408" spans="50:51">
      <c r="AX408">
        <f t="shared" si="301"/>
        <v>404</v>
      </c>
      <c r="AY408" s="33">
        <v>8.9569810360198073E-4</v>
      </c>
    </row>
    <row r="409" spans="50:51">
      <c r="AX409">
        <f t="shared" si="301"/>
        <v>405</v>
      </c>
      <c r="AY409" s="33">
        <v>7.1397320860385534E-4</v>
      </c>
    </row>
    <row r="410" spans="50:51">
      <c r="AX410">
        <f t="shared" si="301"/>
        <v>406</v>
      </c>
      <c r="AY410" s="33">
        <v>6.9337056128301335E-4</v>
      </c>
    </row>
    <row r="411" spans="50:51">
      <c r="AX411">
        <f t="shared" si="301"/>
        <v>407</v>
      </c>
      <c r="AY411" s="33">
        <v>6.516084383352543E-4</v>
      </c>
    </row>
    <row r="412" spans="50:51">
      <c r="AX412">
        <f t="shared" si="301"/>
        <v>408</v>
      </c>
      <c r="AY412" s="33">
        <v>7.0037068855803705E-4</v>
      </c>
    </row>
    <row r="413" spans="50:51">
      <c r="AX413">
        <f t="shared" si="301"/>
        <v>409</v>
      </c>
      <c r="AY413" s="33">
        <v>7.3183148784534133E-4</v>
      </c>
    </row>
    <row r="414" spans="50:51">
      <c r="AX414">
        <f t="shared" si="301"/>
        <v>410</v>
      </c>
      <c r="AY414" s="33">
        <v>6.9261486572483105E-4</v>
      </c>
    </row>
    <row r="415" spans="50:51">
      <c r="AX415">
        <f t="shared" si="301"/>
        <v>411</v>
      </c>
      <c r="AY415" s="33">
        <v>7.3370084001533106E-4</v>
      </c>
    </row>
    <row r="416" spans="50:51">
      <c r="AX416">
        <f t="shared" si="301"/>
        <v>412</v>
      </c>
      <c r="AY416" s="33">
        <v>7.0721172203131605E-4</v>
      </c>
    </row>
    <row r="417" spans="50:51">
      <c r="AX417">
        <f t="shared" si="301"/>
        <v>413</v>
      </c>
      <c r="AY417" s="33">
        <v>7.5720694921731961E-4</v>
      </c>
    </row>
    <row r="418" spans="50:51">
      <c r="AX418">
        <f t="shared" si="301"/>
        <v>414</v>
      </c>
      <c r="AY418" s="33">
        <v>8.3528223240428344E-4</v>
      </c>
    </row>
    <row r="419" spans="50:51">
      <c r="AX419">
        <f t="shared" si="301"/>
        <v>415</v>
      </c>
      <c r="AY419" s="33">
        <v>6.4651743668069973E-4</v>
      </c>
    </row>
    <row r="420" spans="50:51">
      <c r="AX420">
        <f t="shared" si="301"/>
        <v>416</v>
      </c>
      <c r="AY420" s="33">
        <v>6.9173984981548114E-4</v>
      </c>
    </row>
    <row r="421" spans="50:51">
      <c r="AX421">
        <f t="shared" si="301"/>
        <v>417</v>
      </c>
      <c r="AY421" s="33">
        <v>6.0873265877568251E-4</v>
      </c>
    </row>
    <row r="422" spans="50:51">
      <c r="AX422">
        <f t="shared" si="301"/>
        <v>418</v>
      </c>
      <c r="AY422" s="33">
        <v>6.0368143057154587E-4</v>
      </c>
    </row>
    <row r="423" spans="50:51">
      <c r="AX423">
        <f t="shared" si="301"/>
        <v>419</v>
      </c>
      <c r="AY423" s="33">
        <v>6.4242077128677977E-4</v>
      </c>
    </row>
    <row r="424" spans="50:51">
      <c r="AX424">
        <f t="shared" si="301"/>
        <v>420</v>
      </c>
      <c r="AY424" s="33">
        <v>6.938478426880703E-4</v>
      </c>
    </row>
    <row r="425" spans="50:51">
      <c r="AX425">
        <f t="shared" si="301"/>
        <v>421</v>
      </c>
      <c r="AY425" s="33">
        <v>8.4494718085786067E-4</v>
      </c>
    </row>
    <row r="426" spans="50:51">
      <c r="AX426">
        <f t="shared" si="301"/>
        <v>422</v>
      </c>
      <c r="AY426" s="33">
        <v>5.9274373170426875E-4</v>
      </c>
    </row>
    <row r="427" spans="50:51">
      <c r="AX427">
        <f t="shared" si="301"/>
        <v>423</v>
      </c>
      <c r="AY427" s="33">
        <v>8.3404925544106306E-4</v>
      </c>
    </row>
    <row r="428" spans="50:51">
      <c r="AX428">
        <f t="shared" si="301"/>
        <v>424</v>
      </c>
      <c r="AY428" s="33">
        <v>6.4357420134921145E-4</v>
      </c>
    </row>
    <row r="429" spans="50:51">
      <c r="AX429">
        <f t="shared" si="301"/>
        <v>425</v>
      </c>
      <c r="AY429" s="33">
        <v>8.9072642229856872E-4</v>
      </c>
    </row>
    <row r="430" spans="50:51">
      <c r="AX430">
        <f t="shared" si="301"/>
        <v>426</v>
      </c>
      <c r="AY430" s="33">
        <v>6.8979095074462216E-4</v>
      </c>
    </row>
    <row r="431" spans="50:51">
      <c r="AX431">
        <f t="shared" si="301"/>
        <v>427</v>
      </c>
      <c r="AY431" s="33">
        <v>6.6043814432993739E-4</v>
      </c>
    </row>
    <row r="432" spans="50:51">
      <c r="AX432">
        <f t="shared" si="301"/>
        <v>428</v>
      </c>
      <c r="AY432" s="33">
        <v>6.6556891943496074E-4</v>
      </c>
    </row>
    <row r="433" spans="50:51">
      <c r="AX433">
        <f t="shared" si="301"/>
        <v>429</v>
      </c>
      <c r="AY433" s="33">
        <v>6.4961976581391948E-4</v>
      </c>
    </row>
    <row r="434" spans="50:51">
      <c r="AX434">
        <f t="shared" si="301"/>
        <v>430</v>
      </c>
      <c r="AY434" s="33">
        <v>6.2647161766585257E-4</v>
      </c>
    </row>
    <row r="435" spans="50:51">
      <c r="AX435">
        <f t="shared" si="301"/>
        <v>431</v>
      </c>
      <c r="AY435" s="33">
        <v>7.1397320860379907E-4</v>
      </c>
    </row>
    <row r="436" spans="50:51">
      <c r="AX436">
        <f t="shared" si="301"/>
        <v>432</v>
      </c>
      <c r="AY436" s="33">
        <v>6.596426753213725E-4</v>
      </c>
    </row>
    <row r="437" spans="50:51">
      <c r="AX437">
        <f t="shared" si="301"/>
        <v>433</v>
      </c>
      <c r="AY437" s="33">
        <v>6.4369352170044725E-4</v>
      </c>
    </row>
    <row r="438" spans="50:51">
      <c r="AX438">
        <f t="shared" si="301"/>
        <v>434</v>
      </c>
      <c r="AY438" s="33">
        <v>6.6123361333847864E-4</v>
      </c>
    </row>
    <row r="439" spans="50:51">
      <c r="AX439">
        <f t="shared" si="301"/>
        <v>435</v>
      </c>
      <c r="AY439" s="33">
        <v>6.3144329896910444E-4</v>
      </c>
    </row>
    <row r="440" spans="50:51">
      <c r="AX440">
        <f t="shared" si="301"/>
        <v>436</v>
      </c>
      <c r="AY440" s="33">
        <v>6.5467099401818048E-4</v>
      </c>
    </row>
    <row r="441" spans="50:51">
      <c r="AX441">
        <f t="shared" si="301"/>
        <v>437</v>
      </c>
      <c r="AY441" s="33">
        <v>8.1917398498160385E-4</v>
      </c>
    </row>
    <row r="442" spans="50:51">
      <c r="AX442">
        <f t="shared" si="301"/>
        <v>438</v>
      </c>
      <c r="AY442" s="33">
        <v>7.1572324042268949E-4</v>
      </c>
    </row>
    <row r="443" spans="50:51">
      <c r="AX443">
        <f t="shared" si="301"/>
        <v>439</v>
      </c>
      <c r="AY443" s="33">
        <v>7.325474099530297E-4</v>
      </c>
    </row>
    <row r="444" spans="50:51">
      <c r="AX444">
        <f t="shared" si="301"/>
        <v>440</v>
      </c>
      <c r="AY444" s="33">
        <v>8.3385038818895312E-4</v>
      </c>
    </row>
    <row r="445" spans="50:51">
      <c r="AX445">
        <f t="shared" si="301"/>
        <v>441</v>
      </c>
      <c r="AY445" s="33">
        <v>6.1036337024312571E-4</v>
      </c>
    </row>
    <row r="446" spans="50:51">
      <c r="AX446">
        <f t="shared" si="301"/>
        <v>442</v>
      </c>
      <c r="AY446" s="33">
        <v>9.6923921344044305E-4</v>
      </c>
    </row>
    <row r="447" spans="50:51">
      <c r="AX447">
        <f t="shared" si="301"/>
        <v>443</v>
      </c>
      <c r="AY447" s="33">
        <v>7.5279209622000122E-4</v>
      </c>
    </row>
    <row r="448" spans="50:51">
      <c r="AX448">
        <f t="shared" si="301"/>
        <v>444</v>
      </c>
      <c r="AY448" s="33">
        <v>7.5275232276951585E-4</v>
      </c>
    </row>
    <row r="449" spans="50:51">
      <c r="AX449">
        <f t="shared" si="301"/>
        <v>445</v>
      </c>
      <c r="AY449" s="33">
        <v>1.0742808960163476E-3</v>
      </c>
    </row>
    <row r="450" spans="50:51">
      <c r="AX450">
        <f t="shared" si="301"/>
        <v>446</v>
      </c>
      <c r="AY450" s="33">
        <v>6.6938717067586105E-4</v>
      </c>
    </row>
    <row r="451" spans="50:51">
      <c r="AX451">
        <f t="shared" si="301"/>
        <v>447</v>
      </c>
      <c r="AY451" s="33">
        <v>5.5861811123843815E-4</v>
      </c>
    </row>
    <row r="452" spans="50:51">
      <c r="AX452">
        <f t="shared" si="301"/>
        <v>448</v>
      </c>
      <c r="AY452" s="33">
        <v>6.4874474990461197E-4</v>
      </c>
    </row>
    <row r="453" spans="50:51">
      <c r="AX453">
        <f t="shared" si="301"/>
        <v>449</v>
      </c>
      <c r="AY453" s="33">
        <v>7.2491090747109268E-4</v>
      </c>
    </row>
    <row r="454" spans="50:51">
      <c r="AX454">
        <f t="shared" si="301"/>
        <v>450</v>
      </c>
      <c r="AY454" s="33">
        <v>9.3042032582409432E-4</v>
      </c>
    </row>
    <row r="455" spans="50:51">
      <c r="AX455">
        <f t="shared" si="301"/>
        <v>451</v>
      </c>
      <c r="AY455" s="33">
        <v>6.1477822324045917E-4</v>
      </c>
    </row>
    <row r="456" spans="50:51">
      <c r="AX456">
        <f t="shared" si="301"/>
        <v>452</v>
      </c>
      <c r="AY456" s="33">
        <v>6.2130106911038505E-4</v>
      </c>
    </row>
    <row r="457" spans="50:51">
      <c r="AX457">
        <f t="shared" si="301"/>
        <v>453</v>
      </c>
      <c r="AY457" s="33">
        <v>8.3269695812655299E-4</v>
      </c>
    </row>
    <row r="458" spans="50:51">
      <c r="AX458">
        <f t="shared" si="301"/>
        <v>454</v>
      </c>
      <c r="AY458" s="33">
        <v>7.5665012091140382E-4</v>
      </c>
    </row>
    <row r="459" spans="50:51">
      <c r="AX459">
        <f t="shared" si="301"/>
        <v>455</v>
      </c>
      <c r="AY459" s="33">
        <v>6.6119383988804379E-4</v>
      </c>
    </row>
    <row r="460" spans="50:51">
      <c r="AX460">
        <f t="shared" si="301"/>
        <v>456</v>
      </c>
      <c r="AY460" s="33">
        <v>6.9130234186079399E-4</v>
      </c>
    </row>
    <row r="461" spans="50:51">
      <c r="AX461">
        <f t="shared" si="301"/>
        <v>457</v>
      </c>
      <c r="AY461" s="33">
        <v>6.1644870815835576E-4</v>
      </c>
    </row>
    <row r="462" spans="50:51">
      <c r="AX462">
        <f t="shared" si="301"/>
        <v>458</v>
      </c>
      <c r="AY462" s="33">
        <v>7.7283791523489196E-4</v>
      </c>
    </row>
    <row r="463" spans="50:51">
      <c r="AX463">
        <f t="shared" ref="AX463:AX526" si="302">AX462+1</f>
        <v>459</v>
      </c>
      <c r="AY463" s="33">
        <v>6.682337406135752E-4</v>
      </c>
    </row>
    <row r="464" spans="50:51">
      <c r="AX464">
        <f t="shared" si="302"/>
        <v>460</v>
      </c>
      <c r="AY464" s="33">
        <v>6.1978967799415511E-4</v>
      </c>
    </row>
    <row r="465" spans="50:51">
      <c r="AX465">
        <f t="shared" si="302"/>
        <v>461</v>
      </c>
      <c r="AY465" s="33">
        <v>1.0166491663485368E-3</v>
      </c>
    </row>
    <row r="466" spans="50:51">
      <c r="AX466">
        <f t="shared" si="302"/>
        <v>462</v>
      </c>
      <c r="AY466" s="33">
        <v>7.9379852360956615E-4</v>
      </c>
    </row>
    <row r="467" spans="50:51">
      <c r="AX467">
        <f t="shared" si="302"/>
        <v>463</v>
      </c>
      <c r="AY467" s="33">
        <v>9.2918734886104264E-4</v>
      </c>
    </row>
    <row r="468" spans="50:51">
      <c r="AX468">
        <f t="shared" si="302"/>
        <v>464</v>
      </c>
      <c r="AY468" s="33">
        <v>7.2876893216246568E-4</v>
      </c>
    </row>
    <row r="469" spans="50:51">
      <c r="AX469">
        <f t="shared" si="302"/>
        <v>465</v>
      </c>
      <c r="AY469" s="33">
        <v>5.9628356879220547E-4</v>
      </c>
    </row>
    <row r="470" spans="50:51">
      <c r="AX470">
        <f t="shared" si="302"/>
        <v>466</v>
      </c>
      <c r="AY470" s="33">
        <v>7.4463853888256611E-4</v>
      </c>
    </row>
    <row r="471" spans="50:51">
      <c r="AX471">
        <f t="shared" si="302"/>
        <v>467</v>
      </c>
      <c r="AY471" s="33">
        <v>9.3376129566001163E-4</v>
      </c>
    </row>
    <row r="472" spans="50:51">
      <c r="AX472">
        <f t="shared" si="302"/>
        <v>468</v>
      </c>
      <c r="AY472" s="33">
        <v>8.45623329515153E-4</v>
      </c>
    </row>
    <row r="473" spans="50:51">
      <c r="AX473">
        <f t="shared" si="302"/>
        <v>469</v>
      </c>
      <c r="AY473" s="33">
        <v>1.0885595647195834E-3</v>
      </c>
    </row>
    <row r="474" spans="50:51">
      <c r="AX474">
        <f t="shared" si="302"/>
        <v>470</v>
      </c>
      <c r="AY474" s="33">
        <v>6.9356942853511733E-4</v>
      </c>
    </row>
    <row r="475" spans="50:51">
      <c r="AX475">
        <f t="shared" si="302"/>
        <v>471</v>
      </c>
      <c r="AY475" s="33">
        <v>6.6898943617163498E-4</v>
      </c>
    </row>
    <row r="476" spans="50:51">
      <c r="AX476">
        <f t="shared" si="302"/>
        <v>472</v>
      </c>
      <c r="AY476" s="33">
        <v>6.4126734122445337E-4</v>
      </c>
    </row>
    <row r="477" spans="50:51">
      <c r="AX477">
        <f t="shared" si="302"/>
        <v>473</v>
      </c>
      <c r="AY477" s="33">
        <v>7.0239913452974187E-4</v>
      </c>
    </row>
    <row r="478" spans="50:51">
      <c r="AX478">
        <f t="shared" si="302"/>
        <v>474</v>
      </c>
      <c r="AY478" s="33">
        <v>5.8240263459338108E-4</v>
      </c>
    </row>
    <row r="479" spans="50:51">
      <c r="AX479">
        <f t="shared" si="302"/>
        <v>475</v>
      </c>
      <c r="AY479" s="33">
        <v>7.8556541937137639E-4</v>
      </c>
    </row>
    <row r="480" spans="50:51">
      <c r="AX480">
        <f t="shared" si="302"/>
        <v>476</v>
      </c>
      <c r="AY480" s="33">
        <v>8.7573183148802951E-4</v>
      </c>
    </row>
    <row r="481" spans="50:51">
      <c r="AX481">
        <f t="shared" si="302"/>
        <v>477</v>
      </c>
      <c r="AY481" s="33">
        <v>6.0360188367062772E-4</v>
      </c>
    </row>
    <row r="482" spans="50:51">
      <c r="AX482">
        <f t="shared" si="302"/>
        <v>478</v>
      </c>
      <c r="AY482" s="33">
        <v>6.4866520300374704E-4</v>
      </c>
    </row>
    <row r="483" spans="50:51">
      <c r="AX483">
        <f t="shared" si="302"/>
        <v>479</v>
      </c>
      <c r="AY483" s="33">
        <v>8.6117474863176588E-4</v>
      </c>
    </row>
    <row r="484" spans="50:51">
      <c r="AX484">
        <f t="shared" si="302"/>
        <v>480</v>
      </c>
      <c r="AY484" s="33">
        <v>5.7703321878582216E-4</v>
      </c>
    </row>
    <row r="485" spans="50:51">
      <c r="AX485">
        <f t="shared" si="302"/>
        <v>481</v>
      </c>
      <c r="AY485" s="33">
        <v>6.2034650630017206E-4</v>
      </c>
    </row>
    <row r="486" spans="50:51">
      <c r="AX486">
        <f t="shared" si="302"/>
        <v>482</v>
      </c>
      <c r="AY486" s="33">
        <v>7.5024659539272068E-4</v>
      </c>
    </row>
    <row r="487" spans="50:51">
      <c r="AX487">
        <f t="shared" si="302"/>
        <v>483</v>
      </c>
      <c r="AY487" s="33">
        <v>6.5661989308900281E-4</v>
      </c>
    </row>
    <row r="488" spans="50:51">
      <c r="AX488">
        <f t="shared" si="302"/>
        <v>484</v>
      </c>
      <c r="AY488" s="33">
        <v>6.177612320223965E-4</v>
      </c>
    </row>
    <row r="489" spans="50:51">
      <c r="AX489">
        <f t="shared" si="302"/>
        <v>485</v>
      </c>
      <c r="AY489" s="33">
        <v>7.544625811379042E-4</v>
      </c>
    </row>
    <row r="490" spans="50:51">
      <c r="AX490">
        <f t="shared" si="302"/>
        <v>486</v>
      </c>
      <c r="AY490" s="33">
        <v>7.0916062110222479E-4</v>
      </c>
    </row>
    <row r="491" spans="50:51">
      <c r="AX491">
        <f t="shared" si="302"/>
        <v>487</v>
      </c>
      <c r="AY491" s="33">
        <v>8.6268613974806749E-4</v>
      </c>
    </row>
    <row r="492" spans="50:51">
      <c r="AX492">
        <f t="shared" si="302"/>
        <v>488</v>
      </c>
      <c r="AY492" s="33">
        <v>6.3907980145093695E-4</v>
      </c>
    </row>
    <row r="493" spans="50:51">
      <c r="AX493">
        <f t="shared" si="302"/>
        <v>489</v>
      </c>
      <c r="AY493" s="33">
        <v>6.882795596283869E-4</v>
      </c>
    </row>
    <row r="494" spans="50:51">
      <c r="AX494">
        <f t="shared" si="302"/>
        <v>490</v>
      </c>
      <c r="AY494" s="33">
        <v>6.7579069619450385E-4</v>
      </c>
    </row>
    <row r="495" spans="50:51">
      <c r="AX495">
        <f t="shared" si="302"/>
        <v>491</v>
      </c>
      <c r="AY495" s="33">
        <v>6.4401170930383496E-4</v>
      </c>
    </row>
    <row r="496" spans="50:51">
      <c r="AX496">
        <f t="shared" si="302"/>
        <v>492</v>
      </c>
      <c r="AY496" s="33">
        <v>6.8513745704470129E-4</v>
      </c>
    </row>
    <row r="497" spans="50:51">
      <c r="AX497">
        <f t="shared" si="302"/>
        <v>493</v>
      </c>
      <c r="AY497" s="33">
        <v>7.5466144839005751E-4</v>
      </c>
    </row>
    <row r="498" spans="50:51">
      <c r="AX498">
        <f t="shared" si="302"/>
        <v>494</v>
      </c>
      <c r="AY498" s="33">
        <v>6.388411607483953E-4</v>
      </c>
    </row>
    <row r="499" spans="50:51">
      <c r="AX499">
        <f t="shared" si="302"/>
        <v>495</v>
      </c>
      <c r="AY499" s="33">
        <v>7.0387075219556982E-4</v>
      </c>
    </row>
    <row r="500" spans="50:51">
      <c r="AX500">
        <f t="shared" si="302"/>
        <v>496</v>
      </c>
      <c r="AY500" s="33">
        <v>6.743190785287621E-4</v>
      </c>
    </row>
    <row r="501" spans="50:51">
      <c r="AX501">
        <f t="shared" si="302"/>
        <v>497</v>
      </c>
      <c r="AY501" s="33">
        <v>6.3128420516745483E-4</v>
      </c>
    </row>
    <row r="502" spans="50:51">
      <c r="AX502">
        <f t="shared" si="302"/>
        <v>498</v>
      </c>
      <c r="AY502" s="33">
        <v>1.0806844215349109E-3</v>
      </c>
    </row>
    <row r="503" spans="50:51">
      <c r="AX503">
        <f t="shared" si="302"/>
        <v>499</v>
      </c>
      <c r="AY503" s="33">
        <v>7.1218340333467503E-4</v>
      </c>
    </row>
    <row r="504" spans="50:51">
      <c r="AX504">
        <f t="shared" si="302"/>
        <v>500</v>
      </c>
      <c r="AY504" s="33">
        <v>7.4511582028777539E-4</v>
      </c>
    </row>
    <row r="505" spans="50:51">
      <c r="AX505">
        <f t="shared" si="302"/>
        <v>501</v>
      </c>
      <c r="AY505" s="33">
        <v>9.5456281023319298E-4</v>
      </c>
    </row>
    <row r="506" spans="50:51">
      <c r="AX506">
        <f t="shared" si="302"/>
        <v>502</v>
      </c>
      <c r="AY506" s="33">
        <v>8.4331646939042387E-4</v>
      </c>
    </row>
    <row r="507" spans="50:51">
      <c r="AX507">
        <f t="shared" si="302"/>
        <v>503</v>
      </c>
      <c r="AY507" s="33">
        <v>8.9724926816854209E-4</v>
      </c>
    </row>
    <row r="508" spans="50:51">
      <c r="AX508">
        <f t="shared" si="302"/>
        <v>504</v>
      </c>
      <c r="AY508" s="33">
        <v>7.9129279623265595E-4</v>
      </c>
    </row>
    <row r="509" spans="50:51">
      <c r="AX509">
        <f t="shared" si="302"/>
        <v>505</v>
      </c>
      <c r="AY509" s="33">
        <v>6.2881825124095291E-4</v>
      </c>
    </row>
    <row r="510" spans="50:51">
      <c r="AX510">
        <f t="shared" si="302"/>
        <v>506</v>
      </c>
      <c r="AY510" s="33">
        <v>8.4295850833656218E-4</v>
      </c>
    </row>
    <row r="511" spans="50:51">
      <c r="AX511">
        <f t="shared" si="302"/>
        <v>507</v>
      </c>
      <c r="AY511" s="33">
        <v>6.932910143820773E-4</v>
      </c>
    </row>
    <row r="512" spans="50:51">
      <c r="AX512">
        <f t="shared" si="302"/>
        <v>508</v>
      </c>
      <c r="AY512" s="33">
        <v>7.2821210385647984E-4</v>
      </c>
    </row>
    <row r="513" spans="50:51">
      <c r="AX513">
        <f t="shared" si="302"/>
        <v>509</v>
      </c>
      <c r="AY513" s="33">
        <v>6.7622820414920857E-4</v>
      </c>
    </row>
    <row r="514" spans="50:51">
      <c r="AX514">
        <f t="shared" si="302"/>
        <v>510</v>
      </c>
      <c r="AY514" s="33">
        <v>6.0300528191425094E-4</v>
      </c>
    </row>
    <row r="515" spans="50:51">
      <c r="AX515">
        <f t="shared" si="302"/>
        <v>511</v>
      </c>
      <c r="AY515" s="33">
        <v>7.3735999745452093E-4</v>
      </c>
    </row>
    <row r="516" spans="50:51">
      <c r="AX516">
        <f t="shared" si="302"/>
        <v>512</v>
      </c>
      <c r="AY516" s="33">
        <v>6.4214235713380588E-4</v>
      </c>
    </row>
    <row r="517" spans="50:51">
      <c r="AX517">
        <f t="shared" si="302"/>
        <v>513</v>
      </c>
      <c r="AY517" s="33">
        <v>6.7937030673289591E-4</v>
      </c>
    </row>
    <row r="518" spans="50:51">
      <c r="AX518">
        <f t="shared" si="302"/>
        <v>514</v>
      </c>
      <c r="AY518" s="33">
        <v>5.327255950108602E-4</v>
      </c>
    </row>
    <row r="519" spans="50:51">
      <c r="AX519">
        <f t="shared" si="302"/>
        <v>515</v>
      </c>
      <c r="AY519" s="33">
        <v>7.0689353442800196E-4</v>
      </c>
    </row>
    <row r="520" spans="50:51">
      <c r="AX520">
        <f t="shared" si="302"/>
        <v>516</v>
      </c>
      <c r="AY520" s="33">
        <v>6.9078528700525438E-4</v>
      </c>
    </row>
    <row r="521" spans="50:51">
      <c r="AX521">
        <f t="shared" si="302"/>
        <v>517</v>
      </c>
      <c r="AY521" s="33">
        <v>6.4512536591576836E-4</v>
      </c>
    </row>
    <row r="522" spans="50:51">
      <c r="AX522">
        <f t="shared" si="302"/>
        <v>518</v>
      </c>
      <c r="AY522" s="33">
        <v>6.1282932416959542E-4</v>
      </c>
    </row>
    <row r="523" spans="50:51">
      <c r="AX523">
        <f t="shared" si="302"/>
        <v>519</v>
      </c>
      <c r="AY523" s="33">
        <v>6.7575092274410468E-4</v>
      </c>
    </row>
    <row r="524" spans="50:51">
      <c r="AX524">
        <f t="shared" si="302"/>
        <v>520</v>
      </c>
      <c r="AY524" s="33">
        <v>6.246420389462166E-4</v>
      </c>
    </row>
    <row r="525" spans="50:51">
      <c r="AX525">
        <f t="shared" si="302"/>
        <v>521</v>
      </c>
      <c r="AY525" s="33">
        <v>6.2750572737691748E-4</v>
      </c>
    </row>
    <row r="526" spans="50:51">
      <c r="AX526">
        <f t="shared" si="302"/>
        <v>522</v>
      </c>
      <c r="AY526" s="33">
        <v>7.7530386916129109E-4</v>
      </c>
    </row>
    <row r="527" spans="50:51">
      <c r="AX527">
        <f t="shared" ref="AX527:AX590" si="303">AX526+1</f>
        <v>523</v>
      </c>
      <c r="AY527" s="33">
        <v>5.8435153366427899E-4</v>
      </c>
    </row>
    <row r="528" spans="50:51">
      <c r="AX528">
        <f t="shared" si="303"/>
        <v>524</v>
      </c>
      <c r="AY528" s="33">
        <v>6.6298364515725446E-4</v>
      </c>
    </row>
    <row r="529" spans="50:51">
      <c r="AX529">
        <f t="shared" si="303"/>
        <v>525</v>
      </c>
      <c r="AY529" s="33">
        <v>5.8729476899580186E-4</v>
      </c>
    </row>
    <row r="530" spans="50:51">
      <c r="AX530">
        <f t="shared" si="303"/>
        <v>526</v>
      </c>
      <c r="AY530" s="33">
        <v>7.0331392388956642E-4</v>
      </c>
    </row>
    <row r="531" spans="50:51">
      <c r="AX531">
        <f t="shared" si="303"/>
        <v>527</v>
      </c>
      <c r="AY531" s="33">
        <v>6.3721044928096023E-4</v>
      </c>
    </row>
    <row r="532" spans="50:51">
      <c r="AX532">
        <f t="shared" si="303"/>
        <v>528</v>
      </c>
      <c r="AY532" s="33">
        <v>8.0620784014262764E-4</v>
      </c>
    </row>
    <row r="533" spans="50:51">
      <c r="AX533">
        <f t="shared" si="303"/>
        <v>529</v>
      </c>
      <c r="AY533" s="33">
        <v>7.5700808196514321E-4</v>
      </c>
    </row>
    <row r="534" spans="50:51">
      <c r="AX534">
        <f t="shared" si="303"/>
        <v>530</v>
      </c>
      <c r="AY534" s="33">
        <v>7.4992840778928798E-4</v>
      </c>
    </row>
    <row r="535" spans="50:51">
      <c r="AX535">
        <f t="shared" si="303"/>
        <v>531</v>
      </c>
      <c r="AY535" s="33">
        <v>9.0838583428796808E-4</v>
      </c>
    </row>
    <row r="536" spans="50:51">
      <c r="AX536">
        <f t="shared" si="303"/>
        <v>532</v>
      </c>
      <c r="AY536" s="33">
        <v>8.8261263841160186E-4</v>
      </c>
    </row>
    <row r="537" spans="50:51">
      <c r="AX537">
        <f t="shared" si="303"/>
        <v>533</v>
      </c>
      <c r="AY537" s="33">
        <v>6.289375715922349E-4</v>
      </c>
    </row>
    <row r="538" spans="50:51">
      <c r="AX538">
        <f t="shared" si="303"/>
        <v>534</v>
      </c>
      <c r="AY538" s="33">
        <v>6.8688748886345683E-4</v>
      </c>
    </row>
    <row r="539" spans="50:51">
      <c r="AX539">
        <f t="shared" si="303"/>
        <v>535</v>
      </c>
      <c r="AY539" s="33">
        <v>6.5236413389336678E-4</v>
      </c>
    </row>
    <row r="540" spans="50:51">
      <c r="AX540">
        <f t="shared" si="303"/>
        <v>536</v>
      </c>
      <c r="AY540" s="33">
        <v>7.002911416571679E-4</v>
      </c>
    </row>
    <row r="541" spans="50:51">
      <c r="AX541">
        <f t="shared" si="303"/>
        <v>537</v>
      </c>
      <c r="AY541" s="33">
        <v>5.4915203003691438E-4</v>
      </c>
    </row>
    <row r="542" spans="50:51">
      <c r="AX542">
        <f t="shared" si="303"/>
        <v>538</v>
      </c>
      <c r="AY542" s="33">
        <v>6.1171566755764955E-4</v>
      </c>
    </row>
    <row r="543" spans="50:51">
      <c r="AX543">
        <f t="shared" si="303"/>
        <v>539</v>
      </c>
      <c r="AY543" s="33">
        <v>8.8328878706891631E-4</v>
      </c>
    </row>
    <row r="544" spans="50:51">
      <c r="AX544">
        <f t="shared" si="303"/>
        <v>540</v>
      </c>
      <c r="AY544" s="33">
        <v>6.8199535446102869E-4</v>
      </c>
    </row>
    <row r="545" spans="50:51">
      <c r="AX545">
        <f t="shared" si="303"/>
        <v>541</v>
      </c>
      <c r="AY545" s="33">
        <v>6.8867729413264907E-4</v>
      </c>
    </row>
    <row r="546" spans="50:51">
      <c r="AX546">
        <f t="shared" si="303"/>
        <v>542</v>
      </c>
      <c r="AY546" s="33">
        <v>6.2603410971110828E-4</v>
      </c>
    </row>
    <row r="547" spans="50:51">
      <c r="AX547">
        <f t="shared" si="303"/>
        <v>543</v>
      </c>
      <c r="AY547" s="33">
        <v>6.4007413771164582E-4</v>
      </c>
    </row>
    <row r="548" spans="50:51">
      <c r="AX548">
        <f t="shared" si="303"/>
        <v>544</v>
      </c>
      <c r="AY548" s="33">
        <v>6.4401170930386748E-4</v>
      </c>
    </row>
    <row r="549" spans="50:51">
      <c r="AX549">
        <f t="shared" si="303"/>
        <v>545</v>
      </c>
      <c r="AY549" s="33">
        <v>7.4117824869546992E-4</v>
      </c>
    </row>
    <row r="550" spans="50:51">
      <c r="AX550">
        <f t="shared" si="303"/>
        <v>546</v>
      </c>
      <c r="AY550" s="33">
        <v>1.0514111620212828E-3</v>
      </c>
    </row>
    <row r="551" spans="50:51">
      <c r="AX551">
        <f t="shared" si="303"/>
        <v>547</v>
      </c>
      <c r="AY551" s="33">
        <v>6.1561346569942725E-4</v>
      </c>
    </row>
    <row r="552" spans="50:51">
      <c r="AX552">
        <f t="shared" si="303"/>
        <v>548</v>
      </c>
      <c r="AY552" s="33">
        <v>6.1744304441901877E-4</v>
      </c>
    </row>
    <row r="553" spans="50:51">
      <c r="AX553">
        <f t="shared" si="303"/>
        <v>549</v>
      </c>
      <c r="AY553" s="33">
        <v>7.491727122311652E-4</v>
      </c>
    </row>
    <row r="554" spans="50:51">
      <c r="AX554">
        <f t="shared" si="303"/>
        <v>550</v>
      </c>
      <c r="AY554" s="33">
        <v>5.2811187476138805E-4</v>
      </c>
    </row>
    <row r="555" spans="50:51">
      <c r="AX555">
        <f t="shared" si="303"/>
        <v>551</v>
      </c>
      <c r="AY555" s="33">
        <v>7.28092783505183E-4</v>
      </c>
    </row>
    <row r="556" spans="50:51">
      <c r="AX556">
        <f t="shared" si="303"/>
        <v>552</v>
      </c>
      <c r="AY556" s="33">
        <v>7.6030927835050121E-4</v>
      </c>
    </row>
    <row r="557" spans="50:51">
      <c r="AX557">
        <f t="shared" si="303"/>
        <v>553</v>
      </c>
      <c r="AY557" s="33">
        <v>8.5866902125497863E-4</v>
      </c>
    </row>
    <row r="558" spans="50:51">
      <c r="AX558">
        <f t="shared" si="303"/>
        <v>554</v>
      </c>
      <c r="AY558" s="33">
        <v>7.3791682576049105E-4</v>
      </c>
    </row>
    <row r="559" spans="50:51">
      <c r="AX559">
        <f t="shared" si="303"/>
        <v>555</v>
      </c>
      <c r="AY559" s="33">
        <v>6.4186394298080922E-4</v>
      </c>
    </row>
    <row r="560" spans="50:51">
      <c r="AX560">
        <f t="shared" si="303"/>
        <v>556</v>
      </c>
      <c r="AY560" s="33">
        <v>6.7443839888004073E-4</v>
      </c>
    </row>
    <row r="561" spans="50:51">
      <c r="AX561">
        <f t="shared" si="303"/>
        <v>557</v>
      </c>
      <c r="AY561" s="33">
        <v>5.8299923634980101E-4</v>
      </c>
    </row>
    <row r="562" spans="50:51">
      <c r="AX562">
        <f t="shared" si="303"/>
        <v>558</v>
      </c>
      <c r="AY562" s="33">
        <v>7.3966685757922382E-4</v>
      </c>
    </row>
    <row r="563" spans="50:51">
      <c r="AX563">
        <f t="shared" si="303"/>
        <v>559</v>
      </c>
      <c r="AY563" s="33">
        <v>6.4870497645414579E-4</v>
      </c>
    </row>
    <row r="564" spans="50:51">
      <c r="AX564">
        <f t="shared" si="303"/>
        <v>560</v>
      </c>
      <c r="AY564" s="33">
        <v>6.6362002036400743E-4</v>
      </c>
    </row>
    <row r="565" spans="50:51">
      <c r="AX565">
        <f t="shared" si="303"/>
        <v>561</v>
      </c>
      <c r="AY565" s="33">
        <v>5.6450458190152985E-4</v>
      </c>
    </row>
    <row r="566" spans="50:51">
      <c r="AX566">
        <f t="shared" si="303"/>
        <v>562</v>
      </c>
      <c r="AY566" s="33">
        <v>9.226247295406379E-4</v>
      </c>
    </row>
    <row r="567" spans="50:51">
      <c r="AX567">
        <f t="shared" si="303"/>
        <v>563</v>
      </c>
      <c r="AY567" s="33">
        <v>6.7682480590562221E-4</v>
      </c>
    </row>
    <row r="568" spans="50:51">
      <c r="AX568">
        <f t="shared" si="303"/>
        <v>564</v>
      </c>
      <c r="AY568" s="33">
        <v>6.9627402316405215E-4</v>
      </c>
    </row>
    <row r="569" spans="50:51">
      <c r="AX569">
        <f t="shared" si="303"/>
        <v>565</v>
      </c>
      <c r="AY569" s="33">
        <v>7.8019600356375089E-4</v>
      </c>
    </row>
    <row r="570" spans="50:51">
      <c r="AX570">
        <f t="shared" si="303"/>
        <v>566</v>
      </c>
      <c r="AY570" s="33">
        <v>9.7031309660177952E-4</v>
      </c>
    </row>
    <row r="571" spans="50:51">
      <c r="AX571">
        <f t="shared" si="303"/>
        <v>567</v>
      </c>
      <c r="AY571" s="33">
        <v>6.15255504645521E-4</v>
      </c>
    </row>
    <row r="572" spans="50:51">
      <c r="AX572">
        <f t="shared" si="303"/>
        <v>568</v>
      </c>
      <c r="AY572" s="33">
        <v>6.157725595010966E-4</v>
      </c>
    </row>
    <row r="573" spans="50:51">
      <c r="AX573">
        <f t="shared" si="303"/>
        <v>569</v>
      </c>
      <c r="AY573" s="33">
        <v>8.1678757795601792E-4</v>
      </c>
    </row>
    <row r="574" spans="50:51">
      <c r="AX574">
        <f t="shared" si="303"/>
        <v>570</v>
      </c>
      <c r="AY574" s="33">
        <v>7.0697308132876659E-4</v>
      </c>
    </row>
    <row r="575" spans="50:51">
      <c r="AX575">
        <f t="shared" si="303"/>
        <v>571</v>
      </c>
      <c r="AY575" s="33">
        <v>6.8867729413261047E-4</v>
      </c>
    </row>
    <row r="576" spans="50:51">
      <c r="AX576">
        <f t="shared" si="303"/>
        <v>572</v>
      </c>
      <c r="AY576" s="33">
        <v>7.7196289932547418E-4</v>
      </c>
    </row>
    <row r="577" spans="50:51">
      <c r="AX577">
        <f t="shared" si="303"/>
        <v>573</v>
      </c>
      <c r="AY577" s="33">
        <v>8.1853760977481922E-4</v>
      </c>
    </row>
    <row r="578" spans="50:51">
      <c r="AX578">
        <f t="shared" si="303"/>
        <v>574</v>
      </c>
      <c r="AY578" s="33">
        <v>8.1579324169534851E-4</v>
      </c>
    </row>
    <row r="579" spans="50:51">
      <c r="AX579">
        <f t="shared" si="303"/>
        <v>575</v>
      </c>
      <c r="AY579" s="33">
        <v>7.0458667430319801E-4</v>
      </c>
    </row>
    <row r="580" spans="50:51">
      <c r="AX580">
        <f t="shared" si="303"/>
        <v>576</v>
      </c>
      <c r="AY580" s="33">
        <v>7.7104810996570796E-4</v>
      </c>
    </row>
    <row r="581" spans="50:51">
      <c r="AX581">
        <f t="shared" si="303"/>
        <v>577</v>
      </c>
      <c r="AY581" s="33">
        <v>6.4818792159860249E-4</v>
      </c>
    </row>
    <row r="582" spans="50:51">
      <c r="AX582">
        <f t="shared" si="303"/>
        <v>578</v>
      </c>
      <c r="AY582" s="33">
        <v>8.0020204912827281E-4</v>
      </c>
    </row>
    <row r="583" spans="50:51">
      <c r="AX583">
        <f t="shared" si="303"/>
        <v>579</v>
      </c>
      <c r="AY583" s="33">
        <v>5.7842528955077076E-4</v>
      </c>
    </row>
    <row r="584" spans="50:51">
      <c r="AX584">
        <f t="shared" si="303"/>
        <v>580</v>
      </c>
      <c r="AY584" s="33">
        <v>5.3491313478427741E-4</v>
      </c>
    </row>
    <row r="585" spans="50:51">
      <c r="AX585">
        <f t="shared" si="303"/>
        <v>581</v>
      </c>
      <c r="AY585" s="33">
        <v>7.3079737813421214E-4</v>
      </c>
    </row>
    <row r="586" spans="50:51">
      <c r="AX586">
        <f t="shared" si="303"/>
        <v>582</v>
      </c>
      <c r="AY586" s="33">
        <v>6.9201826396848994E-4</v>
      </c>
    </row>
    <row r="587" spans="50:51">
      <c r="AX587">
        <f t="shared" si="303"/>
        <v>583</v>
      </c>
      <c r="AY587" s="33">
        <v>7.0311505663741701E-4</v>
      </c>
    </row>
    <row r="588" spans="50:51">
      <c r="AX588">
        <f t="shared" si="303"/>
        <v>584</v>
      </c>
      <c r="AY588" s="33">
        <v>7.6651393661707732E-4</v>
      </c>
    </row>
    <row r="589" spans="50:51">
      <c r="AX589">
        <f t="shared" si="303"/>
        <v>585</v>
      </c>
      <c r="AY589" s="33">
        <v>8.5795309914743468E-4</v>
      </c>
    </row>
    <row r="590" spans="50:51">
      <c r="AX590">
        <f t="shared" si="303"/>
        <v>586</v>
      </c>
      <c r="AY590" s="33">
        <v>7.0335369734001037E-4</v>
      </c>
    </row>
    <row r="591" spans="50:51">
      <c r="AX591">
        <f t="shared" ref="AX591:AX654" si="304">AX590+1</f>
        <v>587</v>
      </c>
      <c r="AY591" s="33">
        <v>6.1581233295156246E-4</v>
      </c>
    </row>
    <row r="592" spans="50:51">
      <c r="AX592">
        <f t="shared" si="304"/>
        <v>588</v>
      </c>
      <c r="AY592" s="33">
        <v>7.6953671884941318E-4</v>
      </c>
    </row>
    <row r="593" spans="50:51">
      <c r="AX593">
        <f t="shared" si="304"/>
        <v>589</v>
      </c>
      <c r="AY593" s="33">
        <v>8.203274150439E-4</v>
      </c>
    </row>
    <row r="594" spans="50:51">
      <c r="AX594">
        <f t="shared" si="304"/>
        <v>590</v>
      </c>
      <c r="AY594" s="33">
        <v>8.5882811505668267E-4</v>
      </c>
    </row>
    <row r="595" spans="50:51">
      <c r="AX595">
        <f t="shared" si="304"/>
        <v>591</v>
      </c>
      <c r="AY595" s="33">
        <v>6.5232436044296153E-4</v>
      </c>
    </row>
    <row r="596" spans="50:51">
      <c r="AX596">
        <f t="shared" si="304"/>
        <v>592</v>
      </c>
      <c r="AY596" s="33">
        <v>6.8267150311833783E-4</v>
      </c>
    </row>
    <row r="597" spans="50:51">
      <c r="AX597">
        <f t="shared" si="304"/>
        <v>593</v>
      </c>
      <c r="AY597" s="33">
        <v>8.9876065928477247E-4</v>
      </c>
    </row>
    <row r="598" spans="50:51">
      <c r="AX598">
        <f t="shared" si="304"/>
        <v>594</v>
      </c>
      <c r="AY598" s="33">
        <v>5.8268104874641179E-4</v>
      </c>
    </row>
    <row r="599" spans="50:51">
      <c r="AX599">
        <f t="shared" si="304"/>
        <v>595</v>
      </c>
      <c r="AY599" s="33">
        <v>6.9838201603673042E-4</v>
      </c>
    </row>
    <row r="600" spans="50:51">
      <c r="AX600">
        <f t="shared" si="304"/>
        <v>596</v>
      </c>
      <c r="AY600" s="33">
        <v>7.4786018836713519E-4</v>
      </c>
    </row>
    <row r="601" spans="50:51">
      <c r="AX601">
        <f t="shared" si="304"/>
        <v>597</v>
      </c>
      <c r="AY601" s="33">
        <v>5.9552787323409353E-4</v>
      </c>
    </row>
    <row r="602" spans="50:51">
      <c r="AX602">
        <f t="shared" si="304"/>
        <v>598</v>
      </c>
      <c r="AY602" s="33">
        <v>9.7735299732718841E-4</v>
      </c>
    </row>
    <row r="603" spans="50:51">
      <c r="AX603">
        <f t="shared" si="304"/>
        <v>599</v>
      </c>
      <c r="AY603" s="33">
        <v>8.1813987527050815E-4</v>
      </c>
    </row>
    <row r="604" spans="50:51">
      <c r="AX604">
        <f t="shared" si="304"/>
        <v>600</v>
      </c>
      <c r="AY604" s="33">
        <v>7.1962103856436843E-4</v>
      </c>
    </row>
    <row r="605" spans="50:51">
      <c r="AX605">
        <f t="shared" si="304"/>
        <v>601</v>
      </c>
      <c r="AY605" s="33">
        <v>6.4409125620474715E-4</v>
      </c>
    </row>
    <row r="606" spans="50:51">
      <c r="AX606">
        <f t="shared" si="304"/>
        <v>602</v>
      </c>
      <c r="AY606" s="33">
        <v>7.16001654575567E-4</v>
      </c>
    </row>
    <row r="607" spans="50:51">
      <c r="AX607">
        <f t="shared" si="304"/>
        <v>603</v>
      </c>
      <c r="AY607" s="33">
        <v>7.4487717958515341E-4</v>
      </c>
    </row>
    <row r="608" spans="50:51">
      <c r="AX608">
        <f t="shared" si="304"/>
        <v>604</v>
      </c>
      <c r="AY608" s="33">
        <v>8.0895220822205206E-4</v>
      </c>
    </row>
    <row r="609" spans="50:51">
      <c r="AX609">
        <f t="shared" si="304"/>
        <v>605</v>
      </c>
      <c r="AY609" s="33">
        <v>8.9597651775499799E-4</v>
      </c>
    </row>
    <row r="610" spans="50:51">
      <c r="AX610">
        <f t="shared" si="304"/>
        <v>606</v>
      </c>
      <c r="AY610" s="33">
        <v>7.326667303041831E-4</v>
      </c>
    </row>
    <row r="611" spans="50:51">
      <c r="AX611">
        <f t="shared" si="304"/>
        <v>607</v>
      </c>
      <c r="AY611" s="33">
        <v>9.2811346569947957E-4</v>
      </c>
    </row>
    <row r="612" spans="50:51">
      <c r="AX612">
        <f t="shared" si="304"/>
        <v>608</v>
      </c>
      <c r="AY612" s="33">
        <v>8.4864611174771058E-4</v>
      </c>
    </row>
    <row r="613" spans="50:51">
      <c r="AX613">
        <f t="shared" si="304"/>
        <v>609</v>
      </c>
      <c r="AY613" s="33">
        <v>8.7254995545378198E-4</v>
      </c>
    </row>
    <row r="614" spans="50:51">
      <c r="AX614">
        <f t="shared" si="304"/>
        <v>610</v>
      </c>
      <c r="AY614" s="33">
        <v>6.4027300496376509E-4</v>
      </c>
    </row>
    <row r="615" spans="50:51">
      <c r="AX615">
        <f t="shared" si="304"/>
        <v>611</v>
      </c>
      <c r="AY615" s="33">
        <v>5.7731163293880581E-4</v>
      </c>
    </row>
    <row r="616" spans="50:51">
      <c r="AX616">
        <f t="shared" si="304"/>
        <v>612</v>
      </c>
      <c r="AY616" s="33">
        <v>7.6730940562558974E-4</v>
      </c>
    </row>
    <row r="617" spans="50:51">
      <c r="AX617">
        <f t="shared" si="304"/>
        <v>613</v>
      </c>
      <c r="AY617" s="33">
        <v>7.1437094310808325E-4</v>
      </c>
    </row>
    <row r="618" spans="50:51">
      <c r="AX618">
        <f t="shared" si="304"/>
        <v>614</v>
      </c>
      <c r="AY618" s="33">
        <v>8.4550400916381951E-4</v>
      </c>
    </row>
    <row r="619" spans="50:51">
      <c r="AX619">
        <f t="shared" si="304"/>
        <v>615</v>
      </c>
      <c r="AY619" s="33">
        <v>7.3545087183418147E-4</v>
      </c>
    </row>
    <row r="620" spans="50:51">
      <c r="AX620">
        <f t="shared" si="304"/>
        <v>616</v>
      </c>
      <c r="AY620" s="33">
        <v>5.8534586992497572E-4</v>
      </c>
    </row>
    <row r="621" spans="50:51">
      <c r="AX621">
        <f t="shared" si="304"/>
        <v>617</v>
      </c>
      <c r="AY621" s="33">
        <v>8.3476517754873668E-4</v>
      </c>
    </row>
    <row r="622" spans="50:51">
      <c r="AX622">
        <f t="shared" si="304"/>
        <v>618</v>
      </c>
      <c r="AY622" s="33">
        <v>7.3338265241188058E-4</v>
      </c>
    </row>
    <row r="623" spans="50:51">
      <c r="AX623">
        <f t="shared" si="304"/>
        <v>619</v>
      </c>
      <c r="AY623" s="33">
        <v>8.4108915616645514E-4</v>
      </c>
    </row>
    <row r="624" spans="50:51">
      <c r="AX624">
        <f t="shared" si="304"/>
        <v>620</v>
      </c>
      <c r="AY624" s="33">
        <v>6.9858088328879873E-4</v>
      </c>
    </row>
    <row r="625" spans="50:51">
      <c r="AX625">
        <f t="shared" si="304"/>
        <v>621</v>
      </c>
      <c r="AY625" s="33">
        <v>8.4033346060846399E-4</v>
      </c>
    </row>
    <row r="626" spans="50:51">
      <c r="AX626">
        <f t="shared" si="304"/>
        <v>622</v>
      </c>
      <c r="AY626" s="33">
        <v>6.7495545373558554E-4</v>
      </c>
    </row>
    <row r="627" spans="50:51">
      <c r="AX627">
        <f t="shared" si="304"/>
        <v>623</v>
      </c>
      <c r="AY627" s="33">
        <v>7.4718403970982096E-4</v>
      </c>
    </row>
    <row r="628" spans="50:51">
      <c r="AX628">
        <f t="shared" si="304"/>
        <v>624</v>
      </c>
      <c r="AY628" s="33">
        <v>7.6555937380682292E-4</v>
      </c>
    </row>
    <row r="629" spans="50:51">
      <c r="AX629">
        <f t="shared" si="304"/>
        <v>625</v>
      </c>
      <c r="AY629" s="33">
        <v>6.6668257604686769E-4</v>
      </c>
    </row>
    <row r="630" spans="50:51">
      <c r="AX630">
        <f t="shared" si="304"/>
        <v>626</v>
      </c>
      <c r="AY630" s="33">
        <v>9.5038659793814356E-4</v>
      </c>
    </row>
    <row r="631" spans="50:51">
      <c r="AX631">
        <f t="shared" si="304"/>
        <v>627</v>
      </c>
      <c r="AY631" s="33">
        <v>6.1513618429433572E-4</v>
      </c>
    </row>
    <row r="632" spans="50:51">
      <c r="AX632">
        <f t="shared" si="304"/>
        <v>628</v>
      </c>
      <c r="AY632" s="33">
        <v>7.1631984217899851E-4</v>
      </c>
    </row>
    <row r="633" spans="50:51">
      <c r="AX633">
        <f t="shared" si="304"/>
        <v>629</v>
      </c>
      <c r="AY633" s="33">
        <v>8.2231608756530908E-4</v>
      </c>
    </row>
    <row r="634" spans="50:51">
      <c r="AX634">
        <f t="shared" si="304"/>
        <v>630</v>
      </c>
      <c r="AY634" s="33">
        <v>6.9384784268807377E-4</v>
      </c>
    </row>
    <row r="635" spans="50:51">
      <c r="AX635">
        <f t="shared" si="304"/>
        <v>631</v>
      </c>
      <c r="AY635" s="33">
        <v>8.0278732340597465E-4</v>
      </c>
    </row>
    <row r="636" spans="50:51">
      <c r="AX636">
        <f t="shared" si="304"/>
        <v>632</v>
      </c>
      <c r="AY636" s="33">
        <v>7.4344533536982568E-4</v>
      </c>
    </row>
    <row r="637" spans="50:51">
      <c r="AX637">
        <f t="shared" si="304"/>
        <v>633</v>
      </c>
      <c r="AY637" s="33">
        <v>7.3572928598708261E-4</v>
      </c>
    </row>
    <row r="638" spans="50:51">
      <c r="AX638">
        <f t="shared" si="304"/>
        <v>634</v>
      </c>
      <c r="AY638" s="33">
        <v>7.2375747740874709E-4</v>
      </c>
    </row>
    <row r="639" spans="50:51">
      <c r="AX639">
        <f t="shared" si="304"/>
        <v>635</v>
      </c>
      <c r="AY639" s="33">
        <v>8.1281023291339882E-4</v>
      </c>
    </row>
    <row r="640" spans="50:51">
      <c r="AX640">
        <f t="shared" si="304"/>
        <v>636</v>
      </c>
      <c r="AY640" s="33">
        <v>9.3988640702578452E-4</v>
      </c>
    </row>
    <row r="641" spans="50:51">
      <c r="AX641">
        <f t="shared" si="304"/>
        <v>637</v>
      </c>
      <c r="AY641" s="33">
        <v>7.1405275550471561E-4</v>
      </c>
    </row>
    <row r="642" spans="50:51">
      <c r="AX642">
        <f t="shared" si="304"/>
        <v>638</v>
      </c>
      <c r="AY642" s="33">
        <v>7.5147957235589433E-4</v>
      </c>
    </row>
    <row r="643" spans="50:51">
      <c r="AX643">
        <f t="shared" si="304"/>
        <v>639</v>
      </c>
      <c r="AY643" s="33">
        <v>7.2837119765825067E-4</v>
      </c>
    </row>
    <row r="644" spans="50:51">
      <c r="AX644">
        <f t="shared" si="304"/>
        <v>640</v>
      </c>
      <c r="AY644" s="33">
        <v>8.305491918035652E-4</v>
      </c>
    </row>
    <row r="645" spans="50:51">
      <c r="AX645">
        <f t="shared" si="304"/>
        <v>641</v>
      </c>
      <c r="AY645" s="33">
        <v>7.4734313351162041E-4</v>
      </c>
    </row>
    <row r="646" spans="50:51">
      <c r="AX646">
        <f t="shared" si="304"/>
        <v>642</v>
      </c>
      <c r="AY646" s="33">
        <v>9.2449408171069321E-4</v>
      </c>
    </row>
    <row r="647" spans="50:51">
      <c r="AX647">
        <f t="shared" si="304"/>
        <v>643</v>
      </c>
      <c r="AY647" s="33">
        <v>1.0277459590174701E-3</v>
      </c>
    </row>
    <row r="648" spans="50:51">
      <c r="AX648">
        <f t="shared" si="304"/>
        <v>644</v>
      </c>
      <c r="AY648" s="33">
        <v>7.9113370243100991E-4</v>
      </c>
    </row>
    <row r="649" spans="50:51">
      <c r="AX649">
        <f t="shared" si="304"/>
        <v>645</v>
      </c>
      <c r="AY649" s="33">
        <v>6.9778541428035918E-4</v>
      </c>
    </row>
    <row r="650" spans="50:51">
      <c r="AX650">
        <f t="shared" si="304"/>
        <v>646</v>
      </c>
      <c r="AY650" s="33">
        <v>5.7309564719360679E-4</v>
      </c>
    </row>
    <row r="651" spans="50:51">
      <c r="AX651">
        <f t="shared" si="304"/>
        <v>647</v>
      </c>
      <c r="AY651" s="33">
        <v>7.7025264095717646E-4</v>
      </c>
    </row>
    <row r="652" spans="50:51">
      <c r="AX652">
        <f t="shared" si="304"/>
        <v>648</v>
      </c>
      <c r="AY652" s="33">
        <v>6.2889779814186391E-4</v>
      </c>
    </row>
    <row r="653" spans="50:51">
      <c r="AX653">
        <f t="shared" si="304"/>
        <v>649</v>
      </c>
      <c r="AY653" s="33">
        <v>6.2201699121804523E-4</v>
      </c>
    </row>
    <row r="654" spans="50:51">
      <c r="AX654">
        <f t="shared" si="304"/>
        <v>650</v>
      </c>
      <c r="AY654" s="33">
        <v>7.0558101056386114E-4</v>
      </c>
    </row>
    <row r="655" spans="50:51">
      <c r="AX655">
        <f t="shared" ref="AX655:AX718" si="305">AX654+1</f>
        <v>651</v>
      </c>
      <c r="AY655" s="33">
        <v>6.007381952399302E-4</v>
      </c>
    </row>
    <row r="656" spans="50:51">
      <c r="AX656">
        <f t="shared" si="305"/>
        <v>652</v>
      </c>
      <c r="AY656" s="33">
        <v>7.6647416316661808E-4</v>
      </c>
    </row>
    <row r="657" spans="50:51">
      <c r="AX657">
        <f t="shared" si="305"/>
        <v>653</v>
      </c>
      <c r="AY657" s="33">
        <v>6.8072260404735904E-4</v>
      </c>
    </row>
    <row r="658" spans="50:51">
      <c r="AX658">
        <f t="shared" si="305"/>
        <v>654</v>
      </c>
      <c r="AY658" s="33">
        <v>7.4853633702430089E-4</v>
      </c>
    </row>
    <row r="659" spans="50:51">
      <c r="AX659">
        <f t="shared" si="305"/>
        <v>655</v>
      </c>
      <c r="AY659" s="33">
        <v>5.271970854015982E-4</v>
      </c>
    </row>
    <row r="660" spans="50:51">
      <c r="AX660">
        <f t="shared" si="305"/>
        <v>656</v>
      </c>
      <c r="AY660" s="33">
        <v>7.2936553391892052E-4</v>
      </c>
    </row>
    <row r="661" spans="50:51">
      <c r="AX661">
        <f t="shared" si="305"/>
        <v>657</v>
      </c>
      <c r="AY661" s="33">
        <v>8.4534491536222042E-4</v>
      </c>
    </row>
    <row r="662" spans="50:51">
      <c r="AX662">
        <f t="shared" si="305"/>
        <v>658</v>
      </c>
      <c r="AY662" s="33">
        <v>7.3895093547161005E-4</v>
      </c>
    </row>
    <row r="663" spans="50:51">
      <c r="AX663">
        <f t="shared" si="305"/>
        <v>659</v>
      </c>
      <c r="AY663" s="33">
        <v>8.4824837724338271E-4</v>
      </c>
    </row>
    <row r="664" spans="50:51">
      <c r="AX664">
        <f t="shared" si="305"/>
        <v>660</v>
      </c>
      <c r="AY664" s="33">
        <v>6.1068155784655862E-4</v>
      </c>
    </row>
    <row r="665" spans="50:51">
      <c r="AX665">
        <f t="shared" si="305"/>
        <v>661</v>
      </c>
      <c r="AY665" s="33">
        <v>8.9140257095588361E-4</v>
      </c>
    </row>
    <row r="666" spans="50:51">
      <c r="AX666">
        <f t="shared" si="305"/>
        <v>662</v>
      </c>
      <c r="AY666" s="33">
        <v>6.0316437571591509E-4</v>
      </c>
    </row>
    <row r="667" spans="50:51">
      <c r="AX667">
        <f t="shared" si="305"/>
        <v>663</v>
      </c>
      <c r="AY667" s="33">
        <v>7.3489404352812223E-4</v>
      </c>
    </row>
    <row r="668" spans="50:51">
      <c r="AX668">
        <f t="shared" si="305"/>
        <v>664</v>
      </c>
      <c r="AY668" s="33">
        <v>6.8501813669350517E-4</v>
      </c>
    </row>
    <row r="669" spans="50:51">
      <c r="AX669">
        <f t="shared" si="305"/>
        <v>665</v>
      </c>
      <c r="AY669" s="33">
        <v>6.816771668576051E-4</v>
      </c>
    </row>
    <row r="670" spans="50:51">
      <c r="AX670">
        <f t="shared" si="305"/>
        <v>666</v>
      </c>
      <c r="AY670" s="33">
        <v>6.6632461499308373E-4</v>
      </c>
    </row>
    <row r="671" spans="50:51">
      <c r="AX671">
        <f t="shared" si="305"/>
        <v>667</v>
      </c>
      <c r="AY671" s="33">
        <v>8.373106783760814E-4</v>
      </c>
    </row>
    <row r="672" spans="50:51">
      <c r="AX672">
        <f t="shared" si="305"/>
        <v>668</v>
      </c>
      <c r="AY672" s="33">
        <v>6.9905816469393851E-4</v>
      </c>
    </row>
    <row r="673" spans="50:51">
      <c r="AX673">
        <f t="shared" si="305"/>
        <v>669</v>
      </c>
      <c r="AY673" s="33">
        <v>6.193123965890935E-4</v>
      </c>
    </row>
    <row r="674" spans="50:51">
      <c r="AX674">
        <f t="shared" si="305"/>
        <v>670</v>
      </c>
      <c r="AY674" s="33">
        <v>6.5339824360453489E-4</v>
      </c>
    </row>
    <row r="675" spans="50:51">
      <c r="AX675">
        <f t="shared" si="305"/>
        <v>671</v>
      </c>
      <c r="AY675" s="33">
        <v>6.8147829960549505E-4</v>
      </c>
    </row>
    <row r="676" spans="50:51">
      <c r="AX676">
        <f t="shared" si="305"/>
        <v>672</v>
      </c>
      <c r="AY676" s="33">
        <v>6.5518804887364104E-4</v>
      </c>
    </row>
    <row r="677" spans="50:51">
      <c r="AX677">
        <f t="shared" si="305"/>
        <v>673</v>
      </c>
      <c r="AY677" s="33">
        <v>8.163102965508506E-4</v>
      </c>
    </row>
    <row r="678" spans="50:51">
      <c r="AX678">
        <f t="shared" si="305"/>
        <v>674</v>
      </c>
      <c r="AY678" s="33">
        <v>1.0987813414791016E-3</v>
      </c>
    </row>
    <row r="679" spans="50:51">
      <c r="AX679">
        <f t="shared" si="305"/>
        <v>675</v>
      </c>
      <c r="AY679" s="33">
        <v>7.0017182130587235E-4</v>
      </c>
    </row>
    <row r="680" spans="50:51">
      <c r="AX680">
        <f t="shared" si="305"/>
        <v>676</v>
      </c>
      <c r="AY680" s="33">
        <v>6.5001750031819987E-4</v>
      </c>
    </row>
    <row r="681" spans="50:51">
      <c r="AX681">
        <f t="shared" si="305"/>
        <v>677</v>
      </c>
      <c r="AY681" s="33">
        <v>6.8585337915237393E-4</v>
      </c>
    </row>
    <row r="682" spans="50:51">
      <c r="AX682">
        <f t="shared" si="305"/>
        <v>678</v>
      </c>
      <c r="AY682" s="33">
        <v>6.1899420898566633E-4</v>
      </c>
    </row>
    <row r="683" spans="50:51">
      <c r="AX683">
        <f t="shared" si="305"/>
        <v>679</v>
      </c>
      <c r="AY683" s="33">
        <v>7.4404193712618403E-4</v>
      </c>
    </row>
    <row r="684" spans="50:51">
      <c r="AX684">
        <f t="shared" si="305"/>
        <v>680</v>
      </c>
      <c r="AY684" s="33">
        <v>8.5608374697730954E-4</v>
      </c>
    </row>
    <row r="685" spans="50:51">
      <c r="AX685">
        <f t="shared" si="305"/>
        <v>681</v>
      </c>
      <c r="AY685" s="33">
        <v>5.2866870306734245E-4</v>
      </c>
    </row>
    <row r="686" spans="50:51">
      <c r="AX686">
        <f t="shared" si="305"/>
        <v>682</v>
      </c>
      <c r="AY686" s="33">
        <v>5.5889652539140217E-4</v>
      </c>
    </row>
    <row r="687" spans="50:51">
      <c r="AX687">
        <f t="shared" si="305"/>
        <v>683</v>
      </c>
      <c r="AY687" s="33">
        <v>6.7340428916895631E-4</v>
      </c>
    </row>
    <row r="688" spans="50:51">
      <c r="AX688">
        <f t="shared" si="305"/>
        <v>684</v>
      </c>
      <c r="AY688" s="33">
        <v>8.5815196639946233E-4</v>
      </c>
    </row>
    <row r="689" spans="50:51">
      <c r="AX689">
        <f t="shared" si="305"/>
        <v>685</v>
      </c>
      <c r="AY689" s="33">
        <v>5.7878325060459245E-4</v>
      </c>
    </row>
    <row r="690" spans="50:51">
      <c r="AX690">
        <f t="shared" si="305"/>
        <v>686</v>
      </c>
      <c r="AY690" s="33">
        <v>5.7194221713122552E-4</v>
      </c>
    </row>
    <row r="691" spans="50:51">
      <c r="AX691">
        <f t="shared" si="305"/>
        <v>687</v>
      </c>
      <c r="AY691" s="33">
        <v>7.3214967544867852E-4</v>
      </c>
    </row>
    <row r="692" spans="50:51">
      <c r="AX692">
        <f t="shared" si="305"/>
        <v>688</v>
      </c>
      <c r="AY692" s="33">
        <v>6.1963058419250928E-4</v>
      </c>
    </row>
    <row r="693" spans="50:51">
      <c r="AX693">
        <f t="shared" si="305"/>
        <v>689</v>
      </c>
      <c r="AY693" s="33">
        <v>6.4790950744573453E-4</v>
      </c>
    </row>
    <row r="694" spans="50:51">
      <c r="AX694">
        <f t="shared" si="305"/>
        <v>690</v>
      </c>
      <c r="AY694" s="33">
        <v>6.5180730558739351E-4</v>
      </c>
    </row>
    <row r="695" spans="50:51">
      <c r="AX695">
        <f t="shared" si="305"/>
        <v>691</v>
      </c>
      <c r="AY695" s="33">
        <v>7.0462644775357139E-4</v>
      </c>
    </row>
    <row r="696" spans="50:51">
      <c r="AX696">
        <f t="shared" si="305"/>
        <v>692</v>
      </c>
      <c r="AY696" s="33">
        <v>6.5817105765569623E-4</v>
      </c>
    </row>
    <row r="697" spans="50:51">
      <c r="AX697">
        <f t="shared" si="305"/>
        <v>693</v>
      </c>
      <c r="AY697" s="33">
        <v>7.5012727504145983E-4</v>
      </c>
    </row>
    <row r="698" spans="50:51">
      <c r="AX698">
        <f t="shared" si="305"/>
        <v>694</v>
      </c>
      <c r="AY698" s="33">
        <v>7.344167621229406E-4</v>
      </c>
    </row>
    <row r="699" spans="50:51">
      <c r="AX699">
        <f t="shared" si="305"/>
        <v>695</v>
      </c>
      <c r="AY699" s="33">
        <v>7.77889143439021E-4</v>
      </c>
    </row>
    <row r="700" spans="50:51">
      <c r="AX700">
        <f t="shared" si="305"/>
        <v>696</v>
      </c>
      <c r="AY700" s="33">
        <v>7.1675735013377912E-4</v>
      </c>
    </row>
    <row r="701" spans="50:51">
      <c r="AX701">
        <f t="shared" si="305"/>
        <v>697</v>
      </c>
      <c r="AY701" s="33">
        <v>5.5579419625817375E-4</v>
      </c>
    </row>
    <row r="702" spans="50:51">
      <c r="AX702">
        <f t="shared" si="305"/>
        <v>698</v>
      </c>
      <c r="AY702" s="33">
        <v>7.1775168639446772E-4</v>
      </c>
    </row>
    <row r="703" spans="50:51">
      <c r="AX703">
        <f t="shared" si="305"/>
        <v>699</v>
      </c>
      <c r="AY703" s="33">
        <v>7.1194476263209631E-4</v>
      </c>
    </row>
    <row r="704" spans="50:51">
      <c r="AX704">
        <f t="shared" si="305"/>
        <v>700</v>
      </c>
      <c r="AY704" s="33">
        <v>8.3719135802477914E-4</v>
      </c>
    </row>
    <row r="705" spans="50:51">
      <c r="AX705">
        <f t="shared" si="305"/>
        <v>701</v>
      </c>
      <c r="AY705" s="33">
        <v>5.7003309151078935E-4</v>
      </c>
    </row>
    <row r="706" spans="50:51">
      <c r="AX706">
        <f t="shared" si="305"/>
        <v>702</v>
      </c>
      <c r="AY706" s="33">
        <v>6.2098288150696514E-4</v>
      </c>
    </row>
    <row r="707" spans="50:51">
      <c r="AX707">
        <f t="shared" si="305"/>
        <v>703</v>
      </c>
      <c r="AY707" s="33">
        <v>8.3655498281800492E-4</v>
      </c>
    </row>
    <row r="708" spans="50:51">
      <c r="AX708">
        <f t="shared" si="305"/>
        <v>704</v>
      </c>
      <c r="AY708" s="33">
        <v>6.3434676085028982E-4</v>
      </c>
    </row>
    <row r="709" spans="50:51">
      <c r="AX709">
        <f t="shared" si="305"/>
        <v>705</v>
      </c>
      <c r="AY709" s="33">
        <v>6.9030800560012013E-4</v>
      </c>
    </row>
    <row r="710" spans="50:51">
      <c r="AX710">
        <f t="shared" si="305"/>
        <v>706</v>
      </c>
      <c r="AY710" s="33">
        <v>9.3893184421544869E-4</v>
      </c>
    </row>
    <row r="711" spans="50:51">
      <c r="AX711">
        <f t="shared" si="305"/>
        <v>707</v>
      </c>
      <c r="AY711" s="33">
        <v>7.8007668321249894E-4</v>
      </c>
    </row>
    <row r="712" spans="50:51">
      <c r="AX712">
        <f t="shared" si="305"/>
        <v>708</v>
      </c>
      <c r="AY712" s="33">
        <v>6.9364897543592837E-4</v>
      </c>
    </row>
    <row r="713" spans="50:51">
      <c r="AX713">
        <f t="shared" si="305"/>
        <v>709</v>
      </c>
      <c r="AY713" s="33">
        <v>7.8990072546786748E-4</v>
      </c>
    </row>
    <row r="714" spans="50:51">
      <c r="AX714">
        <f t="shared" si="305"/>
        <v>710</v>
      </c>
      <c r="AY714" s="33">
        <v>7.7442885325189868E-4</v>
      </c>
    </row>
    <row r="715" spans="50:51">
      <c r="AX715">
        <f t="shared" si="305"/>
        <v>711</v>
      </c>
      <c r="AY715" s="33">
        <v>8.0346347206324312E-4</v>
      </c>
    </row>
    <row r="716" spans="50:51">
      <c r="AX716">
        <f t="shared" si="305"/>
        <v>712</v>
      </c>
      <c r="AY716" s="33">
        <v>8.4800973654070521E-4</v>
      </c>
    </row>
    <row r="717" spans="50:51">
      <c r="AX717">
        <f t="shared" si="305"/>
        <v>713</v>
      </c>
      <c r="AY717" s="33">
        <v>7.1345615374833395E-4</v>
      </c>
    </row>
    <row r="718" spans="50:51">
      <c r="AX718">
        <f t="shared" si="305"/>
        <v>714</v>
      </c>
      <c r="AY718" s="33">
        <v>6.0356211022022073E-4</v>
      </c>
    </row>
    <row r="719" spans="50:51">
      <c r="AX719">
        <f t="shared" ref="AX719:AX782" si="306">AX718+1</f>
        <v>715</v>
      </c>
      <c r="AY719" s="33">
        <v>7.1954149166357918E-4</v>
      </c>
    </row>
    <row r="720" spans="50:51">
      <c r="AX720">
        <f t="shared" si="306"/>
        <v>716</v>
      </c>
      <c r="AY720" s="33">
        <v>6.0968722158587468E-4</v>
      </c>
    </row>
    <row r="721" spans="50:51">
      <c r="AX721">
        <f t="shared" si="306"/>
        <v>717</v>
      </c>
      <c r="AY721" s="33">
        <v>6.8859774723186535E-4</v>
      </c>
    </row>
    <row r="722" spans="50:51">
      <c r="AX722">
        <f t="shared" si="306"/>
        <v>718</v>
      </c>
      <c r="AY722" s="33">
        <v>6.6906898307248332E-4</v>
      </c>
    </row>
    <row r="723" spans="50:51">
      <c r="AX723">
        <f t="shared" si="306"/>
        <v>719</v>
      </c>
      <c r="AY723" s="33">
        <v>6.8374538627980386E-4</v>
      </c>
    </row>
    <row r="724" spans="50:51">
      <c r="AX724">
        <f t="shared" si="306"/>
        <v>720</v>
      </c>
      <c r="AY724" s="33">
        <v>6.4389238895256782E-4</v>
      </c>
    </row>
    <row r="725" spans="50:51">
      <c r="AX725">
        <f t="shared" si="306"/>
        <v>721</v>
      </c>
      <c r="AY725" s="33">
        <v>5.599306351025112E-4</v>
      </c>
    </row>
    <row r="726" spans="50:51">
      <c r="AX726">
        <f t="shared" si="306"/>
        <v>722</v>
      </c>
      <c r="AY726" s="33">
        <v>8.2744686267031649E-4</v>
      </c>
    </row>
    <row r="727" spans="50:51">
      <c r="AX727">
        <f t="shared" si="306"/>
        <v>723</v>
      </c>
      <c r="AY727" s="33">
        <v>6.5284141529851382E-4</v>
      </c>
    </row>
    <row r="728" spans="50:51">
      <c r="AX728">
        <f t="shared" si="306"/>
        <v>724</v>
      </c>
      <c r="AY728" s="33">
        <v>6.6755759195626042E-4</v>
      </c>
    </row>
    <row r="729" spans="50:51">
      <c r="AX729">
        <f t="shared" si="306"/>
        <v>725</v>
      </c>
      <c r="AY729" s="33">
        <v>6.6485299732725307E-4</v>
      </c>
    </row>
    <row r="730" spans="50:51">
      <c r="AX730">
        <f t="shared" si="306"/>
        <v>726</v>
      </c>
      <c r="AY730" s="33">
        <v>6.5308005600102999E-4</v>
      </c>
    </row>
    <row r="731" spans="50:51">
      <c r="AX731">
        <f t="shared" si="306"/>
        <v>727</v>
      </c>
      <c r="AY731" s="33">
        <v>6.9631379661449827E-4</v>
      </c>
    </row>
    <row r="732" spans="50:51">
      <c r="AX732">
        <f t="shared" si="306"/>
        <v>728</v>
      </c>
      <c r="AY732" s="33">
        <v>7.1978013236608256E-4</v>
      </c>
    </row>
    <row r="733" spans="50:51">
      <c r="AX733">
        <f t="shared" si="306"/>
        <v>729</v>
      </c>
      <c r="AY733" s="33">
        <v>6.6274500445464863E-4</v>
      </c>
    </row>
    <row r="734" spans="50:51">
      <c r="AX734">
        <f t="shared" si="306"/>
        <v>730</v>
      </c>
      <c r="AY734" s="33">
        <v>8.1408298332702998E-4</v>
      </c>
    </row>
    <row r="735" spans="50:51">
      <c r="AX735">
        <f t="shared" si="306"/>
        <v>731</v>
      </c>
      <c r="AY735" s="33">
        <v>6.9762632047855669E-4</v>
      </c>
    </row>
    <row r="736" spans="50:51">
      <c r="AX736">
        <f t="shared" si="306"/>
        <v>732</v>
      </c>
      <c r="AY736" s="33">
        <v>7.170357642866344E-4</v>
      </c>
    </row>
    <row r="737" spans="50:51">
      <c r="AX737">
        <f t="shared" si="306"/>
        <v>733</v>
      </c>
      <c r="AY737" s="33">
        <v>7.5199662721148392E-4</v>
      </c>
    </row>
    <row r="738" spans="50:51">
      <c r="AX738">
        <f t="shared" si="306"/>
        <v>734</v>
      </c>
      <c r="AY738" s="33">
        <v>6.4607992872598872E-4</v>
      </c>
    </row>
    <row r="739" spans="50:51">
      <c r="AX739">
        <f t="shared" si="306"/>
        <v>735</v>
      </c>
      <c r="AY739" s="33">
        <v>8.4450967290323402E-4</v>
      </c>
    </row>
    <row r="740" spans="50:51">
      <c r="AX740">
        <f t="shared" si="306"/>
        <v>736</v>
      </c>
      <c r="AY740" s="33">
        <v>6.0865311187479742E-4</v>
      </c>
    </row>
    <row r="741" spans="50:51">
      <c r="AX741">
        <f t="shared" si="306"/>
        <v>737</v>
      </c>
      <c r="AY741" s="33">
        <v>7.176721394934445E-4</v>
      </c>
    </row>
    <row r="742" spans="50:51">
      <c r="AX742">
        <f t="shared" si="306"/>
        <v>738</v>
      </c>
      <c r="AY742" s="33">
        <v>8.0620784014256855E-4</v>
      </c>
    </row>
    <row r="743" spans="50:51">
      <c r="AX743">
        <f t="shared" si="306"/>
        <v>739</v>
      </c>
      <c r="AY743" s="33">
        <v>6.2698867252135467E-4</v>
      </c>
    </row>
    <row r="744" spans="50:51">
      <c r="AX744">
        <f t="shared" si="306"/>
        <v>740</v>
      </c>
      <c r="AY744" s="33">
        <v>7.2252450044558406E-4</v>
      </c>
    </row>
    <row r="745" spans="50:51">
      <c r="AX745">
        <f t="shared" si="306"/>
        <v>741</v>
      </c>
      <c r="AY745" s="33">
        <v>7.2554728267791287E-4</v>
      </c>
    </row>
    <row r="746" spans="50:51">
      <c r="AX746">
        <f t="shared" si="306"/>
        <v>742</v>
      </c>
      <c r="AY746" s="33">
        <v>6.913818887616819E-4</v>
      </c>
    </row>
    <row r="747" spans="50:51">
      <c r="AX747">
        <f t="shared" si="306"/>
        <v>743</v>
      </c>
      <c r="AY747" s="33">
        <v>7.317917143948359E-4</v>
      </c>
    </row>
    <row r="748" spans="50:51">
      <c r="AX748">
        <f t="shared" si="306"/>
        <v>744</v>
      </c>
      <c r="AY748" s="33">
        <v>7.183482881507467E-4</v>
      </c>
    </row>
    <row r="749" spans="50:51">
      <c r="AX749">
        <f t="shared" si="306"/>
        <v>745</v>
      </c>
      <c r="AY749" s="33">
        <v>6.4834701540031315E-4</v>
      </c>
    </row>
    <row r="750" spans="50:51">
      <c r="AX750">
        <f t="shared" si="306"/>
        <v>746</v>
      </c>
      <c r="AY750" s="33">
        <v>6.5860856561034337E-4</v>
      </c>
    </row>
    <row r="751" spans="50:51">
      <c r="AX751">
        <f t="shared" si="306"/>
        <v>747</v>
      </c>
      <c r="AY751" s="33">
        <v>9.6371070383105247E-4</v>
      </c>
    </row>
    <row r="752" spans="50:51">
      <c r="AX752">
        <f t="shared" si="306"/>
        <v>748</v>
      </c>
      <c r="AY752" s="33">
        <v>6.7356338297057958E-4</v>
      </c>
    </row>
    <row r="753" spans="50:51">
      <c r="AX753">
        <f t="shared" si="306"/>
        <v>749</v>
      </c>
      <c r="AY753" s="33">
        <v>5.4123711340209096E-4</v>
      </c>
    </row>
    <row r="754" spans="50:51">
      <c r="AX754">
        <f t="shared" si="306"/>
        <v>750</v>
      </c>
      <c r="AY754" s="33">
        <v>5.876527300496732E-4</v>
      </c>
    </row>
    <row r="755" spans="50:51">
      <c r="AX755">
        <f t="shared" si="306"/>
        <v>751</v>
      </c>
      <c r="AY755" s="33">
        <v>5.7428885070641953E-4</v>
      </c>
    </row>
    <row r="756" spans="50:51">
      <c r="AX756">
        <f t="shared" si="306"/>
        <v>752</v>
      </c>
      <c r="AY756" s="33">
        <v>6.9591606211026039E-4</v>
      </c>
    </row>
    <row r="757" spans="50:51">
      <c r="AX757">
        <f t="shared" si="306"/>
        <v>753</v>
      </c>
      <c r="AY757" s="33">
        <v>7.2065514827552777E-4</v>
      </c>
    </row>
    <row r="758" spans="50:51">
      <c r="AX758">
        <f t="shared" si="306"/>
        <v>754</v>
      </c>
      <c r="AY758" s="33">
        <v>7.0498440880747406E-4</v>
      </c>
    </row>
    <row r="759" spans="50:51">
      <c r="AX759">
        <f t="shared" si="306"/>
        <v>755</v>
      </c>
      <c r="AY759" s="33">
        <v>7.3739977090495079E-4</v>
      </c>
    </row>
    <row r="760" spans="50:51">
      <c r="AX760">
        <f t="shared" si="306"/>
        <v>756</v>
      </c>
      <c r="AY760" s="33">
        <v>6.7229063255702312E-4</v>
      </c>
    </row>
    <row r="761" spans="50:51">
      <c r="AX761">
        <f t="shared" si="306"/>
        <v>757</v>
      </c>
      <c r="AY761" s="33">
        <v>7.4547378134148898E-4</v>
      </c>
    </row>
    <row r="762" spans="50:51">
      <c r="AX762">
        <f t="shared" si="306"/>
        <v>758</v>
      </c>
      <c r="AY762" s="33">
        <v>8.9903907343789826E-4</v>
      </c>
    </row>
    <row r="763" spans="50:51">
      <c r="AX763">
        <f t="shared" si="306"/>
        <v>759</v>
      </c>
      <c r="AY763" s="33">
        <v>6.7758050146368319E-4</v>
      </c>
    </row>
    <row r="764" spans="50:51">
      <c r="AX764">
        <f t="shared" si="306"/>
        <v>760</v>
      </c>
      <c r="AY764" s="33">
        <v>8.0382143311702632E-4</v>
      </c>
    </row>
    <row r="765" spans="50:51">
      <c r="AX765">
        <f t="shared" si="306"/>
        <v>761</v>
      </c>
      <c r="AY765" s="33">
        <v>6.3132397861784706E-4</v>
      </c>
    </row>
    <row r="766" spans="50:51">
      <c r="AX766">
        <f t="shared" si="306"/>
        <v>762</v>
      </c>
      <c r="AY766" s="33">
        <v>7.7259927453232548E-4</v>
      </c>
    </row>
    <row r="767" spans="50:51">
      <c r="AX767">
        <f t="shared" si="306"/>
        <v>763</v>
      </c>
      <c r="AY767" s="33">
        <v>7.9117347588138676E-4</v>
      </c>
    </row>
    <row r="768" spans="50:51">
      <c r="AX768">
        <f t="shared" si="306"/>
        <v>764</v>
      </c>
      <c r="AY768" s="33">
        <v>5.7058991981675687E-4</v>
      </c>
    </row>
    <row r="769" spans="50:51">
      <c r="AX769">
        <f t="shared" si="306"/>
        <v>765</v>
      </c>
      <c r="AY769" s="33">
        <v>6.3649452717326764E-4</v>
      </c>
    </row>
    <row r="770" spans="50:51">
      <c r="AX770">
        <f t="shared" si="306"/>
        <v>766</v>
      </c>
      <c r="AY770" s="33">
        <v>5.3793591701670434E-4</v>
      </c>
    </row>
    <row r="771" spans="50:51">
      <c r="AX771">
        <f t="shared" si="306"/>
        <v>767</v>
      </c>
      <c r="AY771" s="33">
        <v>5.8212422044039375E-4</v>
      </c>
    </row>
    <row r="772" spans="50:51">
      <c r="AX772">
        <f t="shared" si="306"/>
        <v>768</v>
      </c>
      <c r="AY772" s="33">
        <v>9.3686362479322867E-4</v>
      </c>
    </row>
    <row r="773" spans="50:51">
      <c r="AX773">
        <f t="shared" si="306"/>
        <v>769</v>
      </c>
      <c r="AY773" s="33">
        <v>7.8715635738836403E-4</v>
      </c>
    </row>
    <row r="774" spans="50:51">
      <c r="AX774">
        <f t="shared" si="306"/>
        <v>770</v>
      </c>
      <c r="AY774" s="33">
        <v>6.2305110092914428E-4</v>
      </c>
    </row>
    <row r="775" spans="50:51">
      <c r="AX775">
        <f t="shared" si="306"/>
        <v>771</v>
      </c>
      <c r="AY775" s="33">
        <v>1.0212628865981655E-3</v>
      </c>
    </row>
    <row r="776" spans="50:51">
      <c r="AX776">
        <f t="shared" si="306"/>
        <v>772</v>
      </c>
      <c r="AY776" s="33">
        <v>6.9022845869937902E-4</v>
      </c>
    </row>
    <row r="777" spans="50:51">
      <c r="AX777">
        <f t="shared" si="306"/>
        <v>773</v>
      </c>
      <c r="AY777" s="33">
        <v>6.2714776632306641E-4</v>
      </c>
    </row>
    <row r="778" spans="50:51">
      <c r="AX778">
        <f t="shared" si="306"/>
        <v>774</v>
      </c>
      <c r="AY778" s="33">
        <v>6.0324392261677426E-4</v>
      </c>
    </row>
    <row r="779" spans="50:51">
      <c r="AX779">
        <f t="shared" si="306"/>
        <v>775</v>
      </c>
      <c r="AY779" s="33">
        <v>9.159030164186063E-4</v>
      </c>
    </row>
    <row r="780" spans="50:51">
      <c r="AX780">
        <f t="shared" si="306"/>
        <v>776</v>
      </c>
      <c r="AY780" s="33">
        <v>6.7427930507826372E-4</v>
      </c>
    </row>
    <row r="781" spans="50:51">
      <c r="AX781">
        <f t="shared" si="306"/>
        <v>777</v>
      </c>
      <c r="AY781" s="33">
        <v>7.5629215985754548E-4</v>
      </c>
    </row>
    <row r="782" spans="50:51">
      <c r="AX782">
        <f t="shared" si="306"/>
        <v>778</v>
      </c>
      <c r="AY782" s="33">
        <v>7.8544609901999736E-4</v>
      </c>
    </row>
    <row r="783" spans="50:51">
      <c r="AX783">
        <f t="shared" ref="AX783:AX846" si="307">AX782+1</f>
        <v>779</v>
      </c>
      <c r="AY783" s="33">
        <v>7.4746245386285264E-4</v>
      </c>
    </row>
    <row r="784" spans="50:51">
      <c r="AX784">
        <f t="shared" si="307"/>
        <v>780</v>
      </c>
      <c r="AY784" s="33">
        <v>6.2062492045317273E-4</v>
      </c>
    </row>
    <row r="785" spans="50:51">
      <c r="AX785">
        <f t="shared" si="307"/>
        <v>781</v>
      </c>
      <c r="AY785" s="33">
        <v>7.0832537864326409E-4</v>
      </c>
    </row>
    <row r="786" spans="50:51">
      <c r="AX786">
        <f t="shared" si="307"/>
        <v>782</v>
      </c>
      <c r="AY786" s="33">
        <v>7.4253054600997826E-4</v>
      </c>
    </row>
    <row r="787" spans="50:51">
      <c r="AX787">
        <f t="shared" si="307"/>
        <v>783</v>
      </c>
      <c r="AY787" s="33">
        <v>7.0037068855801049E-4</v>
      </c>
    </row>
    <row r="788" spans="50:51">
      <c r="AX788">
        <f t="shared" si="307"/>
        <v>784</v>
      </c>
      <c r="AY788" s="33">
        <v>7.0128547791784858E-4</v>
      </c>
    </row>
    <row r="789" spans="50:51">
      <c r="AX789">
        <f t="shared" si="307"/>
        <v>785</v>
      </c>
      <c r="AY789" s="33">
        <v>6.4460831106023157E-4</v>
      </c>
    </row>
    <row r="790" spans="50:51">
      <c r="AX790">
        <f t="shared" si="307"/>
        <v>786</v>
      </c>
      <c r="AY790" s="33">
        <v>8.7278859615636092E-4</v>
      </c>
    </row>
    <row r="791" spans="50:51">
      <c r="AX791">
        <f t="shared" si="307"/>
        <v>787</v>
      </c>
      <c r="AY791" s="33">
        <v>6.6043814432997837E-4</v>
      </c>
    </row>
    <row r="792" spans="50:51">
      <c r="AX792">
        <f t="shared" si="307"/>
        <v>788</v>
      </c>
      <c r="AY792" s="33">
        <v>6.4981863306613904E-4</v>
      </c>
    </row>
    <row r="793" spans="50:51">
      <c r="AX793">
        <f t="shared" si="307"/>
        <v>789</v>
      </c>
      <c r="AY793" s="33">
        <v>8.2446385388825405E-4</v>
      </c>
    </row>
    <row r="794" spans="50:51">
      <c r="AX794">
        <f t="shared" si="307"/>
        <v>790</v>
      </c>
      <c r="AY794" s="33">
        <v>7.3147352679143204E-4</v>
      </c>
    </row>
    <row r="795" spans="50:51">
      <c r="AX795">
        <f t="shared" si="307"/>
        <v>791</v>
      </c>
      <c r="AY795" s="33">
        <v>8.6316342115315674E-4</v>
      </c>
    </row>
    <row r="796" spans="50:51">
      <c r="AX796">
        <f t="shared" si="307"/>
        <v>792</v>
      </c>
      <c r="AY796" s="33">
        <v>1.0252004581902765E-3</v>
      </c>
    </row>
    <row r="797" spans="50:51">
      <c r="AX797">
        <f t="shared" si="307"/>
        <v>793</v>
      </c>
      <c r="AY797" s="33">
        <v>9.5822196767225167E-4</v>
      </c>
    </row>
    <row r="798" spans="50:51">
      <c r="AX798">
        <f t="shared" si="307"/>
        <v>794</v>
      </c>
      <c r="AY798" s="33">
        <v>7.1445049000895587E-4</v>
      </c>
    </row>
    <row r="799" spans="50:51">
      <c r="AX799">
        <f t="shared" si="307"/>
        <v>795</v>
      </c>
      <c r="AY799" s="33">
        <v>7.332633320606644E-4</v>
      </c>
    </row>
    <row r="800" spans="50:51">
      <c r="AX800">
        <f t="shared" si="307"/>
        <v>796</v>
      </c>
      <c r="AY800" s="33">
        <v>5.4123711340209205E-4</v>
      </c>
    </row>
    <row r="801" spans="50:51">
      <c r="AX801">
        <f t="shared" si="307"/>
        <v>797</v>
      </c>
      <c r="AY801" s="33">
        <v>8.8273195876292483E-4</v>
      </c>
    </row>
    <row r="802" spans="50:51">
      <c r="AX802">
        <f t="shared" si="307"/>
        <v>798</v>
      </c>
      <c r="AY802" s="33">
        <v>5.9190848924530967E-4</v>
      </c>
    </row>
    <row r="803" spans="50:51">
      <c r="AX803">
        <f t="shared" si="307"/>
        <v>799</v>
      </c>
      <c r="AY803" s="33">
        <v>1.1240772559503391E-3</v>
      </c>
    </row>
    <row r="804" spans="50:51">
      <c r="AX804">
        <f t="shared" si="307"/>
        <v>800</v>
      </c>
      <c r="AY804" s="33">
        <v>6.1672712231137258E-4</v>
      </c>
    </row>
    <row r="805" spans="50:51">
      <c r="AX805">
        <f t="shared" si="307"/>
        <v>801</v>
      </c>
      <c r="AY805" s="33">
        <v>7.0852424589539626E-4</v>
      </c>
    </row>
    <row r="806" spans="50:51">
      <c r="AX806">
        <f t="shared" si="307"/>
        <v>802</v>
      </c>
      <c r="AY806" s="33">
        <v>6.6556891943490555E-4</v>
      </c>
    </row>
    <row r="807" spans="50:51">
      <c r="AX807">
        <f t="shared" si="307"/>
        <v>803</v>
      </c>
      <c r="AY807" s="33">
        <v>6.2678980526918455E-4</v>
      </c>
    </row>
    <row r="808" spans="50:51">
      <c r="AX808">
        <f t="shared" si="307"/>
        <v>804</v>
      </c>
      <c r="AY808" s="33">
        <v>6.3919912180224355E-4</v>
      </c>
    </row>
    <row r="809" spans="50:51">
      <c r="AX809">
        <f t="shared" si="307"/>
        <v>805</v>
      </c>
      <c r="AY809" s="33">
        <v>7.7665616647580019E-4</v>
      </c>
    </row>
    <row r="810" spans="50:51">
      <c r="AX810">
        <f t="shared" si="307"/>
        <v>806</v>
      </c>
      <c r="AY810" s="33">
        <v>6.0662466590308305E-4</v>
      </c>
    </row>
    <row r="811" spans="50:51">
      <c r="AX811">
        <f t="shared" si="307"/>
        <v>807</v>
      </c>
      <c r="AY811" s="33">
        <v>6.6763713885709098E-4</v>
      </c>
    </row>
    <row r="812" spans="50:51">
      <c r="AX812">
        <f t="shared" si="307"/>
        <v>808</v>
      </c>
      <c r="AY812" s="33">
        <v>7.8838933435165293E-4</v>
      </c>
    </row>
    <row r="813" spans="50:51">
      <c r="AX813">
        <f t="shared" si="307"/>
        <v>809</v>
      </c>
      <c r="AY813" s="33">
        <v>7.8377561410216312E-4</v>
      </c>
    </row>
    <row r="814" spans="50:51">
      <c r="AX814">
        <f t="shared" si="307"/>
        <v>810</v>
      </c>
      <c r="AY814" s="33">
        <v>6.413468881252708E-4</v>
      </c>
    </row>
    <row r="815" spans="50:51">
      <c r="AX815">
        <f t="shared" si="307"/>
        <v>811</v>
      </c>
      <c r="AY815" s="33">
        <v>5.3781659666541238E-4</v>
      </c>
    </row>
    <row r="816" spans="50:51">
      <c r="AX816">
        <f t="shared" si="307"/>
        <v>812</v>
      </c>
      <c r="AY816" s="33">
        <v>6.3732976963225274E-4</v>
      </c>
    </row>
    <row r="817" spans="50:51">
      <c r="AX817">
        <f t="shared" si="307"/>
        <v>813</v>
      </c>
      <c r="AY817" s="33">
        <v>6.8398402698235927E-4</v>
      </c>
    </row>
    <row r="818" spans="50:51">
      <c r="AX818">
        <f t="shared" si="307"/>
        <v>814</v>
      </c>
      <c r="AY818" s="33">
        <v>7.4328624156804824E-4</v>
      </c>
    </row>
    <row r="819" spans="50:51">
      <c r="AX819">
        <f t="shared" si="307"/>
        <v>815</v>
      </c>
      <c r="AY819" s="33">
        <v>7.6798555428293151E-4</v>
      </c>
    </row>
    <row r="820" spans="50:51">
      <c r="AX820">
        <f t="shared" si="307"/>
        <v>816</v>
      </c>
      <c r="AY820" s="33">
        <v>7.7120720376742675E-4</v>
      </c>
    </row>
    <row r="821" spans="50:51">
      <c r="AX821">
        <f t="shared" si="307"/>
        <v>817</v>
      </c>
      <c r="AY821" s="33">
        <v>8.8893661702947688E-4</v>
      </c>
    </row>
    <row r="822" spans="50:51">
      <c r="AX822">
        <f t="shared" si="307"/>
        <v>818</v>
      </c>
      <c r="AY822" s="33">
        <v>8.9999363624806061E-4</v>
      </c>
    </row>
    <row r="823" spans="50:51">
      <c r="AX823">
        <f t="shared" si="307"/>
        <v>819</v>
      </c>
      <c r="AY823" s="33">
        <v>7.1683689703452131E-4</v>
      </c>
    </row>
    <row r="824" spans="50:51">
      <c r="AX824">
        <f t="shared" si="307"/>
        <v>820</v>
      </c>
      <c r="AY824" s="33">
        <v>8.0425894107166512E-4</v>
      </c>
    </row>
    <row r="825" spans="50:51">
      <c r="AX825">
        <f t="shared" si="307"/>
        <v>821</v>
      </c>
      <c r="AY825" s="33">
        <v>7.6269568537614242E-4</v>
      </c>
    </row>
    <row r="826" spans="50:51">
      <c r="AX826">
        <f t="shared" si="307"/>
        <v>822</v>
      </c>
      <c r="AY826" s="33">
        <v>6.2973304060080987E-4</v>
      </c>
    </row>
    <row r="827" spans="50:51">
      <c r="AX827">
        <f t="shared" si="307"/>
        <v>823</v>
      </c>
      <c r="AY827" s="33">
        <v>6.5654034618816695E-4</v>
      </c>
    </row>
    <row r="828" spans="50:51">
      <c r="AX828">
        <f t="shared" si="307"/>
        <v>824</v>
      </c>
      <c r="AY828" s="33">
        <v>6.8804091892586661E-4</v>
      </c>
    </row>
    <row r="829" spans="50:51">
      <c r="AX829">
        <f t="shared" si="307"/>
        <v>825</v>
      </c>
      <c r="AY829" s="33">
        <v>1.0361381570575493E-3</v>
      </c>
    </row>
    <row r="830" spans="50:51">
      <c r="AX830">
        <f t="shared" si="307"/>
        <v>826</v>
      </c>
      <c r="AY830" s="33">
        <v>6.4071051291848661E-4</v>
      </c>
    </row>
    <row r="831" spans="50:51">
      <c r="AX831">
        <f t="shared" si="307"/>
        <v>827</v>
      </c>
      <c r="AY831" s="33">
        <v>6.7789868906711394E-4</v>
      </c>
    </row>
    <row r="832" spans="50:51">
      <c r="AX832">
        <f t="shared" si="307"/>
        <v>828</v>
      </c>
      <c r="AY832" s="33">
        <v>6.9933657884695068E-4</v>
      </c>
    </row>
    <row r="833" spans="50:51">
      <c r="AX833">
        <f t="shared" si="307"/>
        <v>829</v>
      </c>
      <c r="AY833" s="33">
        <v>7.3676339569813689E-4</v>
      </c>
    </row>
    <row r="834" spans="50:51">
      <c r="AX834">
        <f t="shared" si="307"/>
        <v>830</v>
      </c>
      <c r="AY834" s="33">
        <v>7.0323437698869499E-4</v>
      </c>
    </row>
    <row r="835" spans="50:51">
      <c r="AX835">
        <f t="shared" si="307"/>
        <v>831</v>
      </c>
      <c r="AY835" s="33">
        <v>6.506141020745993E-4</v>
      </c>
    </row>
    <row r="836" spans="50:51">
      <c r="AX836">
        <f t="shared" si="307"/>
        <v>832</v>
      </c>
      <c r="AY836" s="33">
        <v>7.9101438207978679E-4</v>
      </c>
    </row>
    <row r="837" spans="50:51">
      <c r="AX837">
        <f t="shared" si="307"/>
        <v>833</v>
      </c>
      <c r="AY837" s="33">
        <v>7.5979222349510493E-4</v>
      </c>
    </row>
    <row r="838" spans="50:51">
      <c r="AX838">
        <f t="shared" si="307"/>
        <v>834</v>
      </c>
      <c r="AY838" s="33">
        <v>7.3847365406654139E-4</v>
      </c>
    </row>
    <row r="839" spans="50:51">
      <c r="AX839">
        <f t="shared" si="307"/>
        <v>835</v>
      </c>
      <c r="AY839" s="33">
        <v>7.3298491790759444E-4</v>
      </c>
    </row>
    <row r="840" spans="50:51">
      <c r="AX840">
        <f t="shared" si="307"/>
        <v>836</v>
      </c>
      <c r="AY840" s="33">
        <v>7.6444571719499164E-4</v>
      </c>
    </row>
    <row r="841" spans="50:51">
      <c r="AX841">
        <f t="shared" si="307"/>
        <v>837</v>
      </c>
      <c r="AY841" s="33">
        <v>6.9329101438216003E-4</v>
      </c>
    </row>
    <row r="842" spans="50:51">
      <c r="AX842">
        <f t="shared" si="307"/>
        <v>838</v>
      </c>
      <c r="AY842" s="33">
        <v>7.3079737813421973E-4</v>
      </c>
    </row>
    <row r="843" spans="50:51">
      <c r="AX843">
        <f t="shared" si="307"/>
        <v>839</v>
      </c>
      <c r="AY843" s="33">
        <v>6.5996086292483187E-4</v>
      </c>
    </row>
    <row r="844" spans="50:51">
      <c r="AX844">
        <f t="shared" si="307"/>
        <v>840</v>
      </c>
      <c r="AY844" s="33">
        <v>6.9746722667686121E-4</v>
      </c>
    </row>
    <row r="845" spans="50:51">
      <c r="AX845">
        <f t="shared" si="307"/>
        <v>841</v>
      </c>
      <c r="AY845" s="33">
        <v>7.0939926180483897E-4</v>
      </c>
    </row>
    <row r="846" spans="50:51">
      <c r="AX846">
        <f t="shared" si="307"/>
        <v>842</v>
      </c>
      <c r="AY846" s="33">
        <v>7.703321878580248E-4</v>
      </c>
    </row>
    <row r="847" spans="50:51">
      <c r="AX847">
        <f t="shared" ref="AX847:AX910" si="308">AX846+1</f>
        <v>843</v>
      </c>
      <c r="AY847" s="33">
        <v>4.9895793559886028E-4</v>
      </c>
    </row>
    <row r="848" spans="50:51">
      <c r="AX848">
        <f t="shared" si="308"/>
        <v>844</v>
      </c>
      <c r="AY848" s="33">
        <v>6.3526155021007989E-4</v>
      </c>
    </row>
    <row r="849" spans="50:51">
      <c r="AX849">
        <f t="shared" si="308"/>
        <v>845</v>
      </c>
      <c r="AY849" s="33">
        <v>7.7319587628878336E-4</v>
      </c>
    </row>
    <row r="850" spans="50:51">
      <c r="AX850">
        <f t="shared" si="308"/>
        <v>846</v>
      </c>
      <c r="AY850" s="33">
        <v>1.2481704212805309E-3</v>
      </c>
    </row>
    <row r="851" spans="50:51">
      <c r="AX851">
        <f t="shared" si="308"/>
        <v>847</v>
      </c>
      <c r="AY851" s="33">
        <v>6.3800591828942765E-4</v>
      </c>
    </row>
    <row r="852" spans="50:51">
      <c r="AX852">
        <f t="shared" si="308"/>
        <v>848</v>
      </c>
      <c r="AY852" s="33">
        <v>5.1156611938400591E-4</v>
      </c>
    </row>
    <row r="853" spans="50:51">
      <c r="AX853">
        <f t="shared" si="308"/>
        <v>849</v>
      </c>
      <c r="AY853" s="33">
        <v>6.6533027873237453E-4</v>
      </c>
    </row>
    <row r="854" spans="50:51">
      <c r="AX854">
        <f t="shared" si="308"/>
        <v>850</v>
      </c>
      <c r="AY854" s="33">
        <v>7.9928725976840739E-4</v>
      </c>
    </row>
    <row r="855" spans="50:51">
      <c r="AX855">
        <f t="shared" si="308"/>
        <v>851</v>
      </c>
      <c r="AY855" s="33">
        <v>7.0013204785539349E-4</v>
      </c>
    </row>
    <row r="856" spans="50:51">
      <c r="AX856">
        <f t="shared" si="308"/>
        <v>852</v>
      </c>
      <c r="AY856" s="33">
        <v>6.5061410207465406E-4</v>
      </c>
    </row>
    <row r="857" spans="50:51">
      <c r="AX857">
        <f t="shared" si="308"/>
        <v>853</v>
      </c>
      <c r="AY857" s="33">
        <v>6.7125652284593512E-4</v>
      </c>
    </row>
    <row r="858" spans="50:51">
      <c r="AX858">
        <f t="shared" si="308"/>
        <v>854</v>
      </c>
      <c r="AY858" s="33">
        <v>6.7988736158841752E-4</v>
      </c>
    </row>
    <row r="859" spans="50:51">
      <c r="AX859">
        <f t="shared" si="308"/>
        <v>855</v>
      </c>
      <c r="AY859" s="33">
        <v>9.9632493318070506E-4</v>
      </c>
    </row>
    <row r="860" spans="50:51">
      <c r="AX860">
        <f t="shared" si="308"/>
        <v>856</v>
      </c>
      <c r="AY860" s="33">
        <v>7.5919562173873704E-4</v>
      </c>
    </row>
    <row r="861" spans="50:51">
      <c r="AX861">
        <f t="shared" si="308"/>
        <v>857</v>
      </c>
      <c r="AY861" s="33">
        <v>8.1098065419379125E-4</v>
      </c>
    </row>
    <row r="862" spans="50:51">
      <c r="AX862">
        <f t="shared" si="308"/>
        <v>858</v>
      </c>
      <c r="AY862" s="33">
        <v>6.9460353824621227E-4</v>
      </c>
    </row>
    <row r="863" spans="50:51">
      <c r="AX863">
        <f t="shared" si="308"/>
        <v>859</v>
      </c>
      <c r="AY863" s="33">
        <v>8.2406611938398418E-4</v>
      </c>
    </row>
    <row r="864" spans="50:51">
      <c r="AX864">
        <f t="shared" si="308"/>
        <v>860</v>
      </c>
      <c r="AY864" s="33">
        <v>5.958062873870607E-4</v>
      </c>
    </row>
    <row r="865" spans="50:51">
      <c r="AX865">
        <f t="shared" si="308"/>
        <v>861</v>
      </c>
      <c r="AY865" s="33">
        <v>7.1110952017318591E-4</v>
      </c>
    </row>
    <row r="866" spans="50:51">
      <c r="AX866">
        <f t="shared" si="308"/>
        <v>862</v>
      </c>
      <c r="AY866" s="33">
        <v>7.7371293114423536E-4</v>
      </c>
    </row>
    <row r="867" spans="50:51">
      <c r="AX867">
        <f t="shared" si="308"/>
        <v>863</v>
      </c>
      <c r="AY867" s="33">
        <v>7.5466144838995971E-4</v>
      </c>
    </row>
    <row r="868" spans="50:51">
      <c r="AX868">
        <f t="shared" si="308"/>
        <v>864</v>
      </c>
      <c r="AY868" s="33">
        <v>9.9278509609288055E-4</v>
      </c>
    </row>
    <row r="869" spans="50:51">
      <c r="AX869">
        <f t="shared" si="308"/>
        <v>865</v>
      </c>
      <c r="AY869" s="33">
        <v>8.1109997454501339E-4</v>
      </c>
    </row>
    <row r="870" spans="50:51">
      <c r="AX870">
        <f t="shared" si="308"/>
        <v>866</v>
      </c>
      <c r="AY870" s="33">
        <v>6.6616552119133209E-4</v>
      </c>
    </row>
    <row r="871" spans="50:51">
      <c r="AX871">
        <f t="shared" si="308"/>
        <v>867</v>
      </c>
      <c r="AY871" s="33">
        <v>7.1866647575410275E-4</v>
      </c>
    </row>
    <row r="872" spans="50:51">
      <c r="AX872">
        <f t="shared" si="308"/>
        <v>868</v>
      </c>
      <c r="AY872" s="33">
        <v>7.5979222349502004E-4</v>
      </c>
    </row>
    <row r="873" spans="50:51">
      <c r="AX873">
        <f t="shared" si="308"/>
        <v>869</v>
      </c>
      <c r="AY873" s="33">
        <v>6.1426116838490786E-4</v>
      </c>
    </row>
    <row r="874" spans="50:51">
      <c r="AX874">
        <f t="shared" si="308"/>
        <v>870</v>
      </c>
      <c r="AY874" s="33">
        <v>6.903875525010436E-4</v>
      </c>
    </row>
    <row r="875" spans="50:51">
      <c r="AX875">
        <f t="shared" si="308"/>
        <v>871</v>
      </c>
      <c r="AY875" s="33">
        <v>5.3320287641596951E-4</v>
      </c>
    </row>
    <row r="876" spans="50:51">
      <c r="AX876">
        <f t="shared" si="308"/>
        <v>872</v>
      </c>
      <c r="AY876" s="33">
        <v>6.8326810487467189E-4</v>
      </c>
    </row>
    <row r="877" spans="50:51">
      <c r="AX877">
        <f t="shared" si="308"/>
        <v>873</v>
      </c>
      <c r="AY877" s="33">
        <v>7.0239913452982232E-4</v>
      </c>
    </row>
    <row r="878" spans="50:51">
      <c r="AX878">
        <f t="shared" si="308"/>
        <v>874</v>
      </c>
      <c r="AY878" s="33">
        <v>6.9738767977602263E-4</v>
      </c>
    </row>
    <row r="879" spans="50:51">
      <c r="AX879">
        <f t="shared" si="308"/>
        <v>875</v>
      </c>
      <c r="AY879" s="33">
        <v>8.5373711340206923E-4</v>
      </c>
    </row>
    <row r="880" spans="50:51">
      <c r="AX880">
        <f t="shared" si="308"/>
        <v>876</v>
      </c>
      <c r="AY880" s="33">
        <v>1.1280148275424867E-3</v>
      </c>
    </row>
    <row r="881" spans="50:51">
      <c r="AX881">
        <f t="shared" si="308"/>
        <v>877</v>
      </c>
      <c r="AY881" s="33">
        <v>6.013745704467428E-4</v>
      </c>
    </row>
    <row r="882" spans="50:51">
      <c r="AX882">
        <f t="shared" si="308"/>
        <v>878</v>
      </c>
      <c r="AY882" s="33">
        <v>7.7244018073063326E-4</v>
      </c>
    </row>
    <row r="883" spans="50:51">
      <c r="AX883">
        <f t="shared" si="308"/>
        <v>879</v>
      </c>
      <c r="AY883" s="33">
        <v>7.49530673285009E-4</v>
      </c>
    </row>
    <row r="884" spans="50:51">
      <c r="AX884">
        <f t="shared" si="308"/>
        <v>880</v>
      </c>
      <c r="AY884" s="33">
        <v>6.790918925798895E-4</v>
      </c>
    </row>
    <row r="885" spans="50:51">
      <c r="AX885">
        <f t="shared" si="308"/>
        <v>881</v>
      </c>
      <c r="AY885" s="33">
        <v>6.5980176912310722E-4</v>
      </c>
    </row>
    <row r="886" spans="50:51">
      <c r="AX886">
        <f t="shared" si="308"/>
        <v>882</v>
      </c>
      <c r="AY886" s="33">
        <v>8.7545341733495955E-4</v>
      </c>
    </row>
    <row r="887" spans="50:51">
      <c r="AX887">
        <f t="shared" si="308"/>
        <v>883</v>
      </c>
      <c r="AY887" s="33">
        <v>6.4174462262959261E-4</v>
      </c>
    </row>
    <row r="888" spans="50:51">
      <c r="AX888">
        <f t="shared" si="308"/>
        <v>884</v>
      </c>
      <c r="AY888" s="33">
        <v>7.9300305460103162E-4</v>
      </c>
    </row>
    <row r="889" spans="50:51">
      <c r="AX889">
        <f t="shared" si="308"/>
        <v>885</v>
      </c>
      <c r="AY889" s="33">
        <v>8.5668034873369553E-4</v>
      </c>
    </row>
    <row r="890" spans="50:51">
      <c r="AX890">
        <f t="shared" si="308"/>
        <v>886</v>
      </c>
      <c r="AY890" s="33">
        <v>6.7324519536725389E-4</v>
      </c>
    </row>
    <row r="891" spans="50:51">
      <c r="AX891">
        <f t="shared" si="308"/>
        <v>887</v>
      </c>
      <c r="AY891" s="33">
        <v>1.0882413771161098E-3</v>
      </c>
    </row>
    <row r="892" spans="50:51">
      <c r="AX892">
        <f t="shared" si="308"/>
        <v>888</v>
      </c>
      <c r="AY892" s="33">
        <v>5.9807337406142069E-4</v>
      </c>
    </row>
    <row r="893" spans="50:51">
      <c r="AX893">
        <f t="shared" si="308"/>
        <v>889</v>
      </c>
      <c r="AY893" s="33">
        <v>1.2023514063894708E-3</v>
      </c>
    </row>
    <row r="894" spans="50:51">
      <c r="AX894">
        <f t="shared" si="308"/>
        <v>890</v>
      </c>
      <c r="AY894" s="33">
        <v>7.0216049382716065E-4</v>
      </c>
    </row>
    <row r="895" spans="50:51">
      <c r="AX895">
        <f t="shared" si="308"/>
        <v>891</v>
      </c>
      <c r="AY895" s="33">
        <v>6.4118779432356947E-4</v>
      </c>
    </row>
    <row r="896" spans="50:51">
      <c r="AX896">
        <f t="shared" si="308"/>
        <v>892</v>
      </c>
      <c r="AY896" s="33">
        <v>7.0673444062625986E-4</v>
      </c>
    </row>
    <row r="897" spans="50:51">
      <c r="AX897">
        <f t="shared" si="308"/>
        <v>893</v>
      </c>
      <c r="AY897" s="33">
        <v>6.8402380043274186E-4</v>
      </c>
    </row>
    <row r="898" spans="50:51">
      <c r="AX898">
        <f t="shared" si="308"/>
        <v>894</v>
      </c>
      <c r="AY898" s="33">
        <v>8.1436139748005114E-4</v>
      </c>
    </row>
    <row r="899" spans="50:51">
      <c r="AX899">
        <f t="shared" si="308"/>
        <v>895</v>
      </c>
      <c r="AY899" s="33">
        <v>7.7868461244753992E-4</v>
      </c>
    </row>
    <row r="900" spans="50:51">
      <c r="AX900">
        <f t="shared" si="308"/>
        <v>896</v>
      </c>
      <c r="AY900" s="33">
        <v>7.501670484918615E-4</v>
      </c>
    </row>
    <row r="901" spans="50:51">
      <c r="AX901">
        <f t="shared" si="308"/>
        <v>897</v>
      </c>
      <c r="AY901" s="33">
        <v>8.8456153748254661E-4</v>
      </c>
    </row>
    <row r="902" spans="50:51">
      <c r="AX902">
        <f t="shared" si="308"/>
        <v>898</v>
      </c>
      <c r="AY902" s="33">
        <v>6.9384784268813698E-4</v>
      </c>
    </row>
    <row r="903" spans="50:51">
      <c r="AX903">
        <f t="shared" si="308"/>
        <v>899</v>
      </c>
      <c r="AY903" s="33">
        <v>6.2810232913331258E-4</v>
      </c>
    </row>
    <row r="904" spans="50:51">
      <c r="AX904">
        <f t="shared" si="308"/>
        <v>900</v>
      </c>
      <c r="AY904" s="33">
        <v>7.1981990581655665E-4</v>
      </c>
    </row>
    <row r="905" spans="50:51">
      <c r="AX905">
        <f t="shared" si="308"/>
        <v>901</v>
      </c>
      <c r="AY905" s="33">
        <v>7.8783250604559413E-4</v>
      </c>
    </row>
    <row r="906" spans="50:51">
      <c r="AX906">
        <f t="shared" si="308"/>
        <v>902</v>
      </c>
      <c r="AY906" s="33">
        <v>7.077287768868434E-4</v>
      </c>
    </row>
    <row r="907" spans="50:51">
      <c r="AX907">
        <f t="shared" si="308"/>
        <v>903</v>
      </c>
      <c r="AY907" s="33">
        <v>7.9523036782497909E-4</v>
      </c>
    </row>
    <row r="908" spans="50:51">
      <c r="AX908">
        <f t="shared" si="308"/>
        <v>904</v>
      </c>
      <c r="AY908" s="33">
        <v>6.6887011582030616E-4</v>
      </c>
    </row>
    <row r="909" spans="50:51">
      <c r="AX909">
        <f t="shared" si="308"/>
        <v>905</v>
      </c>
      <c r="AY909" s="33">
        <v>6.9822292223497141E-4</v>
      </c>
    </row>
    <row r="910" spans="50:51">
      <c r="AX910">
        <f t="shared" si="308"/>
        <v>906</v>
      </c>
      <c r="AY910" s="33">
        <v>8.2983326969585775E-4</v>
      </c>
    </row>
    <row r="911" spans="50:51">
      <c r="AX911">
        <f t="shared" ref="AX911:AX974" si="309">AX910+1</f>
        <v>907</v>
      </c>
      <c r="AY911" s="33">
        <v>5.6804441898946083E-4</v>
      </c>
    </row>
    <row r="912" spans="50:51">
      <c r="AX912">
        <f t="shared" si="309"/>
        <v>908</v>
      </c>
      <c r="AY912" s="33">
        <v>7.1051291841673638E-4</v>
      </c>
    </row>
    <row r="913" spans="50:51">
      <c r="AX913">
        <f t="shared" si="309"/>
        <v>909</v>
      </c>
      <c r="AY913" s="33">
        <v>8.7970917653059429E-4</v>
      </c>
    </row>
    <row r="914" spans="50:51">
      <c r="AX914">
        <f t="shared" si="309"/>
        <v>910</v>
      </c>
      <c r="AY914" s="33">
        <v>8.8046487208863326E-4</v>
      </c>
    </row>
    <row r="915" spans="50:51">
      <c r="AX915">
        <f t="shared" si="309"/>
        <v>911</v>
      </c>
      <c r="AY915" s="33">
        <v>6.2595456281026591E-4</v>
      </c>
    </row>
    <row r="916" spans="50:51">
      <c r="AX916">
        <f t="shared" si="309"/>
        <v>912</v>
      </c>
      <c r="AY916" s="33">
        <v>7.8544609902002956E-4</v>
      </c>
    </row>
    <row r="917" spans="50:51">
      <c r="AX917">
        <f t="shared" si="309"/>
        <v>913</v>
      </c>
      <c r="AY917" s="33">
        <v>6.0682353315516622E-4</v>
      </c>
    </row>
    <row r="918" spans="50:51">
      <c r="AX918">
        <f t="shared" si="309"/>
        <v>914</v>
      </c>
      <c r="AY918" s="33">
        <v>6.4954021891313446E-4</v>
      </c>
    </row>
    <row r="919" spans="50:51">
      <c r="AX919">
        <f t="shared" si="309"/>
        <v>915</v>
      </c>
      <c r="AY919" s="33">
        <v>6.377672775869464E-4</v>
      </c>
    </row>
    <row r="920" spans="50:51">
      <c r="AX920">
        <f t="shared" si="309"/>
        <v>916</v>
      </c>
      <c r="AY920" s="33">
        <v>6.9412625684112334E-4</v>
      </c>
    </row>
    <row r="921" spans="50:51">
      <c r="AX921">
        <f t="shared" si="309"/>
        <v>917</v>
      </c>
      <c r="AY921" s="33">
        <v>6.3474449535454701E-4</v>
      </c>
    </row>
    <row r="922" spans="50:51">
      <c r="AX922">
        <f t="shared" si="309"/>
        <v>918</v>
      </c>
      <c r="AY922" s="33">
        <v>1.0522464044803858E-3</v>
      </c>
    </row>
    <row r="923" spans="50:51">
      <c r="AX923">
        <f t="shared" si="309"/>
        <v>919</v>
      </c>
      <c r="AY923" s="33">
        <v>7.3262695685378989E-4</v>
      </c>
    </row>
    <row r="924" spans="50:51">
      <c r="AX924">
        <f t="shared" si="309"/>
        <v>920</v>
      </c>
      <c r="AY924" s="33">
        <v>6.0002227313225051E-4</v>
      </c>
    </row>
    <row r="925" spans="50:51">
      <c r="AX925">
        <f t="shared" si="309"/>
        <v>921</v>
      </c>
      <c r="AY925" s="33">
        <v>8.6145316278484591E-4</v>
      </c>
    </row>
    <row r="926" spans="50:51">
      <c r="AX926">
        <f t="shared" si="309"/>
        <v>922</v>
      </c>
      <c r="AY926" s="33">
        <v>7.4479763268427222E-4</v>
      </c>
    </row>
    <row r="927" spans="50:51">
      <c r="AX927">
        <f t="shared" si="309"/>
        <v>923</v>
      </c>
      <c r="AY927" s="33">
        <v>8.9068664884826441E-4</v>
      </c>
    </row>
    <row r="928" spans="50:51">
      <c r="AX928">
        <f t="shared" si="309"/>
        <v>924</v>
      </c>
      <c r="AY928" s="33">
        <v>6.7972826778672822E-4</v>
      </c>
    </row>
    <row r="929" spans="50:51">
      <c r="AX929">
        <f t="shared" si="309"/>
        <v>925</v>
      </c>
      <c r="AY929" s="33">
        <v>8.4594151711857106E-4</v>
      </c>
    </row>
    <row r="930" spans="50:51">
      <c r="AX930">
        <f t="shared" si="309"/>
        <v>926</v>
      </c>
      <c r="AY930" s="33">
        <v>6.6624506809220883E-4</v>
      </c>
    </row>
    <row r="931" spans="50:51">
      <c r="AX931">
        <f t="shared" si="309"/>
        <v>927</v>
      </c>
      <c r="AY931" s="33">
        <v>7.2184835178829617E-4</v>
      </c>
    </row>
    <row r="932" spans="50:51">
      <c r="AX932">
        <f t="shared" si="309"/>
        <v>928</v>
      </c>
      <c r="AY932" s="33">
        <v>6.4090938017058756E-4</v>
      </c>
    </row>
    <row r="933" spans="50:51">
      <c r="AX933">
        <f t="shared" si="309"/>
        <v>929</v>
      </c>
      <c r="AY933" s="33">
        <v>7.9387807051046219E-4</v>
      </c>
    </row>
    <row r="934" spans="50:51">
      <c r="AX934">
        <f t="shared" si="309"/>
        <v>930</v>
      </c>
      <c r="AY934" s="33">
        <v>6.9535923380431228E-4</v>
      </c>
    </row>
    <row r="935" spans="50:51">
      <c r="AX935">
        <f t="shared" si="309"/>
        <v>931</v>
      </c>
      <c r="AY935" s="33">
        <v>8.0513395698113114E-4</v>
      </c>
    </row>
    <row r="936" spans="50:51">
      <c r="AX936">
        <f t="shared" si="309"/>
        <v>932</v>
      </c>
      <c r="AY936" s="33">
        <v>6.5196639938915697E-4</v>
      </c>
    </row>
    <row r="937" spans="50:51">
      <c r="AX937">
        <f t="shared" si="309"/>
        <v>933</v>
      </c>
      <c r="AY937" s="33">
        <v>6.4202303678251662E-4</v>
      </c>
    </row>
    <row r="938" spans="50:51">
      <c r="AX938">
        <f t="shared" si="309"/>
        <v>934</v>
      </c>
      <c r="AY938" s="33">
        <v>7.9662243858982535E-4</v>
      </c>
    </row>
    <row r="939" spans="50:51">
      <c r="AX939">
        <f t="shared" si="309"/>
        <v>935</v>
      </c>
      <c r="AY939" s="33">
        <v>9.1284046073569422E-4</v>
      </c>
    </row>
    <row r="940" spans="50:51">
      <c r="AX940">
        <f t="shared" si="309"/>
        <v>936</v>
      </c>
      <c r="AY940" s="33">
        <v>5.7993668066693544E-4</v>
      </c>
    </row>
    <row r="941" spans="50:51">
      <c r="AX941">
        <f t="shared" si="309"/>
        <v>937</v>
      </c>
      <c r="AY941" s="33">
        <v>8.5500986381576436E-4</v>
      </c>
    </row>
    <row r="942" spans="50:51">
      <c r="AX942">
        <f t="shared" si="309"/>
        <v>938</v>
      </c>
      <c r="AY942" s="33">
        <v>7.062571592211229E-4</v>
      </c>
    </row>
    <row r="943" spans="50:51">
      <c r="AX943">
        <f t="shared" si="309"/>
        <v>939</v>
      </c>
      <c r="AY943" s="33">
        <v>6.1099974544995077E-4</v>
      </c>
    </row>
    <row r="944" spans="50:51">
      <c r="AX944">
        <f t="shared" si="309"/>
        <v>940</v>
      </c>
      <c r="AY944" s="33">
        <v>6.3860252004586829E-4</v>
      </c>
    </row>
    <row r="945" spans="50:51">
      <c r="AX945">
        <f t="shared" si="309"/>
        <v>941</v>
      </c>
      <c r="AY945" s="33">
        <v>8.3416857579228282E-4</v>
      </c>
    </row>
    <row r="946" spans="50:51">
      <c r="AX946">
        <f t="shared" si="309"/>
        <v>942</v>
      </c>
      <c r="AY946" s="33">
        <v>6.9436489754363007E-4</v>
      </c>
    </row>
    <row r="947" spans="50:51">
      <c r="AX947">
        <f t="shared" si="309"/>
        <v>943</v>
      </c>
      <c r="AY947" s="33">
        <v>6.3239786177935755E-4</v>
      </c>
    </row>
    <row r="948" spans="50:51">
      <c r="AX948">
        <f t="shared" si="309"/>
        <v>944</v>
      </c>
      <c r="AY948" s="33">
        <v>5.8960162912053381E-4</v>
      </c>
    </row>
    <row r="949" spans="50:51">
      <c r="AX949">
        <f t="shared" si="309"/>
        <v>945</v>
      </c>
      <c r="AY949" s="33">
        <v>7.6158202876420588E-4</v>
      </c>
    </row>
    <row r="950" spans="50:51">
      <c r="AX950">
        <f t="shared" si="309"/>
        <v>946</v>
      </c>
      <c r="AY950" s="33">
        <v>8.4387329769631929E-4</v>
      </c>
    </row>
    <row r="951" spans="50:51">
      <c r="AX951">
        <f t="shared" si="309"/>
        <v>947</v>
      </c>
      <c r="AY951" s="33">
        <v>7.0474576810491279E-4</v>
      </c>
    </row>
    <row r="952" spans="50:51">
      <c r="AX952">
        <f t="shared" si="309"/>
        <v>948</v>
      </c>
      <c r="AY952" s="33">
        <v>6.5829037800698516E-4</v>
      </c>
    </row>
    <row r="953" spans="50:51">
      <c r="AX953">
        <f t="shared" si="309"/>
        <v>949</v>
      </c>
      <c r="AY953" s="33">
        <v>7.8111079292354552E-4</v>
      </c>
    </row>
    <row r="954" spans="50:51">
      <c r="AX954">
        <f t="shared" si="309"/>
        <v>950</v>
      </c>
      <c r="AY954" s="33">
        <v>7.4125779559631902E-4</v>
      </c>
    </row>
    <row r="955" spans="50:51">
      <c r="AX955">
        <f t="shared" si="309"/>
        <v>951</v>
      </c>
      <c r="AY955" s="33">
        <v>6.2758527427780094E-4</v>
      </c>
    </row>
    <row r="956" spans="50:51">
      <c r="AX956">
        <f t="shared" si="309"/>
        <v>952</v>
      </c>
      <c r="AY956" s="33">
        <v>5.2043559882913296E-4</v>
      </c>
    </row>
    <row r="957" spans="50:51">
      <c r="AX957">
        <f t="shared" si="309"/>
        <v>953</v>
      </c>
      <c r="AY957" s="33">
        <v>6.4635834287900598E-4</v>
      </c>
    </row>
    <row r="958" spans="50:51">
      <c r="AX958">
        <f t="shared" si="309"/>
        <v>954</v>
      </c>
      <c r="AY958" s="33">
        <v>9.0866424844095227E-4</v>
      </c>
    </row>
    <row r="959" spans="50:51">
      <c r="AX959">
        <f t="shared" si="309"/>
        <v>955</v>
      </c>
      <c r="AY959" s="33">
        <v>7.8648020873109414E-4</v>
      </c>
    </row>
    <row r="960" spans="50:51">
      <c r="AX960">
        <f t="shared" si="309"/>
        <v>956</v>
      </c>
      <c r="AY960" s="33">
        <v>7.7928121420393383E-4</v>
      </c>
    </row>
    <row r="961" spans="50:51">
      <c r="AX961">
        <f t="shared" si="309"/>
        <v>957</v>
      </c>
      <c r="AY961" s="33">
        <v>6.4862542955328986E-4</v>
      </c>
    </row>
    <row r="962" spans="50:51">
      <c r="AX962">
        <f t="shared" si="309"/>
        <v>958</v>
      </c>
      <c r="AY962" s="33">
        <v>6.6405752831880148E-4</v>
      </c>
    </row>
    <row r="963" spans="50:51">
      <c r="AX963">
        <f t="shared" si="309"/>
        <v>959</v>
      </c>
      <c r="AY963" s="33">
        <v>5.6537959781089039E-4</v>
      </c>
    </row>
    <row r="964" spans="50:51">
      <c r="AX964">
        <f t="shared" si="309"/>
        <v>960</v>
      </c>
      <c r="AY964" s="33">
        <v>7.0542191676221911E-4</v>
      </c>
    </row>
    <row r="965" spans="50:51">
      <c r="AX965">
        <f t="shared" si="309"/>
        <v>961</v>
      </c>
      <c r="AY965" s="33">
        <v>6.9508081965128071E-4</v>
      </c>
    </row>
    <row r="966" spans="50:51">
      <c r="AX966">
        <f t="shared" si="309"/>
        <v>962</v>
      </c>
      <c r="AY966" s="33">
        <v>6.9173984981555161E-4</v>
      </c>
    </row>
    <row r="967" spans="50:51">
      <c r="AX967">
        <f t="shared" si="309"/>
        <v>963</v>
      </c>
      <c r="AY967" s="33">
        <v>6.6739849815455887E-4</v>
      </c>
    </row>
    <row r="968" spans="50:51">
      <c r="AX968">
        <f t="shared" si="309"/>
        <v>964</v>
      </c>
      <c r="AY968" s="33">
        <v>8.348049509991519E-4</v>
      </c>
    </row>
    <row r="969" spans="50:51">
      <c r="AX969">
        <f t="shared" si="309"/>
        <v>965</v>
      </c>
      <c r="AY969" s="33">
        <v>8.2203767341229941E-4</v>
      </c>
    </row>
    <row r="970" spans="50:51">
      <c r="AX970">
        <f t="shared" si="309"/>
        <v>966</v>
      </c>
      <c r="AY970" s="33">
        <v>9.0941994399903634E-4</v>
      </c>
    </row>
    <row r="971" spans="50:51">
      <c r="AX971">
        <f t="shared" si="309"/>
        <v>967</v>
      </c>
      <c r="AY971" s="33">
        <v>6.3768773068605404E-4</v>
      </c>
    </row>
    <row r="972" spans="50:51">
      <c r="AX972">
        <f t="shared" si="309"/>
        <v>968</v>
      </c>
      <c r="AY972" s="33">
        <v>7.2761550210011152E-4</v>
      </c>
    </row>
    <row r="973" spans="50:51">
      <c r="AX973">
        <f t="shared" si="309"/>
        <v>969</v>
      </c>
      <c r="AY973" s="33">
        <v>7.9658266513947659E-4</v>
      </c>
    </row>
    <row r="974" spans="50:51">
      <c r="AX974">
        <f t="shared" si="309"/>
        <v>970</v>
      </c>
      <c r="AY974" s="33">
        <v>7.5525805014642745E-4</v>
      </c>
    </row>
    <row r="975" spans="50:51">
      <c r="AX975">
        <f t="shared" ref="AX975:AX1038" si="310">AX974+1</f>
        <v>971</v>
      </c>
      <c r="AY975" s="33">
        <v>8.5815196639940498E-4</v>
      </c>
    </row>
    <row r="976" spans="50:51">
      <c r="AX976">
        <f t="shared" si="310"/>
        <v>972</v>
      </c>
      <c r="AY976" s="33">
        <v>6.6429616902135289E-4</v>
      </c>
    </row>
    <row r="977" spans="50:51">
      <c r="AX977">
        <f t="shared" si="310"/>
        <v>973</v>
      </c>
      <c r="AY977" s="33">
        <v>5.9039709812912114E-4</v>
      </c>
    </row>
    <row r="978" spans="50:51">
      <c r="AX978">
        <f t="shared" si="310"/>
        <v>974</v>
      </c>
      <c r="AY978" s="33">
        <v>7.4706471935862657E-4</v>
      </c>
    </row>
    <row r="979" spans="50:51">
      <c r="AX979">
        <f t="shared" si="310"/>
        <v>975</v>
      </c>
      <c r="AY979" s="33">
        <v>7.5665012091140837E-4</v>
      </c>
    </row>
    <row r="980" spans="50:51">
      <c r="AX980">
        <f t="shared" si="310"/>
        <v>976</v>
      </c>
      <c r="AY980" s="33">
        <v>1.0345074455900534E-3</v>
      </c>
    </row>
    <row r="981" spans="50:51">
      <c r="AX981">
        <f t="shared" si="310"/>
        <v>977</v>
      </c>
      <c r="AY981" s="33">
        <v>8.3894138984351441E-4</v>
      </c>
    </row>
    <row r="982" spans="50:51">
      <c r="AX982">
        <f t="shared" si="310"/>
        <v>978</v>
      </c>
      <c r="AY982" s="33">
        <v>7.2876893216245158E-4</v>
      </c>
    </row>
    <row r="983" spans="50:51">
      <c r="AX983">
        <f t="shared" si="310"/>
        <v>979</v>
      </c>
      <c r="AY983" s="33">
        <v>6.4607992872606971E-4</v>
      </c>
    </row>
    <row r="984" spans="50:51">
      <c r="AX984">
        <f t="shared" si="310"/>
        <v>980</v>
      </c>
      <c r="AY984" s="33">
        <v>7.7609933816982974E-4</v>
      </c>
    </row>
    <row r="985" spans="50:51">
      <c r="AX985">
        <f t="shared" si="310"/>
        <v>981</v>
      </c>
      <c r="AY985" s="33">
        <v>5.7536273386794281E-4</v>
      </c>
    </row>
    <row r="986" spans="50:51">
      <c r="AX986">
        <f t="shared" si="310"/>
        <v>982</v>
      </c>
      <c r="AY986" s="33">
        <v>8.3532200585474919E-4</v>
      </c>
    </row>
    <row r="987" spans="50:51">
      <c r="AX987">
        <f t="shared" si="310"/>
        <v>983</v>
      </c>
      <c r="AY987" s="33">
        <v>1.1043098510883466E-3</v>
      </c>
    </row>
    <row r="988" spans="50:51">
      <c r="AX988">
        <f t="shared" si="310"/>
        <v>984</v>
      </c>
      <c r="AY988" s="33">
        <v>6.9150120911291011E-4</v>
      </c>
    </row>
    <row r="989" spans="50:51">
      <c r="AX989">
        <f t="shared" si="310"/>
        <v>985</v>
      </c>
      <c r="AY989" s="33">
        <v>7.6293432607869665E-4</v>
      </c>
    </row>
    <row r="990" spans="50:51">
      <c r="AX990">
        <f t="shared" si="310"/>
        <v>986</v>
      </c>
      <c r="AY990" s="33">
        <v>5.7822642229858438E-4</v>
      </c>
    </row>
    <row r="991" spans="50:51">
      <c r="AX991">
        <f t="shared" si="310"/>
        <v>987</v>
      </c>
      <c r="AY991" s="33">
        <v>7.5004772814058287E-4</v>
      </c>
    </row>
    <row r="992" spans="50:51">
      <c r="AX992">
        <f t="shared" si="310"/>
        <v>988</v>
      </c>
      <c r="AY992" s="33">
        <v>6.656882397862784E-4</v>
      </c>
    </row>
    <row r="993" spans="50:51">
      <c r="AX993">
        <f t="shared" si="310"/>
        <v>989</v>
      </c>
      <c r="AY993" s="33">
        <v>8.8094215349379234E-4</v>
      </c>
    </row>
    <row r="994" spans="50:51">
      <c r="AX994">
        <f t="shared" si="310"/>
        <v>990</v>
      </c>
      <c r="AY994" s="33">
        <v>7.7598001781850167E-4</v>
      </c>
    </row>
    <row r="995" spans="50:51">
      <c r="AX995">
        <f t="shared" si="310"/>
        <v>991</v>
      </c>
      <c r="AY995" s="33">
        <v>6.3319333078783505E-4</v>
      </c>
    </row>
    <row r="996" spans="50:51">
      <c r="AX996">
        <f t="shared" si="310"/>
        <v>992</v>
      </c>
      <c r="AY996" s="33">
        <v>5.8244240804376421E-4</v>
      </c>
    </row>
    <row r="997" spans="50:51">
      <c r="AX997">
        <f t="shared" si="310"/>
        <v>993</v>
      </c>
      <c r="AY997" s="33">
        <v>6.2806255568288976E-4</v>
      </c>
    </row>
    <row r="998" spans="50:51">
      <c r="AX998">
        <f t="shared" si="310"/>
        <v>994</v>
      </c>
      <c r="AY998" s="33">
        <v>6.4918225785924935E-4</v>
      </c>
    </row>
    <row r="999" spans="50:51">
      <c r="AX999">
        <f t="shared" si="310"/>
        <v>995</v>
      </c>
      <c r="AY999" s="33">
        <v>6.385627465954239E-4</v>
      </c>
    </row>
    <row r="1000" spans="50:51">
      <c r="AX1000">
        <f t="shared" si="310"/>
        <v>996</v>
      </c>
      <c r="AY1000" s="33">
        <v>6.8231354206444079E-4</v>
      </c>
    </row>
    <row r="1001" spans="50:51">
      <c r="AX1001">
        <f t="shared" si="310"/>
        <v>997</v>
      </c>
      <c r="AY1001" s="33">
        <v>8.3007191039850077E-4</v>
      </c>
    </row>
    <row r="1002" spans="50:51">
      <c r="AX1002">
        <f t="shared" si="310"/>
        <v>998</v>
      </c>
      <c r="AY1002" s="33">
        <v>8.0040091638030795E-4</v>
      </c>
    </row>
    <row r="1003" spans="50:51">
      <c r="AX1003">
        <f t="shared" si="310"/>
        <v>999</v>
      </c>
      <c r="AY1003" s="33">
        <v>7.8679839633448911E-4</v>
      </c>
    </row>
    <row r="1004" spans="50:51">
      <c r="AX1004">
        <f t="shared" si="310"/>
        <v>1000</v>
      </c>
      <c r="AY1004" s="33">
        <v>6.2428407789234754E-4</v>
      </c>
    </row>
    <row r="1005" spans="50:51">
      <c r="AX1005">
        <f t="shared" si="310"/>
        <v>1001</v>
      </c>
      <c r="AY1005" s="33">
        <v>6.6115406643760851E-4</v>
      </c>
    </row>
    <row r="1006" spans="50:51">
      <c r="AX1006">
        <f t="shared" si="310"/>
        <v>1002</v>
      </c>
      <c r="AY1006" s="33">
        <v>6.9170007636504478E-4</v>
      </c>
    </row>
    <row r="1007" spans="50:51">
      <c r="AX1007">
        <f t="shared" si="310"/>
        <v>1003</v>
      </c>
      <c r="AY1007" s="33">
        <v>5.8948230876925941E-4</v>
      </c>
    </row>
    <row r="1008" spans="50:51">
      <c r="AX1008">
        <f t="shared" si="310"/>
        <v>1004</v>
      </c>
      <c r="AY1008" s="33">
        <v>7.4169530355104802E-4</v>
      </c>
    </row>
    <row r="1009" spans="50:51">
      <c r="AX1009">
        <f t="shared" si="310"/>
        <v>1005</v>
      </c>
      <c r="AY1009" s="33">
        <v>6.9110347460868231E-4</v>
      </c>
    </row>
    <row r="1010" spans="50:51">
      <c r="AX1010">
        <f t="shared" si="310"/>
        <v>1006</v>
      </c>
      <c r="AY1010" s="33">
        <v>6.7169403080060883E-4</v>
      </c>
    </row>
    <row r="1011" spans="50:51">
      <c r="AX1011">
        <f t="shared" si="310"/>
        <v>1007</v>
      </c>
      <c r="AY1011" s="33">
        <v>6.4520491281663003E-4</v>
      </c>
    </row>
    <row r="1012" spans="50:51">
      <c r="AX1012">
        <f t="shared" si="310"/>
        <v>1008</v>
      </c>
      <c r="AY1012" s="33">
        <v>8.3882206949225453E-4</v>
      </c>
    </row>
    <row r="1013" spans="50:51">
      <c r="AX1013">
        <f t="shared" si="310"/>
        <v>1009</v>
      </c>
      <c r="AY1013" s="33">
        <v>7.1838806160122047E-4</v>
      </c>
    </row>
    <row r="1014" spans="50:51">
      <c r="AX1014">
        <f t="shared" si="310"/>
        <v>1010</v>
      </c>
      <c r="AY1014" s="33">
        <v>7.7792891688943351E-4</v>
      </c>
    </row>
    <row r="1015" spans="50:51">
      <c r="AX1015">
        <f t="shared" si="310"/>
        <v>1011</v>
      </c>
      <c r="AY1015" s="33">
        <v>6.5220504009172735E-4</v>
      </c>
    </row>
    <row r="1016" spans="50:51">
      <c r="AX1016">
        <f t="shared" si="310"/>
        <v>1012</v>
      </c>
      <c r="AY1016" s="33">
        <v>7.7562205676477811E-4</v>
      </c>
    </row>
    <row r="1017" spans="50:51">
      <c r="AX1017">
        <f t="shared" si="310"/>
        <v>1013</v>
      </c>
      <c r="AY1017" s="33">
        <v>9.0902220949482437E-4</v>
      </c>
    </row>
    <row r="1018" spans="50:51">
      <c r="AX1018">
        <f t="shared" si="310"/>
        <v>1014</v>
      </c>
      <c r="AY1018" s="33">
        <v>7.0287641593486908E-4</v>
      </c>
    </row>
    <row r="1019" spans="50:51">
      <c r="AX1019">
        <f t="shared" si="310"/>
        <v>1015</v>
      </c>
      <c r="AY1019" s="33">
        <v>6.5554600992749558E-4</v>
      </c>
    </row>
    <row r="1020" spans="50:51">
      <c r="AX1020">
        <f t="shared" si="310"/>
        <v>1016</v>
      </c>
      <c r="AY1020" s="33">
        <v>6.5292096219933462E-4</v>
      </c>
    </row>
    <row r="1021" spans="50:51">
      <c r="AX1021">
        <f t="shared" si="310"/>
        <v>1017</v>
      </c>
      <c r="AY1021" s="33">
        <v>6.7686457935604123E-4</v>
      </c>
    </row>
    <row r="1022" spans="50:51">
      <c r="AX1022">
        <f t="shared" si="310"/>
        <v>1018</v>
      </c>
      <c r="AY1022" s="33">
        <v>5.6271477663231506E-4</v>
      </c>
    </row>
    <row r="1023" spans="50:51">
      <c r="AX1023">
        <f t="shared" si="310"/>
        <v>1019</v>
      </c>
      <c r="AY1023" s="33">
        <v>7.5211594756281676E-4</v>
      </c>
    </row>
    <row r="1024" spans="50:51">
      <c r="AX1024">
        <f t="shared" si="310"/>
        <v>1020</v>
      </c>
      <c r="AY1024" s="33">
        <v>7.2324042255318558E-4</v>
      </c>
    </row>
    <row r="1025" spans="50:51">
      <c r="AX1025">
        <f t="shared" si="310"/>
        <v>1021</v>
      </c>
      <c r="AY1025" s="33">
        <v>9.0206185567022555E-4</v>
      </c>
    </row>
    <row r="1026" spans="50:51">
      <c r="AX1026">
        <f t="shared" si="310"/>
        <v>1022</v>
      </c>
      <c r="AY1026" s="33">
        <v>7.1297887234316869E-4</v>
      </c>
    </row>
    <row r="1027" spans="50:51">
      <c r="AX1027">
        <f t="shared" si="310"/>
        <v>1023</v>
      </c>
      <c r="AY1027" s="33">
        <v>6.2762504772817551E-4</v>
      </c>
    </row>
    <row r="1028" spans="50:51">
      <c r="AX1028">
        <f t="shared" si="310"/>
        <v>1024</v>
      </c>
      <c r="AY1028" s="33">
        <v>6.555460099274958E-4</v>
      </c>
    </row>
    <row r="1029" spans="50:51">
      <c r="AX1029">
        <f t="shared" si="310"/>
        <v>1025</v>
      </c>
      <c r="AY1029" s="33">
        <v>7.7355383734254498E-4</v>
      </c>
    </row>
    <row r="1030" spans="50:51">
      <c r="AX1030">
        <f t="shared" si="310"/>
        <v>1026</v>
      </c>
      <c r="AY1030" s="33">
        <v>6.11556573755939E-4</v>
      </c>
    </row>
    <row r="1031" spans="50:51">
      <c r="AX1031">
        <f t="shared" si="310"/>
        <v>1027</v>
      </c>
      <c r="AY1031" s="33">
        <v>9.7043241695316451E-4</v>
      </c>
    </row>
    <row r="1032" spans="50:51">
      <c r="AX1032">
        <f t="shared" si="310"/>
        <v>1028</v>
      </c>
      <c r="AY1032" s="33">
        <v>8.7091924398628132E-4</v>
      </c>
    </row>
    <row r="1033" spans="50:51">
      <c r="AX1033">
        <f t="shared" si="310"/>
        <v>1029</v>
      </c>
      <c r="AY1033" s="33">
        <v>7.2324042255318254E-4</v>
      </c>
    </row>
    <row r="1034" spans="50:51">
      <c r="AX1034">
        <f t="shared" si="310"/>
        <v>1030</v>
      </c>
      <c r="AY1034" s="33">
        <v>7.0064910271104769E-4</v>
      </c>
    </row>
    <row r="1035" spans="50:51">
      <c r="AX1035">
        <f t="shared" si="310"/>
        <v>1031</v>
      </c>
      <c r="AY1035" s="33">
        <v>6.7893279877823327E-4</v>
      </c>
    </row>
    <row r="1036" spans="50:51">
      <c r="AX1036">
        <f t="shared" si="310"/>
        <v>1032</v>
      </c>
      <c r="AY1036" s="33">
        <v>5.9330056001021534E-4</v>
      </c>
    </row>
    <row r="1037" spans="50:51">
      <c r="AX1037">
        <f t="shared" si="310"/>
        <v>1033</v>
      </c>
      <c r="AY1037" s="33">
        <v>9.2373838615256447E-4</v>
      </c>
    </row>
    <row r="1038" spans="50:51">
      <c r="AX1038">
        <f t="shared" si="310"/>
        <v>1034</v>
      </c>
      <c r="AY1038" s="33">
        <v>8.3408902889147254E-4</v>
      </c>
    </row>
    <row r="1039" spans="50:51">
      <c r="AX1039">
        <f t="shared" ref="AX1039:AX1102" si="311">AX1038+1</f>
        <v>1035</v>
      </c>
      <c r="AY1039" s="33">
        <v>6.6962581137842677E-4</v>
      </c>
    </row>
    <row r="1040" spans="50:51">
      <c r="AX1040">
        <f t="shared" si="311"/>
        <v>1036</v>
      </c>
      <c r="AY1040" s="33">
        <v>7.1345615374825589E-4</v>
      </c>
    </row>
    <row r="1041" spans="50:51">
      <c r="AX1041">
        <f t="shared" si="311"/>
        <v>1037</v>
      </c>
      <c r="AY1041" s="33">
        <v>9.4589219804002344E-4</v>
      </c>
    </row>
    <row r="1042" spans="50:51">
      <c r="AX1042">
        <f t="shared" si="311"/>
        <v>1038</v>
      </c>
      <c r="AY1042" s="33">
        <v>6.4779018709434054E-4</v>
      </c>
    </row>
    <row r="1043" spans="50:51">
      <c r="AX1043">
        <f t="shared" si="311"/>
        <v>1039</v>
      </c>
      <c r="AY1043" s="33">
        <v>6.3227854142810114E-4</v>
      </c>
    </row>
    <row r="1044" spans="50:51">
      <c r="AX1044">
        <f t="shared" si="311"/>
        <v>1040</v>
      </c>
      <c r="AY1044" s="33">
        <v>6.9854110983841181E-4</v>
      </c>
    </row>
    <row r="1045" spans="50:51">
      <c r="AX1045">
        <f t="shared" si="311"/>
        <v>1041</v>
      </c>
      <c r="AY1045" s="33">
        <v>5.551975945017407E-4</v>
      </c>
    </row>
    <row r="1046" spans="50:51">
      <c r="AX1046">
        <f t="shared" si="311"/>
        <v>1042</v>
      </c>
      <c r="AY1046" s="33">
        <v>9.4366488481627264E-4</v>
      </c>
    </row>
    <row r="1047" spans="50:51">
      <c r="AX1047">
        <f t="shared" si="311"/>
        <v>1043</v>
      </c>
      <c r="AY1047" s="33">
        <v>6.6127338678884995E-4</v>
      </c>
    </row>
    <row r="1048" spans="50:51">
      <c r="AX1048">
        <f t="shared" si="311"/>
        <v>1044</v>
      </c>
      <c r="AY1048" s="33">
        <v>7.007684230622707E-4</v>
      </c>
    </row>
    <row r="1049" spans="50:51">
      <c r="AX1049">
        <f t="shared" si="311"/>
        <v>1045</v>
      </c>
      <c r="AY1049" s="33">
        <v>6.0280641466215628E-4</v>
      </c>
    </row>
    <row r="1050" spans="50:51">
      <c r="AX1050">
        <f t="shared" si="311"/>
        <v>1046</v>
      </c>
      <c r="AY1050" s="33">
        <v>7.1186521573128841E-4</v>
      </c>
    </row>
    <row r="1051" spans="50:51">
      <c r="AX1051">
        <f t="shared" si="311"/>
        <v>1047</v>
      </c>
      <c r="AY1051" s="33">
        <v>7.8162784777912968E-4</v>
      </c>
    </row>
    <row r="1052" spans="50:51">
      <c r="AX1052">
        <f t="shared" si="311"/>
        <v>1048</v>
      </c>
      <c r="AY1052" s="33">
        <v>9.7524500445469336E-4</v>
      </c>
    </row>
    <row r="1053" spans="50:51">
      <c r="AX1053">
        <f t="shared" si="311"/>
        <v>1049</v>
      </c>
      <c r="AY1053" s="33">
        <v>7.3517245768106067E-4</v>
      </c>
    </row>
    <row r="1054" spans="50:51">
      <c r="AX1054">
        <f t="shared" si="311"/>
        <v>1050</v>
      </c>
      <c r="AY1054" s="33">
        <v>7.1023450426372368E-4</v>
      </c>
    </row>
    <row r="1055" spans="50:51">
      <c r="AX1055">
        <f t="shared" si="311"/>
        <v>1051</v>
      </c>
      <c r="AY1055" s="33">
        <v>6.9452399134533184E-4</v>
      </c>
    </row>
    <row r="1056" spans="50:51">
      <c r="AX1056">
        <f t="shared" si="311"/>
        <v>1052</v>
      </c>
      <c r="AY1056" s="33">
        <v>6.1851692758056102E-4</v>
      </c>
    </row>
    <row r="1057" spans="50:51">
      <c r="AX1057">
        <f t="shared" si="311"/>
        <v>1053</v>
      </c>
      <c r="AY1057" s="33">
        <v>8.9768677612335826E-4</v>
      </c>
    </row>
    <row r="1058" spans="50:51">
      <c r="AX1058">
        <f t="shared" si="311"/>
        <v>1054</v>
      </c>
      <c r="AY1058" s="33">
        <v>7.3338265241193056E-4</v>
      </c>
    </row>
    <row r="1059" spans="50:51">
      <c r="AX1059">
        <f t="shared" si="311"/>
        <v>1055</v>
      </c>
      <c r="AY1059" s="33">
        <v>6.3852297314500304E-4</v>
      </c>
    </row>
    <row r="1060" spans="50:51">
      <c r="AX1060">
        <f t="shared" si="311"/>
        <v>1056</v>
      </c>
      <c r="AY1060" s="33">
        <v>6.5268232149679124E-4</v>
      </c>
    </row>
    <row r="1061" spans="50:51">
      <c r="AX1061">
        <f t="shared" si="311"/>
        <v>1057</v>
      </c>
      <c r="AY1061" s="33">
        <v>7.2101310932931541E-4</v>
      </c>
    </row>
    <row r="1062" spans="50:51">
      <c r="AX1062">
        <f t="shared" si="311"/>
        <v>1058</v>
      </c>
      <c r="AY1062" s="33">
        <v>7.6082633320614544E-4</v>
      </c>
    </row>
    <row r="1063" spans="50:51">
      <c r="AX1063">
        <f t="shared" si="311"/>
        <v>1059</v>
      </c>
      <c r="AY1063" s="33">
        <v>5.8335719740362107E-4</v>
      </c>
    </row>
    <row r="1064" spans="50:51">
      <c r="AX1064">
        <f t="shared" si="311"/>
        <v>1060</v>
      </c>
      <c r="AY1064" s="33">
        <v>7.5370688557979953E-4</v>
      </c>
    </row>
    <row r="1065" spans="50:51">
      <c r="AX1065">
        <f t="shared" si="311"/>
        <v>1061</v>
      </c>
      <c r="AY1065" s="33">
        <v>6.445287641593699E-4</v>
      </c>
    </row>
    <row r="1066" spans="50:51">
      <c r="AX1066">
        <f t="shared" si="311"/>
        <v>1062</v>
      </c>
      <c r="AY1066" s="33">
        <v>7.1158680157828167E-4</v>
      </c>
    </row>
    <row r="1067" spans="50:51">
      <c r="AX1067">
        <f t="shared" si="311"/>
        <v>1063</v>
      </c>
      <c r="AY1067" s="33">
        <v>8.4836769759453871E-4</v>
      </c>
    </row>
    <row r="1068" spans="50:51">
      <c r="AX1068">
        <f t="shared" si="311"/>
        <v>1064</v>
      </c>
      <c r="AY1068" s="33">
        <v>6.6910875652291622E-4</v>
      </c>
    </row>
    <row r="1069" spans="50:51">
      <c r="AX1069">
        <f t="shared" si="311"/>
        <v>1065</v>
      </c>
      <c r="AY1069" s="33">
        <v>1.0632636502483511E-3</v>
      </c>
    </row>
    <row r="1070" spans="50:51">
      <c r="AX1070">
        <f t="shared" si="311"/>
        <v>1066</v>
      </c>
      <c r="AY1070" s="33">
        <v>6.8963185694288873E-4</v>
      </c>
    </row>
    <row r="1071" spans="50:51">
      <c r="AX1071">
        <f t="shared" si="311"/>
        <v>1067</v>
      </c>
      <c r="AY1071" s="33">
        <v>8.9128325060457061E-4</v>
      </c>
    </row>
    <row r="1072" spans="50:51">
      <c r="AX1072">
        <f t="shared" si="311"/>
        <v>1068</v>
      </c>
      <c r="AY1072" s="33">
        <v>6.5713694794458438E-4</v>
      </c>
    </row>
    <row r="1073" spans="50:51">
      <c r="AX1073">
        <f t="shared" si="311"/>
        <v>1069</v>
      </c>
      <c r="AY1073" s="33">
        <v>7.4062142038947302E-4</v>
      </c>
    </row>
    <row r="1074" spans="50:51">
      <c r="AX1074">
        <f t="shared" si="311"/>
        <v>1070</v>
      </c>
      <c r="AY1074" s="33">
        <v>7.3171216749399483E-4</v>
      </c>
    </row>
    <row r="1075" spans="50:51">
      <c r="AX1075">
        <f t="shared" si="311"/>
        <v>1071</v>
      </c>
      <c r="AY1075" s="33">
        <v>6.1187476135934329E-4</v>
      </c>
    </row>
    <row r="1076" spans="50:51">
      <c r="AX1076">
        <f t="shared" si="311"/>
        <v>1072</v>
      </c>
      <c r="AY1076" s="33">
        <v>8.4212326587775293E-4</v>
      </c>
    </row>
    <row r="1077" spans="50:51">
      <c r="AX1077">
        <f t="shared" si="311"/>
        <v>1073</v>
      </c>
      <c r="AY1077" s="33">
        <v>7.3127465953923244E-4</v>
      </c>
    </row>
    <row r="1078" spans="50:51">
      <c r="AX1078">
        <f t="shared" si="311"/>
        <v>1074</v>
      </c>
      <c r="AY1078" s="33">
        <v>9.219088074330676E-4</v>
      </c>
    </row>
    <row r="1079" spans="50:51">
      <c r="AX1079">
        <f t="shared" si="311"/>
        <v>1075</v>
      </c>
      <c r="AY1079" s="33">
        <v>7.126606847397747E-4</v>
      </c>
    </row>
    <row r="1080" spans="50:51">
      <c r="AX1080">
        <f t="shared" si="311"/>
        <v>1076</v>
      </c>
      <c r="AY1080" s="33">
        <v>8.5532805141920508E-4</v>
      </c>
    </row>
    <row r="1081" spans="50:51">
      <c r="AX1081">
        <f t="shared" si="311"/>
        <v>1077</v>
      </c>
      <c r="AY1081" s="33">
        <v>8.3476517754873061E-4</v>
      </c>
    </row>
    <row r="1082" spans="50:51">
      <c r="AX1082">
        <f t="shared" si="311"/>
        <v>1078</v>
      </c>
      <c r="AY1082" s="33">
        <v>7.4396239022536952E-4</v>
      </c>
    </row>
    <row r="1083" spans="50:51">
      <c r="AX1083">
        <f t="shared" si="311"/>
        <v>1079</v>
      </c>
      <c r="AY1083" s="33">
        <v>7.5812173857709309E-4</v>
      </c>
    </row>
    <row r="1084" spans="50:51">
      <c r="AX1084">
        <f t="shared" si="311"/>
        <v>1080</v>
      </c>
      <c r="AY1084" s="33">
        <v>6.8251240931659486E-4</v>
      </c>
    </row>
    <row r="1085" spans="50:51">
      <c r="AX1085">
        <f t="shared" si="311"/>
        <v>1081</v>
      </c>
      <c r="AY1085" s="33">
        <v>7.3525200458190402E-4</v>
      </c>
    </row>
    <row r="1086" spans="50:51">
      <c r="AX1086">
        <f t="shared" si="311"/>
        <v>1082</v>
      </c>
      <c r="AY1086" s="33">
        <v>8.3285605192830474E-4</v>
      </c>
    </row>
    <row r="1087" spans="50:51">
      <c r="AX1087">
        <f t="shared" si="311"/>
        <v>1083</v>
      </c>
      <c r="AY1087" s="33">
        <v>9.7194380806930837E-4</v>
      </c>
    </row>
    <row r="1088" spans="50:51">
      <c r="AX1088">
        <f t="shared" si="311"/>
        <v>1084</v>
      </c>
      <c r="AY1088" s="33">
        <v>8.167478045056002E-4</v>
      </c>
    </row>
    <row r="1089" spans="50:51">
      <c r="AX1089">
        <f t="shared" si="311"/>
        <v>1085</v>
      </c>
      <c r="AY1089" s="33">
        <v>7.7657661957499728E-4</v>
      </c>
    </row>
    <row r="1090" spans="50:51">
      <c r="AX1090">
        <f t="shared" si="311"/>
        <v>1086</v>
      </c>
      <c r="AY1090" s="33">
        <v>7.1079133256972914E-4</v>
      </c>
    </row>
    <row r="1091" spans="50:51">
      <c r="AX1091">
        <f t="shared" si="311"/>
        <v>1087</v>
      </c>
      <c r="AY1091" s="33">
        <v>7.4543400789111398E-4</v>
      </c>
    </row>
    <row r="1092" spans="50:51">
      <c r="AX1092">
        <f t="shared" si="311"/>
        <v>1088</v>
      </c>
      <c r="AY1092" s="33">
        <v>6.4810837469774592E-4</v>
      </c>
    </row>
    <row r="1093" spans="50:51">
      <c r="AX1093">
        <f t="shared" si="311"/>
        <v>1089</v>
      </c>
      <c r="AY1093" s="33">
        <v>6.2074424080443553E-4</v>
      </c>
    </row>
    <row r="1094" spans="50:51">
      <c r="AX1094">
        <f t="shared" si="311"/>
        <v>1090</v>
      </c>
      <c r="AY1094" s="33">
        <v>6.1497709049260034E-4</v>
      </c>
    </row>
    <row r="1095" spans="50:51">
      <c r="AX1095">
        <f t="shared" si="311"/>
        <v>1091</v>
      </c>
      <c r="AY1095" s="33">
        <v>8.1706599210901827E-4</v>
      </c>
    </row>
    <row r="1096" spans="50:51">
      <c r="AX1096">
        <f t="shared" si="311"/>
        <v>1092</v>
      </c>
      <c r="AY1096" s="33">
        <v>5.7520364006622229E-4</v>
      </c>
    </row>
    <row r="1097" spans="50:51">
      <c r="AX1097">
        <f t="shared" si="311"/>
        <v>1093</v>
      </c>
      <c r="AY1097" s="33">
        <v>7.6929807814690265E-4</v>
      </c>
    </row>
    <row r="1098" spans="50:51">
      <c r="AX1098">
        <f t="shared" si="311"/>
        <v>1094</v>
      </c>
      <c r="AY1098" s="33">
        <v>8.550894107166295E-4</v>
      </c>
    </row>
    <row r="1099" spans="50:51">
      <c r="AX1099">
        <f t="shared" si="311"/>
        <v>1095</v>
      </c>
      <c r="AY1099" s="33">
        <v>6.7630775105007826E-4</v>
      </c>
    </row>
    <row r="1100" spans="50:51">
      <c r="AX1100">
        <f t="shared" si="311"/>
        <v>1096</v>
      </c>
      <c r="AY1100" s="33">
        <v>9.3046009927458219E-4</v>
      </c>
    </row>
    <row r="1101" spans="50:51">
      <c r="AX1101">
        <f t="shared" si="311"/>
        <v>1097</v>
      </c>
      <c r="AY1101" s="33">
        <v>6.8040441644396646E-4</v>
      </c>
    </row>
    <row r="1102" spans="50:51">
      <c r="AX1102">
        <f t="shared" si="311"/>
        <v>1098</v>
      </c>
      <c r="AY1102" s="33">
        <v>8.7863529336897528E-4</v>
      </c>
    </row>
    <row r="1103" spans="50:51">
      <c r="AX1103">
        <f t="shared" ref="AX1103:AX1166" si="312">AX1102+1</f>
        <v>1099</v>
      </c>
      <c r="AY1103" s="33">
        <v>5.6001018200338383E-4</v>
      </c>
    </row>
    <row r="1104" spans="50:51">
      <c r="AX1104">
        <f t="shared" si="312"/>
        <v>1100</v>
      </c>
      <c r="AY1104" s="33">
        <v>9.2592592592594212E-4</v>
      </c>
    </row>
    <row r="1105" spans="50:51">
      <c r="AX1105">
        <f t="shared" si="312"/>
        <v>1101</v>
      </c>
      <c r="AY1105" s="33">
        <v>6.1632938780710152E-4</v>
      </c>
    </row>
    <row r="1106" spans="50:51">
      <c r="AX1106">
        <f t="shared" si="312"/>
        <v>1102</v>
      </c>
      <c r="AY1106" s="33">
        <v>6.4269918543978033E-4</v>
      </c>
    </row>
    <row r="1107" spans="50:51">
      <c r="AX1107">
        <f t="shared" si="312"/>
        <v>1103</v>
      </c>
      <c r="AY1107" s="33">
        <v>7.2968372152227038E-4</v>
      </c>
    </row>
    <row r="1108" spans="50:51">
      <c r="AX1108">
        <f t="shared" si="312"/>
        <v>1104</v>
      </c>
      <c r="AY1108" s="33">
        <v>6.3227854142805019E-4</v>
      </c>
    </row>
    <row r="1109" spans="50:51">
      <c r="AX1109">
        <f t="shared" si="312"/>
        <v>1105</v>
      </c>
      <c r="AY1109" s="33">
        <v>6.7316564846641629E-4</v>
      </c>
    </row>
    <row r="1110" spans="50:51">
      <c r="AX1110">
        <f t="shared" si="312"/>
        <v>1106</v>
      </c>
      <c r="AY1110" s="33">
        <v>6.1935217003952184E-4</v>
      </c>
    </row>
    <row r="1111" spans="50:51">
      <c r="AX1111">
        <f t="shared" si="312"/>
        <v>1107</v>
      </c>
      <c r="AY1111" s="33">
        <v>7.8011645666286201E-4</v>
      </c>
    </row>
    <row r="1112" spans="50:51">
      <c r="AX1112">
        <f t="shared" si="312"/>
        <v>1108</v>
      </c>
      <c r="AY1112" s="33">
        <v>7.3672362224770757E-4</v>
      </c>
    </row>
    <row r="1113" spans="50:51">
      <c r="AX1113">
        <f t="shared" si="312"/>
        <v>1109</v>
      </c>
      <c r="AY1113" s="33">
        <v>7.3640543464432615E-4</v>
      </c>
    </row>
    <row r="1114" spans="50:51">
      <c r="AX1114">
        <f t="shared" si="312"/>
        <v>1110</v>
      </c>
      <c r="AY1114" s="33">
        <v>6.9547855415555957E-4</v>
      </c>
    </row>
    <row r="1115" spans="50:51">
      <c r="AX1115">
        <f t="shared" si="312"/>
        <v>1111</v>
      </c>
      <c r="AY1115" s="33">
        <v>7.9797473590429498E-4</v>
      </c>
    </row>
    <row r="1116" spans="50:51">
      <c r="AX1116">
        <f t="shared" si="312"/>
        <v>1112</v>
      </c>
      <c r="AY1116" s="33">
        <v>7.9495195367195143E-4</v>
      </c>
    </row>
    <row r="1117" spans="50:51">
      <c r="AX1117">
        <f t="shared" si="312"/>
        <v>1113</v>
      </c>
      <c r="AY1117" s="33">
        <v>8.5493031691488989E-4</v>
      </c>
    </row>
    <row r="1118" spans="50:51">
      <c r="AX1118">
        <f t="shared" si="312"/>
        <v>1114</v>
      </c>
      <c r="AY1118" s="33">
        <v>8.3886184294264298E-4</v>
      </c>
    </row>
    <row r="1119" spans="50:51">
      <c r="AX1119">
        <f t="shared" si="312"/>
        <v>1115</v>
      </c>
      <c r="AY1119" s="33">
        <v>6.9659221076751119E-4</v>
      </c>
    </row>
    <row r="1120" spans="50:51">
      <c r="AX1120">
        <f t="shared" si="312"/>
        <v>1116</v>
      </c>
      <c r="AY1120" s="33">
        <v>6.9444444444454216E-4</v>
      </c>
    </row>
    <row r="1121" spans="50:51">
      <c r="AX1121">
        <f t="shared" si="312"/>
        <v>1117</v>
      </c>
      <c r="AY1121" s="33">
        <v>6.8708635611565818E-4</v>
      </c>
    </row>
    <row r="1122" spans="50:51">
      <c r="AX1122">
        <f t="shared" si="312"/>
        <v>1118</v>
      </c>
      <c r="AY1122" s="33">
        <v>7.2160971108568438E-4</v>
      </c>
    </row>
    <row r="1123" spans="50:51">
      <c r="AX1123">
        <f t="shared" si="312"/>
        <v>1119</v>
      </c>
      <c r="AY1123" s="33">
        <v>9.1705644648090679E-4</v>
      </c>
    </row>
    <row r="1124" spans="50:51">
      <c r="AX1124">
        <f t="shared" si="312"/>
        <v>1120</v>
      </c>
      <c r="AY1124" s="33">
        <v>7.5056478299610524E-4</v>
      </c>
    </row>
    <row r="1125" spans="50:51">
      <c r="AX1125">
        <f t="shared" si="312"/>
        <v>1121</v>
      </c>
      <c r="AY1125" s="33">
        <v>7.7422998599986127E-4</v>
      </c>
    </row>
    <row r="1126" spans="50:51">
      <c r="AX1126">
        <f t="shared" si="312"/>
        <v>1122</v>
      </c>
      <c r="AY1126" s="33">
        <v>7.1643916253028689E-4</v>
      </c>
    </row>
    <row r="1127" spans="50:51">
      <c r="AX1127">
        <f t="shared" si="312"/>
        <v>1123</v>
      </c>
      <c r="AY1127" s="33">
        <v>9.0532327860514002E-4</v>
      </c>
    </row>
    <row r="1128" spans="50:51">
      <c r="AX1128">
        <f t="shared" si="312"/>
        <v>1124</v>
      </c>
      <c r="AY1128" s="33">
        <v>7.0311505663744694E-4</v>
      </c>
    </row>
    <row r="1129" spans="50:51">
      <c r="AX1129">
        <f t="shared" si="312"/>
        <v>1125</v>
      </c>
      <c r="AY1129" s="33">
        <v>7.0025136820674725E-4</v>
      </c>
    </row>
    <row r="1130" spans="50:51">
      <c r="AX1130">
        <f t="shared" si="312"/>
        <v>1126</v>
      </c>
      <c r="AY1130" s="33">
        <v>5.7206153748253332E-4</v>
      </c>
    </row>
    <row r="1131" spans="50:51">
      <c r="AX1131">
        <f t="shared" si="312"/>
        <v>1127</v>
      </c>
      <c r="AY1131" s="33">
        <v>6.2897734504264926E-4</v>
      </c>
    </row>
    <row r="1132" spans="50:51">
      <c r="AX1132">
        <f t="shared" si="312"/>
        <v>1128</v>
      </c>
      <c r="AY1132" s="33">
        <v>6.4297759959280909E-4</v>
      </c>
    </row>
    <row r="1133" spans="50:51">
      <c r="AX1133">
        <f t="shared" si="312"/>
        <v>1129</v>
      </c>
      <c r="AY1133" s="33">
        <v>8.1786146111755313E-4</v>
      </c>
    </row>
    <row r="1134" spans="50:51">
      <c r="AX1134">
        <f t="shared" si="312"/>
        <v>1130</v>
      </c>
      <c r="AY1134" s="33">
        <v>7.2638252513688897E-4</v>
      </c>
    </row>
    <row r="1135" spans="50:51">
      <c r="AX1135">
        <f t="shared" si="312"/>
        <v>1131</v>
      </c>
      <c r="AY1135" s="33">
        <v>6.4997772686778562E-4</v>
      </c>
    </row>
    <row r="1136" spans="50:51">
      <c r="AX1136">
        <f t="shared" si="312"/>
        <v>1132</v>
      </c>
      <c r="AY1136" s="33">
        <v>6.5375620465830237E-4</v>
      </c>
    </row>
    <row r="1137" spans="50:51">
      <c r="AX1137">
        <f t="shared" si="312"/>
        <v>1133</v>
      </c>
      <c r="AY1137" s="33">
        <v>8.3233899707274627E-4</v>
      </c>
    </row>
    <row r="1138" spans="50:51">
      <c r="AX1138">
        <f t="shared" si="312"/>
        <v>1134</v>
      </c>
      <c r="AY1138" s="33">
        <v>5.3964617538504586E-4</v>
      </c>
    </row>
    <row r="1139" spans="50:51">
      <c r="AX1139">
        <f t="shared" si="312"/>
        <v>1135</v>
      </c>
      <c r="AY1139" s="33">
        <v>6.6035859742908547E-4</v>
      </c>
    </row>
    <row r="1140" spans="50:51">
      <c r="AX1140">
        <f t="shared" si="312"/>
        <v>1136</v>
      </c>
      <c r="AY1140" s="33">
        <v>7.1210385643381488E-4</v>
      </c>
    </row>
    <row r="1141" spans="50:51">
      <c r="AX1141">
        <f t="shared" si="312"/>
        <v>1137</v>
      </c>
      <c r="AY1141" s="33">
        <v>9.0802787323413794E-4</v>
      </c>
    </row>
    <row r="1142" spans="50:51">
      <c r="AX1142">
        <f t="shared" si="312"/>
        <v>1138</v>
      </c>
      <c r="AY1142" s="33">
        <v>9.039709812906177E-4</v>
      </c>
    </row>
    <row r="1143" spans="50:51">
      <c r="AX1143">
        <f t="shared" si="312"/>
        <v>1139</v>
      </c>
      <c r="AY1143" s="33">
        <v>7.7168448517263288E-4</v>
      </c>
    </row>
    <row r="1144" spans="50:51">
      <c r="AX1144">
        <f t="shared" si="312"/>
        <v>1140</v>
      </c>
      <c r="AY1144" s="33">
        <v>7.8994049891820421E-4</v>
      </c>
    </row>
    <row r="1145" spans="50:51">
      <c r="AX1145">
        <f t="shared" si="312"/>
        <v>1141</v>
      </c>
      <c r="AY1145" s="33">
        <v>6.3649452717322037E-4</v>
      </c>
    </row>
    <row r="1146" spans="50:51">
      <c r="AX1146">
        <f t="shared" si="312"/>
        <v>1142</v>
      </c>
      <c r="AY1146" s="33">
        <v>6.1899420898565603E-4</v>
      </c>
    </row>
    <row r="1147" spans="50:51">
      <c r="AX1147">
        <f t="shared" si="312"/>
        <v>1143</v>
      </c>
      <c r="AY1147" s="33">
        <v>7.8083237877060068E-4</v>
      </c>
    </row>
    <row r="1148" spans="50:51">
      <c r="AX1148">
        <f t="shared" si="312"/>
        <v>1144</v>
      </c>
      <c r="AY1148" s="33">
        <v>8.5552691867131134E-4</v>
      </c>
    </row>
    <row r="1149" spans="50:51">
      <c r="AX1149">
        <f t="shared" si="312"/>
        <v>1145</v>
      </c>
      <c r="AY1149" s="33">
        <v>6.7730208731076025E-4</v>
      </c>
    </row>
    <row r="1150" spans="50:51">
      <c r="AX1150">
        <f t="shared" si="312"/>
        <v>1146</v>
      </c>
      <c r="AY1150" s="33">
        <v>6.9814337533418347E-4</v>
      </c>
    </row>
    <row r="1151" spans="50:51">
      <c r="AX1151">
        <f t="shared" si="312"/>
        <v>1147</v>
      </c>
      <c r="AY1151" s="33">
        <v>7.7343451699125746E-4</v>
      </c>
    </row>
    <row r="1152" spans="50:51">
      <c r="AX1152">
        <f t="shared" si="312"/>
        <v>1148</v>
      </c>
      <c r="AY1152" s="33">
        <v>6.8191580756019174E-4</v>
      </c>
    </row>
    <row r="1153" spans="50:51">
      <c r="AX1153">
        <f t="shared" si="312"/>
        <v>1149</v>
      </c>
      <c r="AY1153" s="33">
        <v>7.3274627720509205E-4</v>
      </c>
    </row>
    <row r="1154" spans="50:51">
      <c r="AX1154">
        <f t="shared" si="312"/>
        <v>1150</v>
      </c>
      <c r="AY1154" s="33">
        <v>6.2130106911039405E-4</v>
      </c>
    </row>
    <row r="1155" spans="50:51">
      <c r="AX1155">
        <f t="shared" si="312"/>
        <v>1151</v>
      </c>
      <c r="AY1155" s="33">
        <v>7.0279686903402345E-4</v>
      </c>
    </row>
    <row r="1156" spans="50:51">
      <c r="AX1156">
        <f t="shared" si="312"/>
        <v>1152</v>
      </c>
      <c r="AY1156" s="33">
        <v>7.6337183403343693E-4</v>
      </c>
    </row>
    <row r="1157" spans="50:51">
      <c r="AX1157">
        <f t="shared" si="312"/>
        <v>1153</v>
      </c>
      <c r="AY1157" s="33">
        <v>5.9874952271864082E-4</v>
      </c>
    </row>
    <row r="1158" spans="50:51">
      <c r="AX1158">
        <f t="shared" si="312"/>
        <v>1154</v>
      </c>
      <c r="AY1158" s="33">
        <v>7.0486508845621191E-4</v>
      </c>
    </row>
    <row r="1159" spans="50:51">
      <c r="AX1159">
        <f t="shared" si="312"/>
        <v>1155</v>
      </c>
      <c r="AY1159" s="33">
        <v>7.3867252131862478E-4</v>
      </c>
    </row>
    <row r="1160" spans="50:51">
      <c r="AX1160">
        <f t="shared" si="312"/>
        <v>1156</v>
      </c>
      <c r="AY1160" s="33">
        <v>7.3974640448006392E-4</v>
      </c>
    </row>
    <row r="1161" spans="50:51">
      <c r="AX1161">
        <f t="shared" si="312"/>
        <v>1157</v>
      </c>
      <c r="AY1161" s="33">
        <v>6.557448771796181E-4</v>
      </c>
    </row>
    <row r="1162" spans="50:51">
      <c r="AX1162">
        <f t="shared" si="312"/>
        <v>1158</v>
      </c>
      <c r="AY1162" s="33">
        <v>6.0582919689452467E-4</v>
      </c>
    </row>
    <row r="1163" spans="50:51">
      <c r="AX1163">
        <f t="shared" si="312"/>
        <v>1159</v>
      </c>
      <c r="AY1163" s="33">
        <v>7.0892198039966472E-4</v>
      </c>
    </row>
    <row r="1164" spans="50:51">
      <c r="AX1164">
        <f t="shared" si="312"/>
        <v>1160</v>
      </c>
      <c r="AY1164" s="33">
        <v>7.7796869033991108E-4</v>
      </c>
    </row>
    <row r="1165" spans="50:51">
      <c r="AX1165">
        <f t="shared" si="312"/>
        <v>1161</v>
      </c>
      <c r="AY1165" s="33">
        <v>7.7784936998860274E-4</v>
      </c>
    </row>
    <row r="1166" spans="50:51">
      <c r="AX1166">
        <f t="shared" si="312"/>
        <v>1162</v>
      </c>
      <c r="AY1166" s="33">
        <v>6.1911352933693878E-4</v>
      </c>
    </row>
    <row r="1167" spans="50:51">
      <c r="AX1167">
        <f t="shared" ref="AX1167:AX1230" si="313">AX1166+1</f>
        <v>1163</v>
      </c>
      <c r="AY1167" s="33">
        <v>7.8763363879356485E-4</v>
      </c>
    </row>
    <row r="1168" spans="50:51">
      <c r="AX1168">
        <f t="shared" si="313"/>
        <v>1164</v>
      </c>
      <c r="AY1168" s="33">
        <v>8.2287291587126565E-4</v>
      </c>
    </row>
    <row r="1169" spans="50:51">
      <c r="AX1169">
        <f t="shared" si="313"/>
        <v>1165</v>
      </c>
      <c r="AY1169" s="33">
        <v>7.8250286368842755E-4</v>
      </c>
    </row>
    <row r="1170" spans="50:51">
      <c r="AX1170">
        <f t="shared" si="313"/>
        <v>1166</v>
      </c>
      <c r="AY1170" s="33">
        <v>9.254884179712619E-4</v>
      </c>
    </row>
    <row r="1171" spans="50:51">
      <c r="AX1171">
        <f t="shared" si="313"/>
        <v>1167</v>
      </c>
      <c r="AY1171" s="33">
        <v>6.1422139493447811E-4</v>
      </c>
    </row>
    <row r="1172" spans="50:51">
      <c r="AX1172">
        <f t="shared" si="313"/>
        <v>1168</v>
      </c>
      <c r="AY1172" s="33">
        <v>6.815578465064067E-4</v>
      </c>
    </row>
    <row r="1173" spans="50:51">
      <c r="AX1173">
        <f t="shared" si="313"/>
        <v>1169</v>
      </c>
      <c r="AY1173" s="33">
        <v>6.0952812778417487E-4</v>
      </c>
    </row>
    <row r="1174" spans="50:51">
      <c r="AX1174">
        <f t="shared" si="313"/>
        <v>1170</v>
      </c>
      <c r="AY1174" s="33">
        <v>8.4987908871081452E-4</v>
      </c>
    </row>
    <row r="1175" spans="50:51">
      <c r="AX1175">
        <f t="shared" si="313"/>
        <v>1171</v>
      </c>
      <c r="AY1175" s="33">
        <v>7.4197371770398863E-4</v>
      </c>
    </row>
    <row r="1176" spans="50:51">
      <c r="AX1176">
        <f t="shared" si="313"/>
        <v>1172</v>
      </c>
      <c r="AY1176" s="33">
        <v>7.8663930253279992E-4</v>
      </c>
    </row>
    <row r="1177" spans="50:51">
      <c r="AX1177">
        <f t="shared" si="313"/>
        <v>1173</v>
      </c>
      <c r="AY1177" s="33">
        <v>6.1744304441900305E-4</v>
      </c>
    </row>
    <row r="1178" spans="50:51">
      <c r="AX1178">
        <f t="shared" si="313"/>
        <v>1174</v>
      </c>
      <c r="AY1178" s="33">
        <v>6.6533027873242668E-4</v>
      </c>
    </row>
    <row r="1179" spans="50:51">
      <c r="AX1179">
        <f t="shared" si="313"/>
        <v>1175</v>
      </c>
      <c r="AY1179" s="33">
        <v>6.3876161384759413E-4</v>
      </c>
    </row>
    <row r="1180" spans="50:51">
      <c r="AX1180">
        <f t="shared" si="313"/>
        <v>1176</v>
      </c>
      <c r="AY1180" s="33">
        <v>1.1498106783761376E-3</v>
      </c>
    </row>
    <row r="1181" spans="50:51">
      <c r="AX1181">
        <f t="shared" si="313"/>
        <v>1177</v>
      </c>
      <c r="AY1181" s="33">
        <v>6.3422744049891839E-4</v>
      </c>
    </row>
    <row r="1182" spans="50:51">
      <c r="AX1182">
        <f t="shared" si="313"/>
        <v>1178</v>
      </c>
      <c r="AY1182" s="33">
        <v>7.7267882143317642E-4</v>
      </c>
    </row>
    <row r="1183" spans="50:51">
      <c r="AX1183">
        <f t="shared" si="313"/>
        <v>1179</v>
      </c>
      <c r="AY1183" s="33">
        <v>7.785255186458812E-4</v>
      </c>
    </row>
    <row r="1184" spans="50:51">
      <c r="AX1184">
        <f t="shared" si="313"/>
        <v>1180</v>
      </c>
      <c r="AY1184" s="33">
        <v>5.4899293623523093E-4</v>
      </c>
    </row>
    <row r="1185" spans="50:51">
      <c r="AX1185">
        <f t="shared" si="313"/>
        <v>1181</v>
      </c>
      <c r="AY1185" s="33">
        <v>7.6687189767091983E-4</v>
      </c>
    </row>
    <row r="1186" spans="50:51">
      <c r="AX1186">
        <f t="shared" si="313"/>
        <v>1182</v>
      </c>
      <c r="AY1186" s="33">
        <v>6.2472158584713628E-4</v>
      </c>
    </row>
    <row r="1187" spans="50:51">
      <c r="AX1187">
        <f t="shared" si="313"/>
        <v>1183</v>
      </c>
      <c r="AY1187" s="33">
        <v>5.8976072292227959E-4</v>
      </c>
    </row>
    <row r="1188" spans="50:51">
      <c r="AX1188">
        <f t="shared" si="313"/>
        <v>1184</v>
      </c>
      <c r="AY1188" s="33">
        <v>6.1469867633958016E-4</v>
      </c>
    </row>
    <row r="1189" spans="50:51">
      <c r="AX1189">
        <f t="shared" si="313"/>
        <v>1185</v>
      </c>
      <c r="AY1189" s="33">
        <v>7.8373584065166203E-4</v>
      </c>
    </row>
    <row r="1190" spans="50:51">
      <c r="AX1190">
        <f t="shared" si="313"/>
        <v>1186</v>
      </c>
      <c r="AY1190" s="33">
        <v>5.4493604429174788E-4</v>
      </c>
    </row>
    <row r="1191" spans="50:51">
      <c r="AX1191">
        <f t="shared" si="313"/>
        <v>1187</v>
      </c>
      <c r="AY1191" s="33">
        <v>6.1843738067967442E-4</v>
      </c>
    </row>
    <row r="1192" spans="50:51">
      <c r="AX1192">
        <f t="shared" si="313"/>
        <v>1188</v>
      </c>
      <c r="AY1192" s="33">
        <v>8.72311314751182E-4</v>
      </c>
    </row>
    <row r="1193" spans="50:51">
      <c r="AX1193">
        <f t="shared" si="313"/>
        <v>1189</v>
      </c>
      <c r="AY1193" s="33">
        <v>8.9446512663875417E-4</v>
      </c>
    </row>
    <row r="1194" spans="50:51">
      <c r="AX1194">
        <f t="shared" si="313"/>
        <v>1190</v>
      </c>
      <c r="AY1194" s="33">
        <v>7.7399134529724438E-4</v>
      </c>
    </row>
    <row r="1195" spans="50:51">
      <c r="AX1195">
        <f t="shared" si="313"/>
        <v>1191</v>
      </c>
      <c r="AY1195" s="33">
        <v>6.2865915743923455E-4</v>
      </c>
    </row>
    <row r="1196" spans="50:51">
      <c r="AX1196">
        <f t="shared" si="313"/>
        <v>1192</v>
      </c>
      <c r="AY1196" s="33">
        <v>7.0955835560649629E-4</v>
      </c>
    </row>
    <row r="1197" spans="50:51">
      <c r="AX1197">
        <f t="shared" si="313"/>
        <v>1193</v>
      </c>
      <c r="AY1197" s="33">
        <v>7.8397448135423154E-4</v>
      </c>
    </row>
    <row r="1198" spans="50:51">
      <c r="AX1198">
        <f t="shared" si="313"/>
        <v>1194</v>
      </c>
      <c r="AY1198" s="33">
        <v>6.8672839506176602E-4</v>
      </c>
    </row>
    <row r="1199" spans="50:51">
      <c r="AX1199">
        <f t="shared" si="313"/>
        <v>1195</v>
      </c>
      <c r="AY1199" s="33">
        <v>6.5996086292485713E-4</v>
      </c>
    </row>
    <row r="1200" spans="50:51">
      <c r="AX1200">
        <f t="shared" si="313"/>
        <v>1196</v>
      </c>
      <c r="AY1200" s="33">
        <v>5.8852774595904707E-4</v>
      </c>
    </row>
    <row r="1201" spans="50:51">
      <c r="AX1201">
        <f t="shared" si="313"/>
        <v>1197</v>
      </c>
      <c r="AY1201" s="33">
        <v>7.4964999363632732E-4</v>
      </c>
    </row>
    <row r="1202" spans="50:51">
      <c r="AX1202">
        <f t="shared" si="313"/>
        <v>1198</v>
      </c>
      <c r="AY1202" s="33">
        <v>7.519568537610584E-4</v>
      </c>
    </row>
    <row r="1203" spans="50:51">
      <c r="AX1203">
        <f t="shared" si="313"/>
        <v>1199</v>
      </c>
      <c r="AY1203" s="33">
        <v>7.8715635738833888E-4</v>
      </c>
    </row>
    <row r="1204" spans="50:51">
      <c r="AX1204">
        <f t="shared" si="313"/>
        <v>1200</v>
      </c>
      <c r="AY1204" s="33">
        <v>6.1398275423189721E-4</v>
      </c>
    </row>
    <row r="1205" spans="50:51">
      <c r="AX1205">
        <f t="shared" si="313"/>
        <v>1201</v>
      </c>
      <c r="AY1205" s="33">
        <v>6.186760213822886E-4</v>
      </c>
    </row>
    <row r="1206" spans="50:51">
      <c r="AX1206">
        <f t="shared" si="313"/>
        <v>1202</v>
      </c>
      <c r="AY1206" s="33">
        <v>8.6097588137974679E-4</v>
      </c>
    </row>
    <row r="1207" spans="50:51">
      <c r="AX1207">
        <f t="shared" si="313"/>
        <v>1203</v>
      </c>
      <c r="AY1207" s="33">
        <v>8.242649866361505E-4</v>
      </c>
    </row>
    <row r="1208" spans="50:51">
      <c r="AX1208">
        <f t="shared" si="313"/>
        <v>1204</v>
      </c>
      <c r="AY1208" s="33">
        <v>9.5667080310564737E-4</v>
      </c>
    </row>
    <row r="1209" spans="50:51">
      <c r="AX1209">
        <f t="shared" si="313"/>
        <v>1205</v>
      </c>
      <c r="AY1209" s="33">
        <v>7.3680316914858507E-4</v>
      </c>
    </row>
    <row r="1210" spans="50:51">
      <c r="AX1210">
        <f t="shared" si="313"/>
        <v>1206</v>
      </c>
      <c r="AY1210" s="33">
        <v>6.8016577574142763E-4</v>
      </c>
    </row>
    <row r="1211" spans="50:51">
      <c r="AX1211">
        <f t="shared" si="313"/>
        <v>1207</v>
      </c>
      <c r="AY1211" s="33">
        <v>6.685917016673559E-4</v>
      </c>
    </row>
    <row r="1212" spans="50:51">
      <c r="AX1212">
        <f t="shared" si="313"/>
        <v>1208</v>
      </c>
      <c r="AY1212" s="33">
        <v>7.3831456026478997E-4</v>
      </c>
    </row>
    <row r="1213" spans="50:51">
      <c r="AX1213">
        <f t="shared" si="313"/>
        <v>1209</v>
      </c>
      <c r="AY1213" s="33">
        <v>6.5351756395572614E-4</v>
      </c>
    </row>
    <row r="1214" spans="50:51">
      <c r="AX1214">
        <f t="shared" si="313"/>
        <v>1210</v>
      </c>
      <c r="AY1214" s="33">
        <v>6.5769377625050267E-4</v>
      </c>
    </row>
    <row r="1215" spans="50:51">
      <c r="AX1215">
        <f t="shared" si="313"/>
        <v>1211</v>
      </c>
      <c r="AY1215" s="33">
        <v>7.6225817742146698E-4</v>
      </c>
    </row>
    <row r="1216" spans="50:51">
      <c r="AX1216">
        <f t="shared" si="313"/>
        <v>1212</v>
      </c>
      <c r="AY1216" s="33">
        <v>7.2192789868904552E-4</v>
      </c>
    </row>
    <row r="1217" spans="50:51">
      <c r="AX1217">
        <f t="shared" si="313"/>
        <v>1213</v>
      </c>
      <c r="AY1217" s="33">
        <v>6.8939321624035619E-4</v>
      </c>
    </row>
    <row r="1218" spans="50:51">
      <c r="AX1218">
        <f t="shared" si="313"/>
        <v>1214</v>
      </c>
      <c r="AY1218" s="33">
        <v>6.3907980145098086E-4</v>
      </c>
    </row>
    <row r="1219" spans="50:51">
      <c r="AX1219">
        <f t="shared" si="313"/>
        <v>1215</v>
      </c>
      <c r="AY1219" s="33">
        <v>8.3281627847785905E-4</v>
      </c>
    </row>
    <row r="1220" spans="50:51">
      <c r="AX1220">
        <f t="shared" si="313"/>
        <v>1216</v>
      </c>
      <c r="AY1220" s="33">
        <v>5.5865788468885825E-4</v>
      </c>
    </row>
    <row r="1221" spans="50:51">
      <c r="AX1221">
        <f t="shared" si="313"/>
        <v>1217</v>
      </c>
      <c r="AY1221" s="33">
        <v>9.205167366679877E-4</v>
      </c>
    </row>
    <row r="1222" spans="50:51">
      <c r="AX1222">
        <f t="shared" si="313"/>
        <v>1218</v>
      </c>
      <c r="AY1222" s="33">
        <v>7.3362129311442222E-4</v>
      </c>
    </row>
    <row r="1223" spans="50:51">
      <c r="AX1223">
        <f t="shared" si="313"/>
        <v>1219</v>
      </c>
      <c r="AY1223" s="33">
        <v>1.0807241949854619E-3</v>
      </c>
    </row>
    <row r="1224" spans="50:51">
      <c r="AX1224">
        <f t="shared" si="313"/>
        <v>1220</v>
      </c>
      <c r="AY1224" s="33">
        <v>7.4451921853138029E-4</v>
      </c>
    </row>
    <row r="1225" spans="50:51">
      <c r="AX1225">
        <f t="shared" si="313"/>
        <v>1221</v>
      </c>
      <c r="AY1225" s="33">
        <v>6.9933657884698179E-4</v>
      </c>
    </row>
    <row r="1226" spans="50:51">
      <c r="AX1226">
        <f t="shared" si="313"/>
        <v>1222</v>
      </c>
      <c r="AY1226" s="33">
        <v>8.4025391370755103E-4</v>
      </c>
    </row>
    <row r="1227" spans="50:51">
      <c r="AX1227">
        <f t="shared" si="313"/>
        <v>1223</v>
      </c>
      <c r="AY1227" s="33">
        <v>8.6626575028638637E-4</v>
      </c>
    </row>
    <row r="1228" spans="50:51">
      <c r="AX1228">
        <f t="shared" si="313"/>
        <v>1224</v>
      </c>
      <c r="AY1228" s="33">
        <v>6.5689830724198353E-4</v>
      </c>
    </row>
    <row r="1229" spans="50:51">
      <c r="AX1229">
        <f t="shared" si="313"/>
        <v>1225</v>
      </c>
      <c r="AY1229" s="33">
        <v>7.4209303805531095E-4</v>
      </c>
    </row>
    <row r="1230" spans="50:51">
      <c r="AX1230">
        <f t="shared" si="313"/>
        <v>1226</v>
      </c>
      <c r="AY1230" s="33">
        <v>7.9093483517888934E-4</v>
      </c>
    </row>
    <row r="1231" spans="50:51">
      <c r="AX1231">
        <f t="shared" ref="AX1231:AX1294" si="314">AX1230+1</f>
        <v>1227</v>
      </c>
      <c r="AY1231" s="33">
        <v>6.933705612830501E-4</v>
      </c>
    </row>
    <row r="1232" spans="50:51">
      <c r="AX1232">
        <f t="shared" si="314"/>
        <v>1228</v>
      </c>
      <c r="AY1232" s="33">
        <v>7.1063223876801523E-4</v>
      </c>
    </row>
    <row r="1233" spans="50:51">
      <c r="AX1233">
        <f t="shared" si="314"/>
        <v>1229</v>
      </c>
      <c r="AY1233" s="33">
        <v>6.2348860888384011E-4</v>
      </c>
    </row>
    <row r="1234" spans="50:51">
      <c r="AX1234">
        <f t="shared" si="314"/>
        <v>1230</v>
      </c>
      <c r="AY1234" s="33">
        <v>8.0095774468630723E-4</v>
      </c>
    </row>
    <row r="1235" spans="50:51">
      <c r="AX1235">
        <f t="shared" si="314"/>
        <v>1231</v>
      </c>
      <c r="AY1235" s="33">
        <v>6.6962581137840357E-4</v>
      </c>
    </row>
    <row r="1236" spans="50:51">
      <c r="AX1236">
        <f t="shared" si="314"/>
        <v>1232</v>
      </c>
      <c r="AY1236" s="33">
        <v>6.8469994909006325E-4</v>
      </c>
    </row>
    <row r="1237" spans="50:51">
      <c r="AX1237">
        <f t="shared" si="314"/>
        <v>1233</v>
      </c>
      <c r="AY1237" s="33">
        <v>7.9538946162662611E-4</v>
      </c>
    </row>
    <row r="1238" spans="50:51">
      <c r="AX1238">
        <f t="shared" si="314"/>
        <v>1234</v>
      </c>
      <c r="AY1238" s="33">
        <v>6.34267213949394E-4</v>
      </c>
    </row>
    <row r="1239" spans="50:51">
      <c r="AX1239">
        <f t="shared" si="314"/>
        <v>1235</v>
      </c>
      <c r="AY1239" s="33">
        <v>6.6751781850579836E-4</v>
      </c>
    </row>
    <row r="1240" spans="50:51">
      <c r="AX1240">
        <f t="shared" si="314"/>
        <v>1236</v>
      </c>
      <c r="AY1240" s="33">
        <v>5.9640288914347087E-4</v>
      </c>
    </row>
    <row r="1241" spans="50:51">
      <c r="AX1241">
        <f t="shared" si="314"/>
        <v>1237</v>
      </c>
      <c r="AY1241" s="33">
        <v>9.1041428025977179E-4</v>
      </c>
    </row>
    <row r="1242" spans="50:51">
      <c r="AX1242">
        <f t="shared" si="314"/>
        <v>1238</v>
      </c>
      <c r="AY1242" s="33">
        <v>6.198692248950467E-4</v>
      </c>
    </row>
    <row r="1243" spans="50:51">
      <c r="AX1243">
        <f t="shared" si="314"/>
        <v>1239</v>
      </c>
      <c r="AY1243" s="33">
        <v>6.0622693139877947E-4</v>
      </c>
    </row>
    <row r="1244" spans="50:51">
      <c r="AX1244">
        <f t="shared" si="314"/>
        <v>1240</v>
      </c>
      <c r="AY1244" s="33">
        <v>7.1516641211664782E-4</v>
      </c>
    </row>
    <row r="1245" spans="50:51">
      <c r="AX1245">
        <f t="shared" si="314"/>
        <v>1241</v>
      </c>
      <c r="AY1245" s="33">
        <v>6.6859170166732392E-4</v>
      </c>
    </row>
    <row r="1246" spans="50:51">
      <c r="AX1246">
        <f t="shared" si="314"/>
        <v>1242</v>
      </c>
      <c r="AY1246" s="33">
        <v>6.8255218276697018E-4</v>
      </c>
    </row>
    <row r="1247" spans="50:51">
      <c r="AX1247">
        <f t="shared" si="314"/>
        <v>1243</v>
      </c>
      <c r="AY1247" s="33">
        <v>6.0984631538759325E-4</v>
      </c>
    </row>
    <row r="1248" spans="50:51">
      <c r="AX1248">
        <f t="shared" si="314"/>
        <v>1244</v>
      </c>
      <c r="AY1248" s="33">
        <v>5.9059596538121135E-4</v>
      </c>
    </row>
    <row r="1249" spans="50:51">
      <c r="AX1249">
        <f t="shared" si="314"/>
        <v>1245</v>
      </c>
      <c r="AY1249" s="33">
        <v>9.8160875652282976E-4</v>
      </c>
    </row>
    <row r="1250" spans="50:51">
      <c r="AX1250">
        <f t="shared" si="314"/>
        <v>1246</v>
      </c>
      <c r="AY1250" s="33">
        <v>8.78476199567433E-4</v>
      </c>
    </row>
    <row r="1251" spans="50:51">
      <c r="AX1251">
        <f t="shared" si="314"/>
        <v>1247</v>
      </c>
      <c r="AY1251" s="33">
        <v>6.7515432098769451E-4</v>
      </c>
    </row>
    <row r="1252" spans="50:51">
      <c r="AX1252">
        <f t="shared" si="314"/>
        <v>1248</v>
      </c>
      <c r="AY1252" s="33">
        <v>7.0570033091515137E-4</v>
      </c>
    </row>
    <row r="1253" spans="50:51">
      <c r="AX1253">
        <f t="shared" si="314"/>
        <v>1249</v>
      </c>
      <c r="AY1253" s="33">
        <v>8.468165330279007E-4</v>
      </c>
    </row>
    <row r="1254" spans="50:51">
      <c r="AX1254">
        <f t="shared" si="314"/>
        <v>1250</v>
      </c>
      <c r="AY1254" s="33">
        <v>6.3685248822710721E-4</v>
      </c>
    </row>
    <row r="1255" spans="50:51">
      <c r="AX1255">
        <f t="shared" si="314"/>
        <v>1251</v>
      </c>
      <c r="AY1255" s="33">
        <v>6.3641498027239534E-4</v>
      </c>
    </row>
    <row r="1256" spans="50:51">
      <c r="AX1256">
        <f t="shared" si="314"/>
        <v>1252</v>
      </c>
      <c r="AY1256" s="33">
        <v>7.269393534428E-4</v>
      </c>
    </row>
    <row r="1257" spans="50:51">
      <c r="AX1257">
        <f t="shared" si="314"/>
        <v>1253</v>
      </c>
      <c r="AY1257" s="33">
        <v>1.0022511772942624E-3</v>
      </c>
    </row>
    <row r="1258" spans="50:51">
      <c r="AX1258">
        <f t="shared" si="314"/>
        <v>1254</v>
      </c>
      <c r="AY1258" s="33">
        <v>8.1137838869795823E-4</v>
      </c>
    </row>
    <row r="1259" spans="50:51">
      <c r="AX1259">
        <f t="shared" si="314"/>
        <v>1255</v>
      </c>
      <c r="AY1259" s="33">
        <v>6.8032486954310814E-4</v>
      </c>
    </row>
    <row r="1260" spans="50:51">
      <c r="AX1260">
        <f t="shared" si="314"/>
        <v>1256</v>
      </c>
      <c r="AY1260" s="33">
        <v>7.370020364007167E-4</v>
      </c>
    </row>
    <row r="1261" spans="50:51">
      <c r="AX1261">
        <f t="shared" si="314"/>
        <v>1257</v>
      </c>
      <c r="AY1261" s="33">
        <v>7.1914375715933544E-4</v>
      </c>
    </row>
    <row r="1262" spans="50:51">
      <c r="AX1262">
        <f t="shared" si="314"/>
        <v>1258</v>
      </c>
      <c r="AY1262" s="33">
        <v>7.3210990199838364E-4</v>
      </c>
    </row>
    <row r="1263" spans="50:51">
      <c r="AX1263">
        <f t="shared" si="314"/>
        <v>1259</v>
      </c>
      <c r="AY1263" s="33">
        <v>6.9261486572484016E-4</v>
      </c>
    </row>
    <row r="1264" spans="50:51">
      <c r="AX1264">
        <f t="shared" si="314"/>
        <v>1260</v>
      </c>
      <c r="AY1264" s="33">
        <v>6.3685248822710624E-4</v>
      </c>
    </row>
    <row r="1265" spans="50:51">
      <c r="AX1265">
        <f t="shared" si="314"/>
        <v>1261</v>
      </c>
      <c r="AY1265" s="33">
        <v>5.9946544482631162E-4</v>
      </c>
    </row>
    <row r="1266" spans="50:51">
      <c r="AX1266">
        <f t="shared" si="314"/>
        <v>1262</v>
      </c>
      <c r="AY1266" s="33">
        <v>5.8940276186847666E-4</v>
      </c>
    </row>
    <row r="1267" spans="50:51">
      <c r="AX1267">
        <f t="shared" si="314"/>
        <v>1263</v>
      </c>
      <c r="AY1267" s="33">
        <v>6.4114802087320824E-4</v>
      </c>
    </row>
    <row r="1268" spans="50:51">
      <c r="AX1268">
        <f t="shared" si="314"/>
        <v>1264</v>
      </c>
      <c r="AY1268" s="33">
        <v>8.8145920834927589E-4</v>
      </c>
    </row>
    <row r="1269" spans="50:51">
      <c r="AX1269">
        <f t="shared" si="314"/>
        <v>1265</v>
      </c>
      <c r="AY1269" s="33">
        <v>7.7900280005098943E-4</v>
      </c>
    </row>
    <row r="1270" spans="50:51">
      <c r="AX1270">
        <f t="shared" si="314"/>
        <v>1266</v>
      </c>
      <c r="AY1270" s="33">
        <v>6.9551832760600797E-4</v>
      </c>
    </row>
    <row r="1271" spans="50:51">
      <c r="AX1271">
        <f t="shared" si="314"/>
        <v>1267</v>
      </c>
      <c r="AY1271" s="33">
        <v>6.6027905052828679E-4</v>
      </c>
    </row>
    <row r="1272" spans="50:51">
      <c r="AX1272">
        <f t="shared" si="314"/>
        <v>1268</v>
      </c>
      <c r="AY1272" s="33">
        <v>6.827112765686752E-4</v>
      </c>
    </row>
    <row r="1273" spans="50:51">
      <c r="AX1273">
        <f t="shared" si="314"/>
        <v>1269</v>
      </c>
      <c r="AY1273" s="33">
        <v>6.2857961053838644E-4</v>
      </c>
    </row>
    <row r="1274" spans="50:51">
      <c r="AX1274">
        <f t="shared" si="314"/>
        <v>1270</v>
      </c>
      <c r="AY1274" s="33">
        <v>5.8538564337547486E-4</v>
      </c>
    </row>
    <row r="1275" spans="50:51">
      <c r="AX1275">
        <f t="shared" si="314"/>
        <v>1271</v>
      </c>
      <c r="AY1275" s="33">
        <v>6.9937635229732546E-4</v>
      </c>
    </row>
    <row r="1276" spans="50:51">
      <c r="AX1276">
        <f t="shared" si="314"/>
        <v>1272</v>
      </c>
      <c r="AY1276" s="33">
        <v>6.8971140384372557E-4</v>
      </c>
    </row>
    <row r="1277" spans="50:51">
      <c r="AX1277">
        <f t="shared" si="314"/>
        <v>1273</v>
      </c>
      <c r="AY1277" s="33">
        <v>5.8848797250866307E-4</v>
      </c>
    </row>
    <row r="1278" spans="50:51">
      <c r="AX1278">
        <f t="shared" si="314"/>
        <v>1274</v>
      </c>
      <c r="AY1278" s="33">
        <v>7.6937762504783415E-4</v>
      </c>
    </row>
    <row r="1279" spans="50:51">
      <c r="AX1279">
        <f t="shared" si="314"/>
        <v>1275</v>
      </c>
      <c r="AY1279" s="33">
        <v>6.5713694794455077E-4</v>
      </c>
    </row>
    <row r="1280" spans="50:51">
      <c r="AX1280">
        <f t="shared" si="314"/>
        <v>1276</v>
      </c>
      <c r="AY1280" s="33">
        <v>1.0266720758560527E-3</v>
      </c>
    </row>
    <row r="1281" spans="50:51">
      <c r="AX1281">
        <f t="shared" si="314"/>
        <v>1277</v>
      </c>
      <c r="AY1281" s="33">
        <v>6.7654639175260484E-4</v>
      </c>
    </row>
    <row r="1282" spans="50:51">
      <c r="AX1282">
        <f t="shared" si="314"/>
        <v>1278</v>
      </c>
      <c r="AY1282" s="33">
        <v>7.0522304951001484E-4</v>
      </c>
    </row>
    <row r="1283" spans="50:51">
      <c r="AX1283">
        <f t="shared" si="314"/>
        <v>1279</v>
      </c>
      <c r="AY1283" s="33">
        <v>7.1966081201483016E-4</v>
      </c>
    </row>
    <row r="1284" spans="50:51">
      <c r="AX1284">
        <f t="shared" si="314"/>
        <v>1280</v>
      </c>
      <c r="AY1284" s="33">
        <v>6.1549414534814147E-4</v>
      </c>
    </row>
    <row r="1285" spans="50:51">
      <c r="AX1285">
        <f t="shared" si="314"/>
        <v>1281</v>
      </c>
      <c r="AY1285" s="33">
        <v>7.459112892962697E-4</v>
      </c>
    </row>
    <row r="1286" spans="50:51">
      <c r="AX1286">
        <f t="shared" si="314"/>
        <v>1282</v>
      </c>
      <c r="AY1286" s="33">
        <v>6.3315355733742004E-4</v>
      </c>
    </row>
    <row r="1287" spans="50:51">
      <c r="AX1287">
        <f t="shared" si="314"/>
        <v>1283</v>
      </c>
      <c r="AY1287" s="33">
        <v>7.1031405116462405E-4</v>
      </c>
    </row>
    <row r="1288" spans="50:51">
      <c r="AX1288">
        <f t="shared" si="314"/>
        <v>1284</v>
      </c>
      <c r="AY1288" s="33">
        <v>7.0303550973657898E-4</v>
      </c>
    </row>
    <row r="1289" spans="50:51">
      <c r="AX1289">
        <f t="shared" si="314"/>
        <v>1285</v>
      </c>
      <c r="AY1289" s="33">
        <v>6.7431907852875006E-4</v>
      </c>
    </row>
    <row r="1290" spans="50:51">
      <c r="AX1290">
        <f t="shared" si="314"/>
        <v>1286</v>
      </c>
      <c r="AY1290" s="33">
        <v>6.1231226931405766E-4</v>
      </c>
    </row>
    <row r="1291" spans="50:51">
      <c r="AX1291">
        <f t="shared" si="314"/>
        <v>1287</v>
      </c>
      <c r="AY1291" s="33">
        <v>6.7714299350897609E-4</v>
      </c>
    </row>
    <row r="1292" spans="50:51">
      <c r="AX1292">
        <f t="shared" si="314"/>
        <v>1288</v>
      </c>
      <c r="AY1292" s="33">
        <v>7.4249077255956043E-4</v>
      </c>
    </row>
    <row r="1293" spans="50:51">
      <c r="AX1293">
        <f t="shared" si="314"/>
        <v>1289</v>
      </c>
      <c r="AY1293" s="33">
        <v>6.7443839888005265E-4</v>
      </c>
    </row>
    <row r="1294" spans="50:51">
      <c r="AX1294">
        <f t="shared" si="314"/>
        <v>1290</v>
      </c>
      <c r="AY1294" s="33">
        <v>8.0958858342891431E-4</v>
      </c>
    </row>
    <row r="1295" spans="50:51">
      <c r="AX1295">
        <f t="shared" ref="AX1295:AX1358" si="315">AX1294+1</f>
        <v>1291</v>
      </c>
      <c r="AY1295" s="33">
        <v>8.5938494336274343E-4</v>
      </c>
    </row>
    <row r="1296" spans="50:51">
      <c r="AX1296">
        <f t="shared" si="315"/>
        <v>1292</v>
      </c>
      <c r="AY1296" s="33">
        <v>9.0520395825389099E-4</v>
      </c>
    </row>
    <row r="1297" spans="50:51">
      <c r="AX1297">
        <f t="shared" si="315"/>
        <v>1293</v>
      </c>
      <c r="AY1297" s="33">
        <v>6.8434198803619917E-4</v>
      </c>
    </row>
    <row r="1298" spans="50:51">
      <c r="AX1298">
        <f t="shared" si="315"/>
        <v>1294</v>
      </c>
      <c r="AY1298" s="33">
        <v>6.3911957490145148E-4</v>
      </c>
    </row>
    <row r="1299" spans="50:51">
      <c r="AX1299">
        <f t="shared" si="315"/>
        <v>1295</v>
      </c>
      <c r="AY1299" s="33">
        <v>6.6230749649996755E-4</v>
      </c>
    </row>
    <row r="1300" spans="50:51">
      <c r="AX1300">
        <f t="shared" si="315"/>
        <v>1296</v>
      </c>
      <c r="AY1300" s="33">
        <v>6.4826746849946828E-4</v>
      </c>
    </row>
    <row r="1301" spans="50:51">
      <c r="AX1301">
        <f t="shared" si="315"/>
        <v>1297</v>
      </c>
      <c r="AY1301" s="33">
        <v>6.8903525518649515E-4</v>
      </c>
    </row>
    <row r="1302" spans="50:51">
      <c r="AX1302">
        <f t="shared" si="315"/>
        <v>1298</v>
      </c>
      <c r="AY1302" s="33">
        <v>6.6867124856820803E-4</v>
      </c>
    </row>
    <row r="1303" spans="50:51">
      <c r="AX1303">
        <f t="shared" si="315"/>
        <v>1299</v>
      </c>
      <c r="AY1303" s="33">
        <v>8.4971999490905496E-4</v>
      </c>
    </row>
    <row r="1304" spans="50:51">
      <c r="AX1304">
        <f t="shared" si="315"/>
        <v>1300</v>
      </c>
      <c r="AY1304" s="33">
        <v>6.0459621993128856E-4</v>
      </c>
    </row>
    <row r="1305" spans="50:51">
      <c r="AX1305">
        <f t="shared" si="315"/>
        <v>1301</v>
      </c>
      <c r="AY1305" s="33">
        <v>6.5805173730432436E-4</v>
      </c>
    </row>
    <row r="1306" spans="50:51">
      <c r="AX1306">
        <f t="shared" si="315"/>
        <v>1302</v>
      </c>
      <c r="AY1306" s="33">
        <v>7.1429139620722473E-4</v>
      </c>
    </row>
    <row r="1307" spans="50:51">
      <c r="AX1307">
        <f t="shared" si="315"/>
        <v>1303</v>
      </c>
      <c r="AY1307" s="33">
        <v>8.9259577446864789E-4</v>
      </c>
    </row>
    <row r="1308" spans="50:51">
      <c r="AX1308">
        <f t="shared" si="315"/>
        <v>1304</v>
      </c>
      <c r="AY1308" s="33">
        <v>6.8366583937897309E-4</v>
      </c>
    </row>
    <row r="1309" spans="50:51">
      <c r="AX1309">
        <f t="shared" si="315"/>
        <v>1305</v>
      </c>
      <c r="AY1309" s="33">
        <v>7.4404193712621742E-4</v>
      </c>
    </row>
    <row r="1310" spans="50:51">
      <c r="AX1310">
        <f t="shared" si="315"/>
        <v>1306</v>
      </c>
      <c r="AY1310" s="33">
        <v>7.3879184166987565E-4</v>
      </c>
    </row>
    <row r="1311" spans="50:51">
      <c r="AX1311">
        <f t="shared" si="315"/>
        <v>1307</v>
      </c>
      <c r="AY1311" s="33">
        <v>7.431669212167605E-4</v>
      </c>
    </row>
    <row r="1312" spans="50:51">
      <c r="AX1312">
        <f t="shared" si="315"/>
        <v>1308</v>
      </c>
      <c r="AY1312" s="33">
        <v>6.4635834287901249E-4</v>
      </c>
    </row>
    <row r="1313" spans="50:51">
      <c r="AX1313">
        <f t="shared" si="315"/>
        <v>1309</v>
      </c>
      <c r="AY1313" s="33">
        <v>6.5347779050536382E-4</v>
      </c>
    </row>
    <row r="1314" spans="50:51">
      <c r="AX1314">
        <f t="shared" si="315"/>
        <v>1310</v>
      </c>
      <c r="AY1314" s="33">
        <v>6.0511327478683858E-4</v>
      </c>
    </row>
    <row r="1315" spans="50:51">
      <c r="AX1315">
        <f t="shared" si="315"/>
        <v>1311</v>
      </c>
      <c r="AY1315" s="33">
        <v>7.1683689703455503E-4</v>
      </c>
    </row>
    <row r="1316" spans="50:51">
      <c r="AX1316">
        <f t="shared" si="315"/>
        <v>1312</v>
      </c>
      <c r="AY1316" s="33">
        <v>8.4379375079572411E-4</v>
      </c>
    </row>
    <row r="1317" spans="50:51">
      <c r="AX1317">
        <f t="shared" si="315"/>
        <v>1313</v>
      </c>
      <c r="AY1317" s="33">
        <v>7.3199058164700841E-4</v>
      </c>
    </row>
    <row r="1318" spans="50:51">
      <c r="AX1318">
        <f t="shared" si="315"/>
        <v>1314</v>
      </c>
      <c r="AY1318" s="33">
        <v>7.4714426625941365E-4</v>
      </c>
    </row>
    <row r="1319" spans="50:51">
      <c r="AX1319">
        <f t="shared" si="315"/>
        <v>1315</v>
      </c>
      <c r="AY1319" s="33">
        <v>8.0803741886222968E-4</v>
      </c>
    </row>
    <row r="1320" spans="50:51">
      <c r="AX1320">
        <f t="shared" si="315"/>
        <v>1316</v>
      </c>
      <c r="AY1320" s="33">
        <v>7.5951380934199616E-4</v>
      </c>
    </row>
    <row r="1321" spans="50:51">
      <c r="AX1321">
        <f t="shared" si="315"/>
        <v>1317</v>
      </c>
      <c r="AY1321" s="33">
        <v>7.0506395570831969E-4</v>
      </c>
    </row>
    <row r="1322" spans="50:51">
      <c r="AX1322">
        <f t="shared" si="315"/>
        <v>1318</v>
      </c>
      <c r="AY1322" s="33">
        <v>7.9336101565488963E-4</v>
      </c>
    </row>
    <row r="1323" spans="50:51">
      <c r="AX1323">
        <f t="shared" si="315"/>
        <v>1319</v>
      </c>
      <c r="AY1323" s="33">
        <v>9.6852329133263445E-4</v>
      </c>
    </row>
    <row r="1324" spans="50:51">
      <c r="AX1324">
        <f t="shared" si="315"/>
        <v>1320</v>
      </c>
      <c r="AY1324" s="33">
        <v>7.1922330406008837E-4</v>
      </c>
    </row>
    <row r="1325" spans="50:51">
      <c r="AX1325">
        <f t="shared" si="315"/>
        <v>1321</v>
      </c>
      <c r="AY1325" s="33">
        <v>6.1557369224894817E-4</v>
      </c>
    </row>
    <row r="1326" spans="50:51">
      <c r="AX1326">
        <f t="shared" si="315"/>
        <v>1322</v>
      </c>
      <c r="AY1326" s="33">
        <v>6.8935344278988806E-4</v>
      </c>
    </row>
    <row r="1327" spans="50:51">
      <c r="AX1327">
        <f t="shared" si="315"/>
        <v>1323</v>
      </c>
      <c r="AY1327" s="33">
        <v>9.0591988036154781E-4</v>
      </c>
    </row>
    <row r="1328" spans="50:51">
      <c r="AX1328">
        <f t="shared" si="315"/>
        <v>1324</v>
      </c>
      <c r="AY1328" s="33">
        <v>6.7738163421156988E-4</v>
      </c>
    </row>
    <row r="1329" spans="50:51">
      <c r="AX1329">
        <f t="shared" si="315"/>
        <v>1325</v>
      </c>
      <c r="AY1329" s="33">
        <v>8.1623074965011774E-4</v>
      </c>
    </row>
    <row r="1330" spans="50:51">
      <c r="AX1330">
        <f t="shared" si="315"/>
        <v>1326</v>
      </c>
      <c r="AY1330" s="33">
        <v>5.6923762250225428E-4</v>
      </c>
    </row>
    <row r="1331" spans="50:51">
      <c r="AX1331">
        <f t="shared" si="315"/>
        <v>1327</v>
      </c>
      <c r="AY1331" s="33">
        <v>9.1073246786310561E-4</v>
      </c>
    </row>
    <row r="1332" spans="50:51">
      <c r="AX1332">
        <f t="shared" si="315"/>
        <v>1328</v>
      </c>
      <c r="AY1332" s="33">
        <v>7.4002481863311631E-4</v>
      </c>
    </row>
    <row r="1333" spans="50:51">
      <c r="AX1333">
        <f t="shared" si="315"/>
        <v>1329</v>
      </c>
      <c r="AY1333" s="33">
        <v>9.9481354206449441E-4</v>
      </c>
    </row>
    <row r="1334" spans="50:51">
      <c r="AX1334">
        <f t="shared" si="315"/>
        <v>1330</v>
      </c>
      <c r="AY1334" s="33">
        <v>7.8393470790389384E-4</v>
      </c>
    </row>
    <row r="1335" spans="50:51">
      <c r="AX1335">
        <f t="shared" si="315"/>
        <v>1331</v>
      </c>
      <c r="AY1335" s="33">
        <v>8.0990677103220346E-4</v>
      </c>
    </row>
    <row r="1336" spans="50:51">
      <c r="AX1336">
        <f t="shared" si="315"/>
        <v>1332</v>
      </c>
      <c r="AY1336" s="33">
        <v>7.3043941708036595E-4</v>
      </c>
    </row>
    <row r="1337" spans="50:51">
      <c r="AX1337">
        <f t="shared" si="315"/>
        <v>1333</v>
      </c>
      <c r="AY1337" s="33">
        <v>6.5646079928732056E-4</v>
      </c>
    </row>
    <row r="1338" spans="50:51">
      <c r="AX1338">
        <f t="shared" si="315"/>
        <v>1334</v>
      </c>
      <c r="AY1338" s="33">
        <v>8.0561123838623926E-4</v>
      </c>
    </row>
    <row r="1339" spans="50:51">
      <c r="AX1339">
        <f t="shared" si="315"/>
        <v>1335</v>
      </c>
      <c r="AY1339" s="33">
        <v>7.8632111492940018E-4</v>
      </c>
    </row>
    <row r="1340" spans="50:51">
      <c r="AX1340">
        <f t="shared" si="315"/>
        <v>1336</v>
      </c>
      <c r="AY1340" s="33">
        <v>7.2876893216245614E-4</v>
      </c>
    </row>
    <row r="1341" spans="50:51">
      <c r="AX1341">
        <f t="shared" si="315"/>
        <v>1337</v>
      </c>
      <c r="AY1341" s="33">
        <v>1.0175241822579627E-3</v>
      </c>
    </row>
    <row r="1342" spans="50:51">
      <c r="AX1342">
        <f t="shared" si="315"/>
        <v>1338</v>
      </c>
      <c r="AY1342" s="33">
        <v>7.7840619829459444E-4</v>
      </c>
    </row>
    <row r="1343" spans="50:51">
      <c r="AX1343">
        <f t="shared" si="315"/>
        <v>1339</v>
      </c>
      <c r="AY1343" s="33">
        <v>6.2865915743929635E-4</v>
      </c>
    </row>
    <row r="1344" spans="50:51">
      <c r="AX1344">
        <f t="shared" si="315"/>
        <v>1340</v>
      </c>
      <c r="AY1344" s="33">
        <v>6.5797219040349499E-4</v>
      </c>
    </row>
    <row r="1345" spans="50:51">
      <c r="AX1345">
        <f t="shared" si="315"/>
        <v>1341</v>
      </c>
      <c r="AY1345" s="33">
        <v>6.9472285859748482E-4</v>
      </c>
    </row>
    <row r="1346" spans="50:51">
      <c r="AX1346">
        <f t="shared" si="315"/>
        <v>1342</v>
      </c>
      <c r="AY1346" s="33">
        <v>6.6354047346320626E-4</v>
      </c>
    </row>
    <row r="1347" spans="50:51">
      <c r="AX1347">
        <f t="shared" si="315"/>
        <v>1343</v>
      </c>
      <c r="AY1347" s="33">
        <v>6.1223272241316031E-4</v>
      </c>
    </row>
    <row r="1348" spans="50:51">
      <c r="AX1348">
        <f t="shared" si="315"/>
        <v>1344</v>
      </c>
      <c r="AY1348" s="33">
        <v>6.2265336642485414E-4</v>
      </c>
    </row>
    <row r="1349" spans="50:51">
      <c r="AX1349">
        <f t="shared" si="315"/>
        <v>1345</v>
      </c>
      <c r="AY1349" s="33">
        <v>7.1894488990713323E-4</v>
      </c>
    </row>
    <row r="1350" spans="50:51">
      <c r="AX1350">
        <f t="shared" si="315"/>
        <v>1346</v>
      </c>
      <c r="AY1350" s="33">
        <v>7.1313796614490754E-4</v>
      </c>
    </row>
    <row r="1351" spans="50:51">
      <c r="AX1351">
        <f t="shared" si="315"/>
        <v>1347</v>
      </c>
      <c r="AY1351" s="33">
        <v>8.046964490263758E-4</v>
      </c>
    </row>
    <row r="1352" spans="50:51">
      <c r="AX1352">
        <f t="shared" si="315"/>
        <v>1348</v>
      </c>
      <c r="AY1352" s="33">
        <v>6.0197117220321E-4</v>
      </c>
    </row>
    <row r="1353" spans="50:51">
      <c r="AX1353">
        <f t="shared" si="315"/>
        <v>1349</v>
      </c>
      <c r="AY1353" s="33">
        <v>6.885977472317835E-4</v>
      </c>
    </row>
    <row r="1354" spans="50:51">
      <c r="AX1354">
        <f t="shared" si="315"/>
        <v>1350</v>
      </c>
      <c r="AY1354" s="33">
        <v>1.0318028509609908E-3</v>
      </c>
    </row>
    <row r="1355" spans="50:51">
      <c r="AX1355">
        <f t="shared" si="315"/>
        <v>1351</v>
      </c>
      <c r="AY1355" s="33">
        <v>6.9607515591198254E-4</v>
      </c>
    </row>
    <row r="1356" spans="50:51">
      <c r="AX1356">
        <f t="shared" si="315"/>
        <v>1352</v>
      </c>
      <c r="AY1356" s="33">
        <v>6.6485299732728723E-4</v>
      </c>
    </row>
    <row r="1357" spans="50:51">
      <c r="AX1357">
        <f t="shared" si="315"/>
        <v>1353</v>
      </c>
      <c r="AY1357" s="33">
        <v>7.2841097110859564E-4</v>
      </c>
    </row>
    <row r="1358" spans="50:51">
      <c r="AX1358">
        <f t="shared" si="315"/>
        <v>1354</v>
      </c>
      <c r="AY1358" s="33">
        <v>6.9034777905055248E-4</v>
      </c>
    </row>
    <row r="1359" spans="50:51">
      <c r="AX1359">
        <f t="shared" ref="AX1359:AX1422" si="316">AX1358+1</f>
        <v>1355</v>
      </c>
      <c r="AY1359" s="33">
        <v>7.3441676212315592E-4</v>
      </c>
    </row>
    <row r="1360" spans="50:51">
      <c r="AX1360">
        <f t="shared" si="316"/>
        <v>1356</v>
      </c>
      <c r="AY1360" s="33">
        <v>7.5466144838995267E-4</v>
      </c>
    </row>
    <row r="1361" spans="50:51">
      <c r="AX1361">
        <f t="shared" si="316"/>
        <v>1357</v>
      </c>
      <c r="AY1361" s="33">
        <v>7.4161575665009441E-4</v>
      </c>
    </row>
    <row r="1362" spans="50:51">
      <c r="AX1362">
        <f t="shared" si="316"/>
        <v>1358</v>
      </c>
      <c r="AY1362" s="33">
        <v>7.5561601120025565E-4</v>
      </c>
    </row>
    <row r="1363" spans="50:51">
      <c r="AX1363">
        <f t="shared" si="316"/>
        <v>1359</v>
      </c>
      <c r="AY1363" s="33">
        <v>9.1653939162535212E-4</v>
      </c>
    </row>
    <row r="1364" spans="50:51">
      <c r="AX1364">
        <f t="shared" si="316"/>
        <v>1360</v>
      </c>
      <c r="AY1364" s="33">
        <v>6.4007413771163953E-4</v>
      </c>
    </row>
    <row r="1365" spans="50:51">
      <c r="AX1365">
        <f t="shared" si="316"/>
        <v>1361</v>
      </c>
      <c r="AY1365" s="33">
        <v>5.3952685503376929E-4</v>
      </c>
    </row>
    <row r="1366" spans="50:51">
      <c r="AX1366">
        <f t="shared" si="316"/>
        <v>1362</v>
      </c>
      <c r="AY1366" s="33">
        <v>8.3225945017185261E-4</v>
      </c>
    </row>
    <row r="1367" spans="50:51">
      <c r="AX1367">
        <f t="shared" si="316"/>
        <v>1363</v>
      </c>
      <c r="AY1367" s="33">
        <v>6.1986922489500626E-4</v>
      </c>
    </row>
    <row r="1368" spans="50:51">
      <c r="AX1368">
        <f t="shared" si="316"/>
        <v>1364</v>
      </c>
      <c r="AY1368" s="33">
        <v>8.5286209749275391E-4</v>
      </c>
    </row>
    <row r="1369" spans="50:51">
      <c r="AX1369">
        <f t="shared" si="316"/>
        <v>1365</v>
      </c>
      <c r="AY1369" s="33">
        <v>7.4451921853130451E-4</v>
      </c>
    </row>
    <row r="1370" spans="50:51">
      <c r="AX1370">
        <f t="shared" si="316"/>
        <v>1366</v>
      </c>
      <c r="AY1370" s="33">
        <v>7.4758177421416509E-4</v>
      </c>
    </row>
    <row r="1371" spans="50:51">
      <c r="AX1371">
        <f t="shared" si="316"/>
        <v>1367</v>
      </c>
      <c r="AY1371" s="33">
        <v>7.737924780451134E-4</v>
      </c>
    </row>
    <row r="1372" spans="50:51">
      <c r="AX1372">
        <f t="shared" si="316"/>
        <v>1368</v>
      </c>
      <c r="AY1372" s="33">
        <v>9.7361429298748446E-4</v>
      </c>
    </row>
    <row r="1373" spans="50:51">
      <c r="AX1373">
        <f t="shared" si="316"/>
        <v>1369</v>
      </c>
      <c r="AY1373" s="33">
        <v>6.393979890543923E-4</v>
      </c>
    </row>
    <row r="1374" spans="50:51">
      <c r="AX1374">
        <f t="shared" si="316"/>
        <v>1370</v>
      </c>
      <c r="AY1374" s="33">
        <v>1.0084558355607468E-3</v>
      </c>
    </row>
    <row r="1375" spans="50:51">
      <c r="AX1375">
        <f t="shared" si="316"/>
        <v>1371</v>
      </c>
      <c r="AY1375" s="33">
        <v>7.4137711594754853E-4</v>
      </c>
    </row>
    <row r="1376" spans="50:51">
      <c r="AX1376">
        <f t="shared" si="316"/>
        <v>1372</v>
      </c>
      <c r="AY1376" s="33">
        <v>9.332044673540207E-4</v>
      </c>
    </row>
    <row r="1377" spans="50:51">
      <c r="AX1377">
        <f t="shared" si="316"/>
        <v>1373</v>
      </c>
      <c r="AY1377" s="33">
        <v>7.7478681430579312E-4</v>
      </c>
    </row>
    <row r="1378" spans="50:51">
      <c r="AX1378">
        <f t="shared" si="316"/>
        <v>1374</v>
      </c>
      <c r="AY1378" s="33">
        <v>7.4618970344919849E-4</v>
      </c>
    </row>
    <row r="1379" spans="50:51">
      <c r="AX1379">
        <f t="shared" si="316"/>
        <v>1375</v>
      </c>
      <c r="AY1379" s="33">
        <v>9.1570414916640399E-4</v>
      </c>
    </row>
    <row r="1380" spans="50:51">
      <c r="AX1380">
        <f t="shared" si="316"/>
        <v>1376</v>
      </c>
      <c r="AY1380" s="33">
        <v>8.1778191421671975E-4</v>
      </c>
    </row>
    <row r="1381" spans="50:51">
      <c r="AX1381">
        <f t="shared" si="316"/>
        <v>1377</v>
      </c>
      <c r="AY1381" s="33">
        <v>6.1167589410719464E-4</v>
      </c>
    </row>
    <row r="1382" spans="50:51">
      <c r="AX1382">
        <f t="shared" si="316"/>
        <v>1378</v>
      </c>
      <c r="AY1382" s="33">
        <v>7.6078655975581012E-4</v>
      </c>
    </row>
    <row r="1383" spans="50:51">
      <c r="AX1383">
        <f t="shared" si="316"/>
        <v>1379</v>
      </c>
      <c r="AY1383" s="33">
        <v>6.3915934835187245E-4</v>
      </c>
    </row>
    <row r="1384" spans="50:51">
      <c r="AX1384">
        <f t="shared" si="316"/>
        <v>1380</v>
      </c>
      <c r="AY1384" s="33">
        <v>7.5203640066186781E-4</v>
      </c>
    </row>
    <row r="1385" spans="50:51">
      <c r="AX1385">
        <f t="shared" si="316"/>
        <v>1381</v>
      </c>
      <c r="AY1385" s="33">
        <v>6.9981386025203581E-4</v>
      </c>
    </row>
    <row r="1386" spans="50:51">
      <c r="AX1386">
        <f t="shared" si="316"/>
        <v>1382</v>
      </c>
      <c r="AY1386" s="33">
        <v>8.5377688685253422E-4</v>
      </c>
    </row>
    <row r="1387" spans="50:51">
      <c r="AX1387">
        <f t="shared" si="316"/>
        <v>1383</v>
      </c>
      <c r="AY1387" s="33">
        <v>7.0227981417847756E-4</v>
      </c>
    </row>
    <row r="1388" spans="50:51">
      <c r="AX1388">
        <f t="shared" si="316"/>
        <v>1384</v>
      </c>
      <c r="AY1388" s="33">
        <v>7.4149643629889308E-4</v>
      </c>
    </row>
    <row r="1389" spans="50:51">
      <c r="AX1389">
        <f t="shared" si="316"/>
        <v>1385</v>
      </c>
      <c r="AY1389" s="33">
        <v>7.4786018836713421E-4</v>
      </c>
    </row>
    <row r="1390" spans="50:51">
      <c r="AX1390">
        <f t="shared" si="316"/>
        <v>1386</v>
      </c>
      <c r="AY1390" s="33">
        <v>7.129390988927243E-4</v>
      </c>
    </row>
    <row r="1391" spans="50:51">
      <c r="AX1391">
        <f t="shared" si="316"/>
        <v>1387</v>
      </c>
      <c r="AY1391" s="33">
        <v>5.2477090492554545E-4</v>
      </c>
    </row>
    <row r="1392" spans="50:51">
      <c r="AX1392">
        <f t="shared" si="316"/>
        <v>1388</v>
      </c>
      <c r="AY1392" s="33">
        <v>8.7227154130090718E-4</v>
      </c>
    </row>
    <row r="1393" spans="50:51">
      <c r="AX1393">
        <f t="shared" si="316"/>
        <v>1389</v>
      </c>
      <c r="AY1393" s="33">
        <v>6.3641498027238374E-4</v>
      </c>
    </row>
    <row r="1394" spans="50:51">
      <c r="AX1394">
        <f t="shared" si="316"/>
        <v>1390</v>
      </c>
      <c r="AY1394" s="33">
        <v>7.6555937380688331E-4</v>
      </c>
    </row>
    <row r="1395" spans="50:51">
      <c r="AX1395">
        <f t="shared" si="316"/>
        <v>1391</v>
      </c>
      <c r="AY1395" s="33">
        <v>6.6763713885712611E-4</v>
      </c>
    </row>
    <row r="1396" spans="50:51">
      <c r="AX1396">
        <f t="shared" si="316"/>
        <v>1392</v>
      </c>
      <c r="AY1396" s="33">
        <v>6.986206567392299E-4</v>
      </c>
    </row>
    <row r="1397" spans="50:51">
      <c r="AX1397">
        <f t="shared" si="316"/>
        <v>1393</v>
      </c>
      <c r="AY1397" s="33">
        <v>6.4265941198935633E-4</v>
      </c>
    </row>
    <row r="1398" spans="50:51">
      <c r="AX1398">
        <f t="shared" si="316"/>
        <v>1394</v>
      </c>
      <c r="AY1398" s="33">
        <v>1.007421725849534E-3</v>
      </c>
    </row>
    <row r="1399" spans="50:51">
      <c r="AX1399">
        <f t="shared" si="316"/>
        <v>1395</v>
      </c>
      <c r="AY1399" s="33">
        <v>8.8046487208865505E-4</v>
      </c>
    </row>
    <row r="1400" spans="50:51">
      <c r="AX1400">
        <f t="shared" si="316"/>
        <v>1396</v>
      </c>
      <c r="AY1400" s="33">
        <v>6.6887011582031472E-4</v>
      </c>
    </row>
    <row r="1401" spans="50:51">
      <c r="AX1401">
        <f t="shared" si="316"/>
        <v>1397</v>
      </c>
      <c r="AY1401" s="33">
        <v>6.6242681685124054E-4</v>
      </c>
    </row>
    <row r="1402" spans="50:51">
      <c r="AX1402">
        <f t="shared" si="316"/>
        <v>1398</v>
      </c>
      <c r="AY1402" s="33">
        <v>8.4796996309022168E-4</v>
      </c>
    </row>
    <row r="1403" spans="50:51">
      <c r="AX1403">
        <f t="shared" si="316"/>
        <v>1399</v>
      </c>
      <c r="AY1403" s="33">
        <v>7.3660430189649237E-4</v>
      </c>
    </row>
    <row r="1404" spans="50:51">
      <c r="AX1404">
        <f t="shared" si="316"/>
        <v>1400</v>
      </c>
      <c r="AY1404" s="33">
        <v>5.6800464553904734E-4</v>
      </c>
    </row>
    <row r="1405" spans="50:51">
      <c r="AX1405">
        <f t="shared" si="316"/>
        <v>1401</v>
      </c>
      <c r="AY1405" s="33">
        <v>6.4973908616522218E-4</v>
      </c>
    </row>
    <row r="1406" spans="50:51">
      <c r="AX1406">
        <f t="shared" si="316"/>
        <v>1402</v>
      </c>
      <c r="AY1406" s="33">
        <v>7.0192185312464557E-4</v>
      </c>
    </row>
    <row r="1407" spans="50:51">
      <c r="AX1407">
        <f t="shared" si="316"/>
        <v>1403</v>
      </c>
      <c r="AY1407" s="33">
        <v>7.7104810996564139E-4</v>
      </c>
    </row>
    <row r="1408" spans="50:51">
      <c r="AX1408">
        <f t="shared" si="316"/>
        <v>1404</v>
      </c>
      <c r="AY1408" s="33">
        <v>6.4138666157568581E-4</v>
      </c>
    </row>
    <row r="1409" spans="50:51">
      <c r="AX1409">
        <f t="shared" si="316"/>
        <v>1405</v>
      </c>
      <c r="AY1409" s="33">
        <v>7.7852551864583436E-4</v>
      </c>
    </row>
    <row r="1410" spans="50:51">
      <c r="AX1410">
        <f t="shared" si="316"/>
        <v>1406</v>
      </c>
      <c r="AY1410" s="33">
        <v>6.9925703194609193E-4</v>
      </c>
    </row>
    <row r="1411" spans="50:51">
      <c r="AX1411">
        <f t="shared" si="316"/>
        <v>1407</v>
      </c>
      <c r="AY1411" s="33">
        <v>8.9291396207209219E-4</v>
      </c>
    </row>
    <row r="1412" spans="50:51">
      <c r="AX1412">
        <f t="shared" si="316"/>
        <v>1408</v>
      </c>
      <c r="AY1412" s="33">
        <v>1.0043989436172582E-3</v>
      </c>
    </row>
    <row r="1413" spans="50:51">
      <c r="AX1413">
        <f t="shared" si="316"/>
        <v>1409</v>
      </c>
      <c r="AY1413" s="33">
        <v>7.5215572101311348E-4</v>
      </c>
    </row>
    <row r="1414" spans="50:51">
      <c r="AX1414">
        <f t="shared" si="316"/>
        <v>1410</v>
      </c>
      <c r="AY1414" s="33">
        <v>6.7065992108951943E-4</v>
      </c>
    </row>
    <row r="1415" spans="50:51">
      <c r="AX1415">
        <f t="shared" si="316"/>
        <v>1411</v>
      </c>
      <c r="AY1415" s="33">
        <v>7.1492777141404643E-4</v>
      </c>
    </row>
    <row r="1416" spans="50:51">
      <c r="AX1416">
        <f t="shared" si="316"/>
        <v>1412</v>
      </c>
      <c r="AY1416" s="33">
        <v>1.0447292223496247E-3</v>
      </c>
    </row>
    <row r="1417" spans="50:51">
      <c r="AX1417">
        <f t="shared" si="316"/>
        <v>1413</v>
      </c>
      <c r="AY1417" s="33">
        <v>6.3375015909387315E-4</v>
      </c>
    </row>
    <row r="1418" spans="50:51">
      <c r="AX1418">
        <f t="shared" si="316"/>
        <v>1414</v>
      </c>
      <c r="AY1418" s="33">
        <v>6.2949439989816458E-4</v>
      </c>
    </row>
    <row r="1419" spans="50:51">
      <c r="AX1419">
        <f t="shared" si="316"/>
        <v>1415</v>
      </c>
      <c r="AY1419" s="33">
        <v>6.7897257222864697E-4</v>
      </c>
    </row>
    <row r="1420" spans="50:51">
      <c r="AX1420">
        <f t="shared" si="316"/>
        <v>1416</v>
      </c>
      <c r="AY1420" s="33">
        <v>7.2220631284210799E-4</v>
      </c>
    </row>
    <row r="1421" spans="50:51">
      <c r="AX1421">
        <f t="shared" si="316"/>
        <v>1417</v>
      </c>
      <c r="AY1421" s="33">
        <v>7.3485427007772858E-4</v>
      </c>
    </row>
    <row r="1422" spans="50:51">
      <c r="AX1422">
        <f t="shared" si="316"/>
        <v>1418</v>
      </c>
      <c r="AY1422" s="33">
        <v>8.005202367316847E-4</v>
      </c>
    </row>
    <row r="1423" spans="50:51">
      <c r="AX1423">
        <f t="shared" ref="AX1423:AX1486" si="317">AX1422+1</f>
        <v>1419</v>
      </c>
      <c r="AY1423" s="33">
        <v>8.5302119129443562E-4</v>
      </c>
    </row>
    <row r="1424" spans="50:51">
      <c r="AX1424">
        <f t="shared" si="317"/>
        <v>1420</v>
      </c>
      <c r="AY1424" s="33">
        <v>7.5100229095084064E-4</v>
      </c>
    </row>
    <row r="1425" spans="50:51">
      <c r="AX1425">
        <f t="shared" si="317"/>
        <v>1421</v>
      </c>
      <c r="AY1425" s="33">
        <v>7.327860506555141E-4</v>
      </c>
    </row>
    <row r="1426" spans="50:51">
      <c r="AX1426">
        <f t="shared" si="317"/>
        <v>1422</v>
      </c>
      <c r="AY1426" s="33">
        <v>9.0504486445216505E-4</v>
      </c>
    </row>
    <row r="1427" spans="50:51">
      <c r="AX1427">
        <f t="shared" si="317"/>
        <v>1423</v>
      </c>
      <c r="AY1427" s="33">
        <v>7.4225213185694853E-4</v>
      </c>
    </row>
    <row r="1428" spans="50:51">
      <c r="AX1428">
        <f t="shared" si="317"/>
        <v>1424</v>
      </c>
      <c r="AY1428" s="33">
        <v>9.5575601374581014E-4</v>
      </c>
    </row>
    <row r="1429" spans="50:51">
      <c r="AX1429">
        <f t="shared" si="317"/>
        <v>1425</v>
      </c>
      <c r="AY1429" s="33">
        <v>8.391004836453002E-4</v>
      </c>
    </row>
    <row r="1430" spans="50:51">
      <c r="AX1430">
        <f t="shared" si="317"/>
        <v>1426</v>
      </c>
      <c r="AY1430" s="33">
        <v>5.9437444317178014E-4</v>
      </c>
    </row>
    <row r="1431" spans="50:51">
      <c r="AX1431">
        <f t="shared" si="317"/>
        <v>1427</v>
      </c>
      <c r="AY1431" s="33">
        <v>7.0693330787841588E-4</v>
      </c>
    </row>
    <row r="1432" spans="50:51">
      <c r="AX1432">
        <f t="shared" si="317"/>
        <v>1428</v>
      </c>
      <c r="AY1432" s="33">
        <v>8.0509418353063027E-4</v>
      </c>
    </row>
    <row r="1433" spans="50:51">
      <c r="AX1433">
        <f t="shared" si="317"/>
        <v>1429</v>
      </c>
      <c r="AY1433" s="33">
        <v>6.6942694412626793E-4</v>
      </c>
    </row>
    <row r="1434" spans="50:51">
      <c r="AX1434">
        <f t="shared" si="317"/>
        <v>1430</v>
      </c>
      <c r="AY1434" s="33">
        <v>7.2518932162415678E-4</v>
      </c>
    </row>
    <row r="1435" spans="50:51">
      <c r="AX1435">
        <f t="shared" si="317"/>
        <v>1431</v>
      </c>
      <c r="AY1435" s="33">
        <v>7.1763236604306332E-4</v>
      </c>
    </row>
    <row r="1436" spans="50:51">
      <c r="AX1436">
        <f t="shared" si="317"/>
        <v>1432</v>
      </c>
      <c r="AY1436" s="33">
        <v>7.2554728267791135E-4</v>
      </c>
    </row>
    <row r="1437" spans="50:51">
      <c r="AX1437">
        <f t="shared" si="317"/>
        <v>1433</v>
      </c>
      <c r="AY1437" s="33">
        <v>7.0017182130589133E-4</v>
      </c>
    </row>
    <row r="1438" spans="50:51">
      <c r="AX1438">
        <f t="shared" si="317"/>
        <v>1434</v>
      </c>
      <c r="AY1438" s="33">
        <v>8.9979476899590871E-4</v>
      </c>
    </row>
    <row r="1439" spans="50:51">
      <c r="AX1439">
        <f t="shared" si="317"/>
        <v>1435</v>
      </c>
      <c r="AY1439" s="33">
        <v>8.1249204530993685E-4</v>
      </c>
    </row>
    <row r="1440" spans="50:51">
      <c r="AX1440">
        <f t="shared" si="317"/>
        <v>1436</v>
      </c>
      <c r="AY1440" s="33">
        <v>7.7904257350130198E-4</v>
      </c>
    </row>
    <row r="1441" spans="50:51">
      <c r="AX1441">
        <f t="shared" si="317"/>
        <v>1437</v>
      </c>
      <c r="AY1441" s="33">
        <v>8.2076492299865361E-4</v>
      </c>
    </row>
    <row r="1442" spans="50:51">
      <c r="AX1442">
        <f t="shared" si="317"/>
        <v>1438</v>
      </c>
      <c r="AY1442" s="33">
        <v>8.3850388188888222E-4</v>
      </c>
    </row>
    <row r="1443" spans="50:51">
      <c r="AX1443">
        <f t="shared" si="317"/>
        <v>1439</v>
      </c>
      <c r="AY1443" s="33">
        <v>7.5931494208991506E-4</v>
      </c>
    </row>
    <row r="1444" spans="50:51">
      <c r="AX1444">
        <f t="shared" si="317"/>
        <v>1440</v>
      </c>
      <c r="AY1444" s="33">
        <v>7.7462772050409005E-4</v>
      </c>
    </row>
    <row r="1445" spans="50:51">
      <c r="AX1445">
        <f t="shared" si="317"/>
        <v>1441</v>
      </c>
      <c r="AY1445" s="33">
        <v>6.417843960799946E-4</v>
      </c>
    </row>
    <row r="1446" spans="50:51">
      <c r="AX1446">
        <f t="shared" si="317"/>
        <v>1442</v>
      </c>
      <c r="AY1446" s="33">
        <v>6.3040918925802924E-4</v>
      </c>
    </row>
    <row r="1447" spans="50:51">
      <c r="AX1447">
        <f t="shared" si="317"/>
        <v>1443</v>
      </c>
      <c r="AY1447" s="33">
        <v>8.2418543973536461E-4</v>
      </c>
    </row>
    <row r="1448" spans="50:51">
      <c r="AX1448">
        <f t="shared" si="317"/>
        <v>1444</v>
      </c>
      <c r="AY1448" s="33">
        <v>6.8772273132242893E-4</v>
      </c>
    </row>
    <row r="1449" spans="50:51">
      <c r="AX1449">
        <f t="shared" si="317"/>
        <v>1445</v>
      </c>
      <c r="AY1449" s="33">
        <v>8.2498090874386684E-4</v>
      </c>
    </row>
    <row r="1450" spans="50:51">
      <c r="AX1450">
        <f t="shared" si="317"/>
        <v>1446</v>
      </c>
      <c r="AY1450" s="33">
        <v>6.4186394298081301E-4</v>
      </c>
    </row>
    <row r="1451" spans="50:51">
      <c r="AX1451">
        <f t="shared" si="317"/>
        <v>1447</v>
      </c>
      <c r="AY1451" s="33">
        <v>7.3692248949989352E-4</v>
      </c>
    </row>
    <row r="1452" spans="50:51">
      <c r="AX1452">
        <f t="shared" si="317"/>
        <v>1448</v>
      </c>
      <c r="AY1452" s="33">
        <v>6.7674525900472367E-4</v>
      </c>
    </row>
    <row r="1453" spans="50:51">
      <c r="AX1453">
        <f t="shared" si="317"/>
        <v>1449</v>
      </c>
      <c r="AY1453" s="33">
        <v>7.5223526791398686E-4</v>
      </c>
    </row>
    <row r="1454" spans="50:51">
      <c r="AX1454">
        <f t="shared" si="317"/>
        <v>1450</v>
      </c>
      <c r="AY1454" s="33">
        <v>7.5903652793697174E-4</v>
      </c>
    </row>
    <row r="1455" spans="50:51">
      <c r="AX1455">
        <f t="shared" si="317"/>
        <v>1451</v>
      </c>
      <c r="AY1455" s="33">
        <v>8.9907884688829591E-4</v>
      </c>
    </row>
    <row r="1456" spans="50:51">
      <c r="AX1456">
        <f t="shared" si="317"/>
        <v>1452</v>
      </c>
      <c r="AY1456" s="33">
        <v>7.6587756141018287E-4</v>
      </c>
    </row>
    <row r="1457" spans="50:51">
      <c r="AX1457">
        <f t="shared" si="317"/>
        <v>1453</v>
      </c>
      <c r="AY1457" s="33">
        <v>6.658075601374781E-4</v>
      </c>
    </row>
    <row r="1458" spans="50:51">
      <c r="AX1458">
        <f t="shared" si="317"/>
        <v>1454</v>
      </c>
      <c r="AY1458" s="33">
        <v>7.1890511645674869E-4</v>
      </c>
    </row>
    <row r="1459" spans="50:51">
      <c r="AX1459">
        <f t="shared" si="317"/>
        <v>1455</v>
      </c>
      <c r="AY1459" s="33">
        <v>8.0899198167245264E-4</v>
      </c>
    </row>
    <row r="1460" spans="50:51">
      <c r="AX1460">
        <f t="shared" si="317"/>
        <v>1456</v>
      </c>
      <c r="AY1460" s="33">
        <v>7.9133256968317168E-4</v>
      </c>
    </row>
    <row r="1461" spans="50:51">
      <c r="AX1461">
        <f t="shared" si="317"/>
        <v>1457</v>
      </c>
      <c r="AY1461" s="33">
        <v>6.6163134784269799E-4</v>
      </c>
    </row>
    <row r="1462" spans="50:51">
      <c r="AX1462">
        <f t="shared" si="317"/>
        <v>1458</v>
      </c>
      <c r="AY1462" s="33">
        <v>6.3112511136573116E-4</v>
      </c>
    </row>
    <row r="1463" spans="50:51">
      <c r="AX1463">
        <f t="shared" si="317"/>
        <v>1459</v>
      </c>
      <c r="AY1463" s="33">
        <v>6.2531818760347933E-4</v>
      </c>
    </row>
    <row r="1464" spans="50:51">
      <c r="AX1464">
        <f t="shared" si="317"/>
        <v>1460</v>
      </c>
      <c r="AY1464" s="33">
        <v>7.0888220694926077E-4</v>
      </c>
    </row>
    <row r="1465" spans="50:51">
      <c r="AX1465">
        <f t="shared" si="317"/>
        <v>1461</v>
      </c>
      <c r="AY1465" s="33">
        <v>1.0072228585974641E-3</v>
      </c>
    </row>
    <row r="1466" spans="50:51">
      <c r="AX1466">
        <f t="shared" si="317"/>
        <v>1462</v>
      </c>
      <c r="AY1466" s="33">
        <v>7.3513268423061693E-4</v>
      </c>
    </row>
    <row r="1467" spans="50:51">
      <c r="AX1467">
        <f t="shared" si="317"/>
        <v>1463</v>
      </c>
      <c r="AY1467" s="33">
        <v>7.83934707903829E-4</v>
      </c>
    </row>
    <row r="1468" spans="50:51">
      <c r="AX1468">
        <f t="shared" si="317"/>
        <v>1464</v>
      </c>
      <c r="AY1468" s="33">
        <v>6.4735267913967279E-4</v>
      </c>
    </row>
    <row r="1469" spans="50:51">
      <c r="AX1469">
        <f t="shared" si="317"/>
        <v>1465</v>
      </c>
      <c r="AY1469" s="33">
        <v>6.3096601756399231E-4</v>
      </c>
    </row>
    <row r="1470" spans="50:51">
      <c r="AX1470">
        <f t="shared" si="317"/>
        <v>1466</v>
      </c>
      <c r="AY1470" s="33">
        <v>6.3160239277080491E-4</v>
      </c>
    </row>
    <row r="1471" spans="50:51">
      <c r="AX1471">
        <f t="shared" si="317"/>
        <v>1467</v>
      </c>
      <c r="AY1471" s="33">
        <v>8.5640193458068738E-4</v>
      </c>
    </row>
    <row r="1472" spans="50:51">
      <c r="AX1472">
        <f t="shared" si="317"/>
        <v>1468</v>
      </c>
      <c r="AY1472" s="33">
        <v>6.6676212294772817E-4</v>
      </c>
    </row>
    <row r="1473" spans="50:51">
      <c r="AX1473">
        <f t="shared" si="317"/>
        <v>1469</v>
      </c>
      <c r="AY1473" s="33">
        <v>6.6358024691364663E-4</v>
      </c>
    </row>
    <row r="1474" spans="50:51">
      <c r="AX1474">
        <f t="shared" si="317"/>
        <v>1470</v>
      </c>
      <c r="AY1474" s="33">
        <v>6.6533027873236336E-4</v>
      </c>
    </row>
    <row r="1475" spans="50:51">
      <c r="AX1475">
        <f t="shared" si="317"/>
        <v>1471</v>
      </c>
      <c r="AY1475" s="33">
        <v>7.0764922998605285E-4</v>
      </c>
    </row>
    <row r="1476" spans="50:51">
      <c r="AX1476">
        <f t="shared" si="317"/>
        <v>1472</v>
      </c>
      <c r="AY1476" s="33">
        <v>8.7680571464946648E-4</v>
      </c>
    </row>
    <row r="1477" spans="50:51">
      <c r="AX1477">
        <f t="shared" si="317"/>
        <v>1473</v>
      </c>
      <c r="AY1477" s="33">
        <v>7.2097333587887178E-4</v>
      </c>
    </row>
    <row r="1478" spans="50:51">
      <c r="AX1478">
        <f t="shared" si="317"/>
        <v>1474</v>
      </c>
      <c r="AY1478" s="33">
        <v>6.8589315260285703E-4</v>
      </c>
    </row>
    <row r="1479" spans="50:51">
      <c r="AX1479">
        <f t="shared" si="317"/>
        <v>1475</v>
      </c>
      <c r="AY1479" s="33">
        <v>8.8030577828699795E-4</v>
      </c>
    </row>
    <row r="1480" spans="50:51">
      <c r="AX1480">
        <f t="shared" si="317"/>
        <v>1476</v>
      </c>
      <c r="AY1480" s="33">
        <v>7.0216049382722484E-4</v>
      </c>
    </row>
    <row r="1481" spans="50:51">
      <c r="AX1481">
        <f t="shared" si="317"/>
        <v>1477</v>
      </c>
      <c r="AY1481" s="33">
        <v>8.0962835687927771E-4</v>
      </c>
    </row>
    <row r="1482" spans="50:51">
      <c r="AX1482">
        <f t="shared" si="317"/>
        <v>1478</v>
      </c>
      <c r="AY1482" s="33">
        <v>7.1727440498921009E-4</v>
      </c>
    </row>
    <row r="1483" spans="50:51">
      <c r="AX1483">
        <f t="shared" si="317"/>
        <v>1479</v>
      </c>
      <c r="AY1483" s="33">
        <v>6.8477949599084784E-4</v>
      </c>
    </row>
    <row r="1484" spans="50:51">
      <c r="AX1484">
        <f t="shared" si="317"/>
        <v>1480</v>
      </c>
      <c r="AY1484" s="33">
        <v>6.1994877179590436E-4</v>
      </c>
    </row>
    <row r="1485" spans="50:51">
      <c r="AX1485">
        <f t="shared" si="317"/>
        <v>1481</v>
      </c>
      <c r="AY1485" s="33">
        <v>7.5573533155155032E-4</v>
      </c>
    </row>
    <row r="1486" spans="50:51">
      <c r="AX1486">
        <f t="shared" si="317"/>
        <v>1482</v>
      </c>
      <c r="AY1486" s="33">
        <v>6.5908584701547708E-4</v>
      </c>
    </row>
    <row r="1487" spans="50:51">
      <c r="AX1487">
        <f t="shared" ref="AX1487:AX1550" si="318">AX1486+1</f>
        <v>1483</v>
      </c>
      <c r="AY1487" s="33">
        <v>6.7547250859107853E-4</v>
      </c>
    </row>
    <row r="1488" spans="50:51">
      <c r="AX1488">
        <f t="shared" si="318"/>
        <v>1484</v>
      </c>
      <c r="AY1488" s="33">
        <v>7.2992236222479696E-4</v>
      </c>
    </row>
    <row r="1489" spans="50:51">
      <c r="AX1489">
        <f t="shared" si="318"/>
        <v>1485</v>
      </c>
      <c r="AY1489" s="33">
        <v>7.3437698867258186E-4</v>
      </c>
    </row>
    <row r="1490" spans="50:51">
      <c r="AX1490">
        <f t="shared" si="318"/>
        <v>1486</v>
      </c>
      <c r="AY1490" s="33">
        <v>6.3617633956984947E-4</v>
      </c>
    </row>
    <row r="1491" spans="50:51">
      <c r="AX1491">
        <f t="shared" si="318"/>
        <v>1487</v>
      </c>
      <c r="AY1491" s="33">
        <v>7.7128675066820862E-4</v>
      </c>
    </row>
    <row r="1492" spans="50:51">
      <c r="AX1492">
        <f t="shared" si="318"/>
        <v>1488</v>
      </c>
      <c r="AY1492" s="33">
        <v>6.9098415425740954E-4</v>
      </c>
    </row>
    <row r="1493" spans="50:51">
      <c r="AX1493">
        <f t="shared" si="318"/>
        <v>1489</v>
      </c>
      <c r="AY1493" s="33">
        <v>7.9606561028383442E-4</v>
      </c>
    </row>
    <row r="1494" spans="50:51">
      <c r="AX1494">
        <f t="shared" si="318"/>
        <v>1490</v>
      </c>
      <c r="AY1494" s="33">
        <v>6.6358024691363102E-4</v>
      </c>
    </row>
    <row r="1495" spans="50:51">
      <c r="AX1495">
        <f t="shared" si="318"/>
        <v>1491</v>
      </c>
      <c r="AY1495" s="33">
        <v>7.0375143184422961E-4</v>
      </c>
    </row>
    <row r="1496" spans="50:51">
      <c r="AX1496">
        <f t="shared" si="318"/>
        <v>1492</v>
      </c>
      <c r="AY1496" s="33">
        <v>8.1889557082861282E-4</v>
      </c>
    </row>
    <row r="1497" spans="50:51">
      <c r="AX1497">
        <f t="shared" si="318"/>
        <v>1493</v>
      </c>
      <c r="AY1497" s="33">
        <v>7.4813860252021577E-4</v>
      </c>
    </row>
    <row r="1498" spans="50:51">
      <c r="AX1498">
        <f t="shared" si="318"/>
        <v>1494</v>
      </c>
      <c r="AY1498" s="33">
        <v>7.5581487845249591E-4</v>
      </c>
    </row>
    <row r="1499" spans="50:51">
      <c r="AX1499">
        <f t="shared" si="318"/>
        <v>1495</v>
      </c>
      <c r="AY1499" s="33">
        <v>7.4428057782872144E-4</v>
      </c>
    </row>
    <row r="1500" spans="50:51">
      <c r="AX1500">
        <f t="shared" si="318"/>
        <v>1496</v>
      </c>
      <c r="AY1500" s="33">
        <v>7.7832665139368669E-4</v>
      </c>
    </row>
    <row r="1501" spans="50:51">
      <c r="AX1501">
        <f t="shared" si="318"/>
        <v>1497</v>
      </c>
      <c r="AY1501" s="33">
        <v>6.7256904671007063E-4</v>
      </c>
    </row>
    <row r="1502" spans="50:51">
      <c r="AX1502">
        <f t="shared" si="318"/>
        <v>1498</v>
      </c>
      <c r="AY1502" s="33">
        <v>6.7829642357139475E-4</v>
      </c>
    </row>
    <row r="1503" spans="50:51">
      <c r="AX1503">
        <f t="shared" si="318"/>
        <v>1499</v>
      </c>
      <c r="AY1503" s="33">
        <v>8.3257763777536793E-4</v>
      </c>
    </row>
    <row r="1504" spans="50:51">
      <c r="AX1504">
        <f t="shared" si="318"/>
        <v>1500</v>
      </c>
      <c r="AY1504" s="33">
        <v>6.871659030164935E-4</v>
      </c>
    </row>
    <row r="1505" spans="50:51">
      <c r="AX1505">
        <f t="shared" si="318"/>
        <v>1501</v>
      </c>
      <c r="AY1505" s="33">
        <v>8.7477726867783495E-4</v>
      </c>
    </row>
    <row r="1506" spans="50:51">
      <c r="AX1506">
        <f t="shared" si="318"/>
        <v>1502</v>
      </c>
      <c r="AY1506" s="33">
        <v>6.4436967035770511E-4</v>
      </c>
    </row>
    <row r="1507" spans="50:51">
      <c r="AX1507">
        <f t="shared" si="318"/>
        <v>1503</v>
      </c>
      <c r="AY1507" s="33">
        <v>1.1222874506810301E-3</v>
      </c>
    </row>
    <row r="1508" spans="50:51">
      <c r="AX1508">
        <f t="shared" si="318"/>
        <v>1504</v>
      </c>
      <c r="AY1508" s="33">
        <v>5.4266895761745718E-4</v>
      </c>
    </row>
    <row r="1509" spans="50:51">
      <c r="AX1509">
        <f t="shared" si="318"/>
        <v>1505</v>
      </c>
      <c r="AY1509" s="33">
        <v>7.4125779559638158E-4</v>
      </c>
    </row>
    <row r="1510" spans="50:51">
      <c r="AX1510">
        <f t="shared" si="318"/>
        <v>1506</v>
      </c>
      <c r="AY1510" s="33">
        <v>6.3506268295786717E-4</v>
      </c>
    </row>
    <row r="1511" spans="50:51">
      <c r="AX1511">
        <f t="shared" si="318"/>
        <v>1507</v>
      </c>
      <c r="AY1511" s="33">
        <v>7.0275709558356974E-4</v>
      </c>
    </row>
    <row r="1512" spans="50:51">
      <c r="AX1512">
        <f t="shared" si="318"/>
        <v>1508</v>
      </c>
      <c r="AY1512" s="33">
        <v>6.8708635611557513E-4</v>
      </c>
    </row>
    <row r="1513" spans="50:51">
      <c r="AX1513">
        <f t="shared" si="318"/>
        <v>1509</v>
      </c>
      <c r="AY1513" s="33">
        <v>1.1844533536974351E-3</v>
      </c>
    </row>
    <row r="1514" spans="50:51">
      <c r="AX1514">
        <f t="shared" si="318"/>
        <v>1510</v>
      </c>
      <c r="AY1514" s="33">
        <v>7.6432639684358378E-4</v>
      </c>
    </row>
    <row r="1515" spans="50:51">
      <c r="AX1515">
        <f t="shared" si="318"/>
        <v>1511</v>
      </c>
      <c r="AY1515" s="33">
        <v>5.8840842560771976E-4</v>
      </c>
    </row>
    <row r="1516" spans="50:51">
      <c r="AX1516">
        <f t="shared" si="318"/>
        <v>1512</v>
      </c>
      <c r="AY1516" s="33">
        <v>7.2996213567526813E-4</v>
      </c>
    </row>
    <row r="1517" spans="50:51">
      <c r="AX1517">
        <f t="shared" si="318"/>
        <v>1513</v>
      </c>
      <c r="AY1517" s="33">
        <v>5.9986317933057118E-4</v>
      </c>
    </row>
    <row r="1518" spans="50:51">
      <c r="AX1518">
        <f t="shared" si="318"/>
        <v>1514</v>
      </c>
      <c r="AY1518" s="33">
        <v>8.0942948962718371E-4</v>
      </c>
    </row>
    <row r="1519" spans="50:51">
      <c r="AX1519">
        <f t="shared" si="318"/>
        <v>1515</v>
      </c>
      <c r="AY1519" s="33">
        <v>6.746770395825801E-4</v>
      </c>
    </row>
    <row r="1520" spans="50:51">
      <c r="AX1520">
        <f t="shared" si="318"/>
        <v>1516</v>
      </c>
      <c r="AY1520" s="33">
        <v>7.619002163676466E-4</v>
      </c>
    </row>
    <row r="1521" spans="50:51">
      <c r="AX1521">
        <f t="shared" si="318"/>
        <v>1517</v>
      </c>
      <c r="AY1521" s="33">
        <v>7.0927994145353768E-4</v>
      </c>
    </row>
    <row r="1522" spans="50:51">
      <c r="AX1522">
        <f t="shared" si="318"/>
        <v>1518</v>
      </c>
      <c r="AY1522" s="33">
        <v>6.7233040600741948E-4</v>
      </c>
    </row>
    <row r="1523" spans="50:51">
      <c r="AX1523">
        <f t="shared" si="318"/>
        <v>1519</v>
      </c>
      <c r="AY1523" s="33">
        <v>7.2101310932930695E-4</v>
      </c>
    </row>
    <row r="1524" spans="50:51">
      <c r="AX1524">
        <f t="shared" si="318"/>
        <v>1520</v>
      </c>
      <c r="AY1524" s="33">
        <v>8.4085051546403254E-4</v>
      </c>
    </row>
    <row r="1525" spans="50:51">
      <c r="AX1525">
        <f t="shared" si="318"/>
        <v>1521</v>
      </c>
      <c r="AY1525" s="33">
        <v>7.1274023164063106E-4</v>
      </c>
    </row>
    <row r="1526" spans="50:51">
      <c r="AX1526">
        <f t="shared" si="318"/>
        <v>1522</v>
      </c>
      <c r="AY1526" s="33">
        <v>7.5386597938149132E-4</v>
      </c>
    </row>
    <row r="1527" spans="50:51">
      <c r="AX1527">
        <f t="shared" si="318"/>
        <v>1523</v>
      </c>
      <c r="AY1527" s="33">
        <v>7.2928598701797753E-4</v>
      </c>
    </row>
    <row r="1528" spans="50:51">
      <c r="AX1528">
        <f t="shared" si="318"/>
        <v>1524</v>
      </c>
      <c r="AY1528" s="33">
        <v>6.1302819142168357E-4</v>
      </c>
    </row>
    <row r="1529" spans="50:51">
      <c r="AX1529">
        <f t="shared" si="318"/>
        <v>1525</v>
      </c>
      <c r="AY1529" s="33">
        <v>7.5199662721142126E-4</v>
      </c>
    </row>
    <row r="1530" spans="50:51">
      <c r="AX1530">
        <f t="shared" si="318"/>
        <v>1526</v>
      </c>
      <c r="AY1530" s="33">
        <v>7.3429744177177765E-4</v>
      </c>
    </row>
    <row r="1531" spans="50:51">
      <c r="AX1531">
        <f t="shared" si="318"/>
        <v>1527</v>
      </c>
      <c r="AY1531" s="33">
        <v>8.3711181112394045E-4</v>
      </c>
    </row>
    <row r="1532" spans="50:51">
      <c r="AX1532">
        <f t="shared" si="318"/>
        <v>1528</v>
      </c>
      <c r="AY1532" s="33">
        <v>8.3106624665915555E-4</v>
      </c>
    </row>
    <row r="1533" spans="50:51">
      <c r="AX1533">
        <f t="shared" si="318"/>
        <v>1529</v>
      </c>
      <c r="AY1533" s="33">
        <v>6.6688144329900409E-4</v>
      </c>
    </row>
    <row r="1534" spans="50:51">
      <c r="AX1534">
        <f t="shared" si="318"/>
        <v>1530</v>
      </c>
      <c r="AY1534" s="33">
        <v>6.3943776250481327E-4</v>
      </c>
    </row>
    <row r="1535" spans="50:51">
      <c r="AX1535">
        <f t="shared" si="318"/>
        <v>1531</v>
      </c>
      <c r="AY1535" s="33">
        <v>6.7169403080061143E-4</v>
      </c>
    </row>
    <row r="1536" spans="50:51">
      <c r="AX1536">
        <f t="shared" si="318"/>
        <v>1532</v>
      </c>
      <c r="AY1536" s="33">
        <v>8.9784586992501959E-4</v>
      </c>
    </row>
    <row r="1537" spans="50:51">
      <c r="AX1537">
        <f t="shared" si="318"/>
        <v>1533</v>
      </c>
      <c r="AY1537" s="33">
        <v>7.079276441389991E-4</v>
      </c>
    </row>
    <row r="1538" spans="50:51">
      <c r="AX1538">
        <f t="shared" si="318"/>
        <v>1534</v>
      </c>
      <c r="AY1538" s="33">
        <v>5.5301005472832196E-4</v>
      </c>
    </row>
    <row r="1539" spans="50:51">
      <c r="AX1539">
        <f t="shared" si="318"/>
        <v>1535</v>
      </c>
      <c r="AY1539" s="33">
        <v>6.1581233295154956E-4</v>
      </c>
    </row>
    <row r="1540" spans="50:51">
      <c r="AX1540">
        <f t="shared" si="318"/>
        <v>1536</v>
      </c>
      <c r="AY1540" s="33">
        <v>8.95896970854082E-4</v>
      </c>
    </row>
    <row r="1541" spans="50:51">
      <c r="AX1541">
        <f t="shared" si="318"/>
        <v>1537</v>
      </c>
      <c r="AY1541" s="33">
        <v>6.5073342242593442E-4</v>
      </c>
    </row>
    <row r="1542" spans="50:51">
      <c r="AX1542">
        <f t="shared" si="318"/>
        <v>1538</v>
      </c>
      <c r="AY1542" s="33">
        <v>7.3310423825888652E-4</v>
      </c>
    </row>
    <row r="1543" spans="50:51">
      <c r="AX1543">
        <f t="shared" si="318"/>
        <v>1539</v>
      </c>
      <c r="AY1543" s="33">
        <v>6.5932448771798598E-4</v>
      </c>
    </row>
    <row r="1544" spans="50:51">
      <c r="AX1544">
        <f t="shared" si="318"/>
        <v>1540</v>
      </c>
      <c r="AY1544" s="33">
        <v>6.7105765559376262E-4</v>
      </c>
    </row>
    <row r="1545" spans="50:51">
      <c r="AX1545">
        <f t="shared" si="318"/>
        <v>1541</v>
      </c>
      <c r="AY1545" s="33">
        <v>6.9949567264863835E-4</v>
      </c>
    </row>
    <row r="1546" spans="50:51">
      <c r="AX1546">
        <f t="shared" si="318"/>
        <v>1542</v>
      </c>
      <c r="AY1546" s="33">
        <v>7.719628993255595E-4</v>
      </c>
    </row>
    <row r="1547" spans="50:51">
      <c r="AX1547">
        <f t="shared" si="318"/>
        <v>1543</v>
      </c>
      <c r="AY1547" s="33">
        <v>7.6392866233940693E-4</v>
      </c>
    </row>
    <row r="1548" spans="50:51">
      <c r="AX1548">
        <f t="shared" si="318"/>
        <v>1544</v>
      </c>
      <c r="AY1548" s="33">
        <v>6.4436967035768049E-4</v>
      </c>
    </row>
    <row r="1549" spans="50:51">
      <c r="AX1549">
        <f t="shared" si="318"/>
        <v>1545</v>
      </c>
      <c r="AY1549" s="33">
        <v>7.505647829961562E-4</v>
      </c>
    </row>
    <row r="1550" spans="50:51">
      <c r="AX1550">
        <f t="shared" si="318"/>
        <v>1546</v>
      </c>
      <c r="AY1550" s="33">
        <v>6.9746722667683877E-4</v>
      </c>
    </row>
    <row r="1551" spans="50:51">
      <c r="AX1551">
        <f t="shared" ref="AX1551:AX1614" si="319">AX1550+1</f>
        <v>1547</v>
      </c>
      <c r="AY1551" s="33">
        <v>7.4070096729029751E-4</v>
      </c>
    </row>
    <row r="1552" spans="50:51">
      <c r="AX1552">
        <f t="shared" si="319"/>
        <v>1548</v>
      </c>
      <c r="AY1552" s="33">
        <v>5.8303900980018718E-4</v>
      </c>
    </row>
    <row r="1553" spans="50:51">
      <c r="AX1553">
        <f t="shared" si="319"/>
        <v>1549</v>
      </c>
      <c r="AY1553" s="33">
        <v>5.7973781341482322E-4</v>
      </c>
    </row>
    <row r="1554" spans="50:51">
      <c r="AX1554">
        <f t="shared" si="319"/>
        <v>1550</v>
      </c>
      <c r="AY1554" s="33">
        <v>5.2846983581524248E-4</v>
      </c>
    </row>
    <row r="1555" spans="50:51">
      <c r="AX1555">
        <f t="shared" si="319"/>
        <v>1551</v>
      </c>
      <c r="AY1555" s="33">
        <v>6.4568219422175236E-4</v>
      </c>
    </row>
    <row r="1556" spans="50:51">
      <c r="AX1556">
        <f t="shared" si="319"/>
        <v>1552</v>
      </c>
      <c r="AY1556" s="33">
        <v>7.1803010054741299E-4</v>
      </c>
    </row>
    <row r="1557" spans="50:51">
      <c r="AX1557">
        <f t="shared" si="319"/>
        <v>1553</v>
      </c>
      <c r="AY1557" s="33">
        <v>6.3446608120148963E-4</v>
      </c>
    </row>
    <row r="1558" spans="50:51">
      <c r="AX1558">
        <f t="shared" si="319"/>
        <v>1554</v>
      </c>
      <c r="AY1558" s="33">
        <v>1.1176339569811961E-3</v>
      </c>
    </row>
    <row r="1559" spans="50:51">
      <c r="AX1559">
        <f t="shared" si="319"/>
        <v>1555</v>
      </c>
      <c r="AY1559" s="33">
        <v>7.7784936998862909E-4</v>
      </c>
    </row>
    <row r="1560" spans="50:51">
      <c r="AX1560">
        <f t="shared" si="319"/>
        <v>1556</v>
      </c>
      <c r="AY1560" s="33">
        <v>7.9638379788726516E-4</v>
      </c>
    </row>
    <row r="1561" spans="50:51">
      <c r="AX1561">
        <f t="shared" si="319"/>
        <v>1557</v>
      </c>
      <c r="AY1561" s="33">
        <v>7.0462644775361356E-4</v>
      </c>
    </row>
    <row r="1562" spans="50:51">
      <c r="AX1562">
        <f t="shared" si="319"/>
        <v>1558</v>
      </c>
      <c r="AY1562" s="33">
        <v>8.0779877815969584E-4</v>
      </c>
    </row>
    <row r="1563" spans="50:51">
      <c r="AX1563">
        <f t="shared" si="319"/>
        <v>1559</v>
      </c>
      <c r="AY1563" s="33">
        <v>5.9159030164191155E-4</v>
      </c>
    </row>
    <row r="1564" spans="50:51">
      <c r="AX1564">
        <f t="shared" si="319"/>
        <v>1560</v>
      </c>
      <c r="AY1564" s="33">
        <v>6.0332346951767919E-4</v>
      </c>
    </row>
    <row r="1565" spans="50:51">
      <c r="AX1565">
        <f t="shared" si="319"/>
        <v>1561</v>
      </c>
      <c r="AY1565" s="33">
        <v>9.6856306478317956E-4</v>
      </c>
    </row>
    <row r="1566" spans="50:51">
      <c r="AX1566">
        <f t="shared" si="319"/>
        <v>1562</v>
      </c>
      <c r="AY1566" s="33">
        <v>6.2201699121803872E-4</v>
      </c>
    </row>
    <row r="1567" spans="50:51">
      <c r="AX1567">
        <f t="shared" si="319"/>
        <v>1563</v>
      </c>
      <c r="AY1567" s="33">
        <v>6.809214712995426E-4</v>
      </c>
    </row>
    <row r="1568" spans="50:51">
      <c r="AX1568">
        <f t="shared" si="319"/>
        <v>1564</v>
      </c>
      <c r="AY1568" s="33">
        <v>8.5512918416701122E-4</v>
      </c>
    </row>
    <row r="1569" spans="50:51">
      <c r="AX1569">
        <f t="shared" si="319"/>
        <v>1565</v>
      </c>
      <c r="AY1569" s="33">
        <v>9.5694921725860132E-4</v>
      </c>
    </row>
    <row r="1570" spans="50:51">
      <c r="AX1570">
        <f t="shared" si="319"/>
        <v>1566</v>
      </c>
      <c r="AY1570" s="33">
        <v>5.508225149548411E-4</v>
      </c>
    </row>
    <row r="1571" spans="50:51">
      <c r="AX1571">
        <f t="shared" si="319"/>
        <v>1567</v>
      </c>
      <c r="AY1571" s="33">
        <v>9.316533027875606E-4</v>
      </c>
    </row>
    <row r="1572" spans="50:51">
      <c r="AX1572">
        <f t="shared" si="319"/>
        <v>1568</v>
      </c>
      <c r="AY1572" s="33">
        <v>9.8065419371279111E-4</v>
      </c>
    </row>
    <row r="1573" spans="50:51">
      <c r="AX1573">
        <f t="shared" si="319"/>
        <v>1569</v>
      </c>
      <c r="AY1573" s="33">
        <v>9.0528350515466257E-4</v>
      </c>
    </row>
    <row r="1574" spans="50:51">
      <c r="AX1574">
        <f t="shared" si="319"/>
        <v>1570</v>
      </c>
      <c r="AY1574" s="33">
        <v>8.2124220440390788E-4</v>
      </c>
    </row>
    <row r="1575" spans="50:51">
      <c r="AX1575">
        <f t="shared" si="319"/>
        <v>1571</v>
      </c>
      <c r="AY1575" s="33">
        <v>7.9455421916771246E-4</v>
      </c>
    </row>
    <row r="1576" spans="50:51">
      <c r="AX1576">
        <f t="shared" si="319"/>
        <v>1572</v>
      </c>
      <c r="AY1576" s="33">
        <v>8.3611747486327592E-4</v>
      </c>
    </row>
    <row r="1577" spans="50:51">
      <c r="AX1577">
        <f t="shared" si="319"/>
        <v>1573</v>
      </c>
      <c r="AY1577" s="33">
        <v>6.5817105765571878E-4</v>
      </c>
    </row>
    <row r="1578" spans="50:51">
      <c r="AX1578">
        <f t="shared" si="319"/>
        <v>1574</v>
      </c>
      <c r="AY1578" s="33">
        <v>6.2830119638546719E-4</v>
      </c>
    </row>
    <row r="1579" spans="50:51">
      <c r="AX1579">
        <f t="shared" si="319"/>
        <v>1575</v>
      </c>
      <c r="AY1579" s="33">
        <v>7.8771318569435366E-4</v>
      </c>
    </row>
    <row r="1580" spans="50:51">
      <c r="AX1580">
        <f t="shared" si="319"/>
        <v>1576</v>
      </c>
      <c r="AY1580" s="33">
        <v>6.2062492045308144E-4</v>
      </c>
    </row>
    <row r="1581" spans="50:51">
      <c r="AX1581">
        <f t="shared" si="319"/>
        <v>1577</v>
      </c>
      <c r="AY1581" s="33">
        <v>6.9110347460867971E-4</v>
      </c>
    </row>
    <row r="1582" spans="50:51">
      <c r="AX1582">
        <f t="shared" si="319"/>
        <v>1578</v>
      </c>
      <c r="AY1582" s="33">
        <v>7.5875811378400598E-4</v>
      </c>
    </row>
    <row r="1583" spans="50:51">
      <c r="AX1583">
        <f t="shared" si="319"/>
        <v>1579</v>
      </c>
      <c r="AY1583" s="33">
        <v>5.8733454244628419E-4</v>
      </c>
    </row>
    <row r="1584" spans="50:51">
      <c r="AX1584">
        <f t="shared" si="319"/>
        <v>1580</v>
      </c>
      <c r="AY1584" s="33">
        <v>8.2406611938400554E-4</v>
      </c>
    </row>
    <row r="1585" spans="50:51">
      <c r="AX1585">
        <f t="shared" si="319"/>
        <v>1581</v>
      </c>
      <c r="AY1585" s="33">
        <v>6.2599433626071691E-4</v>
      </c>
    </row>
    <row r="1586" spans="50:51">
      <c r="AX1586">
        <f t="shared" si="319"/>
        <v>1582</v>
      </c>
      <c r="AY1586" s="33">
        <v>8.4900407280150472E-4</v>
      </c>
    </row>
    <row r="1587" spans="50:51">
      <c r="AX1587">
        <f t="shared" si="319"/>
        <v>1583</v>
      </c>
      <c r="AY1587" s="33">
        <v>6.4234122438593751E-4</v>
      </c>
    </row>
    <row r="1588" spans="50:51">
      <c r="AX1588">
        <f t="shared" si="319"/>
        <v>1584</v>
      </c>
      <c r="AY1588" s="33">
        <v>6.653700521828212E-4</v>
      </c>
    </row>
    <row r="1589" spans="50:51">
      <c r="AX1589">
        <f t="shared" si="319"/>
        <v>1585</v>
      </c>
      <c r="AY1589" s="33">
        <v>7.5199662721144934E-4</v>
      </c>
    </row>
    <row r="1590" spans="50:51">
      <c r="AX1590">
        <f t="shared" si="319"/>
        <v>1586</v>
      </c>
      <c r="AY1590" s="33">
        <v>5.9636311569306248E-4</v>
      </c>
    </row>
    <row r="1591" spans="50:51">
      <c r="AX1591">
        <f t="shared" si="319"/>
        <v>1587</v>
      </c>
      <c r="AY1591" s="33">
        <v>7.3676339569815879E-4</v>
      </c>
    </row>
    <row r="1592" spans="50:51">
      <c r="AX1592">
        <f t="shared" si="319"/>
        <v>1588</v>
      </c>
      <c r="AY1592" s="33">
        <v>7.5044546264483247E-4</v>
      </c>
    </row>
    <row r="1593" spans="50:51">
      <c r="AX1593">
        <f t="shared" si="319"/>
        <v>1589</v>
      </c>
      <c r="AY1593" s="33">
        <v>8.0262822960427884E-4</v>
      </c>
    </row>
    <row r="1594" spans="50:51">
      <c r="AX1594">
        <f t="shared" si="319"/>
        <v>1590</v>
      </c>
      <c r="AY1594" s="33">
        <v>6.1016450299100687E-4</v>
      </c>
    </row>
    <row r="1595" spans="50:51">
      <c r="AX1595">
        <f t="shared" si="319"/>
        <v>1591</v>
      </c>
      <c r="AY1595" s="33">
        <v>7.1325728649615397E-4</v>
      </c>
    </row>
    <row r="1596" spans="50:51">
      <c r="AX1596">
        <f t="shared" si="319"/>
        <v>1592</v>
      </c>
      <c r="AY1596" s="33">
        <v>9.8455199185448392E-4</v>
      </c>
    </row>
    <row r="1597" spans="50:51">
      <c r="AX1597">
        <f t="shared" si="319"/>
        <v>1593</v>
      </c>
      <c r="AY1597" s="33">
        <v>7.9944635357014754E-4</v>
      </c>
    </row>
    <row r="1598" spans="50:51">
      <c r="AX1598">
        <f t="shared" si="319"/>
        <v>1594</v>
      </c>
      <c r="AY1598" s="33">
        <v>6.4969931271483049E-4</v>
      </c>
    </row>
    <row r="1599" spans="50:51">
      <c r="AX1599">
        <f t="shared" si="319"/>
        <v>1595</v>
      </c>
      <c r="AY1599" s="33">
        <v>6.8012600229095841E-4</v>
      </c>
    </row>
    <row r="1600" spans="50:51">
      <c r="AX1600">
        <f t="shared" si="319"/>
        <v>1596</v>
      </c>
      <c r="AY1600" s="33">
        <v>6.7885325187733213E-4</v>
      </c>
    </row>
    <row r="1601" spans="50:51">
      <c r="AX1601">
        <f t="shared" si="319"/>
        <v>1597</v>
      </c>
      <c r="AY1601" s="33">
        <v>6.407502863689091E-4</v>
      </c>
    </row>
    <row r="1602" spans="50:51">
      <c r="AX1602">
        <f t="shared" si="319"/>
        <v>1598</v>
      </c>
      <c r="AY1602" s="33">
        <v>6.0523259513810279E-4</v>
      </c>
    </row>
    <row r="1603" spans="50:51">
      <c r="AX1603">
        <f t="shared" si="319"/>
        <v>1599</v>
      </c>
      <c r="AY1603" s="33">
        <v>6.2583524245894196E-4</v>
      </c>
    </row>
    <row r="1604" spans="50:51">
      <c r="AX1604">
        <f t="shared" si="319"/>
        <v>1600</v>
      </c>
      <c r="AY1604" s="33">
        <v>7.8222444953544433E-4</v>
      </c>
    </row>
    <row r="1605" spans="50:51">
      <c r="AX1605">
        <f t="shared" si="319"/>
        <v>1601</v>
      </c>
      <c r="AY1605" s="33">
        <v>7.4205326460486385E-4</v>
      </c>
    </row>
    <row r="1606" spans="50:51">
      <c r="AX1606">
        <f t="shared" si="319"/>
        <v>1602</v>
      </c>
      <c r="AY1606" s="33">
        <v>7.9725881379670354E-4</v>
      </c>
    </row>
    <row r="1607" spans="50:51">
      <c r="AX1607">
        <f t="shared" si="319"/>
        <v>1603</v>
      </c>
      <c r="AY1607" s="33">
        <v>9.7496659030175004E-4</v>
      </c>
    </row>
    <row r="1608" spans="50:51">
      <c r="AX1608">
        <f t="shared" si="319"/>
        <v>1604</v>
      </c>
      <c r="AY1608" s="33">
        <v>6.2631252386411535E-4</v>
      </c>
    </row>
    <row r="1609" spans="50:51">
      <c r="AX1609">
        <f t="shared" si="319"/>
        <v>1605</v>
      </c>
      <c r="AY1609" s="33">
        <v>8.0071910398376309E-4</v>
      </c>
    </row>
    <row r="1610" spans="50:51">
      <c r="AX1610">
        <f t="shared" si="319"/>
        <v>1606</v>
      </c>
      <c r="AY1610" s="33">
        <v>7.1866647575413928E-4</v>
      </c>
    </row>
    <row r="1611" spans="50:51">
      <c r="AX1611">
        <f t="shared" si="319"/>
        <v>1607</v>
      </c>
      <c r="AY1611" s="33">
        <v>7.1612097492690201E-4</v>
      </c>
    </row>
    <row r="1612" spans="50:51">
      <c r="AX1612">
        <f t="shared" si="319"/>
        <v>1608</v>
      </c>
      <c r="AY1612" s="33">
        <v>5.622374952272141E-4</v>
      </c>
    </row>
    <row r="1613" spans="50:51">
      <c r="AX1613">
        <f t="shared" si="319"/>
        <v>1609</v>
      </c>
      <c r="AY1613" s="33">
        <v>8.0290664375724005E-4</v>
      </c>
    </row>
    <row r="1614" spans="50:51">
      <c r="AX1614">
        <f t="shared" si="319"/>
        <v>1610</v>
      </c>
      <c r="AY1614" s="33">
        <v>8.9076619574906819E-4</v>
      </c>
    </row>
    <row r="1615" spans="50:51">
      <c r="AX1615">
        <f t="shared" ref="AX1615:AX1678" si="320">AX1614+1</f>
        <v>1611</v>
      </c>
      <c r="AY1615" s="33">
        <v>6.7483613338426885E-4</v>
      </c>
    </row>
    <row r="1616" spans="50:51">
      <c r="AX1616">
        <f t="shared" si="320"/>
        <v>1612</v>
      </c>
      <c r="AY1616" s="33">
        <v>6.4906293750797029E-4</v>
      </c>
    </row>
    <row r="1617" spans="50:51">
      <c r="AX1617">
        <f t="shared" si="320"/>
        <v>1613</v>
      </c>
      <c r="AY1617" s="33">
        <v>7.8150852742781376E-4</v>
      </c>
    </row>
    <row r="1618" spans="50:51">
      <c r="AX1618">
        <f t="shared" si="320"/>
        <v>1614</v>
      </c>
      <c r="AY1618" s="33">
        <v>8.1754327351416965E-4</v>
      </c>
    </row>
    <row r="1619" spans="50:51">
      <c r="AX1619">
        <f t="shared" si="320"/>
        <v>1615</v>
      </c>
      <c r="AY1619" s="33">
        <v>7.2296200840032835E-4</v>
      </c>
    </row>
    <row r="1620" spans="50:51">
      <c r="AX1620">
        <f t="shared" si="320"/>
        <v>1616</v>
      </c>
      <c r="AY1620" s="33">
        <v>8.1113974799546613E-4</v>
      </c>
    </row>
    <row r="1621" spans="50:51">
      <c r="AX1621">
        <f t="shared" si="320"/>
        <v>1617</v>
      </c>
      <c r="AY1621" s="33">
        <v>7.3696226295026071E-4</v>
      </c>
    </row>
    <row r="1622" spans="50:51">
      <c r="AX1622">
        <f t="shared" si="320"/>
        <v>1618</v>
      </c>
      <c r="AY1622" s="33">
        <v>6.6405752831878858E-4</v>
      </c>
    </row>
    <row r="1623" spans="50:51">
      <c r="AX1623">
        <f t="shared" si="320"/>
        <v>1619</v>
      </c>
      <c r="AY1623" s="33">
        <v>7.2964394807183998E-4</v>
      </c>
    </row>
    <row r="1624" spans="50:51">
      <c r="AX1624">
        <f t="shared" si="320"/>
        <v>1620</v>
      </c>
      <c r="AY1624" s="33">
        <v>7.4650789105259433E-4</v>
      </c>
    </row>
    <row r="1625" spans="50:51">
      <c r="AX1625">
        <f t="shared" si="320"/>
        <v>1621</v>
      </c>
      <c r="AY1625" s="33">
        <v>6.8012600229102119E-4</v>
      </c>
    </row>
    <row r="1626" spans="50:51">
      <c r="AX1626">
        <f t="shared" si="320"/>
        <v>1622</v>
      </c>
      <c r="AY1626" s="33">
        <v>7.5311028382341473E-4</v>
      </c>
    </row>
    <row r="1627" spans="50:51">
      <c r="AX1627">
        <f t="shared" si="320"/>
        <v>1623</v>
      </c>
      <c r="AY1627" s="33">
        <v>6.3398879979650207E-4</v>
      </c>
    </row>
    <row r="1628" spans="50:51">
      <c r="AX1628">
        <f t="shared" si="320"/>
        <v>1624</v>
      </c>
      <c r="AY1628" s="33">
        <v>6.8919434898817502E-4</v>
      </c>
    </row>
    <row r="1629" spans="50:51">
      <c r="AX1629">
        <f t="shared" si="320"/>
        <v>1625</v>
      </c>
      <c r="AY1629" s="33">
        <v>9.3137488863441812E-4</v>
      </c>
    </row>
    <row r="1630" spans="50:51">
      <c r="AX1630">
        <f t="shared" si="320"/>
        <v>1626</v>
      </c>
      <c r="AY1630" s="33">
        <v>7.6794578083245568E-4</v>
      </c>
    </row>
    <row r="1631" spans="50:51">
      <c r="AX1631">
        <f t="shared" si="320"/>
        <v>1627</v>
      </c>
      <c r="AY1631" s="33">
        <v>6.9901839124351397E-4</v>
      </c>
    </row>
    <row r="1632" spans="50:51">
      <c r="AX1632">
        <f t="shared" si="320"/>
        <v>1628</v>
      </c>
      <c r="AY1632" s="33">
        <v>6.0984631538757059E-4</v>
      </c>
    </row>
    <row r="1633" spans="50:51">
      <c r="AX1633">
        <f t="shared" si="320"/>
        <v>1629</v>
      </c>
      <c r="AY1633" s="33">
        <v>7.0287641593483666E-4</v>
      </c>
    </row>
    <row r="1634" spans="50:51">
      <c r="AX1634">
        <f t="shared" si="320"/>
        <v>1630</v>
      </c>
      <c r="AY1634" s="33">
        <v>1.2354429171441226E-3</v>
      </c>
    </row>
    <row r="1635" spans="50:51">
      <c r="AX1635">
        <f t="shared" si="320"/>
        <v>1631</v>
      </c>
      <c r="AY1635" s="33">
        <v>7.7478681430577685E-4</v>
      </c>
    </row>
    <row r="1636" spans="50:51">
      <c r="AX1636">
        <f t="shared" si="320"/>
        <v>1632</v>
      </c>
      <c r="AY1636" s="33">
        <v>8.0557146493580875E-4</v>
      </c>
    </row>
    <row r="1637" spans="50:51">
      <c r="AX1637">
        <f t="shared" si="320"/>
        <v>1633</v>
      </c>
      <c r="AY1637" s="33">
        <v>7.836960672012493E-4</v>
      </c>
    </row>
    <row r="1638" spans="50:51">
      <c r="AX1638">
        <f t="shared" si="320"/>
        <v>1634</v>
      </c>
      <c r="AY1638" s="33">
        <v>6.7046105383737219E-4</v>
      </c>
    </row>
    <row r="1639" spans="50:51">
      <c r="AX1639">
        <f t="shared" si="320"/>
        <v>1635</v>
      </c>
      <c r="AY1639" s="33">
        <v>8.1245227185955263E-4</v>
      </c>
    </row>
    <row r="1640" spans="50:51">
      <c r="AX1640">
        <f t="shared" si="320"/>
        <v>1636</v>
      </c>
      <c r="AY1640" s="33">
        <v>7.2228585974295459E-4</v>
      </c>
    </row>
    <row r="1641" spans="50:51">
      <c r="AX1641">
        <f t="shared" si="320"/>
        <v>1637</v>
      </c>
      <c r="AY1641" s="33">
        <v>8.9800496372664405E-4</v>
      </c>
    </row>
    <row r="1642" spans="50:51">
      <c r="AX1642">
        <f t="shared" si="320"/>
        <v>1638</v>
      </c>
      <c r="AY1642" s="33">
        <v>7.6818442153497738E-4</v>
      </c>
    </row>
    <row r="1643" spans="50:51">
      <c r="AX1643">
        <f t="shared" si="320"/>
        <v>1639</v>
      </c>
      <c r="AY1643" s="33">
        <v>6.5168798523611423E-4</v>
      </c>
    </row>
    <row r="1644" spans="50:51">
      <c r="AX1644">
        <f t="shared" si="320"/>
        <v>1640</v>
      </c>
      <c r="AY1644" s="33">
        <v>7.1405275550474716E-4</v>
      </c>
    </row>
    <row r="1645" spans="50:51">
      <c r="AX1645">
        <f t="shared" si="320"/>
        <v>1641</v>
      </c>
      <c r="AY1645" s="33">
        <v>7.8918480336017782E-4</v>
      </c>
    </row>
    <row r="1646" spans="50:51">
      <c r="AX1646">
        <f t="shared" si="320"/>
        <v>1642</v>
      </c>
      <c r="AY1646" s="33">
        <v>7.3389970726739557E-4</v>
      </c>
    </row>
    <row r="1647" spans="50:51">
      <c r="AX1647">
        <f t="shared" si="320"/>
        <v>1643</v>
      </c>
      <c r="AY1647" s="33">
        <v>6.5530736922493214E-4</v>
      </c>
    </row>
    <row r="1648" spans="50:51">
      <c r="AX1648">
        <f t="shared" si="320"/>
        <v>1644</v>
      </c>
      <c r="AY1648" s="33">
        <v>7.9801450935483098E-4</v>
      </c>
    </row>
    <row r="1649" spans="50:51">
      <c r="AX1649">
        <f t="shared" si="320"/>
        <v>1645</v>
      </c>
      <c r="AY1649" s="33">
        <v>6.8509768359426623E-4</v>
      </c>
    </row>
    <row r="1650" spans="50:51">
      <c r="AX1650">
        <f t="shared" si="320"/>
        <v>1646</v>
      </c>
      <c r="AY1650" s="33">
        <v>6.7300655466468536E-4</v>
      </c>
    </row>
    <row r="1651" spans="50:51">
      <c r="AX1651">
        <f t="shared" si="320"/>
        <v>1647</v>
      </c>
      <c r="AY1651" s="33">
        <v>9.8948389970742031E-4</v>
      </c>
    </row>
    <row r="1652" spans="50:51">
      <c r="AX1652">
        <f t="shared" si="320"/>
        <v>1648</v>
      </c>
      <c r="AY1652" s="33">
        <v>7.6376956853770419E-4</v>
      </c>
    </row>
    <row r="1653" spans="50:51">
      <c r="AX1653">
        <f t="shared" si="320"/>
        <v>1649</v>
      </c>
      <c r="AY1653" s="33">
        <v>6.1899420898568031E-4</v>
      </c>
    </row>
    <row r="1654" spans="50:51">
      <c r="AX1654">
        <f t="shared" si="320"/>
        <v>1650</v>
      </c>
      <c r="AY1654" s="33">
        <v>8.2446385388844031E-4</v>
      </c>
    </row>
    <row r="1655" spans="50:51">
      <c r="AX1655">
        <f t="shared" si="320"/>
        <v>1651</v>
      </c>
      <c r="AY1655" s="33">
        <v>5.7309564719363888E-4</v>
      </c>
    </row>
    <row r="1656" spans="50:51">
      <c r="AX1656">
        <f t="shared" si="320"/>
        <v>1652</v>
      </c>
      <c r="AY1656" s="33">
        <v>8.891752577321456E-4</v>
      </c>
    </row>
    <row r="1657" spans="50:51">
      <c r="AX1657">
        <f t="shared" si="320"/>
        <v>1653</v>
      </c>
      <c r="AY1657" s="33">
        <v>7.5096251750031548E-4</v>
      </c>
    </row>
    <row r="1658" spans="50:51">
      <c r="AX1658">
        <f t="shared" si="320"/>
        <v>1654</v>
      </c>
      <c r="AY1658" s="33">
        <v>6.9201826396848702E-4</v>
      </c>
    </row>
    <row r="1659" spans="50:51">
      <c r="AX1659">
        <f t="shared" si="320"/>
        <v>1655</v>
      </c>
      <c r="AY1659" s="33">
        <v>7.3636566119383753E-4</v>
      </c>
    </row>
    <row r="1660" spans="50:51">
      <c r="AX1660">
        <f t="shared" si="320"/>
        <v>1656</v>
      </c>
      <c r="AY1660" s="33">
        <v>7.3262695685381331E-4</v>
      </c>
    </row>
    <row r="1661" spans="50:51">
      <c r="AX1661">
        <f t="shared" si="320"/>
        <v>1657</v>
      </c>
      <c r="AY1661" s="33">
        <v>7.7594024436813947E-4</v>
      </c>
    </row>
    <row r="1662" spans="50:51">
      <c r="AX1662">
        <f t="shared" si="320"/>
        <v>1658</v>
      </c>
      <c r="AY1662" s="33">
        <v>6.878022782232391E-4</v>
      </c>
    </row>
    <row r="1663" spans="50:51">
      <c r="AX1663">
        <f t="shared" si="320"/>
        <v>1659</v>
      </c>
      <c r="AY1663" s="33">
        <v>6.7109742904425753E-4</v>
      </c>
    </row>
    <row r="1664" spans="50:51">
      <c r="AX1664">
        <f t="shared" si="320"/>
        <v>1660</v>
      </c>
      <c r="AY1664" s="33">
        <v>6.9014891179845273E-4</v>
      </c>
    </row>
    <row r="1665" spans="50:51">
      <c r="AX1665">
        <f t="shared" si="320"/>
        <v>1661</v>
      </c>
      <c r="AY1665" s="33">
        <v>6.0312460226547742E-4</v>
      </c>
    </row>
    <row r="1666" spans="50:51">
      <c r="AX1666">
        <f t="shared" si="320"/>
        <v>1662</v>
      </c>
      <c r="AY1666" s="33">
        <v>6.9790473463159292E-4</v>
      </c>
    </row>
    <row r="1667" spans="50:51">
      <c r="AX1667">
        <f t="shared" si="320"/>
        <v>1663</v>
      </c>
      <c r="AY1667" s="33">
        <v>8.8257286496124291E-4</v>
      </c>
    </row>
    <row r="1668" spans="50:51">
      <c r="AX1668">
        <f t="shared" si="320"/>
        <v>1664</v>
      </c>
      <c r="AY1668" s="33">
        <v>6.2460226549575508E-4</v>
      </c>
    </row>
    <row r="1669" spans="50:51">
      <c r="AX1669">
        <f t="shared" si="320"/>
        <v>1665</v>
      </c>
      <c r="AY1669" s="33">
        <v>8.3695271732224378E-4</v>
      </c>
    </row>
    <row r="1670" spans="50:51">
      <c r="AX1670">
        <f t="shared" si="320"/>
        <v>1666</v>
      </c>
      <c r="AY1670" s="33">
        <v>7.4173507700152352E-4</v>
      </c>
    </row>
    <row r="1671" spans="50:51">
      <c r="AX1671">
        <f t="shared" si="320"/>
        <v>1667</v>
      </c>
      <c r="AY1671" s="33">
        <v>6.7495545373555291E-4</v>
      </c>
    </row>
    <row r="1672" spans="50:51">
      <c r="AX1672">
        <f t="shared" si="320"/>
        <v>1668</v>
      </c>
      <c r="AY1672" s="33">
        <v>7.5267277586865439E-4</v>
      </c>
    </row>
    <row r="1673" spans="50:51">
      <c r="AX1673">
        <f t="shared" si="320"/>
        <v>1669</v>
      </c>
      <c r="AY1673" s="33">
        <v>7.0645602647321593E-4</v>
      </c>
    </row>
    <row r="1674" spans="50:51">
      <c r="AX1674">
        <f t="shared" si="320"/>
        <v>1670</v>
      </c>
      <c r="AY1674" s="33">
        <v>7.61263841160789E-4</v>
      </c>
    </row>
    <row r="1675" spans="50:51">
      <c r="AX1675">
        <f t="shared" si="320"/>
        <v>1671</v>
      </c>
      <c r="AY1675" s="33">
        <v>5.6048746340842863E-4</v>
      </c>
    </row>
    <row r="1676" spans="50:51">
      <c r="AX1676">
        <f t="shared" si="320"/>
        <v>1672</v>
      </c>
      <c r="AY1676" s="33">
        <v>7.3664407534691897E-4</v>
      </c>
    </row>
    <row r="1677" spans="50:51">
      <c r="AX1677">
        <f t="shared" si="320"/>
        <v>1673</v>
      </c>
      <c r="AY1677" s="33">
        <v>6.1012472954057343E-4</v>
      </c>
    </row>
    <row r="1678" spans="50:51">
      <c r="AX1678">
        <f t="shared" si="320"/>
        <v>1674</v>
      </c>
      <c r="AY1678" s="33">
        <v>5.4012345679015615E-4</v>
      </c>
    </row>
    <row r="1679" spans="50:51">
      <c r="AX1679">
        <f t="shared" ref="AX1679:AX1742" si="321">AX1678+1</f>
        <v>1675</v>
      </c>
      <c r="AY1679" s="33">
        <v>8.4610061092034211E-4</v>
      </c>
    </row>
    <row r="1680" spans="50:51">
      <c r="AX1680">
        <f t="shared" si="321"/>
        <v>1676</v>
      </c>
      <c r="AY1680" s="33">
        <v>5.7631729667816328E-4</v>
      </c>
    </row>
    <row r="1681" spans="50:51">
      <c r="AX1681">
        <f t="shared" si="321"/>
        <v>1677</v>
      </c>
      <c r="AY1681" s="33">
        <v>6.399150439098777E-4</v>
      </c>
    </row>
    <row r="1682" spans="50:51">
      <c r="AX1682">
        <f t="shared" si="321"/>
        <v>1678</v>
      </c>
      <c r="AY1682" s="33">
        <v>7.4738290696199346E-4</v>
      </c>
    </row>
    <row r="1683" spans="50:51">
      <c r="AX1683">
        <f t="shared" si="321"/>
        <v>1679</v>
      </c>
      <c r="AY1683" s="33">
        <v>7.9069619447635507E-4</v>
      </c>
    </row>
    <row r="1684" spans="50:51">
      <c r="AX1684">
        <f t="shared" si="321"/>
        <v>1680</v>
      </c>
      <c r="AY1684" s="33">
        <v>6.0018136693395965E-4</v>
      </c>
    </row>
    <row r="1685" spans="50:51">
      <c r="AX1685">
        <f t="shared" si="321"/>
        <v>1681</v>
      </c>
      <c r="AY1685" s="33">
        <v>5.0742968053966271E-4</v>
      </c>
    </row>
    <row r="1686" spans="50:51">
      <c r="AX1686">
        <f t="shared" si="321"/>
        <v>1682</v>
      </c>
      <c r="AY1686" s="33">
        <v>6.2806255568285431E-4</v>
      </c>
    </row>
    <row r="1687" spans="50:51">
      <c r="AX1687">
        <f t="shared" si="321"/>
        <v>1683</v>
      </c>
      <c r="AY1687" s="33">
        <v>6.5021636757032488E-4</v>
      </c>
    </row>
    <row r="1688" spans="50:51">
      <c r="AX1688">
        <f t="shared" si="321"/>
        <v>1684</v>
      </c>
      <c r="AY1688" s="33">
        <v>9.3479540537133306E-4</v>
      </c>
    </row>
    <row r="1689" spans="50:51">
      <c r="AX1689">
        <f t="shared" si="321"/>
        <v>1685</v>
      </c>
      <c r="AY1689" s="33">
        <v>7.4463853888255581E-4</v>
      </c>
    </row>
    <row r="1690" spans="50:51">
      <c r="AX1690">
        <f t="shared" si="321"/>
        <v>1686</v>
      </c>
      <c r="AY1690" s="33">
        <v>9.1999968181237751E-4</v>
      </c>
    </row>
    <row r="1691" spans="50:51">
      <c r="AX1691">
        <f t="shared" si="321"/>
        <v>1687</v>
      </c>
      <c r="AY1691" s="33">
        <v>8.0219072164950517E-4</v>
      </c>
    </row>
    <row r="1692" spans="50:51">
      <c r="AX1692">
        <f t="shared" si="321"/>
        <v>1688</v>
      </c>
      <c r="AY1692" s="33">
        <v>6.7451794578082412E-4</v>
      </c>
    </row>
    <row r="1693" spans="50:51">
      <c r="AX1693">
        <f t="shared" si="321"/>
        <v>1689</v>
      </c>
      <c r="AY1693" s="33">
        <v>6.4540378006877185E-4</v>
      </c>
    </row>
    <row r="1694" spans="50:51">
      <c r="AX1694">
        <f t="shared" si="321"/>
        <v>1690</v>
      </c>
      <c r="AY1694" s="33">
        <v>7.55854651902809E-4</v>
      </c>
    </row>
    <row r="1695" spans="50:51">
      <c r="AX1695">
        <f t="shared" si="321"/>
        <v>1691</v>
      </c>
      <c r="AY1695" s="33">
        <v>1.048865661193999E-3</v>
      </c>
    </row>
    <row r="1696" spans="50:51">
      <c r="AX1696">
        <f t="shared" si="321"/>
        <v>1692</v>
      </c>
      <c r="AY1696" s="33">
        <v>7.5537737049765166E-4</v>
      </c>
    </row>
    <row r="1697" spans="50:51">
      <c r="AX1697">
        <f t="shared" si="321"/>
        <v>1693</v>
      </c>
      <c r="AY1697" s="33">
        <v>6.597222222222294E-4</v>
      </c>
    </row>
    <row r="1698" spans="50:51">
      <c r="AX1698">
        <f t="shared" si="321"/>
        <v>1694</v>
      </c>
      <c r="AY1698" s="33">
        <v>7.8584383352433044E-4</v>
      </c>
    </row>
    <row r="1699" spans="50:51">
      <c r="AX1699">
        <f t="shared" si="321"/>
        <v>1695</v>
      </c>
      <c r="AY1699" s="33">
        <v>5.7882302405501819E-4</v>
      </c>
    </row>
    <row r="1700" spans="50:51">
      <c r="AX1700">
        <f t="shared" si="321"/>
        <v>1696</v>
      </c>
      <c r="AY1700" s="33">
        <v>6.0085751559126239E-4</v>
      </c>
    </row>
    <row r="1701" spans="50:51">
      <c r="AX1701">
        <f t="shared" si="321"/>
        <v>1697</v>
      </c>
      <c r="AY1701" s="33">
        <v>1.1845726740486735E-3</v>
      </c>
    </row>
    <row r="1702" spans="50:51">
      <c r="AX1702">
        <f t="shared" si="321"/>
        <v>1698</v>
      </c>
      <c r="AY1702" s="33">
        <v>8.6284523354980612E-4</v>
      </c>
    </row>
    <row r="1703" spans="50:51">
      <c r="AX1703">
        <f t="shared" si="321"/>
        <v>1699</v>
      </c>
      <c r="AY1703" s="33">
        <v>9.5575601374584755E-4</v>
      </c>
    </row>
    <row r="1704" spans="50:51">
      <c r="AX1704">
        <f t="shared" si="321"/>
        <v>1700</v>
      </c>
      <c r="AY1704" s="33">
        <v>7.9284396079933863E-4</v>
      </c>
    </row>
    <row r="1705" spans="50:51">
      <c r="AX1705">
        <f t="shared" si="321"/>
        <v>1701</v>
      </c>
      <c r="AY1705" s="33">
        <v>6.1788055237373444E-4</v>
      </c>
    </row>
    <row r="1706" spans="50:51">
      <c r="AX1706">
        <f t="shared" si="321"/>
        <v>1702</v>
      </c>
      <c r="AY1706" s="33">
        <v>7.5040568919438927E-4</v>
      </c>
    </row>
    <row r="1707" spans="50:51">
      <c r="AX1707">
        <f t="shared" si="321"/>
        <v>1703</v>
      </c>
      <c r="AY1707" s="33">
        <v>7.2244495354463901E-4</v>
      </c>
    </row>
    <row r="1708" spans="50:51">
      <c r="AX1708">
        <f t="shared" si="321"/>
        <v>1704</v>
      </c>
      <c r="AY1708" s="33">
        <v>6.5391529845997486E-4</v>
      </c>
    </row>
    <row r="1709" spans="50:51">
      <c r="AX1709">
        <f t="shared" si="321"/>
        <v>1705</v>
      </c>
      <c r="AY1709" s="33">
        <v>6.5423348606339802E-4</v>
      </c>
    </row>
    <row r="1710" spans="50:51">
      <c r="AX1710">
        <f t="shared" si="321"/>
        <v>1706</v>
      </c>
      <c r="AY1710" s="33">
        <v>7.7820733104243082E-4</v>
      </c>
    </row>
    <row r="1711" spans="50:51">
      <c r="AX1711">
        <f t="shared" si="321"/>
        <v>1707</v>
      </c>
      <c r="AY1711" s="33">
        <v>7.3147352679139637E-4</v>
      </c>
    </row>
    <row r="1712" spans="50:51">
      <c r="AX1712">
        <f t="shared" si="321"/>
        <v>1708</v>
      </c>
      <c r="AY1712" s="33">
        <v>7.1246181748766161E-4</v>
      </c>
    </row>
    <row r="1713" spans="50:51">
      <c r="AX1713">
        <f t="shared" si="321"/>
        <v>1709</v>
      </c>
      <c r="AY1713" s="33">
        <v>7.3334287896149669E-4</v>
      </c>
    </row>
    <row r="1714" spans="50:51">
      <c r="AX1714">
        <f t="shared" si="321"/>
        <v>1710</v>
      </c>
      <c r="AY1714" s="33">
        <v>6.4767086674311504E-4</v>
      </c>
    </row>
    <row r="1715" spans="50:51">
      <c r="AX1715">
        <f t="shared" si="321"/>
        <v>1711</v>
      </c>
      <c r="AY1715" s="33">
        <v>6.7221108565617294E-4</v>
      </c>
    </row>
    <row r="1716" spans="50:51">
      <c r="AX1716">
        <f t="shared" si="321"/>
        <v>1712</v>
      </c>
      <c r="AY1716" s="33">
        <v>8.2963440244376223E-4</v>
      </c>
    </row>
    <row r="1717" spans="50:51">
      <c r="AX1717">
        <f t="shared" si="321"/>
        <v>1713</v>
      </c>
      <c r="AY1717" s="33">
        <v>7.1258113783898046E-4</v>
      </c>
    </row>
    <row r="1718" spans="50:51">
      <c r="AX1718">
        <f t="shared" si="321"/>
        <v>1714</v>
      </c>
      <c r="AY1718" s="33">
        <v>7.8190626193209273E-4</v>
      </c>
    </row>
    <row r="1719" spans="50:51">
      <c r="AX1719">
        <f t="shared" si="321"/>
        <v>1715</v>
      </c>
      <c r="AY1719" s="33">
        <v>6.5912562046582758E-4</v>
      </c>
    </row>
    <row r="1720" spans="50:51">
      <c r="AX1720">
        <f t="shared" si="321"/>
        <v>1716</v>
      </c>
      <c r="AY1720" s="33">
        <v>7.5621261295660694E-4</v>
      </c>
    </row>
    <row r="1721" spans="50:51">
      <c r="AX1721">
        <f t="shared" si="321"/>
        <v>1717</v>
      </c>
      <c r="AY1721" s="33">
        <v>7.7820733104247614E-4</v>
      </c>
    </row>
    <row r="1722" spans="50:51">
      <c r="AX1722">
        <f t="shared" si="321"/>
        <v>1718</v>
      </c>
      <c r="AY1722" s="33">
        <v>7.4865565737564815E-4</v>
      </c>
    </row>
    <row r="1723" spans="50:51">
      <c r="AX1723">
        <f t="shared" si="321"/>
        <v>1719</v>
      </c>
      <c r="AY1723" s="33">
        <v>8.5783377879602659E-4</v>
      </c>
    </row>
    <row r="1724" spans="50:51">
      <c r="AX1724">
        <f t="shared" si="321"/>
        <v>1720</v>
      </c>
      <c r="AY1724" s="33">
        <v>6.3828433244246194E-4</v>
      </c>
    </row>
    <row r="1725" spans="50:51">
      <c r="AX1725">
        <f t="shared" si="321"/>
        <v>1721</v>
      </c>
      <c r="AY1725" s="33">
        <v>6.8012600229099733E-4</v>
      </c>
    </row>
    <row r="1726" spans="50:51">
      <c r="AX1726">
        <f t="shared" si="321"/>
        <v>1722</v>
      </c>
      <c r="AY1726" s="33">
        <v>6.8171694030806456E-4</v>
      </c>
    </row>
    <row r="1727" spans="50:51">
      <c r="AX1727">
        <f t="shared" si="321"/>
        <v>1723</v>
      </c>
      <c r="AY1727" s="33">
        <v>7.6404798269072687E-4</v>
      </c>
    </row>
    <row r="1728" spans="50:51">
      <c r="AX1728">
        <f t="shared" si="321"/>
        <v>1724</v>
      </c>
      <c r="AY1728" s="33">
        <v>7.7709367443048983E-4</v>
      </c>
    </row>
    <row r="1729" spans="50:51">
      <c r="AX1729">
        <f t="shared" si="321"/>
        <v>1725</v>
      </c>
      <c r="AY1729" s="33">
        <v>7.3127465953932785E-4</v>
      </c>
    </row>
    <row r="1730" spans="50:51">
      <c r="AX1730">
        <f t="shared" si="321"/>
        <v>1726</v>
      </c>
      <c r="AY1730" s="33">
        <v>1.0358995163550282E-3</v>
      </c>
    </row>
    <row r="1731" spans="50:51">
      <c r="AX1731">
        <f t="shared" si="321"/>
        <v>1727</v>
      </c>
      <c r="AY1731" s="33">
        <v>7.5012727504140334E-4</v>
      </c>
    </row>
    <row r="1732" spans="50:51">
      <c r="AX1732">
        <f t="shared" si="321"/>
        <v>1728</v>
      </c>
      <c r="AY1732" s="33">
        <v>6.4381284205170094E-4</v>
      </c>
    </row>
    <row r="1733" spans="50:51">
      <c r="AX1733">
        <f t="shared" si="321"/>
        <v>1729</v>
      </c>
      <c r="AY1733" s="33">
        <v>7.3035987017954699E-4</v>
      </c>
    </row>
    <row r="1734" spans="50:51">
      <c r="AX1734">
        <f t="shared" si="321"/>
        <v>1730</v>
      </c>
      <c r="AY1734" s="33">
        <v>6.7769982181504985E-4</v>
      </c>
    </row>
    <row r="1735" spans="50:51">
      <c r="AX1735">
        <f t="shared" si="321"/>
        <v>1731</v>
      </c>
      <c r="AY1735" s="33">
        <v>6.7292700776387497E-4</v>
      </c>
    </row>
    <row r="1736" spans="50:51">
      <c r="AX1736">
        <f t="shared" si="321"/>
        <v>1732</v>
      </c>
      <c r="AY1736" s="33">
        <v>8.0962835687925375E-4</v>
      </c>
    </row>
    <row r="1737" spans="50:51">
      <c r="AX1737">
        <f t="shared" si="321"/>
        <v>1733</v>
      </c>
      <c r="AY1737" s="33">
        <v>6.2464203894619871E-4</v>
      </c>
    </row>
    <row r="1738" spans="50:51">
      <c r="AX1738">
        <f t="shared" si="321"/>
        <v>1734</v>
      </c>
      <c r="AY1738" s="33">
        <v>7.8313923889528796E-4</v>
      </c>
    </row>
    <row r="1739" spans="50:51">
      <c r="AX1739">
        <f t="shared" si="321"/>
        <v>1735</v>
      </c>
      <c r="AY1739" s="33">
        <v>9.2095424462274381E-4</v>
      </c>
    </row>
    <row r="1740" spans="50:51">
      <c r="AX1740">
        <f t="shared" si="321"/>
        <v>1736</v>
      </c>
      <c r="AY1740" s="33">
        <v>7.8667907598324669E-4</v>
      </c>
    </row>
    <row r="1741" spans="50:51">
      <c r="AX1741">
        <f t="shared" si="321"/>
        <v>1737</v>
      </c>
      <c r="AY1741" s="33">
        <v>6.8752386407030478E-4</v>
      </c>
    </row>
    <row r="1742" spans="50:51">
      <c r="AX1742">
        <f t="shared" si="321"/>
        <v>1738</v>
      </c>
      <c r="AY1742" s="33">
        <v>7.7987781596030236E-4</v>
      </c>
    </row>
    <row r="1743" spans="50:51">
      <c r="AX1743">
        <f t="shared" ref="AX1743:AX1806" si="322">AX1742+1</f>
        <v>1739</v>
      </c>
      <c r="AY1743" s="33">
        <v>5.737717958508615E-4</v>
      </c>
    </row>
    <row r="1744" spans="50:51">
      <c r="AX1744">
        <f t="shared" si="322"/>
        <v>1740</v>
      </c>
      <c r="AY1744" s="33">
        <v>7.594342624411603E-4</v>
      </c>
    </row>
    <row r="1745" spans="50:51">
      <c r="AX1745">
        <f t="shared" si="322"/>
        <v>1741</v>
      </c>
      <c r="AY1745" s="33">
        <v>8.0974767723073274E-4</v>
      </c>
    </row>
    <row r="1746" spans="50:51">
      <c r="AX1746">
        <f t="shared" si="322"/>
        <v>1742</v>
      </c>
      <c r="AY1746" s="33">
        <v>6.6994399898186489E-4</v>
      </c>
    </row>
    <row r="1747" spans="50:51">
      <c r="AX1747">
        <f t="shared" si="322"/>
        <v>1743</v>
      </c>
      <c r="AY1747" s="33">
        <v>5.9910748377243507E-4</v>
      </c>
    </row>
    <row r="1748" spans="50:51">
      <c r="AX1748">
        <f t="shared" si="322"/>
        <v>1744</v>
      </c>
      <c r="AY1748" s="33">
        <v>6.8589315260284662E-4</v>
      </c>
    </row>
    <row r="1749" spans="50:51">
      <c r="AX1749">
        <f t="shared" si="322"/>
        <v>1745</v>
      </c>
      <c r="AY1749" s="33">
        <v>6.85177230495155E-4</v>
      </c>
    </row>
    <row r="1750" spans="50:51">
      <c r="AX1750">
        <f t="shared" si="322"/>
        <v>1746</v>
      </c>
      <c r="AY1750" s="33">
        <v>7.0387075219550987E-4</v>
      </c>
    </row>
    <row r="1751" spans="50:51">
      <c r="AX1751">
        <f t="shared" si="322"/>
        <v>1747</v>
      </c>
      <c r="AY1751" s="33">
        <v>9.6390957108319711E-4</v>
      </c>
    </row>
    <row r="1752" spans="50:51">
      <c r="AX1752">
        <f t="shared" si="322"/>
        <v>1748</v>
      </c>
      <c r="AY1752" s="33">
        <v>7.0979699630905853E-4</v>
      </c>
    </row>
    <row r="1753" spans="50:51">
      <c r="AX1753">
        <f t="shared" si="322"/>
        <v>1749</v>
      </c>
      <c r="AY1753" s="33">
        <v>1.2829721904036376E-3</v>
      </c>
    </row>
    <row r="1754" spans="50:51">
      <c r="AX1754">
        <f t="shared" si="322"/>
        <v>1750</v>
      </c>
      <c r="AY1754" s="33">
        <v>8.2088424335005335E-4</v>
      </c>
    </row>
    <row r="1755" spans="50:51">
      <c r="AX1755">
        <f t="shared" si="322"/>
        <v>1751</v>
      </c>
      <c r="AY1755" s="33">
        <v>6.1974990454379626E-4</v>
      </c>
    </row>
    <row r="1756" spans="50:51">
      <c r="AX1756">
        <f t="shared" si="322"/>
        <v>1752</v>
      </c>
      <c r="AY1756" s="33">
        <v>7.028764159348681E-4</v>
      </c>
    </row>
    <row r="1757" spans="50:51">
      <c r="AX1757">
        <f t="shared" si="322"/>
        <v>1753</v>
      </c>
      <c r="AY1757" s="33">
        <v>6.1835783377884061E-4</v>
      </c>
    </row>
    <row r="1758" spans="50:51">
      <c r="AX1758">
        <f t="shared" si="322"/>
        <v>1754</v>
      </c>
      <c r="AY1758" s="33">
        <v>8.4673698612705692E-4</v>
      </c>
    </row>
    <row r="1759" spans="50:51">
      <c r="AX1759">
        <f t="shared" si="322"/>
        <v>1755</v>
      </c>
      <c r="AY1759" s="33">
        <v>7.4698517245775568E-4</v>
      </c>
    </row>
    <row r="1760" spans="50:51">
      <c r="AX1760">
        <f t="shared" si="322"/>
        <v>1756</v>
      </c>
      <c r="AY1760" s="33">
        <v>6.4401170930384027E-4</v>
      </c>
    </row>
    <row r="1761" spans="50:51">
      <c r="AX1761">
        <f t="shared" si="322"/>
        <v>1757</v>
      </c>
      <c r="AY1761" s="33">
        <v>5.8132875143184371E-4</v>
      </c>
    </row>
    <row r="1762" spans="50:51">
      <c r="AX1762">
        <f t="shared" si="322"/>
        <v>1758</v>
      </c>
      <c r="AY1762" s="33">
        <v>6.3530132366048763E-4</v>
      </c>
    </row>
    <row r="1763" spans="50:51">
      <c r="AX1763">
        <f t="shared" si="322"/>
        <v>1759</v>
      </c>
      <c r="AY1763" s="33">
        <v>7.7665616647582404E-4</v>
      </c>
    </row>
    <row r="1764" spans="50:51">
      <c r="AX1764">
        <f t="shared" si="322"/>
        <v>1760</v>
      </c>
      <c r="AY1764" s="33">
        <v>6.2313064782999641E-4</v>
      </c>
    </row>
    <row r="1765" spans="50:51">
      <c r="AX1765">
        <f t="shared" si="322"/>
        <v>1761</v>
      </c>
      <c r="AY1765" s="33">
        <v>8.7696480845121487E-4</v>
      </c>
    </row>
    <row r="1766" spans="50:51">
      <c r="AX1766">
        <f t="shared" si="322"/>
        <v>1762</v>
      </c>
      <c r="AY1766" s="33">
        <v>6.7710322005856455E-4</v>
      </c>
    </row>
    <row r="1767" spans="50:51">
      <c r="AX1767">
        <f t="shared" si="322"/>
        <v>1763</v>
      </c>
      <c r="AY1767" s="33">
        <v>6.2957394679910908E-4</v>
      </c>
    </row>
    <row r="1768" spans="50:51">
      <c r="AX1768">
        <f t="shared" si="322"/>
        <v>1764</v>
      </c>
      <c r="AY1768" s="33">
        <v>6.9523991345300134E-4</v>
      </c>
    </row>
    <row r="1769" spans="50:51">
      <c r="AX1769">
        <f t="shared" si="322"/>
        <v>1765</v>
      </c>
      <c r="AY1769" s="33">
        <v>6.9082506045577163E-4</v>
      </c>
    </row>
    <row r="1770" spans="50:51">
      <c r="AX1770">
        <f t="shared" si="322"/>
        <v>1766</v>
      </c>
      <c r="AY1770" s="33">
        <v>7.059389716177108E-4</v>
      </c>
    </row>
    <row r="1771" spans="50:51">
      <c r="AX1771">
        <f t="shared" si="322"/>
        <v>1767</v>
      </c>
      <c r="AY1771" s="33">
        <v>7.0049000890928543E-4</v>
      </c>
    </row>
    <row r="1772" spans="50:51">
      <c r="AX1772">
        <f t="shared" si="322"/>
        <v>1768</v>
      </c>
      <c r="AY1772" s="33">
        <v>7.0808673794070499E-4</v>
      </c>
    </row>
    <row r="1773" spans="50:51">
      <c r="AX1773">
        <f t="shared" si="322"/>
        <v>1769</v>
      </c>
      <c r="AY1773" s="33">
        <v>7.681446480845383E-4</v>
      </c>
    </row>
    <row r="1774" spans="50:51">
      <c r="AX1774">
        <f t="shared" si="322"/>
        <v>1770</v>
      </c>
      <c r="AY1774" s="33">
        <v>7.2638252513690816E-4</v>
      </c>
    </row>
    <row r="1775" spans="50:51">
      <c r="AX1775">
        <f t="shared" si="322"/>
        <v>1771</v>
      </c>
      <c r="AY1775" s="33">
        <v>7.1091065292095031E-4</v>
      </c>
    </row>
    <row r="1776" spans="50:51">
      <c r="AX1776">
        <f t="shared" si="322"/>
        <v>1772</v>
      </c>
      <c r="AY1776" s="33">
        <v>6.1453958253795992E-4</v>
      </c>
    </row>
    <row r="1777" spans="50:51">
      <c r="AX1777">
        <f t="shared" si="322"/>
        <v>1773</v>
      </c>
      <c r="AY1777" s="33">
        <v>6.8334765177555166E-4</v>
      </c>
    </row>
    <row r="1778" spans="50:51">
      <c r="AX1778">
        <f t="shared" si="322"/>
        <v>1774</v>
      </c>
      <c r="AY1778" s="33">
        <v>6.0742013491158267E-4</v>
      </c>
    </row>
    <row r="1779" spans="50:51">
      <c r="AX1779">
        <f t="shared" si="322"/>
        <v>1775</v>
      </c>
      <c r="AY1779" s="33">
        <v>7.9904861906591193E-4</v>
      </c>
    </row>
    <row r="1780" spans="50:51">
      <c r="AX1780">
        <f t="shared" si="322"/>
        <v>1776</v>
      </c>
      <c r="AY1780" s="33">
        <v>8.8078305969211356E-4</v>
      </c>
    </row>
    <row r="1781" spans="50:51">
      <c r="AX1781">
        <f t="shared" si="322"/>
        <v>1777</v>
      </c>
      <c r="AY1781" s="33">
        <v>8.3118556701040111E-4</v>
      </c>
    </row>
    <row r="1782" spans="50:51">
      <c r="AX1782">
        <f t="shared" si="322"/>
        <v>1778</v>
      </c>
      <c r="AY1782" s="33">
        <v>7.436839760724365E-4</v>
      </c>
    </row>
    <row r="1783" spans="50:51">
      <c r="AX1783">
        <f t="shared" si="322"/>
        <v>1779</v>
      </c>
      <c r="AY1783" s="33">
        <v>6.9893884434265902E-4</v>
      </c>
    </row>
    <row r="1784" spans="50:51">
      <c r="AX1784">
        <f t="shared" si="322"/>
        <v>1780</v>
      </c>
      <c r="AY1784" s="33">
        <v>6.8462040218923248E-4</v>
      </c>
    </row>
    <row r="1785" spans="50:51">
      <c r="AX1785">
        <f t="shared" si="322"/>
        <v>1781</v>
      </c>
      <c r="AY1785" s="33">
        <v>7.4662721140389334E-4</v>
      </c>
    </row>
    <row r="1786" spans="50:51">
      <c r="AX1786">
        <f t="shared" si="322"/>
        <v>1782</v>
      </c>
      <c r="AY1786" s="33">
        <v>6.9881952399140999E-4</v>
      </c>
    </row>
    <row r="1787" spans="50:51">
      <c r="AX1787">
        <f t="shared" si="322"/>
        <v>1783</v>
      </c>
      <c r="AY1787" s="33">
        <v>7.2351883670615145E-4</v>
      </c>
    </row>
    <row r="1788" spans="50:51">
      <c r="AX1788">
        <f t="shared" si="322"/>
        <v>1784</v>
      </c>
      <c r="AY1788" s="33">
        <v>7.8795182639690604E-4</v>
      </c>
    </row>
    <row r="1789" spans="50:51">
      <c r="AX1789">
        <f t="shared" si="322"/>
        <v>1785</v>
      </c>
      <c r="AY1789" s="33">
        <v>7.1635961562940083E-4</v>
      </c>
    </row>
    <row r="1790" spans="50:51">
      <c r="AX1790">
        <f t="shared" si="322"/>
        <v>1786</v>
      </c>
      <c r="AY1790" s="33">
        <v>8.3754931907857209E-4</v>
      </c>
    </row>
    <row r="1791" spans="50:51">
      <c r="AX1791">
        <f t="shared" si="322"/>
        <v>1787</v>
      </c>
      <c r="AY1791" s="33">
        <v>6.9018868524892173E-4</v>
      </c>
    </row>
    <row r="1792" spans="50:51">
      <c r="AX1792">
        <f t="shared" si="322"/>
        <v>1788</v>
      </c>
      <c r="AY1792" s="33">
        <v>6.9599560901109278E-4</v>
      </c>
    </row>
    <row r="1793" spans="50:51">
      <c r="AX1793">
        <f t="shared" si="322"/>
        <v>1789</v>
      </c>
      <c r="AY1793" s="33">
        <v>7.3604747359047595E-4</v>
      </c>
    </row>
    <row r="1794" spans="50:51">
      <c r="AX1794">
        <f t="shared" si="322"/>
        <v>1790</v>
      </c>
      <c r="AY1794" s="33">
        <v>8.296344024438147E-4</v>
      </c>
    </row>
    <row r="1795" spans="50:51">
      <c r="AX1795">
        <f t="shared" si="322"/>
        <v>1791</v>
      </c>
      <c r="AY1795" s="33">
        <v>8.8579451444582131E-4</v>
      </c>
    </row>
    <row r="1796" spans="50:51">
      <c r="AX1796">
        <f t="shared" si="322"/>
        <v>1792</v>
      </c>
      <c r="AY1796" s="33">
        <v>8.7103856433765395E-4</v>
      </c>
    </row>
    <row r="1797" spans="50:51">
      <c r="AX1797">
        <f t="shared" si="322"/>
        <v>1793</v>
      </c>
      <c r="AY1797" s="33">
        <v>6.9726835942473381E-4</v>
      </c>
    </row>
    <row r="1798" spans="50:51">
      <c r="AX1798">
        <f t="shared" si="322"/>
        <v>1794</v>
      </c>
      <c r="AY1798" s="33">
        <v>6.3052850960931698E-4</v>
      </c>
    </row>
    <row r="1799" spans="50:51">
      <c r="AX1799">
        <f t="shared" si="322"/>
        <v>1795</v>
      </c>
      <c r="AY1799" s="33">
        <v>9.076301387298736E-4</v>
      </c>
    </row>
    <row r="1800" spans="50:51">
      <c r="AX1800">
        <f t="shared" si="322"/>
        <v>1796</v>
      </c>
      <c r="AY1800" s="33">
        <v>7.1934262441135713E-4</v>
      </c>
    </row>
    <row r="1801" spans="50:51">
      <c r="AX1801">
        <f t="shared" si="322"/>
        <v>1797</v>
      </c>
      <c r="AY1801" s="33">
        <v>7.4746245386290511E-4</v>
      </c>
    </row>
    <row r="1802" spans="50:51">
      <c r="AX1802">
        <f t="shared" si="322"/>
        <v>1798</v>
      </c>
      <c r="AY1802" s="33">
        <v>1.1938001145476804E-3</v>
      </c>
    </row>
    <row r="1803" spans="50:51">
      <c r="AX1803">
        <f t="shared" si="322"/>
        <v>1799</v>
      </c>
      <c r="AY1803" s="33">
        <v>6.5968244877182469E-4</v>
      </c>
    </row>
    <row r="1804" spans="50:51">
      <c r="AX1804">
        <f t="shared" si="322"/>
        <v>1800</v>
      </c>
      <c r="AY1804" s="33">
        <v>8.2028764159354072E-4</v>
      </c>
    </row>
    <row r="1805" spans="50:51">
      <c r="AX1805">
        <f t="shared" si="322"/>
        <v>1801</v>
      </c>
      <c r="AY1805" s="33">
        <v>9.148291332570968E-4</v>
      </c>
    </row>
    <row r="1806" spans="50:51">
      <c r="AX1806">
        <f t="shared" si="322"/>
        <v>1802</v>
      </c>
      <c r="AY1806" s="33">
        <v>5.0357165584828949E-4</v>
      </c>
    </row>
    <row r="1807" spans="50:51">
      <c r="AX1807">
        <f t="shared" ref="AX1807:AX1870" si="323">AX1806+1</f>
        <v>1803</v>
      </c>
      <c r="AY1807" s="33">
        <v>7.3644520809475569E-4</v>
      </c>
    </row>
    <row r="1808" spans="50:51">
      <c r="AX1808">
        <f t="shared" si="323"/>
        <v>1804</v>
      </c>
      <c r="AY1808" s="33">
        <v>5.8387425225920654E-4</v>
      </c>
    </row>
    <row r="1809" spans="50:51">
      <c r="AX1809">
        <f t="shared" si="323"/>
        <v>1805</v>
      </c>
      <c r="AY1809" s="33">
        <v>7.3425766832128849E-4</v>
      </c>
    </row>
    <row r="1810" spans="50:51">
      <c r="AX1810">
        <f t="shared" si="323"/>
        <v>1806</v>
      </c>
      <c r="AY1810" s="33">
        <v>8.1448071783130776E-4</v>
      </c>
    </row>
    <row r="1811" spans="50:51">
      <c r="AX1811">
        <f t="shared" si="323"/>
        <v>1807</v>
      </c>
      <c r="AY1811" s="33">
        <v>8.0290664375725154E-4</v>
      </c>
    </row>
    <row r="1812" spans="50:51">
      <c r="AX1812">
        <f t="shared" si="323"/>
        <v>1808</v>
      </c>
      <c r="AY1812" s="33">
        <v>6.6477345042642003E-4</v>
      </c>
    </row>
    <row r="1813" spans="50:51">
      <c r="AX1813">
        <f t="shared" si="323"/>
        <v>1809</v>
      </c>
      <c r="AY1813" s="33">
        <v>6.4082983326975527E-4</v>
      </c>
    </row>
    <row r="1814" spans="50:51">
      <c r="AX1814">
        <f t="shared" si="323"/>
        <v>1810</v>
      </c>
      <c r="AY1814" s="33">
        <v>7.2892802596413958E-4</v>
      </c>
    </row>
    <row r="1815" spans="50:51">
      <c r="AX1815">
        <f t="shared" si="323"/>
        <v>1811</v>
      </c>
      <c r="AY1815" s="33">
        <v>6.4735267913965144E-4</v>
      </c>
    </row>
    <row r="1816" spans="50:51">
      <c r="AX1816">
        <f t="shared" si="323"/>
        <v>1812</v>
      </c>
      <c r="AY1816" s="33">
        <v>8.7541364388452167E-4</v>
      </c>
    </row>
    <row r="1817" spans="50:51">
      <c r="AX1817">
        <f t="shared" si="323"/>
        <v>1813</v>
      </c>
      <c r="AY1817" s="33">
        <v>6.6035859742911214E-4</v>
      </c>
    </row>
    <row r="1818" spans="50:51">
      <c r="AX1818">
        <f t="shared" si="323"/>
        <v>1814</v>
      </c>
      <c r="AY1818" s="33">
        <v>7.5422394043537491E-4</v>
      </c>
    </row>
    <row r="1819" spans="50:51">
      <c r="AX1819">
        <f t="shared" si="323"/>
        <v>1815</v>
      </c>
      <c r="AY1819" s="33">
        <v>7.3791682576049777E-4</v>
      </c>
    </row>
    <row r="1820" spans="50:51">
      <c r="AX1820">
        <f t="shared" si="323"/>
        <v>1816</v>
      </c>
      <c r="AY1820" s="33">
        <v>6.7964872088589453E-4</v>
      </c>
    </row>
    <row r="1821" spans="50:51">
      <c r="AX1821">
        <f t="shared" si="323"/>
        <v>1817</v>
      </c>
      <c r="AY1821" s="33">
        <v>7.6623552246412902E-4</v>
      </c>
    </row>
    <row r="1822" spans="50:51">
      <c r="AX1822">
        <f t="shared" si="323"/>
        <v>1818</v>
      </c>
      <c r="AY1822" s="33">
        <v>5.8379470535835408E-4</v>
      </c>
    </row>
    <row r="1823" spans="50:51">
      <c r="AX1823">
        <f t="shared" si="323"/>
        <v>1819</v>
      </c>
      <c r="AY1823" s="33">
        <v>6.9376829578726305E-4</v>
      </c>
    </row>
    <row r="1824" spans="50:51">
      <c r="AX1824">
        <f t="shared" si="323"/>
        <v>1820</v>
      </c>
      <c r="AY1824" s="33">
        <v>6.0805651011842726E-4</v>
      </c>
    </row>
    <row r="1825" spans="50:51">
      <c r="AX1825">
        <f t="shared" si="323"/>
        <v>1821</v>
      </c>
      <c r="AY1825" s="33">
        <v>7.0800719103985578E-4</v>
      </c>
    </row>
    <row r="1826" spans="50:51">
      <c r="AX1826">
        <f t="shared" si="323"/>
        <v>1822</v>
      </c>
      <c r="AY1826" s="33">
        <v>9.6223908616528578E-4</v>
      </c>
    </row>
    <row r="1827" spans="50:51">
      <c r="AX1827">
        <f t="shared" si="323"/>
        <v>1823</v>
      </c>
      <c r="AY1827" s="33">
        <v>6.2802278223250338E-4</v>
      </c>
    </row>
    <row r="1828" spans="50:51">
      <c r="AX1828">
        <f t="shared" si="323"/>
        <v>1824</v>
      </c>
      <c r="AY1828" s="33">
        <v>7.3199058164695571E-4</v>
      </c>
    </row>
    <row r="1829" spans="50:51">
      <c r="AX1829">
        <f t="shared" si="323"/>
        <v>1825</v>
      </c>
      <c r="AY1829" s="33">
        <v>6.2579546900858897E-4</v>
      </c>
    </row>
    <row r="1830" spans="50:51">
      <c r="AX1830">
        <f t="shared" si="323"/>
        <v>1826</v>
      </c>
      <c r="AY1830" s="33">
        <v>6.431366933944252E-4</v>
      </c>
    </row>
    <row r="1831" spans="50:51">
      <c r="AX1831">
        <f t="shared" si="323"/>
        <v>1827</v>
      </c>
      <c r="AY1831" s="33">
        <v>7.2463249331807726E-4</v>
      </c>
    </row>
    <row r="1832" spans="50:51">
      <c r="AX1832">
        <f t="shared" si="323"/>
        <v>1828</v>
      </c>
      <c r="AY1832" s="33">
        <v>7.5692853506432057E-4</v>
      </c>
    </row>
    <row r="1833" spans="50:51">
      <c r="AX1833">
        <f t="shared" si="323"/>
        <v>1829</v>
      </c>
      <c r="AY1833" s="33">
        <v>7.3226899579994554E-4</v>
      </c>
    </row>
    <row r="1834" spans="50:51">
      <c r="AX1834">
        <f t="shared" si="323"/>
        <v>1830</v>
      </c>
      <c r="AY1834" s="33">
        <v>9.559946544484125E-4</v>
      </c>
    </row>
    <row r="1835" spans="50:51">
      <c r="AX1835">
        <f t="shared" si="323"/>
        <v>1831</v>
      </c>
      <c r="AY1835" s="33">
        <v>7.3191103474626025E-4</v>
      </c>
    </row>
    <row r="1836" spans="50:51">
      <c r="AX1836">
        <f t="shared" si="323"/>
        <v>1832</v>
      </c>
      <c r="AY1836" s="33">
        <v>6.3426721394938923E-4</v>
      </c>
    </row>
    <row r="1837" spans="50:51">
      <c r="AX1837">
        <f t="shared" si="323"/>
        <v>1833</v>
      </c>
      <c r="AY1837" s="33">
        <v>7.510022909508324E-4</v>
      </c>
    </row>
    <row r="1838" spans="50:51">
      <c r="AX1838">
        <f t="shared" si="323"/>
        <v>1834</v>
      </c>
      <c r="AY1838" s="33">
        <v>6.0197117220314072E-4</v>
      </c>
    </row>
    <row r="1839" spans="50:51">
      <c r="AX1839">
        <f t="shared" si="323"/>
        <v>1835</v>
      </c>
      <c r="AY1839" s="33">
        <v>8.0652602774593501E-4</v>
      </c>
    </row>
    <row r="1840" spans="50:51">
      <c r="AX1840">
        <f t="shared" si="323"/>
        <v>1836</v>
      </c>
      <c r="AY1840" s="33">
        <v>9.2238608883803445E-4</v>
      </c>
    </row>
    <row r="1841" spans="50:51">
      <c r="AX1841">
        <f t="shared" si="323"/>
        <v>1837</v>
      </c>
      <c r="AY1841" s="33">
        <v>7.1950171821311408E-4</v>
      </c>
    </row>
    <row r="1842" spans="50:51">
      <c r="AX1842">
        <f t="shared" si="323"/>
        <v>1838</v>
      </c>
      <c r="AY1842" s="33">
        <v>7.0931971490395041E-4</v>
      </c>
    </row>
    <row r="1843" spans="50:51">
      <c r="AX1843">
        <f t="shared" si="323"/>
        <v>1839</v>
      </c>
      <c r="AY1843" s="33">
        <v>7.1612097492682113E-4</v>
      </c>
    </row>
    <row r="1844" spans="50:51">
      <c r="AX1844">
        <f t="shared" si="323"/>
        <v>1840</v>
      </c>
      <c r="AY1844" s="33">
        <v>7.2518932162407394E-4</v>
      </c>
    </row>
    <row r="1845" spans="50:51">
      <c r="AX1845">
        <f t="shared" si="323"/>
        <v>1841</v>
      </c>
      <c r="AY1845" s="33">
        <v>7.0275709558369919E-4</v>
      </c>
    </row>
    <row r="1846" spans="50:51">
      <c r="AX1846">
        <f t="shared" si="323"/>
        <v>1842</v>
      </c>
      <c r="AY1846" s="33">
        <v>9.7178471426759391E-4</v>
      </c>
    </row>
    <row r="1847" spans="50:51">
      <c r="AX1847">
        <f t="shared" si="323"/>
        <v>1843</v>
      </c>
      <c r="AY1847" s="33">
        <v>8.363163421153168E-4</v>
      </c>
    </row>
    <row r="1848" spans="50:51">
      <c r="AX1848">
        <f t="shared" si="323"/>
        <v>1844</v>
      </c>
      <c r="AY1848" s="33">
        <v>6.3569905816471522E-4</v>
      </c>
    </row>
    <row r="1849" spans="50:51">
      <c r="AX1849">
        <f t="shared" si="323"/>
        <v>1845</v>
      </c>
      <c r="AY1849" s="33">
        <v>7.2570637647959935E-4</v>
      </c>
    </row>
    <row r="1850" spans="50:51">
      <c r="AX1850">
        <f t="shared" si="323"/>
        <v>1846</v>
      </c>
      <c r="AY1850" s="33">
        <v>6.7634752450050509E-4</v>
      </c>
    </row>
    <row r="1851" spans="50:51">
      <c r="AX1851">
        <f t="shared" si="323"/>
        <v>1847</v>
      </c>
      <c r="AY1851" s="33">
        <v>9.3642611683857145E-4</v>
      </c>
    </row>
    <row r="1852" spans="50:51">
      <c r="AX1852">
        <f t="shared" si="323"/>
        <v>1848</v>
      </c>
      <c r="AY1852" s="33">
        <v>7.1631984217899298E-4</v>
      </c>
    </row>
    <row r="1853" spans="50:51">
      <c r="AX1853">
        <f t="shared" si="323"/>
        <v>1849</v>
      </c>
      <c r="AY1853" s="33">
        <v>6.6214840269828259E-4</v>
      </c>
    </row>
    <row r="1854" spans="50:51">
      <c r="AX1854">
        <f t="shared" si="323"/>
        <v>1850</v>
      </c>
      <c r="AY1854" s="33">
        <v>6.9301260022912173E-4</v>
      </c>
    </row>
    <row r="1855" spans="50:51">
      <c r="AX1855">
        <f t="shared" si="323"/>
        <v>1851</v>
      </c>
      <c r="AY1855" s="33">
        <v>7.1023450426372346E-4</v>
      </c>
    </row>
    <row r="1856" spans="50:51">
      <c r="AX1856">
        <f t="shared" si="323"/>
        <v>1852</v>
      </c>
      <c r="AY1856" s="33">
        <v>8.7565228458707709E-4</v>
      </c>
    </row>
    <row r="1857" spans="50:51">
      <c r="AX1857">
        <f t="shared" si="323"/>
        <v>1853</v>
      </c>
      <c r="AY1857" s="33">
        <v>7.5486031564208386E-4</v>
      </c>
    </row>
    <row r="1858" spans="50:51">
      <c r="AX1858">
        <f t="shared" si="323"/>
        <v>1854</v>
      </c>
      <c r="AY1858" s="33">
        <v>6.3685248822710375E-4</v>
      </c>
    </row>
    <row r="1859" spans="50:51">
      <c r="AX1859">
        <f t="shared" si="323"/>
        <v>1855</v>
      </c>
      <c r="AY1859" s="33">
        <v>7.8087215222097666E-4</v>
      </c>
    </row>
    <row r="1860" spans="50:51">
      <c r="AX1860">
        <f t="shared" si="323"/>
        <v>1856</v>
      </c>
      <c r="AY1860" s="33">
        <v>6.7857483772436973E-4</v>
      </c>
    </row>
    <row r="1861" spans="50:51">
      <c r="AX1861">
        <f t="shared" si="323"/>
        <v>1857</v>
      </c>
      <c r="AY1861" s="33">
        <v>7.723208603792217E-4</v>
      </c>
    </row>
    <row r="1862" spans="50:51">
      <c r="AX1862">
        <f t="shared" si="323"/>
        <v>1858</v>
      </c>
      <c r="AY1862" s="33">
        <v>8.4892452590052759E-4</v>
      </c>
    </row>
    <row r="1863" spans="50:51">
      <c r="AX1863">
        <f t="shared" si="323"/>
        <v>1859</v>
      </c>
      <c r="AY1863" s="33">
        <v>6.0753945526289665E-4</v>
      </c>
    </row>
    <row r="1864" spans="50:51">
      <c r="AX1864">
        <f t="shared" si="323"/>
        <v>1860</v>
      </c>
      <c r="AY1864" s="33">
        <v>6.4786973399519852E-4</v>
      </c>
    </row>
    <row r="1865" spans="50:51">
      <c r="AX1865">
        <f t="shared" si="323"/>
        <v>1861</v>
      </c>
      <c r="AY1865" s="33">
        <v>8.9172075855930601E-4</v>
      </c>
    </row>
    <row r="1866" spans="50:51">
      <c r="AX1866">
        <f t="shared" si="323"/>
        <v>1862</v>
      </c>
      <c r="AY1866" s="33">
        <v>7.5513872979519024E-4</v>
      </c>
    </row>
    <row r="1867" spans="50:51">
      <c r="AX1867">
        <f t="shared" si="323"/>
        <v>1863</v>
      </c>
      <c r="AY1867" s="33">
        <v>6.2396589028894021E-4</v>
      </c>
    </row>
    <row r="1868" spans="50:51">
      <c r="AX1868">
        <f t="shared" si="323"/>
        <v>1864</v>
      </c>
      <c r="AY1868" s="33">
        <v>7.7971872215869948E-4</v>
      </c>
    </row>
    <row r="1869" spans="50:51">
      <c r="AX1869">
        <f t="shared" si="323"/>
        <v>1865</v>
      </c>
      <c r="AY1869" s="33">
        <v>6.8613179330533297E-4</v>
      </c>
    </row>
    <row r="1870" spans="50:51">
      <c r="AX1870">
        <f t="shared" si="323"/>
        <v>1866</v>
      </c>
      <c r="AY1870" s="33">
        <v>6.5713694794452919E-4</v>
      </c>
    </row>
    <row r="1871" spans="50:51">
      <c r="AX1871">
        <f t="shared" ref="AX1871:AX1934" si="324">AX1870+1</f>
        <v>1867</v>
      </c>
      <c r="AY1871" s="33">
        <v>6.3478426880491528E-4</v>
      </c>
    </row>
    <row r="1872" spans="50:51">
      <c r="AX1872">
        <f t="shared" si="324"/>
        <v>1868</v>
      </c>
      <c r="AY1872" s="33">
        <v>6.8676816851217474E-4</v>
      </c>
    </row>
    <row r="1873" spans="50:51">
      <c r="AX1873">
        <f t="shared" si="324"/>
        <v>1869</v>
      </c>
      <c r="AY1873" s="33">
        <v>6.4934135166096619E-4</v>
      </c>
    </row>
    <row r="1874" spans="50:51">
      <c r="AX1874">
        <f t="shared" si="324"/>
        <v>1870</v>
      </c>
      <c r="AY1874" s="33">
        <v>6.0869288532525774E-4</v>
      </c>
    </row>
    <row r="1875" spans="50:51">
      <c r="AX1875">
        <f t="shared" si="324"/>
        <v>1871</v>
      </c>
      <c r="AY1875" s="33">
        <v>8.6145316278478455E-4</v>
      </c>
    </row>
    <row r="1876" spans="50:51">
      <c r="AX1876">
        <f t="shared" si="324"/>
        <v>1872</v>
      </c>
      <c r="AY1876" s="33">
        <v>6.5646079928731026E-4</v>
      </c>
    </row>
    <row r="1877" spans="50:51">
      <c r="AX1877">
        <f t="shared" si="324"/>
        <v>1873</v>
      </c>
      <c r="AY1877" s="33">
        <v>6.4440944380809377E-4</v>
      </c>
    </row>
    <row r="1878" spans="50:51">
      <c r="AX1878">
        <f t="shared" si="324"/>
        <v>1874</v>
      </c>
      <c r="AY1878" s="33">
        <v>6.9166030291465254E-4</v>
      </c>
    </row>
    <row r="1879" spans="50:51">
      <c r="AX1879">
        <f t="shared" si="324"/>
        <v>1875</v>
      </c>
      <c r="AY1879" s="33">
        <v>7.9698039964366395E-4</v>
      </c>
    </row>
    <row r="1880" spans="50:51">
      <c r="AX1880">
        <f t="shared" si="324"/>
        <v>1876</v>
      </c>
      <c r="AY1880" s="33">
        <v>7.297632684231403E-4</v>
      </c>
    </row>
    <row r="1881" spans="50:51">
      <c r="AX1881">
        <f t="shared" si="324"/>
        <v>1877</v>
      </c>
      <c r="AY1881" s="33">
        <v>6.2368747613598561E-4</v>
      </c>
    </row>
    <row r="1882" spans="50:51">
      <c r="AX1882">
        <f t="shared" si="324"/>
        <v>1878</v>
      </c>
      <c r="AY1882" s="33">
        <v>6.1099974544994383E-4</v>
      </c>
    </row>
    <row r="1883" spans="50:51">
      <c r="AX1883">
        <f t="shared" si="324"/>
        <v>1879</v>
      </c>
      <c r="AY1883" s="33">
        <v>8.2732754231904242E-4</v>
      </c>
    </row>
    <row r="1884" spans="50:51">
      <c r="AX1884">
        <f t="shared" si="324"/>
        <v>1880</v>
      </c>
      <c r="AY1884" s="33">
        <v>9.7707458317427068E-4</v>
      </c>
    </row>
    <row r="1885" spans="50:51">
      <c r="AX1885">
        <f t="shared" si="324"/>
        <v>1881</v>
      </c>
      <c r="AY1885" s="33">
        <v>7.9709971999487536E-4</v>
      </c>
    </row>
    <row r="1886" spans="50:51">
      <c r="AX1886">
        <f t="shared" si="324"/>
        <v>1882</v>
      </c>
      <c r="AY1886" s="33">
        <v>6.3474449535445463E-4</v>
      </c>
    </row>
    <row r="1887" spans="50:51">
      <c r="AX1887">
        <f t="shared" si="324"/>
        <v>1883</v>
      </c>
      <c r="AY1887" s="33">
        <v>7.3111556573759486E-4</v>
      </c>
    </row>
    <row r="1888" spans="50:51">
      <c r="AX1888">
        <f t="shared" si="324"/>
        <v>1884</v>
      </c>
      <c r="AY1888" s="33">
        <v>8.2816278477803977E-4</v>
      </c>
    </row>
    <row r="1889" spans="50:51">
      <c r="AX1889">
        <f t="shared" si="324"/>
        <v>1885</v>
      </c>
      <c r="AY1889" s="33">
        <v>9.210735649740155E-4</v>
      </c>
    </row>
    <row r="1890" spans="50:51">
      <c r="AX1890">
        <f t="shared" si="324"/>
        <v>1886</v>
      </c>
      <c r="AY1890" s="33">
        <v>7.7721299478172856E-4</v>
      </c>
    </row>
    <row r="1891" spans="50:51">
      <c r="AX1891">
        <f t="shared" si="324"/>
        <v>1887</v>
      </c>
      <c r="AY1891" s="33">
        <v>5.8562428407792891E-4</v>
      </c>
    </row>
    <row r="1892" spans="50:51">
      <c r="AX1892">
        <f t="shared" si="324"/>
        <v>1888</v>
      </c>
      <c r="AY1892" s="33">
        <v>8.4407216494848734E-4</v>
      </c>
    </row>
    <row r="1893" spans="50:51">
      <c r="AX1893">
        <f t="shared" si="324"/>
        <v>1889</v>
      </c>
      <c r="AY1893" s="33">
        <v>6.7376225022278721E-4</v>
      </c>
    </row>
    <row r="1894" spans="50:51">
      <c r="AX1894">
        <f t="shared" si="324"/>
        <v>1890</v>
      </c>
      <c r="AY1894" s="33">
        <v>7.9379852360956279E-4</v>
      </c>
    </row>
    <row r="1895" spans="50:51">
      <c r="AX1895">
        <f t="shared" si="324"/>
        <v>1891</v>
      </c>
      <c r="AY1895" s="33">
        <v>7.8119033982439537E-4</v>
      </c>
    </row>
    <row r="1896" spans="50:51">
      <c r="AX1896">
        <f t="shared" si="324"/>
        <v>1892</v>
      </c>
      <c r="AY1896" s="33">
        <v>9.8506904671006169E-4</v>
      </c>
    </row>
    <row r="1897" spans="50:51">
      <c r="AX1897">
        <f t="shared" si="324"/>
        <v>1893</v>
      </c>
      <c r="AY1897" s="33">
        <v>6.5665966653942085E-4</v>
      </c>
    </row>
    <row r="1898" spans="50:51">
      <c r="AX1898">
        <f t="shared" si="324"/>
        <v>1894</v>
      </c>
      <c r="AY1898" s="33">
        <v>7.1810964744825308E-4</v>
      </c>
    </row>
    <row r="1899" spans="50:51">
      <c r="AX1899">
        <f t="shared" si="324"/>
        <v>1895</v>
      </c>
      <c r="AY1899" s="33">
        <v>6.5395507191043378E-4</v>
      </c>
    </row>
    <row r="1900" spans="50:51">
      <c r="AX1900">
        <f t="shared" si="324"/>
        <v>1896</v>
      </c>
      <c r="AY1900" s="33">
        <v>9.0759036527951541E-4</v>
      </c>
    </row>
    <row r="1901" spans="50:51">
      <c r="AX1901">
        <f t="shared" si="324"/>
        <v>1897</v>
      </c>
      <c r="AY1901" s="33">
        <v>6.402332315132988E-4</v>
      </c>
    </row>
    <row r="1902" spans="50:51">
      <c r="AX1902">
        <f t="shared" si="324"/>
        <v>1898</v>
      </c>
      <c r="AY1902" s="33">
        <v>7.4376352297316818E-4</v>
      </c>
    </row>
    <row r="1903" spans="50:51">
      <c r="AX1903">
        <f t="shared" si="324"/>
        <v>1899</v>
      </c>
      <c r="AY1903" s="33">
        <v>6.9571719485817733E-4</v>
      </c>
    </row>
    <row r="1904" spans="50:51">
      <c r="AX1904">
        <f t="shared" si="324"/>
        <v>1900</v>
      </c>
      <c r="AY1904" s="33">
        <v>6.0825537737058729E-4</v>
      </c>
    </row>
    <row r="1905" spans="50:51">
      <c r="AX1905">
        <f t="shared" si="324"/>
        <v>1901</v>
      </c>
      <c r="AY1905" s="33">
        <v>7.9793496245388214E-4</v>
      </c>
    </row>
    <row r="1906" spans="50:51">
      <c r="AX1906">
        <f t="shared" si="324"/>
        <v>1902</v>
      </c>
      <c r="AY1906" s="33">
        <v>6.1227249586357716E-4</v>
      </c>
    </row>
    <row r="1907" spans="50:51">
      <c r="AX1907">
        <f t="shared" si="324"/>
        <v>1903</v>
      </c>
      <c r="AY1907" s="33">
        <v>8.2947530864208355E-4</v>
      </c>
    </row>
    <row r="1908" spans="50:51">
      <c r="AX1908">
        <f t="shared" si="324"/>
        <v>1904</v>
      </c>
      <c r="AY1908" s="33">
        <v>6.3410812014764626E-4</v>
      </c>
    </row>
    <row r="1909" spans="50:51">
      <c r="AX1909">
        <f t="shared" si="324"/>
        <v>1905</v>
      </c>
      <c r="AY1909" s="33">
        <v>6.4059119256722034E-4</v>
      </c>
    </row>
    <row r="1910" spans="50:51">
      <c r="AX1910">
        <f t="shared" si="324"/>
        <v>1906</v>
      </c>
      <c r="AY1910" s="33">
        <v>8.349640448008231E-4</v>
      </c>
    </row>
    <row r="1911" spans="50:51">
      <c r="AX1911">
        <f t="shared" si="324"/>
        <v>1907</v>
      </c>
      <c r="AY1911" s="33">
        <v>9.1116997581785759E-4</v>
      </c>
    </row>
    <row r="1912" spans="50:51">
      <c r="AX1912">
        <f t="shared" si="324"/>
        <v>1908</v>
      </c>
      <c r="AY1912" s="33">
        <v>5.3085624284080412E-4</v>
      </c>
    </row>
    <row r="1913" spans="50:51">
      <c r="AX1913">
        <f t="shared" si="324"/>
        <v>1909</v>
      </c>
      <c r="AY1913" s="33">
        <v>7.7665616647575096E-4</v>
      </c>
    </row>
    <row r="1914" spans="50:51">
      <c r="AX1914">
        <f t="shared" si="324"/>
        <v>1910</v>
      </c>
      <c r="AY1914" s="33">
        <v>6.627052310042514E-4</v>
      </c>
    </row>
    <row r="1915" spans="50:51">
      <c r="AX1915">
        <f t="shared" si="324"/>
        <v>1911</v>
      </c>
      <c r="AY1915" s="33">
        <v>8.7935121547669888E-4</v>
      </c>
    </row>
    <row r="1916" spans="50:51">
      <c r="AX1916">
        <f t="shared" si="324"/>
        <v>1912</v>
      </c>
      <c r="AY1916" s="33">
        <v>8.1662848415440614E-4</v>
      </c>
    </row>
    <row r="1917" spans="50:51">
      <c r="AX1917">
        <f t="shared" si="324"/>
        <v>1913</v>
      </c>
      <c r="AY1917" s="33">
        <v>7.0287641593487992E-4</v>
      </c>
    </row>
    <row r="1918" spans="50:51">
      <c r="AX1918">
        <f t="shared" si="324"/>
        <v>1914</v>
      </c>
      <c r="AY1918" s="33">
        <v>7.9045755377373959E-4</v>
      </c>
    </row>
    <row r="1919" spans="50:51">
      <c r="AX1919">
        <f t="shared" si="324"/>
        <v>1915</v>
      </c>
      <c r="AY1919" s="33">
        <v>7.4825792287136678E-4</v>
      </c>
    </row>
    <row r="1920" spans="50:51">
      <c r="AX1920">
        <f t="shared" si="324"/>
        <v>1916</v>
      </c>
      <c r="AY1920" s="33">
        <v>5.9711881125113441E-4</v>
      </c>
    </row>
    <row r="1921" spans="50:51">
      <c r="AX1921">
        <f t="shared" si="324"/>
        <v>1917</v>
      </c>
      <c r="AY1921" s="33">
        <v>7.2781436935216606E-4</v>
      </c>
    </row>
    <row r="1922" spans="50:51">
      <c r="AX1922">
        <f t="shared" si="324"/>
        <v>1918</v>
      </c>
      <c r="AY1922" s="33">
        <v>8.3015145729930086E-4</v>
      </c>
    </row>
    <row r="1923" spans="50:51">
      <c r="AX1923">
        <f t="shared" si="324"/>
        <v>1919</v>
      </c>
      <c r="AY1923" s="33">
        <v>7.6806510118367685E-4</v>
      </c>
    </row>
    <row r="1924" spans="50:51">
      <c r="AX1924">
        <f t="shared" si="324"/>
        <v>1920</v>
      </c>
      <c r="AY1924" s="33">
        <v>8.2907757413774755E-4</v>
      </c>
    </row>
    <row r="1925" spans="50:51">
      <c r="AX1925">
        <f t="shared" si="324"/>
        <v>1921</v>
      </c>
      <c r="AY1925" s="33">
        <v>9.4815928471429984E-4</v>
      </c>
    </row>
    <row r="1926" spans="50:51">
      <c r="AX1926">
        <f t="shared" si="324"/>
        <v>1922</v>
      </c>
      <c r="AY1926" s="33">
        <v>6.8947276314118393E-4</v>
      </c>
    </row>
    <row r="1927" spans="50:51">
      <c r="AX1927">
        <f t="shared" si="324"/>
        <v>1923</v>
      </c>
      <c r="AY1927" s="33">
        <v>6.4305714649358185E-4</v>
      </c>
    </row>
    <row r="1928" spans="50:51">
      <c r="AX1928">
        <f t="shared" si="324"/>
        <v>1924</v>
      </c>
      <c r="AY1928" s="33">
        <v>7.9590651648217905E-4</v>
      </c>
    </row>
    <row r="1929" spans="50:51">
      <c r="AX1929">
        <f t="shared" si="324"/>
        <v>1925</v>
      </c>
      <c r="AY1929" s="33">
        <v>7.7013332060592982E-4</v>
      </c>
    </row>
    <row r="1930" spans="50:51">
      <c r="AX1930">
        <f t="shared" si="324"/>
        <v>1926</v>
      </c>
      <c r="AY1930" s="33">
        <v>9.0782900598195655E-4</v>
      </c>
    </row>
    <row r="1931" spans="50:51">
      <c r="AX1931">
        <f t="shared" si="324"/>
        <v>1927</v>
      </c>
      <c r="AY1931" s="33">
        <v>6.9897861779307402E-4</v>
      </c>
    </row>
    <row r="1932" spans="50:51">
      <c r="AX1932">
        <f t="shared" si="324"/>
        <v>1928</v>
      </c>
      <c r="AY1932" s="33">
        <v>8.4944158075621497E-4</v>
      </c>
    </row>
    <row r="1933" spans="50:51">
      <c r="AX1933">
        <f t="shared" si="324"/>
        <v>1929</v>
      </c>
      <c r="AY1933" s="33">
        <v>7.3330310551104818E-4</v>
      </c>
    </row>
    <row r="1934" spans="50:51">
      <c r="AX1934">
        <f t="shared" si="324"/>
        <v>1930</v>
      </c>
      <c r="AY1934" s="33">
        <v>6.5069364897550792E-4</v>
      </c>
    </row>
    <row r="1935" spans="50:51">
      <c r="AX1935">
        <f t="shared" ref="AX1935:AX1998" si="325">AX1934+1</f>
        <v>1931</v>
      </c>
      <c r="AY1935" s="33">
        <v>7.0764922998604852E-4</v>
      </c>
    </row>
    <row r="1936" spans="50:51">
      <c r="AX1936">
        <f t="shared" si="325"/>
        <v>1932</v>
      </c>
      <c r="AY1936" s="33">
        <v>8.5568601247316002E-4</v>
      </c>
    </row>
    <row r="1937" spans="50:51">
      <c r="AX1937">
        <f t="shared" si="325"/>
        <v>1933</v>
      </c>
      <c r="AY1937" s="33">
        <v>7.4611015654832348E-4</v>
      </c>
    </row>
    <row r="1938" spans="50:51">
      <c r="AX1938">
        <f t="shared" si="325"/>
        <v>1934</v>
      </c>
      <c r="AY1938" s="33">
        <v>7.9097460862926846E-4</v>
      </c>
    </row>
    <row r="1939" spans="50:51">
      <c r="AX1939">
        <f t="shared" si="325"/>
        <v>1935</v>
      </c>
      <c r="AY1939" s="33">
        <v>6.6998377243226894E-4</v>
      </c>
    </row>
    <row r="1940" spans="50:51">
      <c r="AX1940">
        <f t="shared" si="325"/>
        <v>1936</v>
      </c>
      <c r="AY1940" s="33">
        <v>7.2328019600366217E-4</v>
      </c>
    </row>
    <row r="1941" spans="50:51">
      <c r="AX1941">
        <f t="shared" si="325"/>
        <v>1937</v>
      </c>
      <c r="AY1941" s="33">
        <v>1.4378500063638858E-3</v>
      </c>
    </row>
    <row r="1942" spans="50:51">
      <c r="AX1942">
        <f t="shared" si="325"/>
        <v>1938</v>
      </c>
      <c r="AY1942" s="33">
        <v>6.5069364897546238E-4</v>
      </c>
    </row>
    <row r="1943" spans="50:51">
      <c r="AX1943">
        <f t="shared" si="325"/>
        <v>1939</v>
      </c>
      <c r="AY1943" s="33">
        <v>6.2408521064020539E-4</v>
      </c>
    </row>
    <row r="1944" spans="50:51">
      <c r="AX1944">
        <f t="shared" si="325"/>
        <v>1940</v>
      </c>
      <c r="AY1944" s="33">
        <v>8.5282232404229803E-4</v>
      </c>
    </row>
    <row r="1945" spans="50:51">
      <c r="AX1945">
        <f t="shared" si="325"/>
        <v>1941</v>
      </c>
      <c r="AY1945" s="33">
        <v>9.3968753977353514E-4</v>
      </c>
    </row>
    <row r="1946" spans="50:51">
      <c r="AX1946">
        <f t="shared" si="325"/>
        <v>1942</v>
      </c>
      <c r="AY1946" s="33">
        <v>7.4308737431597646E-4</v>
      </c>
    </row>
    <row r="1947" spans="50:51">
      <c r="AX1947">
        <f t="shared" si="325"/>
        <v>1943</v>
      </c>
      <c r="AY1947" s="33">
        <v>6.5296073564980513E-4</v>
      </c>
    </row>
    <row r="1948" spans="50:51">
      <c r="AX1948">
        <f t="shared" si="325"/>
        <v>1944</v>
      </c>
      <c r="AY1948" s="33">
        <v>6.1354524627725592E-4</v>
      </c>
    </row>
    <row r="1949" spans="50:51">
      <c r="AX1949">
        <f t="shared" si="325"/>
        <v>1945</v>
      </c>
      <c r="AY1949" s="33">
        <v>7.7144584446998618E-4</v>
      </c>
    </row>
    <row r="1950" spans="50:51">
      <c r="AX1950">
        <f t="shared" si="325"/>
        <v>1946</v>
      </c>
      <c r="AY1950" s="33">
        <v>6.5017659411991573E-4</v>
      </c>
    </row>
    <row r="1951" spans="50:51">
      <c r="AX1951">
        <f t="shared" si="325"/>
        <v>1947</v>
      </c>
      <c r="AY1951" s="33">
        <v>6.9110347460864653E-4</v>
      </c>
    </row>
    <row r="1952" spans="50:51">
      <c r="AX1952">
        <f t="shared" si="325"/>
        <v>1948</v>
      </c>
      <c r="AY1952" s="33">
        <v>7.4237145220831064E-4</v>
      </c>
    </row>
    <row r="1953" spans="50:51">
      <c r="AX1953">
        <f t="shared" si="325"/>
        <v>1949</v>
      </c>
      <c r="AY1953" s="33">
        <v>6.9559787450685381E-4</v>
      </c>
    </row>
    <row r="1954" spans="50:51">
      <c r="AX1954">
        <f t="shared" si="325"/>
        <v>1950</v>
      </c>
      <c r="AY1954" s="33">
        <v>7.4237145220828115E-4</v>
      </c>
    </row>
    <row r="1955" spans="50:51">
      <c r="AX1955">
        <f t="shared" si="325"/>
        <v>1951</v>
      </c>
      <c r="AY1955" s="33">
        <v>6.2503977345042727E-4</v>
      </c>
    </row>
    <row r="1956" spans="50:51">
      <c r="AX1956">
        <f t="shared" si="325"/>
        <v>1952</v>
      </c>
      <c r="AY1956" s="33">
        <v>7.5080342369865459E-4</v>
      </c>
    </row>
    <row r="1957" spans="50:51">
      <c r="AX1957">
        <f t="shared" si="325"/>
        <v>1953</v>
      </c>
      <c r="AY1957" s="33">
        <v>6.0809628356883001E-4</v>
      </c>
    </row>
    <row r="1958" spans="50:51">
      <c r="AX1958">
        <f t="shared" si="325"/>
        <v>1954</v>
      </c>
      <c r="AY1958" s="33">
        <v>6.5856879215993433E-4</v>
      </c>
    </row>
    <row r="1959" spans="50:51">
      <c r="AX1959">
        <f t="shared" si="325"/>
        <v>1955</v>
      </c>
      <c r="AY1959" s="33">
        <v>6.133861524755122E-4</v>
      </c>
    </row>
    <row r="1960" spans="50:51">
      <c r="AX1960">
        <f t="shared" si="325"/>
        <v>1956</v>
      </c>
      <c r="AY1960" s="33">
        <v>6.7539296169023821E-4</v>
      </c>
    </row>
    <row r="1961" spans="50:51">
      <c r="AX1961">
        <f t="shared" si="325"/>
        <v>1957</v>
      </c>
      <c r="AY1961" s="33">
        <v>7.5621261295664944E-4</v>
      </c>
    </row>
    <row r="1962" spans="50:51">
      <c r="AX1962">
        <f t="shared" si="325"/>
        <v>1958</v>
      </c>
      <c r="AY1962" s="33">
        <v>7.2984281532394678E-4</v>
      </c>
    </row>
    <row r="1963" spans="50:51">
      <c r="AX1963">
        <f t="shared" si="325"/>
        <v>1959</v>
      </c>
      <c r="AY1963" s="33">
        <v>5.1526505027366337E-4</v>
      </c>
    </row>
    <row r="1964" spans="50:51">
      <c r="AX1964">
        <f t="shared" si="325"/>
        <v>1960</v>
      </c>
      <c r="AY1964" s="33">
        <v>7.5931494208988535E-4</v>
      </c>
    </row>
    <row r="1965" spans="50:51">
      <c r="AX1965">
        <f t="shared" si="325"/>
        <v>1961</v>
      </c>
      <c r="AY1965" s="33">
        <v>5.8041396207208769E-4</v>
      </c>
    </row>
    <row r="1966" spans="50:51">
      <c r="AX1966">
        <f t="shared" si="325"/>
        <v>1962</v>
      </c>
      <c r="AY1966" s="33">
        <v>6.5677898689071315E-4</v>
      </c>
    </row>
    <row r="1967" spans="50:51">
      <c r="AX1967">
        <f t="shared" si="325"/>
        <v>1963</v>
      </c>
      <c r="AY1967" s="33">
        <v>7.0148434516996352E-4</v>
      </c>
    </row>
    <row r="1968" spans="50:51">
      <c r="AX1968">
        <f t="shared" si="325"/>
        <v>1964</v>
      </c>
      <c r="AY1968" s="33">
        <v>6.934103347333761E-4</v>
      </c>
    </row>
    <row r="1969" spans="50:51">
      <c r="AX1969">
        <f t="shared" si="325"/>
        <v>1965</v>
      </c>
      <c r="AY1969" s="33">
        <v>6.6027905052823464E-4</v>
      </c>
    </row>
    <row r="1970" spans="50:51">
      <c r="AX1970">
        <f t="shared" si="325"/>
        <v>1966</v>
      </c>
      <c r="AY1970" s="33">
        <v>6.9742745322647472E-4</v>
      </c>
    </row>
    <row r="1971" spans="50:51">
      <c r="AX1971">
        <f t="shared" si="325"/>
        <v>1967</v>
      </c>
      <c r="AY1971" s="33">
        <v>9.0397098129065467E-4</v>
      </c>
    </row>
    <row r="1972" spans="50:51">
      <c r="AX1972">
        <f t="shared" si="325"/>
        <v>1968</v>
      </c>
      <c r="AY1972" s="33">
        <v>9.7532455135557216E-4</v>
      </c>
    </row>
    <row r="1973" spans="50:51">
      <c r="AX1973">
        <f t="shared" si="325"/>
        <v>1969</v>
      </c>
      <c r="AY1973" s="33">
        <v>7.7657661957497895E-4</v>
      </c>
    </row>
    <row r="1974" spans="50:51">
      <c r="AX1974">
        <f t="shared" si="325"/>
        <v>1970</v>
      </c>
      <c r="AY1974" s="33">
        <v>8.1957171948590461E-4</v>
      </c>
    </row>
    <row r="1975" spans="50:51">
      <c r="AX1975">
        <f t="shared" si="325"/>
        <v>1971</v>
      </c>
      <c r="AY1975" s="33">
        <v>6.7463726613216444E-4</v>
      </c>
    </row>
    <row r="1976" spans="50:51">
      <c r="AX1976">
        <f t="shared" si="325"/>
        <v>1972</v>
      </c>
      <c r="AY1976" s="33">
        <v>7.3175194094439444E-4</v>
      </c>
    </row>
    <row r="1977" spans="50:51">
      <c r="AX1977">
        <f t="shared" si="325"/>
        <v>1973</v>
      </c>
      <c r="AY1977" s="33">
        <v>7.8023577701418238E-4</v>
      </c>
    </row>
    <row r="1978" spans="50:51">
      <c r="AX1978">
        <f t="shared" si="325"/>
        <v>1974</v>
      </c>
      <c r="AY1978" s="33">
        <v>6.9603538246152785E-4</v>
      </c>
    </row>
    <row r="1979" spans="50:51">
      <c r="AX1979">
        <f t="shared" si="325"/>
        <v>1975</v>
      </c>
      <c r="AY1979" s="33">
        <v>8.079180985109452E-4</v>
      </c>
    </row>
    <row r="1980" spans="50:51">
      <c r="AX1980">
        <f t="shared" si="325"/>
        <v>1976</v>
      </c>
      <c r="AY1980" s="33">
        <v>7.1838806160114523E-4</v>
      </c>
    </row>
    <row r="1981" spans="50:51">
      <c r="AX1981">
        <f t="shared" si="325"/>
        <v>1977</v>
      </c>
      <c r="AY1981" s="33">
        <v>6.5184707903781958E-4</v>
      </c>
    </row>
    <row r="1982" spans="50:51">
      <c r="AX1982">
        <f t="shared" si="325"/>
        <v>1978</v>
      </c>
      <c r="AY1982" s="33">
        <v>8.0672489499822634E-4</v>
      </c>
    </row>
    <row r="1983" spans="50:51">
      <c r="AX1983">
        <f t="shared" si="325"/>
        <v>1979</v>
      </c>
      <c r="AY1983" s="33">
        <v>7.0800719103987345E-4</v>
      </c>
    </row>
    <row r="1984" spans="50:51">
      <c r="AX1984">
        <f t="shared" si="325"/>
        <v>1980</v>
      </c>
      <c r="AY1984" s="33">
        <v>9.21709940180787E-4</v>
      </c>
    </row>
    <row r="1985" spans="50:51">
      <c r="AX1985">
        <f t="shared" si="325"/>
        <v>1981</v>
      </c>
      <c r="AY1985" s="33">
        <v>8.6348160875657004E-4</v>
      </c>
    </row>
    <row r="1986" spans="50:51">
      <c r="AX1986">
        <f t="shared" si="325"/>
        <v>1982</v>
      </c>
      <c r="AY1986" s="33">
        <v>7.5919562173860943E-4</v>
      </c>
    </row>
    <row r="1987" spans="50:51">
      <c r="AX1987">
        <f t="shared" si="325"/>
        <v>1983</v>
      </c>
      <c r="AY1987" s="33">
        <v>6.9933657884693008E-4</v>
      </c>
    </row>
    <row r="1988" spans="50:51">
      <c r="AX1988">
        <f t="shared" si="325"/>
        <v>1984</v>
      </c>
      <c r="AY1988" s="33">
        <v>6.6000063637525316E-4</v>
      </c>
    </row>
    <row r="1989" spans="50:51">
      <c r="AX1989">
        <f t="shared" si="325"/>
        <v>1985</v>
      </c>
      <c r="AY1989" s="33">
        <v>7.7335497009038494E-4</v>
      </c>
    </row>
    <row r="1990" spans="50:51">
      <c r="AX1990">
        <f t="shared" si="325"/>
        <v>1986</v>
      </c>
      <c r="AY1990" s="33">
        <v>7.7307655593742656E-4</v>
      </c>
    </row>
    <row r="1991" spans="50:51">
      <c r="AX1991">
        <f t="shared" si="325"/>
        <v>1987</v>
      </c>
      <c r="AY1991" s="33">
        <v>5.4000413643888446E-4</v>
      </c>
    </row>
    <row r="1992" spans="50:51">
      <c r="AX1992">
        <f t="shared" si="325"/>
        <v>1988</v>
      </c>
      <c r="AY1992" s="33">
        <v>6.5848924525905585E-4</v>
      </c>
    </row>
    <row r="1993" spans="50:51">
      <c r="AX1993">
        <f t="shared" si="325"/>
        <v>1989</v>
      </c>
      <c r="AY1993" s="33">
        <v>5.333619702176819E-4</v>
      </c>
    </row>
    <row r="1994" spans="50:51">
      <c r="AX1994">
        <f t="shared" si="325"/>
        <v>1990</v>
      </c>
      <c r="AY1994" s="33">
        <v>6.437332951508744E-4</v>
      </c>
    </row>
    <row r="1995" spans="50:51">
      <c r="AX1995">
        <f>AX1994+1</f>
        <v>1991</v>
      </c>
      <c r="AY1995" s="33">
        <v>6.9575696830855537E-4</v>
      </c>
    </row>
    <row r="1996" spans="50:51">
      <c r="AX1996">
        <f t="shared" si="325"/>
        <v>1992</v>
      </c>
      <c r="AY1996" s="33">
        <v>6.3629565992112593E-4</v>
      </c>
    </row>
    <row r="1997" spans="50:51">
      <c r="AX1997">
        <f t="shared" si="325"/>
        <v>1993</v>
      </c>
      <c r="AY1997" s="33">
        <v>7.6416730304192527E-4</v>
      </c>
    </row>
    <row r="1998" spans="50:51">
      <c r="AX1998">
        <f t="shared" si="325"/>
        <v>1994</v>
      </c>
      <c r="AY1998" s="33">
        <v>8.5103251877306242E-4</v>
      </c>
    </row>
    <row r="1999" spans="50:51">
      <c r="AX1999">
        <f t="shared" ref="AX1999:AX2003" si="326">AX1998+1</f>
        <v>1995</v>
      </c>
      <c r="AY1999" s="33">
        <v>7.0506395570833422E-4</v>
      </c>
    </row>
    <row r="2000" spans="50:51">
      <c r="AX2000">
        <f t="shared" si="326"/>
        <v>1996</v>
      </c>
      <c r="AY2000" s="33">
        <v>7.7705390098007949E-4</v>
      </c>
    </row>
    <row r="2001" spans="50:51">
      <c r="AX2001">
        <f t="shared" si="326"/>
        <v>1997</v>
      </c>
      <c r="AY2001" s="33">
        <v>6.6552914598451006E-4</v>
      </c>
    </row>
    <row r="2002" spans="50:51">
      <c r="AX2002">
        <f t="shared" si="326"/>
        <v>1998</v>
      </c>
      <c r="AY2002" s="33">
        <v>6.8271127656869147E-4</v>
      </c>
    </row>
    <row r="2003" spans="50:51">
      <c r="AX2003">
        <f t="shared" si="326"/>
        <v>1999</v>
      </c>
      <c r="AY2003" s="33">
        <v>8.2128197785419604E-4</v>
      </c>
    </row>
    <row r="2004" spans="50:51">
      <c r="AX2004">
        <f>AX2003+1</f>
        <v>2000</v>
      </c>
      <c r="AY2004" s="33">
        <v>7.0124570446741298E-4</v>
      </c>
    </row>
  </sheetData>
  <mergeCells count="4">
    <mergeCell ref="AI3:AO3"/>
    <mergeCell ref="J3:AA3"/>
    <mergeCell ref="D3:I3"/>
    <mergeCell ref="AB3:AH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7"/>
  <sheetViews>
    <sheetView tabSelected="1" workbookViewId="0">
      <selection activeCell="B8" sqref="B8"/>
    </sheetView>
  </sheetViews>
  <sheetFormatPr defaultRowHeight="15.75"/>
  <cols>
    <col min="7" max="7" width="11.625" bestFit="1" customWidth="1"/>
    <col min="8" max="8" width="13.125" bestFit="1" customWidth="1"/>
    <col min="9" max="9" width="28.5" bestFit="1" customWidth="1"/>
    <col min="10" max="10" width="13.625" bestFit="1" customWidth="1"/>
    <col min="11" max="11" width="10.75" bestFit="1" customWidth="1"/>
    <col min="12" max="12" width="21.375" bestFit="1" customWidth="1"/>
    <col min="13" max="13" width="11.875" bestFit="1" customWidth="1"/>
    <col min="14" max="15" width="23.25" bestFit="1" customWidth="1"/>
  </cols>
  <sheetData>
    <row r="1" spans="1:15">
      <c r="A1" s="36"/>
      <c r="B1" s="36" t="s">
        <v>80</v>
      </c>
      <c r="C1" s="36">
        <v>1</v>
      </c>
      <c r="D1" s="36"/>
      <c r="E1" s="36"/>
      <c r="F1" s="36"/>
      <c r="G1" s="36"/>
      <c r="H1" s="36"/>
      <c r="J1" s="51" t="s">
        <v>81</v>
      </c>
      <c r="L1" t="s">
        <v>82</v>
      </c>
      <c r="M1" s="40">
        <v>1</v>
      </c>
      <c r="N1" t="s">
        <v>83</v>
      </c>
    </row>
    <row r="2" spans="1:15">
      <c r="A2" s="36"/>
      <c r="B2" s="36" t="s">
        <v>84</v>
      </c>
      <c r="C2" s="36">
        <v>1</v>
      </c>
      <c r="D2" s="36"/>
      <c r="E2" s="36"/>
      <c r="F2" s="36"/>
      <c r="G2" s="36"/>
      <c r="H2" s="36"/>
      <c r="L2" t="s">
        <v>85</v>
      </c>
      <c r="M2" s="46">
        <v>5</v>
      </c>
    </row>
    <row r="3" spans="1:15">
      <c r="A3" s="36"/>
      <c r="B3" s="36"/>
      <c r="C3" s="36"/>
      <c r="D3" s="36"/>
      <c r="E3" s="36"/>
      <c r="F3" s="36"/>
      <c r="G3" s="36"/>
      <c r="H3" s="36"/>
      <c r="L3" t="s">
        <v>86</v>
      </c>
      <c r="M3" s="40">
        <v>320</v>
      </c>
    </row>
    <row r="4" spans="1:15">
      <c r="A4" s="36"/>
      <c r="B4" s="36"/>
      <c r="C4" s="36"/>
      <c r="D4" s="36"/>
      <c r="E4" s="36"/>
      <c r="F4" s="36"/>
      <c r="G4" s="36"/>
      <c r="H4" s="36"/>
      <c r="L4" t="s">
        <v>87</v>
      </c>
      <c r="M4" s="50">
        <v>12</v>
      </c>
    </row>
    <row r="5" spans="1:15">
      <c r="A5" s="36"/>
      <c r="B5" s="36"/>
      <c r="C5" s="36"/>
      <c r="D5" s="36"/>
      <c r="E5" s="36"/>
      <c r="F5" s="36"/>
      <c r="G5" s="36"/>
      <c r="H5" s="36"/>
      <c r="L5" t="s">
        <v>88</v>
      </c>
      <c r="M5" s="40">
        <v>10</v>
      </c>
    </row>
    <row r="6" spans="1:15">
      <c r="A6" s="36"/>
      <c r="B6" s="36"/>
      <c r="C6" s="36"/>
      <c r="D6" s="36"/>
      <c r="E6" s="36"/>
      <c r="F6" s="36"/>
      <c r="G6" s="36"/>
      <c r="H6" s="36"/>
      <c r="L6" t="s">
        <v>89</v>
      </c>
      <c r="M6" s="46">
        <v>120</v>
      </c>
    </row>
    <row r="7" spans="1:15">
      <c r="A7" s="36"/>
      <c r="B7" s="38" t="s">
        <v>90</v>
      </c>
      <c r="C7" s="38"/>
      <c r="D7" s="36"/>
      <c r="E7" s="36"/>
      <c r="F7" s="36"/>
      <c r="G7" s="36"/>
      <c r="H7" s="36"/>
    </row>
    <row r="8" spans="1:15">
      <c r="A8" s="36"/>
      <c r="B8" s="36"/>
      <c r="C8" s="58" t="s">
        <v>91</v>
      </c>
      <c r="D8" s="58"/>
      <c r="E8" s="58"/>
      <c r="F8" s="58"/>
      <c r="G8" s="36"/>
      <c r="H8" s="36"/>
    </row>
    <row r="9" spans="1:15">
      <c r="A9" s="36"/>
      <c r="B9" s="36" t="s">
        <v>92</v>
      </c>
      <c r="C9" s="36">
        <v>2</v>
      </c>
      <c r="D9" s="36">
        <v>3</v>
      </c>
      <c r="E9" s="36">
        <v>4</v>
      </c>
      <c r="F9" s="36">
        <v>5</v>
      </c>
      <c r="G9" s="36" t="s">
        <v>93</v>
      </c>
      <c r="H9" s="36" t="s">
        <v>94</v>
      </c>
      <c r="I9" s="52" t="s">
        <v>95</v>
      </c>
      <c r="J9" s="36" t="s">
        <v>96</v>
      </c>
      <c r="K9" t="s">
        <v>97</v>
      </c>
      <c r="L9" t="s">
        <v>98</v>
      </c>
      <c r="M9" t="s">
        <v>99</v>
      </c>
      <c r="N9" t="s">
        <v>100</v>
      </c>
    </row>
    <row r="10" spans="1:15">
      <c r="A10" s="36"/>
      <c r="B10" s="52">
        <v>1</v>
      </c>
      <c r="C10" s="58">
        <v>1</v>
      </c>
      <c r="D10" s="58"/>
      <c r="E10" s="58"/>
      <c r="F10" s="58"/>
      <c r="G10" s="52">
        <v>3</v>
      </c>
      <c r="H10" s="37">
        <f>'1'!BC4</f>
        <v>2.3432457798305637E-2</v>
      </c>
      <c r="I10" s="47">
        <f>H10*86400</f>
        <v>2024.5643537736071</v>
      </c>
      <c r="J10" s="48">
        <f>I10*$M$3</f>
        <v>647860.59320755431</v>
      </c>
      <c r="K10" s="46">
        <f>G10*$M$6</f>
        <v>360</v>
      </c>
      <c r="L10" s="49">
        <f>I10/$M$1</f>
        <v>2024.5643537736071</v>
      </c>
      <c r="M10" s="49">
        <f>L10*$M$2</f>
        <v>10122.821768868036</v>
      </c>
      <c r="N10" s="46">
        <f>K10+M10</f>
        <v>10482.821768868036</v>
      </c>
    </row>
    <row r="11" spans="1:15">
      <c r="A11" s="36"/>
      <c r="B11" s="52">
        <v>2</v>
      </c>
      <c r="C11" s="52">
        <v>1</v>
      </c>
      <c r="D11" s="58">
        <v>1</v>
      </c>
      <c r="E11" s="58"/>
      <c r="F11" s="58"/>
      <c r="G11" s="52">
        <v>4</v>
      </c>
      <c r="H11" s="37">
        <f>'2'!BC4</f>
        <v>9.1622329568190573E-3</v>
      </c>
      <c r="I11" s="47">
        <f t="shared" ref="I11:I13" si="0">H11*86400</f>
        <v>791.61692746916651</v>
      </c>
      <c r="J11" s="48">
        <f>I11*$M$3</f>
        <v>253317.41679013328</v>
      </c>
      <c r="K11" s="46">
        <f t="shared" ref="K11:K13" si="1">G11*$M$6</f>
        <v>480</v>
      </c>
      <c r="L11" s="49">
        <f>I11/$M$1</f>
        <v>791.61692746916651</v>
      </c>
      <c r="M11" s="49">
        <f t="shared" ref="M11:M13" si="2">L11*$M$2</f>
        <v>3958.0846373458326</v>
      </c>
      <c r="N11" s="46">
        <f>K11+M11</f>
        <v>4438.0846373458326</v>
      </c>
    </row>
    <row r="12" spans="1:15">
      <c r="A12" s="36"/>
      <c r="B12" s="52">
        <v>3</v>
      </c>
      <c r="C12" s="58">
        <v>1</v>
      </c>
      <c r="D12" s="58"/>
      <c r="E12" s="58">
        <v>1</v>
      </c>
      <c r="F12" s="58"/>
      <c r="G12" s="52">
        <v>4</v>
      </c>
      <c r="H12" s="37">
        <f>'3'!BC4</f>
        <v>5.1710823989495856E-4</v>
      </c>
      <c r="I12" s="47">
        <f t="shared" si="0"/>
        <v>44.678151926924421</v>
      </c>
      <c r="J12" s="48">
        <f>I12*$M$3</f>
        <v>14297.008616615814</v>
      </c>
      <c r="K12" s="46">
        <f t="shared" si="1"/>
        <v>480</v>
      </c>
      <c r="L12" s="49">
        <f>I12/$M$1</f>
        <v>44.678151926924421</v>
      </c>
      <c r="M12" s="49">
        <f t="shared" si="2"/>
        <v>223.3907596346221</v>
      </c>
      <c r="N12" s="46">
        <f>K12+M12</f>
        <v>703.3907596346221</v>
      </c>
      <c r="O12" t="s">
        <v>101</v>
      </c>
    </row>
    <row r="13" spans="1:15">
      <c r="A13" s="36"/>
      <c r="B13" s="52">
        <v>4</v>
      </c>
      <c r="C13" s="58">
        <v>1</v>
      </c>
      <c r="D13" s="58"/>
      <c r="E13" s="58"/>
      <c r="F13" s="52">
        <v>1</v>
      </c>
      <c r="G13" s="52">
        <v>4</v>
      </c>
      <c r="H13" s="37">
        <f>'4'!BB4</f>
        <v>7.3108153955077511E-4</v>
      </c>
      <c r="I13" s="47">
        <f t="shared" si="0"/>
        <v>63.165445017186968</v>
      </c>
      <c r="J13" s="48">
        <f>I13*$M$3</f>
        <v>20212.942405499831</v>
      </c>
      <c r="K13" s="46">
        <f t="shared" si="1"/>
        <v>480</v>
      </c>
      <c r="L13" s="49">
        <f>I13/$M$1</f>
        <v>63.165445017186968</v>
      </c>
      <c r="M13" s="49">
        <f t="shared" si="2"/>
        <v>315.82722508593486</v>
      </c>
      <c r="N13" s="46">
        <f>K13+M13</f>
        <v>795.82722508593486</v>
      </c>
    </row>
    <row r="14" spans="1:15" hidden="1">
      <c r="A14" s="36"/>
      <c r="B14" s="52">
        <v>5</v>
      </c>
      <c r="C14" s="58">
        <v>1</v>
      </c>
      <c r="D14" s="58"/>
      <c r="E14" s="52">
        <v>1</v>
      </c>
      <c r="F14" s="52">
        <v>1</v>
      </c>
      <c r="G14" s="52">
        <v>5</v>
      </c>
      <c r="H14" s="37"/>
    </row>
    <row r="15" spans="1:15" hidden="1">
      <c r="A15" s="36"/>
      <c r="B15" s="52">
        <v>6</v>
      </c>
      <c r="C15" s="52">
        <v>1</v>
      </c>
      <c r="D15" s="58">
        <v>1</v>
      </c>
      <c r="E15" s="58"/>
      <c r="F15" s="52">
        <v>1</v>
      </c>
      <c r="G15" s="52">
        <v>5</v>
      </c>
      <c r="H15" s="37"/>
    </row>
    <row r="16" spans="1:15" hidden="1">
      <c r="A16" s="36"/>
      <c r="B16" s="52">
        <v>7</v>
      </c>
      <c r="C16" s="52">
        <v>1</v>
      </c>
      <c r="D16" s="52">
        <v>1</v>
      </c>
      <c r="E16" s="58">
        <v>1</v>
      </c>
      <c r="F16" s="58"/>
      <c r="G16" s="52">
        <v>5</v>
      </c>
      <c r="H16" s="37"/>
    </row>
    <row r="17" spans="1:8" hidden="1">
      <c r="A17" s="36"/>
      <c r="B17" s="52">
        <v>8</v>
      </c>
      <c r="C17" s="52">
        <v>1</v>
      </c>
      <c r="D17" s="52">
        <v>1</v>
      </c>
      <c r="E17" s="52">
        <v>1</v>
      </c>
      <c r="F17" s="52">
        <v>1</v>
      </c>
      <c r="G17" s="52">
        <v>6</v>
      </c>
      <c r="H17" s="37"/>
    </row>
  </sheetData>
  <mergeCells count="9">
    <mergeCell ref="C14:D14"/>
    <mergeCell ref="D15:E15"/>
    <mergeCell ref="E16:F16"/>
    <mergeCell ref="C8:F8"/>
    <mergeCell ref="C10:F10"/>
    <mergeCell ref="D11:F11"/>
    <mergeCell ref="C12:D12"/>
    <mergeCell ref="E12:F12"/>
    <mergeCell ref="C13:E13"/>
  </mergeCells>
  <conditionalFormatting sqref="H10:H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:H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:N13">
    <cfRule type="top10" dxfId="0" priority="1" bottom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004"/>
  <sheetViews>
    <sheetView topLeftCell="R1" workbookViewId="0">
      <pane ySplit="4" topLeftCell="A201" activePane="bottomLeft" state="frozen"/>
      <selection pane="bottomLeft" activeCell="AL201" sqref="AL201"/>
    </sheetView>
  </sheetViews>
  <sheetFormatPr defaultRowHeight="15.75"/>
  <cols>
    <col min="12" max="12" width="10.875" bestFit="1" customWidth="1"/>
    <col min="13" max="13" width="13.875" bestFit="1" customWidth="1"/>
    <col min="14" max="14" width="11.125" bestFit="1" customWidth="1"/>
    <col min="15" max="15" width="11.875" bestFit="1" customWidth="1"/>
    <col min="16" max="16" width="12.375" bestFit="1" customWidth="1"/>
    <col min="19" max="19" width="13.875" bestFit="1" customWidth="1"/>
    <col min="20" max="20" width="10.75" bestFit="1" customWidth="1"/>
    <col min="21" max="21" width="11.875" bestFit="1" customWidth="1"/>
    <col min="23" max="23" width="9" style="24"/>
    <col min="38" max="38" width="10.875" bestFit="1" customWidth="1"/>
    <col min="40" max="40" width="13.25" bestFit="1" customWidth="1"/>
    <col min="42" max="42" width="10.875" bestFit="1" customWidth="1"/>
    <col min="43" max="43" width="15.5" bestFit="1" customWidth="1"/>
  </cols>
  <sheetData>
    <row r="1" spans="1:59">
      <c r="D1" t="s">
        <v>1</v>
      </c>
      <c r="E1" s="33">
        <f>11/24</f>
        <v>0.45833333333333331</v>
      </c>
      <c r="G1" t="s">
        <v>2</v>
      </c>
      <c r="H1" s="33">
        <f>21/24</f>
        <v>0.875</v>
      </c>
      <c r="W1"/>
    </row>
    <row r="2" spans="1:59">
      <c r="A2" s="35" t="s">
        <v>102</v>
      </c>
      <c r="B2" s="35"/>
      <c r="C2" s="35"/>
      <c r="D2" s="35"/>
      <c r="E2" s="35"/>
      <c r="W2"/>
      <c r="AY2" t="s">
        <v>4</v>
      </c>
    </row>
    <row r="3" spans="1:59">
      <c r="D3" s="54" t="s">
        <v>5</v>
      </c>
      <c r="E3" s="54"/>
      <c r="F3" s="54"/>
      <c r="G3" s="54"/>
      <c r="H3" s="54"/>
      <c r="I3" s="54"/>
      <c r="J3" s="55" t="s">
        <v>6</v>
      </c>
      <c r="K3" s="55"/>
      <c r="L3" s="55"/>
      <c r="M3" s="55"/>
      <c r="N3" s="55"/>
      <c r="O3" s="55"/>
      <c r="P3" s="59" t="s">
        <v>7</v>
      </c>
      <c r="Q3" s="59"/>
      <c r="R3" s="59"/>
      <c r="S3" s="59"/>
      <c r="T3" s="59"/>
      <c r="U3" s="59"/>
      <c r="V3" s="60" t="s">
        <v>77</v>
      </c>
      <c r="W3" s="60"/>
      <c r="X3" s="60"/>
      <c r="Y3" s="60"/>
      <c r="Z3" s="60"/>
      <c r="AA3" s="60"/>
      <c r="AB3" s="57" t="s">
        <v>103</v>
      </c>
      <c r="AC3" s="57"/>
      <c r="AD3" s="57"/>
      <c r="AE3" s="57"/>
      <c r="AF3" s="57"/>
      <c r="AG3" s="57"/>
      <c r="AH3" s="57"/>
      <c r="AI3" s="53" t="s">
        <v>104</v>
      </c>
      <c r="AJ3" s="53"/>
      <c r="AK3" s="53"/>
      <c r="AL3" s="53"/>
      <c r="AM3" s="53"/>
      <c r="AN3" s="53"/>
      <c r="AO3" s="53"/>
    </row>
    <row r="4" spans="1:59">
      <c r="A4" s="3" t="s">
        <v>8</v>
      </c>
      <c r="B4" s="6" t="s">
        <v>9</v>
      </c>
      <c r="C4" s="4" t="s">
        <v>10</v>
      </c>
      <c r="D4" s="17" t="s">
        <v>11</v>
      </c>
      <c r="E4" s="20" t="s">
        <v>12</v>
      </c>
      <c r="F4" s="17" t="s">
        <v>13</v>
      </c>
      <c r="G4" s="17" t="s">
        <v>14</v>
      </c>
      <c r="H4" s="17" t="s">
        <v>15</v>
      </c>
      <c r="I4" s="17" t="s">
        <v>16</v>
      </c>
      <c r="J4" s="15" t="s">
        <v>17</v>
      </c>
      <c r="K4" s="22" t="s">
        <v>12</v>
      </c>
      <c r="L4" s="15" t="s">
        <v>18</v>
      </c>
      <c r="M4" s="15" t="s">
        <v>19</v>
      </c>
      <c r="N4" s="15" t="s">
        <v>20</v>
      </c>
      <c r="O4" s="15" t="s">
        <v>21</v>
      </c>
      <c r="P4" s="13" t="s">
        <v>22</v>
      </c>
      <c r="Q4" s="22" t="s">
        <v>12</v>
      </c>
      <c r="R4" s="13" t="s">
        <v>23</v>
      </c>
      <c r="S4" s="13" t="s">
        <v>24</v>
      </c>
      <c r="T4" s="13" t="s">
        <v>25</v>
      </c>
      <c r="U4" s="13" t="s">
        <v>26</v>
      </c>
      <c r="V4" s="11" t="s">
        <v>27</v>
      </c>
      <c r="W4" s="22" t="s">
        <v>12</v>
      </c>
      <c r="X4" s="11" t="s">
        <v>28</v>
      </c>
      <c r="Y4" s="11" t="s">
        <v>29</v>
      </c>
      <c r="Z4" s="11" t="s">
        <v>30</v>
      </c>
      <c r="AA4" s="11" t="s">
        <v>31</v>
      </c>
      <c r="AB4" s="9" t="s">
        <v>32</v>
      </c>
      <c r="AC4" s="22" t="s">
        <v>12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7" t="s">
        <v>38</v>
      </c>
      <c r="AJ4" s="22" t="s">
        <v>12</v>
      </c>
      <c r="AK4" s="7" t="s">
        <v>39</v>
      </c>
      <c r="AL4" s="7" t="s">
        <v>40</v>
      </c>
      <c r="AM4" s="7" t="s">
        <v>41</v>
      </c>
      <c r="AN4" s="7" t="s">
        <v>42</v>
      </c>
      <c r="AO4" s="7" t="s">
        <v>43</v>
      </c>
      <c r="AP4" s="3" t="s">
        <v>44</v>
      </c>
      <c r="AQ4" s="3" t="s">
        <v>45</v>
      </c>
      <c r="AR4" s="4" t="s">
        <v>46</v>
      </c>
      <c r="AS4" s="4" t="s">
        <v>47</v>
      </c>
      <c r="AT4" s="4" t="s">
        <v>48</v>
      </c>
      <c r="AY4" s="33">
        <f ca="1">AS244</f>
        <v>4.0127373566462375E-5</v>
      </c>
      <c r="BB4" t="s">
        <v>49</v>
      </c>
      <c r="BC4" s="34">
        <f>AVERAGE(AY5:AY2004)</f>
        <v>4.110988218582951E-5</v>
      </c>
      <c r="BF4" t="s">
        <v>50</v>
      </c>
      <c r="BG4" t="s">
        <v>51</v>
      </c>
    </row>
    <row r="5" spans="1:59">
      <c r="A5" s="2">
        <f ca="1">RANDBETWEEN($B$247,$C$247)</f>
        <v>79</v>
      </c>
      <c r="B5" s="1">
        <f ca="1">A5/86400</f>
        <v>9.1435185185185185E-4</v>
      </c>
      <c r="C5" s="5">
        <f ca="1">E1+B5</f>
        <v>0.45924768518518516</v>
      </c>
      <c r="D5" s="18">
        <f t="shared" ref="D5:D68" ca="1" si="0">C5</f>
        <v>0.45924768518518516</v>
      </c>
      <c r="E5" s="20"/>
      <c r="F5" s="18">
        <f ca="1">D5</f>
        <v>0.45924768518518516</v>
      </c>
      <c r="G5" s="25">
        <f ca="1">RANDBETWEEN(6,18)</f>
        <v>14</v>
      </c>
      <c r="H5" s="26">
        <f ca="1">G5/86400</f>
        <v>1.6203703703703703E-4</v>
      </c>
      <c r="I5" s="18">
        <f ca="1">D5+H5</f>
        <v>0.45940972222222221</v>
      </c>
      <c r="J5" s="16">
        <f ca="1">I5</f>
        <v>0.45940972222222221</v>
      </c>
      <c r="K5" s="22"/>
      <c r="L5" s="16">
        <f ca="1">J5</f>
        <v>0.45940972222222221</v>
      </c>
      <c r="M5" s="15">
        <f ca="1">RANDBETWEEN(8,32)</f>
        <v>11</v>
      </c>
      <c r="N5" s="16">
        <f ca="1">M5/86400</f>
        <v>1.273148148148148E-4</v>
      </c>
      <c r="O5" s="16">
        <f ca="1">L5+N5</f>
        <v>0.45953703703703702</v>
      </c>
      <c r="P5" s="14">
        <f ca="1">O5</f>
        <v>0.45953703703703702</v>
      </c>
      <c r="Q5" s="22"/>
      <c r="R5" s="14">
        <f ca="1">P5</f>
        <v>0.45953703703703702</v>
      </c>
      <c r="S5" s="13">
        <f ca="1">RANDBETWEEN(10,36)</f>
        <v>20</v>
      </c>
      <c r="T5" s="14">
        <f ca="1">S5/86400</f>
        <v>2.3148148148148149E-4</v>
      </c>
      <c r="U5" s="14">
        <f ca="1">R5+T5</f>
        <v>0.45976851851851852</v>
      </c>
      <c r="V5" s="12">
        <f ca="1">U5</f>
        <v>0.45976851851851852</v>
      </c>
      <c r="W5" s="22"/>
      <c r="X5" s="12">
        <f ca="1">V5</f>
        <v>0.45976851851851852</v>
      </c>
      <c r="Y5" s="11">
        <f ca="1">RANDBETWEEN(22,44)</f>
        <v>42</v>
      </c>
      <c r="Z5" s="12">
        <f ca="1">Y5/86400</f>
        <v>4.861111111111111E-4</v>
      </c>
      <c r="AA5" s="12">
        <f ca="1">X5+Z5</f>
        <v>0.46025462962962965</v>
      </c>
      <c r="AB5" s="10">
        <f ca="1">AA5</f>
        <v>0.46025462962962965</v>
      </c>
      <c r="AC5" s="22"/>
      <c r="AD5" s="10">
        <f ca="1">AB5</f>
        <v>0.46025462962962965</v>
      </c>
      <c r="AE5" s="9">
        <f ca="1">IF(AH5=$AD$247,RANDBETWEEN($AE$247,$AF$247),IF(AH5=$AD$248,RANDBETWEEN($AE$248,$AF$248),RANDBETWEEN($AE$249,$AF$249)))</f>
        <v>44</v>
      </c>
      <c r="AF5" s="10">
        <f ca="1">AE5/86400</f>
        <v>5.0925925925925921E-4</v>
      </c>
      <c r="AG5" s="10">
        <f ca="1">AD5+AF5</f>
        <v>0.46076388888888892</v>
      </c>
      <c r="AH5" s="9" t="s">
        <v>75</v>
      </c>
      <c r="AI5" s="8">
        <f ca="1">AG5</f>
        <v>0.46076388888888892</v>
      </c>
      <c r="AJ5" s="22"/>
      <c r="AK5" s="8">
        <f ca="1">AI5</f>
        <v>0.46076388888888892</v>
      </c>
      <c r="AL5" s="7">
        <f ca="1">IF(AO5=$AK$247,RANDBETWEEN($AL$247,$AM$247),RANDBETWEEN($AL$248,$AM$248))</f>
        <v>24</v>
      </c>
      <c r="AM5" s="8">
        <f ca="1">AL5/86400</f>
        <v>2.7777777777777778E-4</v>
      </c>
      <c r="AN5" s="8">
        <f ca="1">AK5+AM5</f>
        <v>0.46104166666666668</v>
      </c>
      <c r="AO5" s="7" t="s">
        <v>74</v>
      </c>
      <c r="AP5" s="3"/>
      <c r="AQ5" s="1">
        <f t="shared" ref="AQ5:AQ68" ca="1" si="1">AM5+AF5+Z5+T5+N5+H5</f>
        <v>1.7939814814814815E-3</v>
      </c>
      <c r="AR5">
        <f ca="1">IF(C5&lt;$H$1, 1,0)</f>
        <v>1</v>
      </c>
      <c r="AT5" s="33">
        <f ca="1">AQ5*AR5</f>
        <v>1.7939814814814815E-3</v>
      </c>
      <c r="AX5">
        <v>1</v>
      </c>
      <c r="AY5" s="34">
        <f t="dataTable" ref="AY5:AY2004" dt2D="0" dtr="0" r1="BA2" ca="1"/>
        <v>2.8642910587355116E-5</v>
      </c>
      <c r="BB5" t="s">
        <v>52</v>
      </c>
      <c r="BC5" s="34">
        <f>_xlfn.STDEV.P(AY5:AY2004)</f>
        <v>1.2318496530678257E-5</v>
      </c>
      <c r="BF5" s="34">
        <f>BC7</f>
        <v>1.3770180436846505E-5</v>
      </c>
      <c r="BG5">
        <f t="array" ref="BG5:BG105">FREQUENCY(AY5:AY2004,BF5:BF105)</f>
        <v>1</v>
      </c>
    </row>
    <row r="6" spans="1:59">
      <c r="A6" s="2">
        <f t="shared" ref="A6:A69" ca="1" si="2">RANDBETWEEN($B$247,$C$247)</f>
        <v>2</v>
      </c>
      <c r="B6" s="1">
        <f t="shared" ref="B6:B69" ca="1" si="3">A6/86400</f>
        <v>2.3148148148148147E-5</v>
      </c>
      <c r="C6" s="5">
        <f ca="1">C5+B6</f>
        <v>0.45927083333333329</v>
      </c>
      <c r="D6" s="18">
        <f t="shared" ca="1" si="0"/>
        <v>0.45927083333333329</v>
      </c>
      <c r="E6" s="21">
        <f ca="1">MAX(0,(I5-D6))</f>
        <v>1.388888888889106E-4</v>
      </c>
      <c r="F6" s="18">
        <f ca="1">D6+E6</f>
        <v>0.45940972222222221</v>
      </c>
      <c r="G6" s="17">
        <f t="shared" ref="G6:G69" ca="1" si="4">RANDBETWEEN(6,18)</f>
        <v>15</v>
      </c>
      <c r="H6" s="18">
        <f ca="1">G6/86400</f>
        <v>1.7361111111111112E-4</v>
      </c>
      <c r="I6" s="18">
        <f ca="1">F6+H6</f>
        <v>0.45958333333333334</v>
      </c>
      <c r="J6" s="16">
        <f ca="1">I6</f>
        <v>0.45958333333333334</v>
      </c>
      <c r="K6" s="23">
        <f ca="1">MAX(0,(O5-J6))</f>
        <v>0</v>
      </c>
      <c r="L6" s="16">
        <f ca="1">J6+K6</f>
        <v>0.45958333333333334</v>
      </c>
      <c r="M6" s="15">
        <f t="shared" ref="M6:M69" ca="1" si="5">RANDBETWEEN(8,32)</f>
        <v>15</v>
      </c>
      <c r="N6" s="16">
        <f t="shared" ref="N6:N69" ca="1" si="6">M6/86400</f>
        <v>1.7361111111111112E-4</v>
      </c>
      <c r="O6" s="16">
        <f ca="1">L6+N6</f>
        <v>0.45975694444444448</v>
      </c>
      <c r="P6" s="14">
        <f ca="1">O6</f>
        <v>0.45975694444444448</v>
      </c>
      <c r="Q6" s="23">
        <f ca="1">MAX(0,(U5-P6))</f>
        <v>1.1574074074038876E-5</v>
      </c>
      <c r="R6" s="14">
        <f ca="1">P6+Q6</f>
        <v>0.45976851851851852</v>
      </c>
      <c r="S6" s="13">
        <f t="shared" ref="S6:S69" ca="1" si="7">RANDBETWEEN(10,36)</f>
        <v>28</v>
      </c>
      <c r="T6" s="14">
        <f t="shared" ref="T6:T69" ca="1" si="8">S6/86400</f>
        <v>3.2407407407407406E-4</v>
      </c>
      <c r="U6" s="14">
        <f ca="1">R6+T6</f>
        <v>0.46009259259259261</v>
      </c>
      <c r="V6" s="12">
        <f ca="1">U6</f>
        <v>0.46009259259259261</v>
      </c>
      <c r="W6" s="23">
        <f ca="1">MAX(0,(AA5-V6))</f>
        <v>1.6203703703704386E-4</v>
      </c>
      <c r="X6" s="12">
        <f ca="1">V6+W6</f>
        <v>0.46025462962962965</v>
      </c>
      <c r="Y6" s="11">
        <f t="shared" ref="Y6:Y69" ca="1" si="9">RANDBETWEEN(22,44)</f>
        <v>24</v>
      </c>
      <c r="Z6" s="12">
        <f t="shared" ref="Z6:Z69" ca="1" si="10">Y6/86400</f>
        <v>2.7777777777777778E-4</v>
      </c>
      <c r="AA6" s="12">
        <f ca="1">X6+Z6</f>
        <v>0.46053240740740742</v>
      </c>
      <c r="AB6" s="10">
        <f ca="1">AA6</f>
        <v>0.46053240740740742</v>
      </c>
      <c r="AC6" s="23">
        <f ca="1">MAX(0,(AG5-AB6))</f>
        <v>2.3148148148149916E-4</v>
      </c>
      <c r="AD6" s="10">
        <f ca="1">AB6+AC6</f>
        <v>0.46076388888888892</v>
      </c>
      <c r="AE6" s="9">
        <f t="shared" ref="AE6:AE69" ca="1" si="11">IF(AH6=$AD$247,RANDBETWEEN($AE$247,$AF$247),IF(AH6=$AD$248,RANDBETWEEN($AE$248,$AF$248),RANDBETWEEN($AE$249,$AF$249)))</f>
        <v>37</v>
      </c>
      <c r="AF6" s="10">
        <f t="shared" ref="AF6:AF69" ca="1" si="12">AE6/86400</f>
        <v>4.2824074074074075E-4</v>
      </c>
      <c r="AG6" s="10">
        <f ca="1">AD6+AF6</f>
        <v>0.46119212962962963</v>
      </c>
      <c r="AH6" s="9" t="s">
        <v>69</v>
      </c>
      <c r="AI6" s="8">
        <f ca="1">AG6</f>
        <v>0.46119212962962963</v>
      </c>
      <c r="AJ6" s="23">
        <f ca="1">MAX(0,(AN5-AI6))</f>
        <v>0</v>
      </c>
      <c r="AK6" s="8">
        <f ca="1">AI6+AJ6</f>
        <v>0.46119212962962963</v>
      </c>
      <c r="AL6" s="7">
        <f t="shared" ref="AL6:AL69" ca="1" si="13">IF(AO6=$AK$247,RANDBETWEEN($AL$247,$AM$247),RANDBETWEEN($AL$248,$AM$248))</f>
        <v>12</v>
      </c>
      <c r="AM6" s="8">
        <f t="shared" ref="AM6:AM69" ca="1" si="14">AL6/86400</f>
        <v>1.3888888888888889E-4</v>
      </c>
      <c r="AN6" s="8">
        <f t="shared" ref="AN6:AN69" ca="1" si="15">AK6+AM6</f>
        <v>0.46133101851851854</v>
      </c>
      <c r="AO6" s="7" t="s">
        <v>74</v>
      </c>
      <c r="AP6" s="1">
        <f ca="1">E6+K6+Q6+W6+AC6+AJ6</f>
        <v>5.439814814814925E-4</v>
      </c>
      <c r="AQ6" s="1">
        <f t="shared" ca="1" si="1"/>
        <v>1.5162037037037039E-3</v>
      </c>
      <c r="AR6">
        <f t="shared" ref="AR6:AR69" ca="1" si="16">IF(C6&lt;$H$1, 1,0)</f>
        <v>1</v>
      </c>
      <c r="AS6" s="33">
        <f ca="1">AP6*AR6</f>
        <v>5.439814814814925E-4</v>
      </c>
      <c r="AT6" s="33">
        <f t="shared" ref="AT6:AT69" ca="1" si="17">AQ6*AR6</f>
        <v>1.5162037037037039E-3</v>
      </c>
      <c r="AX6">
        <f>AX5+1</f>
        <v>2</v>
      </c>
      <c r="AY6" s="34">
        <v>2.2728363078104494E-5</v>
      </c>
      <c r="BB6" t="s">
        <v>53</v>
      </c>
      <c r="BC6" s="34">
        <f>MAX(AY5:AY2004)</f>
        <v>1.0703209277238972E-4</v>
      </c>
      <c r="BF6" s="34">
        <f>BF5+$BC$10</f>
        <v>1.4702799560201938E-5</v>
      </c>
      <c r="BG6">
        <v>4</v>
      </c>
    </row>
    <row r="7" spans="1:59">
      <c r="A7" s="2">
        <f t="shared" ca="1" si="2"/>
        <v>20</v>
      </c>
      <c r="B7" s="1">
        <f t="shared" ca="1" si="3"/>
        <v>2.3148148148148149E-4</v>
      </c>
      <c r="C7" s="5">
        <f t="shared" ref="C7:C70" ca="1" si="18">C6+B7</f>
        <v>0.45950231481481479</v>
      </c>
      <c r="D7" s="18">
        <f t="shared" ca="1" si="0"/>
        <v>0.45950231481481479</v>
      </c>
      <c r="E7" s="21">
        <f t="shared" ref="E7:E70" ca="1" si="19">MAX(0,(I6-D7))</f>
        <v>8.1018518518549687E-5</v>
      </c>
      <c r="F7" s="18">
        <f t="shared" ref="F7:F70" ca="1" si="20">D7+E7</f>
        <v>0.45958333333333334</v>
      </c>
      <c r="G7" s="17">
        <f t="shared" ca="1" si="4"/>
        <v>16</v>
      </c>
      <c r="H7" s="18">
        <f t="shared" ref="H7:H70" ca="1" si="21">G7/86400</f>
        <v>1.8518518518518518E-4</v>
      </c>
      <c r="I7" s="18">
        <f t="shared" ref="I7:I70" ca="1" si="22">F7+H7</f>
        <v>0.45976851851851852</v>
      </c>
      <c r="J7" s="16">
        <f t="shared" ref="J7:J70" ca="1" si="23">I7</f>
        <v>0.45976851851851852</v>
      </c>
      <c r="K7" s="23">
        <f t="shared" ref="K7:K70" ca="1" si="24">MAX(0,(O6-J7))</f>
        <v>0</v>
      </c>
      <c r="L7" s="16">
        <f t="shared" ref="L7:L70" ca="1" si="25">J7+K7</f>
        <v>0.45976851851851852</v>
      </c>
      <c r="M7" s="15">
        <f t="shared" ca="1" si="5"/>
        <v>13</v>
      </c>
      <c r="N7" s="16">
        <f t="shared" ca="1" si="6"/>
        <v>1.5046296296296297E-4</v>
      </c>
      <c r="O7" s="16">
        <f t="shared" ref="O7:O70" ca="1" si="26">L7+N7</f>
        <v>0.45991898148148147</v>
      </c>
      <c r="P7" s="14">
        <f t="shared" ref="P7:P70" ca="1" si="27">O7</f>
        <v>0.45991898148148147</v>
      </c>
      <c r="Q7" s="23">
        <f t="shared" ref="Q7:Q70" ca="1" si="28">MAX(0,(U6-P7))</f>
        <v>1.7361111111113825E-4</v>
      </c>
      <c r="R7" s="14">
        <f t="shared" ref="R7:R70" ca="1" si="29">P7+Q7</f>
        <v>0.46009259259259261</v>
      </c>
      <c r="S7" s="13">
        <f t="shared" ca="1" si="7"/>
        <v>24</v>
      </c>
      <c r="T7" s="14">
        <f t="shared" ca="1" si="8"/>
        <v>2.7777777777777778E-4</v>
      </c>
      <c r="U7" s="14">
        <f t="shared" ref="U7:U70" ca="1" si="30">R7+T7</f>
        <v>0.46037037037037037</v>
      </c>
      <c r="V7" s="12">
        <f t="shared" ref="V7:V70" ca="1" si="31">U7</f>
        <v>0.46037037037037037</v>
      </c>
      <c r="W7" s="23">
        <f t="shared" ref="W7:W70" ca="1" si="32">MAX(0,(AA6-V7))</f>
        <v>1.6203703703704386E-4</v>
      </c>
      <c r="X7" s="12">
        <f t="shared" ref="X7:X70" ca="1" si="33">V7+W7</f>
        <v>0.46053240740740742</v>
      </c>
      <c r="Y7" s="11">
        <f t="shared" ca="1" si="9"/>
        <v>26</v>
      </c>
      <c r="Z7" s="12">
        <f t="shared" ca="1" si="10"/>
        <v>3.0092592592592595E-4</v>
      </c>
      <c r="AA7" s="12">
        <f t="shared" ref="AA7:AA70" ca="1" si="34">X7+Z7</f>
        <v>0.46083333333333332</v>
      </c>
      <c r="AB7" s="10">
        <f t="shared" ref="AB7:AB70" ca="1" si="35">AA7</f>
        <v>0.46083333333333332</v>
      </c>
      <c r="AC7" s="23">
        <f t="shared" ref="AC7:AC70" ca="1" si="36">MAX(0,(AG6-AB7))</f>
        <v>3.5879629629631538E-4</v>
      </c>
      <c r="AD7" s="10">
        <f t="shared" ref="AD7:AD70" ca="1" si="37">AB7+AC7</f>
        <v>0.46119212962962963</v>
      </c>
      <c r="AE7" s="9">
        <f t="shared" ca="1" si="11"/>
        <v>20</v>
      </c>
      <c r="AF7" s="10">
        <f t="shared" ca="1" si="12"/>
        <v>2.3148148148148149E-4</v>
      </c>
      <c r="AG7" s="10">
        <f t="shared" ref="AG7:AG70" ca="1" si="38">AD7+AF7</f>
        <v>0.46142361111111113</v>
      </c>
      <c r="AH7" s="9" t="s">
        <v>73</v>
      </c>
      <c r="AI7" s="8">
        <f t="shared" ref="AI7:AI70" ca="1" si="39">AG7</f>
        <v>0.46142361111111113</v>
      </c>
      <c r="AJ7" s="23">
        <f t="shared" ref="AJ7:AJ70" ca="1" si="40">MAX(0,(AN6-AI7))</f>
        <v>0</v>
      </c>
      <c r="AK7" s="8">
        <f ca="1">AI7+AJ7</f>
        <v>0.46142361111111113</v>
      </c>
      <c r="AL7" s="7">
        <f t="shared" ca="1" si="13"/>
        <v>25</v>
      </c>
      <c r="AM7" s="8">
        <f t="shared" ca="1" si="14"/>
        <v>2.8935185185185184E-4</v>
      </c>
      <c r="AN7" s="8">
        <f t="shared" ca="1" si="15"/>
        <v>0.46171296296296299</v>
      </c>
      <c r="AO7" s="7" t="s">
        <v>74</v>
      </c>
      <c r="AP7" s="1">
        <f t="shared" ref="AP7:AP70" ca="1" si="41">E7+K7+Q7+W7+AC7+AJ7</f>
        <v>7.7546296296304718E-4</v>
      </c>
      <c r="AQ7" s="1">
        <f t="shared" ca="1" si="1"/>
        <v>1.4351851851851852E-3</v>
      </c>
      <c r="AR7">
        <f t="shared" ca="1" si="16"/>
        <v>1</v>
      </c>
      <c r="AS7" s="33">
        <f t="shared" ref="AS7:AS70" ca="1" si="42">AP7*AR7</f>
        <v>7.7546296296304718E-4</v>
      </c>
      <c r="AT7" s="33">
        <f t="shared" ca="1" si="17"/>
        <v>1.4351851851851852E-3</v>
      </c>
      <c r="AX7">
        <f t="shared" ref="AX7:AX70" si="43">AX6+1</f>
        <v>3</v>
      </c>
      <c r="AY7" s="34">
        <v>4.1164933406317144E-5</v>
      </c>
      <c r="BB7" t="s">
        <v>54</v>
      </c>
      <c r="BC7" s="34">
        <f>MIN(AY5:AY2004)</f>
        <v>1.3770180436846505E-5</v>
      </c>
      <c r="BF7" s="34">
        <f t="shared" ref="BF7:BF70" si="44">BF6+$BC$10</f>
        <v>1.5635418683557369E-5</v>
      </c>
      <c r="BG7">
        <v>4</v>
      </c>
    </row>
    <row r="8" spans="1:59">
      <c r="A8" s="2">
        <f t="shared" ca="1" si="2"/>
        <v>99</v>
      </c>
      <c r="B8" s="1">
        <f t="shared" ca="1" si="3"/>
        <v>1.1458333333333333E-3</v>
      </c>
      <c r="C8" s="5">
        <f t="shared" ca="1" si="18"/>
        <v>0.46064814814814814</v>
      </c>
      <c r="D8" s="18">
        <f t="shared" ca="1" si="0"/>
        <v>0.46064814814814814</v>
      </c>
      <c r="E8" s="21">
        <f t="shared" ca="1" si="19"/>
        <v>0</v>
      </c>
      <c r="F8" s="18">
        <f t="shared" ca="1" si="20"/>
        <v>0.46064814814814814</v>
      </c>
      <c r="G8" s="17">
        <f t="shared" ca="1" si="4"/>
        <v>18</v>
      </c>
      <c r="H8" s="18">
        <f t="shared" ca="1" si="21"/>
        <v>2.0833333333333335E-4</v>
      </c>
      <c r="I8" s="18">
        <f t="shared" ca="1" si="22"/>
        <v>0.46085648148148145</v>
      </c>
      <c r="J8" s="16">
        <f t="shared" ca="1" si="23"/>
        <v>0.46085648148148145</v>
      </c>
      <c r="K8" s="23">
        <f t="shared" ca="1" si="24"/>
        <v>0</v>
      </c>
      <c r="L8" s="16">
        <f t="shared" ca="1" si="25"/>
        <v>0.46085648148148145</v>
      </c>
      <c r="M8" s="15">
        <f t="shared" ca="1" si="5"/>
        <v>17</v>
      </c>
      <c r="N8" s="16">
        <f t="shared" ca="1" si="6"/>
        <v>1.9675925925925926E-4</v>
      </c>
      <c r="O8" s="16">
        <f t="shared" ca="1" si="26"/>
        <v>0.46105324074074072</v>
      </c>
      <c r="P8" s="14">
        <f t="shared" ca="1" si="27"/>
        <v>0.46105324074074072</v>
      </c>
      <c r="Q8" s="23">
        <f t="shared" ca="1" si="28"/>
        <v>0</v>
      </c>
      <c r="R8" s="14">
        <f t="shared" ca="1" si="29"/>
        <v>0.46105324074074072</v>
      </c>
      <c r="S8" s="13">
        <f t="shared" ca="1" si="7"/>
        <v>24</v>
      </c>
      <c r="T8" s="14">
        <f t="shared" ca="1" si="8"/>
        <v>2.7777777777777778E-4</v>
      </c>
      <c r="U8" s="14">
        <f t="shared" ca="1" si="30"/>
        <v>0.46133101851851849</v>
      </c>
      <c r="V8" s="12">
        <f t="shared" ca="1" si="31"/>
        <v>0.46133101851851849</v>
      </c>
      <c r="W8" s="23">
        <f t="shared" ca="1" si="32"/>
        <v>0</v>
      </c>
      <c r="X8" s="12">
        <f t="shared" ca="1" si="33"/>
        <v>0.46133101851851849</v>
      </c>
      <c r="Y8" s="11">
        <f t="shared" ca="1" si="9"/>
        <v>25</v>
      </c>
      <c r="Z8" s="12">
        <f t="shared" ca="1" si="10"/>
        <v>2.8935185185185184E-4</v>
      </c>
      <c r="AA8" s="12">
        <f t="shared" ca="1" si="34"/>
        <v>0.46162037037037035</v>
      </c>
      <c r="AB8" s="10">
        <f t="shared" ca="1" si="35"/>
        <v>0.46162037037037035</v>
      </c>
      <c r="AC8" s="23">
        <f t="shared" ca="1" si="36"/>
        <v>0</v>
      </c>
      <c r="AD8" s="10">
        <f t="shared" ca="1" si="37"/>
        <v>0.46162037037037035</v>
      </c>
      <c r="AE8" s="9">
        <f t="shared" ca="1" si="11"/>
        <v>25</v>
      </c>
      <c r="AF8" s="10">
        <f t="shared" ca="1" si="12"/>
        <v>2.8935185185185184E-4</v>
      </c>
      <c r="AG8" s="10">
        <f t="shared" ca="1" si="38"/>
        <v>0.46190972222222221</v>
      </c>
      <c r="AH8" s="9" t="s">
        <v>69</v>
      </c>
      <c r="AI8" s="8">
        <f t="shared" ca="1" si="39"/>
        <v>0.46190972222222221</v>
      </c>
      <c r="AJ8" s="23">
        <f t="shared" ca="1" si="40"/>
        <v>0</v>
      </c>
      <c r="AK8" s="8">
        <f ca="1">AI8+AJ8</f>
        <v>0.46190972222222221</v>
      </c>
      <c r="AL8" s="7">
        <f t="shared" ca="1" si="13"/>
        <v>25</v>
      </c>
      <c r="AM8" s="8">
        <f t="shared" ca="1" si="14"/>
        <v>2.8935185185185184E-4</v>
      </c>
      <c r="AN8" s="8">
        <f t="shared" ca="1" si="15"/>
        <v>0.46219907407407407</v>
      </c>
      <c r="AO8" s="7" t="s">
        <v>74</v>
      </c>
      <c r="AP8" s="1">
        <f t="shared" ca="1" si="41"/>
        <v>0</v>
      </c>
      <c r="AQ8" s="1">
        <f t="shared" ca="1" si="1"/>
        <v>1.5509259259259261E-3</v>
      </c>
      <c r="AR8">
        <f t="shared" ca="1" si="16"/>
        <v>1</v>
      </c>
      <c r="AS8" s="33">
        <f t="shared" ca="1" si="42"/>
        <v>0</v>
      </c>
      <c r="AT8" s="33">
        <f t="shared" ca="1" si="17"/>
        <v>1.5509259259259261E-3</v>
      </c>
      <c r="AX8">
        <f t="shared" si="43"/>
        <v>4</v>
      </c>
      <c r="AY8" s="34">
        <v>2.7743736383439528E-5</v>
      </c>
      <c r="BF8" s="34">
        <f t="shared" si="44"/>
        <v>1.6568037806912801E-5</v>
      </c>
      <c r="BG8">
        <v>4</v>
      </c>
    </row>
    <row r="9" spans="1:59">
      <c r="A9" s="2">
        <f t="shared" ca="1" si="2"/>
        <v>185</v>
      </c>
      <c r="B9" s="1">
        <f t="shared" ca="1" si="3"/>
        <v>2.1412037037037038E-3</v>
      </c>
      <c r="C9" s="5">
        <f t="shared" ca="1" si="18"/>
        <v>0.46278935185185183</v>
      </c>
      <c r="D9" s="18">
        <f t="shared" ca="1" si="0"/>
        <v>0.46278935185185183</v>
      </c>
      <c r="E9" s="21">
        <f t="shared" ca="1" si="19"/>
        <v>0</v>
      </c>
      <c r="F9" s="18">
        <f t="shared" ca="1" si="20"/>
        <v>0.46278935185185183</v>
      </c>
      <c r="G9" s="17">
        <f t="shared" ca="1" si="4"/>
        <v>9</v>
      </c>
      <c r="H9" s="18">
        <f t="shared" ca="1" si="21"/>
        <v>1.0416666666666667E-4</v>
      </c>
      <c r="I9" s="18">
        <f t="shared" ca="1" si="22"/>
        <v>0.46289351851851851</v>
      </c>
      <c r="J9" s="16">
        <f t="shared" ca="1" si="23"/>
        <v>0.46289351851851851</v>
      </c>
      <c r="K9" s="23">
        <f t="shared" ca="1" si="24"/>
        <v>0</v>
      </c>
      <c r="L9" s="16">
        <f t="shared" ca="1" si="25"/>
        <v>0.46289351851851851</v>
      </c>
      <c r="M9" s="15">
        <f t="shared" ca="1" si="5"/>
        <v>23</v>
      </c>
      <c r="N9" s="16">
        <f t="shared" ca="1" si="6"/>
        <v>2.6620370370370372E-4</v>
      </c>
      <c r="O9" s="16">
        <f t="shared" ca="1" si="26"/>
        <v>0.46315972222222224</v>
      </c>
      <c r="P9" s="14">
        <f t="shared" ca="1" si="27"/>
        <v>0.46315972222222224</v>
      </c>
      <c r="Q9" s="23">
        <f t="shared" ca="1" si="28"/>
        <v>0</v>
      </c>
      <c r="R9" s="14">
        <f t="shared" ca="1" si="29"/>
        <v>0.46315972222222224</v>
      </c>
      <c r="S9" s="13">
        <f t="shared" ca="1" si="7"/>
        <v>10</v>
      </c>
      <c r="T9" s="14">
        <f t="shared" ca="1" si="8"/>
        <v>1.1574074074074075E-4</v>
      </c>
      <c r="U9" s="14">
        <f t="shared" ca="1" si="30"/>
        <v>0.46327546296296296</v>
      </c>
      <c r="V9" s="12">
        <f t="shared" ca="1" si="31"/>
        <v>0.46327546296296296</v>
      </c>
      <c r="W9" s="23">
        <f t="shared" ca="1" si="32"/>
        <v>0</v>
      </c>
      <c r="X9" s="12">
        <f t="shared" ca="1" si="33"/>
        <v>0.46327546296296296</v>
      </c>
      <c r="Y9" s="11">
        <f t="shared" ca="1" si="9"/>
        <v>41</v>
      </c>
      <c r="Z9" s="12">
        <f t="shared" ca="1" si="10"/>
        <v>4.7453703703703704E-4</v>
      </c>
      <c r="AA9" s="12">
        <f t="shared" ca="1" si="34"/>
        <v>0.46375</v>
      </c>
      <c r="AB9" s="10">
        <f t="shared" ca="1" si="35"/>
        <v>0.46375</v>
      </c>
      <c r="AC9" s="23">
        <f t="shared" ca="1" si="36"/>
        <v>0</v>
      </c>
      <c r="AD9" s="10">
        <f t="shared" ca="1" si="37"/>
        <v>0.46375</v>
      </c>
      <c r="AE9" s="9">
        <f t="shared" ca="1" si="11"/>
        <v>10</v>
      </c>
      <c r="AF9" s="10">
        <f t="shared" ca="1" si="12"/>
        <v>1.1574074074074075E-4</v>
      </c>
      <c r="AG9" s="10">
        <f t="shared" ca="1" si="38"/>
        <v>0.46386574074074072</v>
      </c>
      <c r="AH9" s="9" t="s">
        <v>73</v>
      </c>
      <c r="AI9" s="8">
        <f t="shared" ca="1" si="39"/>
        <v>0.46386574074074072</v>
      </c>
      <c r="AJ9" s="23">
        <f t="shared" ca="1" si="40"/>
        <v>0</v>
      </c>
      <c r="AK9" s="8">
        <f t="shared" ref="AK9:AK72" ca="1" si="45">AI9+AJ9</f>
        <v>0.46386574074074072</v>
      </c>
      <c r="AL9" s="7">
        <f t="shared" ca="1" si="13"/>
        <v>27</v>
      </c>
      <c r="AM9" s="8">
        <f t="shared" ca="1" si="14"/>
        <v>3.1250000000000001E-4</v>
      </c>
      <c r="AN9" s="8">
        <f t="shared" ca="1" si="15"/>
        <v>0.46417824074074071</v>
      </c>
      <c r="AO9" s="7" t="s">
        <v>74</v>
      </c>
      <c r="AP9" s="1">
        <f t="shared" ca="1" si="41"/>
        <v>0</v>
      </c>
      <c r="AQ9" s="1">
        <f t="shared" ca="1" si="1"/>
        <v>1.3888888888888889E-3</v>
      </c>
      <c r="AR9">
        <f t="shared" ca="1" si="16"/>
        <v>1</v>
      </c>
      <c r="AS9" s="33">
        <f t="shared" ca="1" si="42"/>
        <v>0</v>
      </c>
      <c r="AT9" s="33">
        <f t="shared" ca="1" si="17"/>
        <v>1.3888888888888889E-3</v>
      </c>
      <c r="AX9">
        <f t="shared" si="43"/>
        <v>5</v>
      </c>
      <c r="AY9" s="34">
        <v>3.8386376326076917E-5</v>
      </c>
      <c r="BC9" s="34"/>
      <c r="BF9" s="34">
        <f t="shared" si="44"/>
        <v>1.7500656930268232E-5</v>
      </c>
      <c r="BG9">
        <v>6</v>
      </c>
    </row>
    <row r="10" spans="1:59">
      <c r="A10" s="2">
        <f t="shared" ca="1" si="2"/>
        <v>129</v>
      </c>
      <c r="B10" s="1">
        <f t="shared" ca="1" si="3"/>
        <v>1.4930555555555556E-3</v>
      </c>
      <c r="C10" s="5">
        <f t="shared" ca="1" si="18"/>
        <v>0.46428240740740739</v>
      </c>
      <c r="D10" s="18">
        <f t="shared" ca="1" si="0"/>
        <v>0.46428240740740739</v>
      </c>
      <c r="E10" s="21">
        <f t="shared" ca="1" si="19"/>
        <v>0</v>
      </c>
      <c r="F10" s="18">
        <f t="shared" ca="1" si="20"/>
        <v>0.46428240740740739</v>
      </c>
      <c r="G10" s="17">
        <f t="shared" ca="1" si="4"/>
        <v>12</v>
      </c>
      <c r="H10" s="18">
        <f t="shared" ca="1" si="21"/>
        <v>1.3888888888888889E-4</v>
      </c>
      <c r="I10" s="18">
        <f t="shared" ca="1" si="22"/>
        <v>0.4644212962962963</v>
      </c>
      <c r="J10" s="16">
        <f t="shared" ca="1" si="23"/>
        <v>0.4644212962962963</v>
      </c>
      <c r="K10" s="23">
        <f t="shared" ca="1" si="24"/>
        <v>0</v>
      </c>
      <c r="L10" s="16">
        <f t="shared" ca="1" si="25"/>
        <v>0.4644212962962963</v>
      </c>
      <c r="M10" s="15">
        <f t="shared" ca="1" si="5"/>
        <v>31</v>
      </c>
      <c r="N10" s="16">
        <f t="shared" ca="1" si="6"/>
        <v>3.5879629629629629E-4</v>
      </c>
      <c r="O10" s="16">
        <f t="shared" ca="1" si="26"/>
        <v>0.46478009259259262</v>
      </c>
      <c r="P10" s="14">
        <f t="shared" ca="1" si="27"/>
        <v>0.46478009259259262</v>
      </c>
      <c r="Q10" s="23">
        <f t="shared" ca="1" si="28"/>
        <v>0</v>
      </c>
      <c r="R10" s="14">
        <f t="shared" ca="1" si="29"/>
        <v>0.46478009259259262</v>
      </c>
      <c r="S10" s="13">
        <f t="shared" ca="1" si="7"/>
        <v>26</v>
      </c>
      <c r="T10" s="14">
        <f t="shared" ca="1" si="8"/>
        <v>3.0092592592592595E-4</v>
      </c>
      <c r="U10" s="14">
        <f t="shared" ca="1" si="30"/>
        <v>0.46508101851851852</v>
      </c>
      <c r="V10" s="12">
        <f t="shared" ca="1" si="31"/>
        <v>0.46508101851851852</v>
      </c>
      <c r="W10" s="23">
        <f t="shared" ca="1" si="32"/>
        <v>0</v>
      </c>
      <c r="X10" s="12">
        <f t="shared" ca="1" si="33"/>
        <v>0.46508101851851852</v>
      </c>
      <c r="Y10" s="11">
        <f t="shared" ca="1" si="9"/>
        <v>43</v>
      </c>
      <c r="Z10" s="12">
        <f t="shared" ca="1" si="10"/>
        <v>4.9768518518518521E-4</v>
      </c>
      <c r="AA10" s="12">
        <f t="shared" ca="1" si="34"/>
        <v>0.46557870370370369</v>
      </c>
      <c r="AB10" s="10">
        <f t="shared" ca="1" si="35"/>
        <v>0.46557870370370369</v>
      </c>
      <c r="AC10" s="23">
        <f t="shared" ca="1" si="36"/>
        <v>0</v>
      </c>
      <c r="AD10" s="10">
        <f t="shared" ca="1" si="37"/>
        <v>0.46557870370370369</v>
      </c>
      <c r="AE10" s="9">
        <f t="shared" ca="1" si="11"/>
        <v>36</v>
      </c>
      <c r="AF10" s="10">
        <f t="shared" ca="1" si="12"/>
        <v>4.1666666666666669E-4</v>
      </c>
      <c r="AG10" s="10">
        <f t="shared" ca="1" si="38"/>
        <v>0.46599537037037037</v>
      </c>
      <c r="AH10" s="9" t="s">
        <v>69</v>
      </c>
      <c r="AI10" s="8">
        <f t="shared" ca="1" si="39"/>
        <v>0.46599537037037037</v>
      </c>
      <c r="AJ10" s="23">
        <f t="shared" ca="1" si="40"/>
        <v>0</v>
      </c>
      <c r="AK10" s="8">
        <f t="shared" ca="1" si="45"/>
        <v>0.46599537037037037</v>
      </c>
      <c r="AL10" s="7">
        <f t="shared" ca="1" si="13"/>
        <v>13</v>
      </c>
      <c r="AM10" s="8">
        <f t="shared" ca="1" si="14"/>
        <v>1.5046296296296297E-4</v>
      </c>
      <c r="AN10" s="8">
        <f t="shared" ca="1" si="15"/>
        <v>0.46614583333333331</v>
      </c>
      <c r="AO10" s="7" t="s">
        <v>74</v>
      </c>
      <c r="AP10" s="1">
        <f t="shared" ca="1" si="41"/>
        <v>0</v>
      </c>
      <c r="AQ10" s="1">
        <f t="shared" ca="1" si="1"/>
        <v>1.8634259259259259E-3</v>
      </c>
      <c r="AR10">
        <f t="shared" ca="1" si="16"/>
        <v>1</v>
      </c>
      <c r="AS10" s="33">
        <f t="shared" ca="1" si="42"/>
        <v>0</v>
      </c>
      <c r="AT10" s="33">
        <f t="shared" ca="1" si="17"/>
        <v>1.8634259259259259E-3</v>
      </c>
      <c r="AX10">
        <f t="shared" si="43"/>
        <v>6</v>
      </c>
      <c r="AY10" s="34">
        <v>2.6947717919945102E-5</v>
      </c>
      <c r="BB10" t="s">
        <v>55</v>
      </c>
      <c r="BC10" s="34">
        <f>(BC6-BC7)/100</f>
        <v>9.3261912335543217E-7</v>
      </c>
      <c r="BF10" s="34">
        <f t="shared" si="44"/>
        <v>1.8433276053623663E-5</v>
      </c>
      <c r="BG10">
        <v>7</v>
      </c>
    </row>
    <row r="11" spans="1:59">
      <c r="A11" s="2">
        <f t="shared" ca="1" si="2"/>
        <v>63</v>
      </c>
      <c r="B11" s="1">
        <f t="shared" ca="1" si="3"/>
        <v>7.291666666666667E-4</v>
      </c>
      <c r="C11" s="5">
        <f t="shared" ca="1" si="18"/>
        <v>0.46501157407407406</v>
      </c>
      <c r="D11" s="18">
        <f t="shared" ca="1" si="0"/>
        <v>0.46501157407407406</v>
      </c>
      <c r="E11" s="21">
        <f t="shared" ca="1" si="19"/>
        <v>0</v>
      </c>
      <c r="F11" s="18">
        <f t="shared" ca="1" si="20"/>
        <v>0.46501157407407406</v>
      </c>
      <c r="G11" s="17">
        <f t="shared" ca="1" si="4"/>
        <v>11</v>
      </c>
      <c r="H11" s="18">
        <f t="shared" ca="1" si="21"/>
        <v>1.273148148148148E-4</v>
      </c>
      <c r="I11" s="18">
        <f t="shared" ca="1" si="22"/>
        <v>0.46513888888888888</v>
      </c>
      <c r="J11" s="16">
        <f t="shared" ca="1" si="23"/>
        <v>0.46513888888888888</v>
      </c>
      <c r="K11" s="23">
        <f t="shared" ca="1" si="24"/>
        <v>0</v>
      </c>
      <c r="L11" s="16">
        <f t="shared" ca="1" si="25"/>
        <v>0.46513888888888888</v>
      </c>
      <c r="M11" s="15">
        <f t="shared" ca="1" si="5"/>
        <v>20</v>
      </c>
      <c r="N11" s="16">
        <f t="shared" ca="1" si="6"/>
        <v>2.3148148148148149E-4</v>
      </c>
      <c r="O11" s="16">
        <f t="shared" ca="1" si="26"/>
        <v>0.46537037037037038</v>
      </c>
      <c r="P11" s="14">
        <f t="shared" ca="1" si="27"/>
        <v>0.46537037037037038</v>
      </c>
      <c r="Q11" s="23">
        <f t="shared" ca="1" si="28"/>
        <v>0</v>
      </c>
      <c r="R11" s="14">
        <f t="shared" ca="1" si="29"/>
        <v>0.46537037037037038</v>
      </c>
      <c r="S11" s="13">
        <f t="shared" ca="1" si="7"/>
        <v>29</v>
      </c>
      <c r="T11" s="14">
        <f t="shared" ca="1" si="8"/>
        <v>3.3564814814814812E-4</v>
      </c>
      <c r="U11" s="14">
        <f t="shared" ca="1" si="30"/>
        <v>0.46570601851851851</v>
      </c>
      <c r="V11" s="12">
        <f t="shared" ca="1" si="31"/>
        <v>0.46570601851851851</v>
      </c>
      <c r="W11" s="23">
        <f t="shared" ca="1" si="32"/>
        <v>0</v>
      </c>
      <c r="X11" s="12">
        <f t="shared" ca="1" si="33"/>
        <v>0.46570601851851851</v>
      </c>
      <c r="Y11" s="11">
        <f t="shared" ca="1" si="9"/>
        <v>32</v>
      </c>
      <c r="Z11" s="12">
        <f t="shared" ca="1" si="10"/>
        <v>3.7037037037037035E-4</v>
      </c>
      <c r="AA11" s="12">
        <f t="shared" ca="1" si="34"/>
        <v>0.46607638888888886</v>
      </c>
      <c r="AB11" s="10">
        <f t="shared" ca="1" si="35"/>
        <v>0.46607638888888886</v>
      </c>
      <c r="AC11" s="23">
        <f t="shared" ca="1" si="36"/>
        <v>0</v>
      </c>
      <c r="AD11" s="10">
        <f t="shared" ca="1" si="37"/>
        <v>0.46607638888888886</v>
      </c>
      <c r="AE11" s="9">
        <f t="shared" ca="1" si="11"/>
        <v>7</v>
      </c>
      <c r="AF11" s="10">
        <f t="shared" ca="1" si="12"/>
        <v>8.1018518518518516E-5</v>
      </c>
      <c r="AG11" s="10">
        <f t="shared" ca="1" si="38"/>
        <v>0.46615740740740735</v>
      </c>
      <c r="AH11" s="9" t="s">
        <v>73</v>
      </c>
      <c r="AI11" s="8">
        <f t="shared" ca="1" si="39"/>
        <v>0.46615740740740735</v>
      </c>
      <c r="AJ11" s="23">
        <f t="shared" ca="1" si="40"/>
        <v>0</v>
      </c>
      <c r="AK11" s="8">
        <f t="shared" ca="1" si="45"/>
        <v>0.46615740740740735</v>
      </c>
      <c r="AL11" s="7">
        <f t="shared" ca="1" si="13"/>
        <v>26</v>
      </c>
      <c r="AM11" s="8">
        <f t="shared" ca="1" si="14"/>
        <v>3.0092592592592595E-4</v>
      </c>
      <c r="AN11" s="8">
        <f t="shared" ca="1" si="15"/>
        <v>0.46645833333333325</v>
      </c>
      <c r="AO11" s="7" t="s">
        <v>74</v>
      </c>
      <c r="AP11" s="1">
        <f t="shared" ca="1" si="41"/>
        <v>0</v>
      </c>
      <c r="AQ11" s="1">
        <f t="shared" ca="1" si="1"/>
        <v>1.4467592592592592E-3</v>
      </c>
      <c r="AR11">
        <f t="shared" ca="1" si="16"/>
        <v>1</v>
      </c>
      <c r="AS11" s="33">
        <f t="shared" ca="1" si="42"/>
        <v>0</v>
      </c>
      <c r="AT11" s="33">
        <f t="shared" ca="1" si="17"/>
        <v>1.4467592592592592E-3</v>
      </c>
      <c r="AX11">
        <f t="shared" si="43"/>
        <v>7</v>
      </c>
      <c r="AY11" s="34">
        <v>7.8504956977175122E-5</v>
      </c>
      <c r="BF11" s="34">
        <f t="shared" si="44"/>
        <v>1.9365895176979095E-5</v>
      </c>
      <c r="BG11">
        <v>6</v>
      </c>
    </row>
    <row r="12" spans="1:59">
      <c r="A12" s="2">
        <f t="shared" ca="1" si="2"/>
        <v>140</v>
      </c>
      <c r="B12" s="1">
        <f t="shared" ca="1" si="3"/>
        <v>1.6203703703703703E-3</v>
      </c>
      <c r="C12" s="5">
        <f t="shared" ca="1" si="18"/>
        <v>0.46663194444444445</v>
      </c>
      <c r="D12" s="18">
        <f t="shared" ca="1" si="0"/>
        <v>0.46663194444444445</v>
      </c>
      <c r="E12" s="21">
        <f t="shared" ca="1" si="19"/>
        <v>0</v>
      </c>
      <c r="F12" s="18">
        <f t="shared" ca="1" si="20"/>
        <v>0.46663194444444445</v>
      </c>
      <c r="G12" s="17">
        <f t="shared" ca="1" si="4"/>
        <v>9</v>
      </c>
      <c r="H12" s="18">
        <f t="shared" ca="1" si="21"/>
        <v>1.0416666666666667E-4</v>
      </c>
      <c r="I12" s="18">
        <f t="shared" ca="1" si="22"/>
        <v>0.46673611111111113</v>
      </c>
      <c r="J12" s="16">
        <f t="shared" ca="1" si="23"/>
        <v>0.46673611111111113</v>
      </c>
      <c r="K12" s="23">
        <f t="shared" ca="1" si="24"/>
        <v>0</v>
      </c>
      <c r="L12" s="16">
        <f t="shared" ca="1" si="25"/>
        <v>0.46673611111111113</v>
      </c>
      <c r="M12" s="15">
        <f t="shared" ca="1" si="5"/>
        <v>12</v>
      </c>
      <c r="N12" s="16">
        <f t="shared" ca="1" si="6"/>
        <v>1.3888888888888889E-4</v>
      </c>
      <c r="O12" s="16">
        <f t="shared" ca="1" si="26"/>
        <v>0.46687500000000004</v>
      </c>
      <c r="P12" s="14">
        <f t="shared" ca="1" si="27"/>
        <v>0.46687500000000004</v>
      </c>
      <c r="Q12" s="23">
        <f t="shared" ca="1" si="28"/>
        <v>0</v>
      </c>
      <c r="R12" s="14">
        <f t="shared" ca="1" si="29"/>
        <v>0.46687500000000004</v>
      </c>
      <c r="S12" s="13">
        <f t="shared" ca="1" si="7"/>
        <v>21</v>
      </c>
      <c r="T12" s="14">
        <f t="shared" ca="1" si="8"/>
        <v>2.4305555555555555E-4</v>
      </c>
      <c r="U12" s="14">
        <f t="shared" ca="1" si="30"/>
        <v>0.46711805555555558</v>
      </c>
      <c r="V12" s="12">
        <f t="shared" ca="1" si="31"/>
        <v>0.46711805555555558</v>
      </c>
      <c r="W12" s="23">
        <f t="shared" ca="1" si="32"/>
        <v>0</v>
      </c>
      <c r="X12" s="12">
        <f t="shared" ca="1" si="33"/>
        <v>0.46711805555555558</v>
      </c>
      <c r="Y12" s="11">
        <f t="shared" ca="1" si="9"/>
        <v>37</v>
      </c>
      <c r="Z12" s="12">
        <f t="shared" ca="1" si="10"/>
        <v>4.2824074074074075E-4</v>
      </c>
      <c r="AA12" s="12">
        <f t="shared" ca="1" si="34"/>
        <v>0.46754629629629629</v>
      </c>
      <c r="AB12" s="10">
        <f t="shared" ca="1" si="35"/>
        <v>0.46754629629629629</v>
      </c>
      <c r="AC12" s="23">
        <f t="shared" ca="1" si="36"/>
        <v>0</v>
      </c>
      <c r="AD12" s="10">
        <f t="shared" ca="1" si="37"/>
        <v>0.46754629629629629</v>
      </c>
      <c r="AE12" s="9">
        <f t="shared" ca="1" si="11"/>
        <v>33</v>
      </c>
      <c r="AF12" s="10">
        <f t="shared" ca="1" si="12"/>
        <v>3.8194444444444446E-4</v>
      </c>
      <c r="AG12" s="10">
        <f t="shared" ca="1" si="38"/>
        <v>0.46792824074074074</v>
      </c>
      <c r="AH12" s="9" t="s">
        <v>69</v>
      </c>
      <c r="AI12" s="8">
        <f t="shared" ca="1" si="39"/>
        <v>0.46792824074074074</v>
      </c>
      <c r="AJ12" s="23">
        <f t="shared" ca="1" si="40"/>
        <v>0</v>
      </c>
      <c r="AK12" s="8">
        <f t="shared" ca="1" si="45"/>
        <v>0.46792824074074074</v>
      </c>
      <c r="AL12" s="7">
        <f t="shared" ca="1" si="13"/>
        <v>12</v>
      </c>
      <c r="AM12" s="8">
        <f t="shared" ca="1" si="14"/>
        <v>1.3888888888888889E-4</v>
      </c>
      <c r="AN12" s="8">
        <f t="shared" ca="1" si="15"/>
        <v>0.46806712962962965</v>
      </c>
      <c r="AO12" s="7" t="s">
        <v>74</v>
      </c>
      <c r="AP12" s="1">
        <f t="shared" ca="1" si="41"/>
        <v>0</v>
      </c>
      <c r="AQ12" s="1">
        <f t="shared" ca="1" si="1"/>
        <v>1.4351851851851852E-3</v>
      </c>
      <c r="AR12">
        <f t="shared" ca="1" si="16"/>
        <v>1</v>
      </c>
      <c r="AS12" s="33">
        <f t="shared" ca="1" si="42"/>
        <v>0</v>
      </c>
      <c r="AT12" s="33">
        <f t="shared" ca="1" si="17"/>
        <v>1.4351851851851852E-3</v>
      </c>
      <c r="AX12">
        <f t="shared" si="43"/>
        <v>8</v>
      </c>
      <c r="AY12" s="34">
        <v>5.5279159756769842E-5</v>
      </c>
      <c r="BF12" s="34">
        <f t="shared" si="44"/>
        <v>2.0298514300334526E-5</v>
      </c>
      <c r="BG12">
        <v>9</v>
      </c>
    </row>
    <row r="13" spans="1:59">
      <c r="A13" s="2">
        <f t="shared" ca="1" si="2"/>
        <v>151</v>
      </c>
      <c r="B13" s="1">
        <f t="shared" ca="1" si="3"/>
        <v>1.7476851851851852E-3</v>
      </c>
      <c r="C13" s="5">
        <f t="shared" ca="1" si="18"/>
        <v>0.46837962962962965</v>
      </c>
      <c r="D13" s="18">
        <f t="shared" ca="1" si="0"/>
        <v>0.46837962962962965</v>
      </c>
      <c r="E13" s="21">
        <f t="shared" ca="1" si="19"/>
        <v>0</v>
      </c>
      <c r="F13" s="18">
        <f t="shared" ca="1" si="20"/>
        <v>0.46837962962962965</v>
      </c>
      <c r="G13" s="17">
        <f t="shared" ca="1" si="4"/>
        <v>14</v>
      </c>
      <c r="H13" s="18">
        <f t="shared" ca="1" si="21"/>
        <v>1.6203703703703703E-4</v>
      </c>
      <c r="I13" s="18">
        <f t="shared" ca="1" si="22"/>
        <v>0.46854166666666669</v>
      </c>
      <c r="J13" s="16">
        <f t="shared" ca="1" si="23"/>
        <v>0.46854166666666669</v>
      </c>
      <c r="K13" s="23">
        <f t="shared" ca="1" si="24"/>
        <v>0</v>
      </c>
      <c r="L13" s="16">
        <f t="shared" ca="1" si="25"/>
        <v>0.46854166666666669</v>
      </c>
      <c r="M13" s="15">
        <f t="shared" ca="1" si="5"/>
        <v>10</v>
      </c>
      <c r="N13" s="16">
        <f t="shared" ca="1" si="6"/>
        <v>1.1574074074074075E-4</v>
      </c>
      <c r="O13" s="16">
        <f t="shared" ca="1" si="26"/>
        <v>0.46865740740740741</v>
      </c>
      <c r="P13" s="14">
        <f t="shared" ca="1" si="27"/>
        <v>0.46865740740740741</v>
      </c>
      <c r="Q13" s="23">
        <f t="shared" ca="1" si="28"/>
        <v>0</v>
      </c>
      <c r="R13" s="14">
        <f t="shared" ca="1" si="29"/>
        <v>0.46865740740740741</v>
      </c>
      <c r="S13" s="13">
        <f t="shared" ca="1" si="7"/>
        <v>33</v>
      </c>
      <c r="T13" s="14">
        <f t="shared" ca="1" si="8"/>
        <v>3.8194444444444446E-4</v>
      </c>
      <c r="U13" s="14">
        <f t="shared" ca="1" si="30"/>
        <v>0.46903935185185186</v>
      </c>
      <c r="V13" s="12">
        <f t="shared" ca="1" si="31"/>
        <v>0.46903935185185186</v>
      </c>
      <c r="W13" s="23">
        <f t="shared" ca="1" si="32"/>
        <v>0</v>
      </c>
      <c r="X13" s="12">
        <f t="shared" ca="1" si="33"/>
        <v>0.46903935185185186</v>
      </c>
      <c r="Y13" s="11">
        <f t="shared" ca="1" si="9"/>
        <v>37</v>
      </c>
      <c r="Z13" s="12">
        <f t="shared" ca="1" si="10"/>
        <v>4.2824074074074075E-4</v>
      </c>
      <c r="AA13" s="12">
        <f t="shared" ca="1" si="34"/>
        <v>0.46946759259259258</v>
      </c>
      <c r="AB13" s="10">
        <f t="shared" ca="1" si="35"/>
        <v>0.46946759259259258</v>
      </c>
      <c r="AC13" s="23">
        <f t="shared" ca="1" si="36"/>
        <v>0</v>
      </c>
      <c r="AD13" s="10">
        <f t="shared" ca="1" si="37"/>
        <v>0.46946759259259258</v>
      </c>
      <c r="AE13" s="9">
        <f t="shared" ca="1" si="11"/>
        <v>53</v>
      </c>
      <c r="AF13" s="10">
        <f t="shared" ca="1" si="12"/>
        <v>6.134259259259259E-4</v>
      </c>
      <c r="AG13" s="10">
        <f t="shared" ca="1" si="38"/>
        <v>0.47008101851851852</v>
      </c>
      <c r="AH13" s="9" t="s">
        <v>69</v>
      </c>
      <c r="AI13" s="8">
        <f t="shared" ca="1" si="39"/>
        <v>0.47008101851851852</v>
      </c>
      <c r="AJ13" s="23">
        <f t="shared" ca="1" si="40"/>
        <v>0</v>
      </c>
      <c r="AK13" s="8">
        <f t="shared" ca="1" si="45"/>
        <v>0.47008101851851852</v>
      </c>
      <c r="AL13" s="7">
        <f t="shared" ca="1" si="13"/>
        <v>16</v>
      </c>
      <c r="AM13" s="8">
        <f t="shared" ca="1" si="14"/>
        <v>1.8518518518518518E-4</v>
      </c>
      <c r="AN13" s="8">
        <f t="shared" ca="1" si="15"/>
        <v>0.4702662037037037</v>
      </c>
      <c r="AO13" s="7" t="s">
        <v>74</v>
      </c>
      <c r="AP13" s="1">
        <f t="shared" ca="1" si="41"/>
        <v>0</v>
      </c>
      <c r="AQ13" s="1">
        <f t="shared" ca="1" si="1"/>
        <v>1.8865740740740739E-3</v>
      </c>
      <c r="AR13">
        <f t="shared" ca="1" si="16"/>
        <v>1</v>
      </c>
      <c r="AS13" s="33">
        <f t="shared" ca="1" si="42"/>
        <v>0</v>
      </c>
      <c r="AT13" s="33">
        <f t="shared" ca="1" si="17"/>
        <v>1.8865740740740739E-3</v>
      </c>
      <c r="AX13">
        <f t="shared" si="43"/>
        <v>9</v>
      </c>
      <c r="AY13" s="34">
        <v>3.0338103254770179E-5</v>
      </c>
      <c r="BF13" s="34">
        <f t="shared" si="44"/>
        <v>2.1231133423689957E-5</v>
      </c>
      <c r="BG13">
        <v>21</v>
      </c>
    </row>
    <row r="14" spans="1:59">
      <c r="A14" s="2">
        <f t="shared" ca="1" si="2"/>
        <v>63</v>
      </c>
      <c r="B14" s="1">
        <f t="shared" ca="1" si="3"/>
        <v>7.291666666666667E-4</v>
      </c>
      <c r="C14" s="5">
        <f t="shared" ca="1" si="18"/>
        <v>0.46910879629629632</v>
      </c>
      <c r="D14" s="18">
        <f t="shared" ca="1" si="0"/>
        <v>0.46910879629629632</v>
      </c>
      <c r="E14" s="21">
        <f t="shared" ca="1" si="19"/>
        <v>0</v>
      </c>
      <c r="F14" s="18">
        <f t="shared" ca="1" si="20"/>
        <v>0.46910879629629632</v>
      </c>
      <c r="G14" s="17">
        <f t="shared" ca="1" si="4"/>
        <v>17</v>
      </c>
      <c r="H14" s="18">
        <f t="shared" ca="1" si="21"/>
        <v>1.9675925925925926E-4</v>
      </c>
      <c r="I14" s="18">
        <f t="shared" ca="1" si="22"/>
        <v>0.46930555555555559</v>
      </c>
      <c r="J14" s="16">
        <f t="shared" ca="1" si="23"/>
        <v>0.46930555555555559</v>
      </c>
      <c r="K14" s="23">
        <f t="shared" ca="1" si="24"/>
        <v>0</v>
      </c>
      <c r="L14" s="16">
        <f t="shared" ca="1" si="25"/>
        <v>0.46930555555555559</v>
      </c>
      <c r="M14" s="15">
        <f t="shared" ca="1" si="5"/>
        <v>20</v>
      </c>
      <c r="N14" s="16">
        <f t="shared" ca="1" si="6"/>
        <v>2.3148148148148149E-4</v>
      </c>
      <c r="O14" s="16">
        <f t="shared" ca="1" si="26"/>
        <v>0.46953703703703709</v>
      </c>
      <c r="P14" s="14">
        <f t="shared" ca="1" si="27"/>
        <v>0.46953703703703709</v>
      </c>
      <c r="Q14" s="23">
        <f t="shared" ca="1" si="28"/>
        <v>0</v>
      </c>
      <c r="R14" s="14">
        <f t="shared" ca="1" si="29"/>
        <v>0.46953703703703709</v>
      </c>
      <c r="S14" s="13">
        <f t="shared" ca="1" si="7"/>
        <v>29</v>
      </c>
      <c r="T14" s="14">
        <f t="shared" ca="1" si="8"/>
        <v>3.3564814814814812E-4</v>
      </c>
      <c r="U14" s="14">
        <f t="shared" ca="1" si="30"/>
        <v>0.46987268518518521</v>
      </c>
      <c r="V14" s="12">
        <f t="shared" ca="1" si="31"/>
        <v>0.46987268518518521</v>
      </c>
      <c r="W14" s="23">
        <f t="shared" ca="1" si="32"/>
        <v>0</v>
      </c>
      <c r="X14" s="12">
        <f t="shared" ca="1" si="33"/>
        <v>0.46987268518518521</v>
      </c>
      <c r="Y14" s="11">
        <f t="shared" ca="1" si="9"/>
        <v>41</v>
      </c>
      <c r="Z14" s="12">
        <f t="shared" ca="1" si="10"/>
        <v>4.7453703703703704E-4</v>
      </c>
      <c r="AA14" s="12">
        <f t="shared" ca="1" si="34"/>
        <v>0.47034722222222225</v>
      </c>
      <c r="AB14" s="10">
        <f t="shared" ca="1" si="35"/>
        <v>0.47034722222222225</v>
      </c>
      <c r="AC14" s="23">
        <f t="shared" ca="1" si="36"/>
        <v>0</v>
      </c>
      <c r="AD14" s="10">
        <f t="shared" ca="1" si="37"/>
        <v>0.47034722222222225</v>
      </c>
      <c r="AE14" s="9">
        <f t="shared" ca="1" si="11"/>
        <v>5</v>
      </c>
      <c r="AF14" s="10">
        <f t="shared" ca="1" si="12"/>
        <v>5.7870370370370373E-5</v>
      </c>
      <c r="AG14" s="10">
        <f t="shared" ca="1" si="38"/>
        <v>0.47040509259259261</v>
      </c>
      <c r="AH14" s="9" t="s">
        <v>73</v>
      </c>
      <c r="AI14" s="8">
        <f t="shared" ca="1" si="39"/>
        <v>0.47040509259259261</v>
      </c>
      <c r="AJ14" s="23">
        <f t="shared" ca="1" si="40"/>
        <v>0</v>
      </c>
      <c r="AK14" s="8">
        <f t="shared" ca="1" si="45"/>
        <v>0.47040509259259261</v>
      </c>
      <c r="AL14" s="7">
        <f t="shared" ca="1" si="13"/>
        <v>40</v>
      </c>
      <c r="AM14" s="8">
        <f t="shared" ca="1" si="14"/>
        <v>4.6296296296296298E-4</v>
      </c>
      <c r="AN14" s="8">
        <f t="shared" ca="1" si="15"/>
        <v>0.47086805555555555</v>
      </c>
      <c r="AO14" s="7" t="s">
        <v>70</v>
      </c>
      <c r="AP14" s="1">
        <f t="shared" ca="1" si="41"/>
        <v>0</v>
      </c>
      <c r="AQ14" s="1">
        <f t="shared" ca="1" si="1"/>
        <v>1.7592592592592595E-3</v>
      </c>
      <c r="AR14">
        <f t="shared" ca="1" si="16"/>
        <v>1</v>
      </c>
      <c r="AS14" s="33">
        <f t="shared" ca="1" si="42"/>
        <v>0</v>
      </c>
      <c r="AT14" s="33">
        <f t="shared" ca="1" si="17"/>
        <v>1.7592592592592595E-3</v>
      </c>
      <c r="AX14">
        <f t="shared" si="43"/>
        <v>10</v>
      </c>
      <c r="AY14" s="34">
        <v>3.2453936348408202E-5</v>
      </c>
      <c r="BF14" s="34">
        <f t="shared" si="44"/>
        <v>2.2163752547045388E-5</v>
      </c>
      <c r="BG14">
        <v>19</v>
      </c>
    </row>
    <row r="15" spans="1:59">
      <c r="A15" s="2">
        <f t="shared" ca="1" si="2"/>
        <v>46</v>
      </c>
      <c r="B15" s="1">
        <f t="shared" ca="1" si="3"/>
        <v>5.3240740740740744E-4</v>
      </c>
      <c r="C15" s="5">
        <f t="shared" ca="1" si="18"/>
        <v>0.46964120370370371</v>
      </c>
      <c r="D15" s="18">
        <f t="shared" ca="1" si="0"/>
        <v>0.46964120370370371</v>
      </c>
      <c r="E15" s="21">
        <f t="shared" ca="1" si="19"/>
        <v>0</v>
      </c>
      <c r="F15" s="18">
        <f t="shared" ca="1" si="20"/>
        <v>0.46964120370370371</v>
      </c>
      <c r="G15" s="17">
        <f t="shared" ca="1" si="4"/>
        <v>15</v>
      </c>
      <c r="H15" s="18">
        <f t="shared" ca="1" si="21"/>
        <v>1.7361111111111112E-4</v>
      </c>
      <c r="I15" s="18">
        <f t="shared" ca="1" si="22"/>
        <v>0.46981481481481485</v>
      </c>
      <c r="J15" s="16">
        <f t="shared" ca="1" si="23"/>
        <v>0.46981481481481485</v>
      </c>
      <c r="K15" s="23">
        <f t="shared" ca="1" si="24"/>
        <v>0</v>
      </c>
      <c r="L15" s="16">
        <f t="shared" ca="1" si="25"/>
        <v>0.46981481481481485</v>
      </c>
      <c r="M15" s="15">
        <f t="shared" ca="1" si="5"/>
        <v>25</v>
      </c>
      <c r="N15" s="16">
        <f t="shared" ca="1" si="6"/>
        <v>2.8935185185185184E-4</v>
      </c>
      <c r="O15" s="16">
        <f t="shared" ca="1" si="26"/>
        <v>0.47010416666666671</v>
      </c>
      <c r="P15" s="14">
        <f t="shared" ca="1" si="27"/>
        <v>0.47010416666666671</v>
      </c>
      <c r="Q15" s="23">
        <f t="shared" ca="1" si="28"/>
        <v>0</v>
      </c>
      <c r="R15" s="14">
        <f t="shared" ca="1" si="29"/>
        <v>0.47010416666666671</v>
      </c>
      <c r="S15" s="13">
        <f t="shared" ca="1" si="7"/>
        <v>27</v>
      </c>
      <c r="T15" s="14">
        <f t="shared" ca="1" si="8"/>
        <v>3.1250000000000001E-4</v>
      </c>
      <c r="U15" s="14">
        <f t="shared" ca="1" si="30"/>
        <v>0.47041666666666671</v>
      </c>
      <c r="V15" s="12">
        <f t="shared" ca="1" si="31"/>
        <v>0.47041666666666671</v>
      </c>
      <c r="W15" s="23">
        <f t="shared" ca="1" si="32"/>
        <v>0</v>
      </c>
      <c r="X15" s="12">
        <f t="shared" ca="1" si="33"/>
        <v>0.47041666666666671</v>
      </c>
      <c r="Y15" s="11">
        <f t="shared" ca="1" si="9"/>
        <v>28</v>
      </c>
      <c r="Z15" s="12">
        <f t="shared" ca="1" si="10"/>
        <v>3.2407407407407406E-4</v>
      </c>
      <c r="AA15" s="12">
        <f t="shared" ca="1" si="34"/>
        <v>0.47074074074074079</v>
      </c>
      <c r="AB15" s="10">
        <f t="shared" ca="1" si="35"/>
        <v>0.47074074074074079</v>
      </c>
      <c r="AC15" s="23">
        <f t="shared" ca="1" si="36"/>
        <v>0</v>
      </c>
      <c r="AD15" s="10">
        <f t="shared" ca="1" si="37"/>
        <v>0.47074074074074079</v>
      </c>
      <c r="AE15" s="9">
        <f t="shared" ca="1" si="11"/>
        <v>33</v>
      </c>
      <c r="AF15" s="10">
        <f t="shared" ca="1" si="12"/>
        <v>3.8194444444444446E-4</v>
      </c>
      <c r="AG15" s="10">
        <f t="shared" ca="1" si="38"/>
        <v>0.47112268518518524</v>
      </c>
      <c r="AH15" s="9" t="s">
        <v>69</v>
      </c>
      <c r="AI15" s="8">
        <f t="shared" ca="1" si="39"/>
        <v>0.47112268518518524</v>
      </c>
      <c r="AJ15" s="23">
        <f t="shared" ca="1" si="40"/>
        <v>0</v>
      </c>
      <c r="AK15" s="8">
        <f t="shared" ca="1" si="45"/>
        <v>0.47112268518518524</v>
      </c>
      <c r="AL15" s="7">
        <f t="shared" ca="1" si="13"/>
        <v>19</v>
      </c>
      <c r="AM15" s="8">
        <f t="shared" ca="1" si="14"/>
        <v>2.199074074074074E-4</v>
      </c>
      <c r="AN15" s="8">
        <f t="shared" ca="1" si="15"/>
        <v>0.47134259259259265</v>
      </c>
      <c r="AO15" s="7" t="s">
        <v>74</v>
      </c>
      <c r="AP15" s="1">
        <f t="shared" ca="1" si="41"/>
        <v>0</v>
      </c>
      <c r="AQ15" s="1">
        <f t="shared" ca="1" si="1"/>
        <v>1.701388888888889E-3</v>
      </c>
      <c r="AR15">
        <f t="shared" ca="1" si="16"/>
        <v>1</v>
      </c>
      <c r="AS15" s="33">
        <f t="shared" ca="1" si="42"/>
        <v>0</v>
      </c>
      <c r="AT15" s="33">
        <f t="shared" ca="1" si="17"/>
        <v>1.701388888888889E-3</v>
      </c>
      <c r="AX15">
        <f t="shared" si="43"/>
        <v>11</v>
      </c>
      <c r="AY15" s="34">
        <v>3.5368490317727288E-5</v>
      </c>
      <c r="BF15" s="34">
        <f t="shared" si="44"/>
        <v>2.309637167040082E-5</v>
      </c>
      <c r="BG15">
        <v>17</v>
      </c>
    </row>
    <row r="16" spans="1:59">
      <c r="A16" s="2">
        <f t="shared" ca="1" si="2"/>
        <v>76</v>
      </c>
      <c r="B16" s="1">
        <f t="shared" ca="1" si="3"/>
        <v>8.7962962962962962E-4</v>
      </c>
      <c r="C16" s="5">
        <f t="shared" ca="1" si="18"/>
        <v>0.47052083333333333</v>
      </c>
      <c r="D16" s="18">
        <f t="shared" ca="1" si="0"/>
        <v>0.47052083333333333</v>
      </c>
      <c r="E16" s="21">
        <f t="shared" ca="1" si="19"/>
        <v>0</v>
      </c>
      <c r="F16" s="18">
        <f t="shared" ca="1" si="20"/>
        <v>0.47052083333333333</v>
      </c>
      <c r="G16" s="17">
        <f t="shared" ca="1" si="4"/>
        <v>13</v>
      </c>
      <c r="H16" s="18">
        <f t="shared" ca="1" si="21"/>
        <v>1.5046296296296297E-4</v>
      </c>
      <c r="I16" s="18">
        <f t="shared" ca="1" si="22"/>
        <v>0.47067129629629628</v>
      </c>
      <c r="J16" s="16">
        <f t="shared" ca="1" si="23"/>
        <v>0.47067129629629628</v>
      </c>
      <c r="K16" s="23">
        <f t="shared" ca="1" si="24"/>
        <v>0</v>
      </c>
      <c r="L16" s="16">
        <f t="shared" ca="1" si="25"/>
        <v>0.47067129629629628</v>
      </c>
      <c r="M16" s="15">
        <f t="shared" ca="1" si="5"/>
        <v>14</v>
      </c>
      <c r="N16" s="16">
        <f t="shared" ca="1" si="6"/>
        <v>1.6203703703703703E-4</v>
      </c>
      <c r="O16" s="16">
        <f t="shared" ca="1" si="26"/>
        <v>0.47083333333333333</v>
      </c>
      <c r="P16" s="14">
        <f t="shared" ca="1" si="27"/>
        <v>0.47083333333333333</v>
      </c>
      <c r="Q16" s="23">
        <f t="shared" ca="1" si="28"/>
        <v>0</v>
      </c>
      <c r="R16" s="14">
        <f t="shared" ca="1" si="29"/>
        <v>0.47083333333333333</v>
      </c>
      <c r="S16" s="13">
        <f t="shared" ca="1" si="7"/>
        <v>16</v>
      </c>
      <c r="T16" s="14">
        <f t="shared" ca="1" si="8"/>
        <v>1.8518518518518518E-4</v>
      </c>
      <c r="U16" s="14">
        <f t="shared" ca="1" si="30"/>
        <v>0.4710185185185185</v>
      </c>
      <c r="V16" s="12">
        <f t="shared" ca="1" si="31"/>
        <v>0.4710185185185185</v>
      </c>
      <c r="W16" s="23">
        <f t="shared" ca="1" si="32"/>
        <v>0</v>
      </c>
      <c r="X16" s="12">
        <f t="shared" ca="1" si="33"/>
        <v>0.4710185185185185</v>
      </c>
      <c r="Y16" s="11">
        <f t="shared" ca="1" si="9"/>
        <v>27</v>
      </c>
      <c r="Z16" s="12">
        <f t="shared" ca="1" si="10"/>
        <v>3.1250000000000001E-4</v>
      </c>
      <c r="AA16" s="12">
        <f t="shared" ca="1" si="34"/>
        <v>0.4713310185185185</v>
      </c>
      <c r="AB16" s="10">
        <f t="shared" ca="1" si="35"/>
        <v>0.4713310185185185</v>
      </c>
      <c r="AC16" s="23">
        <f t="shared" ca="1" si="36"/>
        <v>0</v>
      </c>
      <c r="AD16" s="10">
        <f t="shared" ca="1" si="37"/>
        <v>0.4713310185185185</v>
      </c>
      <c r="AE16" s="9">
        <f t="shared" ca="1" si="11"/>
        <v>36</v>
      </c>
      <c r="AF16" s="10">
        <f t="shared" ca="1" si="12"/>
        <v>4.1666666666666669E-4</v>
      </c>
      <c r="AG16" s="10">
        <f t="shared" ca="1" si="38"/>
        <v>0.47174768518518517</v>
      </c>
      <c r="AH16" s="9" t="s">
        <v>69</v>
      </c>
      <c r="AI16" s="8">
        <f t="shared" ca="1" si="39"/>
        <v>0.47174768518518517</v>
      </c>
      <c r="AJ16" s="23">
        <f t="shared" ca="1" si="40"/>
        <v>0</v>
      </c>
      <c r="AK16" s="8">
        <f t="shared" ca="1" si="45"/>
        <v>0.47174768518518517</v>
      </c>
      <c r="AL16" s="7">
        <f t="shared" ca="1" si="13"/>
        <v>22</v>
      </c>
      <c r="AM16" s="8">
        <f t="shared" ca="1" si="14"/>
        <v>2.5462962962962961E-4</v>
      </c>
      <c r="AN16" s="8">
        <f t="shared" ca="1" si="15"/>
        <v>0.47200231481481481</v>
      </c>
      <c r="AO16" s="7" t="s">
        <v>74</v>
      </c>
      <c r="AP16" s="1">
        <f t="shared" ca="1" si="41"/>
        <v>0</v>
      </c>
      <c r="AQ16" s="1">
        <f t="shared" ca="1" si="1"/>
        <v>1.4814814814814816E-3</v>
      </c>
      <c r="AR16">
        <f t="shared" ca="1" si="16"/>
        <v>1</v>
      </c>
      <c r="AS16" s="33">
        <f t="shared" ca="1" si="42"/>
        <v>0</v>
      </c>
      <c r="AT16" s="33">
        <f t="shared" ca="1" si="17"/>
        <v>1.4814814814814816E-3</v>
      </c>
      <c r="AX16">
        <f t="shared" si="43"/>
        <v>12</v>
      </c>
      <c r="AY16" s="34">
        <v>4.7765087422444305E-5</v>
      </c>
      <c r="BF16" s="34">
        <f t="shared" si="44"/>
        <v>2.4028990793756251E-5</v>
      </c>
      <c r="BG16">
        <v>20</v>
      </c>
    </row>
    <row r="17" spans="1:59">
      <c r="A17" s="2">
        <f t="shared" ca="1" si="2"/>
        <v>191</v>
      </c>
      <c r="B17" s="1">
        <f t="shared" ca="1" si="3"/>
        <v>2.2106481481481482E-3</v>
      </c>
      <c r="C17" s="5">
        <f t="shared" ca="1" si="18"/>
        <v>0.47273148148148147</v>
      </c>
      <c r="D17" s="18">
        <f t="shared" ca="1" si="0"/>
        <v>0.47273148148148147</v>
      </c>
      <c r="E17" s="21">
        <f t="shared" ca="1" si="19"/>
        <v>0</v>
      </c>
      <c r="F17" s="18">
        <f t="shared" ca="1" si="20"/>
        <v>0.47273148148148147</v>
      </c>
      <c r="G17" s="17">
        <f t="shared" ca="1" si="4"/>
        <v>17</v>
      </c>
      <c r="H17" s="18">
        <f t="shared" ca="1" si="21"/>
        <v>1.9675925925925926E-4</v>
      </c>
      <c r="I17" s="18">
        <f t="shared" ca="1" si="22"/>
        <v>0.47292824074074075</v>
      </c>
      <c r="J17" s="16">
        <f t="shared" ca="1" si="23"/>
        <v>0.47292824074074075</v>
      </c>
      <c r="K17" s="23">
        <f t="shared" ca="1" si="24"/>
        <v>0</v>
      </c>
      <c r="L17" s="16">
        <f t="shared" ca="1" si="25"/>
        <v>0.47292824074074075</v>
      </c>
      <c r="M17" s="15">
        <f t="shared" ca="1" si="5"/>
        <v>12</v>
      </c>
      <c r="N17" s="16">
        <f t="shared" ca="1" si="6"/>
        <v>1.3888888888888889E-4</v>
      </c>
      <c r="O17" s="16">
        <f t="shared" ca="1" si="26"/>
        <v>0.47306712962962966</v>
      </c>
      <c r="P17" s="14">
        <f t="shared" ca="1" si="27"/>
        <v>0.47306712962962966</v>
      </c>
      <c r="Q17" s="23">
        <f t="shared" ca="1" si="28"/>
        <v>0</v>
      </c>
      <c r="R17" s="14">
        <f t="shared" ca="1" si="29"/>
        <v>0.47306712962962966</v>
      </c>
      <c r="S17" s="13">
        <f t="shared" ca="1" si="7"/>
        <v>34</v>
      </c>
      <c r="T17" s="14">
        <f t="shared" ca="1" si="8"/>
        <v>3.9351851851851852E-4</v>
      </c>
      <c r="U17" s="14">
        <f t="shared" ca="1" si="30"/>
        <v>0.4734606481481482</v>
      </c>
      <c r="V17" s="12">
        <f t="shared" ca="1" si="31"/>
        <v>0.4734606481481482</v>
      </c>
      <c r="W17" s="23">
        <f t="shared" ca="1" si="32"/>
        <v>0</v>
      </c>
      <c r="X17" s="12">
        <f t="shared" ca="1" si="33"/>
        <v>0.4734606481481482</v>
      </c>
      <c r="Y17" s="11">
        <f t="shared" ca="1" si="9"/>
        <v>37</v>
      </c>
      <c r="Z17" s="12">
        <f t="shared" ca="1" si="10"/>
        <v>4.2824074074074075E-4</v>
      </c>
      <c r="AA17" s="12">
        <f t="shared" ca="1" si="34"/>
        <v>0.47388888888888892</v>
      </c>
      <c r="AB17" s="10">
        <f t="shared" ca="1" si="35"/>
        <v>0.47388888888888892</v>
      </c>
      <c r="AC17" s="23">
        <f t="shared" ca="1" si="36"/>
        <v>0</v>
      </c>
      <c r="AD17" s="10">
        <f t="shared" ca="1" si="37"/>
        <v>0.47388888888888892</v>
      </c>
      <c r="AE17" s="9">
        <f t="shared" ca="1" si="11"/>
        <v>32</v>
      </c>
      <c r="AF17" s="10">
        <f t="shared" ca="1" si="12"/>
        <v>3.7037037037037035E-4</v>
      </c>
      <c r="AG17" s="10">
        <f t="shared" ca="1" si="38"/>
        <v>0.47425925925925927</v>
      </c>
      <c r="AH17" s="9" t="s">
        <v>69</v>
      </c>
      <c r="AI17" s="8">
        <f t="shared" ca="1" si="39"/>
        <v>0.47425925925925927</v>
      </c>
      <c r="AJ17" s="23">
        <f t="shared" ca="1" si="40"/>
        <v>0</v>
      </c>
      <c r="AK17" s="8">
        <f t="shared" ca="1" si="45"/>
        <v>0.47425925925925927</v>
      </c>
      <c r="AL17" s="7">
        <f t="shared" ca="1" si="13"/>
        <v>16</v>
      </c>
      <c r="AM17" s="8">
        <f t="shared" ca="1" si="14"/>
        <v>1.8518518518518518E-4</v>
      </c>
      <c r="AN17" s="8">
        <f t="shared" ca="1" si="15"/>
        <v>0.47444444444444445</v>
      </c>
      <c r="AO17" s="7" t="s">
        <v>74</v>
      </c>
      <c r="AP17" s="1">
        <f t="shared" ca="1" si="41"/>
        <v>0</v>
      </c>
      <c r="AQ17" s="1">
        <f t="shared" ca="1" si="1"/>
        <v>1.712962962962963E-3</v>
      </c>
      <c r="AR17">
        <f t="shared" ca="1" si="16"/>
        <v>1</v>
      </c>
      <c r="AS17" s="33">
        <f t="shared" ca="1" si="42"/>
        <v>0</v>
      </c>
      <c r="AT17" s="33">
        <f t="shared" ca="1" si="17"/>
        <v>1.712962962962963E-3</v>
      </c>
      <c r="AX17">
        <f t="shared" si="43"/>
        <v>13</v>
      </c>
      <c r="AY17" s="34">
        <v>3.54308390022683E-5</v>
      </c>
      <c r="BF17" s="34">
        <f t="shared" si="44"/>
        <v>2.4961609917111682E-5</v>
      </c>
      <c r="BG17">
        <v>26</v>
      </c>
    </row>
    <row r="18" spans="1:59">
      <c r="A18" s="2">
        <f t="shared" ca="1" si="2"/>
        <v>199</v>
      </c>
      <c r="B18" s="1">
        <f t="shared" ca="1" si="3"/>
        <v>2.3032407407407407E-3</v>
      </c>
      <c r="C18" s="5">
        <f t="shared" ca="1" si="18"/>
        <v>0.47503472222222221</v>
      </c>
      <c r="D18" s="18">
        <f t="shared" ca="1" si="0"/>
        <v>0.47503472222222221</v>
      </c>
      <c r="E18" s="21">
        <f t="shared" ca="1" si="19"/>
        <v>0</v>
      </c>
      <c r="F18" s="18">
        <f t="shared" ca="1" si="20"/>
        <v>0.47503472222222221</v>
      </c>
      <c r="G18" s="17">
        <f t="shared" ca="1" si="4"/>
        <v>6</v>
      </c>
      <c r="H18" s="18">
        <f t="shared" ca="1" si="21"/>
        <v>6.9444444444444444E-5</v>
      </c>
      <c r="I18" s="18">
        <f t="shared" ca="1" si="22"/>
        <v>0.47510416666666666</v>
      </c>
      <c r="J18" s="16">
        <f t="shared" ca="1" si="23"/>
        <v>0.47510416666666666</v>
      </c>
      <c r="K18" s="23">
        <f t="shared" ca="1" si="24"/>
        <v>0</v>
      </c>
      <c r="L18" s="16">
        <f t="shared" ca="1" si="25"/>
        <v>0.47510416666666666</v>
      </c>
      <c r="M18" s="15">
        <f t="shared" ca="1" si="5"/>
        <v>14</v>
      </c>
      <c r="N18" s="16">
        <f t="shared" ca="1" si="6"/>
        <v>1.6203703703703703E-4</v>
      </c>
      <c r="O18" s="16">
        <f t="shared" ca="1" si="26"/>
        <v>0.4752662037037037</v>
      </c>
      <c r="P18" s="14">
        <f t="shared" ca="1" si="27"/>
        <v>0.4752662037037037</v>
      </c>
      <c r="Q18" s="23">
        <f t="shared" ca="1" si="28"/>
        <v>0</v>
      </c>
      <c r="R18" s="14">
        <f t="shared" ca="1" si="29"/>
        <v>0.4752662037037037</v>
      </c>
      <c r="S18" s="13">
        <f t="shared" ca="1" si="7"/>
        <v>14</v>
      </c>
      <c r="T18" s="14">
        <f t="shared" ca="1" si="8"/>
        <v>1.6203703703703703E-4</v>
      </c>
      <c r="U18" s="14">
        <f t="shared" ca="1" si="30"/>
        <v>0.47542824074074075</v>
      </c>
      <c r="V18" s="12">
        <f t="shared" ca="1" si="31"/>
        <v>0.47542824074074075</v>
      </c>
      <c r="W18" s="23">
        <f t="shared" ca="1" si="32"/>
        <v>0</v>
      </c>
      <c r="X18" s="12">
        <f t="shared" ca="1" si="33"/>
        <v>0.47542824074074075</v>
      </c>
      <c r="Y18" s="11">
        <f t="shared" ca="1" si="9"/>
        <v>23</v>
      </c>
      <c r="Z18" s="12">
        <f t="shared" ca="1" si="10"/>
        <v>2.6620370370370372E-4</v>
      </c>
      <c r="AA18" s="12">
        <f t="shared" ca="1" si="34"/>
        <v>0.47569444444444448</v>
      </c>
      <c r="AB18" s="10">
        <f t="shared" ca="1" si="35"/>
        <v>0.47569444444444448</v>
      </c>
      <c r="AC18" s="23">
        <f t="shared" ca="1" si="36"/>
        <v>0</v>
      </c>
      <c r="AD18" s="10">
        <f t="shared" ca="1" si="37"/>
        <v>0.47569444444444448</v>
      </c>
      <c r="AE18" s="9">
        <f t="shared" ca="1" si="11"/>
        <v>31</v>
      </c>
      <c r="AF18" s="10">
        <f t="shared" ca="1" si="12"/>
        <v>3.5879629629629629E-4</v>
      </c>
      <c r="AG18" s="10">
        <f t="shared" ca="1" si="38"/>
        <v>0.47605324074074079</v>
      </c>
      <c r="AH18" s="9" t="s">
        <v>69</v>
      </c>
      <c r="AI18" s="8">
        <f t="shared" ca="1" si="39"/>
        <v>0.47605324074074079</v>
      </c>
      <c r="AJ18" s="23">
        <f t="shared" ca="1" si="40"/>
        <v>0</v>
      </c>
      <c r="AK18" s="8">
        <f t="shared" ca="1" si="45"/>
        <v>0.47605324074074079</v>
      </c>
      <c r="AL18" s="7">
        <f t="shared" ca="1" si="13"/>
        <v>13</v>
      </c>
      <c r="AM18" s="8">
        <f t="shared" ca="1" si="14"/>
        <v>1.5046296296296297E-4</v>
      </c>
      <c r="AN18" s="8">
        <f t="shared" ca="1" si="15"/>
        <v>0.47620370370370374</v>
      </c>
      <c r="AO18" s="7" t="s">
        <v>74</v>
      </c>
      <c r="AP18" s="1">
        <f t="shared" ca="1" si="41"/>
        <v>0</v>
      </c>
      <c r="AQ18" s="1">
        <f t="shared" ca="1" si="1"/>
        <v>1.1689814814814813E-3</v>
      </c>
      <c r="AR18">
        <f t="shared" ca="1" si="16"/>
        <v>1</v>
      </c>
      <c r="AS18" s="33">
        <f t="shared" ca="1" si="42"/>
        <v>0</v>
      </c>
      <c r="AT18" s="33">
        <f t="shared" ca="1" si="17"/>
        <v>1.1689814814814813E-3</v>
      </c>
      <c r="AX18">
        <f t="shared" si="43"/>
        <v>14</v>
      </c>
      <c r="AY18" s="34">
        <v>4.2419266557197662E-5</v>
      </c>
      <c r="BF18" s="34">
        <f t="shared" si="44"/>
        <v>2.5894229040467114E-5</v>
      </c>
      <c r="BG18">
        <v>28</v>
      </c>
    </row>
    <row r="19" spans="1:59">
      <c r="A19" s="2">
        <f t="shared" ca="1" si="2"/>
        <v>105</v>
      </c>
      <c r="B19" s="1">
        <f t="shared" ca="1" si="3"/>
        <v>1.2152777777777778E-3</v>
      </c>
      <c r="C19" s="5">
        <f t="shared" ca="1" si="18"/>
        <v>0.47625000000000001</v>
      </c>
      <c r="D19" s="18">
        <f t="shared" ca="1" si="0"/>
        <v>0.47625000000000001</v>
      </c>
      <c r="E19" s="21">
        <f t="shared" ca="1" si="19"/>
        <v>0</v>
      </c>
      <c r="F19" s="18">
        <f t="shared" ca="1" si="20"/>
        <v>0.47625000000000001</v>
      </c>
      <c r="G19" s="17">
        <f t="shared" ca="1" si="4"/>
        <v>17</v>
      </c>
      <c r="H19" s="18">
        <f t="shared" ca="1" si="21"/>
        <v>1.9675925925925926E-4</v>
      </c>
      <c r="I19" s="18">
        <f t="shared" ca="1" si="22"/>
        <v>0.47644675925925928</v>
      </c>
      <c r="J19" s="16">
        <f t="shared" ca="1" si="23"/>
        <v>0.47644675925925928</v>
      </c>
      <c r="K19" s="23">
        <f t="shared" ca="1" si="24"/>
        <v>0</v>
      </c>
      <c r="L19" s="16">
        <f t="shared" ca="1" si="25"/>
        <v>0.47644675925925928</v>
      </c>
      <c r="M19" s="15">
        <f t="shared" ca="1" si="5"/>
        <v>15</v>
      </c>
      <c r="N19" s="16">
        <f t="shared" ca="1" si="6"/>
        <v>1.7361111111111112E-4</v>
      </c>
      <c r="O19" s="16">
        <f t="shared" ca="1" si="26"/>
        <v>0.47662037037037042</v>
      </c>
      <c r="P19" s="14">
        <f t="shared" ca="1" si="27"/>
        <v>0.47662037037037042</v>
      </c>
      <c r="Q19" s="23">
        <f t="shared" ca="1" si="28"/>
        <v>0</v>
      </c>
      <c r="R19" s="14">
        <f t="shared" ca="1" si="29"/>
        <v>0.47662037037037042</v>
      </c>
      <c r="S19" s="13">
        <f t="shared" ca="1" si="7"/>
        <v>21</v>
      </c>
      <c r="T19" s="14">
        <f t="shared" ca="1" si="8"/>
        <v>2.4305555555555555E-4</v>
      </c>
      <c r="U19" s="14">
        <f t="shared" ca="1" si="30"/>
        <v>0.47686342592592595</v>
      </c>
      <c r="V19" s="12">
        <f t="shared" ca="1" si="31"/>
        <v>0.47686342592592595</v>
      </c>
      <c r="W19" s="23">
        <f t="shared" ca="1" si="32"/>
        <v>0</v>
      </c>
      <c r="X19" s="12">
        <f t="shared" ca="1" si="33"/>
        <v>0.47686342592592595</v>
      </c>
      <c r="Y19" s="11">
        <f t="shared" ca="1" si="9"/>
        <v>30</v>
      </c>
      <c r="Z19" s="12">
        <f t="shared" ca="1" si="10"/>
        <v>3.4722222222222224E-4</v>
      </c>
      <c r="AA19" s="12">
        <f t="shared" ca="1" si="34"/>
        <v>0.47721064814814818</v>
      </c>
      <c r="AB19" s="10">
        <f t="shared" ca="1" si="35"/>
        <v>0.47721064814814818</v>
      </c>
      <c r="AC19" s="23">
        <f t="shared" ca="1" si="36"/>
        <v>0</v>
      </c>
      <c r="AD19" s="10">
        <f t="shared" ca="1" si="37"/>
        <v>0.47721064814814818</v>
      </c>
      <c r="AE19" s="9">
        <f t="shared" ca="1" si="11"/>
        <v>8</v>
      </c>
      <c r="AF19" s="10">
        <f t="shared" ca="1" si="12"/>
        <v>9.2592592592592588E-5</v>
      </c>
      <c r="AG19" s="10">
        <f t="shared" ca="1" si="38"/>
        <v>0.47730324074074076</v>
      </c>
      <c r="AH19" s="9" t="s">
        <v>73</v>
      </c>
      <c r="AI19" s="8">
        <f t="shared" ca="1" si="39"/>
        <v>0.47730324074074076</v>
      </c>
      <c r="AJ19" s="23">
        <f t="shared" ca="1" si="40"/>
        <v>0</v>
      </c>
      <c r="AK19" s="8">
        <f t="shared" ca="1" si="45"/>
        <v>0.47730324074074076</v>
      </c>
      <c r="AL19" s="7">
        <f t="shared" ca="1" si="13"/>
        <v>48</v>
      </c>
      <c r="AM19" s="8">
        <f t="shared" ca="1" si="14"/>
        <v>5.5555555555555556E-4</v>
      </c>
      <c r="AN19" s="8">
        <f t="shared" ca="1" si="15"/>
        <v>0.4778587962962963</v>
      </c>
      <c r="AO19" s="7" t="s">
        <v>70</v>
      </c>
      <c r="AP19" s="1">
        <f t="shared" ca="1" si="41"/>
        <v>0</v>
      </c>
      <c r="AQ19" s="1">
        <f t="shared" ca="1" si="1"/>
        <v>1.6087962962962965E-3</v>
      </c>
      <c r="AR19">
        <f t="shared" ca="1" si="16"/>
        <v>1</v>
      </c>
      <c r="AS19" s="33">
        <f t="shared" ca="1" si="42"/>
        <v>0</v>
      </c>
      <c r="AT19" s="33">
        <f t="shared" ca="1" si="17"/>
        <v>1.6087962962962965E-3</v>
      </c>
      <c r="AX19">
        <f t="shared" si="43"/>
        <v>15</v>
      </c>
      <c r="AY19" s="34">
        <v>3.0338103254769897E-5</v>
      </c>
      <c r="BF19" s="34">
        <f t="shared" si="44"/>
        <v>2.6826848163822545E-5</v>
      </c>
      <c r="BG19">
        <v>34</v>
      </c>
    </row>
    <row r="20" spans="1:59">
      <c r="A20" s="2">
        <f t="shared" ca="1" si="2"/>
        <v>2</v>
      </c>
      <c r="B20" s="1">
        <f t="shared" ca="1" si="3"/>
        <v>2.3148148148148147E-5</v>
      </c>
      <c r="C20" s="5">
        <f t="shared" ca="1" si="18"/>
        <v>0.47627314814814814</v>
      </c>
      <c r="D20" s="18">
        <f t="shared" ca="1" si="0"/>
        <v>0.47627314814814814</v>
      </c>
      <c r="E20" s="21">
        <f t="shared" ca="1" si="19"/>
        <v>1.7361111111113825E-4</v>
      </c>
      <c r="F20" s="18">
        <f t="shared" ca="1" si="20"/>
        <v>0.47644675925925928</v>
      </c>
      <c r="G20" s="17">
        <f t="shared" ca="1" si="4"/>
        <v>7</v>
      </c>
      <c r="H20" s="18">
        <f t="shared" ca="1" si="21"/>
        <v>8.1018518518518516E-5</v>
      </c>
      <c r="I20" s="18">
        <f t="shared" ca="1" si="22"/>
        <v>0.47652777777777777</v>
      </c>
      <c r="J20" s="16">
        <f t="shared" ca="1" si="23"/>
        <v>0.47652777777777777</v>
      </c>
      <c r="K20" s="23">
        <f t="shared" ca="1" si="24"/>
        <v>9.2592592592644074E-5</v>
      </c>
      <c r="L20" s="16">
        <f t="shared" ca="1" si="25"/>
        <v>0.47662037037037042</v>
      </c>
      <c r="M20" s="15">
        <f t="shared" ca="1" si="5"/>
        <v>12</v>
      </c>
      <c r="N20" s="16">
        <f t="shared" ca="1" si="6"/>
        <v>1.3888888888888889E-4</v>
      </c>
      <c r="O20" s="16">
        <f t="shared" ca="1" si="26"/>
        <v>0.47675925925925933</v>
      </c>
      <c r="P20" s="14">
        <f t="shared" ca="1" si="27"/>
        <v>0.47675925925925933</v>
      </c>
      <c r="Q20" s="23">
        <f t="shared" ca="1" si="28"/>
        <v>1.0416666666662744E-4</v>
      </c>
      <c r="R20" s="14">
        <f t="shared" ca="1" si="29"/>
        <v>0.47686342592592595</v>
      </c>
      <c r="S20" s="13">
        <f t="shared" ca="1" si="7"/>
        <v>20</v>
      </c>
      <c r="T20" s="14">
        <f t="shared" ca="1" si="8"/>
        <v>2.3148148148148149E-4</v>
      </c>
      <c r="U20" s="14">
        <f t="shared" ca="1" si="30"/>
        <v>0.47709490740740745</v>
      </c>
      <c r="V20" s="12">
        <f t="shared" ca="1" si="31"/>
        <v>0.47709490740740745</v>
      </c>
      <c r="W20" s="23">
        <f t="shared" ca="1" si="32"/>
        <v>1.1574074074072183E-4</v>
      </c>
      <c r="X20" s="12">
        <f t="shared" ca="1" si="33"/>
        <v>0.47721064814814818</v>
      </c>
      <c r="Y20" s="11">
        <f t="shared" ca="1" si="9"/>
        <v>44</v>
      </c>
      <c r="Z20" s="12">
        <f t="shared" ca="1" si="10"/>
        <v>5.0925925925925921E-4</v>
      </c>
      <c r="AA20" s="12">
        <f t="shared" ca="1" si="34"/>
        <v>0.47771990740740744</v>
      </c>
      <c r="AB20" s="10">
        <f t="shared" ca="1" si="35"/>
        <v>0.47771990740740744</v>
      </c>
      <c r="AC20" s="23">
        <f t="shared" ca="1" si="36"/>
        <v>0</v>
      </c>
      <c r="AD20" s="10">
        <f t="shared" ca="1" si="37"/>
        <v>0.47771990740740744</v>
      </c>
      <c r="AE20" s="9">
        <f t="shared" ca="1" si="11"/>
        <v>46</v>
      </c>
      <c r="AF20" s="10">
        <f t="shared" ca="1" si="12"/>
        <v>5.3240740740740744E-4</v>
      </c>
      <c r="AG20" s="10">
        <f t="shared" ca="1" si="38"/>
        <v>0.47825231481481484</v>
      </c>
      <c r="AH20" s="9" t="s">
        <v>75</v>
      </c>
      <c r="AI20" s="8">
        <f t="shared" ca="1" si="39"/>
        <v>0.47825231481481484</v>
      </c>
      <c r="AJ20" s="23">
        <f t="shared" ca="1" si="40"/>
        <v>0</v>
      </c>
      <c r="AK20" s="8">
        <f t="shared" ca="1" si="45"/>
        <v>0.47825231481481484</v>
      </c>
      <c r="AL20" s="7">
        <f t="shared" ca="1" si="13"/>
        <v>24</v>
      </c>
      <c r="AM20" s="8">
        <f t="shared" ca="1" si="14"/>
        <v>2.7777777777777778E-4</v>
      </c>
      <c r="AN20" s="8">
        <f t="shared" ca="1" si="15"/>
        <v>0.4785300925925926</v>
      </c>
      <c r="AO20" s="7" t="s">
        <v>74</v>
      </c>
      <c r="AP20" s="1">
        <f t="shared" ca="1" si="41"/>
        <v>4.8611111111113159E-4</v>
      </c>
      <c r="AQ20" s="1">
        <f t="shared" ca="1" si="1"/>
        <v>1.7708333333333335E-3</v>
      </c>
      <c r="AR20">
        <f t="shared" ca="1" si="16"/>
        <v>1</v>
      </c>
      <c r="AS20" s="33">
        <f t="shared" ca="1" si="42"/>
        <v>4.8611111111113159E-4</v>
      </c>
      <c r="AT20" s="33">
        <f t="shared" ca="1" si="17"/>
        <v>1.7708333333333335E-3</v>
      </c>
      <c r="AX20">
        <f t="shared" si="43"/>
        <v>16</v>
      </c>
      <c r="AY20" s="34">
        <v>3.7644968200524217E-5</v>
      </c>
      <c r="BF20" s="34">
        <f t="shared" si="44"/>
        <v>2.7759467287177976E-5</v>
      </c>
      <c r="BG20">
        <v>40</v>
      </c>
    </row>
    <row r="21" spans="1:59">
      <c r="A21" s="2">
        <f t="shared" ca="1" si="2"/>
        <v>79</v>
      </c>
      <c r="B21" s="1">
        <f t="shared" ca="1" si="3"/>
        <v>9.1435185185185185E-4</v>
      </c>
      <c r="C21" s="5">
        <f t="shared" ca="1" si="18"/>
        <v>0.47718749999999999</v>
      </c>
      <c r="D21" s="18">
        <f t="shared" ca="1" si="0"/>
        <v>0.47718749999999999</v>
      </c>
      <c r="E21" s="21">
        <f t="shared" ca="1" si="19"/>
        <v>0</v>
      </c>
      <c r="F21" s="18">
        <f t="shared" ca="1" si="20"/>
        <v>0.47718749999999999</v>
      </c>
      <c r="G21" s="17">
        <f t="shared" ca="1" si="4"/>
        <v>12</v>
      </c>
      <c r="H21" s="18">
        <f t="shared" ca="1" si="21"/>
        <v>1.3888888888888889E-4</v>
      </c>
      <c r="I21" s="18">
        <f t="shared" ca="1" si="22"/>
        <v>0.4773263888888889</v>
      </c>
      <c r="J21" s="16">
        <f t="shared" ca="1" si="23"/>
        <v>0.4773263888888889</v>
      </c>
      <c r="K21" s="23">
        <f t="shared" ca="1" si="24"/>
        <v>0</v>
      </c>
      <c r="L21" s="16">
        <f t="shared" ca="1" si="25"/>
        <v>0.4773263888888889</v>
      </c>
      <c r="M21" s="15">
        <f t="shared" ca="1" si="5"/>
        <v>26</v>
      </c>
      <c r="N21" s="16">
        <f t="shared" ca="1" si="6"/>
        <v>3.0092592592592595E-4</v>
      </c>
      <c r="O21" s="16">
        <f t="shared" ca="1" si="26"/>
        <v>0.4776273148148148</v>
      </c>
      <c r="P21" s="14">
        <f t="shared" ca="1" si="27"/>
        <v>0.4776273148148148</v>
      </c>
      <c r="Q21" s="23">
        <f t="shared" ca="1" si="28"/>
        <v>0</v>
      </c>
      <c r="R21" s="14">
        <f t="shared" ca="1" si="29"/>
        <v>0.4776273148148148</v>
      </c>
      <c r="S21" s="13">
        <f t="shared" ca="1" si="7"/>
        <v>32</v>
      </c>
      <c r="T21" s="14">
        <f t="shared" ca="1" si="8"/>
        <v>3.7037037037037035E-4</v>
      </c>
      <c r="U21" s="14">
        <f t="shared" ca="1" si="30"/>
        <v>0.47799768518518515</v>
      </c>
      <c r="V21" s="12">
        <f t="shared" ca="1" si="31"/>
        <v>0.47799768518518515</v>
      </c>
      <c r="W21" s="23">
        <f t="shared" ca="1" si="32"/>
        <v>0</v>
      </c>
      <c r="X21" s="12">
        <f t="shared" ca="1" si="33"/>
        <v>0.47799768518518515</v>
      </c>
      <c r="Y21" s="11">
        <f t="shared" ca="1" si="9"/>
        <v>35</v>
      </c>
      <c r="Z21" s="12">
        <f t="shared" ca="1" si="10"/>
        <v>4.0509259259259258E-4</v>
      </c>
      <c r="AA21" s="12">
        <f t="shared" ca="1" si="34"/>
        <v>0.47840277777777773</v>
      </c>
      <c r="AB21" s="10">
        <f t="shared" ca="1" si="35"/>
        <v>0.47840277777777773</v>
      </c>
      <c r="AC21" s="23">
        <f t="shared" ca="1" si="36"/>
        <v>0</v>
      </c>
      <c r="AD21" s="10">
        <f t="shared" ca="1" si="37"/>
        <v>0.47840277777777773</v>
      </c>
      <c r="AE21" s="9">
        <f t="shared" ca="1" si="11"/>
        <v>53</v>
      </c>
      <c r="AF21" s="10">
        <f t="shared" ca="1" si="12"/>
        <v>6.134259259259259E-4</v>
      </c>
      <c r="AG21" s="10">
        <f t="shared" ca="1" si="38"/>
        <v>0.47901620370370368</v>
      </c>
      <c r="AH21" s="9" t="s">
        <v>69</v>
      </c>
      <c r="AI21" s="8">
        <f t="shared" ca="1" si="39"/>
        <v>0.47901620370370368</v>
      </c>
      <c r="AJ21" s="23">
        <f t="shared" ca="1" si="40"/>
        <v>0</v>
      </c>
      <c r="AK21" s="8">
        <f t="shared" ca="1" si="45"/>
        <v>0.47901620370370368</v>
      </c>
      <c r="AL21" s="7">
        <f t="shared" ca="1" si="13"/>
        <v>27</v>
      </c>
      <c r="AM21" s="8">
        <f t="shared" ca="1" si="14"/>
        <v>3.1250000000000001E-4</v>
      </c>
      <c r="AN21" s="8">
        <f t="shared" ca="1" si="15"/>
        <v>0.47932870370370367</v>
      </c>
      <c r="AO21" s="7" t="s">
        <v>74</v>
      </c>
      <c r="AP21" s="1">
        <f t="shared" ca="1" si="41"/>
        <v>0</v>
      </c>
      <c r="AQ21" s="1">
        <f t="shared" ca="1" si="1"/>
        <v>2.1412037037037038E-3</v>
      </c>
      <c r="AR21">
        <f t="shared" ca="1" si="16"/>
        <v>1</v>
      </c>
      <c r="AS21" s="33">
        <f t="shared" ca="1" si="42"/>
        <v>0</v>
      </c>
      <c r="AT21" s="33">
        <f t="shared" ca="1" si="17"/>
        <v>2.1412037037037038E-3</v>
      </c>
      <c r="AX21">
        <f t="shared" si="43"/>
        <v>17</v>
      </c>
      <c r="AY21" s="34">
        <v>3.2002314814817969E-5</v>
      </c>
      <c r="BF21" s="34">
        <f t="shared" si="44"/>
        <v>2.8692086410533408E-5</v>
      </c>
      <c r="BG21">
        <v>46</v>
      </c>
    </row>
    <row r="22" spans="1:59">
      <c r="A22" s="2">
        <f t="shared" ca="1" si="2"/>
        <v>162</v>
      </c>
      <c r="B22" s="1">
        <f t="shared" ca="1" si="3"/>
        <v>1.8749999999999999E-3</v>
      </c>
      <c r="C22" s="5">
        <f t="shared" ca="1" si="18"/>
        <v>0.4790625</v>
      </c>
      <c r="D22" s="18">
        <f t="shared" ca="1" si="0"/>
        <v>0.4790625</v>
      </c>
      <c r="E22" s="21">
        <f t="shared" ca="1" si="19"/>
        <v>0</v>
      </c>
      <c r="F22" s="18">
        <f t="shared" ca="1" si="20"/>
        <v>0.4790625</v>
      </c>
      <c r="G22" s="17">
        <f t="shared" ca="1" si="4"/>
        <v>7</v>
      </c>
      <c r="H22" s="18">
        <f t="shared" ca="1" si="21"/>
        <v>8.1018518518518516E-5</v>
      </c>
      <c r="I22" s="18">
        <f t="shared" ca="1" si="22"/>
        <v>0.4791435185185185</v>
      </c>
      <c r="J22" s="16">
        <f t="shared" ca="1" si="23"/>
        <v>0.4791435185185185</v>
      </c>
      <c r="K22" s="23">
        <f t="shared" ca="1" si="24"/>
        <v>0</v>
      </c>
      <c r="L22" s="16">
        <f t="shared" ca="1" si="25"/>
        <v>0.4791435185185185</v>
      </c>
      <c r="M22" s="15">
        <f t="shared" ca="1" si="5"/>
        <v>17</v>
      </c>
      <c r="N22" s="16">
        <f t="shared" ca="1" si="6"/>
        <v>1.9675925925925926E-4</v>
      </c>
      <c r="O22" s="16">
        <f t="shared" ca="1" si="26"/>
        <v>0.47934027777777777</v>
      </c>
      <c r="P22" s="14">
        <f t="shared" ca="1" si="27"/>
        <v>0.47934027777777777</v>
      </c>
      <c r="Q22" s="23">
        <f t="shared" ca="1" si="28"/>
        <v>0</v>
      </c>
      <c r="R22" s="14">
        <f t="shared" ca="1" si="29"/>
        <v>0.47934027777777777</v>
      </c>
      <c r="S22" s="13">
        <f t="shared" ca="1" si="7"/>
        <v>11</v>
      </c>
      <c r="T22" s="14">
        <f t="shared" ca="1" si="8"/>
        <v>1.273148148148148E-4</v>
      </c>
      <c r="U22" s="14">
        <f t="shared" ca="1" si="30"/>
        <v>0.47946759259259258</v>
      </c>
      <c r="V22" s="12">
        <f t="shared" ca="1" si="31"/>
        <v>0.47946759259259258</v>
      </c>
      <c r="W22" s="23">
        <f t="shared" ca="1" si="32"/>
        <v>0</v>
      </c>
      <c r="X22" s="12">
        <f t="shared" ca="1" si="33"/>
        <v>0.47946759259259258</v>
      </c>
      <c r="Y22" s="11">
        <f t="shared" ca="1" si="9"/>
        <v>38</v>
      </c>
      <c r="Z22" s="12">
        <f t="shared" ca="1" si="10"/>
        <v>4.3981481481481481E-4</v>
      </c>
      <c r="AA22" s="12">
        <f t="shared" ca="1" si="34"/>
        <v>0.47990740740740739</v>
      </c>
      <c r="AB22" s="10">
        <f t="shared" ca="1" si="35"/>
        <v>0.47990740740740739</v>
      </c>
      <c r="AC22" s="23">
        <f t="shared" ca="1" si="36"/>
        <v>0</v>
      </c>
      <c r="AD22" s="10">
        <f t="shared" ca="1" si="37"/>
        <v>0.47990740740740739</v>
      </c>
      <c r="AE22" s="9">
        <f t="shared" ca="1" si="11"/>
        <v>49</v>
      </c>
      <c r="AF22" s="10">
        <f t="shared" ca="1" si="12"/>
        <v>5.6712962962962967E-4</v>
      </c>
      <c r="AG22" s="10">
        <f t="shared" ca="1" si="38"/>
        <v>0.48047453703703702</v>
      </c>
      <c r="AH22" s="9" t="s">
        <v>69</v>
      </c>
      <c r="AI22" s="8">
        <f t="shared" ca="1" si="39"/>
        <v>0.48047453703703702</v>
      </c>
      <c r="AJ22" s="23">
        <f t="shared" ca="1" si="40"/>
        <v>0</v>
      </c>
      <c r="AK22" s="8">
        <f t="shared" ca="1" si="45"/>
        <v>0.48047453703703702</v>
      </c>
      <c r="AL22" s="7">
        <f t="shared" ca="1" si="13"/>
        <v>16</v>
      </c>
      <c r="AM22" s="8">
        <f t="shared" ca="1" si="14"/>
        <v>1.8518518518518518E-4</v>
      </c>
      <c r="AN22" s="8">
        <f t="shared" ca="1" si="15"/>
        <v>0.4806597222222222</v>
      </c>
      <c r="AO22" s="7" t="s">
        <v>74</v>
      </c>
      <c r="AP22" s="1">
        <f t="shared" ca="1" si="41"/>
        <v>0</v>
      </c>
      <c r="AQ22" s="1">
        <f t="shared" ca="1" si="1"/>
        <v>1.5972222222222221E-3</v>
      </c>
      <c r="AR22">
        <f t="shared" ca="1" si="16"/>
        <v>1</v>
      </c>
      <c r="AS22" s="33">
        <f t="shared" ca="1" si="42"/>
        <v>0</v>
      </c>
      <c r="AT22" s="33">
        <f t="shared" ca="1" si="17"/>
        <v>1.5972222222222221E-3</v>
      </c>
      <c r="AX22">
        <f t="shared" si="43"/>
        <v>18</v>
      </c>
      <c r="AY22" s="34">
        <v>4.804994388327828E-5</v>
      </c>
      <c r="BF22" s="34">
        <f t="shared" si="44"/>
        <v>2.9624705533888839E-5</v>
      </c>
      <c r="BG22">
        <v>49</v>
      </c>
    </row>
    <row r="23" spans="1:59">
      <c r="A23" s="2">
        <f t="shared" ca="1" si="2"/>
        <v>116</v>
      </c>
      <c r="B23" s="1">
        <f t="shared" ca="1" si="3"/>
        <v>1.3425925925925925E-3</v>
      </c>
      <c r="C23" s="5">
        <f t="shared" ca="1" si="18"/>
        <v>0.48040509259259262</v>
      </c>
      <c r="D23" s="18">
        <f t="shared" ca="1" si="0"/>
        <v>0.48040509259259262</v>
      </c>
      <c r="E23" s="21">
        <f t="shared" ca="1" si="19"/>
        <v>0</v>
      </c>
      <c r="F23" s="18">
        <f t="shared" ca="1" si="20"/>
        <v>0.48040509259259262</v>
      </c>
      <c r="G23" s="17">
        <f t="shared" ca="1" si="4"/>
        <v>14</v>
      </c>
      <c r="H23" s="18">
        <f t="shared" ca="1" si="21"/>
        <v>1.6203703703703703E-4</v>
      </c>
      <c r="I23" s="18">
        <f t="shared" ca="1" si="22"/>
        <v>0.48056712962962966</v>
      </c>
      <c r="J23" s="16">
        <f t="shared" ca="1" si="23"/>
        <v>0.48056712962962966</v>
      </c>
      <c r="K23" s="23">
        <f t="shared" ca="1" si="24"/>
        <v>0</v>
      </c>
      <c r="L23" s="16">
        <f t="shared" ca="1" si="25"/>
        <v>0.48056712962962966</v>
      </c>
      <c r="M23" s="15">
        <f t="shared" ca="1" si="5"/>
        <v>32</v>
      </c>
      <c r="N23" s="16">
        <f t="shared" ca="1" si="6"/>
        <v>3.7037037037037035E-4</v>
      </c>
      <c r="O23" s="16">
        <f t="shared" ca="1" si="26"/>
        <v>0.48093750000000002</v>
      </c>
      <c r="P23" s="14">
        <f t="shared" ca="1" si="27"/>
        <v>0.48093750000000002</v>
      </c>
      <c r="Q23" s="23">
        <f t="shared" ca="1" si="28"/>
        <v>0</v>
      </c>
      <c r="R23" s="14">
        <f t="shared" ca="1" si="29"/>
        <v>0.48093750000000002</v>
      </c>
      <c r="S23" s="13">
        <f t="shared" ca="1" si="7"/>
        <v>12</v>
      </c>
      <c r="T23" s="14">
        <f t="shared" ca="1" si="8"/>
        <v>1.3888888888888889E-4</v>
      </c>
      <c r="U23" s="14">
        <f t="shared" ca="1" si="30"/>
        <v>0.48107638888888893</v>
      </c>
      <c r="V23" s="12">
        <f t="shared" ca="1" si="31"/>
        <v>0.48107638888888893</v>
      </c>
      <c r="W23" s="23">
        <f t="shared" ca="1" si="32"/>
        <v>0</v>
      </c>
      <c r="X23" s="12">
        <f t="shared" ca="1" si="33"/>
        <v>0.48107638888888893</v>
      </c>
      <c r="Y23" s="11">
        <f t="shared" ca="1" si="9"/>
        <v>34</v>
      </c>
      <c r="Z23" s="12">
        <f t="shared" ca="1" si="10"/>
        <v>3.9351851851851852E-4</v>
      </c>
      <c r="AA23" s="12">
        <f t="shared" ca="1" si="34"/>
        <v>0.48146990740740747</v>
      </c>
      <c r="AB23" s="10">
        <f t="shared" ca="1" si="35"/>
        <v>0.48146990740740747</v>
      </c>
      <c r="AC23" s="23">
        <f t="shared" ca="1" si="36"/>
        <v>0</v>
      </c>
      <c r="AD23" s="10">
        <f t="shared" ca="1" si="37"/>
        <v>0.48146990740740747</v>
      </c>
      <c r="AE23" s="9">
        <f t="shared" ca="1" si="11"/>
        <v>45</v>
      </c>
      <c r="AF23" s="10">
        <f t="shared" ca="1" si="12"/>
        <v>5.2083333333333333E-4</v>
      </c>
      <c r="AG23" s="10">
        <f t="shared" ca="1" si="38"/>
        <v>0.48199074074074083</v>
      </c>
      <c r="AH23" s="9" t="s">
        <v>69</v>
      </c>
      <c r="AI23" s="8">
        <f t="shared" ca="1" si="39"/>
        <v>0.48199074074074083</v>
      </c>
      <c r="AJ23" s="23">
        <f t="shared" ca="1" si="40"/>
        <v>0</v>
      </c>
      <c r="AK23" s="8">
        <f t="shared" ca="1" si="45"/>
        <v>0.48199074074074083</v>
      </c>
      <c r="AL23" s="7">
        <f t="shared" ca="1" si="13"/>
        <v>23</v>
      </c>
      <c r="AM23" s="8">
        <f t="shared" ca="1" si="14"/>
        <v>2.6620370370370372E-4</v>
      </c>
      <c r="AN23" s="8">
        <f t="shared" ca="1" si="15"/>
        <v>0.48225694444444456</v>
      </c>
      <c r="AO23" s="7" t="s">
        <v>74</v>
      </c>
      <c r="AP23" s="1">
        <f t="shared" ca="1" si="41"/>
        <v>0</v>
      </c>
      <c r="AQ23" s="1">
        <f t="shared" ca="1" si="1"/>
        <v>1.8518518518518519E-3</v>
      </c>
      <c r="AR23">
        <f t="shared" ca="1" si="16"/>
        <v>1</v>
      </c>
      <c r="AS23" s="33">
        <f t="shared" ca="1" si="42"/>
        <v>0</v>
      </c>
      <c r="AT23" s="33">
        <f t="shared" ca="1" si="17"/>
        <v>1.8518518518518519E-3</v>
      </c>
      <c r="AX23">
        <f t="shared" si="43"/>
        <v>19</v>
      </c>
      <c r="AY23" s="34">
        <v>2.8818275346051275E-5</v>
      </c>
      <c r="BF23" s="34">
        <f t="shared" si="44"/>
        <v>3.055732465724427E-5</v>
      </c>
      <c r="BG23">
        <v>51</v>
      </c>
    </row>
    <row r="24" spans="1:59">
      <c r="A24" s="2">
        <f t="shared" ca="1" si="2"/>
        <v>56</v>
      </c>
      <c r="B24" s="1">
        <f t="shared" ca="1" si="3"/>
        <v>6.4814814814814813E-4</v>
      </c>
      <c r="C24" s="5">
        <f t="shared" ca="1" si="18"/>
        <v>0.4810532407407408</v>
      </c>
      <c r="D24" s="18">
        <f t="shared" ca="1" si="0"/>
        <v>0.4810532407407408</v>
      </c>
      <c r="E24" s="21">
        <f t="shared" ca="1" si="19"/>
        <v>0</v>
      </c>
      <c r="F24" s="18">
        <f t="shared" ca="1" si="20"/>
        <v>0.4810532407407408</v>
      </c>
      <c r="G24" s="17">
        <f t="shared" ca="1" si="4"/>
        <v>13</v>
      </c>
      <c r="H24" s="18">
        <f t="shared" ca="1" si="21"/>
        <v>1.5046296296296297E-4</v>
      </c>
      <c r="I24" s="18">
        <f t="shared" ca="1" si="22"/>
        <v>0.48120370370370374</v>
      </c>
      <c r="J24" s="16">
        <f t="shared" ca="1" si="23"/>
        <v>0.48120370370370374</v>
      </c>
      <c r="K24" s="23">
        <f t="shared" ca="1" si="24"/>
        <v>0</v>
      </c>
      <c r="L24" s="16">
        <f t="shared" ca="1" si="25"/>
        <v>0.48120370370370374</v>
      </c>
      <c r="M24" s="15">
        <f t="shared" ca="1" si="5"/>
        <v>10</v>
      </c>
      <c r="N24" s="16">
        <f t="shared" ca="1" si="6"/>
        <v>1.1574074074074075E-4</v>
      </c>
      <c r="O24" s="16">
        <f t="shared" ca="1" si="26"/>
        <v>0.48131944444444447</v>
      </c>
      <c r="P24" s="14">
        <f t="shared" ca="1" si="27"/>
        <v>0.48131944444444447</v>
      </c>
      <c r="Q24" s="23">
        <f t="shared" ca="1" si="28"/>
        <v>0</v>
      </c>
      <c r="R24" s="14">
        <f t="shared" ca="1" si="29"/>
        <v>0.48131944444444447</v>
      </c>
      <c r="S24" s="13">
        <f t="shared" ca="1" si="7"/>
        <v>28</v>
      </c>
      <c r="T24" s="14">
        <f t="shared" ca="1" si="8"/>
        <v>3.2407407407407406E-4</v>
      </c>
      <c r="U24" s="14">
        <f t="shared" ca="1" si="30"/>
        <v>0.48164351851851855</v>
      </c>
      <c r="V24" s="12">
        <f t="shared" ca="1" si="31"/>
        <v>0.48164351851851855</v>
      </c>
      <c r="W24" s="23">
        <f t="shared" ca="1" si="32"/>
        <v>0</v>
      </c>
      <c r="X24" s="12">
        <f t="shared" ca="1" si="33"/>
        <v>0.48164351851851855</v>
      </c>
      <c r="Y24" s="11">
        <f t="shared" ca="1" si="9"/>
        <v>30</v>
      </c>
      <c r="Z24" s="12">
        <f t="shared" ca="1" si="10"/>
        <v>3.4722222222222224E-4</v>
      </c>
      <c r="AA24" s="12">
        <f t="shared" ca="1" si="34"/>
        <v>0.48199074074074078</v>
      </c>
      <c r="AB24" s="10">
        <f t="shared" ca="1" si="35"/>
        <v>0.48199074074074078</v>
      </c>
      <c r="AC24" s="23">
        <f t="shared" ca="1" si="36"/>
        <v>5.5511151231257827E-17</v>
      </c>
      <c r="AD24" s="10">
        <f t="shared" ca="1" si="37"/>
        <v>0.48199074074074083</v>
      </c>
      <c r="AE24" s="9">
        <f t="shared" ca="1" si="11"/>
        <v>5</v>
      </c>
      <c r="AF24" s="10">
        <f t="shared" ca="1" si="12"/>
        <v>5.7870370370370373E-5</v>
      </c>
      <c r="AG24" s="10">
        <f t="shared" ca="1" si="38"/>
        <v>0.48204861111111119</v>
      </c>
      <c r="AH24" s="9" t="s">
        <v>73</v>
      </c>
      <c r="AI24" s="8">
        <f t="shared" ca="1" si="39"/>
        <v>0.48204861111111119</v>
      </c>
      <c r="AJ24" s="23">
        <f t="shared" ca="1" si="40"/>
        <v>2.083333333333659E-4</v>
      </c>
      <c r="AK24" s="8">
        <f t="shared" ca="1" si="45"/>
        <v>0.48225694444444456</v>
      </c>
      <c r="AL24" s="7">
        <f t="shared" ca="1" si="13"/>
        <v>27</v>
      </c>
      <c r="AM24" s="8">
        <f t="shared" ca="1" si="14"/>
        <v>3.1250000000000001E-4</v>
      </c>
      <c r="AN24" s="8">
        <f t="shared" ca="1" si="15"/>
        <v>0.48256944444444455</v>
      </c>
      <c r="AO24" s="7" t="s">
        <v>74</v>
      </c>
      <c r="AP24" s="1">
        <f t="shared" ca="1" si="41"/>
        <v>2.0833333333342141E-4</v>
      </c>
      <c r="AQ24" s="1">
        <f t="shared" ca="1" si="1"/>
        <v>1.3078703703703703E-3</v>
      </c>
      <c r="AR24">
        <f t="shared" ca="1" si="16"/>
        <v>1</v>
      </c>
      <c r="AS24" s="33">
        <f t="shared" ca="1" si="42"/>
        <v>2.0833333333342141E-4</v>
      </c>
      <c r="AT24" s="33">
        <f t="shared" ca="1" si="17"/>
        <v>1.3078703703703703E-3</v>
      </c>
      <c r="AX24">
        <f t="shared" si="43"/>
        <v>20</v>
      </c>
      <c r="AY24" s="34">
        <v>6.3421201814061788E-5</v>
      </c>
      <c r="BF24" s="34">
        <f t="shared" si="44"/>
        <v>3.1489943780599702E-5</v>
      </c>
      <c r="BG24">
        <v>43</v>
      </c>
    </row>
    <row r="25" spans="1:59">
      <c r="A25" s="2">
        <f t="shared" ca="1" si="2"/>
        <v>153</v>
      </c>
      <c r="B25" s="1">
        <f t="shared" ca="1" si="3"/>
        <v>1.7708333333333332E-3</v>
      </c>
      <c r="C25" s="5">
        <f t="shared" ca="1" si="18"/>
        <v>0.48282407407407413</v>
      </c>
      <c r="D25" s="18">
        <f t="shared" ca="1" si="0"/>
        <v>0.48282407407407413</v>
      </c>
      <c r="E25" s="21">
        <f t="shared" ca="1" si="19"/>
        <v>0</v>
      </c>
      <c r="F25" s="18">
        <f t="shared" ca="1" si="20"/>
        <v>0.48282407407407413</v>
      </c>
      <c r="G25" s="17">
        <f t="shared" ca="1" si="4"/>
        <v>12</v>
      </c>
      <c r="H25" s="18">
        <f t="shared" ca="1" si="21"/>
        <v>1.3888888888888889E-4</v>
      </c>
      <c r="I25" s="18">
        <f t="shared" ca="1" si="22"/>
        <v>0.48296296296296304</v>
      </c>
      <c r="J25" s="16">
        <f t="shared" ca="1" si="23"/>
        <v>0.48296296296296304</v>
      </c>
      <c r="K25" s="23">
        <f t="shared" ca="1" si="24"/>
        <v>0</v>
      </c>
      <c r="L25" s="16">
        <f t="shared" ca="1" si="25"/>
        <v>0.48296296296296304</v>
      </c>
      <c r="M25" s="15">
        <f t="shared" ca="1" si="5"/>
        <v>8</v>
      </c>
      <c r="N25" s="16">
        <f t="shared" ca="1" si="6"/>
        <v>9.2592592592592588E-5</v>
      </c>
      <c r="O25" s="16">
        <f t="shared" ca="1" si="26"/>
        <v>0.48305555555555563</v>
      </c>
      <c r="P25" s="14">
        <f t="shared" ca="1" si="27"/>
        <v>0.48305555555555563</v>
      </c>
      <c r="Q25" s="23">
        <f t="shared" ca="1" si="28"/>
        <v>0</v>
      </c>
      <c r="R25" s="14">
        <f t="shared" ca="1" si="29"/>
        <v>0.48305555555555563</v>
      </c>
      <c r="S25" s="13">
        <f t="shared" ca="1" si="7"/>
        <v>29</v>
      </c>
      <c r="T25" s="14">
        <f t="shared" ca="1" si="8"/>
        <v>3.3564814814814812E-4</v>
      </c>
      <c r="U25" s="14">
        <f t="shared" ca="1" si="30"/>
        <v>0.48339120370370375</v>
      </c>
      <c r="V25" s="12">
        <f t="shared" ca="1" si="31"/>
        <v>0.48339120370370375</v>
      </c>
      <c r="W25" s="23">
        <f t="shared" ca="1" si="32"/>
        <v>0</v>
      </c>
      <c r="X25" s="12">
        <f t="shared" ca="1" si="33"/>
        <v>0.48339120370370375</v>
      </c>
      <c r="Y25" s="11">
        <f t="shared" ca="1" si="9"/>
        <v>43</v>
      </c>
      <c r="Z25" s="12">
        <f t="shared" ca="1" si="10"/>
        <v>4.9768518518518521E-4</v>
      </c>
      <c r="AA25" s="12">
        <f t="shared" ca="1" si="34"/>
        <v>0.48388888888888892</v>
      </c>
      <c r="AB25" s="10">
        <f t="shared" ca="1" si="35"/>
        <v>0.48388888888888892</v>
      </c>
      <c r="AC25" s="23">
        <f t="shared" ca="1" si="36"/>
        <v>0</v>
      </c>
      <c r="AD25" s="10">
        <f t="shared" ca="1" si="37"/>
        <v>0.48388888888888892</v>
      </c>
      <c r="AE25" s="9">
        <f t="shared" ca="1" si="11"/>
        <v>15</v>
      </c>
      <c r="AF25" s="10">
        <f t="shared" ca="1" si="12"/>
        <v>1.7361111111111112E-4</v>
      </c>
      <c r="AG25" s="10">
        <f t="shared" ca="1" si="38"/>
        <v>0.48406250000000006</v>
      </c>
      <c r="AH25" s="9" t="s">
        <v>73</v>
      </c>
      <c r="AI25" s="8">
        <f t="shared" ca="1" si="39"/>
        <v>0.48406250000000006</v>
      </c>
      <c r="AJ25" s="23">
        <f t="shared" ca="1" si="40"/>
        <v>0</v>
      </c>
      <c r="AK25" s="8">
        <f t="shared" ca="1" si="45"/>
        <v>0.48406250000000006</v>
      </c>
      <c r="AL25" s="7">
        <f t="shared" ca="1" si="13"/>
        <v>12</v>
      </c>
      <c r="AM25" s="8">
        <f t="shared" ca="1" si="14"/>
        <v>1.3888888888888889E-4</v>
      </c>
      <c r="AN25" s="8">
        <f t="shared" ca="1" si="15"/>
        <v>0.48420138888888897</v>
      </c>
      <c r="AO25" s="7" t="s">
        <v>74</v>
      </c>
      <c r="AP25" s="1">
        <f t="shared" ca="1" si="41"/>
        <v>0</v>
      </c>
      <c r="AQ25" s="1">
        <f t="shared" ca="1" si="1"/>
        <v>1.3773148148148149E-3</v>
      </c>
      <c r="AR25">
        <f t="shared" ca="1" si="16"/>
        <v>1</v>
      </c>
      <c r="AS25" s="33">
        <f t="shared" ca="1" si="42"/>
        <v>0</v>
      </c>
      <c r="AT25" s="33">
        <f t="shared" ca="1" si="17"/>
        <v>1.3773148148148149E-3</v>
      </c>
      <c r="AX25">
        <f t="shared" si="43"/>
        <v>21</v>
      </c>
      <c r="AY25" s="34">
        <v>5.4473005343645806E-5</v>
      </c>
      <c r="BF25" s="34">
        <f t="shared" si="44"/>
        <v>3.2422562903955133E-5</v>
      </c>
      <c r="BG25">
        <v>59</v>
      </c>
    </row>
    <row r="26" spans="1:59">
      <c r="A26" s="2">
        <f t="shared" ca="1" si="2"/>
        <v>15</v>
      </c>
      <c r="B26" s="1">
        <f t="shared" ca="1" si="3"/>
        <v>1.7361111111111112E-4</v>
      </c>
      <c r="C26" s="5">
        <f t="shared" ca="1" si="18"/>
        <v>0.48299768518518527</v>
      </c>
      <c r="D26" s="18">
        <f t="shared" ca="1" si="0"/>
        <v>0.48299768518518527</v>
      </c>
      <c r="E26" s="21">
        <f t="shared" ca="1" si="19"/>
        <v>0</v>
      </c>
      <c r="F26" s="18">
        <f t="shared" ca="1" si="20"/>
        <v>0.48299768518518527</v>
      </c>
      <c r="G26" s="17">
        <f t="shared" ca="1" si="4"/>
        <v>9</v>
      </c>
      <c r="H26" s="18">
        <f t="shared" ca="1" si="21"/>
        <v>1.0416666666666667E-4</v>
      </c>
      <c r="I26" s="18">
        <f t="shared" ca="1" si="22"/>
        <v>0.48310185185185195</v>
      </c>
      <c r="J26" s="16">
        <f t="shared" ca="1" si="23"/>
        <v>0.48310185185185195</v>
      </c>
      <c r="K26" s="23">
        <f t="shared" ca="1" si="24"/>
        <v>0</v>
      </c>
      <c r="L26" s="16">
        <f t="shared" ca="1" si="25"/>
        <v>0.48310185185185195</v>
      </c>
      <c r="M26" s="15">
        <f t="shared" ca="1" si="5"/>
        <v>11</v>
      </c>
      <c r="N26" s="16">
        <f t="shared" ca="1" si="6"/>
        <v>1.273148148148148E-4</v>
      </c>
      <c r="O26" s="16">
        <f t="shared" ca="1" si="26"/>
        <v>0.48322916666666677</v>
      </c>
      <c r="P26" s="14">
        <f t="shared" ca="1" si="27"/>
        <v>0.48322916666666677</v>
      </c>
      <c r="Q26" s="23">
        <f t="shared" ca="1" si="28"/>
        <v>1.6203703703698835E-4</v>
      </c>
      <c r="R26" s="14">
        <f t="shared" ca="1" si="29"/>
        <v>0.48339120370370375</v>
      </c>
      <c r="S26" s="13">
        <f t="shared" ca="1" si="7"/>
        <v>27</v>
      </c>
      <c r="T26" s="14">
        <f t="shared" ca="1" si="8"/>
        <v>3.1250000000000001E-4</v>
      </c>
      <c r="U26" s="14">
        <f t="shared" ca="1" si="30"/>
        <v>0.48370370370370375</v>
      </c>
      <c r="V26" s="12">
        <f t="shared" ca="1" si="31"/>
        <v>0.48370370370370375</v>
      </c>
      <c r="W26" s="23">
        <f t="shared" ca="1" si="32"/>
        <v>1.8518518518517713E-4</v>
      </c>
      <c r="X26" s="12">
        <f t="shared" ca="1" si="33"/>
        <v>0.48388888888888892</v>
      </c>
      <c r="Y26" s="11">
        <f t="shared" ca="1" si="9"/>
        <v>40</v>
      </c>
      <c r="Z26" s="12">
        <f t="shared" ca="1" si="10"/>
        <v>4.6296296296296298E-4</v>
      </c>
      <c r="AA26" s="12">
        <f t="shared" ca="1" si="34"/>
        <v>0.48435185185185187</v>
      </c>
      <c r="AB26" s="10">
        <f t="shared" ca="1" si="35"/>
        <v>0.48435185185185187</v>
      </c>
      <c r="AC26" s="23">
        <f t="shared" ca="1" si="36"/>
        <v>0</v>
      </c>
      <c r="AD26" s="10">
        <f t="shared" ca="1" si="37"/>
        <v>0.48435185185185187</v>
      </c>
      <c r="AE26" s="9">
        <f t="shared" ca="1" si="11"/>
        <v>50</v>
      </c>
      <c r="AF26" s="10">
        <f t="shared" ca="1" si="12"/>
        <v>5.7870370370370367E-4</v>
      </c>
      <c r="AG26" s="10">
        <f t="shared" ca="1" si="38"/>
        <v>0.48493055555555559</v>
      </c>
      <c r="AH26" s="9" t="s">
        <v>69</v>
      </c>
      <c r="AI26" s="8">
        <f t="shared" ca="1" si="39"/>
        <v>0.48493055555555559</v>
      </c>
      <c r="AJ26" s="23">
        <f t="shared" ca="1" si="40"/>
        <v>0</v>
      </c>
      <c r="AK26" s="8">
        <f t="shared" ca="1" si="45"/>
        <v>0.48493055555555559</v>
      </c>
      <c r="AL26" s="7">
        <f t="shared" ca="1" si="13"/>
        <v>16</v>
      </c>
      <c r="AM26" s="8">
        <f t="shared" ca="1" si="14"/>
        <v>1.8518518518518518E-4</v>
      </c>
      <c r="AN26" s="8">
        <f t="shared" ca="1" si="15"/>
        <v>0.48511574074074076</v>
      </c>
      <c r="AO26" s="7" t="s">
        <v>74</v>
      </c>
      <c r="AP26" s="1">
        <f t="shared" ca="1" si="41"/>
        <v>3.4722222222216548E-4</v>
      </c>
      <c r="AQ26" s="1">
        <f t="shared" ca="1" si="1"/>
        <v>1.7708333333333332E-3</v>
      </c>
      <c r="AR26">
        <f t="shared" ca="1" si="16"/>
        <v>1</v>
      </c>
      <c r="AS26" s="33">
        <f t="shared" ca="1" si="42"/>
        <v>3.4722222222216548E-4</v>
      </c>
      <c r="AT26" s="33">
        <f t="shared" ca="1" si="17"/>
        <v>1.7708333333333332E-3</v>
      </c>
      <c r="AX26">
        <f t="shared" si="43"/>
        <v>22</v>
      </c>
      <c r="AY26" s="34">
        <v>4.2379816685373166E-5</v>
      </c>
      <c r="BF26" s="34">
        <f t="shared" si="44"/>
        <v>3.3355182027310564E-5</v>
      </c>
      <c r="BG26">
        <v>71</v>
      </c>
    </row>
    <row r="27" spans="1:59">
      <c r="A27" s="2">
        <f t="shared" ca="1" si="2"/>
        <v>109</v>
      </c>
      <c r="B27" s="1">
        <f t="shared" ca="1" si="3"/>
        <v>1.261574074074074E-3</v>
      </c>
      <c r="C27" s="5">
        <f t="shared" ca="1" si="18"/>
        <v>0.48425925925925933</v>
      </c>
      <c r="D27" s="18">
        <f t="shared" ca="1" si="0"/>
        <v>0.48425925925925933</v>
      </c>
      <c r="E27" s="21">
        <f t="shared" ca="1" si="19"/>
        <v>0</v>
      </c>
      <c r="F27" s="18">
        <f t="shared" ca="1" si="20"/>
        <v>0.48425925925925933</v>
      </c>
      <c r="G27" s="17">
        <f t="shared" ca="1" si="4"/>
        <v>14</v>
      </c>
      <c r="H27" s="18">
        <f t="shared" ca="1" si="21"/>
        <v>1.6203703703703703E-4</v>
      </c>
      <c r="I27" s="18">
        <f t="shared" ca="1" si="22"/>
        <v>0.48442129629629638</v>
      </c>
      <c r="J27" s="16">
        <f t="shared" ca="1" si="23"/>
        <v>0.48442129629629638</v>
      </c>
      <c r="K27" s="23">
        <f t="shared" ca="1" si="24"/>
        <v>0</v>
      </c>
      <c r="L27" s="16">
        <f t="shared" ca="1" si="25"/>
        <v>0.48442129629629638</v>
      </c>
      <c r="M27" s="15">
        <f t="shared" ca="1" si="5"/>
        <v>29</v>
      </c>
      <c r="N27" s="16">
        <f t="shared" ca="1" si="6"/>
        <v>3.3564814814814812E-4</v>
      </c>
      <c r="O27" s="16">
        <f t="shared" ca="1" si="26"/>
        <v>0.4847569444444445</v>
      </c>
      <c r="P27" s="14">
        <f t="shared" ca="1" si="27"/>
        <v>0.4847569444444445</v>
      </c>
      <c r="Q27" s="23">
        <f t="shared" ca="1" si="28"/>
        <v>0</v>
      </c>
      <c r="R27" s="14">
        <f t="shared" ca="1" si="29"/>
        <v>0.4847569444444445</v>
      </c>
      <c r="S27" s="13">
        <f t="shared" ca="1" si="7"/>
        <v>35</v>
      </c>
      <c r="T27" s="14">
        <f t="shared" ca="1" si="8"/>
        <v>4.0509259259259258E-4</v>
      </c>
      <c r="U27" s="14">
        <f t="shared" ca="1" si="30"/>
        <v>0.48516203703703709</v>
      </c>
      <c r="V27" s="12">
        <f t="shared" ca="1" si="31"/>
        <v>0.48516203703703709</v>
      </c>
      <c r="W27" s="23">
        <f t="shared" ca="1" si="32"/>
        <v>0</v>
      </c>
      <c r="X27" s="12">
        <f t="shared" ca="1" si="33"/>
        <v>0.48516203703703709</v>
      </c>
      <c r="Y27" s="11">
        <f t="shared" ca="1" si="9"/>
        <v>34</v>
      </c>
      <c r="Z27" s="12">
        <f t="shared" ca="1" si="10"/>
        <v>3.9351851851851852E-4</v>
      </c>
      <c r="AA27" s="12">
        <f t="shared" ca="1" si="34"/>
        <v>0.48555555555555563</v>
      </c>
      <c r="AB27" s="10">
        <f t="shared" ca="1" si="35"/>
        <v>0.48555555555555563</v>
      </c>
      <c r="AC27" s="23">
        <f t="shared" ca="1" si="36"/>
        <v>0</v>
      </c>
      <c r="AD27" s="10">
        <f t="shared" ca="1" si="37"/>
        <v>0.48555555555555563</v>
      </c>
      <c r="AE27" s="9">
        <f t="shared" ca="1" si="11"/>
        <v>52</v>
      </c>
      <c r="AF27" s="10">
        <f t="shared" ca="1" si="12"/>
        <v>6.018518518518519E-4</v>
      </c>
      <c r="AG27" s="10">
        <f t="shared" ca="1" si="38"/>
        <v>0.48615740740740748</v>
      </c>
      <c r="AH27" s="9" t="s">
        <v>69</v>
      </c>
      <c r="AI27" s="8">
        <f t="shared" ca="1" si="39"/>
        <v>0.48615740740740748</v>
      </c>
      <c r="AJ27" s="23">
        <f t="shared" ca="1" si="40"/>
        <v>0</v>
      </c>
      <c r="AK27" s="8">
        <f t="shared" ca="1" si="45"/>
        <v>0.48615740740740748</v>
      </c>
      <c r="AL27" s="7">
        <f t="shared" ca="1" si="13"/>
        <v>15</v>
      </c>
      <c r="AM27" s="8">
        <f t="shared" ca="1" si="14"/>
        <v>1.7361111111111112E-4</v>
      </c>
      <c r="AN27" s="8">
        <f t="shared" ca="1" si="15"/>
        <v>0.48633101851851862</v>
      </c>
      <c r="AO27" s="7" t="s">
        <v>74</v>
      </c>
      <c r="AP27" s="1">
        <f t="shared" ca="1" si="41"/>
        <v>0</v>
      </c>
      <c r="AQ27" s="1">
        <f t="shared" ca="1" si="1"/>
        <v>2.0717592592592593E-3</v>
      </c>
      <c r="AR27">
        <f t="shared" ca="1" si="16"/>
        <v>1</v>
      </c>
      <c r="AS27" s="33">
        <f t="shared" ca="1" si="42"/>
        <v>0</v>
      </c>
      <c r="AT27" s="33">
        <f t="shared" ca="1" si="17"/>
        <v>2.0717592592592593E-3</v>
      </c>
      <c r="AX27">
        <f t="shared" si="43"/>
        <v>23</v>
      </c>
      <c r="AY27" s="34">
        <v>2.3738662131516186E-5</v>
      </c>
      <c r="BF27" s="34">
        <f t="shared" si="44"/>
        <v>3.4287801150665996E-5</v>
      </c>
      <c r="BG27">
        <v>64</v>
      </c>
    </row>
    <row r="28" spans="1:59">
      <c r="A28" s="2">
        <f t="shared" ca="1" si="2"/>
        <v>104</v>
      </c>
      <c r="B28" s="1">
        <f t="shared" ca="1" si="3"/>
        <v>1.2037037037037038E-3</v>
      </c>
      <c r="C28" s="5">
        <f t="shared" ca="1" si="18"/>
        <v>0.48546296296296304</v>
      </c>
      <c r="D28" s="18">
        <f t="shared" ca="1" si="0"/>
        <v>0.48546296296296304</v>
      </c>
      <c r="E28" s="21">
        <f t="shared" ca="1" si="19"/>
        <v>0</v>
      </c>
      <c r="F28" s="18">
        <f t="shared" ca="1" si="20"/>
        <v>0.48546296296296304</v>
      </c>
      <c r="G28" s="17">
        <f t="shared" ca="1" si="4"/>
        <v>14</v>
      </c>
      <c r="H28" s="18">
        <f t="shared" ca="1" si="21"/>
        <v>1.6203703703703703E-4</v>
      </c>
      <c r="I28" s="18">
        <f t="shared" ca="1" si="22"/>
        <v>0.48562500000000008</v>
      </c>
      <c r="J28" s="16">
        <f t="shared" ca="1" si="23"/>
        <v>0.48562500000000008</v>
      </c>
      <c r="K28" s="23">
        <f t="shared" ca="1" si="24"/>
        <v>0</v>
      </c>
      <c r="L28" s="16">
        <f t="shared" ca="1" si="25"/>
        <v>0.48562500000000008</v>
      </c>
      <c r="M28" s="15">
        <f t="shared" ca="1" si="5"/>
        <v>8</v>
      </c>
      <c r="N28" s="16">
        <f t="shared" ca="1" si="6"/>
        <v>9.2592592592592588E-5</v>
      </c>
      <c r="O28" s="16">
        <f t="shared" ca="1" si="26"/>
        <v>0.48571759259259267</v>
      </c>
      <c r="P28" s="14">
        <f t="shared" ca="1" si="27"/>
        <v>0.48571759259259267</v>
      </c>
      <c r="Q28" s="23">
        <f t="shared" ca="1" si="28"/>
        <v>0</v>
      </c>
      <c r="R28" s="14">
        <f t="shared" ca="1" si="29"/>
        <v>0.48571759259259267</v>
      </c>
      <c r="S28" s="13">
        <f t="shared" ca="1" si="7"/>
        <v>23</v>
      </c>
      <c r="T28" s="14">
        <f t="shared" ca="1" si="8"/>
        <v>2.6620370370370372E-4</v>
      </c>
      <c r="U28" s="14">
        <f t="shared" ca="1" si="30"/>
        <v>0.4859837962962964</v>
      </c>
      <c r="V28" s="12">
        <f t="shared" ca="1" si="31"/>
        <v>0.4859837962962964</v>
      </c>
      <c r="W28" s="23">
        <f t="shared" ca="1" si="32"/>
        <v>0</v>
      </c>
      <c r="X28" s="12">
        <f t="shared" ca="1" si="33"/>
        <v>0.4859837962962964</v>
      </c>
      <c r="Y28" s="11">
        <f t="shared" ca="1" si="9"/>
        <v>40</v>
      </c>
      <c r="Z28" s="12">
        <f t="shared" ca="1" si="10"/>
        <v>4.6296296296296298E-4</v>
      </c>
      <c r="AA28" s="12">
        <f t="shared" ca="1" si="34"/>
        <v>0.48644675925925934</v>
      </c>
      <c r="AB28" s="10">
        <f t="shared" ca="1" si="35"/>
        <v>0.48644675925925934</v>
      </c>
      <c r="AC28" s="23">
        <f t="shared" ca="1" si="36"/>
        <v>0</v>
      </c>
      <c r="AD28" s="10">
        <f t="shared" ca="1" si="37"/>
        <v>0.48644675925925934</v>
      </c>
      <c r="AE28" s="9">
        <f t="shared" ca="1" si="11"/>
        <v>33</v>
      </c>
      <c r="AF28" s="10">
        <f t="shared" ca="1" si="12"/>
        <v>3.8194444444444446E-4</v>
      </c>
      <c r="AG28" s="10">
        <f t="shared" ca="1" si="38"/>
        <v>0.48682870370370379</v>
      </c>
      <c r="AH28" s="9" t="s">
        <v>69</v>
      </c>
      <c r="AI28" s="8">
        <f t="shared" ca="1" si="39"/>
        <v>0.48682870370370379</v>
      </c>
      <c r="AJ28" s="23">
        <f t="shared" ca="1" si="40"/>
        <v>0</v>
      </c>
      <c r="AK28" s="8">
        <f t="shared" ca="1" si="45"/>
        <v>0.48682870370370379</v>
      </c>
      <c r="AL28" s="7">
        <f t="shared" ca="1" si="13"/>
        <v>30</v>
      </c>
      <c r="AM28" s="8">
        <f t="shared" ca="1" si="14"/>
        <v>3.4722222222222224E-4</v>
      </c>
      <c r="AN28" s="8">
        <f t="shared" ca="1" si="15"/>
        <v>0.48717592592592601</v>
      </c>
      <c r="AO28" s="7" t="s">
        <v>74</v>
      </c>
      <c r="AP28" s="1">
        <f t="shared" ca="1" si="41"/>
        <v>0</v>
      </c>
      <c r="AQ28" s="1">
        <f t="shared" ca="1" si="1"/>
        <v>1.7129629629629634E-3</v>
      </c>
      <c r="AR28">
        <f t="shared" ca="1" si="16"/>
        <v>1</v>
      </c>
      <c r="AS28" s="33">
        <f t="shared" ca="1" si="42"/>
        <v>0</v>
      </c>
      <c r="AT28" s="33">
        <f t="shared" ca="1" si="17"/>
        <v>1.7129629629629634E-3</v>
      </c>
      <c r="AX28">
        <f t="shared" si="43"/>
        <v>24</v>
      </c>
      <c r="AY28" s="34">
        <v>6.7197051420357949E-5</v>
      </c>
      <c r="BF28" s="34">
        <f t="shared" si="44"/>
        <v>3.5220420274021427E-5</v>
      </c>
      <c r="BG28">
        <v>71</v>
      </c>
    </row>
    <row r="29" spans="1:59">
      <c r="A29" s="2">
        <f t="shared" ca="1" si="2"/>
        <v>153</v>
      </c>
      <c r="B29" s="1">
        <f t="shared" ca="1" si="3"/>
        <v>1.7708333333333332E-3</v>
      </c>
      <c r="C29" s="5">
        <f t="shared" ca="1" si="18"/>
        <v>0.48723379629629637</v>
      </c>
      <c r="D29" s="18">
        <f t="shared" ca="1" si="0"/>
        <v>0.48723379629629637</v>
      </c>
      <c r="E29" s="21">
        <f t="shared" ca="1" si="19"/>
        <v>0</v>
      </c>
      <c r="F29" s="18">
        <f t="shared" ca="1" si="20"/>
        <v>0.48723379629629637</v>
      </c>
      <c r="G29" s="17">
        <f t="shared" ca="1" si="4"/>
        <v>9</v>
      </c>
      <c r="H29" s="18">
        <f t="shared" ca="1" si="21"/>
        <v>1.0416666666666667E-4</v>
      </c>
      <c r="I29" s="18">
        <f t="shared" ca="1" si="22"/>
        <v>0.48733796296296306</v>
      </c>
      <c r="J29" s="16">
        <f t="shared" ca="1" si="23"/>
        <v>0.48733796296296306</v>
      </c>
      <c r="K29" s="23">
        <f t="shared" ca="1" si="24"/>
        <v>0</v>
      </c>
      <c r="L29" s="16">
        <f t="shared" ca="1" si="25"/>
        <v>0.48733796296296306</v>
      </c>
      <c r="M29" s="15">
        <f t="shared" ca="1" si="5"/>
        <v>29</v>
      </c>
      <c r="N29" s="16">
        <f t="shared" ca="1" si="6"/>
        <v>3.3564814814814812E-4</v>
      </c>
      <c r="O29" s="16">
        <f t="shared" ca="1" si="26"/>
        <v>0.48767361111111118</v>
      </c>
      <c r="P29" s="14">
        <f t="shared" ca="1" si="27"/>
        <v>0.48767361111111118</v>
      </c>
      <c r="Q29" s="23">
        <f t="shared" ca="1" si="28"/>
        <v>0</v>
      </c>
      <c r="R29" s="14">
        <f t="shared" ca="1" si="29"/>
        <v>0.48767361111111118</v>
      </c>
      <c r="S29" s="13">
        <f t="shared" ca="1" si="7"/>
        <v>19</v>
      </c>
      <c r="T29" s="14">
        <f t="shared" ca="1" si="8"/>
        <v>2.199074074074074E-4</v>
      </c>
      <c r="U29" s="14">
        <f t="shared" ca="1" si="30"/>
        <v>0.48789351851851859</v>
      </c>
      <c r="V29" s="12">
        <f t="shared" ca="1" si="31"/>
        <v>0.48789351851851859</v>
      </c>
      <c r="W29" s="23">
        <f t="shared" ca="1" si="32"/>
        <v>0</v>
      </c>
      <c r="X29" s="12">
        <f t="shared" ca="1" si="33"/>
        <v>0.48789351851851859</v>
      </c>
      <c r="Y29" s="11">
        <f t="shared" ca="1" si="9"/>
        <v>36</v>
      </c>
      <c r="Z29" s="12">
        <f t="shared" ca="1" si="10"/>
        <v>4.1666666666666669E-4</v>
      </c>
      <c r="AA29" s="12">
        <f t="shared" ca="1" si="34"/>
        <v>0.48831018518518526</v>
      </c>
      <c r="AB29" s="10">
        <f t="shared" ca="1" si="35"/>
        <v>0.48831018518518526</v>
      </c>
      <c r="AC29" s="23">
        <f t="shared" ca="1" si="36"/>
        <v>0</v>
      </c>
      <c r="AD29" s="10">
        <f t="shared" ca="1" si="37"/>
        <v>0.48831018518518526</v>
      </c>
      <c r="AE29" s="9">
        <f t="shared" ca="1" si="11"/>
        <v>4</v>
      </c>
      <c r="AF29" s="10">
        <f t="shared" ca="1" si="12"/>
        <v>4.6296296296296294E-5</v>
      </c>
      <c r="AG29" s="10">
        <f t="shared" ca="1" si="38"/>
        <v>0.48835648148148159</v>
      </c>
      <c r="AH29" s="9" t="s">
        <v>73</v>
      </c>
      <c r="AI29" s="8">
        <f t="shared" ca="1" si="39"/>
        <v>0.48835648148148159</v>
      </c>
      <c r="AJ29" s="23">
        <f t="shared" ca="1" si="40"/>
        <v>0</v>
      </c>
      <c r="AK29" s="8">
        <f t="shared" ca="1" si="45"/>
        <v>0.48835648148148159</v>
      </c>
      <c r="AL29" s="7">
        <f t="shared" ca="1" si="13"/>
        <v>26</v>
      </c>
      <c r="AM29" s="8">
        <f t="shared" ca="1" si="14"/>
        <v>3.0092592592592595E-4</v>
      </c>
      <c r="AN29" s="8">
        <f t="shared" ca="1" si="15"/>
        <v>0.48865740740740748</v>
      </c>
      <c r="AO29" s="7" t="s">
        <v>70</v>
      </c>
      <c r="AP29" s="1">
        <f t="shared" ca="1" si="41"/>
        <v>0</v>
      </c>
      <c r="AQ29" s="1">
        <f t="shared" ca="1" si="1"/>
        <v>1.4236111111111112E-3</v>
      </c>
      <c r="AR29">
        <f t="shared" ca="1" si="16"/>
        <v>1</v>
      </c>
      <c r="AS29" s="33">
        <f t="shared" ca="1" si="42"/>
        <v>0</v>
      </c>
      <c r="AT29" s="33">
        <f t="shared" ca="1" si="17"/>
        <v>1.4236111111111112E-3</v>
      </c>
      <c r="AX29">
        <f t="shared" si="43"/>
        <v>25</v>
      </c>
      <c r="AY29" s="34">
        <v>3.4602283630784818E-5</v>
      </c>
      <c r="BF29" s="34">
        <f t="shared" si="44"/>
        <v>3.6153039397376858E-5</v>
      </c>
      <c r="BG29">
        <v>54</v>
      </c>
    </row>
    <row r="30" spans="1:59">
      <c r="A30" s="2">
        <f t="shared" ca="1" si="2"/>
        <v>75</v>
      </c>
      <c r="B30" s="1">
        <f t="shared" ca="1" si="3"/>
        <v>8.6805555555555551E-4</v>
      </c>
      <c r="C30" s="5">
        <f t="shared" ca="1" si="18"/>
        <v>0.48810185185185195</v>
      </c>
      <c r="D30" s="18">
        <f t="shared" ca="1" si="0"/>
        <v>0.48810185185185195</v>
      </c>
      <c r="E30" s="21">
        <f t="shared" ca="1" si="19"/>
        <v>0</v>
      </c>
      <c r="F30" s="18">
        <f t="shared" ca="1" si="20"/>
        <v>0.48810185185185195</v>
      </c>
      <c r="G30" s="17">
        <f t="shared" ca="1" si="4"/>
        <v>8</v>
      </c>
      <c r="H30" s="18">
        <f t="shared" ca="1" si="21"/>
        <v>9.2592592592592588E-5</v>
      </c>
      <c r="I30" s="18">
        <f t="shared" ca="1" si="22"/>
        <v>0.48819444444444454</v>
      </c>
      <c r="J30" s="16">
        <f t="shared" ca="1" si="23"/>
        <v>0.48819444444444454</v>
      </c>
      <c r="K30" s="23">
        <f t="shared" ca="1" si="24"/>
        <v>0</v>
      </c>
      <c r="L30" s="16">
        <f t="shared" ca="1" si="25"/>
        <v>0.48819444444444454</v>
      </c>
      <c r="M30" s="15">
        <f t="shared" ca="1" si="5"/>
        <v>26</v>
      </c>
      <c r="N30" s="16">
        <f t="shared" ca="1" si="6"/>
        <v>3.0092592592592595E-4</v>
      </c>
      <c r="O30" s="16">
        <f t="shared" ca="1" si="26"/>
        <v>0.48849537037037044</v>
      </c>
      <c r="P30" s="14">
        <f t="shared" ca="1" si="27"/>
        <v>0.48849537037037044</v>
      </c>
      <c r="Q30" s="23">
        <f t="shared" ca="1" si="28"/>
        <v>0</v>
      </c>
      <c r="R30" s="14">
        <f t="shared" ca="1" si="29"/>
        <v>0.48849537037037044</v>
      </c>
      <c r="S30" s="13">
        <f t="shared" ca="1" si="7"/>
        <v>36</v>
      </c>
      <c r="T30" s="14">
        <f t="shared" ca="1" si="8"/>
        <v>4.1666666666666669E-4</v>
      </c>
      <c r="U30" s="14">
        <f t="shared" ca="1" si="30"/>
        <v>0.48891203703703712</v>
      </c>
      <c r="V30" s="12">
        <f t="shared" ca="1" si="31"/>
        <v>0.48891203703703712</v>
      </c>
      <c r="W30" s="23">
        <f t="shared" ca="1" si="32"/>
        <v>0</v>
      </c>
      <c r="X30" s="12">
        <f t="shared" ca="1" si="33"/>
        <v>0.48891203703703712</v>
      </c>
      <c r="Y30" s="11">
        <f t="shared" ca="1" si="9"/>
        <v>23</v>
      </c>
      <c r="Z30" s="12">
        <f t="shared" ca="1" si="10"/>
        <v>2.6620370370370372E-4</v>
      </c>
      <c r="AA30" s="12">
        <f t="shared" ca="1" si="34"/>
        <v>0.48917824074074084</v>
      </c>
      <c r="AB30" s="10">
        <f t="shared" ca="1" si="35"/>
        <v>0.48917824074074084</v>
      </c>
      <c r="AC30" s="23">
        <f t="shared" ca="1" si="36"/>
        <v>0</v>
      </c>
      <c r="AD30" s="10">
        <f t="shared" ca="1" si="37"/>
        <v>0.48917824074074084</v>
      </c>
      <c r="AE30" s="9">
        <f t="shared" ca="1" si="11"/>
        <v>20</v>
      </c>
      <c r="AF30" s="10">
        <f t="shared" ca="1" si="12"/>
        <v>2.3148148148148149E-4</v>
      </c>
      <c r="AG30" s="10">
        <f t="shared" ca="1" si="38"/>
        <v>0.48940972222222234</v>
      </c>
      <c r="AH30" s="9" t="s">
        <v>73</v>
      </c>
      <c r="AI30" s="8">
        <f t="shared" ca="1" si="39"/>
        <v>0.48940972222222234</v>
      </c>
      <c r="AJ30" s="23">
        <f t="shared" ca="1" si="40"/>
        <v>0</v>
      </c>
      <c r="AK30" s="8">
        <f t="shared" ca="1" si="45"/>
        <v>0.48940972222222234</v>
      </c>
      <c r="AL30" s="7">
        <f t="shared" ca="1" si="13"/>
        <v>38</v>
      </c>
      <c r="AM30" s="8">
        <f t="shared" ca="1" si="14"/>
        <v>4.3981481481481481E-4</v>
      </c>
      <c r="AN30" s="8">
        <f t="shared" ca="1" si="15"/>
        <v>0.48984953703703715</v>
      </c>
      <c r="AO30" s="7" t="s">
        <v>70</v>
      </c>
      <c r="AP30" s="1">
        <f t="shared" ca="1" si="41"/>
        <v>0</v>
      </c>
      <c r="AQ30" s="1">
        <f t="shared" ca="1" si="1"/>
        <v>1.7476851851851852E-3</v>
      </c>
      <c r="AR30">
        <f t="shared" ca="1" si="16"/>
        <v>1</v>
      </c>
      <c r="AS30" s="33">
        <f t="shared" ca="1" si="42"/>
        <v>0</v>
      </c>
      <c r="AT30" s="33">
        <f t="shared" ca="1" si="17"/>
        <v>1.7476851851851852E-3</v>
      </c>
      <c r="AX30">
        <f t="shared" si="43"/>
        <v>26</v>
      </c>
      <c r="AY30" s="34">
        <v>3.6273386788851419E-5</v>
      </c>
      <c r="BF30" s="34">
        <f t="shared" si="44"/>
        <v>3.708565852073229E-5</v>
      </c>
      <c r="BG30">
        <v>63</v>
      </c>
    </row>
    <row r="31" spans="1:59">
      <c r="A31" s="2">
        <f t="shared" ca="1" si="2"/>
        <v>49</v>
      </c>
      <c r="B31" s="1">
        <f t="shared" ca="1" si="3"/>
        <v>5.6712962962962967E-4</v>
      </c>
      <c r="C31" s="5">
        <f t="shared" ca="1" si="18"/>
        <v>0.48866898148148158</v>
      </c>
      <c r="D31" s="18">
        <f t="shared" ca="1" si="0"/>
        <v>0.48866898148148158</v>
      </c>
      <c r="E31" s="21">
        <f t="shared" ca="1" si="19"/>
        <v>0</v>
      </c>
      <c r="F31" s="18">
        <f t="shared" ca="1" si="20"/>
        <v>0.48866898148148158</v>
      </c>
      <c r="G31" s="17">
        <f t="shared" ca="1" si="4"/>
        <v>18</v>
      </c>
      <c r="H31" s="18">
        <f t="shared" ca="1" si="21"/>
        <v>2.0833333333333335E-4</v>
      </c>
      <c r="I31" s="18">
        <f t="shared" ca="1" si="22"/>
        <v>0.48887731481481489</v>
      </c>
      <c r="J31" s="16">
        <f t="shared" ca="1" si="23"/>
        <v>0.48887731481481489</v>
      </c>
      <c r="K31" s="23">
        <f t="shared" ca="1" si="24"/>
        <v>0</v>
      </c>
      <c r="L31" s="16">
        <f t="shared" ca="1" si="25"/>
        <v>0.48887731481481489</v>
      </c>
      <c r="M31" s="15">
        <f t="shared" ca="1" si="5"/>
        <v>17</v>
      </c>
      <c r="N31" s="16">
        <f t="shared" ca="1" si="6"/>
        <v>1.9675925925925926E-4</v>
      </c>
      <c r="O31" s="16">
        <f t="shared" ca="1" si="26"/>
        <v>0.48907407407407416</v>
      </c>
      <c r="P31" s="14">
        <f t="shared" ca="1" si="27"/>
        <v>0.48907407407407416</v>
      </c>
      <c r="Q31" s="23">
        <f t="shared" ca="1" si="28"/>
        <v>0</v>
      </c>
      <c r="R31" s="14">
        <f t="shared" ca="1" si="29"/>
        <v>0.48907407407407416</v>
      </c>
      <c r="S31" s="13">
        <f t="shared" ca="1" si="7"/>
        <v>14</v>
      </c>
      <c r="T31" s="14">
        <f t="shared" ca="1" si="8"/>
        <v>1.6203703703703703E-4</v>
      </c>
      <c r="U31" s="14">
        <f t="shared" ca="1" si="30"/>
        <v>0.4892361111111112</v>
      </c>
      <c r="V31" s="12">
        <f t="shared" ca="1" si="31"/>
        <v>0.4892361111111112</v>
      </c>
      <c r="W31" s="23">
        <f t="shared" ca="1" si="32"/>
        <v>0</v>
      </c>
      <c r="X31" s="12">
        <f t="shared" ca="1" si="33"/>
        <v>0.4892361111111112</v>
      </c>
      <c r="Y31" s="11">
        <f t="shared" ca="1" si="9"/>
        <v>38</v>
      </c>
      <c r="Z31" s="12">
        <f t="shared" ca="1" si="10"/>
        <v>4.3981481481481481E-4</v>
      </c>
      <c r="AA31" s="12">
        <f t="shared" ca="1" si="34"/>
        <v>0.48967592592592601</v>
      </c>
      <c r="AB31" s="10">
        <f t="shared" ca="1" si="35"/>
        <v>0.48967592592592601</v>
      </c>
      <c r="AC31" s="23">
        <f t="shared" ca="1" si="36"/>
        <v>0</v>
      </c>
      <c r="AD31" s="10">
        <f t="shared" ca="1" si="37"/>
        <v>0.48967592592592601</v>
      </c>
      <c r="AE31" s="9">
        <f t="shared" ca="1" si="11"/>
        <v>40</v>
      </c>
      <c r="AF31" s="10">
        <f t="shared" ca="1" si="12"/>
        <v>4.6296296296296298E-4</v>
      </c>
      <c r="AG31" s="10">
        <f t="shared" ca="1" si="38"/>
        <v>0.49013888888888896</v>
      </c>
      <c r="AH31" s="9" t="s">
        <v>69</v>
      </c>
      <c r="AI31" s="8">
        <f t="shared" ca="1" si="39"/>
        <v>0.49013888888888896</v>
      </c>
      <c r="AJ31" s="23">
        <f t="shared" ca="1" si="40"/>
        <v>0</v>
      </c>
      <c r="AK31" s="8">
        <f t="shared" ca="1" si="45"/>
        <v>0.49013888888888896</v>
      </c>
      <c r="AL31" s="7">
        <f t="shared" ca="1" si="13"/>
        <v>27</v>
      </c>
      <c r="AM31" s="8">
        <f t="shared" ca="1" si="14"/>
        <v>3.1250000000000001E-4</v>
      </c>
      <c r="AN31" s="8">
        <f t="shared" ca="1" si="15"/>
        <v>0.49045138888888895</v>
      </c>
      <c r="AO31" s="7" t="s">
        <v>74</v>
      </c>
      <c r="AP31" s="1">
        <f t="shared" ca="1" si="41"/>
        <v>0</v>
      </c>
      <c r="AQ31" s="1">
        <f t="shared" ca="1" si="1"/>
        <v>1.7824074074074075E-3</v>
      </c>
      <c r="AR31">
        <f t="shared" ca="1" si="16"/>
        <v>1</v>
      </c>
      <c r="AS31" s="33">
        <f t="shared" ca="1" si="42"/>
        <v>0</v>
      </c>
      <c r="AT31" s="33">
        <f t="shared" ca="1" si="17"/>
        <v>1.7824074074074075E-3</v>
      </c>
      <c r="AX31">
        <f t="shared" si="43"/>
        <v>27</v>
      </c>
      <c r="AY31" s="34">
        <v>4.6869270260358907E-5</v>
      </c>
      <c r="BF31" s="34">
        <f t="shared" si="44"/>
        <v>3.8018277644087721E-5</v>
      </c>
      <c r="BG31">
        <v>58</v>
      </c>
    </row>
    <row r="32" spans="1:59">
      <c r="A32" s="2">
        <f t="shared" ca="1" si="2"/>
        <v>53</v>
      </c>
      <c r="B32" s="1">
        <f t="shared" ca="1" si="3"/>
        <v>6.134259259259259E-4</v>
      </c>
      <c r="C32" s="5">
        <f t="shared" ca="1" si="18"/>
        <v>0.48928240740740753</v>
      </c>
      <c r="D32" s="18">
        <f t="shared" ca="1" si="0"/>
        <v>0.48928240740740753</v>
      </c>
      <c r="E32" s="21">
        <f t="shared" ca="1" si="19"/>
        <v>0</v>
      </c>
      <c r="F32" s="18">
        <f t="shared" ca="1" si="20"/>
        <v>0.48928240740740753</v>
      </c>
      <c r="G32" s="17">
        <f t="shared" ca="1" si="4"/>
        <v>16</v>
      </c>
      <c r="H32" s="18">
        <f t="shared" ca="1" si="21"/>
        <v>1.8518518518518518E-4</v>
      </c>
      <c r="I32" s="18">
        <f t="shared" ca="1" si="22"/>
        <v>0.4894675925925927</v>
      </c>
      <c r="J32" s="16">
        <f t="shared" ca="1" si="23"/>
        <v>0.4894675925925927</v>
      </c>
      <c r="K32" s="23">
        <f t="shared" ca="1" si="24"/>
        <v>0</v>
      </c>
      <c r="L32" s="16">
        <f t="shared" ca="1" si="25"/>
        <v>0.4894675925925927</v>
      </c>
      <c r="M32" s="15">
        <f t="shared" ca="1" si="5"/>
        <v>22</v>
      </c>
      <c r="N32" s="16">
        <f t="shared" ca="1" si="6"/>
        <v>2.5462962962962961E-4</v>
      </c>
      <c r="O32" s="16">
        <f t="shared" ca="1" si="26"/>
        <v>0.48972222222222234</v>
      </c>
      <c r="P32" s="14">
        <f t="shared" ca="1" si="27"/>
        <v>0.48972222222222234</v>
      </c>
      <c r="Q32" s="23">
        <f t="shared" ca="1" si="28"/>
        <v>0</v>
      </c>
      <c r="R32" s="14">
        <f t="shared" ca="1" si="29"/>
        <v>0.48972222222222234</v>
      </c>
      <c r="S32" s="13">
        <f t="shared" ca="1" si="7"/>
        <v>21</v>
      </c>
      <c r="T32" s="14">
        <f t="shared" ca="1" si="8"/>
        <v>2.4305555555555555E-4</v>
      </c>
      <c r="U32" s="14">
        <f t="shared" ca="1" si="30"/>
        <v>0.48996527777777787</v>
      </c>
      <c r="V32" s="12">
        <f t="shared" ca="1" si="31"/>
        <v>0.48996527777777787</v>
      </c>
      <c r="W32" s="23">
        <f t="shared" ca="1" si="32"/>
        <v>0</v>
      </c>
      <c r="X32" s="12">
        <f t="shared" ca="1" si="33"/>
        <v>0.48996527777777787</v>
      </c>
      <c r="Y32" s="11">
        <f t="shared" ca="1" si="9"/>
        <v>22</v>
      </c>
      <c r="Z32" s="12">
        <f t="shared" ca="1" si="10"/>
        <v>2.5462962962962961E-4</v>
      </c>
      <c r="AA32" s="12">
        <f t="shared" ca="1" si="34"/>
        <v>0.49021990740740751</v>
      </c>
      <c r="AB32" s="10">
        <f t="shared" ca="1" si="35"/>
        <v>0.49021990740740751</v>
      </c>
      <c r="AC32" s="23">
        <f t="shared" ca="1" si="36"/>
        <v>0</v>
      </c>
      <c r="AD32" s="10">
        <f t="shared" ca="1" si="37"/>
        <v>0.49021990740740751</v>
      </c>
      <c r="AE32" s="9">
        <f t="shared" ca="1" si="11"/>
        <v>38</v>
      </c>
      <c r="AF32" s="10">
        <f t="shared" ca="1" si="12"/>
        <v>4.3981481481481481E-4</v>
      </c>
      <c r="AG32" s="10">
        <f t="shared" ca="1" si="38"/>
        <v>0.49065972222222232</v>
      </c>
      <c r="AH32" s="9" t="s">
        <v>69</v>
      </c>
      <c r="AI32" s="8">
        <f t="shared" ca="1" si="39"/>
        <v>0.49065972222222232</v>
      </c>
      <c r="AJ32" s="23">
        <f t="shared" ca="1" si="40"/>
        <v>0</v>
      </c>
      <c r="AK32" s="8">
        <f t="shared" ca="1" si="45"/>
        <v>0.49065972222222232</v>
      </c>
      <c r="AL32" s="7">
        <f t="shared" ca="1" si="13"/>
        <v>23</v>
      </c>
      <c r="AM32" s="8">
        <f t="shared" ca="1" si="14"/>
        <v>2.6620370370370372E-4</v>
      </c>
      <c r="AN32" s="8">
        <f t="shared" ca="1" si="15"/>
        <v>0.49092592592592604</v>
      </c>
      <c r="AO32" s="7" t="s">
        <v>74</v>
      </c>
      <c r="AP32" s="1">
        <f t="shared" ca="1" si="41"/>
        <v>0</v>
      </c>
      <c r="AQ32" s="1">
        <f t="shared" ca="1" si="1"/>
        <v>1.6435185185185185E-3</v>
      </c>
      <c r="AR32">
        <f t="shared" ca="1" si="16"/>
        <v>1</v>
      </c>
      <c r="AS32" s="33">
        <f t="shared" ca="1" si="42"/>
        <v>0</v>
      </c>
      <c r="AT32" s="33">
        <f t="shared" ca="1" si="17"/>
        <v>1.6435185185185185E-3</v>
      </c>
      <c r="AX32">
        <f t="shared" si="43"/>
        <v>28</v>
      </c>
      <c r="AY32" s="34">
        <v>2.3030644858054458E-5</v>
      </c>
      <c r="BF32" s="34">
        <f t="shared" si="44"/>
        <v>3.8950896767443152E-5</v>
      </c>
      <c r="BG32">
        <v>70</v>
      </c>
    </row>
    <row r="33" spans="1:59">
      <c r="A33" s="2">
        <f t="shared" ca="1" si="2"/>
        <v>168</v>
      </c>
      <c r="B33" s="1">
        <f t="shared" ca="1" si="3"/>
        <v>1.9444444444444444E-3</v>
      </c>
      <c r="C33" s="5">
        <f t="shared" ca="1" si="18"/>
        <v>0.491226851851852</v>
      </c>
      <c r="D33" s="18">
        <f t="shared" ca="1" si="0"/>
        <v>0.491226851851852</v>
      </c>
      <c r="E33" s="21">
        <f t="shared" ca="1" si="19"/>
        <v>0</v>
      </c>
      <c r="F33" s="18">
        <f t="shared" ca="1" si="20"/>
        <v>0.491226851851852</v>
      </c>
      <c r="G33" s="17">
        <f t="shared" ca="1" si="4"/>
        <v>11</v>
      </c>
      <c r="H33" s="18">
        <f t="shared" ca="1" si="21"/>
        <v>1.273148148148148E-4</v>
      </c>
      <c r="I33" s="18">
        <f t="shared" ca="1" si="22"/>
        <v>0.49135416666666681</v>
      </c>
      <c r="J33" s="16">
        <f t="shared" ca="1" si="23"/>
        <v>0.49135416666666681</v>
      </c>
      <c r="K33" s="23">
        <f t="shared" ca="1" si="24"/>
        <v>0</v>
      </c>
      <c r="L33" s="16">
        <f t="shared" ca="1" si="25"/>
        <v>0.49135416666666681</v>
      </c>
      <c r="M33" s="15">
        <f t="shared" ca="1" si="5"/>
        <v>18</v>
      </c>
      <c r="N33" s="16">
        <f t="shared" ca="1" si="6"/>
        <v>2.0833333333333335E-4</v>
      </c>
      <c r="O33" s="16">
        <f t="shared" ca="1" si="26"/>
        <v>0.49156250000000012</v>
      </c>
      <c r="P33" s="14">
        <f t="shared" ca="1" si="27"/>
        <v>0.49156250000000012</v>
      </c>
      <c r="Q33" s="23">
        <f t="shared" ca="1" si="28"/>
        <v>0</v>
      </c>
      <c r="R33" s="14">
        <f t="shared" ca="1" si="29"/>
        <v>0.49156250000000012</v>
      </c>
      <c r="S33" s="13">
        <f t="shared" ca="1" si="7"/>
        <v>25</v>
      </c>
      <c r="T33" s="14">
        <f t="shared" ca="1" si="8"/>
        <v>2.8935185185185184E-4</v>
      </c>
      <c r="U33" s="14">
        <f t="shared" ca="1" si="30"/>
        <v>0.49185185185185198</v>
      </c>
      <c r="V33" s="12">
        <f t="shared" ca="1" si="31"/>
        <v>0.49185185185185198</v>
      </c>
      <c r="W33" s="23">
        <f t="shared" ca="1" si="32"/>
        <v>0</v>
      </c>
      <c r="X33" s="12">
        <f t="shared" ca="1" si="33"/>
        <v>0.49185185185185198</v>
      </c>
      <c r="Y33" s="11">
        <f t="shared" ca="1" si="9"/>
        <v>44</v>
      </c>
      <c r="Z33" s="12">
        <f t="shared" ca="1" si="10"/>
        <v>5.0925925925925921E-4</v>
      </c>
      <c r="AA33" s="12">
        <f t="shared" ca="1" si="34"/>
        <v>0.49236111111111125</v>
      </c>
      <c r="AB33" s="10">
        <f t="shared" ca="1" si="35"/>
        <v>0.49236111111111125</v>
      </c>
      <c r="AC33" s="23">
        <f t="shared" ca="1" si="36"/>
        <v>0</v>
      </c>
      <c r="AD33" s="10">
        <f t="shared" ca="1" si="37"/>
        <v>0.49236111111111125</v>
      </c>
      <c r="AE33" s="9">
        <f t="shared" ca="1" si="11"/>
        <v>14</v>
      </c>
      <c r="AF33" s="10">
        <f t="shared" ca="1" si="12"/>
        <v>1.6203703703703703E-4</v>
      </c>
      <c r="AG33" s="10">
        <f t="shared" ca="1" si="38"/>
        <v>0.49252314814814829</v>
      </c>
      <c r="AH33" s="9" t="s">
        <v>73</v>
      </c>
      <c r="AI33" s="8">
        <f t="shared" ca="1" si="39"/>
        <v>0.49252314814814829</v>
      </c>
      <c r="AJ33" s="23">
        <f t="shared" ca="1" si="40"/>
        <v>0</v>
      </c>
      <c r="AK33" s="8">
        <f t="shared" ca="1" si="45"/>
        <v>0.49252314814814829</v>
      </c>
      <c r="AL33" s="7">
        <f t="shared" ca="1" si="13"/>
        <v>26</v>
      </c>
      <c r="AM33" s="8">
        <f t="shared" ca="1" si="14"/>
        <v>3.0092592592592595E-4</v>
      </c>
      <c r="AN33" s="8">
        <f t="shared" ca="1" si="15"/>
        <v>0.49282407407407419</v>
      </c>
      <c r="AO33" s="7" t="s">
        <v>74</v>
      </c>
      <c r="AP33" s="1">
        <f t="shared" ca="1" si="41"/>
        <v>0</v>
      </c>
      <c r="AQ33" s="1">
        <f t="shared" ca="1" si="1"/>
        <v>1.5972222222222221E-3</v>
      </c>
      <c r="AR33">
        <f t="shared" ca="1" si="16"/>
        <v>1</v>
      </c>
      <c r="AS33" s="33">
        <f t="shared" ca="1" si="42"/>
        <v>0</v>
      </c>
      <c r="AT33" s="33">
        <f t="shared" ca="1" si="17"/>
        <v>1.5972222222222221E-3</v>
      </c>
      <c r="AX33">
        <f t="shared" si="43"/>
        <v>29</v>
      </c>
      <c r="AY33" s="34">
        <v>4.2341336311184271E-5</v>
      </c>
      <c r="BF33" s="34">
        <f t="shared" si="44"/>
        <v>3.9883515890798584E-5</v>
      </c>
      <c r="BG33">
        <v>70</v>
      </c>
    </row>
    <row r="34" spans="1:59">
      <c r="A34" s="2">
        <f t="shared" ca="1" si="2"/>
        <v>30</v>
      </c>
      <c r="B34" s="1">
        <f t="shared" ca="1" si="3"/>
        <v>3.4722222222222224E-4</v>
      </c>
      <c r="C34" s="5">
        <f t="shared" ca="1" si="18"/>
        <v>0.49157407407407422</v>
      </c>
      <c r="D34" s="18">
        <f t="shared" ca="1" si="0"/>
        <v>0.49157407407407422</v>
      </c>
      <c r="E34" s="21">
        <f t="shared" ca="1" si="19"/>
        <v>0</v>
      </c>
      <c r="F34" s="18">
        <f t="shared" ca="1" si="20"/>
        <v>0.49157407407407422</v>
      </c>
      <c r="G34" s="17">
        <f t="shared" ca="1" si="4"/>
        <v>6</v>
      </c>
      <c r="H34" s="18">
        <f t="shared" ca="1" si="21"/>
        <v>6.9444444444444444E-5</v>
      </c>
      <c r="I34" s="18">
        <f t="shared" ca="1" si="22"/>
        <v>0.49164351851851867</v>
      </c>
      <c r="J34" s="16">
        <f t="shared" ca="1" si="23"/>
        <v>0.49164351851851867</v>
      </c>
      <c r="K34" s="23">
        <f t="shared" ca="1" si="24"/>
        <v>0</v>
      </c>
      <c r="L34" s="16">
        <f t="shared" ca="1" si="25"/>
        <v>0.49164351851851867</v>
      </c>
      <c r="M34" s="15">
        <f t="shared" ca="1" si="5"/>
        <v>17</v>
      </c>
      <c r="N34" s="16">
        <f t="shared" ca="1" si="6"/>
        <v>1.9675925925925926E-4</v>
      </c>
      <c r="O34" s="16">
        <f t="shared" ca="1" si="26"/>
        <v>0.49184027777777795</v>
      </c>
      <c r="P34" s="14">
        <f t="shared" ca="1" si="27"/>
        <v>0.49184027777777795</v>
      </c>
      <c r="Q34" s="23">
        <f t="shared" ca="1" si="28"/>
        <v>1.1574074074038876E-5</v>
      </c>
      <c r="R34" s="14">
        <f t="shared" ca="1" si="29"/>
        <v>0.49185185185185198</v>
      </c>
      <c r="S34" s="13">
        <f t="shared" ca="1" si="7"/>
        <v>13</v>
      </c>
      <c r="T34" s="14">
        <f t="shared" ca="1" si="8"/>
        <v>1.5046296296296297E-4</v>
      </c>
      <c r="U34" s="14">
        <f t="shared" ca="1" si="30"/>
        <v>0.49200231481481493</v>
      </c>
      <c r="V34" s="12">
        <f t="shared" ca="1" si="31"/>
        <v>0.49200231481481493</v>
      </c>
      <c r="W34" s="23">
        <f t="shared" ca="1" si="32"/>
        <v>3.5879629629631538E-4</v>
      </c>
      <c r="X34" s="12">
        <f t="shared" ca="1" si="33"/>
        <v>0.49236111111111125</v>
      </c>
      <c r="Y34" s="11">
        <f t="shared" ca="1" si="9"/>
        <v>30</v>
      </c>
      <c r="Z34" s="12">
        <f t="shared" ca="1" si="10"/>
        <v>3.4722222222222224E-4</v>
      </c>
      <c r="AA34" s="12">
        <f t="shared" ca="1" si="34"/>
        <v>0.49270833333333347</v>
      </c>
      <c r="AB34" s="10">
        <f t="shared" ca="1" si="35"/>
        <v>0.49270833333333347</v>
      </c>
      <c r="AC34" s="23">
        <f t="shared" ca="1" si="36"/>
        <v>0</v>
      </c>
      <c r="AD34" s="10">
        <f t="shared" ca="1" si="37"/>
        <v>0.49270833333333347</v>
      </c>
      <c r="AE34" s="9">
        <f t="shared" ca="1" si="11"/>
        <v>30</v>
      </c>
      <c r="AF34" s="10">
        <f t="shared" ca="1" si="12"/>
        <v>3.4722222222222224E-4</v>
      </c>
      <c r="AG34" s="10">
        <f t="shared" ca="1" si="38"/>
        <v>0.49305555555555569</v>
      </c>
      <c r="AH34" s="9" t="s">
        <v>69</v>
      </c>
      <c r="AI34" s="8">
        <f t="shared" ca="1" si="39"/>
        <v>0.49305555555555569</v>
      </c>
      <c r="AJ34" s="23">
        <f t="shared" ca="1" si="40"/>
        <v>0</v>
      </c>
      <c r="AK34" s="8">
        <f t="shared" ca="1" si="45"/>
        <v>0.49305555555555569</v>
      </c>
      <c r="AL34" s="7">
        <f t="shared" ca="1" si="13"/>
        <v>12</v>
      </c>
      <c r="AM34" s="8">
        <f t="shared" ca="1" si="14"/>
        <v>1.3888888888888889E-4</v>
      </c>
      <c r="AN34" s="8">
        <f t="shared" ca="1" si="15"/>
        <v>0.4931944444444446</v>
      </c>
      <c r="AO34" s="7" t="s">
        <v>74</v>
      </c>
      <c r="AP34" s="1">
        <f t="shared" ca="1" si="41"/>
        <v>3.7037037037035425E-4</v>
      </c>
      <c r="AQ34" s="1">
        <f t="shared" ca="1" si="1"/>
        <v>1.2499999999999998E-3</v>
      </c>
      <c r="AR34">
        <f t="shared" ca="1" si="16"/>
        <v>1</v>
      </c>
      <c r="AS34" s="33">
        <f t="shared" ca="1" si="42"/>
        <v>3.7037037037035425E-4</v>
      </c>
      <c r="AT34" s="33">
        <f t="shared" ca="1" si="17"/>
        <v>1.2499999999999998E-3</v>
      </c>
      <c r="AX34">
        <f t="shared" si="43"/>
        <v>30</v>
      </c>
      <c r="AY34" s="34">
        <v>3.2175925925927439E-5</v>
      </c>
      <c r="BF34" s="34">
        <f t="shared" si="44"/>
        <v>4.0816135014154015E-5</v>
      </c>
      <c r="BG34">
        <v>60</v>
      </c>
    </row>
    <row r="35" spans="1:59">
      <c r="A35" s="2">
        <f t="shared" ca="1" si="2"/>
        <v>111</v>
      </c>
      <c r="B35" s="1">
        <f t="shared" ca="1" si="3"/>
        <v>1.2847222222222223E-3</v>
      </c>
      <c r="C35" s="5">
        <f t="shared" ca="1" si="18"/>
        <v>0.49285879629629642</v>
      </c>
      <c r="D35" s="18">
        <f t="shared" ca="1" si="0"/>
        <v>0.49285879629629642</v>
      </c>
      <c r="E35" s="21">
        <f t="shared" ca="1" si="19"/>
        <v>0</v>
      </c>
      <c r="F35" s="18">
        <f t="shared" ca="1" si="20"/>
        <v>0.49285879629629642</v>
      </c>
      <c r="G35" s="17">
        <f t="shared" ca="1" si="4"/>
        <v>6</v>
      </c>
      <c r="H35" s="18">
        <f t="shared" ca="1" si="21"/>
        <v>6.9444444444444444E-5</v>
      </c>
      <c r="I35" s="18">
        <f t="shared" ca="1" si="22"/>
        <v>0.49292824074074088</v>
      </c>
      <c r="J35" s="16">
        <f t="shared" ca="1" si="23"/>
        <v>0.49292824074074088</v>
      </c>
      <c r="K35" s="23">
        <f t="shared" ca="1" si="24"/>
        <v>0</v>
      </c>
      <c r="L35" s="16">
        <f t="shared" ca="1" si="25"/>
        <v>0.49292824074074088</v>
      </c>
      <c r="M35" s="15">
        <f t="shared" ca="1" si="5"/>
        <v>30</v>
      </c>
      <c r="N35" s="16">
        <f t="shared" ca="1" si="6"/>
        <v>3.4722222222222224E-4</v>
      </c>
      <c r="O35" s="16">
        <f t="shared" ca="1" si="26"/>
        <v>0.4932754629629631</v>
      </c>
      <c r="P35" s="14">
        <f t="shared" ca="1" si="27"/>
        <v>0.4932754629629631</v>
      </c>
      <c r="Q35" s="23">
        <f t="shared" ca="1" si="28"/>
        <v>0</v>
      </c>
      <c r="R35" s="14">
        <f t="shared" ca="1" si="29"/>
        <v>0.4932754629629631</v>
      </c>
      <c r="S35" s="13">
        <f t="shared" ca="1" si="7"/>
        <v>20</v>
      </c>
      <c r="T35" s="14">
        <f t="shared" ca="1" si="8"/>
        <v>2.3148148148148149E-4</v>
      </c>
      <c r="U35" s="14">
        <f t="shared" ca="1" si="30"/>
        <v>0.4935069444444446</v>
      </c>
      <c r="V35" s="12">
        <f t="shared" ca="1" si="31"/>
        <v>0.4935069444444446</v>
      </c>
      <c r="W35" s="23">
        <f t="shared" ca="1" si="32"/>
        <v>0</v>
      </c>
      <c r="X35" s="12">
        <f t="shared" ca="1" si="33"/>
        <v>0.4935069444444446</v>
      </c>
      <c r="Y35" s="11">
        <f t="shared" ca="1" si="9"/>
        <v>31</v>
      </c>
      <c r="Z35" s="12">
        <f t="shared" ca="1" si="10"/>
        <v>3.5879629629629629E-4</v>
      </c>
      <c r="AA35" s="12">
        <f t="shared" ca="1" si="34"/>
        <v>0.49386574074074091</v>
      </c>
      <c r="AB35" s="10">
        <f t="shared" ca="1" si="35"/>
        <v>0.49386574074074091</v>
      </c>
      <c r="AC35" s="23">
        <f t="shared" ca="1" si="36"/>
        <v>0</v>
      </c>
      <c r="AD35" s="10">
        <f t="shared" ca="1" si="37"/>
        <v>0.49386574074074091</v>
      </c>
      <c r="AE35" s="9">
        <f t="shared" ca="1" si="11"/>
        <v>45</v>
      </c>
      <c r="AF35" s="10">
        <f t="shared" ca="1" si="12"/>
        <v>5.2083333333333333E-4</v>
      </c>
      <c r="AG35" s="10">
        <f t="shared" ca="1" si="38"/>
        <v>0.49438657407407427</v>
      </c>
      <c r="AH35" s="9" t="s">
        <v>69</v>
      </c>
      <c r="AI35" s="8">
        <f t="shared" ca="1" si="39"/>
        <v>0.49438657407407427</v>
      </c>
      <c r="AJ35" s="23">
        <f t="shared" ca="1" si="40"/>
        <v>0</v>
      </c>
      <c r="AK35" s="8">
        <f t="shared" ca="1" si="45"/>
        <v>0.49438657407407427</v>
      </c>
      <c r="AL35" s="7">
        <f t="shared" ca="1" si="13"/>
        <v>18</v>
      </c>
      <c r="AM35" s="8">
        <f t="shared" ca="1" si="14"/>
        <v>2.0833333333333335E-4</v>
      </c>
      <c r="AN35" s="8">
        <f t="shared" ca="1" si="15"/>
        <v>0.49459490740740758</v>
      </c>
      <c r="AO35" s="7" t="s">
        <v>74</v>
      </c>
      <c r="AP35" s="1">
        <f t="shared" ca="1" si="41"/>
        <v>0</v>
      </c>
      <c r="AQ35" s="1">
        <f t="shared" ca="1" si="1"/>
        <v>1.736111111111111E-3</v>
      </c>
      <c r="AR35">
        <f t="shared" ca="1" si="16"/>
        <v>1</v>
      </c>
      <c r="AS35" s="33">
        <f t="shared" ca="1" si="42"/>
        <v>0</v>
      </c>
      <c r="AT35" s="33">
        <f t="shared" ca="1" si="17"/>
        <v>1.736111111111111E-3</v>
      </c>
      <c r="AX35">
        <f t="shared" si="43"/>
        <v>31</v>
      </c>
      <c r="AY35" s="34">
        <v>4.4202493951237417E-5</v>
      </c>
      <c r="BF35" s="34">
        <f t="shared" si="44"/>
        <v>4.1748754137509446E-5</v>
      </c>
      <c r="BG35">
        <v>49</v>
      </c>
    </row>
    <row r="36" spans="1:59">
      <c r="A36" s="2">
        <f t="shared" ca="1" si="2"/>
        <v>3</v>
      </c>
      <c r="B36" s="1">
        <f t="shared" ca="1" si="3"/>
        <v>3.4722222222222222E-5</v>
      </c>
      <c r="C36" s="5">
        <f t="shared" ca="1" si="18"/>
        <v>0.49289351851851865</v>
      </c>
      <c r="D36" s="18">
        <f t="shared" ca="1" si="0"/>
        <v>0.49289351851851865</v>
      </c>
      <c r="E36" s="21">
        <f t="shared" ca="1" si="19"/>
        <v>3.472222222222765E-5</v>
      </c>
      <c r="F36" s="18">
        <f t="shared" ca="1" si="20"/>
        <v>0.49292824074074088</v>
      </c>
      <c r="G36" s="17">
        <f t="shared" ca="1" si="4"/>
        <v>18</v>
      </c>
      <c r="H36" s="18">
        <f t="shared" ca="1" si="21"/>
        <v>2.0833333333333335E-4</v>
      </c>
      <c r="I36" s="18">
        <f t="shared" ca="1" si="22"/>
        <v>0.49313657407407419</v>
      </c>
      <c r="J36" s="16">
        <f t="shared" ca="1" si="23"/>
        <v>0.49313657407407419</v>
      </c>
      <c r="K36" s="23">
        <f t="shared" ca="1" si="24"/>
        <v>1.388888888889106E-4</v>
      </c>
      <c r="L36" s="16">
        <f t="shared" ca="1" si="25"/>
        <v>0.4932754629629631</v>
      </c>
      <c r="M36" s="15">
        <f t="shared" ca="1" si="5"/>
        <v>27</v>
      </c>
      <c r="N36" s="16">
        <f t="shared" ca="1" si="6"/>
        <v>3.1250000000000001E-4</v>
      </c>
      <c r="O36" s="16">
        <f t="shared" ca="1" si="26"/>
        <v>0.49358796296296309</v>
      </c>
      <c r="P36" s="14">
        <f t="shared" ca="1" si="27"/>
        <v>0.49358796296296309</v>
      </c>
      <c r="Q36" s="23">
        <f t="shared" ca="1" si="28"/>
        <v>0</v>
      </c>
      <c r="R36" s="14">
        <f t="shared" ca="1" si="29"/>
        <v>0.49358796296296309</v>
      </c>
      <c r="S36" s="13">
        <f t="shared" ca="1" si="7"/>
        <v>29</v>
      </c>
      <c r="T36" s="14">
        <f t="shared" ca="1" si="8"/>
        <v>3.3564814814814812E-4</v>
      </c>
      <c r="U36" s="14">
        <f t="shared" ca="1" si="30"/>
        <v>0.49392361111111122</v>
      </c>
      <c r="V36" s="12">
        <f t="shared" ca="1" si="31"/>
        <v>0.49392361111111122</v>
      </c>
      <c r="W36" s="23">
        <f t="shared" ca="1" si="32"/>
        <v>0</v>
      </c>
      <c r="X36" s="12">
        <f t="shared" ca="1" si="33"/>
        <v>0.49392361111111122</v>
      </c>
      <c r="Y36" s="11">
        <f t="shared" ca="1" si="9"/>
        <v>34</v>
      </c>
      <c r="Z36" s="12">
        <f t="shared" ca="1" si="10"/>
        <v>3.9351851851851852E-4</v>
      </c>
      <c r="AA36" s="12">
        <f t="shared" ca="1" si="34"/>
        <v>0.49431712962962976</v>
      </c>
      <c r="AB36" s="10">
        <f t="shared" ca="1" si="35"/>
        <v>0.49431712962962976</v>
      </c>
      <c r="AC36" s="23">
        <f t="shared" ca="1" si="36"/>
        <v>6.9444444444510811E-5</v>
      </c>
      <c r="AD36" s="10">
        <f t="shared" ca="1" si="37"/>
        <v>0.49438657407407427</v>
      </c>
      <c r="AE36" s="9">
        <f t="shared" ca="1" si="11"/>
        <v>57</v>
      </c>
      <c r="AF36" s="10">
        <f t="shared" ca="1" si="12"/>
        <v>6.5972222222222224E-4</v>
      </c>
      <c r="AG36" s="10">
        <f t="shared" ca="1" si="38"/>
        <v>0.49504629629629648</v>
      </c>
      <c r="AH36" s="9" t="s">
        <v>75</v>
      </c>
      <c r="AI36" s="8">
        <f t="shared" ca="1" si="39"/>
        <v>0.49504629629629648</v>
      </c>
      <c r="AJ36" s="23">
        <f t="shared" ca="1" si="40"/>
        <v>0</v>
      </c>
      <c r="AK36" s="8">
        <f t="shared" ca="1" si="45"/>
        <v>0.49504629629629648</v>
      </c>
      <c r="AL36" s="7">
        <f t="shared" ca="1" si="13"/>
        <v>12</v>
      </c>
      <c r="AM36" s="8">
        <f t="shared" ca="1" si="14"/>
        <v>1.3888888888888889E-4</v>
      </c>
      <c r="AN36" s="8">
        <f t="shared" ca="1" si="15"/>
        <v>0.49518518518518539</v>
      </c>
      <c r="AO36" s="7" t="s">
        <v>74</v>
      </c>
      <c r="AP36" s="1">
        <f t="shared" ca="1" si="41"/>
        <v>2.4305555555564906E-4</v>
      </c>
      <c r="AQ36" s="1">
        <f t="shared" ca="1" si="1"/>
        <v>2.0486111111111113E-3</v>
      </c>
      <c r="AR36">
        <f t="shared" ca="1" si="16"/>
        <v>1</v>
      </c>
      <c r="AS36" s="33">
        <f t="shared" ca="1" si="42"/>
        <v>2.4305555555564906E-4</v>
      </c>
      <c r="AT36" s="33">
        <f t="shared" ca="1" si="17"/>
        <v>2.0486111111111113E-3</v>
      </c>
      <c r="AX36">
        <f t="shared" si="43"/>
        <v>32</v>
      </c>
      <c r="AY36" s="34">
        <v>3.3290378006872617E-5</v>
      </c>
      <c r="BF36" s="34">
        <f t="shared" si="44"/>
        <v>4.2681373260864878E-5</v>
      </c>
      <c r="BG36">
        <v>62</v>
      </c>
    </row>
    <row r="37" spans="1:59">
      <c r="A37" s="2">
        <f t="shared" ca="1" si="2"/>
        <v>46</v>
      </c>
      <c r="B37" s="1">
        <f t="shared" ca="1" si="3"/>
        <v>5.3240740740740744E-4</v>
      </c>
      <c r="C37" s="5">
        <f t="shared" ca="1" si="18"/>
        <v>0.49342592592592605</v>
      </c>
      <c r="D37" s="18">
        <f t="shared" ca="1" si="0"/>
        <v>0.49342592592592605</v>
      </c>
      <c r="E37" s="21">
        <f t="shared" ca="1" si="19"/>
        <v>0</v>
      </c>
      <c r="F37" s="18">
        <f t="shared" ca="1" si="20"/>
        <v>0.49342592592592605</v>
      </c>
      <c r="G37" s="17">
        <f t="shared" ca="1" si="4"/>
        <v>13</v>
      </c>
      <c r="H37" s="18">
        <f t="shared" ca="1" si="21"/>
        <v>1.5046296296296297E-4</v>
      </c>
      <c r="I37" s="18">
        <f t="shared" ca="1" si="22"/>
        <v>0.49357638888888899</v>
      </c>
      <c r="J37" s="16">
        <f t="shared" ca="1" si="23"/>
        <v>0.49357638888888899</v>
      </c>
      <c r="K37" s="23">
        <f t="shared" ca="1" si="24"/>
        <v>1.1574074074094387E-5</v>
      </c>
      <c r="L37" s="16">
        <f t="shared" ca="1" si="25"/>
        <v>0.49358796296296309</v>
      </c>
      <c r="M37" s="15">
        <f t="shared" ca="1" si="5"/>
        <v>27</v>
      </c>
      <c r="N37" s="16">
        <f t="shared" ca="1" si="6"/>
        <v>3.1250000000000001E-4</v>
      </c>
      <c r="O37" s="16">
        <f t="shared" ca="1" si="26"/>
        <v>0.49390046296296308</v>
      </c>
      <c r="P37" s="14">
        <f t="shared" ca="1" si="27"/>
        <v>0.49390046296296308</v>
      </c>
      <c r="Q37" s="23">
        <f t="shared" ca="1" si="28"/>
        <v>2.3148148148133263E-5</v>
      </c>
      <c r="R37" s="14">
        <f t="shared" ca="1" si="29"/>
        <v>0.49392361111111122</v>
      </c>
      <c r="S37" s="13">
        <f t="shared" ca="1" si="7"/>
        <v>15</v>
      </c>
      <c r="T37" s="14">
        <f t="shared" ca="1" si="8"/>
        <v>1.7361111111111112E-4</v>
      </c>
      <c r="U37" s="14">
        <f t="shared" ca="1" si="30"/>
        <v>0.49409722222222235</v>
      </c>
      <c r="V37" s="12">
        <f t="shared" ca="1" si="31"/>
        <v>0.49409722222222235</v>
      </c>
      <c r="W37" s="23">
        <f t="shared" ca="1" si="32"/>
        <v>2.1990740740740478E-4</v>
      </c>
      <c r="X37" s="12">
        <f t="shared" ca="1" si="33"/>
        <v>0.49431712962962976</v>
      </c>
      <c r="Y37" s="11">
        <f t="shared" ca="1" si="9"/>
        <v>40</v>
      </c>
      <c r="Z37" s="12">
        <f t="shared" ca="1" si="10"/>
        <v>4.6296296296296298E-4</v>
      </c>
      <c r="AA37" s="12">
        <f t="shared" ca="1" si="34"/>
        <v>0.4947800925925927</v>
      </c>
      <c r="AB37" s="10">
        <f t="shared" ca="1" si="35"/>
        <v>0.4947800925925927</v>
      </c>
      <c r="AC37" s="23">
        <f t="shared" ca="1" si="36"/>
        <v>2.6620370370378232E-4</v>
      </c>
      <c r="AD37" s="10">
        <f t="shared" ca="1" si="37"/>
        <v>0.49504629629629648</v>
      </c>
      <c r="AE37" s="9">
        <f t="shared" ca="1" si="11"/>
        <v>48</v>
      </c>
      <c r="AF37" s="10">
        <f t="shared" ca="1" si="12"/>
        <v>5.5555555555555556E-4</v>
      </c>
      <c r="AG37" s="10">
        <f t="shared" ca="1" si="38"/>
        <v>0.49560185185185202</v>
      </c>
      <c r="AH37" s="9" t="s">
        <v>69</v>
      </c>
      <c r="AI37" s="8">
        <f t="shared" ca="1" si="39"/>
        <v>0.49560185185185202</v>
      </c>
      <c r="AJ37" s="23">
        <f t="shared" ca="1" si="40"/>
        <v>0</v>
      </c>
      <c r="AK37" s="8">
        <f t="shared" ca="1" si="45"/>
        <v>0.49560185185185202</v>
      </c>
      <c r="AL37" s="7">
        <f t="shared" ca="1" si="13"/>
        <v>24</v>
      </c>
      <c r="AM37" s="8">
        <f t="shared" ca="1" si="14"/>
        <v>2.7777777777777778E-4</v>
      </c>
      <c r="AN37" s="8">
        <f t="shared" ca="1" si="15"/>
        <v>0.49587962962962978</v>
      </c>
      <c r="AO37" s="7" t="s">
        <v>74</v>
      </c>
      <c r="AP37" s="1">
        <f t="shared" ca="1" si="41"/>
        <v>5.2083333333341475E-4</v>
      </c>
      <c r="AQ37" s="1">
        <f t="shared" ca="1" si="1"/>
        <v>1.9328703703703704E-3</v>
      </c>
      <c r="AR37">
        <f t="shared" ca="1" si="16"/>
        <v>1</v>
      </c>
      <c r="AS37" s="33">
        <f t="shared" ca="1" si="42"/>
        <v>5.2083333333341475E-4</v>
      </c>
      <c r="AT37" s="33">
        <f t="shared" ca="1" si="17"/>
        <v>1.9328703703703704E-3</v>
      </c>
      <c r="AX37">
        <f t="shared" si="43"/>
        <v>33</v>
      </c>
      <c r="AY37" s="34">
        <v>5.1647124511451404E-5</v>
      </c>
      <c r="BF37" s="34">
        <f t="shared" si="44"/>
        <v>4.3613992384220309E-5</v>
      </c>
      <c r="BG37">
        <v>61</v>
      </c>
    </row>
    <row r="38" spans="1:59">
      <c r="A38" s="2">
        <f t="shared" ca="1" si="2"/>
        <v>89</v>
      </c>
      <c r="B38" s="1">
        <f t="shared" ca="1" si="3"/>
        <v>1.0300925925925926E-3</v>
      </c>
      <c r="C38" s="5">
        <f t="shared" ca="1" si="18"/>
        <v>0.49445601851851861</v>
      </c>
      <c r="D38" s="18">
        <f t="shared" ca="1" si="0"/>
        <v>0.49445601851851861</v>
      </c>
      <c r="E38" s="21">
        <f t="shared" ca="1" si="19"/>
        <v>0</v>
      </c>
      <c r="F38" s="18">
        <f t="shared" ca="1" si="20"/>
        <v>0.49445601851851861</v>
      </c>
      <c r="G38" s="17">
        <f t="shared" ca="1" si="4"/>
        <v>10</v>
      </c>
      <c r="H38" s="18">
        <f t="shared" ca="1" si="21"/>
        <v>1.1574074074074075E-4</v>
      </c>
      <c r="I38" s="18">
        <f t="shared" ca="1" si="22"/>
        <v>0.49457175925925934</v>
      </c>
      <c r="J38" s="16">
        <f t="shared" ca="1" si="23"/>
        <v>0.49457175925925934</v>
      </c>
      <c r="K38" s="23">
        <f t="shared" ca="1" si="24"/>
        <v>0</v>
      </c>
      <c r="L38" s="16">
        <f t="shared" ca="1" si="25"/>
        <v>0.49457175925925934</v>
      </c>
      <c r="M38" s="15">
        <f t="shared" ca="1" si="5"/>
        <v>15</v>
      </c>
      <c r="N38" s="16">
        <f t="shared" ca="1" si="6"/>
        <v>1.7361111111111112E-4</v>
      </c>
      <c r="O38" s="16">
        <f t="shared" ca="1" si="26"/>
        <v>0.49474537037037047</v>
      </c>
      <c r="P38" s="14">
        <f t="shared" ca="1" si="27"/>
        <v>0.49474537037037047</v>
      </c>
      <c r="Q38" s="23">
        <f t="shared" ca="1" si="28"/>
        <v>0</v>
      </c>
      <c r="R38" s="14">
        <f t="shared" ca="1" si="29"/>
        <v>0.49474537037037047</v>
      </c>
      <c r="S38" s="13">
        <f t="shared" ca="1" si="7"/>
        <v>12</v>
      </c>
      <c r="T38" s="14">
        <f t="shared" ca="1" si="8"/>
        <v>1.3888888888888889E-4</v>
      </c>
      <c r="U38" s="14">
        <f t="shared" ca="1" si="30"/>
        <v>0.49488425925925938</v>
      </c>
      <c r="V38" s="12">
        <f t="shared" ca="1" si="31"/>
        <v>0.49488425925925938</v>
      </c>
      <c r="W38" s="23">
        <f t="shared" ca="1" si="32"/>
        <v>0</v>
      </c>
      <c r="X38" s="12">
        <f t="shared" ca="1" si="33"/>
        <v>0.49488425925925938</v>
      </c>
      <c r="Y38" s="11">
        <f t="shared" ca="1" si="9"/>
        <v>35</v>
      </c>
      <c r="Z38" s="12">
        <f t="shared" ca="1" si="10"/>
        <v>4.0509259259259258E-4</v>
      </c>
      <c r="AA38" s="12">
        <f t="shared" ca="1" si="34"/>
        <v>0.49528935185185197</v>
      </c>
      <c r="AB38" s="10">
        <f t="shared" ca="1" si="35"/>
        <v>0.49528935185185197</v>
      </c>
      <c r="AC38" s="23">
        <f t="shared" ca="1" si="36"/>
        <v>3.1250000000004885E-4</v>
      </c>
      <c r="AD38" s="10">
        <f t="shared" ca="1" si="37"/>
        <v>0.49560185185185202</v>
      </c>
      <c r="AE38" s="9">
        <f t="shared" ca="1" si="11"/>
        <v>55</v>
      </c>
      <c r="AF38" s="10">
        <f t="shared" ca="1" si="12"/>
        <v>6.3657407407407413E-4</v>
      </c>
      <c r="AG38" s="10">
        <f t="shared" ca="1" si="38"/>
        <v>0.4962384259259261</v>
      </c>
      <c r="AH38" s="9" t="s">
        <v>69</v>
      </c>
      <c r="AI38" s="8">
        <f t="shared" ca="1" si="39"/>
        <v>0.4962384259259261</v>
      </c>
      <c r="AJ38" s="23">
        <f t="shared" ca="1" si="40"/>
        <v>0</v>
      </c>
      <c r="AK38" s="8">
        <f t="shared" ca="1" si="45"/>
        <v>0.4962384259259261</v>
      </c>
      <c r="AL38" s="7">
        <f t="shared" ca="1" si="13"/>
        <v>28</v>
      </c>
      <c r="AM38" s="8">
        <f t="shared" ca="1" si="14"/>
        <v>3.2407407407407406E-4</v>
      </c>
      <c r="AN38" s="8">
        <f t="shared" ca="1" si="15"/>
        <v>0.49656250000000018</v>
      </c>
      <c r="AO38" s="7" t="s">
        <v>74</v>
      </c>
      <c r="AP38" s="1">
        <f t="shared" ca="1" si="41"/>
        <v>3.1250000000004885E-4</v>
      </c>
      <c r="AQ38" s="1">
        <f t="shared" ca="1" si="1"/>
        <v>1.7939814814814815E-3</v>
      </c>
      <c r="AR38">
        <f t="shared" ca="1" si="16"/>
        <v>1</v>
      </c>
      <c r="AS38" s="33">
        <f t="shared" ca="1" si="42"/>
        <v>3.1250000000004885E-4</v>
      </c>
      <c r="AT38" s="33">
        <f t="shared" ca="1" si="17"/>
        <v>1.7939814814814815E-3</v>
      </c>
      <c r="AX38">
        <f t="shared" si="43"/>
        <v>34</v>
      </c>
      <c r="AY38" s="34">
        <v>4.0275439580995732E-5</v>
      </c>
      <c r="BF38" s="34">
        <f t="shared" si="44"/>
        <v>4.454661150757574E-5</v>
      </c>
      <c r="BG38">
        <v>51</v>
      </c>
    </row>
    <row r="39" spans="1:59">
      <c r="A39" s="2">
        <f t="shared" ca="1" si="2"/>
        <v>149</v>
      </c>
      <c r="B39" s="1">
        <f t="shared" ca="1" si="3"/>
        <v>1.724537037037037E-3</v>
      </c>
      <c r="C39" s="5">
        <f t="shared" ca="1" si="18"/>
        <v>0.49618055555555562</v>
      </c>
      <c r="D39" s="18">
        <f t="shared" ca="1" si="0"/>
        <v>0.49618055555555562</v>
      </c>
      <c r="E39" s="21">
        <f t="shared" ca="1" si="19"/>
        <v>0</v>
      </c>
      <c r="F39" s="18">
        <f t="shared" ca="1" si="20"/>
        <v>0.49618055555555562</v>
      </c>
      <c r="G39" s="17">
        <f t="shared" ca="1" si="4"/>
        <v>9</v>
      </c>
      <c r="H39" s="18">
        <f t="shared" ca="1" si="21"/>
        <v>1.0416666666666667E-4</v>
      </c>
      <c r="I39" s="18">
        <f t="shared" ca="1" si="22"/>
        <v>0.49628472222222231</v>
      </c>
      <c r="J39" s="16">
        <f t="shared" ca="1" si="23"/>
        <v>0.49628472222222231</v>
      </c>
      <c r="K39" s="23">
        <f t="shared" ca="1" si="24"/>
        <v>0</v>
      </c>
      <c r="L39" s="16">
        <f t="shared" ca="1" si="25"/>
        <v>0.49628472222222231</v>
      </c>
      <c r="M39" s="15">
        <f t="shared" ca="1" si="5"/>
        <v>18</v>
      </c>
      <c r="N39" s="16">
        <f t="shared" ca="1" si="6"/>
        <v>2.0833333333333335E-4</v>
      </c>
      <c r="O39" s="16">
        <f t="shared" ca="1" si="26"/>
        <v>0.49649305555555562</v>
      </c>
      <c r="P39" s="14">
        <f t="shared" ca="1" si="27"/>
        <v>0.49649305555555562</v>
      </c>
      <c r="Q39" s="23">
        <f t="shared" ca="1" si="28"/>
        <v>0</v>
      </c>
      <c r="R39" s="14">
        <f t="shared" ca="1" si="29"/>
        <v>0.49649305555555562</v>
      </c>
      <c r="S39" s="13">
        <f t="shared" ca="1" si="7"/>
        <v>20</v>
      </c>
      <c r="T39" s="14">
        <f t="shared" ca="1" si="8"/>
        <v>2.3148148148148149E-4</v>
      </c>
      <c r="U39" s="14">
        <f t="shared" ca="1" si="30"/>
        <v>0.49672453703703712</v>
      </c>
      <c r="V39" s="12">
        <f t="shared" ca="1" si="31"/>
        <v>0.49672453703703712</v>
      </c>
      <c r="W39" s="23">
        <f t="shared" ca="1" si="32"/>
        <v>0</v>
      </c>
      <c r="X39" s="12">
        <f t="shared" ca="1" si="33"/>
        <v>0.49672453703703712</v>
      </c>
      <c r="Y39" s="11">
        <f t="shared" ca="1" si="9"/>
        <v>31</v>
      </c>
      <c r="Z39" s="12">
        <f t="shared" ca="1" si="10"/>
        <v>3.5879629629629629E-4</v>
      </c>
      <c r="AA39" s="12">
        <f t="shared" ca="1" si="34"/>
        <v>0.49708333333333343</v>
      </c>
      <c r="AB39" s="10">
        <f t="shared" ca="1" si="35"/>
        <v>0.49708333333333343</v>
      </c>
      <c r="AC39" s="23">
        <f t="shared" ca="1" si="36"/>
        <v>0</v>
      </c>
      <c r="AD39" s="10">
        <f t="shared" ca="1" si="37"/>
        <v>0.49708333333333343</v>
      </c>
      <c r="AE39" s="9">
        <f t="shared" ca="1" si="11"/>
        <v>56</v>
      </c>
      <c r="AF39" s="10">
        <f t="shared" ca="1" si="12"/>
        <v>6.4814814814814813E-4</v>
      </c>
      <c r="AG39" s="10">
        <f t="shared" ca="1" si="38"/>
        <v>0.49773148148148161</v>
      </c>
      <c r="AH39" s="9" t="s">
        <v>69</v>
      </c>
      <c r="AI39" s="8">
        <f t="shared" ca="1" si="39"/>
        <v>0.49773148148148161</v>
      </c>
      <c r="AJ39" s="23">
        <f t="shared" ca="1" si="40"/>
        <v>0</v>
      </c>
      <c r="AK39" s="8">
        <f t="shared" ca="1" si="45"/>
        <v>0.49773148148148161</v>
      </c>
      <c r="AL39" s="7">
        <f t="shared" ca="1" si="13"/>
        <v>18</v>
      </c>
      <c r="AM39" s="8">
        <f t="shared" ca="1" si="14"/>
        <v>2.0833333333333335E-4</v>
      </c>
      <c r="AN39" s="8">
        <f t="shared" ca="1" si="15"/>
        <v>0.49793981481481492</v>
      </c>
      <c r="AO39" s="7" t="s">
        <v>74</v>
      </c>
      <c r="AP39" s="1">
        <f t="shared" ca="1" si="41"/>
        <v>0</v>
      </c>
      <c r="AQ39" s="1">
        <f t="shared" ca="1" si="1"/>
        <v>1.7592592592592592E-3</v>
      </c>
      <c r="AR39">
        <f t="shared" ca="1" si="16"/>
        <v>1</v>
      </c>
      <c r="AS39" s="33">
        <f t="shared" ca="1" si="42"/>
        <v>0</v>
      </c>
      <c r="AT39" s="33">
        <f t="shared" ca="1" si="17"/>
        <v>1.7592592592592592E-3</v>
      </c>
      <c r="AX39">
        <f t="shared" si="43"/>
        <v>35</v>
      </c>
      <c r="AY39" s="34">
        <v>4.2847456041901669E-5</v>
      </c>
      <c r="BF39" s="34">
        <f t="shared" si="44"/>
        <v>4.5479230630931172E-5</v>
      </c>
      <c r="BG39">
        <v>52</v>
      </c>
    </row>
    <row r="40" spans="1:59">
      <c r="A40" s="2">
        <f t="shared" ca="1" si="2"/>
        <v>26</v>
      </c>
      <c r="B40" s="1">
        <f t="shared" ca="1" si="3"/>
        <v>3.0092592592592595E-4</v>
      </c>
      <c r="C40" s="5">
        <f t="shared" ca="1" si="18"/>
        <v>0.49648148148148152</v>
      </c>
      <c r="D40" s="18">
        <f t="shared" ca="1" si="0"/>
        <v>0.49648148148148152</v>
      </c>
      <c r="E40" s="21">
        <f t="shared" ca="1" si="19"/>
        <v>0</v>
      </c>
      <c r="F40" s="18">
        <f t="shared" ca="1" si="20"/>
        <v>0.49648148148148152</v>
      </c>
      <c r="G40" s="17">
        <f t="shared" ca="1" si="4"/>
        <v>17</v>
      </c>
      <c r="H40" s="18">
        <f t="shared" ca="1" si="21"/>
        <v>1.9675925925925926E-4</v>
      </c>
      <c r="I40" s="18">
        <f t="shared" ca="1" si="22"/>
        <v>0.4966782407407408</v>
      </c>
      <c r="J40" s="16">
        <f t="shared" ca="1" si="23"/>
        <v>0.4966782407407408</v>
      </c>
      <c r="K40" s="23">
        <f t="shared" ca="1" si="24"/>
        <v>0</v>
      </c>
      <c r="L40" s="16">
        <f t="shared" ca="1" si="25"/>
        <v>0.4966782407407408</v>
      </c>
      <c r="M40" s="15">
        <f t="shared" ca="1" si="5"/>
        <v>15</v>
      </c>
      <c r="N40" s="16">
        <f t="shared" ca="1" si="6"/>
        <v>1.7361111111111112E-4</v>
      </c>
      <c r="O40" s="16">
        <f t="shared" ca="1" si="26"/>
        <v>0.49685185185185193</v>
      </c>
      <c r="P40" s="14">
        <f t="shared" ca="1" si="27"/>
        <v>0.49685185185185193</v>
      </c>
      <c r="Q40" s="23">
        <f t="shared" ca="1" si="28"/>
        <v>0</v>
      </c>
      <c r="R40" s="14">
        <f t="shared" ca="1" si="29"/>
        <v>0.49685185185185193</v>
      </c>
      <c r="S40" s="13">
        <f t="shared" ca="1" si="7"/>
        <v>27</v>
      </c>
      <c r="T40" s="14">
        <f t="shared" ca="1" si="8"/>
        <v>3.1250000000000001E-4</v>
      </c>
      <c r="U40" s="14">
        <f t="shared" ca="1" si="30"/>
        <v>0.49716435185185193</v>
      </c>
      <c r="V40" s="12">
        <f t="shared" ca="1" si="31"/>
        <v>0.49716435185185193</v>
      </c>
      <c r="W40" s="23">
        <f t="shared" ca="1" si="32"/>
        <v>0</v>
      </c>
      <c r="X40" s="12">
        <f t="shared" ca="1" si="33"/>
        <v>0.49716435185185193</v>
      </c>
      <c r="Y40" s="11">
        <f t="shared" ca="1" si="9"/>
        <v>28</v>
      </c>
      <c r="Z40" s="12">
        <f t="shared" ca="1" si="10"/>
        <v>3.2407407407407406E-4</v>
      </c>
      <c r="AA40" s="12">
        <f t="shared" ca="1" si="34"/>
        <v>0.49748842592592601</v>
      </c>
      <c r="AB40" s="10">
        <f t="shared" ca="1" si="35"/>
        <v>0.49748842592592601</v>
      </c>
      <c r="AC40" s="23">
        <f t="shared" ca="1" si="36"/>
        <v>2.4305555555559355E-4</v>
      </c>
      <c r="AD40" s="10">
        <f t="shared" ca="1" si="37"/>
        <v>0.49773148148148161</v>
      </c>
      <c r="AE40" s="9">
        <f t="shared" ca="1" si="11"/>
        <v>13</v>
      </c>
      <c r="AF40" s="10">
        <f t="shared" ca="1" si="12"/>
        <v>1.5046296296296297E-4</v>
      </c>
      <c r="AG40" s="10">
        <f t="shared" ca="1" si="38"/>
        <v>0.49788194444444456</v>
      </c>
      <c r="AH40" s="9" t="s">
        <v>73</v>
      </c>
      <c r="AI40" s="8">
        <f t="shared" ca="1" si="39"/>
        <v>0.49788194444444456</v>
      </c>
      <c r="AJ40" s="23">
        <f t="shared" ca="1" si="40"/>
        <v>5.7870370370360913E-5</v>
      </c>
      <c r="AK40" s="8">
        <f t="shared" ca="1" si="45"/>
        <v>0.49793981481481492</v>
      </c>
      <c r="AL40" s="7">
        <f t="shared" ca="1" si="13"/>
        <v>13</v>
      </c>
      <c r="AM40" s="8">
        <f t="shared" ca="1" si="14"/>
        <v>1.5046296296296297E-4</v>
      </c>
      <c r="AN40" s="8">
        <f t="shared" ca="1" si="15"/>
        <v>0.49809027777777787</v>
      </c>
      <c r="AO40" s="7" t="s">
        <v>74</v>
      </c>
      <c r="AP40" s="1">
        <f t="shared" ca="1" si="41"/>
        <v>3.0092592592595446E-4</v>
      </c>
      <c r="AQ40" s="1">
        <f t="shared" ca="1" si="1"/>
        <v>1.3078703703703703E-3</v>
      </c>
      <c r="AR40">
        <f t="shared" ca="1" si="16"/>
        <v>1</v>
      </c>
      <c r="AS40" s="33">
        <f t="shared" ca="1" si="42"/>
        <v>3.0092592592595446E-4</v>
      </c>
      <c r="AT40" s="33">
        <f t="shared" ca="1" si="17"/>
        <v>1.3078703703703703E-3</v>
      </c>
      <c r="AX40">
        <f t="shared" si="43"/>
        <v>36</v>
      </c>
      <c r="AY40" s="34">
        <v>4.1013770180435949E-5</v>
      </c>
      <c r="BF40" s="34">
        <f t="shared" si="44"/>
        <v>4.6411849754286603E-5</v>
      </c>
      <c r="BG40">
        <v>49</v>
      </c>
    </row>
    <row r="41" spans="1:59">
      <c r="A41" s="2">
        <f t="shared" ca="1" si="2"/>
        <v>167</v>
      </c>
      <c r="B41" s="1">
        <f t="shared" ca="1" si="3"/>
        <v>1.9328703703703704E-3</v>
      </c>
      <c r="C41" s="5">
        <f t="shared" ca="1" si="18"/>
        <v>0.4984143518518519</v>
      </c>
      <c r="D41" s="18">
        <f t="shared" ca="1" si="0"/>
        <v>0.4984143518518519</v>
      </c>
      <c r="E41" s="21">
        <f t="shared" ca="1" si="19"/>
        <v>0</v>
      </c>
      <c r="F41" s="18">
        <f t="shared" ca="1" si="20"/>
        <v>0.4984143518518519</v>
      </c>
      <c r="G41" s="17">
        <f t="shared" ca="1" si="4"/>
        <v>9</v>
      </c>
      <c r="H41" s="18">
        <f t="shared" ca="1" si="21"/>
        <v>1.0416666666666667E-4</v>
      </c>
      <c r="I41" s="18">
        <f t="shared" ca="1" si="22"/>
        <v>0.49851851851851858</v>
      </c>
      <c r="J41" s="16">
        <f t="shared" ca="1" si="23"/>
        <v>0.49851851851851858</v>
      </c>
      <c r="K41" s="23">
        <f t="shared" ca="1" si="24"/>
        <v>0</v>
      </c>
      <c r="L41" s="16">
        <f t="shared" ca="1" si="25"/>
        <v>0.49851851851851858</v>
      </c>
      <c r="M41" s="15">
        <f t="shared" ca="1" si="5"/>
        <v>26</v>
      </c>
      <c r="N41" s="16">
        <f t="shared" ca="1" si="6"/>
        <v>3.0092592592592595E-4</v>
      </c>
      <c r="O41" s="16">
        <f t="shared" ca="1" si="26"/>
        <v>0.49881944444444448</v>
      </c>
      <c r="P41" s="14">
        <f t="shared" ca="1" si="27"/>
        <v>0.49881944444444448</v>
      </c>
      <c r="Q41" s="23">
        <f t="shared" ca="1" si="28"/>
        <v>0</v>
      </c>
      <c r="R41" s="14">
        <f t="shared" ca="1" si="29"/>
        <v>0.49881944444444448</v>
      </c>
      <c r="S41" s="13">
        <f t="shared" ca="1" si="7"/>
        <v>27</v>
      </c>
      <c r="T41" s="14">
        <f t="shared" ca="1" si="8"/>
        <v>3.1250000000000001E-4</v>
      </c>
      <c r="U41" s="14">
        <f t="shared" ca="1" si="30"/>
        <v>0.49913194444444448</v>
      </c>
      <c r="V41" s="12">
        <f t="shared" ca="1" si="31"/>
        <v>0.49913194444444448</v>
      </c>
      <c r="W41" s="23">
        <f t="shared" ca="1" si="32"/>
        <v>0</v>
      </c>
      <c r="X41" s="12">
        <f t="shared" ca="1" si="33"/>
        <v>0.49913194444444448</v>
      </c>
      <c r="Y41" s="11">
        <f t="shared" ca="1" si="9"/>
        <v>35</v>
      </c>
      <c r="Z41" s="12">
        <f t="shared" ca="1" si="10"/>
        <v>4.0509259259259258E-4</v>
      </c>
      <c r="AA41" s="12">
        <f t="shared" ca="1" si="34"/>
        <v>0.49953703703703706</v>
      </c>
      <c r="AB41" s="10">
        <f t="shared" ca="1" si="35"/>
        <v>0.49953703703703706</v>
      </c>
      <c r="AC41" s="23">
        <f t="shared" ca="1" si="36"/>
        <v>0</v>
      </c>
      <c r="AD41" s="10">
        <f t="shared" ca="1" si="37"/>
        <v>0.49953703703703706</v>
      </c>
      <c r="AE41" s="9">
        <f t="shared" ca="1" si="11"/>
        <v>10</v>
      </c>
      <c r="AF41" s="10">
        <f t="shared" ca="1" si="12"/>
        <v>1.1574074074074075E-4</v>
      </c>
      <c r="AG41" s="10">
        <f t="shared" ca="1" si="38"/>
        <v>0.49965277777777778</v>
      </c>
      <c r="AH41" s="9" t="s">
        <v>73</v>
      </c>
      <c r="AI41" s="8">
        <f t="shared" ca="1" si="39"/>
        <v>0.49965277777777778</v>
      </c>
      <c r="AJ41" s="23">
        <f t="shared" ca="1" si="40"/>
        <v>0</v>
      </c>
      <c r="AK41" s="8">
        <f t="shared" ca="1" si="45"/>
        <v>0.49965277777777778</v>
      </c>
      <c r="AL41" s="7">
        <f t="shared" ca="1" si="13"/>
        <v>11</v>
      </c>
      <c r="AM41" s="8">
        <f t="shared" ca="1" si="14"/>
        <v>1.273148148148148E-4</v>
      </c>
      <c r="AN41" s="8">
        <f t="shared" ca="1" si="15"/>
        <v>0.4997800925925926</v>
      </c>
      <c r="AO41" s="7" t="s">
        <v>74</v>
      </c>
      <c r="AP41" s="1">
        <f t="shared" ca="1" si="41"/>
        <v>0</v>
      </c>
      <c r="AQ41" s="1">
        <f t="shared" ca="1" si="1"/>
        <v>1.3657407407407409E-3</v>
      </c>
      <c r="AR41">
        <f t="shared" ca="1" si="16"/>
        <v>1</v>
      </c>
      <c r="AS41" s="33">
        <f t="shared" ca="1" si="42"/>
        <v>0</v>
      </c>
      <c r="AT41" s="33">
        <f t="shared" ca="1" si="17"/>
        <v>1.3657407407407409E-3</v>
      </c>
      <c r="AX41">
        <f t="shared" si="43"/>
        <v>37</v>
      </c>
      <c r="AY41" s="34">
        <v>4.788259071253861E-5</v>
      </c>
      <c r="BF41" s="34">
        <f t="shared" si="44"/>
        <v>4.7344468877642034E-5</v>
      </c>
      <c r="BG41">
        <v>46</v>
      </c>
    </row>
    <row r="42" spans="1:59">
      <c r="A42" s="2">
        <f t="shared" ca="1" si="2"/>
        <v>12</v>
      </c>
      <c r="B42" s="1">
        <f t="shared" ca="1" si="3"/>
        <v>1.3888888888888889E-4</v>
      </c>
      <c r="C42" s="5">
        <f t="shared" ca="1" si="18"/>
        <v>0.49855324074074081</v>
      </c>
      <c r="D42" s="18">
        <f t="shared" ca="1" si="0"/>
        <v>0.49855324074074081</v>
      </c>
      <c r="E42" s="21">
        <f t="shared" ca="1" si="19"/>
        <v>0</v>
      </c>
      <c r="F42" s="18">
        <f t="shared" ca="1" si="20"/>
        <v>0.49855324074074081</v>
      </c>
      <c r="G42" s="17">
        <f t="shared" ca="1" si="4"/>
        <v>16</v>
      </c>
      <c r="H42" s="18">
        <f t="shared" ca="1" si="21"/>
        <v>1.8518518518518518E-4</v>
      </c>
      <c r="I42" s="18">
        <f t="shared" ca="1" si="22"/>
        <v>0.49873842592592599</v>
      </c>
      <c r="J42" s="16">
        <f t="shared" ca="1" si="23"/>
        <v>0.49873842592592599</v>
      </c>
      <c r="K42" s="23">
        <f t="shared" ca="1" si="24"/>
        <v>8.1018518518494176E-5</v>
      </c>
      <c r="L42" s="16">
        <f t="shared" ca="1" si="25"/>
        <v>0.49881944444444448</v>
      </c>
      <c r="M42" s="15">
        <f t="shared" ca="1" si="5"/>
        <v>10</v>
      </c>
      <c r="N42" s="16">
        <f t="shared" ca="1" si="6"/>
        <v>1.1574074074074075E-4</v>
      </c>
      <c r="O42" s="16">
        <f t="shared" ca="1" si="26"/>
        <v>0.4989351851851852</v>
      </c>
      <c r="P42" s="14">
        <f t="shared" ca="1" si="27"/>
        <v>0.4989351851851852</v>
      </c>
      <c r="Q42" s="23">
        <f t="shared" ca="1" si="28"/>
        <v>1.9675925925927151E-4</v>
      </c>
      <c r="R42" s="14">
        <f t="shared" ca="1" si="29"/>
        <v>0.49913194444444448</v>
      </c>
      <c r="S42" s="13">
        <f t="shared" ca="1" si="7"/>
        <v>24</v>
      </c>
      <c r="T42" s="14">
        <f t="shared" ca="1" si="8"/>
        <v>2.7777777777777778E-4</v>
      </c>
      <c r="U42" s="14">
        <f t="shared" ca="1" si="30"/>
        <v>0.49940972222222224</v>
      </c>
      <c r="V42" s="12">
        <f t="shared" ca="1" si="31"/>
        <v>0.49940972222222224</v>
      </c>
      <c r="W42" s="23">
        <f t="shared" ca="1" si="32"/>
        <v>1.2731481481481621E-4</v>
      </c>
      <c r="X42" s="12">
        <f t="shared" ca="1" si="33"/>
        <v>0.49953703703703706</v>
      </c>
      <c r="Y42" s="11">
        <f t="shared" ca="1" si="9"/>
        <v>26</v>
      </c>
      <c r="Z42" s="12">
        <f t="shared" ca="1" si="10"/>
        <v>3.0092592592592595E-4</v>
      </c>
      <c r="AA42" s="12">
        <f t="shared" ca="1" si="34"/>
        <v>0.49983796296296296</v>
      </c>
      <c r="AB42" s="10">
        <f t="shared" ca="1" si="35"/>
        <v>0.49983796296296296</v>
      </c>
      <c r="AC42" s="23">
        <f t="shared" ca="1" si="36"/>
        <v>0</v>
      </c>
      <c r="AD42" s="10">
        <f t="shared" ca="1" si="37"/>
        <v>0.49983796296296296</v>
      </c>
      <c r="AE42" s="9">
        <f t="shared" ca="1" si="11"/>
        <v>11</v>
      </c>
      <c r="AF42" s="10">
        <f t="shared" ca="1" si="12"/>
        <v>1.273148148148148E-4</v>
      </c>
      <c r="AG42" s="10">
        <f t="shared" ca="1" si="38"/>
        <v>0.49996527777777777</v>
      </c>
      <c r="AH42" s="9" t="s">
        <v>73</v>
      </c>
      <c r="AI42" s="8">
        <f t="shared" ca="1" si="39"/>
        <v>0.49996527777777777</v>
      </c>
      <c r="AJ42" s="23">
        <f t="shared" ca="1" si="40"/>
        <v>0</v>
      </c>
      <c r="AK42" s="8">
        <f t="shared" ca="1" si="45"/>
        <v>0.49996527777777777</v>
      </c>
      <c r="AL42" s="7">
        <f t="shared" ca="1" si="13"/>
        <v>13</v>
      </c>
      <c r="AM42" s="8">
        <f t="shared" ca="1" si="14"/>
        <v>1.5046296296296297E-4</v>
      </c>
      <c r="AN42" s="8">
        <f t="shared" ca="1" si="15"/>
        <v>0.50011574074074072</v>
      </c>
      <c r="AO42" s="7" t="s">
        <v>74</v>
      </c>
      <c r="AP42" s="1">
        <f t="shared" ca="1" si="41"/>
        <v>4.050925925925819E-4</v>
      </c>
      <c r="AQ42" s="1">
        <f t="shared" ca="1" si="1"/>
        <v>1.1574074074074073E-3</v>
      </c>
      <c r="AR42">
        <f t="shared" ca="1" si="16"/>
        <v>1</v>
      </c>
      <c r="AS42" s="33">
        <f t="shared" ca="1" si="42"/>
        <v>4.050925925925819E-4</v>
      </c>
      <c r="AT42" s="33">
        <f t="shared" ca="1" si="17"/>
        <v>1.1574074074074073E-3</v>
      </c>
      <c r="AX42">
        <f t="shared" si="43"/>
        <v>38</v>
      </c>
      <c r="AY42" s="34">
        <v>4.2515819839941414E-5</v>
      </c>
      <c r="BF42" s="34">
        <f t="shared" si="44"/>
        <v>4.8277088000997465E-5</v>
      </c>
      <c r="BG42">
        <v>33</v>
      </c>
    </row>
    <row r="43" spans="1:59">
      <c r="A43" s="2">
        <f t="shared" ca="1" si="2"/>
        <v>138</v>
      </c>
      <c r="B43" s="1">
        <f t="shared" ca="1" si="3"/>
        <v>1.5972222222222223E-3</v>
      </c>
      <c r="C43" s="5">
        <f t="shared" ca="1" si="18"/>
        <v>0.50015046296296306</v>
      </c>
      <c r="D43" s="18">
        <f t="shared" ca="1" si="0"/>
        <v>0.50015046296296306</v>
      </c>
      <c r="E43" s="21">
        <f t="shared" ca="1" si="19"/>
        <v>0</v>
      </c>
      <c r="F43" s="18">
        <f t="shared" ca="1" si="20"/>
        <v>0.50015046296296306</v>
      </c>
      <c r="G43" s="17">
        <f t="shared" ca="1" si="4"/>
        <v>13</v>
      </c>
      <c r="H43" s="18">
        <f t="shared" ca="1" si="21"/>
        <v>1.5046296296296297E-4</v>
      </c>
      <c r="I43" s="18">
        <f t="shared" ca="1" si="22"/>
        <v>0.50030092592592601</v>
      </c>
      <c r="J43" s="16">
        <f t="shared" ca="1" si="23"/>
        <v>0.50030092592592601</v>
      </c>
      <c r="K43" s="23">
        <f t="shared" ca="1" si="24"/>
        <v>0</v>
      </c>
      <c r="L43" s="16">
        <f t="shared" ca="1" si="25"/>
        <v>0.50030092592592601</v>
      </c>
      <c r="M43" s="15">
        <f t="shared" ca="1" si="5"/>
        <v>18</v>
      </c>
      <c r="N43" s="16">
        <f t="shared" ca="1" si="6"/>
        <v>2.0833333333333335E-4</v>
      </c>
      <c r="O43" s="16">
        <f t="shared" ca="1" si="26"/>
        <v>0.50050925925925938</v>
      </c>
      <c r="P43" s="14">
        <f t="shared" ca="1" si="27"/>
        <v>0.50050925925925938</v>
      </c>
      <c r="Q43" s="23">
        <f t="shared" ca="1" si="28"/>
        <v>0</v>
      </c>
      <c r="R43" s="14">
        <f t="shared" ca="1" si="29"/>
        <v>0.50050925925925938</v>
      </c>
      <c r="S43" s="13">
        <f t="shared" ca="1" si="7"/>
        <v>33</v>
      </c>
      <c r="T43" s="14">
        <f t="shared" ca="1" si="8"/>
        <v>3.8194444444444446E-4</v>
      </c>
      <c r="U43" s="14">
        <f t="shared" ca="1" si="30"/>
        <v>0.50089120370370377</v>
      </c>
      <c r="V43" s="12">
        <f t="shared" ca="1" si="31"/>
        <v>0.50089120370370377</v>
      </c>
      <c r="W43" s="23">
        <f t="shared" ca="1" si="32"/>
        <v>0</v>
      </c>
      <c r="X43" s="12">
        <f t="shared" ca="1" si="33"/>
        <v>0.50089120370370377</v>
      </c>
      <c r="Y43" s="11">
        <f t="shared" ca="1" si="9"/>
        <v>43</v>
      </c>
      <c r="Z43" s="12">
        <f t="shared" ca="1" si="10"/>
        <v>4.9768518518518521E-4</v>
      </c>
      <c r="AA43" s="12">
        <f t="shared" ca="1" si="34"/>
        <v>0.50138888888888899</v>
      </c>
      <c r="AB43" s="10">
        <f t="shared" ca="1" si="35"/>
        <v>0.50138888888888899</v>
      </c>
      <c r="AC43" s="23">
        <f t="shared" ca="1" si="36"/>
        <v>0</v>
      </c>
      <c r="AD43" s="10">
        <f t="shared" ca="1" si="37"/>
        <v>0.50138888888888899</v>
      </c>
      <c r="AE43" s="9">
        <f t="shared" ca="1" si="11"/>
        <v>29</v>
      </c>
      <c r="AF43" s="10">
        <f t="shared" ca="1" si="12"/>
        <v>3.3564814814814812E-4</v>
      </c>
      <c r="AG43" s="10">
        <f t="shared" ca="1" si="38"/>
        <v>0.50172453703703712</v>
      </c>
      <c r="AH43" s="9" t="s">
        <v>69</v>
      </c>
      <c r="AI43" s="8">
        <f t="shared" ca="1" si="39"/>
        <v>0.50172453703703712</v>
      </c>
      <c r="AJ43" s="23">
        <f t="shared" ca="1" si="40"/>
        <v>0</v>
      </c>
      <c r="AK43" s="8">
        <f t="shared" ca="1" si="45"/>
        <v>0.50172453703703712</v>
      </c>
      <c r="AL43" s="7">
        <f t="shared" ca="1" si="13"/>
        <v>17</v>
      </c>
      <c r="AM43" s="8">
        <f t="shared" ca="1" si="14"/>
        <v>1.9675925925925926E-4</v>
      </c>
      <c r="AN43" s="8">
        <f t="shared" ca="1" si="15"/>
        <v>0.50192129629629634</v>
      </c>
      <c r="AO43" s="7" t="s">
        <v>74</v>
      </c>
      <c r="AP43" s="1">
        <f t="shared" ca="1" si="41"/>
        <v>0</v>
      </c>
      <c r="AQ43" s="1">
        <f t="shared" ca="1" si="1"/>
        <v>1.7708333333333335E-3</v>
      </c>
      <c r="AR43">
        <f t="shared" ca="1" si="16"/>
        <v>1</v>
      </c>
      <c r="AS43" s="33">
        <f t="shared" ca="1" si="42"/>
        <v>0</v>
      </c>
      <c r="AT43" s="33">
        <f t="shared" ca="1" si="17"/>
        <v>1.7708333333333335E-3</v>
      </c>
      <c r="AX43">
        <f t="shared" si="43"/>
        <v>39</v>
      </c>
      <c r="AY43" s="34">
        <v>5.2706552706552407E-5</v>
      </c>
      <c r="BF43" s="34">
        <f t="shared" si="44"/>
        <v>4.9209707124352897E-5</v>
      </c>
      <c r="BG43">
        <v>50</v>
      </c>
    </row>
    <row r="44" spans="1:59">
      <c r="A44" s="2">
        <f t="shared" ca="1" si="2"/>
        <v>151</v>
      </c>
      <c r="B44" s="1">
        <f t="shared" ca="1" si="3"/>
        <v>1.7476851851851852E-3</v>
      </c>
      <c r="C44" s="5">
        <f t="shared" ca="1" si="18"/>
        <v>0.50189814814814826</v>
      </c>
      <c r="D44" s="18">
        <f t="shared" ca="1" si="0"/>
        <v>0.50189814814814826</v>
      </c>
      <c r="E44" s="21">
        <f t="shared" ca="1" si="19"/>
        <v>0</v>
      </c>
      <c r="F44" s="18">
        <f t="shared" ca="1" si="20"/>
        <v>0.50189814814814826</v>
      </c>
      <c r="G44" s="17">
        <f t="shared" ca="1" si="4"/>
        <v>6</v>
      </c>
      <c r="H44" s="18">
        <f t="shared" ca="1" si="21"/>
        <v>6.9444444444444444E-5</v>
      </c>
      <c r="I44" s="18">
        <f t="shared" ca="1" si="22"/>
        <v>0.50196759259259272</v>
      </c>
      <c r="J44" s="16">
        <f t="shared" ca="1" si="23"/>
        <v>0.50196759259259272</v>
      </c>
      <c r="K44" s="23">
        <f t="shared" ca="1" si="24"/>
        <v>0</v>
      </c>
      <c r="L44" s="16">
        <f t="shared" ca="1" si="25"/>
        <v>0.50196759259259272</v>
      </c>
      <c r="M44" s="15">
        <f t="shared" ca="1" si="5"/>
        <v>14</v>
      </c>
      <c r="N44" s="16">
        <f t="shared" ca="1" si="6"/>
        <v>1.6203703703703703E-4</v>
      </c>
      <c r="O44" s="16">
        <f t="shared" ca="1" si="26"/>
        <v>0.5021296296296297</v>
      </c>
      <c r="P44" s="14">
        <f t="shared" ca="1" si="27"/>
        <v>0.5021296296296297</v>
      </c>
      <c r="Q44" s="23">
        <f t="shared" ca="1" si="28"/>
        <v>0</v>
      </c>
      <c r="R44" s="14">
        <f t="shared" ca="1" si="29"/>
        <v>0.5021296296296297</v>
      </c>
      <c r="S44" s="13">
        <f t="shared" ca="1" si="7"/>
        <v>24</v>
      </c>
      <c r="T44" s="14">
        <f t="shared" ca="1" si="8"/>
        <v>2.7777777777777778E-4</v>
      </c>
      <c r="U44" s="14">
        <f t="shared" ca="1" si="30"/>
        <v>0.50240740740740752</v>
      </c>
      <c r="V44" s="12">
        <f t="shared" ca="1" si="31"/>
        <v>0.50240740740740752</v>
      </c>
      <c r="W44" s="23">
        <f t="shared" ca="1" si="32"/>
        <v>0</v>
      </c>
      <c r="X44" s="12">
        <f t="shared" ca="1" si="33"/>
        <v>0.50240740740740752</v>
      </c>
      <c r="Y44" s="11">
        <f t="shared" ca="1" si="9"/>
        <v>24</v>
      </c>
      <c r="Z44" s="12">
        <f t="shared" ca="1" si="10"/>
        <v>2.7777777777777778E-4</v>
      </c>
      <c r="AA44" s="12">
        <f t="shared" ca="1" si="34"/>
        <v>0.50268518518518535</v>
      </c>
      <c r="AB44" s="10">
        <f t="shared" ca="1" si="35"/>
        <v>0.50268518518518535</v>
      </c>
      <c r="AC44" s="23">
        <f t="shared" ca="1" si="36"/>
        <v>0</v>
      </c>
      <c r="AD44" s="10">
        <f t="shared" ca="1" si="37"/>
        <v>0.50268518518518535</v>
      </c>
      <c r="AE44" s="9">
        <f t="shared" ca="1" si="11"/>
        <v>12</v>
      </c>
      <c r="AF44" s="10">
        <f t="shared" ca="1" si="12"/>
        <v>1.3888888888888889E-4</v>
      </c>
      <c r="AG44" s="10">
        <f t="shared" ca="1" si="38"/>
        <v>0.50282407407407426</v>
      </c>
      <c r="AH44" s="9" t="s">
        <v>73</v>
      </c>
      <c r="AI44" s="8">
        <f t="shared" ca="1" si="39"/>
        <v>0.50282407407407426</v>
      </c>
      <c r="AJ44" s="23">
        <f t="shared" ca="1" si="40"/>
        <v>0</v>
      </c>
      <c r="AK44" s="8">
        <f t="shared" ca="1" si="45"/>
        <v>0.50282407407407426</v>
      </c>
      <c r="AL44" s="7">
        <f t="shared" ca="1" si="13"/>
        <v>25</v>
      </c>
      <c r="AM44" s="8">
        <f t="shared" ca="1" si="14"/>
        <v>2.8935185185185184E-4</v>
      </c>
      <c r="AN44" s="8">
        <f t="shared" ca="1" si="15"/>
        <v>0.50311342592592612</v>
      </c>
      <c r="AO44" s="7" t="s">
        <v>74</v>
      </c>
      <c r="AP44" s="1">
        <f t="shared" ca="1" si="41"/>
        <v>0</v>
      </c>
      <c r="AQ44" s="1">
        <f t="shared" ca="1" si="1"/>
        <v>1.2152777777777778E-3</v>
      </c>
      <c r="AR44">
        <f t="shared" ca="1" si="16"/>
        <v>1</v>
      </c>
      <c r="AS44" s="33">
        <f t="shared" ca="1" si="42"/>
        <v>0</v>
      </c>
      <c r="AT44" s="33">
        <f t="shared" ca="1" si="17"/>
        <v>1.2152777777777778E-3</v>
      </c>
      <c r="AX44">
        <f t="shared" si="43"/>
        <v>40</v>
      </c>
      <c r="AY44" s="34">
        <v>3.89419367283972E-5</v>
      </c>
      <c r="BF44" s="34">
        <f t="shared" si="44"/>
        <v>5.0142326247708328E-5</v>
      </c>
      <c r="BG44">
        <v>44</v>
      </c>
    </row>
    <row r="45" spans="1:59">
      <c r="A45" s="2">
        <f t="shared" ca="1" si="2"/>
        <v>34</v>
      </c>
      <c r="B45" s="1">
        <f t="shared" ca="1" si="3"/>
        <v>3.9351851851851852E-4</v>
      </c>
      <c r="C45" s="5">
        <f t="shared" ca="1" si="18"/>
        <v>0.5022916666666668</v>
      </c>
      <c r="D45" s="18">
        <f t="shared" ca="1" si="0"/>
        <v>0.5022916666666668</v>
      </c>
      <c r="E45" s="21">
        <f t="shared" ca="1" si="19"/>
        <v>0</v>
      </c>
      <c r="F45" s="18">
        <f t="shared" ca="1" si="20"/>
        <v>0.5022916666666668</v>
      </c>
      <c r="G45" s="17">
        <f t="shared" ca="1" si="4"/>
        <v>10</v>
      </c>
      <c r="H45" s="18">
        <f t="shared" ca="1" si="21"/>
        <v>1.1574074074074075E-4</v>
      </c>
      <c r="I45" s="18">
        <f t="shared" ca="1" si="22"/>
        <v>0.50240740740740752</v>
      </c>
      <c r="J45" s="16">
        <f t="shared" ca="1" si="23"/>
        <v>0.50240740740740752</v>
      </c>
      <c r="K45" s="23">
        <f t="shared" ca="1" si="24"/>
        <v>0</v>
      </c>
      <c r="L45" s="16">
        <f t="shared" ca="1" si="25"/>
        <v>0.50240740740740752</v>
      </c>
      <c r="M45" s="15">
        <f t="shared" ca="1" si="5"/>
        <v>18</v>
      </c>
      <c r="N45" s="16">
        <f t="shared" ca="1" si="6"/>
        <v>2.0833333333333335E-4</v>
      </c>
      <c r="O45" s="16">
        <f t="shared" ca="1" si="26"/>
        <v>0.50261574074074089</v>
      </c>
      <c r="P45" s="14">
        <f t="shared" ca="1" si="27"/>
        <v>0.50261574074074089</v>
      </c>
      <c r="Q45" s="23">
        <f t="shared" ca="1" si="28"/>
        <v>0</v>
      </c>
      <c r="R45" s="14">
        <f t="shared" ca="1" si="29"/>
        <v>0.50261574074074089</v>
      </c>
      <c r="S45" s="13">
        <f t="shared" ca="1" si="7"/>
        <v>34</v>
      </c>
      <c r="T45" s="14">
        <f t="shared" ca="1" si="8"/>
        <v>3.9351851851851852E-4</v>
      </c>
      <c r="U45" s="14">
        <f t="shared" ca="1" si="30"/>
        <v>0.50300925925925943</v>
      </c>
      <c r="V45" s="12">
        <f t="shared" ca="1" si="31"/>
        <v>0.50300925925925943</v>
      </c>
      <c r="W45" s="23">
        <f t="shared" ca="1" si="32"/>
        <v>0</v>
      </c>
      <c r="X45" s="12">
        <f t="shared" ca="1" si="33"/>
        <v>0.50300925925925943</v>
      </c>
      <c r="Y45" s="11">
        <f t="shared" ca="1" si="9"/>
        <v>38</v>
      </c>
      <c r="Z45" s="12">
        <f t="shared" ca="1" si="10"/>
        <v>4.3981481481481481E-4</v>
      </c>
      <c r="AA45" s="12">
        <f t="shared" ca="1" si="34"/>
        <v>0.50344907407407424</v>
      </c>
      <c r="AB45" s="10">
        <f t="shared" ca="1" si="35"/>
        <v>0.50344907407407424</v>
      </c>
      <c r="AC45" s="23">
        <f t="shared" ca="1" si="36"/>
        <v>0</v>
      </c>
      <c r="AD45" s="10">
        <f t="shared" ca="1" si="37"/>
        <v>0.50344907407407424</v>
      </c>
      <c r="AE45" s="9">
        <f t="shared" ca="1" si="11"/>
        <v>40</v>
      </c>
      <c r="AF45" s="10">
        <f t="shared" ca="1" si="12"/>
        <v>4.6296296296296298E-4</v>
      </c>
      <c r="AG45" s="10">
        <f t="shared" ca="1" si="38"/>
        <v>0.50391203703703724</v>
      </c>
      <c r="AH45" s="9" t="s">
        <v>69</v>
      </c>
      <c r="AI45" s="8">
        <f t="shared" ca="1" si="39"/>
        <v>0.50391203703703724</v>
      </c>
      <c r="AJ45" s="23">
        <f t="shared" ca="1" si="40"/>
        <v>0</v>
      </c>
      <c r="AK45" s="8">
        <f t="shared" ca="1" si="45"/>
        <v>0.50391203703703724</v>
      </c>
      <c r="AL45" s="7">
        <f t="shared" ca="1" si="13"/>
        <v>22</v>
      </c>
      <c r="AM45" s="8">
        <f t="shared" ca="1" si="14"/>
        <v>2.5462962962962961E-4</v>
      </c>
      <c r="AN45" s="8">
        <f t="shared" ca="1" si="15"/>
        <v>0.50416666666666687</v>
      </c>
      <c r="AO45" s="7" t="s">
        <v>74</v>
      </c>
      <c r="AP45" s="1">
        <f t="shared" ca="1" si="41"/>
        <v>0</v>
      </c>
      <c r="AQ45" s="1">
        <f t="shared" ca="1" si="1"/>
        <v>1.8749999999999999E-3</v>
      </c>
      <c r="AR45">
        <f t="shared" ca="1" si="16"/>
        <v>1</v>
      </c>
      <c r="AS45" s="33">
        <f t="shared" ca="1" si="42"/>
        <v>0</v>
      </c>
      <c r="AT45" s="33">
        <f t="shared" ca="1" si="17"/>
        <v>1.8749999999999999E-3</v>
      </c>
      <c r="AX45">
        <f t="shared" si="43"/>
        <v>41</v>
      </c>
      <c r="AY45" s="34">
        <v>6.0749493274368635E-5</v>
      </c>
      <c r="BF45" s="34">
        <f t="shared" si="44"/>
        <v>5.1074945371063759E-5</v>
      </c>
      <c r="BG45">
        <v>38</v>
      </c>
    </row>
    <row r="46" spans="1:59">
      <c r="A46" s="2">
        <f t="shared" ca="1" si="2"/>
        <v>205</v>
      </c>
      <c r="B46" s="1">
        <f t="shared" ca="1" si="3"/>
        <v>2.3726851851851851E-3</v>
      </c>
      <c r="C46" s="5">
        <f t="shared" ca="1" si="18"/>
        <v>0.50466435185185199</v>
      </c>
      <c r="D46" s="18">
        <f t="shared" ca="1" si="0"/>
        <v>0.50466435185185199</v>
      </c>
      <c r="E46" s="21">
        <f t="shared" ca="1" si="19"/>
        <v>0</v>
      </c>
      <c r="F46" s="18">
        <f t="shared" ca="1" si="20"/>
        <v>0.50466435185185199</v>
      </c>
      <c r="G46" s="17">
        <f t="shared" ca="1" si="4"/>
        <v>7</v>
      </c>
      <c r="H46" s="18">
        <f t="shared" ca="1" si="21"/>
        <v>8.1018518518518516E-5</v>
      </c>
      <c r="I46" s="18">
        <f t="shared" ca="1" si="22"/>
        <v>0.50474537037037048</v>
      </c>
      <c r="J46" s="16">
        <f t="shared" ca="1" si="23"/>
        <v>0.50474537037037048</v>
      </c>
      <c r="K46" s="23">
        <f t="shared" ca="1" si="24"/>
        <v>0</v>
      </c>
      <c r="L46" s="16">
        <f t="shared" ca="1" si="25"/>
        <v>0.50474537037037048</v>
      </c>
      <c r="M46" s="15">
        <f t="shared" ca="1" si="5"/>
        <v>19</v>
      </c>
      <c r="N46" s="16">
        <f t="shared" ca="1" si="6"/>
        <v>2.199074074074074E-4</v>
      </c>
      <c r="O46" s="16">
        <f t="shared" ca="1" si="26"/>
        <v>0.50496527777777789</v>
      </c>
      <c r="P46" s="14">
        <f t="shared" ca="1" si="27"/>
        <v>0.50496527777777789</v>
      </c>
      <c r="Q46" s="23">
        <f t="shared" ca="1" si="28"/>
        <v>0</v>
      </c>
      <c r="R46" s="14">
        <f t="shared" ca="1" si="29"/>
        <v>0.50496527777777789</v>
      </c>
      <c r="S46" s="13">
        <f t="shared" ca="1" si="7"/>
        <v>12</v>
      </c>
      <c r="T46" s="14">
        <f t="shared" ca="1" si="8"/>
        <v>1.3888888888888889E-4</v>
      </c>
      <c r="U46" s="14">
        <f t="shared" ca="1" si="30"/>
        <v>0.5051041666666668</v>
      </c>
      <c r="V46" s="12">
        <f t="shared" ca="1" si="31"/>
        <v>0.5051041666666668</v>
      </c>
      <c r="W46" s="23">
        <f t="shared" ca="1" si="32"/>
        <v>0</v>
      </c>
      <c r="X46" s="12">
        <f t="shared" ca="1" si="33"/>
        <v>0.5051041666666668</v>
      </c>
      <c r="Y46" s="11">
        <f t="shared" ca="1" si="9"/>
        <v>28</v>
      </c>
      <c r="Z46" s="12">
        <f t="shared" ca="1" si="10"/>
        <v>3.2407407407407406E-4</v>
      </c>
      <c r="AA46" s="12">
        <f t="shared" ca="1" si="34"/>
        <v>0.50542824074074089</v>
      </c>
      <c r="AB46" s="10">
        <f t="shared" ca="1" si="35"/>
        <v>0.50542824074074089</v>
      </c>
      <c r="AC46" s="23">
        <f t="shared" ca="1" si="36"/>
        <v>0</v>
      </c>
      <c r="AD46" s="10">
        <f t="shared" ca="1" si="37"/>
        <v>0.50542824074074089</v>
      </c>
      <c r="AE46" s="9">
        <f t="shared" ca="1" si="11"/>
        <v>56</v>
      </c>
      <c r="AF46" s="10">
        <f t="shared" ca="1" si="12"/>
        <v>6.4814814814814813E-4</v>
      </c>
      <c r="AG46" s="10">
        <f t="shared" ca="1" si="38"/>
        <v>0.50607638888888906</v>
      </c>
      <c r="AH46" s="9" t="s">
        <v>69</v>
      </c>
      <c r="AI46" s="8">
        <f t="shared" ca="1" si="39"/>
        <v>0.50607638888888906</v>
      </c>
      <c r="AJ46" s="23">
        <f t="shared" ca="1" si="40"/>
        <v>0</v>
      </c>
      <c r="AK46" s="8">
        <f t="shared" ca="1" si="45"/>
        <v>0.50607638888888906</v>
      </c>
      <c r="AL46" s="7">
        <f t="shared" ca="1" si="13"/>
        <v>19</v>
      </c>
      <c r="AM46" s="8">
        <f t="shared" ca="1" si="14"/>
        <v>2.199074074074074E-4</v>
      </c>
      <c r="AN46" s="8">
        <f t="shared" ca="1" si="15"/>
        <v>0.50629629629629647</v>
      </c>
      <c r="AO46" s="7" t="s">
        <v>74</v>
      </c>
      <c r="AP46" s="1">
        <f t="shared" ca="1" si="41"/>
        <v>0</v>
      </c>
      <c r="AQ46" s="1">
        <f t="shared" ca="1" si="1"/>
        <v>1.6319444444444443E-3</v>
      </c>
      <c r="AR46">
        <f t="shared" ca="1" si="16"/>
        <v>1</v>
      </c>
      <c r="AS46" s="33">
        <f t="shared" ca="1" si="42"/>
        <v>0</v>
      </c>
      <c r="AT46" s="33">
        <f t="shared" ca="1" si="17"/>
        <v>1.6319444444444443E-3</v>
      </c>
      <c r="AX46">
        <f t="shared" si="43"/>
        <v>42</v>
      </c>
      <c r="AY46" s="34">
        <v>4.658710217755224E-5</v>
      </c>
      <c r="BF46" s="34">
        <f t="shared" si="44"/>
        <v>5.2007564494419191E-5</v>
      </c>
      <c r="BG46">
        <v>31</v>
      </c>
    </row>
    <row r="47" spans="1:59">
      <c r="A47" s="2">
        <f t="shared" ca="1" si="2"/>
        <v>64</v>
      </c>
      <c r="B47" s="1">
        <f t="shared" ca="1" si="3"/>
        <v>7.407407407407407E-4</v>
      </c>
      <c r="C47" s="5">
        <f t="shared" ca="1" si="18"/>
        <v>0.5054050925925927</v>
      </c>
      <c r="D47" s="18">
        <f t="shared" ca="1" si="0"/>
        <v>0.5054050925925927</v>
      </c>
      <c r="E47" s="21">
        <f t="shared" ca="1" si="19"/>
        <v>0</v>
      </c>
      <c r="F47" s="18">
        <f t="shared" ca="1" si="20"/>
        <v>0.5054050925925927</v>
      </c>
      <c r="G47" s="17">
        <f t="shared" ca="1" si="4"/>
        <v>14</v>
      </c>
      <c r="H47" s="18">
        <f t="shared" ca="1" si="21"/>
        <v>1.6203703703703703E-4</v>
      </c>
      <c r="I47" s="18">
        <f t="shared" ca="1" si="22"/>
        <v>0.50556712962962969</v>
      </c>
      <c r="J47" s="16">
        <f t="shared" ca="1" si="23"/>
        <v>0.50556712962962969</v>
      </c>
      <c r="K47" s="23">
        <f t="shared" ca="1" si="24"/>
        <v>0</v>
      </c>
      <c r="L47" s="16">
        <f t="shared" ca="1" si="25"/>
        <v>0.50556712962962969</v>
      </c>
      <c r="M47" s="15">
        <f t="shared" ca="1" si="5"/>
        <v>28</v>
      </c>
      <c r="N47" s="16">
        <f t="shared" ca="1" si="6"/>
        <v>3.2407407407407406E-4</v>
      </c>
      <c r="O47" s="16">
        <f t="shared" ca="1" si="26"/>
        <v>0.50589120370370377</v>
      </c>
      <c r="P47" s="14">
        <f t="shared" ca="1" si="27"/>
        <v>0.50589120370370377</v>
      </c>
      <c r="Q47" s="23">
        <f t="shared" ca="1" si="28"/>
        <v>0</v>
      </c>
      <c r="R47" s="14">
        <f t="shared" ca="1" si="29"/>
        <v>0.50589120370370377</v>
      </c>
      <c r="S47" s="13">
        <f t="shared" ca="1" si="7"/>
        <v>31</v>
      </c>
      <c r="T47" s="14">
        <f t="shared" ca="1" si="8"/>
        <v>3.5879629629629629E-4</v>
      </c>
      <c r="U47" s="14">
        <f t="shared" ca="1" si="30"/>
        <v>0.50625000000000009</v>
      </c>
      <c r="V47" s="12">
        <f t="shared" ca="1" si="31"/>
        <v>0.50625000000000009</v>
      </c>
      <c r="W47" s="23">
        <f t="shared" ca="1" si="32"/>
        <v>0</v>
      </c>
      <c r="X47" s="12">
        <f t="shared" ca="1" si="33"/>
        <v>0.50625000000000009</v>
      </c>
      <c r="Y47" s="11">
        <f t="shared" ca="1" si="9"/>
        <v>44</v>
      </c>
      <c r="Z47" s="12">
        <f t="shared" ca="1" si="10"/>
        <v>5.0925925925925921E-4</v>
      </c>
      <c r="AA47" s="12">
        <f t="shared" ca="1" si="34"/>
        <v>0.50675925925925935</v>
      </c>
      <c r="AB47" s="10">
        <f t="shared" ca="1" si="35"/>
        <v>0.50675925925925935</v>
      </c>
      <c r="AC47" s="23">
        <f t="shared" ca="1" si="36"/>
        <v>0</v>
      </c>
      <c r="AD47" s="10">
        <f t="shared" ca="1" si="37"/>
        <v>0.50675925925925935</v>
      </c>
      <c r="AE47" s="9">
        <f t="shared" ca="1" si="11"/>
        <v>43</v>
      </c>
      <c r="AF47" s="10">
        <f t="shared" ca="1" si="12"/>
        <v>4.9768518518518521E-4</v>
      </c>
      <c r="AG47" s="10">
        <f t="shared" ca="1" si="38"/>
        <v>0.50725694444444458</v>
      </c>
      <c r="AH47" s="9" t="s">
        <v>69</v>
      </c>
      <c r="AI47" s="8">
        <f t="shared" ca="1" si="39"/>
        <v>0.50725694444444458</v>
      </c>
      <c r="AJ47" s="23">
        <f t="shared" ca="1" si="40"/>
        <v>0</v>
      </c>
      <c r="AK47" s="8">
        <f t="shared" ca="1" si="45"/>
        <v>0.50725694444444458</v>
      </c>
      <c r="AL47" s="7">
        <f t="shared" ca="1" si="13"/>
        <v>22</v>
      </c>
      <c r="AM47" s="8">
        <f t="shared" ca="1" si="14"/>
        <v>2.5462962962962961E-4</v>
      </c>
      <c r="AN47" s="8">
        <f t="shared" ca="1" si="15"/>
        <v>0.50751157407407421</v>
      </c>
      <c r="AO47" s="7" t="s">
        <v>74</v>
      </c>
      <c r="AP47" s="1">
        <f t="shared" ca="1" si="41"/>
        <v>0</v>
      </c>
      <c r="AQ47" s="1">
        <f t="shared" ca="1" si="1"/>
        <v>2.1064814814814813E-3</v>
      </c>
      <c r="AR47">
        <f t="shared" ca="1" si="16"/>
        <v>1</v>
      </c>
      <c r="AS47" s="33">
        <f t="shared" ca="1" si="42"/>
        <v>0</v>
      </c>
      <c r="AT47" s="33">
        <f t="shared" ca="1" si="17"/>
        <v>2.1064814814814813E-3</v>
      </c>
      <c r="AX47">
        <f t="shared" si="43"/>
        <v>43</v>
      </c>
      <c r="AY47" s="34">
        <v>3.0162738496074582E-5</v>
      </c>
      <c r="BF47" s="34">
        <f t="shared" si="44"/>
        <v>5.2940183617774622E-5</v>
      </c>
      <c r="BG47">
        <v>37</v>
      </c>
    </row>
    <row r="48" spans="1:59">
      <c r="A48" s="2">
        <f t="shared" ca="1" si="2"/>
        <v>188</v>
      </c>
      <c r="B48" s="1">
        <f t="shared" ca="1" si="3"/>
        <v>2.1759259259259258E-3</v>
      </c>
      <c r="C48" s="5">
        <f t="shared" ca="1" si="18"/>
        <v>0.50758101851851867</v>
      </c>
      <c r="D48" s="18">
        <f t="shared" ca="1" si="0"/>
        <v>0.50758101851851867</v>
      </c>
      <c r="E48" s="21">
        <f t="shared" ca="1" si="19"/>
        <v>0</v>
      </c>
      <c r="F48" s="18">
        <f t="shared" ca="1" si="20"/>
        <v>0.50758101851851867</v>
      </c>
      <c r="G48" s="17">
        <f t="shared" ca="1" si="4"/>
        <v>14</v>
      </c>
      <c r="H48" s="18">
        <f t="shared" ca="1" si="21"/>
        <v>1.6203703703703703E-4</v>
      </c>
      <c r="I48" s="18">
        <f t="shared" ca="1" si="22"/>
        <v>0.50774305555555566</v>
      </c>
      <c r="J48" s="16">
        <f t="shared" ca="1" si="23"/>
        <v>0.50774305555555566</v>
      </c>
      <c r="K48" s="23">
        <f t="shared" ca="1" si="24"/>
        <v>0</v>
      </c>
      <c r="L48" s="16">
        <f t="shared" ca="1" si="25"/>
        <v>0.50774305555555566</v>
      </c>
      <c r="M48" s="15">
        <f t="shared" ca="1" si="5"/>
        <v>10</v>
      </c>
      <c r="N48" s="16">
        <f t="shared" ca="1" si="6"/>
        <v>1.1574074074074075E-4</v>
      </c>
      <c r="O48" s="16">
        <f t="shared" ca="1" si="26"/>
        <v>0.50785879629629638</v>
      </c>
      <c r="P48" s="14">
        <f t="shared" ca="1" si="27"/>
        <v>0.50785879629629638</v>
      </c>
      <c r="Q48" s="23">
        <f t="shared" ca="1" si="28"/>
        <v>0</v>
      </c>
      <c r="R48" s="14">
        <f t="shared" ca="1" si="29"/>
        <v>0.50785879629629638</v>
      </c>
      <c r="S48" s="13">
        <f t="shared" ca="1" si="7"/>
        <v>26</v>
      </c>
      <c r="T48" s="14">
        <f t="shared" ca="1" si="8"/>
        <v>3.0092592592592595E-4</v>
      </c>
      <c r="U48" s="14">
        <f t="shared" ca="1" si="30"/>
        <v>0.50815972222222228</v>
      </c>
      <c r="V48" s="12">
        <f t="shared" ca="1" si="31"/>
        <v>0.50815972222222228</v>
      </c>
      <c r="W48" s="23">
        <f t="shared" ca="1" si="32"/>
        <v>0</v>
      </c>
      <c r="X48" s="12">
        <f t="shared" ca="1" si="33"/>
        <v>0.50815972222222228</v>
      </c>
      <c r="Y48" s="11">
        <f t="shared" ca="1" si="9"/>
        <v>29</v>
      </c>
      <c r="Z48" s="12">
        <f t="shared" ca="1" si="10"/>
        <v>3.3564814814814812E-4</v>
      </c>
      <c r="AA48" s="12">
        <f t="shared" ca="1" si="34"/>
        <v>0.5084953703703704</v>
      </c>
      <c r="AB48" s="10">
        <f t="shared" ca="1" si="35"/>
        <v>0.5084953703703704</v>
      </c>
      <c r="AC48" s="23">
        <f t="shared" ca="1" si="36"/>
        <v>0</v>
      </c>
      <c r="AD48" s="10">
        <f t="shared" ca="1" si="37"/>
        <v>0.5084953703703704</v>
      </c>
      <c r="AE48" s="9">
        <f t="shared" ca="1" si="11"/>
        <v>56</v>
      </c>
      <c r="AF48" s="10">
        <f t="shared" ca="1" si="12"/>
        <v>6.4814814814814813E-4</v>
      </c>
      <c r="AG48" s="10">
        <f t="shared" ca="1" si="38"/>
        <v>0.50914351851851858</v>
      </c>
      <c r="AH48" s="9" t="s">
        <v>69</v>
      </c>
      <c r="AI48" s="8">
        <f t="shared" ca="1" si="39"/>
        <v>0.50914351851851858</v>
      </c>
      <c r="AJ48" s="23">
        <f t="shared" ca="1" si="40"/>
        <v>0</v>
      </c>
      <c r="AK48" s="8">
        <f t="shared" ca="1" si="45"/>
        <v>0.50914351851851858</v>
      </c>
      <c r="AL48" s="7">
        <f t="shared" ca="1" si="13"/>
        <v>39</v>
      </c>
      <c r="AM48" s="8">
        <f t="shared" ca="1" si="14"/>
        <v>4.5138888888888887E-4</v>
      </c>
      <c r="AN48" s="8">
        <f t="shared" ca="1" si="15"/>
        <v>0.50959490740740743</v>
      </c>
      <c r="AO48" s="7" t="s">
        <v>70</v>
      </c>
      <c r="AP48" s="1">
        <f t="shared" ca="1" si="41"/>
        <v>0</v>
      </c>
      <c r="AQ48" s="1">
        <f t="shared" ca="1" si="1"/>
        <v>2.0138888888888888E-3</v>
      </c>
      <c r="AR48">
        <f t="shared" ca="1" si="16"/>
        <v>1</v>
      </c>
      <c r="AS48" s="33">
        <f t="shared" ca="1" si="42"/>
        <v>0</v>
      </c>
      <c r="AT48" s="33">
        <f t="shared" ca="1" si="17"/>
        <v>2.0138888888888888E-3</v>
      </c>
      <c r="AX48">
        <f t="shared" si="43"/>
        <v>44</v>
      </c>
      <c r="AY48" s="34">
        <v>5.924550788412267E-5</v>
      </c>
      <c r="BF48" s="34">
        <f t="shared" si="44"/>
        <v>5.3872802741130053E-5</v>
      </c>
      <c r="BG48">
        <v>23</v>
      </c>
    </row>
    <row r="49" spans="1:59">
      <c r="A49" s="2">
        <f t="shared" ca="1" si="2"/>
        <v>77</v>
      </c>
      <c r="B49" s="1">
        <f t="shared" ca="1" si="3"/>
        <v>8.9120370370370373E-4</v>
      </c>
      <c r="C49" s="5">
        <f t="shared" ca="1" si="18"/>
        <v>0.50847222222222233</v>
      </c>
      <c r="D49" s="18">
        <f t="shared" ca="1" si="0"/>
        <v>0.50847222222222233</v>
      </c>
      <c r="E49" s="21">
        <f t="shared" ca="1" si="19"/>
        <v>0</v>
      </c>
      <c r="F49" s="18">
        <f t="shared" ca="1" si="20"/>
        <v>0.50847222222222233</v>
      </c>
      <c r="G49" s="17">
        <f t="shared" ca="1" si="4"/>
        <v>7</v>
      </c>
      <c r="H49" s="18">
        <f t="shared" ca="1" si="21"/>
        <v>8.1018518518518516E-5</v>
      </c>
      <c r="I49" s="18">
        <f t="shared" ca="1" si="22"/>
        <v>0.50855324074074082</v>
      </c>
      <c r="J49" s="16">
        <f t="shared" ca="1" si="23"/>
        <v>0.50855324074074082</v>
      </c>
      <c r="K49" s="23">
        <f t="shared" ca="1" si="24"/>
        <v>0</v>
      </c>
      <c r="L49" s="16">
        <f t="shared" ca="1" si="25"/>
        <v>0.50855324074074082</v>
      </c>
      <c r="M49" s="15">
        <f t="shared" ca="1" si="5"/>
        <v>17</v>
      </c>
      <c r="N49" s="16">
        <f t="shared" ca="1" si="6"/>
        <v>1.9675925925925926E-4</v>
      </c>
      <c r="O49" s="16">
        <f t="shared" ca="1" si="26"/>
        <v>0.50875000000000004</v>
      </c>
      <c r="P49" s="14">
        <f t="shared" ca="1" si="27"/>
        <v>0.50875000000000004</v>
      </c>
      <c r="Q49" s="23">
        <f t="shared" ca="1" si="28"/>
        <v>0</v>
      </c>
      <c r="R49" s="14">
        <f t="shared" ca="1" si="29"/>
        <v>0.50875000000000004</v>
      </c>
      <c r="S49" s="13">
        <f t="shared" ca="1" si="7"/>
        <v>31</v>
      </c>
      <c r="T49" s="14">
        <f t="shared" ca="1" si="8"/>
        <v>3.5879629629629629E-4</v>
      </c>
      <c r="U49" s="14">
        <f t="shared" ca="1" si="30"/>
        <v>0.50910879629629635</v>
      </c>
      <c r="V49" s="12">
        <f t="shared" ca="1" si="31"/>
        <v>0.50910879629629635</v>
      </c>
      <c r="W49" s="23">
        <f t="shared" ca="1" si="32"/>
        <v>0</v>
      </c>
      <c r="X49" s="12">
        <f t="shared" ca="1" si="33"/>
        <v>0.50910879629629635</v>
      </c>
      <c r="Y49" s="11">
        <f t="shared" ca="1" si="9"/>
        <v>31</v>
      </c>
      <c r="Z49" s="12">
        <f t="shared" ca="1" si="10"/>
        <v>3.5879629629629629E-4</v>
      </c>
      <c r="AA49" s="12">
        <f t="shared" ca="1" si="34"/>
        <v>0.50946759259259267</v>
      </c>
      <c r="AB49" s="10">
        <f t="shared" ca="1" si="35"/>
        <v>0.50946759259259267</v>
      </c>
      <c r="AC49" s="23">
        <f t="shared" ca="1" si="36"/>
        <v>0</v>
      </c>
      <c r="AD49" s="10">
        <f t="shared" ca="1" si="37"/>
        <v>0.50946759259259267</v>
      </c>
      <c r="AE49" s="9">
        <f t="shared" ca="1" si="11"/>
        <v>36</v>
      </c>
      <c r="AF49" s="10">
        <f t="shared" ca="1" si="12"/>
        <v>4.1666666666666669E-4</v>
      </c>
      <c r="AG49" s="10">
        <f t="shared" ca="1" si="38"/>
        <v>0.50988425925925929</v>
      </c>
      <c r="AH49" s="9" t="s">
        <v>69</v>
      </c>
      <c r="AI49" s="8">
        <f t="shared" ca="1" si="39"/>
        <v>0.50988425925925929</v>
      </c>
      <c r="AJ49" s="23">
        <f t="shared" ca="1" si="40"/>
        <v>0</v>
      </c>
      <c r="AK49" s="8">
        <f t="shared" ca="1" si="45"/>
        <v>0.50988425925925929</v>
      </c>
      <c r="AL49" s="7">
        <f t="shared" ca="1" si="13"/>
        <v>29</v>
      </c>
      <c r="AM49" s="8">
        <f t="shared" ca="1" si="14"/>
        <v>3.3564814814814812E-4</v>
      </c>
      <c r="AN49" s="8">
        <f t="shared" ca="1" si="15"/>
        <v>0.51021990740740741</v>
      </c>
      <c r="AO49" s="7" t="s">
        <v>74</v>
      </c>
      <c r="AP49" s="1">
        <f t="shared" ca="1" si="41"/>
        <v>0</v>
      </c>
      <c r="AQ49" s="1">
        <f t="shared" ca="1" si="1"/>
        <v>1.747685185185185E-3</v>
      </c>
      <c r="AR49">
        <f t="shared" ca="1" si="16"/>
        <v>1</v>
      </c>
      <c r="AS49" s="33">
        <f t="shared" ca="1" si="42"/>
        <v>0</v>
      </c>
      <c r="AT49" s="33">
        <f t="shared" ca="1" si="17"/>
        <v>1.747685185185185E-3</v>
      </c>
      <c r="AX49">
        <f t="shared" si="43"/>
        <v>45</v>
      </c>
      <c r="AY49" s="34">
        <v>3.0151946818614878E-5</v>
      </c>
      <c r="BF49" s="34">
        <f t="shared" si="44"/>
        <v>5.4805421864485485E-5</v>
      </c>
      <c r="BG49">
        <v>26</v>
      </c>
    </row>
    <row r="50" spans="1:59">
      <c r="A50" s="2">
        <f t="shared" ca="1" si="2"/>
        <v>200</v>
      </c>
      <c r="B50" s="1">
        <f t="shared" ca="1" si="3"/>
        <v>2.3148148148148147E-3</v>
      </c>
      <c r="C50" s="5">
        <f t="shared" ca="1" si="18"/>
        <v>0.51078703703703709</v>
      </c>
      <c r="D50" s="18">
        <f t="shared" ca="1" si="0"/>
        <v>0.51078703703703709</v>
      </c>
      <c r="E50" s="21">
        <f t="shared" ca="1" si="19"/>
        <v>0</v>
      </c>
      <c r="F50" s="18">
        <f t="shared" ca="1" si="20"/>
        <v>0.51078703703703709</v>
      </c>
      <c r="G50" s="17">
        <f t="shared" ca="1" si="4"/>
        <v>14</v>
      </c>
      <c r="H50" s="18">
        <f t="shared" ca="1" si="21"/>
        <v>1.6203703703703703E-4</v>
      </c>
      <c r="I50" s="18">
        <f t="shared" ca="1" si="22"/>
        <v>0.51094907407407408</v>
      </c>
      <c r="J50" s="16">
        <f t="shared" ca="1" si="23"/>
        <v>0.51094907407407408</v>
      </c>
      <c r="K50" s="23">
        <f t="shared" ca="1" si="24"/>
        <v>0</v>
      </c>
      <c r="L50" s="16">
        <f t="shared" ca="1" si="25"/>
        <v>0.51094907407407408</v>
      </c>
      <c r="M50" s="15">
        <f t="shared" ca="1" si="5"/>
        <v>27</v>
      </c>
      <c r="N50" s="16">
        <f t="shared" ca="1" si="6"/>
        <v>3.1250000000000001E-4</v>
      </c>
      <c r="O50" s="16">
        <f t="shared" ca="1" si="26"/>
        <v>0.51126157407407413</v>
      </c>
      <c r="P50" s="14">
        <f t="shared" ca="1" si="27"/>
        <v>0.51126157407407413</v>
      </c>
      <c r="Q50" s="23">
        <f t="shared" ca="1" si="28"/>
        <v>0</v>
      </c>
      <c r="R50" s="14">
        <f t="shared" ca="1" si="29"/>
        <v>0.51126157407407413</v>
      </c>
      <c r="S50" s="13">
        <f t="shared" ca="1" si="7"/>
        <v>11</v>
      </c>
      <c r="T50" s="14">
        <f t="shared" ca="1" si="8"/>
        <v>1.273148148148148E-4</v>
      </c>
      <c r="U50" s="14">
        <f t="shared" ca="1" si="30"/>
        <v>0.51138888888888889</v>
      </c>
      <c r="V50" s="12">
        <f t="shared" ca="1" si="31"/>
        <v>0.51138888888888889</v>
      </c>
      <c r="W50" s="23">
        <f t="shared" ca="1" si="32"/>
        <v>0</v>
      </c>
      <c r="X50" s="12">
        <f t="shared" ca="1" si="33"/>
        <v>0.51138888888888889</v>
      </c>
      <c r="Y50" s="11">
        <f t="shared" ca="1" si="9"/>
        <v>40</v>
      </c>
      <c r="Z50" s="12">
        <f t="shared" ca="1" si="10"/>
        <v>4.6296296296296298E-4</v>
      </c>
      <c r="AA50" s="12">
        <f t="shared" ca="1" si="34"/>
        <v>0.51185185185185189</v>
      </c>
      <c r="AB50" s="10">
        <f t="shared" ca="1" si="35"/>
        <v>0.51185185185185189</v>
      </c>
      <c r="AC50" s="23">
        <f t="shared" ca="1" si="36"/>
        <v>0</v>
      </c>
      <c r="AD50" s="10">
        <f t="shared" ca="1" si="37"/>
        <v>0.51185185185185189</v>
      </c>
      <c r="AE50" s="9">
        <f t="shared" ca="1" si="11"/>
        <v>49</v>
      </c>
      <c r="AF50" s="10">
        <f t="shared" ca="1" si="12"/>
        <v>5.6712962962962967E-4</v>
      </c>
      <c r="AG50" s="10">
        <f t="shared" ca="1" si="38"/>
        <v>0.51241898148148157</v>
      </c>
      <c r="AH50" s="9" t="s">
        <v>69</v>
      </c>
      <c r="AI50" s="8">
        <f t="shared" ca="1" si="39"/>
        <v>0.51241898148148157</v>
      </c>
      <c r="AJ50" s="23">
        <f t="shared" ca="1" si="40"/>
        <v>0</v>
      </c>
      <c r="AK50" s="8">
        <f t="shared" ca="1" si="45"/>
        <v>0.51241898148148157</v>
      </c>
      <c r="AL50" s="7">
        <f t="shared" ca="1" si="13"/>
        <v>21</v>
      </c>
      <c r="AM50" s="8">
        <f t="shared" ca="1" si="14"/>
        <v>2.4305555555555555E-4</v>
      </c>
      <c r="AN50" s="8">
        <f t="shared" ca="1" si="15"/>
        <v>0.51266203703703717</v>
      </c>
      <c r="AO50" s="7" t="s">
        <v>74</v>
      </c>
      <c r="AP50" s="1">
        <f t="shared" ca="1" si="41"/>
        <v>0</v>
      </c>
      <c r="AQ50" s="1">
        <f t="shared" ca="1" si="1"/>
        <v>1.8750000000000004E-3</v>
      </c>
      <c r="AR50">
        <f t="shared" ca="1" si="16"/>
        <v>1</v>
      </c>
      <c r="AS50" s="33">
        <f t="shared" ca="1" si="42"/>
        <v>0</v>
      </c>
      <c r="AT50" s="33">
        <f t="shared" ca="1" si="17"/>
        <v>1.8750000000000004E-3</v>
      </c>
      <c r="AX50">
        <f t="shared" si="43"/>
        <v>46</v>
      </c>
      <c r="AY50" s="34">
        <v>2.7801641848034608E-5</v>
      </c>
      <c r="BF50" s="34">
        <f t="shared" si="44"/>
        <v>5.5738040987840916E-5</v>
      </c>
      <c r="BG50">
        <v>31</v>
      </c>
    </row>
    <row r="51" spans="1:59">
      <c r="A51" s="2">
        <f t="shared" ca="1" si="2"/>
        <v>17</v>
      </c>
      <c r="B51" s="1">
        <f t="shared" ca="1" si="3"/>
        <v>1.9675925925925926E-4</v>
      </c>
      <c r="C51" s="5">
        <f t="shared" ca="1" si="18"/>
        <v>0.51098379629629631</v>
      </c>
      <c r="D51" s="18">
        <f t="shared" ca="1" si="0"/>
        <v>0.51098379629629631</v>
      </c>
      <c r="E51" s="21">
        <f t="shared" ca="1" si="19"/>
        <v>0</v>
      </c>
      <c r="F51" s="18">
        <f t="shared" ca="1" si="20"/>
        <v>0.51098379629629631</v>
      </c>
      <c r="G51" s="17">
        <f t="shared" ca="1" si="4"/>
        <v>13</v>
      </c>
      <c r="H51" s="18">
        <f t="shared" ca="1" si="21"/>
        <v>1.5046296296296297E-4</v>
      </c>
      <c r="I51" s="18">
        <f t="shared" ca="1" si="22"/>
        <v>0.51113425925925926</v>
      </c>
      <c r="J51" s="16">
        <f t="shared" ca="1" si="23"/>
        <v>0.51113425925925926</v>
      </c>
      <c r="K51" s="23">
        <f t="shared" ca="1" si="24"/>
        <v>1.2731481481487172E-4</v>
      </c>
      <c r="L51" s="16">
        <f t="shared" ca="1" si="25"/>
        <v>0.51126157407407413</v>
      </c>
      <c r="M51" s="15">
        <f t="shared" ca="1" si="5"/>
        <v>26</v>
      </c>
      <c r="N51" s="16">
        <f t="shared" ca="1" si="6"/>
        <v>3.0092592592592595E-4</v>
      </c>
      <c r="O51" s="16">
        <f t="shared" ca="1" si="26"/>
        <v>0.51156250000000003</v>
      </c>
      <c r="P51" s="14">
        <f t="shared" ca="1" si="27"/>
        <v>0.51156250000000003</v>
      </c>
      <c r="Q51" s="23">
        <f t="shared" ca="1" si="28"/>
        <v>0</v>
      </c>
      <c r="R51" s="14">
        <f t="shared" ca="1" si="29"/>
        <v>0.51156250000000003</v>
      </c>
      <c r="S51" s="13">
        <f t="shared" ca="1" si="7"/>
        <v>27</v>
      </c>
      <c r="T51" s="14">
        <f t="shared" ca="1" si="8"/>
        <v>3.1250000000000001E-4</v>
      </c>
      <c r="U51" s="14">
        <f t="shared" ca="1" si="30"/>
        <v>0.51187500000000008</v>
      </c>
      <c r="V51" s="12">
        <f t="shared" ca="1" si="31"/>
        <v>0.51187500000000008</v>
      </c>
      <c r="W51" s="23">
        <f t="shared" ca="1" si="32"/>
        <v>0</v>
      </c>
      <c r="X51" s="12">
        <f t="shared" ca="1" si="33"/>
        <v>0.51187500000000008</v>
      </c>
      <c r="Y51" s="11">
        <f t="shared" ca="1" si="9"/>
        <v>44</v>
      </c>
      <c r="Z51" s="12">
        <f t="shared" ca="1" si="10"/>
        <v>5.0925925925925921E-4</v>
      </c>
      <c r="AA51" s="12">
        <f t="shared" ca="1" si="34"/>
        <v>0.51238425925925934</v>
      </c>
      <c r="AB51" s="10">
        <f t="shared" ca="1" si="35"/>
        <v>0.51238425925925934</v>
      </c>
      <c r="AC51" s="23">
        <f t="shared" ca="1" si="36"/>
        <v>3.472222222222765E-5</v>
      </c>
      <c r="AD51" s="10">
        <f t="shared" ca="1" si="37"/>
        <v>0.51241898148148157</v>
      </c>
      <c r="AE51" s="9">
        <f t="shared" ca="1" si="11"/>
        <v>56</v>
      </c>
      <c r="AF51" s="10">
        <f t="shared" ca="1" si="12"/>
        <v>6.4814814814814813E-4</v>
      </c>
      <c r="AG51" s="10">
        <f t="shared" ca="1" si="38"/>
        <v>0.51306712962962975</v>
      </c>
      <c r="AH51" s="9" t="s">
        <v>69</v>
      </c>
      <c r="AI51" s="8">
        <f t="shared" ca="1" si="39"/>
        <v>0.51306712962962975</v>
      </c>
      <c r="AJ51" s="23">
        <f t="shared" ca="1" si="40"/>
        <v>0</v>
      </c>
      <c r="AK51" s="8">
        <f t="shared" ca="1" si="45"/>
        <v>0.51306712962962975</v>
      </c>
      <c r="AL51" s="7">
        <f t="shared" ca="1" si="13"/>
        <v>14</v>
      </c>
      <c r="AM51" s="8">
        <f t="shared" ca="1" si="14"/>
        <v>1.6203703703703703E-4</v>
      </c>
      <c r="AN51" s="8">
        <f t="shared" ca="1" si="15"/>
        <v>0.51322916666666674</v>
      </c>
      <c r="AO51" s="7" t="s">
        <v>74</v>
      </c>
      <c r="AP51" s="1">
        <f t="shared" ca="1" si="41"/>
        <v>1.6203703703709937E-4</v>
      </c>
      <c r="AQ51" s="1">
        <f t="shared" ca="1" si="1"/>
        <v>2.0833333333333333E-3</v>
      </c>
      <c r="AR51">
        <f t="shared" ca="1" si="16"/>
        <v>1</v>
      </c>
      <c r="AS51" s="33">
        <f t="shared" ca="1" si="42"/>
        <v>1.6203703703709937E-4</v>
      </c>
      <c r="AT51" s="33">
        <f t="shared" ca="1" si="17"/>
        <v>2.0833333333333333E-3</v>
      </c>
      <c r="AX51">
        <f t="shared" si="43"/>
        <v>47</v>
      </c>
      <c r="AY51" s="34">
        <v>3.5129350455981952E-5</v>
      </c>
      <c r="BF51" s="34">
        <f t="shared" si="44"/>
        <v>5.6670660111196347E-5</v>
      </c>
      <c r="BG51">
        <v>18</v>
      </c>
    </row>
    <row r="52" spans="1:59">
      <c r="A52" s="2">
        <f t="shared" ca="1" si="2"/>
        <v>190</v>
      </c>
      <c r="B52" s="1">
        <f t="shared" ca="1" si="3"/>
        <v>2.1990740740740742E-3</v>
      </c>
      <c r="C52" s="5">
        <f t="shared" ca="1" si="18"/>
        <v>0.51318287037037036</v>
      </c>
      <c r="D52" s="18">
        <f t="shared" ca="1" si="0"/>
        <v>0.51318287037037036</v>
      </c>
      <c r="E52" s="21">
        <f t="shared" ca="1" si="19"/>
        <v>0</v>
      </c>
      <c r="F52" s="18">
        <f t="shared" ca="1" si="20"/>
        <v>0.51318287037037036</v>
      </c>
      <c r="G52" s="17">
        <f t="shared" ca="1" si="4"/>
        <v>9</v>
      </c>
      <c r="H52" s="18">
        <f t="shared" ca="1" si="21"/>
        <v>1.0416666666666667E-4</v>
      </c>
      <c r="I52" s="18">
        <f t="shared" ca="1" si="22"/>
        <v>0.51328703703703704</v>
      </c>
      <c r="J52" s="16">
        <f t="shared" ca="1" si="23"/>
        <v>0.51328703703703704</v>
      </c>
      <c r="K52" s="23">
        <f t="shared" ca="1" si="24"/>
        <v>0</v>
      </c>
      <c r="L52" s="16">
        <f t="shared" ca="1" si="25"/>
        <v>0.51328703703703704</v>
      </c>
      <c r="M52" s="15">
        <f t="shared" ca="1" si="5"/>
        <v>10</v>
      </c>
      <c r="N52" s="16">
        <f t="shared" ca="1" si="6"/>
        <v>1.1574074074074075E-4</v>
      </c>
      <c r="O52" s="16">
        <f t="shared" ca="1" si="26"/>
        <v>0.51340277777777776</v>
      </c>
      <c r="P52" s="14">
        <f t="shared" ca="1" si="27"/>
        <v>0.51340277777777776</v>
      </c>
      <c r="Q52" s="23">
        <f t="shared" ca="1" si="28"/>
        <v>0</v>
      </c>
      <c r="R52" s="14">
        <f t="shared" ca="1" si="29"/>
        <v>0.51340277777777776</v>
      </c>
      <c r="S52" s="13">
        <f t="shared" ca="1" si="7"/>
        <v>34</v>
      </c>
      <c r="T52" s="14">
        <f t="shared" ca="1" si="8"/>
        <v>3.9351851851851852E-4</v>
      </c>
      <c r="U52" s="14">
        <f t="shared" ca="1" si="30"/>
        <v>0.51379629629629631</v>
      </c>
      <c r="V52" s="12">
        <f t="shared" ca="1" si="31"/>
        <v>0.51379629629629631</v>
      </c>
      <c r="W52" s="23">
        <f t="shared" ca="1" si="32"/>
        <v>0</v>
      </c>
      <c r="X52" s="12">
        <f t="shared" ca="1" si="33"/>
        <v>0.51379629629629631</v>
      </c>
      <c r="Y52" s="11">
        <f t="shared" ca="1" si="9"/>
        <v>42</v>
      </c>
      <c r="Z52" s="12">
        <f t="shared" ca="1" si="10"/>
        <v>4.861111111111111E-4</v>
      </c>
      <c r="AA52" s="12">
        <f t="shared" ca="1" si="34"/>
        <v>0.51428240740740738</v>
      </c>
      <c r="AB52" s="10">
        <f t="shared" ca="1" si="35"/>
        <v>0.51428240740740738</v>
      </c>
      <c r="AC52" s="23">
        <f t="shared" ca="1" si="36"/>
        <v>0</v>
      </c>
      <c r="AD52" s="10">
        <f t="shared" ca="1" si="37"/>
        <v>0.51428240740740738</v>
      </c>
      <c r="AE52" s="9">
        <f t="shared" ca="1" si="11"/>
        <v>19</v>
      </c>
      <c r="AF52" s="10">
        <f t="shared" ca="1" si="12"/>
        <v>2.199074074074074E-4</v>
      </c>
      <c r="AG52" s="10">
        <f t="shared" ca="1" si="38"/>
        <v>0.51450231481481479</v>
      </c>
      <c r="AH52" s="9" t="s">
        <v>73</v>
      </c>
      <c r="AI52" s="8">
        <f t="shared" ca="1" si="39"/>
        <v>0.51450231481481479</v>
      </c>
      <c r="AJ52" s="23">
        <f t="shared" ca="1" si="40"/>
        <v>0</v>
      </c>
      <c r="AK52" s="8">
        <f t="shared" ca="1" si="45"/>
        <v>0.51450231481481479</v>
      </c>
      <c r="AL52" s="7">
        <f t="shared" ca="1" si="13"/>
        <v>14</v>
      </c>
      <c r="AM52" s="8">
        <f t="shared" ca="1" si="14"/>
        <v>1.6203703703703703E-4</v>
      </c>
      <c r="AN52" s="8">
        <f t="shared" ca="1" si="15"/>
        <v>0.51466435185185178</v>
      </c>
      <c r="AO52" s="7" t="s">
        <v>74</v>
      </c>
      <c r="AP52" s="1">
        <f t="shared" ca="1" si="41"/>
        <v>0</v>
      </c>
      <c r="AQ52" s="1">
        <f t="shared" ca="1" si="1"/>
        <v>1.4814814814814814E-3</v>
      </c>
      <c r="AR52">
        <f t="shared" ca="1" si="16"/>
        <v>1</v>
      </c>
      <c r="AS52" s="33">
        <f t="shared" ca="1" si="42"/>
        <v>0</v>
      </c>
      <c r="AT52" s="33">
        <f t="shared" ca="1" si="17"/>
        <v>1.4814814814814814E-3</v>
      </c>
      <c r="AX52">
        <f t="shared" si="43"/>
        <v>48</v>
      </c>
      <c r="AY52" s="34">
        <v>5.3171983865057455E-5</v>
      </c>
      <c r="BF52" s="34">
        <f t="shared" si="44"/>
        <v>5.7603279234551779E-5</v>
      </c>
      <c r="BG52">
        <v>27</v>
      </c>
    </row>
    <row r="53" spans="1:59">
      <c r="A53" s="2">
        <f t="shared" ca="1" si="2"/>
        <v>45</v>
      </c>
      <c r="B53" s="1">
        <f t="shared" ca="1" si="3"/>
        <v>5.2083333333333333E-4</v>
      </c>
      <c r="C53" s="5">
        <f t="shared" ca="1" si="18"/>
        <v>0.51370370370370366</v>
      </c>
      <c r="D53" s="18">
        <f t="shared" ca="1" si="0"/>
        <v>0.51370370370370366</v>
      </c>
      <c r="E53" s="21">
        <f t="shared" ca="1" si="19"/>
        <v>0</v>
      </c>
      <c r="F53" s="18">
        <f t="shared" ca="1" si="20"/>
        <v>0.51370370370370366</v>
      </c>
      <c r="G53" s="17">
        <f t="shared" ca="1" si="4"/>
        <v>14</v>
      </c>
      <c r="H53" s="18">
        <f t="shared" ca="1" si="21"/>
        <v>1.6203703703703703E-4</v>
      </c>
      <c r="I53" s="18">
        <f t="shared" ca="1" si="22"/>
        <v>0.51386574074074065</v>
      </c>
      <c r="J53" s="16">
        <f t="shared" ca="1" si="23"/>
        <v>0.51386574074074065</v>
      </c>
      <c r="K53" s="23">
        <f t="shared" ca="1" si="24"/>
        <v>0</v>
      </c>
      <c r="L53" s="16">
        <f t="shared" ca="1" si="25"/>
        <v>0.51386574074074065</v>
      </c>
      <c r="M53" s="15">
        <f t="shared" ca="1" si="5"/>
        <v>17</v>
      </c>
      <c r="N53" s="16">
        <f t="shared" ca="1" si="6"/>
        <v>1.9675925925925926E-4</v>
      </c>
      <c r="O53" s="16">
        <f t="shared" ca="1" si="26"/>
        <v>0.51406249999999987</v>
      </c>
      <c r="P53" s="14">
        <f t="shared" ca="1" si="27"/>
        <v>0.51406249999999987</v>
      </c>
      <c r="Q53" s="23">
        <f t="shared" ca="1" si="28"/>
        <v>0</v>
      </c>
      <c r="R53" s="14">
        <f t="shared" ca="1" si="29"/>
        <v>0.51406249999999987</v>
      </c>
      <c r="S53" s="13">
        <f t="shared" ca="1" si="7"/>
        <v>31</v>
      </c>
      <c r="T53" s="14">
        <f t="shared" ca="1" si="8"/>
        <v>3.5879629629629629E-4</v>
      </c>
      <c r="U53" s="14">
        <f t="shared" ca="1" si="30"/>
        <v>0.51442129629629618</v>
      </c>
      <c r="V53" s="12">
        <f t="shared" ca="1" si="31"/>
        <v>0.51442129629629618</v>
      </c>
      <c r="W53" s="23">
        <f t="shared" ca="1" si="32"/>
        <v>0</v>
      </c>
      <c r="X53" s="12">
        <f t="shared" ca="1" si="33"/>
        <v>0.51442129629629618</v>
      </c>
      <c r="Y53" s="11">
        <f t="shared" ca="1" si="9"/>
        <v>39</v>
      </c>
      <c r="Z53" s="12">
        <f t="shared" ca="1" si="10"/>
        <v>4.5138888888888887E-4</v>
      </c>
      <c r="AA53" s="12">
        <f t="shared" ca="1" si="34"/>
        <v>0.51487268518518503</v>
      </c>
      <c r="AB53" s="10">
        <f t="shared" ca="1" si="35"/>
        <v>0.51487268518518503</v>
      </c>
      <c r="AC53" s="23">
        <f t="shared" ca="1" si="36"/>
        <v>0</v>
      </c>
      <c r="AD53" s="10">
        <f t="shared" ca="1" si="37"/>
        <v>0.51487268518518503</v>
      </c>
      <c r="AE53" s="9">
        <f t="shared" ca="1" si="11"/>
        <v>53</v>
      </c>
      <c r="AF53" s="10">
        <f t="shared" ca="1" si="12"/>
        <v>6.134259259259259E-4</v>
      </c>
      <c r="AG53" s="10">
        <f t="shared" ca="1" si="38"/>
        <v>0.51548611111111098</v>
      </c>
      <c r="AH53" s="9" t="s">
        <v>75</v>
      </c>
      <c r="AI53" s="8">
        <f t="shared" ca="1" si="39"/>
        <v>0.51548611111111098</v>
      </c>
      <c r="AJ53" s="23">
        <f t="shared" ca="1" si="40"/>
        <v>0</v>
      </c>
      <c r="AK53" s="8">
        <f t="shared" ca="1" si="45"/>
        <v>0.51548611111111098</v>
      </c>
      <c r="AL53" s="7">
        <f t="shared" ca="1" si="13"/>
        <v>21</v>
      </c>
      <c r="AM53" s="8">
        <f t="shared" ca="1" si="14"/>
        <v>2.4305555555555555E-4</v>
      </c>
      <c r="AN53" s="8">
        <f t="shared" ca="1" si="15"/>
        <v>0.51572916666666657</v>
      </c>
      <c r="AO53" s="7" t="s">
        <v>74</v>
      </c>
      <c r="AP53" s="1">
        <f t="shared" ca="1" si="41"/>
        <v>0</v>
      </c>
      <c r="AQ53" s="1">
        <f t="shared" ca="1" si="1"/>
        <v>2.0254629629629629E-3</v>
      </c>
      <c r="AR53">
        <f t="shared" ca="1" si="16"/>
        <v>1</v>
      </c>
      <c r="AS53" s="33">
        <f t="shared" ca="1" si="42"/>
        <v>0</v>
      </c>
      <c r="AT53" s="33">
        <f t="shared" ca="1" si="17"/>
        <v>2.0254629629629629E-3</v>
      </c>
      <c r="AX53">
        <f t="shared" si="43"/>
        <v>49</v>
      </c>
      <c r="AY53" s="34">
        <v>4.1327628133183324E-5</v>
      </c>
      <c r="BF53" s="34">
        <f t="shared" si="44"/>
        <v>5.853589835790721E-5</v>
      </c>
      <c r="BG53">
        <v>23</v>
      </c>
    </row>
    <row r="54" spans="1:59">
      <c r="A54" s="2">
        <f t="shared" ca="1" si="2"/>
        <v>110</v>
      </c>
      <c r="B54" s="1">
        <f t="shared" ca="1" si="3"/>
        <v>1.2731481481481483E-3</v>
      </c>
      <c r="C54" s="5">
        <f t="shared" ca="1" si="18"/>
        <v>0.51497685185185182</v>
      </c>
      <c r="D54" s="18">
        <f t="shared" ca="1" si="0"/>
        <v>0.51497685185185182</v>
      </c>
      <c r="E54" s="21">
        <f t="shared" ca="1" si="19"/>
        <v>0</v>
      </c>
      <c r="F54" s="18">
        <f t="shared" ca="1" si="20"/>
        <v>0.51497685185185182</v>
      </c>
      <c r="G54" s="17">
        <f t="shared" ca="1" si="4"/>
        <v>12</v>
      </c>
      <c r="H54" s="18">
        <f t="shared" ca="1" si="21"/>
        <v>1.3888888888888889E-4</v>
      </c>
      <c r="I54" s="18">
        <f t="shared" ca="1" si="22"/>
        <v>0.51511574074074074</v>
      </c>
      <c r="J54" s="16">
        <f t="shared" ca="1" si="23"/>
        <v>0.51511574074074074</v>
      </c>
      <c r="K54" s="23">
        <f t="shared" ca="1" si="24"/>
        <v>0</v>
      </c>
      <c r="L54" s="16">
        <f t="shared" ca="1" si="25"/>
        <v>0.51511574074074074</v>
      </c>
      <c r="M54" s="15">
        <f t="shared" ca="1" si="5"/>
        <v>8</v>
      </c>
      <c r="N54" s="16">
        <f t="shared" ca="1" si="6"/>
        <v>9.2592592592592588E-5</v>
      </c>
      <c r="O54" s="16">
        <f t="shared" ca="1" si="26"/>
        <v>0.51520833333333338</v>
      </c>
      <c r="P54" s="14">
        <f t="shared" ca="1" si="27"/>
        <v>0.51520833333333338</v>
      </c>
      <c r="Q54" s="23">
        <f t="shared" ca="1" si="28"/>
        <v>0</v>
      </c>
      <c r="R54" s="14">
        <f t="shared" ca="1" si="29"/>
        <v>0.51520833333333338</v>
      </c>
      <c r="S54" s="13">
        <f t="shared" ca="1" si="7"/>
        <v>27</v>
      </c>
      <c r="T54" s="14">
        <f t="shared" ca="1" si="8"/>
        <v>3.1250000000000001E-4</v>
      </c>
      <c r="U54" s="14">
        <f t="shared" ca="1" si="30"/>
        <v>0.51552083333333343</v>
      </c>
      <c r="V54" s="12">
        <f t="shared" ca="1" si="31"/>
        <v>0.51552083333333343</v>
      </c>
      <c r="W54" s="23">
        <f t="shared" ca="1" si="32"/>
        <v>0</v>
      </c>
      <c r="X54" s="12">
        <f t="shared" ca="1" si="33"/>
        <v>0.51552083333333343</v>
      </c>
      <c r="Y54" s="11">
        <f t="shared" ca="1" si="9"/>
        <v>23</v>
      </c>
      <c r="Z54" s="12">
        <f t="shared" ca="1" si="10"/>
        <v>2.6620370370370372E-4</v>
      </c>
      <c r="AA54" s="12">
        <f t="shared" ca="1" si="34"/>
        <v>0.5157870370370371</v>
      </c>
      <c r="AB54" s="10">
        <f t="shared" ca="1" si="35"/>
        <v>0.5157870370370371</v>
      </c>
      <c r="AC54" s="23">
        <f t="shared" ca="1" si="36"/>
        <v>0</v>
      </c>
      <c r="AD54" s="10">
        <f t="shared" ca="1" si="37"/>
        <v>0.5157870370370371</v>
      </c>
      <c r="AE54" s="9">
        <f t="shared" ca="1" si="11"/>
        <v>51</v>
      </c>
      <c r="AF54" s="10">
        <f t="shared" ca="1" si="12"/>
        <v>5.9027777777777778E-4</v>
      </c>
      <c r="AG54" s="10">
        <f t="shared" ca="1" si="38"/>
        <v>0.51637731481481486</v>
      </c>
      <c r="AH54" s="9" t="s">
        <v>69</v>
      </c>
      <c r="AI54" s="8">
        <f t="shared" ca="1" si="39"/>
        <v>0.51637731481481486</v>
      </c>
      <c r="AJ54" s="23">
        <f t="shared" ca="1" si="40"/>
        <v>0</v>
      </c>
      <c r="AK54" s="8">
        <f t="shared" ca="1" si="45"/>
        <v>0.51637731481481486</v>
      </c>
      <c r="AL54" s="7">
        <f t="shared" ca="1" si="13"/>
        <v>17</v>
      </c>
      <c r="AM54" s="8">
        <f t="shared" ca="1" si="14"/>
        <v>1.9675925925925926E-4</v>
      </c>
      <c r="AN54" s="8">
        <f t="shared" ca="1" si="15"/>
        <v>0.51657407407407407</v>
      </c>
      <c r="AO54" s="7" t="s">
        <v>74</v>
      </c>
      <c r="AP54" s="1">
        <f t="shared" ca="1" si="41"/>
        <v>0</v>
      </c>
      <c r="AQ54" s="1">
        <f t="shared" ca="1" si="1"/>
        <v>1.5972222222222225E-3</v>
      </c>
      <c r="AR54">
        <f t="shared" ca="1" si="16"/>
        <v>1</v>
      </c>
      <c r="AS54" s="33">
        <f t="shared" ca="1" si="42"/>
        <v>0</v>
      </c>
      <c r="AT54" s="33">
        <f t="shared" ca="1" si="17"/>
        <v>1.5972222222222225E-3</v>
      </c>
      <c r="AX54">
        <f t="shared" si="43"/>
        <v>50</v>
      </c>
      <c r="AY54" s="34">
        <v>4.207175925925788E-5</v>
      </c>
      <c r="BF54" s="34">
        <f t="shared" si="44"/>
        <v>5.9468517481262641E-5</v>
      </c>
      <c r="BG54">
        <v>15</v>
      </c>
    </row>
    <row r="55" spans="1:59">
      <c r="A55" s="2">
        <f t="shared" ca="1" si="2"/>
        <v>99</v>
      </c>
      <c r="B55" s="1">
        <f t="shared" ca="1" si="3"/>
        <v>1.1458333333333333E-3</v>
      </c>
      <c r="C55" s="5">
        <f t="shared" ca="1" si="18"/>
        <v>0.51612268518518511</v>
      </c>
      <c r="D55" s="18">
        <f t="shared" ca="1" si="0"/>
        <v>0.51612268518518511</v>
      </c>
      <c r="E55" s="21">
        <f t="shared" ca="1" si="19"/>
        <v>0</v>
      </c>
      <c r="F55" s="18">
        <f t="shared" ca="1" si="20"/>
        <v>0.51612268518518511</v>
      </c>
      <c r="G55" s="17">
        <f t="shared" ca="1" si="4"/>
        <v>12</v>
      </c>
      <c r="H55" s="18">
        <f t="shared" ca="1" si="21"/>
        <v>1.3888888888888889E-4</v>
      </c>
      <c r="I55" s="18">
        <f t="shared" ca="1" si="22"/>
        <v>0.51626157407407403</v>
      </c>
      <c r="J55" s="16">
        <f t="shared" ca="1" si="23"/>
        <v>0.51626157407407403</v>
      </c>
      <c r="K55" s="23">
        <f t="shared" ca="1" si="24"/>
        <v>0</v>
      </c>
      <c r="L55" s="16">
        <f t="shared" ca="1" si="25"/>
        <v>0.51626157407407403</v>
      </c>
      <c r="M55" s="15">
        <f t="shared" ca="1" si="5"/>
        <v>27</v>
      </c>
      <c r="N55" s="16">
        <f t="shared" ca="1" si="6"/>
        <v>3.1250000000000001E-4</v>
      </c>
      <c r="O55" s="16">
        <f t="shared" ca="1" si="26"/>
        <v>0.51657407407407407</v>
      </c>
      <c r="P55" s="14">
        <f t="shared" ca="1" si="27"/>
        <v>0.51657407407407407</v>
      </c>
      <c r="Q55" s="23">
        <f t="shared" ca="1" si="28"/>
        <v>0</v>
      </c>
      <c r="R55" s="14">
        <f t="shared" ca="1" si="29"/>
        <v>0.51657407407407407</v>
      </c>
      <c r="S55" s="13">
        <f t="shared" ca="1" si="7"/>
        <v>20</v>
      </c>
      <c r="T55" s="14">
        <f t="shared" ca="1" si="8"/>
        <v>2.3148148148148149E-4</v>
      </c>
      <c r="U55" s="14">
        <f t="shared" ca="1" si="30"/>
        <v>0.51680555555555552</v>
      </c>
      <c r="V55" s="12">
        <f t="shared" ca="1" si="31"/>
        <v>0.51680555555555552</v>
      </c>
      <c r="W55" s="23">
        <f t="shared" ca="1" si="32"/>
        <v>0</v>
      </c>
      <c r="X55" s="12">
        <f t="shared" ca="1" si="33"/>
        <v>0.51680555555555552</v>
      </c>
      <c r="Y55" s="11">
        <f t="shared" ca="1" si="9"/>
        <v>41</v>
      </c>
      <c r="Z55" s="12">
        <f t="shared" ca="1" si="10"/>
        <v>4.7453703703703704E-4</v>
      </c>
      <c r="AA55" s="12">
        <f t="shared" ca="1" si="34"/>
        <v>0.51728009259259256</v>
      </c>
      <c r="AB55" s="10">
        <f t="shared" ca="1" si="35"/>
        <v>0.51728009259259256</v>
      </c>
      <c r="AC55" s="23">
        <f t="shared" ca="1" si="36"/>
        <v>0</v>
      </c>
      <c r="AD55" s="10">
        <f t="shared" ca="1" si="37"/>
        <v>0.51728009259259256</v>
      </c>
      <c r="AE55" s="9">
        <f t="shared" ca="1" si="11"/>
        <v>34</v>
      </c>
      <c r="AF55" s="10">
        <f t="shared" ca="1" si="12"/>
        <v>3.9351851851851852E-4</v>
      </c>
      <c r="AG55" s="10">
        <f t="shared" ca="1" si="38"/>
        <v>0.5176736111111111</v>
      </c>
      <c r="AH55" s="9" t="s">
        <v>69</v>
      </c>
      <c r="AI55" s="8">
        <f t="shared" ca="1" si="39"/>
        <v>0.5176736111111111</v>
      </c>
      <c r="AJ55" s="23">
        <f t="shared" ca="1" si="40"/>
        <v>0</v>
      </c>
      <c r="AK55" s="8">
        <f t="shared" ca="1" si="45"/>
        <v>0.5176736111111111</v>
      </c>
      <c r="AL55" s="7">
        <f t="shared" ca="1" si="13"/>
        <v>26</v>
      </c>
      <c r="AM55" s="8">
        <f t="shared" ca="1" si="14"/>
        <v>3.0092592592592595E-4</v>
      </c>
      <c r="AN55" s="8">
        <f t="shared" ca="1" si="15"/>
        <v>0.517974537037037</v>
      </c>
      <c r="AO55" s="7" t="s">
        <v>74</v>
      </c>
      <c r="AP55" s="1">
        <f t="shared" ca="1" si="41"/>
        <v>0</v>
      </c>
      <c r="AQ55" s="1">
        <f t="shared" ca="1" si="1"/>
        <v>1.8518518518518521E-3</v>
      </c>
      <c r="AR55">
        <f t="shared" ca="1" si="16"/>
        <v>1</v>
      </c>
      <c r="AS55" s="33">
        <f t="shared" ca="1" si="42"/>
        <v>0</v>
      </c>
      <c r="AT55" s="33">
        <f t="shared" ca="1" si="17"/>
        <v>1.8518518518518521E-3</v>
      </c>
      <c r="AX55">
        <f t="shared" si="43"/>
        <v>51</v>
      </c>
      <c r="AY55" s="34">
        <v>2.5403608736942246E-5</v>
      </c>
      <c r="BF55" s="34">
        <f t="shared" si="44"/>
        <v>6.0401136604618073E-5</v>
      </c>
      <c r="BG55">
        <v>18</v>
      </c>
    </row>
    <row r="56" spans="1:59">
      <c r="A56" s="2">
        <f t="shared" ca="1" si="2"/>
        <v>171</v>
      </c>
      <c r="B56" s="1">
        <f t="shared" ca="1" si="3"/>
        <v>1.9791666666666668E-3</v>
      </c>
      <c r="C56" s="5">
        <f t="shared" ca="1" si="18"/>
        <v>0.51810185185185176</v>
      </c>
      <c r="D56" s="18">
        <f t="shared" ca="1" si="0"/>
        <v>0.51810185185185176</v>
      </c>
      <c r="E56" s="21">
        <f t="shared" ca="1" si="19"/>
        <v>0</v>
      </c>
      <c r="F56" s="18">
        <f ca="1">D56+E56</f>
        <v>0.51810185185185176</v>
      </c>
      <c r="G56" s="17">
        <f t="shared" ca="1" si="4"/>
        <v>14</v>
      </c>
      <c r="H56" s="18">
        <f t="shared" ca="1" si="21"/>
        <v>1.6203703703703703E-4</v>
      </c>
      <c r="I56" s="18">
        <f t="shared" ca="1" si="22"/>
        <v>0.51826388888888875</v>
      </c>
      <c r="J56" s="16">
        <f t="shared" ca="1" si="23"/>
        <v>0.51826388888888875</v>
      </c>
      <c r="K56" s="23">
        <f t="shared" ca="1" si="24"/>
        <v>0</v>
      </c>
      <c r="L56" s="16">
        <f t="shared" ca="1" si="25"/>
        <v>0.51826388888888875</v>
      </c>
      <c r="M56" s="15">
        <f t="shared" ca="1" si="5"/>
        <v>19</v>
      </c>
      <c r="N56" s="16">
        <f t="shared" ca="1" si="6"/>
        <v>2.199074074074074E-4</v>
      </c>
      <c r="O56" s="16">
        <f t="shared" ca="1" si="26"/>
        <v>0.51848379629629615</v>
      </c>
      <c r="P56" s="14">
        <f t="shared" ca="1" si="27"/>
        <v>0.51848379629629615</v>
      </c>
      <c r="Q56" s="23">
        <f t="shared" ca="1" si="28"/>
        <v>0</v>
      </c>
      <c r="R56" s="14">
        <f t="shared" ca="1" si="29"/>
        <v>0.51848379629629615</v>
      </c>
      <c r="S56" s="13">
        <f t="shared" ca="1" si="7"/>
        <v>34</v>
      </c>
      <c r="T56" s="14">
        <f t="shared" ca="1" si="8"/>
        <v>3.9351851851851852E-4</v>
      </c>
      <c r="U56" s="14">
        <f t="shared" ca="1" si="30"/>
        <v>0.51887731481481469</v>
      </c>
      <c r="V56" s="12">
        <f t="shared" ca="1" si="31"/>
        <v>0.51887731481481469</v>
      </c>
      <c r="W56" s="23">
        <f t="shared" ca="1" si="32"/>
        <v>0</v>
      </c>
      <c r="X56" s="12">
        <f t="shared" ca="1" si="33"/>
        <v>0.51887731481481469</v>
      </c>
      <c r="Y56" s="11">
        <f t="shared" ca="1" si="9"/>
        <v>23</v>
      </c>
      <c r="Z56" s="12">
        <f t="shared" ca="1" si="10"/>
        <v>2.6620370370370372E-4</v>
      </c>
      <c r="AA56" s="12">
        <f t="shared" ca="1" si="34"/>
        <v>0.51914351851851837</v>
      </c>
      <c r="AB56" s="10">
        <f t="shared" ca="1" si="35"/>
        <v>0.51914351851851837</v>
      </c>
      <c r="AC56" s="23">
        <f t="shared" ca="1" si="36"/>
        <v>0</v>
      </c>
      <c r="AD56" s="10">
        <f t="shared" ca="1" si="37"/>
        <v>0.51914351851851837</v>
      </c>
      <c r="AE56" s="9">
        <f t="shared" ca="1" si="11"/>
        <v>34</v>
      </c>
      <c r="AF56" s="10">
        <f t="shared" ca="1" si="12"/>
        <v>3.9351851851851852E-4</v>
      </c>
      <c r="AG56" s="10">
        <f t="shared" ca="1" si="38"/>
        <v>0.51953703703703691</v>
      </c>
      <c r="AH56" s="9" t="s">
        <v>69</v>
      </c>
      <c r="AI56" s="8">
        <f t="shared" ca="1" si="39"/>
        <v>0.51953703703703691</v>
      </c>
      <c r="AJ56" s="23">
        <f t="shared" ca="1" si="40"/>
        <v>0</v>
      </c>
      <c r="AK56" s="8">
        <f t="shared" ca="1" si="45"/>
        <v>0.51953703703703691</v>
      </c>
      <c r="AL56" s="7">
        <f t="shared" ca="1" si="13"/>
        <v>11</v>
      </c>
      <c r="AM56" s="8">
        <f t="shared" ca="1" si="14"/>
        <v>1.273148148148148E-4</v>
      </c>
      <c r="AN56" s="8">
        <f t="shared" ca="1" si="15"/>
        <v>0.51966435185185167</v>
      </c>
      <c r="AO56" s="7" t="s">
        <v>74</v>
      </c>
      <c r="AP56" s="1">
        <f t="shared" ca="1" si="41"/>
        <v>0</v>
      </c>
      <c r="AQ56" s="1">
        <f t="shared" ca="1" si="1"/>
        <v>1.5625000000000001E-3</v>
      </c>
      <c r="AR56">
        <f t="shared" ca="1" si="16"/>
        <v>1</v>
      </c>
      <c r="AS56" s="33">
        <f t="shared" ca="1" si="42"/>
        <v>0</v>
      </c>
      <c r="AT56" s="33">
        <f t="shared" ca="1" si="17"/>
        <v>1.5625000000000001E-3</v>
      </c>
      <c r="AX56">
        <f t="shared" si="43"/>
        <v>52</v>
      </c>
      <c r="AY56" s="34">
        <v>3.2150205761318068E-5</v>
      </c>
      <c r="BF56" s="34">
        <f t="shared" si="44"/>
        <v>6.1333755727973504E-5</v>
      </c>
      <c r="BG56">
        <v>18</v>
      </c>
    </row>
    <row r="57" spans="1:59">
      <c r="A57" s="2">
        <f t="shared" ca="1" si="2"/>
        <v>43</v>
      </c>
      <c r="B57" s="1">
        <f t="shared" ca="1" si="3"/>
        <v>4.9768518518518521E-4</v>
      </c>
      <c r="C57" s="5">
        <f t="shared" ca="1" si="18"/>
        <v>0.51859953703703698</v>
      </c>
      <c r="D57" s="18">
        <f t="shared" ca="1" si="0"/>
        <v>0.51859953703703698</v>
      </c>
      <c r="E57" s="21">
        <f t="shared" ca="1" si="19"/>
        <v>0</v>
      </c>
      <c r="F57" s="18">
        <f t="shared" ca="1" si="20"/>
        <v>0.51859953703703698</v>
      </c>
      <c r="G57" s="17">
        <f t="shared" ca="1" si="4"/>
        <v>7</v>
      </c>
      <c r="H57" s="18">
        <f t="shared" ca="1" si="21"/>
        <v>8.1018518518518516E-5</v>
      </c>
      <c r="I57" s="18">
        <f t="shared" ca="1" si="22"/>
        <v>0.51868055555555548</v>
      </c>
      <c r="J57" s="16">
        <f t="shared" ca="1" si="23"/>
        <v>0.51868055555555548</v>
      </c>
      <c r="K57" s="23">
        <f t="shared" ca="1" si="24"/>
        <v>0</v>
      </c>
      <c r="L57" s="16">
        <f t="shared" ca="1" si="25"/>
        <v>0.51868055555555548</v>
      </c>
      <c r="M57" s="15">
        <f t="shared" ca="1" si="5"/>
        <v>11</v>
      </c>
      <c r="N57" s="16">
        <f t="shared" ca="1" si="6"/>
        <v>1.273148148148148E-4</v>
      </c>
      <c r="O57" s="16">
        <f t="shared" ca="1" si="26"/>
        <v>0.51880787037037024</v>
      </c>
      <c r="P57" s="14">
        <f t="shared" ca="1" si="27"/>
        <v>0.51880787037037024</v>
      </c>
      <c r="Q57" s="23">
        <f t="shared" ca="1" si="28"/>
        <v>6.94444444444553E-5</v>
      </c>
      <c r="R57" s="14">
        <f t="shared" ca="1" si="29"/>
        <v>0.51887731481481469</v>
      </c>
      <c r="S57" s="13">
        <f t="shared" ca="1" si="7"/>
        <v>33</v>
      </c>
      <c r="T57" s="14">
        <f t="shared" ca="1" si="8"/>
        <v>3.8194444444444446E-4</v>
      </c>
      <c r="U57" s="14">
        <f t="shared" ca="1" si="30"/>
        <v>0.51925925925925909</v>
      </c>
      <c r="V57" s="12">
        <f t="shared" ca="1" si="31"/>
        <v>0.51925925925925909</v>
      </c>
      <c r="W57" s="23">
        <f t="shared" ca="1" si="32"/>
        <v>0</v>
      </c>
      <c r="X57" s="12">
        <f t="shared" ca="1" si="33"/>
        <v>0.51925925925925909</v>
      </c>
      <c r="Y57" s="11">
        <f t="shared" ca="1" si="9"/>
        <v>30</v>
      </c>
      <c r="Z57" s="12">
        <f t="shared" ca="1" si="10"/>
        <v>3.4722222222222224E-4</v>
      </c>
      <c r="AA57" s="12">
        <f t="shared" ca="1" si="34"/>
        <v>0.51960648148148136</v>
      </c>
      <c r="AB57" s="10">
        <f t="shared" ca="1" si="35"/>
        <v>0.51960648148148136</v>
      </c>
      <c r="AC57" s="23">
        <f t="shared" ca="1" si="36"/>
        <v>0</v>
      </c>
      <c r="AD57" s="10">
        <f t="shared" ca="1" si="37"/>
        <v>0.51960648148148136</v>
      </c>
      <c r="AE57" s="9">
        <f t="shared" ca="1" si="11"/>
        <v>46</v>
      </c>
      <c r="AF57" s="10">
        <f t="shared" ca="1" si="12"/>
        <v>5.3240740740740744E-4</v>
      </c>
      <c r="AG57" s="10">
        <f t="shared" ca="1" si="38"/>
        <v>0.52013888888888882</v>
      </c>
      <c r="AH57" s="9" t="s">
        <v>69</v>
      </c>
      <c r="AI57" s="8">
        <f t="shared" ca="1" si="39"/>
        <v>0.52013888888888882</v>
      </c>
      <c r="AJ57" s="23">
        <f t="shared" ca="1" si="40"/>
        <v>0</v>
      </c>
      <c r="AK57" s="8">
        <f t="shared" ca="1" si="45"/>
        <v>0.52013888888888882</v>
      </c>
      <c r="AL57" s="7">
        <f t="shared" ca="1" si="13"/>
        <v>12</v>
      </c>
      <c r="AM57" s="8">
        <f t="shared" ca="1" si="14"/>
        <v>1.3888888888888889E-4</v>
      </c>
      <c r="AN57" s="8">
        <f t="shared" ca="1" si="15"/>
        <v>0.52027777777777773</v>
      </c>
      <c r="AO57" s="7" t="s">
        <v>74</v>
      </c>
      <c r="AP57" s="1">
        <f t="shared" ca="1" si="41"/>
        <v>6.94444444444553E-5</v>
      </c>
      <c r="AQ57" s="1">
        <f t="shared" ca="1" si="1"/>
        <v>1.6087962962962965E-3</v>
      </c>
      <c r="AR57">
        <f t="shared" ca="1" si="16"/>
        <v>1</v>
      </c>
      <c r="AS57" s="33">
        <f t="shared" ca="1" si="42"/>
        <v>6.94444444444553E-5</v>
      </c>
      <c r="AT57" s="33">
        <f t="shared" ca="1" si="17"/>
        <v>1.6087962962962965E-3</v>
      </c>
      <c r="AX57">
        <f t="shared" si="43"/>
        <v>53</v>
      </c>
      <c r="AY57" s="34">
        <v>4.4651250235012809E-5</v>
      </c>
      <c r="BF57" s="34">
        <f t="shared" si="44"/>
        <v>6.2266374851328935E-5</v>
      </c>
      <c r="BG57">
        <v>10</v>
      </c>
    </row>
    <row r="58" spans="1:59">
      <c r="A58" s="2">
        <f t="shared" ca="1" si="2"/>
        <v>57</v>
      </c>
      <c r="B58" s="1">
        <f t="shared" ca="1" si="3"/>
        <v>6.5972222222222224E-4</v>
      </c>
      <c r="C58" s="5">
        <f t="shared" ca="1" si="18"/>
        <v>0.5192592592592592</v>
      </c>
      <c r="D58" s="18">
        <f t="shared" ca="1" si="0"/>
        <v>0.5192592592592592</v>
      </c>
      <c r="E58" s="21">
        <f t="shared" ca="1" si="19"/>
        <v>0</v>
      </c>
      <c r="F58" s="18">
        <f t="shared" ca="1" si="20"/>
        <v>0.5192592592592592</v>
      </c>
      <c r="G58" s="17">
        <f t="shared" ca="1" si="4"/>
        <v>7</v>
      </c>
      <c r="H58" s="18">
        <f t="shared" ca="1" si="21"/>
        <v>8.1018518518518516E-5</v>
      </c>
      <c r="I58" s="18">
        <f t="shared" ca="1" si="22"/>
        <v>0.51934027777777769</v>
      </c>
      <c r="J58" s="16">
        <f t="shared" ca="1" si="23"/>
        <v>0.51934027777777769</v>
      </c>
      <c r="K58" s="23">
        <f t="shared" ca="1" si="24"/>
        <v>0</v>
      </c>
      <c r="L58" s="16">
        <f t="shared" ca="1" si="25"/>
        <v>0.51934027777777769</v>
      </c>
      <c r="M58" s="15">
        <f t="shared" ca="1" si="5"/>
        <v>27</v>
      </c>
      <c r="N58" s="16">
        <f t="shared" ca="1" si="6"/>
        <v>3.1250000000000001E-4</v>
      </c>
      <c r="O58" s="16">
        <f t="shared" ca="1" si="26"/>
        <v>0.51965277777777774</v>
      </c>
      <c r="P58" s="14">
        <f t="shared" ca="1" si="27"/>
        <v>0.51965277777777774</v>
      </c>
      <c r="Q58" s="23">
        <f t="shared" ca="1" si="28"/>
        <v>0</v>
      </c>
      <c r="R58" s="14">
        <f t="shared" ca="1" si="29"/>
        <v>0.51965277777777774</v>
      </c>
      <c r="S58" s="13">
        <f t="shared" ca="1" si="7"/>
        <v>36</v>
      </c>
      <c r="T58" s="14">
        <f t="shared" ca="1" si="8"/>
        <v>4.1666666666666669E-4</v>
      </c>
      <c r="U58" s="14">
        <f t="shared" ca="1" si="30"/>
        <v>0.52006944444444436</v>
      </c>
      <c r="V58" s="12">
        <f t="shared" ca="1" si="31"/>
        <v>0.52006944444444436</v>
      </c>
      <c r="W58" s="23">
        <f t="shared" ca="1" si="32"/>
        <v>0</v>
      </c>
      <c r="X58" s="12">
        <f t="shared" ca="1" si="33"/>
        <v>0.52006944444444436</v>
      </c>
      <c r="Y58" s="11">
        <f t="shared" ca="1" si="9"/>
        <v>33</v>
      </c>
      <c r="Z58" s="12">
        <f t="shared" ca="1" si="10"/>
        <v>3.8194444444444446E-4</v>
      </c>
      <c r="AA58" s="12">
        <f t="shared" ca="1" si="34"/>
        <v>0.52045138888888876</v>
      </c>
      <c r="AB58" s="10">
        <f t="shared" ca="1" si="35"/>
        <v>0.52045138888888876</v>
      </c>
      <c r="AC58" s="23">
        <f t="shared" ca="1" si="36"/>
        <v>0</v>
      </c>
      <c r="AD58" s="10">
        <f t="shared" ca="1" si="37"/>
        <v>0.52045138888888876</v>
      </c>
      <c r="AE58" s="9">
        <f t="shared" ca="1" si="11"/>
        <v>27</v>
      </c>
      <c r="AF58" s="10">
        <f t="shared" ca="1" si="12"/>
        <v>3.1250000000000001E-4</v>
      </c>
      <c r="AG58" s="10">
        <f t="shared" ca="1" si="38"/>
        <v>0.5207638888888888</v>
      </c>
      <c r="AH58" s="9" t="s">
        <v>69</v>
      </c>
      <c r="AI58" s="8">
        <f t="shared" ca="1" si="39"/>
        <v>0.5207638888888888</v>
      </c>
      <c r="AJ58" s="23">
        <f t="shared" ca="1" si="40"/>
        <v>0</v>
      </c>
      <c r="AK58" s="8">
        <f t="shared" ca="1" si="45"/>
        <v>0.5207638888888888</v>
      </c>
      <c r="AL58" s="7">
        <f t="shared" ca="1" si="13"/>
        <v>41</v>
      </c>
      <c r="AM58" s="8">
        <f t="shared" ca="1" si="14"/>
        <v>4.7453703703703704E-4</v>
      </c>
      <c r="AN58" s="8">
        <f t="shared" ca="1" si="15"/>
        <v>0.52123842592592584</v>
      </c>
      <c r="AO58" s="7" t="s">
        <v>70</v>
      </c>
      <c r="AP58" s="1">
        <f t="shared" ca="1" si="41"/>
        <v>0</v>
      </c>
      <c r="AQ58" s="1">
        <f t="shared" ca="1" si="1"/>
        <v>1.9791666666666668E-3</v>
      </c>
      <c r="AR58">
        <f t="shared" ca="1" si="16"/>
        <v>1</v>
      </c>
      <c r="AS58" s="33">
        <f t="shared" ca="1" si="42"/>
        <v>0</v>
      </c>
      <c r="AT58" s="33">
        <f t="shared" ca="1" si="17"/>
        <v>1.9791666666666668E-3</v>
      </c>
      <c r="AX58">
        <f t="shared" si="43"/>
        <v>54</v>
      </c>
      <c r="AY58" s="34">
        <v>4.4718013468012886E-5</v>
      </c>
      <c r="BF58" s="34">
        <f t="shared" si="44"/>
        <v>6.3198993974684367E-5</v>
      </c>
      <c r="BG58">
        <v>9</v>
      </c>
    </row>
    <row r="59" spans="1:59">
      <c r="A59" s="2">
        <f t="shared" ca="1" si="2"/>
        <v>153</v>
      </c>
      <c r="B59" s="1">
        <f t="shared" ca="1" si="3"/>
        <v>1.7708333333333332E-3</v>
      </c>
      <c r="C59" s="5">
        <f t="shared" ca="1" si="18"/>
        <v>0.52103009259259259</v>
      </c>
      <c r="D59" s="18">
        <f t="shared" ca="1" si="0"/>
        <v>0.52103009259259259</v>
      </c>
      <c r="E59" s="21">
        <f t="shared" ca="1" si="19"/>
        <v>0</v>
      </c>
      <c r="F59" s="18">
        <f t="shared" ca="1" si="20"/>
        <v>0.52103009259259259</v>
      </c>
      <c r="G59" s="17">
        <f t="shared" ca="1" si="4"/>
        <v>12</v>
      </c>
      <c r="H59" s="18">
        <f t="shared" ca="1" si="21"/>
        <v>1.3888888888888889E-4</v>
      </c>
      <c r="I59" s="18">
        <f t="shared" ca="1" si="22"/>
        <v>0.5211689814814815</v>
      </c>
      <c r="J59" s="16">
        <f t="shared" ca="1" si="23"/>
        <v>0.5211689814814815</v>
      </c>
      <c r="K59" s="23">
        <f t="shared" ca="1" si="24"/>
        <v>0</v>
      </c>
      <c r="L59" s="16">
        <f t="shared" ca="1" si="25"/>
        <v>0.5211689814814815</v>
      </c>
      <c r="M59" s="15">
        <f t="shared" ca="1" si="5"/>
        <v>26</v>
      </c>
      <c r="N59" s="16">
        <f t="shared" ca="1" si="6"/>
        <v>3.0092592592592595E-4</v>
      </c>
      <c r="O59" s="16">
        <f t="shared" ca="1" si="26"/>
        <v>0.5214699074074074</v>
      </c>
      <c r="P59" s="14">
        <f t="shared" ca="1" si="27"/>
        <v>0.5214699074074074</v>
      </c>
      <c r="Q59" s="23">
        <f t="shared" ca="1" si="28"/>
        <v>0</v>
      </c>
      <c r="R59" s="14">
        <f t="shared" ca="1" si="29"/>
        <v>0.5214699074074074</v>
      </c>
      <c r="S59" s="13">
        <f t="shared" ca="1" si="7"/>
        <v>23</v>
      </c>
      <c r="T59" s="14">
        <f t="shared" ca="1" si="8"/>
        <v>2.6620370370370372E-4</v>
      </c>
      <c r="U59" s="14">
        <f t="shared" ca="1" si="30"/>
        <v>0.52173611111111107</v>
      </c>
      <c r="V59" s="12">
        <f t="shared" ca="1" si="31"/>
        <v>0.52173611111111107</v>
      </c>
      <c r="W59" s="23">
        <f t="shared" ca="1" si="32"/>
        <v>0</v>
      </c>
      <c r="X59" s="12">
        <f t="shared" ca="1" si="33"/>
        <v>0.52173611111111107</v>
      </c>
      <c r="Y59" s="11">
        <f t="shared" ca="1" si="9"/>
        <v>41</v>
      </c>
      <c r="Z59" s="12">
        <f t="shared" ca="1" si="10"/>
        <v>4.7453703703703704E-4</v>
      </c>
      <c r="AA59" s="12">
        <f t="shared" ca="1" si="34"/>
        <v>0.5222106481481481</v>
      </c>
      <c r="AB59" s="10">
        <f t="shared" ca="1" si="35"/>
        <v>0.5222106481481481</v>
      </c>
      <c r="AC59" s="23">
        <f t="shared" ca="1" si="36"/>
        <v>0</v>
      </c>
      <c r="AD59" s="10">
        <f t="shared" ca="1" si="37"/>
        <v>0.5222106481481481</v>
      </c>
      <c r="AE59" s="9">
        <f t="shared" ca="1" si="11"/>
        <v>47</v>
      </c>
      <c r="AF59" s="10">
        <f t="shared" ca="1" si="12"/>
        <v>5.4398148148148144E-4</v>
      </c>
      <c r="AG59" s="10">
        <f t="shared" ca="1" si="38"/>
        <v>0.5227546296296296</v>
      </c>
      <c r="AH59" s="9" t="s">
        <v>69</v>
      </c>
      <c r="AI59" s="8">
        <f t="shared" ca="1" si="39"/>
        <v>0.5227546296296296</v>
      </c>
      <c r="AJ59" s="23">
        <f t="shared" ca="1" si="40"/>
        <v>0</v>
      </c>
      <c r="AK59" s="8">
        <f t="shared" ca="1" si="45"/>
        <v>0.5227546296296296</v>
      </c>
      <c r="AL59" s="7">
        <f t="shared" ca="1" si="13"/>
        <v>26</v>
      </c>
      <c r="AM59" s="8">
        <f t="shared" ca="1" si="14"/>
        <v>3.0092592592592595E-4</v>
      </c>
      <c r="AN59" s="8">
        <f t="shared" ca="1" si="15"/>
        <v>0.5230555555555555</v>
      </c>
      <c r="AO59" s="7" t="s">
        <v>70</v>
      </c>
      <c r="AP59" s="1">
        <f t="shared" ca="1" si="41"/>
        <v>0</v>
      </c>
      <c r="AQ59" s="1">
        <f t="shared" ca="1" si="1"/>
        <v>2.0254629629629629E-3</v>
      </c>
      <c r="AR59">
        <f t="shared" ca="1" si="16"/>
        <v>1</v>
      </c>
      <c r="AS59" s="33">
        <f t="shared" ca="1" si="42"/>
        <v>0</v>
      </c>
      <c r="AT59" s="33">
        <f t="shared" ca="1" si="17"/>
        <v>2.0254629629629629E-3</v>
      </c>
      <c r="AX59">
        <f t="shared" si="43"/>
        <v>55</v>
      </c>
      <c r="AY59" s="34">
        <v>5.0765493215989425E-5</v>
      </c>
      <c r="BF59" s="34">
        <f t="shared" si="44"/>
        <v>6.4131613098039798E-5</v>
      </c>
      <c r="BG59">
        <v>14</v>
      </c>
    </row>
    <row r="60" spans="1:59">
      <c r="A60" s="2">
        <f t="shared" ca="1" si="2"/>
        <v>2</v>
      </c>
      <c r="B60" s="1">
        <f t="shared" ca="1" si="3"/>
        <v>2.3148148148148147E-5</v>
      </c>
      <c r="C60" s="5">
        <f t="shared" ca="1" si="18"/>
        <v>0.52105324074074078</v>
      </c>
      <c r="D60" s="18">
        <f t="shared" ca="1" si="0"/>
        <v>0.52105324074074078</v>
      </c>
      <c r="E60" s="21">
        <f t="shared" ca="1" si="19"/>
        <v>1.1574074074072183E-4</v>
      </c>
      <c r="F60" s="18">
        <f t="shared" ca="1" si="20"/>
        <v>0.5211689814814815</v>
      </c>
      <c r="G60" s="17">
        <f t="shared" ca="1" si="4"/>
        <v>13</v>
      </c>
      <c r="H60" s="18">
        <f t="shared" ca="1" si="21"/>
        <v>1.5046296296296297E-4</v>
      </c>
      <c r="I60" s="18">
        <f t="shared" ca="1" si="22"/>
        <v>0.52131944444444445</v>
      </c>
      <c r="J60" s="16">
        <f t="shared" ca="1" si="23"/>
        <v>0.52131944444444445</v>
      </c>
      <c r="K60" s="23">
        <f t="shared" ca="1" si="24"/>
        <v>1.5046296296294948E-4</v>
      </c>
      <c r="L60" s="16">
        <f t="shared" ca="1" si="25"/>
        <v>0.5214699074074074</v>
      </c>
      <c r="M60" s="15">
        <f t="shared" ca="1" si="5"/>
        <v>8</v>
      </c>
      <c r="N60" s="16">
        <f t="shared" ca="1" si="6"/>
        <v>9.2592592592592588E-5</v>
      </c>
      <c r="O60" s="16">
        <f t="shared" ca="1" si="26"/>
        <v>0.52156250000000004</v>
      </c>
      <c r="P60" s="14">
        <f t="shared" ca="1" si="27"/>
        <v>0.52156250000000004</v>
      </c>
      <c r="Q60" s="23">
        <f t="shared" ca="1" si="28"/>
        <v>1.7361111111102723E-4</v>
      </c>
      <c r="R60" s="14">
        <f t="shared" ca="1" si="29"/>
        <v>0.52173611111111107</v>
      </c>
      <c r="S60" s="13">
        <f t="shared" ca="1" si="7"/>
        <v>20</v>
      </c>
      <c r="T60" s="14">
        <f t="shared" ca="1" si="8"/>
        <v>2.3148148148148149E-4</v>
      </c>
      <c r="U60" s="14">
        <f t="shared" ca="1" si="30"/>
        <v>0.52196759259259251</v>
      </c>
      <c r="V60" s="12">
        <f t="shared" ca="1" si="31"/>
        <v>0.52196759259259251</v>
      </c>
      <c r="W60" s="23">
        <f t="shared" ca="1" si="32"/>
        <v>2.4305555555559355E-4</v>
      </c>
      <c r="X60" s="12">
        <f t="shared" ca="1" si="33"/>
        <v>0.5222106481481481</v>
      </c>
      <c r="Y60" s="11">
        <f t="shared" ca="1" si="9"/>
        <v>38</v>
      </c>
      <c r="Z60" s="12">
        <f t="shared" ca="1" si="10"/>
        <v>4.3981481481481481E-4</v>
      </c>
      <c r="AA60" s="12">
        <f t="shared" ca="1" si="34"/>
        <v>0.52265046296296291</v>
      </c>
      <c r="AB60" s="10">
        <f t="shared" ca="1" si="35"/>
        <v>0.52265046296296291</v>
      </c>
      <c r="AC60" s="23">
        <f t="shared" ca="1" si="36"/>
        <v>1.0416666666668295E-4</v>
      </c>
      <c r="AD60" s="10">
        <f t="shared" ca="1" si="37"/>
        <v>0.5227546296296296</v>
      </c>
      <c r="AE60" s="9">
        <f t="shared" ca="1" si="11"/>
        <v>32</v>
      </c>
      <c r="AF60" s="10">
        <f t="shared" ca="1" si="12"/>
        <v>3.7037037037037035E-4</v>
      </c>
      <c r="AG60" s="10">
        <f t="shared" ca="1" si="38"/>
        <v>0.52312499999999995</v>
      </c>
      <c r="AH60" s="9" t="s">
        <v>69</v>
      </c>
      <c r="AI60" s="8">
        <f t="shared" ca="1" si="39"/>
        <v>0.52312499999999995</v>
      </c>
      <c r="AJ60" s="23">
        <f t="shared" ca="1" si="40"/>
        <v>0</v>
      </c>
      <c r="AK60" s="8">
        <f t="shared" ca="1" si="45"/>
        <v>0.52312499999999995</v>
      </c>
      <c r="AL60" s="7">
        <f t="shared" ca="1" si="13"/>
        <v>20</v>
      </c>
      <c r="AM60" s="8">
        <f t="shared" ca="1" si="14"/>
        <v>2.3148148148148149E-4</v>
      </c>
      <c r="AN60" s="8">
        <f t="shared" ca="1" si="15"/>
        <v>0.52335648148148139</v>
      </c>
      <c r="AO60" s="7" t="s">
        <v>74</v>
      </c>
      <c r="AP60" s="1">
        <f t="shared" ca="1" si="41"/>
        <v>7.8703703703697503E-4</v>
      </c>
      <c r="AQ60" s="1">
        <f t="shared" ca="1" si="1"/>
        <v>1.5162037037037039E-3</v>
      </c>
      <c r="AR60">
        <f t="shared" ca="1" si="16"/>
        <v>1</v>
      </c>
      <c r="AS60" s="33">
        <f t="shared" ca="1" si="42"/>
        <v>7.8703703703697503E-4</v>
      </c>
      <c r="AT60" s="33">
        <f t="shared" ca="1" si="17"/>
        <v>1.5162037037037039E-3</v>
      </c>
      <c r="AX60">
        <f t="shared" si="43"/>
        <v>56</v>
      </c>
      <c r="AY60" s="34">
        <v>5.3530092592587173E-5</v>
      </c>
      <c r="BF60" s="34">
        <f t="shared" si="44"/>
        <v>6.5064232221395229E-5</v>
      </c>
      <c r="BG60">
        <v>5</v>
      </c>
    </row>
    <row r="61" spans="1:59">
      <c r="A61" s="2">
        <f t="shared" ca="1" si="2"/>
        <v>76</v>
      </c>
      <c r="B61" s="1">
        <f t="shared" ca="1" si="3"/>
        <v>8.7962962962962962E-4</v>
      </c>
      <c r="C61" s="5">
        <f t="shared" ca="1" si="18"/>
        <v>0.52193287037037039</v>
      </c>
      <c r="D61" s="18">
        <f t="shared" ca="1" si="0"/>
        <v>0.52193287037037039</v>
      </c>
      <c r="E61" s="21">
        <f t="shared" ca="1" si="19"/>
        <v>0</v>
      </c>
      <c r="F61" s="18">
        <f t="shared" ca="1" si="20"/>
        <v>0.52193287037037039</v>
      </c>
      <c r="G61" s="17">
        <f t="shared" ca="1" si="4"/>
        <v>13</v>
      </c>
      <c r="H61" s="18">
        <f t="shared" ca="1" si="21"/>
        <v>1.5046296296296297E-4</v>
      </c>
      <c r="I61" s="18">
        <f t="shared" ca="1" si="22"/>
        <v>0.52208333333333334</v>
      </c>
      <c r="J61" s="16">
        <f t="shared" ca="1" si="23"/>
        <v>0.52208333333333334</v>
      </c>
      <c r="K61" s="23">
        <f t="shared" ca="1" si="24"/>
        <v>0</v>
      </c>
      <c r="L61" s="16">
        <f t="shared" ca="1" si="25"/>
        <v>0.52208333333333334</v>
      </c>
      <c r="M61" s="15">
        <f t="shared" ca="1" si="5"/>
        <v>23</v>
      </c>
      <c r="N61" s="16">
        <f t="shared" ca="1" si="6"/>
        <v>2.6620370370370372E-4</v>
      </c>
      <c r="O61" s="16">
        <f t="shared" ca="1" si="26"/>
        <v>0.52234953703703701</v>
      </c>
      <c r="P61" s="14">
        <f t="shared" ca="1" si="27"/>
        <v>0.52234953703703701</v>
      </c>
      <c r="Q61" s="23">
        <f t="shared" ca="1" si="28"/>
        <v>0</v>
      </c>
      <c r="R61" s="14">
        <f t="shared" ca="1" si="29"/>
        <v>0.52234953703703701</v>
      </c>
      <c r="S61" s="13">
        <f t="shared" ca="1" si="7"/>
        <v>34</v>
      </c>
      <c r="T61" s="14">
        <f t="shared" ca="1" si="8"/>
        <v>3.9351851851851852E-4</v>
      </c>
      <c r="U61" s="14">
        <f t="shared" ca="1" si="30"/>
        <v>0.52274305555555556</v>
      </c>
      <c r="V61" s="12">
        <f t="shared" ca="1" si="31"/>
        <v>0.52274305555555556</v>
      </c>
      <c r="W61" s="23">
        <f t="shared" ca="1" si="32"/>
        <v>0</v>
      </c>
      <c r="X61" s="12">
        <f t="shared" ca="1" si="33"/>
        <v>0.52274305555555556</v>
      </c>
      <c r="Y61" s="11">
        <f t="shared" ca="1" si="9"/>
        <v>27</v>
      </c>
      <c r="Z61" s="12">
        <f t="shared" ca="1" si="10"/>
        <v>3.1250000000000001E-4</v>
      </c>
      <c r="AA61" s="12">
        <f t="shared" ca="1" si="34"/>
        <v>0.52305555555555561</v>
      </c>
      <c r="AB61" s="10">
        <f t="shared" ca="1" si="35"/>
        <v>0.52305555555555561</v>
      </c>
      <c r="AC61" s="23">
        <f t="shared" ca="1" si="36"/>
        <v>6.9444444444344278E-5</v>
      </c>
      <c r="AD61" s="10">
        <f t="shared" ca="1" si="37"/>
        <v>0.52312499999999995</v>
      </c>
      <c r="AE61" s="9">
        <f t="shared" ca="1" si="11"/>
        <v>36</v>
      </c>
      <c r="AF61" s="10">
        <f t="shared" ca="1" si="12"/>
        <v>4.1666666666666669E-4</v>
      </c>
      <c r="AG61" s="10">
        <f t="shared" ca="1" si="38"/>
        <v>0.52354166666666657</v>
      </c>
      <c r="AH61" s="9" t="s">
        <v>69</v>
      </c>
      <c r="AI61" s="8">
        <f t="shared" ca="1" si="39"/>
        <v>0.52354166666666657</v>
      </c>
      <c r="AJ61" s="23">
        <f t="shared" ca="1" si="40"/>
        <v>0</v>
      </c>
      <c r="AK61" s="8">
        <f t="shared" ca="1" si="45"/>
        <v>0.52354166666666657</v>
      </c>
      <c r="AL61" s="7">
        <f t="shared" ca="1" si="13"/>
        <v>19</v>
      </c>
      <c r="AM61" s="8">
        <f t="shared" ca="1" si="14"/>
        <v>2.199074074074074E-4</v>
      </c>
      <c r="AN61" s="8">
        <f t="shared" ca="1" si="15"/>
        <v>0.52376157407407398</v>
      </c>
      <c r="AO61" s="7" t="s">
        <v>74</v>
      </c>
      <c r="AP61" s="1">
        <f t="shared" ca="1" si="41"/>
        <v>6.9444444444344278E-5</v>
      </c>
      <c r="AQ61" s="1">
        <f t="shared" ca="1" si="1"/>
        <v>1.7592592592592595E-3</v>
      </c>
      <c r="AR61">
        <f t="shared" ca="1" si="16"/>
        <v>1</v>
      </c>
      <c r="AS61" s="33">
        <f t="shared" ca="1" si="42"/>
        <v>6.9444444444344278E-5</v>
      </c>
      <c r="AT61" s="33">
        <f t="shared" ca="1" si="17"/>
        <v>1.7592592592592595E-3</v>
      </c>
      <c r="AX61">
        <f t="shared" si="43"/>
        <v>57</v>
      </c>
      <c r="AY61" s="34">
        <v>4.3388237483714868E-5</v>
      </c>
      <c r="BF61" s="34">
        <f t="shared" si="44"/>
        <v>6.5996851344750661E-5</v>
      </c>
      <c r="BG61">
        <v>13</v>
      </c>
    </row>
    <row r="62" spans="1:59">
      <c r="A62" s="2">
        <f t="shared" ca="1" si="2"/>
        <v>172</v>
      </c>
      <c r="B62" s="1">
        <f t="shared" ca="1" si="3"/>
        <v>1.9907407407407408E-3</v>
      </c>
      <c r="C62" s="5">
        <f t="shared" ca="1" si="18"/>
        <v>0.52392361111111119</v>
      </c>
      <c r="D62" s="18">
        <f t="shared" ca="1" si="0"/>
        <v>0.52392361111111119</v>
      </c>
      <c r="E62" s="21">
        <f t="shared" ca="1" si="19"/>
        <v>0</v>
      </c>
      <c r="F62" s="18">
        <f t="shared" ca="1" si="20"/>
        <v>0.52392361111111119</v>
      </c>
      <c r="G62" s="17">
        <f t="shared" ca="1" si="4"/>
        <v>12</v>
      </c>
      <c r="H62" s="18">
        <f t="shared" ca="1" si="21"/>
        <v>1.3888888888888889E-4</v>
      </c>
      <c r="I62" s="18">
        <f t="shared" ca="1" si="22"/>
        <v>0.5240625000000001</v>
      </c>
      <c r="J62" s="16">
        <f t="shared" ca="1" si="23"/>
        <v>0.5240625000000001</v>
      </c>
      <c r="K62" s="23">
        <f t="shared" ca="1" si="24"/>
        <v>0</v>
      </c>
      <c r="L62" s="16">
        <f t="shared" ca="1" si="25"/>
        <v>0.5240625000000001</v>
      </c>
      <c r="M62" s="15">
        <f t="shared" ca="1" si="5"/>
        <v>30</v>
      </c>
      <c r="N62" s="16">
        <f t="shared" ca="1" si="6"/>
        <v>3.4722222222222224E-4</v>
      </c>
      <c r="O62" s="16">
        <f t="shared" ca="1" si="26"/>
        <v>0.52440972222222237</v>
      </c>
      <c r="P62" s="14">
        <f t="shared" ca="1" si="27"/>
        <v>0.52440972222222237</v>
      </c>
      <c r="Q62" s="23">
        <f t="shared" ca="1" si="28"/>
        <v>0</v>
      </c>
      <c r="R62" s="14">
        <f t="shared" ca="1" si="29"/>
        <v>0.52440972222222237</v>
      </c>
      <c r="S62" s="13">
        <f t="shared" ca="1" si="7"/>
        <v>25</v>
      </c>
      <c r="T62" s="14">
        <f t="shared" ca="1" si="8"/>
        <v>2.8935185185185184E-4</v>
      </c>
      <c r="U62" s="14">
        <f t="shared" ca="1" si="30"/>
        <v>0.52469907407407423</v>
      </c>
      <c r="V62" s="12">
        <f t="shared" ca="1" si="31"/>
        <v>0.52469907407407423</v>
      </c>
      <c r="W62" s="23">
        <f t="shared" ca="1" si="32"/>
        <v>0</v>
      </c>
      <c r="X62" s="12">
        <f t="shared" ca="1" si="33"/>
        <v>0.52469907407407423</v>
      </c>
      <c r="Y62" s="11">
        <f t="shared" ca="1" si="9"/>
        <v>37</v>
      </c>
      <c r="Z62" s="12">
        <f t="shared" ca="1" si="10"/>
        <v>4.2824074074074075E-4</v>
      </c>
      <c r="AA62" s="12">
        <f t="shared" ca="1" si="34"/>
        <v>0.525127314814815</v>
      </c>
      <c r="AB62" s="10">
        <f t="shared" ca="1" si="35"/>
        <v>0.525127314814815</v>
      </c>
      <c r="AC62" s="23">
        <f t="shared" ca="1" si="36"/>
        <v>0</v>
      </c>
      <c r="AD62" s="10">
        <f t="shared" ca="1" si="37"/>
        <v>0.525127314814815</v>
      </c>
      <c r="AE62" s="9">
        <f t="shared" ca="1" si="11"/>
        <v>33</v>
      </c>
      <c r="AF62" s="10">
        <f t="shared" ca="1" si="12"/>
        <v>3.8194444444444446E-4</v>
      </c>
      <c r="AG62" s="10">
        <f t="shared" ca="1" si="38"/>
        <v>0.5255092592592594</v>
      </c>
      <c r="AH62" s="9" t="s">
        <v>69</v>
      </c>
      <c r="AI62" s="8">
        <f t="shared" ca="1" si="39"/>
        <v>0.5255092592592594</v>
      </c>
      <c r="AJ62" s="23">
        <f t="shared" ca="1" si="40"/>
        <v>0</v>
      </c>
      <c r="AK62" s="8">
        <f t="shared" ca="1" si="45"/>
        <v>0.5255092592592594</v>
      </c>
      <c r="AL62" s="7">
        <f t="shared" ca="1" si="13"/>
        <v>30</v>
      </c>
      <c r="AM62" s="8">
        <f t="shared" ca="1" si="14"/>
        <v>3.4722222222222224E-4</v>
      </c>
      <c r="AN62" s="8">
        <f t="shared" ca="1" si="15"/>
        <v>0.52585648148148167</v>
      </c>
      <c r="AO62" s="7" t="s">
        <v>74</v>
      </c>
      <c r="AP62" s="1">
        <f t="shared" ca="1" si="41"/>
        <v>0</v>
      </c>
      <c r="AQ62" s="1">
        <f t="shared" ca="1" si="1"/>
        <v>1.9328703703703704E-3</v>
      </c>
      <c r="AR62">
        <f t="shared" ca="1" si="16"/>
        <v>1</v>
      </c>
      <c r="AS62" s="33">
        <f t="shared" ca="1" si="42"/>
        <v>0</v>
      </c>
      <c r="AT62" s="33">
        <f t="shared" ca="1" si="17"/>
        <v>1.9328703703703704E-3</v>
      </c>
      <c r="AX62">
        <f t="shared" si="43"/>
        <v>58</v>
      </c>
      <c r="AY62" s="34">
        <v>3.9151077097505841E-5</v>
      </c>
      <c r="BF62" s="34">
        <f t="shared" si="44"/>
        <v>6.6929470468106092E-5</v>
      </c>
      <c r="BG62">
        <v>13</v>
      </c>
    </row>
    <row r="63" spans="1:59">
      <c r="A63" s="2">
        <f t="shared" ca="1" si="2"/>
        <v>117</v>
      </c>
      <c r="B63" s="1">
        <f t="shared" ca="1" si="3"/>
        <v>1.3541666666666667E-3</v>
      </c>
      <c r="C63" s="5">
        <f t="shared" ca="1" si="18"/>
        <v>0.52527777777777784</v>
      </c>
      <c r="D63" s="18">
        <f t="shared" ca="1" si="0"/>
        <v>0.52527777777777784</v>
      </c>
      <c r="E63" s="21">
        <f t="shared" ca="1" si="19"/>
        <v>0</v>
      </c>
      <c r="F63" s="18">
        <f t="shared" ca="1" si="20"/>
        <v>0.52527777777777784</v>
      </c>
      <c r="G63" s="17">
        <f t="shared" ca="1" si="4"/>
        <v>17</v>
      </c>
      <c r="H63" s="18">
        <f t="shared" ca="1" si="21"/>
        <v>1.9675925925925926E-4</v>
      </c>
      <c r="I63" s="18">
        <f t="shared" ca="1" si="22"/>
        <v>0.52547453703703706</v>
      </c>
      <c r="J63" s="16">
        <f t="shared" ca="1" si="23"/>
        <v>0.52547453703703706</v>
      </c>
      <c r="K63" s="23">
        <f t="shared" ca="1" si="24"/>
        <v>0</v>
      </c>
      <c r="L63" s="16">
        <f t="shared" ca="1" si="25"/>
        <v>0.52547453703703706</v>
      </c>
      <c r="M63" s="15">
        <f t="shared" ca="1" si="5"/>
        <v>16</v>
      </c>
      <c r="N63" s="16">
        <f t="shared" ca="1" si="6"/>
        <v>1.8518518518518518E-4</v>
      </c>
      <c r="O63" s="16">
        <f t="shared" ca="1" si="26"/>
        <v>0.52565972222222224</v>
      </c>
      <c r="P63" s="14">
        <f t="shared" ca="1" si="27"/>
        <v>0.52565972222222224</v>
      </c>
      <c r="Q63" s="23">
        <f t="shared" ca="1" si="28"/>
        <v>0</v>
      </c>
      <c r="R63" s="14">
        <f t="shared" ca="1" si="29"/>
        <v>0.52565972222222224</v>
      </c>
      <c r="S63" s="13">
        <f t="shared" ca="1" si="7"/>
        <v>27</v>
      </c>
      <c r="T63" s="14">
        <f t="shared" ca="1" si="8"/>
        <v>3.1250000000000001E-4</v>
      </c>
      <c r="U63" s="14">
        <f t="shared" ca="1" si="30"/>
        <v>0.52597222222222229</v>
      </c>
      <c r="V63" s="12">
        <f t="shared" ca="1" si="31"/>
        <v>0.52597222222222229</v>
      </c>
      <c r="W63" s="23">
        <f t="shared" ca="1" si="32"/>
        <v>0</v>
      </c>
      <c r="X63" s="12">
        <f t="shared" ca="1" si="33"/>
        <v>0.52597222222222229</v>
      </c>
      <c r="Y63" s="11">
        <f t="shared" ca="1" si="9"/>
        <v>43</v>
      </c>
      <c r="Z63" s="12">
        <f t="shared" ca="1" si="10"/>
        <v>4.9768518518518521E-4</v>
      </c>
      <c r="AA63" s="12">
        <f t="shared" ca="1" si="34"/>
        <v>0.52646990740740751</v>
      </c>
      <c r="AB63" s="10">
        <f t="shared" ca="1" si="35"/>
        <v>0.52646990740740751</v>
      </c>
      <c r="AC63" s="23">
        <f t="shared" ca="1" si="36"/>
        <v>0</v>
      </c>
      <c r="AD63" s="10">
        <f t="shared" ca="1" si="37"/>
        <v>0.52646990740740751</v>
      </c>
      <c r="AE63" s="9">
        <f t="shared" ca="1" si="11"/>
        <v>16</v>
      </c>
      <c r="AF63" s="10">
        <f t="shared" ca="1" si="12"/>
        <v>1.8518518518518518E-4</v>
      </c>
      <c r="AG63" s="10">
        <f t="shared" ca="1" si="38"/>
        <v>0.52665509259259269</v>
      </c>
      <c r="AH63" s="9" t="s">
        <v>73</v>
      </c>
      <c r="AI63" s="8">
        <f t="shared" ca="1" si="39"/>
        <v>0.52665509259259269</v>
      </c>
      <c r="AJ63" s="23">
        <f t="shared" ca="1" si="40"/>
        <v>0</v>
      </c>
      <c r="AK63" s="8">
        <f t="shared" ca="1" si="45"/>
        <v>0.52665509259259269</v>
      </c>
      <c r="AL63" s="7">
        <f t="shared" ca="1" si="13"/>
        <v>38</v>
      </c>
      <c r="AM63" s="8">
        <f t="shared" ca="1" si="14"/>
        <v>4.3981481481481481E-4</v>
      </c>
      <c r="AN63" s="8">
        <f t="shared" ca="1" si="15"/>
        <v>0.5270949074074075</v>
      </c>
      <c r="AO63" s="7" t="s">
        <v>70</v>
      </c>
      <c r="AP63" s="1">
        <f t="shared" ca="1" si="41"/>
        <v>0</v>
      </c>
      <c r="AQ63" s="1">
        <f t="shared" ca="1" si="1"/>
        <v>1.8171296296296299E-3</v>
      </c>
      <c r="AR63">
        <f t="shared" ca="1" si="16"/>
        <v>1</v>
      </c>
      <c r="AS63" s="33">
        <f t="shared" ca="1" si="42"/>
        <v>0</v>
      </c>
      <c r="AT63" s="33">
        <f t="shared" ca="1" si="17"/>
        <v>1.8171296296296299E-3</v>
      </c>
      <c r="AX63">
        <f t="shared" si="43"/>
        <v>59</v>
      </c>
      <c r="AY63" s="34">
        <v>2.6175213675213783E-5</v>
      </c>
      <c r="BF63" s="34">
        <f t="shared" si="44"/>
        <v>6.7862089591461523E-5</v>
      </c>
      <c r="BG63">
        <v>7</v>
      </c>
    </row>
    <row r="64" spans="1:59">
      <c r="A64" s="2">
        <f t="shared" ca="1" si="2"/>
        <v>66</v>
      </c>
      <c r="B64" s="1">
        <f t="shared" ca="1" si="3"/>
        <v>7.6388888888888893E-4</v>
      </c>
      <c r="C64" s="5">
        <f t="shared" ca="1" si="18"/>
        <v>0.52604166666666674</v>
      </c>
      <c r="D64" s="18">
        <f t="shared" ca="1" si="0"/>
        <v>0.52604166666666674</v>
      </c>
      <c r="E64" s="21">
        <f t="shared" ca="1" si="19"/>
        <v>0</v>
      </c>
      <c r="F64" s="18">
        <f t="shared" ca="1" si="20"/>
        <v>0.52604166666666674</v>
      </c>
      <c r="G64" s="17">
        <f t="shared" ca="1" si="4"/>
        <v>6</v>
      </c>
      <c r="H64" s="18">
        <f t="shared" ca="1" si="21"/>
        <v>6.9444444444444444E-5</v>
      </c>
      <c r="I64" s="18">
        <f t="shared" ca="1" si="22"/>
        <v>0.5261111111111112</v>
      </c>
      <c r="J64" s="16">
        <f t="shared" ca="1" si="23"/>
        <v>0.5261111111111112</v>
      </c>
      <c r="K64" s="23">
        <f t="shared" ca="1" si="24"/>
        <v>0</v>
      </c>
      <c r="L64" s="16">
        <f t="shared" ca="1" si="25"/>
        <v>0.5261111111111112</v>
      </c>
      <c r="M64" s="15">
        <f t="shared" ca="1" si="5"/>
        <v>22</v>
      </c>
      <c r="N64" s="16">
        <f t="shared" ca="1" si="6"/>
        <v>2.5462962962962961E-4</v>
      </c>
      <c r="O64" s="16">
        <f t="shared" ca="1" si="26"/>
        <v>0.52636574074074083</v>
      </c>
      <c r="P64" s="14">
        <f t="shared" ca="1" si="27"/>
        <v>0.52636574074074083</v>
      </c>
      <c r="Q64" s="23">
        <f t="shared" ca="1" si="28"/>
        <v>0</v>
      </c>
      <c r="R64" s="14">
        <f t="shared" ca="1" si="29"/>
        <v>0.52636574074074083</v>
      </c>
      <c r="S64" s="13">
        <f t="shared" ca="1" si="7"/>
        <v>20</v>
      </c>
      <c r="T64" s="14">
        <f t="shared" ca="1" si="8"/>
        <v>2.3148148148148149E-4</v>
      </c>
      <c r="U64" s="14">
        <f t="shared" ca="1" si="30"/>
        <v>0.52659722222222227</v>
      </c>
      <c r="V64" s="12">
        <f t="shared" ca="1" si="31"/>
        <v>0.52659722222222227</v>
      </c>
      <c r="W64" s="23">
        <f t="shared" ca="1" si="32"/>
        <v>0</v>
      </c>
      <c r="X64" s="12">
        <f t="shared" ca="1" si="33"/>
        <v>0.52659722222222227</v>
      </c>
      <c r="Y64" s="11">
        <f t="shared" ca="1" si="9"/>
        <v>41</v>
      </c>
      <c r="Z64" s="12">
        <f t="shared" ca="1" si="10"/>
        <v>4.7453703703703704E-4</v>
      </c>
      <c r="AA64" s="12">
        <f t="shared" ca="1" si="34"/>
        <v>0.52707175925925931</v>
      </c>
      <c r="AB64" s="10">
        <f t="shared" ca="1" si="35"/>
        <v>0.52707175925925931</v>
      </c>
      <c r="AC64" s="23">
        <f t="shared" ca="1" si="36"/>
        <v>0</v>
      </c>
      <c r="AD64" s="10">
        <f t="shared" ca="1" si="37"/>
        <v>0.52707175925925931</v>
      </c>
      <c r="AE64" s="9">
        <f t="shared" ca="1" si="11"/>
        <v>32</v>
      </c>
      <c r="AF64" s="10">
        <f t="shared" ca="1" si="12"/>
        <v>3.7037037037037035E-4</v>
      </c>
      <c r="AG64" s="10">
        <f t="shared" ca="1" si="38"/>
        <v>0.52744212962962966</v>
      </c>
      <c r="AH64" s="9" t="s">
        <v>69</v>
      </c>
      <c r="AI64" s="8">
        <f t="shared" ca="1" si="39"/>
        <v>0.52744212962962966</v>
      </c>
      <c r="AJ64" s="23">
        <f t="shared" ca="1" si="40"/>
        <v>0</v>
      </c>
      <c r="AK64" s="8">
        <f t="shared" ca="1" si="45"/>
        <v>0.52744212962962966</v>
      </c>
      <c r="AL64" s="7">
        <f t="shared" ca="1" si="13"/>
        <v>22</v>
      </c>
      <c r="AM64" s="8">
        <f t="shared" ca="1" si="14"/>
        <v>2.5462962962962961E-4</v>
      </c>
      <c r="AN64" s="8">
        <f t="shared" ca="1" si="15"/>
        <v>0.5276967592592593</v>
      </c>
      <c r="AO64" s="7" t="s">
        <v>74</v>
      </c>
      <c r="AP64" s="1">
        <f t="shared" ca="1" si="41"/>
        <v>0</v>
      </c>
      <c r="AQ64" s="1">
        <f t="shared" ca="1" si="1"/>
        <v>1.6550925925925923E-3</v>
      </c>
      <c r="AR64">
        <f t="shared" ca="1" si="16"/>
        <v>1</v>
      </c>
      <c r="AS64" s="33">
        <f t="shared" ca="1" si="42"/>
        <v>0</v>
      </c>
      <c r="AT64" s="33">
        <f t="shared" ca="1" si="17"/>
        <v>1.6550925925925923E-3</v>
      </c>
      <c r="AX64">
        <f t="shared" si="43"/>
        <v>60</v>
      </c>
      <c r="AY64" s="34">
        <v>3.5237898789876802E-5</v>
      </c>
      <c r="BF64" s="34">
        <f t="shared" si="44"/>
        <v>6.8794708714816955E-5</v>
      </c>
      <c r="BG64">
        <v>9</v>
      </c>
    </row>
    <row r="65" spans="1:59">
      <c r="A65" s="2">
        <f t="shared" ca="1" si="2"/>
        <v>156</v>
      </c>
      <c r="B65" s="1">
        <f t="shared" ca="1" si="3"/>
        <v>1.8055555555555555E-3</v>
      </c>
      <c r="C65" s="5">
        <f t="shared" ca="1" si="18"/>
        <v>0.52784722222222225</v>
      </c>
      <c r="D65" s="18">
        <f t="shared" ca="1" si="0"/>
        <v>0.52784722222222225</v>
      </c>
      <c r="E65" s="21">
        <f t="shared" ca="1" si="19"/>
        <v>0</v>
      </c>
      <c r="F65" s="18">
        <f t="shared" ca="1" si="20"/>
        <v>0.52784722222222225</v>
      </c>
      <c r="G65" s="17">
        <f t="shared" ca="1" si="4"/>
        <v>8</v>
      </c>
      <c r="H65" s="18">
        <f t="shared" ca="1" si="21"/>
        <v>9.2592592592592588E-5</v>
      </c>
      <c r="I65" s="18">
        <f t="shared" ca="1" si="22"/>
        <v>0.52793981481481489</v>
      </c>
      <c r="J65" s="16">
        <f t="shared" ca="1" si="23"/>
        <v>0.52793981481481489</v>
      </c>
      <c r="K65" s="23">
        <f t="shared" ca="1" si="24"/>
        <v>0</v>
      </c>
      <c r="L65" s="16">
        <f t="shared" ca="1" si="25"/>
        <v>0.52793981481481489</v>
      </c>
      <c r="M65" s="15">
        <f t="shared" ca="1" si="5"/>
        <v>15</v>
      </c>
      <c r="N65" s="16">
        <f t="shared" ca="1" si="6"/>
        <v>1.7361111111111112E-4</v>
      </c>
      <c r="O65" s="16">
        <f t="shared" ca="1" si="26"/>
        <v>0.52811342592592603</v>
      </c>
      <c r="P65" s="14">
        <f t="shared" ca="1" si="27"/>
        <v>0.52811342592592603</v>
      </c>
      <c r="Q65" s="23">
        <f t="shared" ca="1" si="28"/>
        <v>0</v>
      </c>
      <c r="R65" s="14">
        <f t="shared" ca="1" si="29"/>
        <v>0.52811342592592603</v>
      </c>
      <c r="S65" s="13">
        <f t="shared" ca="1" si="7"/>
        <v>24</v>
      </c>
      <c r="T65" s="14">
        <f t="shared" ca="1" si="8"/>
        <v>2.7777777777777778E-4</v>
      </c>
      <c r="U65" s="14">
        <f t="shared" ca="1" si="30"/>
        <v>0.52839120370370385</v>
      </c>
      <c r="V65" s="12">
        <f t="shared" ca="1" si="31"/>
        <v>0.52839120370370385</v>
      </c>
      <c r="W65" s="23">
        <f t="shared" ca="1" si="32"/>
        <v>0</v>
      </c>
      <c r="X65" s="12">
        <f t="shared" ca="1" si="33"/>
        <v>0.52839120370370385</v>
      </c>
      <c r="Y65" s="11">
        <f t="shared" ca="1" si="9"/>
        <v>23</v>
      </c>
      <c r="Z65" s="12">
        <f t="shared" ca="1" si="10"/>
        <v>2.6620370370370372E-4</v>
      </c>
      <c r="AA65" s="12">
        <f t="shared" ca="1" si="34"/>
        <v>0.52865740740740752</v>
      </c>
      <c r="AB65" s="10">
        <f t="shared" ca="1" si="35"/>
        <v>0.52865740740740752</v>
      </c>
      <c r="AC65" s="23">
        <f t="shared" ca="1" si="36"/>
        <v>0</v>
      </c>
      <c r="AD65" s="10">
        <f t="shared" ca="1" si="37"/>
        <v>0.52865740740740752</v>
      </c>
      <c r="AE65" s="9">
        <f t="shared" ca="1" si="11"/>
        <v>14</v>
      </c>
      <c r="AF65" s="10">
        <f t="shared" ca="1" si="12"/>
        <v>1.6203703703703703E-4</v>
      </c>
      <c r="AG65" s="10">
        <f t="shared" ca="1" si="38"/>
        <v>0.52881944444444451</v>
      </c>
      <c r="AH65" s="9" t="s">
        <v>73</v>
      </c>
      <c r="AI65" s="8">
        <f t="shared" ca="1" si="39"/>
        <v>0.52881944444444451</v>
      </c>
      <c r="AJ65" s="23">
        <f t="shared" ca="1" si="40"/>
        <v>0</v>
      </c>
      <c r="AK65" s="8">
        <f t="shared" ca="1" si="45"/>
        <v>0.52881944444444451</v>
      </c>
      <c r="AL65" s="7">
        <f t="shared" ca="1" si="13"/>
        <v>21</v>
      </c>
      <c r="AM65" s="8">
        <f t="shared" ca="1" si="14"/>
        <v>2.4305555555555555E-4</v>
      </c>
      <c r="AN65" s="8">
        <f t="shared" ca="1" si="15"/>
        <v>0.5290625000000001</v>
      </c>
      <c r="AO65" s="7" t="s">
        <v>74</v>
      </c>
      <c r="AP65" s="1">
        <f t="shared" ca="1" si="41"/>
        <v>0</v>
      </c>
      <c r="AQ65" s="1">
        <f t="shared" ca="1" si="1"/>
        <v>1.215277777777778E-3</v>
      </c>
      <c r="AR65">
        <f t="shared" ca="1" si="16"/>
        <v>1</v>
      </c>
      <c r="AS65" s="33">
        <f t="shared" ca="1" si="42"/>
        <v>0</v>
      </c>
      <c r="AT65" s="33">
        <f t="shared" ca="1" si="17"/>
        <v>1.215277777777778E-3</v>
      </c>
      <c r="AX65">
        <f t="shared" si="43"/>
        <v>61</v>
      </c>
      <c r="AY65" s="34">
        <v>2.9493325813120146E-5</v>
      </c>
      <c r="BF65" s="34">
        <f t="shared" si="44"/>
        <v>6.9727327838172386E-5</v>
      </c>
      <c r="BG65">
        <v>6</v>
      </c>
    </row>
    <row r="66" spans="1:59">
      <c r="A66" s="2">
        <f t="shared" ca="1" si="2"/>
        <v>129</v>
      </c>
      <c r="B66" s="1">
        <f t="shared" ca="1" si="3"/>
        <v>1.4930555555555556E-3</v>
      </c>
      <c r="C66" s="5">
        <f t="shared" ca="1" si="18"/>
        <v>0.52934027777777781</v>
      </c>
      <c r="D66" s="18">
        <f t="shared" ca="1" si="0"/>
        <v>0.52934027777777781</v>
      </c>
      <c r="E66" s="21">
        <f t="shared" ca="1" si="19"/>
        <v>0</v>
      </c>
      <c r="F66" s="18">
        <f t="shared" ca="1" si="20"/>
        <v>0.52934027777777781</v>
      </c>
      <c r="G66" s="17">
        <f t="shared" ca="1" si="4"/>
        <v>13</v>
      </c>
      <c r="H66" s="18">
        <f t="shared" ca="1" si="21"/>
        <v>1.5046296296296297E-4</v>
      </c>
      <c r="I66" s="18">
        <f t="shared" ca="1" si="22"/>
        <v>0.52949074074074076</v>
      </c>
      <c r="J66" s="16">
        <f t="shared" ca="1" si="23"/>
        <v>0.52949074074074076</v>
      </c>
      <c r="K66" s="23">
        <f t="shared" ca="1" si="24"/>
        <v>0</v>
      </c>
      <c r="L66" s="16">
        <f t="shared" ca="1" si="25"/>
        <v>0.52949074074074076</v>
      </c>
      <c r="M66" s="15">
        <f t="shared" ca="1" si="5"/>
        <v>32</v>
      </c>
      <c r="N66" s="16">
        <f t="shared" ca="1" si="6"/>
        <v>3.7037037037037035E-4</v>
      </c>
      <c r="O66" s="16">
        <f t="shared" ca="1" si="26"/>
        <v>0.52986111111111112</v>
      </c>
      <c r="P66" s="14">
        <f t="shared" ca="1" si="27"/>
        <v>0.52986111111111112</v>
      </c>
      <c r="Q66" s="23">
        <f t="shared" ca="1" si="28"/>
        <v>0</v>
      </c>
      <c r="R66" s="14">
        <f t="shared" ca="1" si="29"/>
        <v>0.52986111111111112</v>
      </c>
      <c r="S66" s="13">
        <f t="shared" ca="1" si="7"/>
        <v>11</v>
      </c>
      <c r="T66" s="14">
        <f t="shared" ca="1" si="8"/>
        <v>1.273148148148148E-4</v>
      </c>
      <c r="U66" s="14">
        <f t="shared" ca="1" si="30"/>
        <v>0.52998842592592588</v>
      </c>
      <c r="V66" s="12">
        <f t="shared" ca="1" si="31"/>
        <v>0.52998842592592588</v>
      </c>
      <c r="W66" s="23">
        <f t="shared" ca="1" si="32"/>
        <v>0</v>
      </c>
      <c r="X66" s="12">
        <f t="shared" ca="1" si="33"/>
        <v>0.52998842592592588</v>
      </c>
      <c r="Y66" s="11">
        <f t="shared" ca="1" si="9"/>
        <v>34</v>
      </c>
      <c r="Z66" s="12">
        <f t="shared" ca="1" si="10"/>
        <v>3.9351851851851852E-4</v>
      </c>
      <c r="AA66" s="12">
        <f t="shared" ca="1" si="34"/>
        <v>0.53038194444444442</v>
      </c>
      <c r="AB66" s="10">
        <f t="shared" ca="1" si="35"/>
        <v>0.53038194444444442</v>
      </c>
      <c r="AC66" s="23">
        <f t="shared" ca="1" si="36"/>
        <v>0</v>
      </c>
      <c r="AD66" s="10">
        <f t="shared" ca="1" si="37"/>
        <v>0.53038194444444442</v>
      </c>
      <c r="AE66" s="9">
        <f t="shared" ca="1" si="11"/>
        <v>38</v>
      </c>
      <c r="AF66" s="10">
        <f t="shared" ca="1" si="12"/>
        <v>4.3981481481481481E-4</v>
      </c>
      <c r="AG66" s="10">
        <f t="shared" ca="1" si="38"/>
        <v>0.53082175925925923</v>
      </c>
      <c r="AH66" s="9" t="s">
        <v>69</v>
      </c>
      <c r="AI66" s="8">
        <f t="shared" ca="1" si="39"/>
        <v>0.53082175925925923</v>
      </c>
      <c r="AJ66" s="23">
        <f t="shared" ca="1" si="40"/>
        <v>0</v>
      </c>
      <c r="AK66" s="8">
        <f t="shared" ca="1" si="45"/>
        <v>0.53082175925925923</v>
      </c>
      <c r="AL66" s="7">
        <f t="shared" ca="1" si="13"/>
        <v>48</v>
      </c>
      <c r="AM66" s="8">
        <f t="shared" ca="1" si="14"/>
        <v>5.5555555555555556E-4</v>
      </c>
      <c r="AN66" s="8">
        <f t="shared" ca="1" si="15"/>
        <v>0.53137731481481476</v>
      </c>
      <c r="AO66" s="7" t="s">
        <v>70</v>
      </c>
      <c r="AP66" s="1">
        <f t="shared" ca="1" si="41"/>
        <v>0</v>
      </c>
      <c r="AQ66" s="1">
        <f t="shared" ca="1" si="1"/>
        <v>2.0370370370370369E-3</v>
      </c>
      <c r="AR66">
        <f t="shared" ca="1" si="16"/>
        <v>1</v>
      </c>
      <c r="AS66" s="33">
        <f t="shared" ca="1" si="42"/>
        <v>0</v>
      </c>
      <c r="AT66" s="33">
        <f t="shared" ca="1" si="17"/>
        <v>2.0370370370370369E-3</v>
      </c>
      <c r="AX66">
        <f t="shared" si="43"/>
        <v>62</v>
      </c>
      <c r="AY66" s="34">
        <v>3.2372156420380793E-5</v>
      </c>
      <c r="BF66" s="34">
        <f t="shared" si="44"/>
        <v>7.0659946961527817E-5</v>
      </c>
      <c r="BG66">
        <v>3</v>
      </c>
    </row>
    <row r="67" spans="1:59">
      <c r="A67" s="2">
        <f t="shared" ca="1" si="2"/>
        <v>166</v>
      </c>
      <c r="B67" s="1">
        <f t="shared" ca="1" si="3"/>
        <v>1.9212962962962964E-3</v>
      </c>
      <c r="C67" s="5">
        <f t="shared" ca="1" si="18"/>
        <v>0.53126157407407415</v>
      </c>
      <c r="D67" s="18">
        <f t="shared" ca="1" si="0"/>
        <v>0.53126157407407415</v>
      </c>
      <c r="E67" s="21">
        <f t="shared" ca="1" si="19"/>
        <v>0</v>
      </c>
      <c r="F67" s="18">
        <f t="shared" ca="1" si="20"/>
        <v>0.53126157407407415</v>
      </c>
      <c r="G67" s="17">
        <f t="shared" ca="1" si="4"/>
        <v>12</v>
      </c>
      <c r="H67" s="18">
        <f t="shared" ca="1" si="21"/>
        <v>1.3888888888888889E-4</v>
      </c>
      <c r="I67" s="18">
        <f t="shared" ca="1" si="22"/>
        <v>0.53140046296296306</v>
      </c>
      <c r="J67" s="16">
        <f t="shared" ca="1" si="23"/>
        <v>0.53140046296296306</v>
      </c>
      <c r="K67" s="23">
        <f t="shared" ca="1" si="24"/>
        <v>0</v>
      </c>
      <c r="L67" s="16">
        <f t="shared" ca="1" si="25"/>
        <v>0.53140046296296306</v>
      </c>
      <c r="M67" s="15">
        <f t="shared" ca="1" si="5"/>
        <v>14</v>
      </c>
      <c r="N67" s="16">
        <f t="shared" ca="1" si="6"/>
        <v>1.6203703703703703E-4</v>
      </c>
      <c r="O67" s="16">
        <f t="shared" ca="1" si="26"/>
        <v>0.53156250000000005</v>
      </c>
      <c r="P67" s="14">
        <f t="shared" ca="1" si="27"/>
        <v>0.53156250000000005</v>
      </c>
      <c r="Q67" s="23">
        <f t="shared" ca="1" si="28"/>
        <v>0</v>
      </c>
      <c r="R67" s="14">
        <f t="shared" ca="1" si="29"/>
        <v>0.53156250000000005</v>
      </c>
      <c r="S67" s="13">
        <f t="shared" ca="1" si="7"/>
        <v>31</v>
      </c>
      <c r="T67" s="14">
        <f t="shared" ca="1" si="8"/>
        <v>3.5879629629629629E-4</v>
      </c>
      <c r="U67" s="14">
        <f t="shared" ca="1" si="30"/>
        <v>0.53192129629629636</v>
      </c>
      <c r="V67" s="12">
        <f t="shared" ca="1" si="31"/>
        <v>0.53192129629629636</v>
      </c>
      <c r="W67" s="23">
        <f t="shared" ca="1" si="32"/>
        <v>0</v>
      </c>
      <c r="X67" s="12">
        <f t="shared" ca="1" si="33"/>
        <v>0.53192129629629636</v>
      </c>
      <c r="Y67" s="11">
        <f t="shared" ca="1" si="9"/>
        <v>28</v>
      </c>
      <c r="Z67" s="12">
        <f t="shared" ca="1" si="10"/>
        <v>3.2407407407407406E-4</v>
      </c>
      <c r="AA67" s="12">
        <f t="shared" ca="1" si="34"/>
        <v>0.53224537037037045</v>
      </c>
      <c r="AB67" s="10">
        <f t="shared" ca="1" si="35"/>
        <v>0.53224537037037045</v>
      </c>
      <c r="AC67" s="23">
        <f t="shared" ca="1" si="36"/>
        <v>0</v>
      </c>
      <c r="AD67" s="10">
        <f t="shared" ca="1" si="37"/>
        <v>0.53224537037037045</v>
      </c>
      <c r="AE67" s="9">
        <f t="shared" ca="1" si="11"/>
        <v>57</v>
      </c>
      <c r="AF67" s="10">
        <f t="shared" ca="1" si="12"/>
        <v>6.5972222222222224E-4</v>
      </c>
      <c r="AG67" s="10">
        <f t="shared" ca="1" si="38"/>
        <v>0.53290509259259267</v>
      </c>
      <c r="AH67" s="9" t="s">
        <v>69</v>
      </c>
      <c r="AI67" s="8">
        <f t="shared" ca="1" si="39"/>
        <v>0.53290509259259267</v>
      </c>
      <c r="AJ67" s="23">
        <f t="shared" ca="1" si="40"/>
        <v>0</v>
      </c>
      <c r="AK67" s="8">
        <f t="shared" ca="1" si="45"/>
        <v>0.53290509259259267</v>
      </c>
      <c r="AL67" s="7">
        <f t="shared" ca="1" si="13"/>
        <v>16</v>
      </c>
      <c r="AM67" s="8">
        <f t="shared" ca="1" si="14"/>
        <v>1.8518518518518518E-4</v>
      </c>
      <c r="AN67" s="8">
        <f t="shared" ca="1" si="15"/>
        <v>0.53309027777777784</v>
      </c>
      <c r="AO67" s="7" t="s">
        <v>74</v>
      </c>
      <c r="AP67" s="1">
        <f t="shared" ca="1" si="41"/>
        <v>0</v>
      </c>
      <c r="AQ67" s="1">
        <f t="shared" ca="1" si="1"/>
        <v>1.8287037037037035E-3</v>
      </c>
      <c r="AR67">
        <f t="shared" ca="1" si="16"/>
        <v>1</v>
      </c>
      <c r="AS67" s="33">
        <f t="shared" ca="1" si="42"/>
        <v>0</v>
      </c>
      <c r="AT67" s="33">
        <f t="shared" ca="1" si="17"/>
        <v>1.8287037037037035E-3</v>
      </c>
      <c r="AX67">
        <f t="shared" si="43"/>
        <v>63</v>
      </c>
      <c r="AY67" s="34">
        <v>5.0405092592592796E-5</v>
      </c>
      <c r="BF67" s="34">
        <f t="shared" si="44"/>
        <v>7.1592566084883248E-5</v>
      </c>
      <c r="BG67">
        <v>5</v>
      </c>
    </row>
    <row r="68" spans="1:59">
      <c r="A68" s="2">
        <f t="shared" ca="1" si="2"/>
        <v>33</v>
      </c>
      <c r="B68" s="1">
        <f t="shared" ca="1" si="3"/>
        <v>3.8194444444444446E-4</v>
      </c>
      <c r="C68" s="5">
        <f t="shared" ca="1" si="18"/>
        <v>0.53164351851851854</v>
      </c>
      <c r="D68" s="18">
        <f t="shared" ca="1" si="0"/>
        <v>0.53164351851851854</v>
      </c>
      <c r="E68" s="21">
        <f t="shared" ca="1" si="19"/>
        <v>0</v>
      </c>
      <c r="F68" s="18">
        <f t="shared" ca="1" si="20"/>
        <v>0.53164351851851854</v>
      </c>
      <c r="G68" s="17">
        <f t="shared" ca="1" si="4"/>
        <v>9</v>
      </c>
      <c r="H68" s="18">
        <f t="shared" ca="1" si="21"/>
        <v>1.0416666666666667E-4</v>
      </c>
      <c r="I68" s="18">
        <f t="shared" ca="1" si="22"/>
        <v>0.53174768518518523</v>
      </c>
      <c r="J68" s="16">
        <f t="shared" ca="1" si="23"/>
        <v>0.53174768518518523</v>
      </c>
      <c r="K68" s="23">
        <f t="shared" ca="1" si="24"/>
        <v>0</v>
      </c>
      <c r="L68" s="16">
        <f t="shared" ca="1" si="25"/>
        <v>0.53174768518518523</v>
      </c>
      <c r="M68" s="15">
        <f t="shared" ca="1" si="5"/>
        <v>11</v>
      </c>
      <c r="N68" s="16">
        <f t="shared" ca="1" si="6"/>
        <v>1.273148148148148E-4</v>
      </c>
      <c r="O68" s="16">
        <f t="shared" ca="1" si="26"/>
        <v>0.53187499999999999</v>
      </c>
      <c r="P68" s="14">
        <f t="shared" ca="1" si="27"/>
        <v>0.53187499999999999</v>
      </c>
      <c r="Q68" s="23">
        <f t="shared" ca="1" si="28"/>
        <v>4.6296296296377548E-5</v>
      </c>
      <c r="R68" s="14">
        <f t="shared" ca="1" si="29"/>
        <v>0.53192129629629636</v>
      </c>
      <c r="S68" s="13">
        <f t="shared" ca="1" si="7"/>
        <v>14</v>
      </c>
      <c r="T68" s="14">
        <f t="shared" ca="1" si="8"/>
        <v>1.6203703703703703E-4</v>
      </c>
      <c r="U68" s="14">
        <f t="shared" ca="1" si="30"/>
        <v>0.53208333333333335</v>
      </c>
      <c r="V68" s="12">
        <f t="shared" ca="1" si="31"/>
        <v>0.53208333333333335</v>
      </c>
      <c r="W68" s="23">
        <f t="shared" ca="1" si="32"/>
        <v>1.6203703703709937E-4</v>
      </c>
      <c r="X68" s="12">
        <f t="shared" ca="1" si="33"/>
        <v>0.53224537037037045</v>
      </c>
      <c r="Y68" s="11">
        <f t="shared" ca="1" si="9"/>
        <v>40</v>
      </c>
      <c r="Z68" s="12">
        <f t="shared" ca="1" si="10"/>
        <v>4.6296296296296298E-4</v>
      </c>
      <c r="AA68" s="12">
        <f t="shared" ca="1" si="34"/>
        <v>0.53270833333333345</v>
      </c>
      <c r="AB68" s="10">
        <f t="shared" ca="1" si="35"/>
        <v>0.53270833333333345</v>
      </c>
      <c r="AC68" s="23">
        <f t="shared" ca="1" si="36"/>
        <v>1.96759259259216E-4</v>
      </c>
      <c r="AD68" s="10">
        <f t="shared" ca="1" si="37"/>
        <v>0.53290509259259267</v>
      </c>
      <c r="AE68" s="9">
        <f t="shared" ca="1" si="11"/>
        <v>9</v>
      </c>
      <c r="AF68" s="10">
        <f t="shared" ca="1" si="12"/>
        <v>1.0416666666666667E-4</v>
      </c>
      <c r="AG68" s="10">
        <f t="shared" ca="1" si="38"/>
        <v>0.53300925925925935</v>
      </c>
      <c r="AH68" s="9" t="s">
        <v>73</v>
      </c>
      <c r="AI68" s="8">
        <f t="shared" ca="1" si="39"/>
        <v>0.53300925925925935</v>
      </c>
      <c r="AJ68" s="23">
        <f t="shared" ca="1" si="40"/>
        <v>8.1018518518494176E-5</v>
      </c>
      <c r="AK68" s="8">
        <f t="shared" ca="1" si="45"/>
        <v>0.53309027777777784</v>
      </c>
      <c r="AL68" s="7">
        <f t="shared" ca="1" si="13"/>
        <v>22</v>
      </c>
      <c r="AM68" s="8">
        <f t="shared" ca="1" si="14"/>
        <v>2.5462962962962961E-4</v>
      </c>
      <c r="AN68" s="8">
        <f t="shared" ca="1" si="15"/>
        <v>0.53334490740740748</v>
      </c>
      <c r="AO68" s="7" t="s">
        <v>74</v>
      </c>
      <c r="AP68" s="1">
        <f t="shared" ca="1" si="41"/>
        <v>4.861111111111871E-4</v>
      </c>
      <c r="AQ68" s="1">
        <f t="shared" ca="1" si="1"/>
        <v>1.215277777777778E-3</v>
      </c>
      <c r="AR68">
        <f t="shared" ca="1" si="16"/>
        <v>1</v>
      </c>
      <c r="AS68" s="33">
        <f t="shared" ca="1" si="42"/>
        <v>4.861111111111871E-4</v>
      </c>
      <c r="AT68" s="33">
        <f t="shared" ca="1" si="17"/>
        <v>1.215277777777778E-3</v>
      </c>
      <c r="AX68">
        <f t="shared" si="43"/>
        <v>64</v>
      </c>
      <c r="AY68" s="34">
        <v>4.2672091283205794E-5</v>
      </c>
      <c r="BF68" s="34">
        <f t="shared" si="44"/>
        <v>7.252518520823868E-5</v>
      </c>
      <c r="BG68">
        <v>3</v>
      </c>
    </row>
    <row r="69" spans="1:59">
      <c r="A69" s="2">
        <f t="shared" ca="1" si="2"/>
        <v>16</v>
      </c>
      <c r="B69" s="1">
        <f t="shared" ca="1" si="3"/>
        <v>1.8518518518518518E-4</v>
      </c>
      <c r="C69" s="5">
        <f t="shared" ca="1" si="18"/>
        <v>0.53182870370370372</v>
      </c>
      <c r="D69" s="18">
        <f t="shared" ref="D69:D132" ca="1" si="46">C69</f>
        <v>0.53182870370370372</v>
      </c>
      <c r="E69" s="21">
        <f t="shared" ca="1" si="19"/>
        <v>0</v>
      </c>
      <c r="F69" s="18">
        <f t="shared" ca="1" si="20"/>
        <v>0.53182870370370372</v>
      </c>
      <c r="G69" s="17">
        <f t="shared" ca="1" si="4"/>
        <v>13</v>
      </c>
      <c r="H69" s="18">
        <f t="shared" ca="1" si="21"/>
        <v>1.5046296296296297E-4</v>
      </c>
      <c r="I69" s="18">
        <f t="shared" ca="1" si="22"/>
        <v>0.53197916666666667</v>
      </c>
      <c r="J69" s="16">
        <f t="shared" ca="1" si="23"/>
        <v>0.53197916666666667</v>
      </c>
      <c r="K69" s="23">
        <f t="shared" ca="1" si="24"/>
        <v>0</v>
      </c>
      <c r="L69" s="16">
        <f t="shared" ca="1" si="25"/>
        <v>0.53197916666666667</v>
      </c>
      <c r="M69" s="15">
        <f t="shared" ca="1" si="5"/>
        <v>30</v>
      </c>
      <c r="N69" s="16">
        <f t="shared" ca="1" si="6"/>
        <v>3.4722222222222224E-4</v>
      </c>
      <c r="O69" s="16">
        <f t="shared" ca="1" si="26"/>
        <v>0.53232638888888895</v>
      </c>
      <c r="P69" s="14">
        <f t="shared" ca="1" si="27"/>
        <v>0.53232638888888895</v>
      </c>
      <c r="Q69" s="23">
        <f t="shared" ca="1" si="28"/>
        <v>0</v>
      </c>
      <c r="R69" s="14">
        <f t="shared" ca="1" si="29"/>
        <v>0.53232638888888895</v>
      </c>
      <c r="S69" s="13">
        <f t="shared" ca="1" si="7"/>
        <v>34</v>
      </c>
      <c r="T69" s="14">
        <f t="shared" ca="1" si="8"/>
        <v>3.9351851851851852E-4</v>
      </c>
      <c r="U69" s="14">
        <f t="shared" ca="1" si="30"/>
        <v>0.53271990740740749</v>
      </c>
      <c r="V69" s="12">
        <f t="shared" ca="1" si="31"/>
        <v>0.53271990740740749</v>
      </c>
      <c r="W69" s="23">
        <f t="shared" ca="1" si="32"/>
        <v>0</v>
      </c>
      <c r="X69" s="12">
        <f t="shared" ca="1" si="33"/>
        <v>0.53271990740740749</v>
      </c>
      <c r="Y69" s="11">
        <f t="shared" ca="1" si="9"/>
        <v>38</v>
      </c>
      <c r="Z69" s="12">
        <f t="shared" ca="1" si="10"/>
        <v>4.3981481481481481E-4</v>
      </c>
      <c r="AA69" s="12">
        <f t="shared" ca="1" si="34"/>
        <v>0.5331597222222223</v>
      </c>
      <c r="AB69" s="10">
        <f t="shared" ca="1" si="35"/>
        <v>0.5331597222222223</v>
      </c>
      <c r="AC69" s="23">
        <f t="shared" ca="1" si="36"/>
        <v>0</v>
      </c>
      <c r="AD69" s="10">
        <f t="shared" ca="1" si="37"/>
        <v>0.5331597222222223</v>
      </c>
      <c r="AE69" s="9">
        <f t="shared" ca="1" si="11"/>
        <v>29</v>
      </c>
      <c r="AF69" s="10">
        <f t="shared" ca="1" si="12"/>
        <v>3.3564814814814812E-4</v>
      </c>
      <c r="AG69" s="10">
        <f t="shared" ca="1" si="38"/>
        <v>0.53349537037037043</v>
      </c>
      <c r="AH69" s="9" t="s">
        <v>69</v>
      </c>
      <c r="AI69" s="8">
        <f t="shared" ca="1" si="39"/>
        <v>0.53349537037037043</v>
      </c>
      <c r="AJ69" s="23">
        <f t="shared" ca="1" si="40"/>
        <v>0</v>
      </c>
      <c r="AK69" s="8">
        <f t="shared" ca="1" si="45"/>
        <v>0.53349537037037043</v>
      </c>
      <c r="AL69" s="7">
        <f t="shared" ca="1" si="13"/>
        <v>25</v>
      </c>
      <c r="AM69" s="8">
        <f t="shared" ca="1" si="14"/>
        <v>2.8935185185185184E-4</v>
      </c>
      <c r="AN69" s="8">
        <f t="shared" ca="1" si="15"/>
        <v>0.53378472222222229</v>
      </c>
      <c r="AO69" s="7" t="s">
        <v>74</v>
      </c>
      <c r="AP69" s="1">
        <f t="shared" ca="1" si="41"/>
        <v>0</v>
      </c>
      <c r="AQ69" s="1">
        <f t="shared" ref="AQ69:AQ132" ca="1" si="47">AM69+AF69+Z69+T69+N69+H69</f>
        <v>1.9560185185185184E-3</v>
      </c>
      <c r="AR69">
        <f t="shared" ca="1" si="16"/>
        <v>1</v>
      </c>
      <c r="AS69" s="33">
        <f t="shared" ca="1" si="42"/>
        <v>0</v>
      </c>
      <c r="AT69" s="33">
        <f t="shared" ca="1" si="17"/>
        <v>1.9560185185185184E-3</v>
      </c>
      <c r="AX69">
        <f t="shared" si="43"/>
        <v>65</v>
      </c>
      <c r="AY69" s="34">
        <v>2.627314814814513E-5</v>
      </c>
      <c r="BF69" s="34">
        <f t="shared" si="44"/>
        <v>7.3457804331594111E-5</v>
      </c>
      <c r="BG69">
        <v>5</v>
      </c>
    </row>
    <row r="70" spans="1:59">
      <c r="A70" s="2">
        <f t="shared" ref="A70:A109" ca="1" si="48">RANDBETWEEN($B$247,$C$247)</f>
        <v>168</v>
      </c>
      <c r="B70" s="1">
        <f t="shared" ref="B70:B133" ca="1" si="49">A70/86400</f>
        <v>1.9444444444444444E-3</v>
      </c>
      <c r="C70" s="5">
        <f t="shared" ca="1" si="18"/>
        <v>0.53377314814814814</v>
      </c>
      <c r="D70" s="18">
        <f t="shared" ca="1" si="46"/>
        <v>0.53377314814814814</v>
      </c>
      <c r="E70" s="21">
        <f t="shared" ca="1" si="19"/>
        <v>0</v>
      </c>
      <c r="F70" s="18">
        <f t="shared" ca="1" si="20"/>
        <v>0.53377314814814814</v>
      </c>
      <c r="G70" s="17">
        <f t="shared" ref="G70:G133" ca="1" si="50">RANDBETWEEN(6,18)</f>
        <v>11</v>
      </c>
      <c r="H70" s="18">
        <f t="shared" ca="1" si="21"/>
        <v>1.273148148148148E-4</v>
      </c>
      <c r="I70" s="18">
        <f t="shared" ca="1" si="22"/>
        <v>0.5339004629629629</v>
      </c>
      <c r="J70" s="16">
        <f t="shared" ca="1" si="23"/>
        <v>0.5339004629629629</v>
      </c>
      <c r="K70" s="23">
        <f t="shared" ca="1" si="24"/>
        <v>0</v>
      </c>
      <c r="L70" s="16">
        <f t="shared" ca="1" si="25"/>
        <v>0.5339004629629629</v>
      </c>
      <c r="M70" s="15">
        <f t="shared" ref="M70:M133" ca="1" si="51">RANDBETWEEN(8,32)</f>
        <v>22</v>
      </c>
      <c r="N70" s="16">
        <f t="shared" ref="N70:N133" ca="1" si="52">M70/86400</f>
        <v>2.5462962962962961E-4</v>
      </c>
      <c r="O70" s="16">
        <f t="shared" ca="1" si="26"/>
        <v>0.53415509259259253</v>
      </c>
      <c r="P70" s="14">
        <f t="shared" ca="1" si="27"/>
        <v>0.53415509259259253</v>
      </c>
      <c r="Q70" s="23">
        <f t="shared" ca="1" si="28"/>
        <v>0</v>
      </c>
      <c r="R70" s="14">
        <f t="shared" ca="1" si="29"/>
        <v>0.53415509259259253</v>
      </c>
      <c r="S70" s="13">
        <f t="shared" ref="S70:S133" ca="1" si="53">RANDBETWEEN(10,36)</f>
        <v>31</v>
      </c>
      <c r="T70" s="14">
        <f t="shared" ref="T70:T133" ca="1" si="54">S70/86400</f>
        <v>3.5879629629629629E-4</v>
      </c>
      <c r="U70" s="14">
        <f t="shared" ca="1" si="30"/>
        <v>0.53451388888888884</v>
      </c>
      <c r="V70" s="12">
        <f t="shared" ca="1" si="31"/>
        <v>0.53451388888888884</v>
      </c>
      <c r="W70" s="23">
        <f t="shared" ca="1" si="32"/>
        <v>0</v>
      </c>
      <c r="X70" s="12">
        <f t="shared" ca="1" si="33"/>
        <v>0.53451388888888884</v>
      </c>
      <c r="Y70" s="11">
        <f t="shared" ref="Y70:Y133" ca="1" si="55">RANDBETWEEN(22,44)</f>
        <v>29</v>
      </c>
      <c r="Z70" s="12">
        <f t="shared" ref="Z70:Z133" ca="1" si="56">Y70/86400</f>
        <v>3.3564814814814812E-4</v>
      </c>
      <c r="AA70" s="12">
        <f t="shared" ca="1" si="34"/>
        <v>0.53484953703703697</v>
      </c>
      <c r="AB70" s="10">
        <f t="shared" ca="1" si="35"/>
        <v>0.53484953703703697</v>
      </c>
      <c r="AC70" s="23">
        <f t="shared" ca="1" si="36"/>
        <v>0</v>
      </c>
      <c r="AD70" s="10">
        <f t="shared" ca="1" si="37"/>
        <v>0.53484953703703697</v>
      </c>
      <c r="AE70" s="9">
        <f t="shared" ref="AE70:AE133" ca="1" si="57">IF(AH70=$AD$247,RANDBETWEEN($AE$247,$AF$247),IF(AH70=$AD$248,RANDBETWEEN($AE$248,$AF$248),RANDBETWEEN($AE$249,$AF$249)))</f>
        <v>9</v>
      </c>
      <c r="AF70" s="10">
        <f t="shared" ref="AF70:AF133" ca="1" si="58">AE70/86400</f>
        <v>1.0416666666666667E-4</v>
      </c>
      <c r="AG70" s="10">
        <f t="shared" ca="1" si="38"/>
        <v>0.53495370370370365</v>
      </c>
      <c r="AH70" s="9" t="s">
        <v>73</v>
      </c>
      <c r="AI70" s="8">
        <f t="shared" ca="1" si="39"/>
        <v>0.53495370370370365</v>
      </c>
      <c r="AJ70" s="23">
        <f t="shared" ca="1" si="40"/>
        <v>0</v>
      </c>
      <c r="AK70" s="8">
        <f t="shared" ca="1" si="45"/>
        <v>0.53495370370370365</v>
      </c>
      <c r="AL70" s="7">
        <f t="shared" ref="AL70:AL133" ca="1" si="59">IF(AO70=$AK$247,RANDBETWEEN($AL$247,$AM$247),RANDBETWEEN($AL$248,$AM$248))</f>
        <v>25</v>
      </c>
      <c r="AM70" s="8">
        <f t="shared" ref="AM70:AM133" ca="1" si="60">AL70/86400</f>
        <v>2.8935185185185184E-4</v>
      </c>
      <c r="AN70" s="8">
        <f t="shared" ref="AN70:AN133" ca="1" si="61">AK70+AM70</f>
        <v>0.53524305555555551</v>
      </c>
      <c r="AO70" s="7" t="s">
        <v>74</v>
      </c>
      <c r="AP70" s="1">
        <f t="shared" ca="1" si="41"/>
        <v>0</v>
      </c>
      <c r="AQ70" s="1">
        <f t="shared" ca="1" si="47"/>
        <v>1.4699074074074072E-3</v>
      </c>
      <c r="AR70">
        <f t="shared" ref="AR70:AR133" ca="1" si="62">IF(C70&lt;$H$1, 1,0)</f>
        <v>1</v>
      </c>
      <c r="AS70" s="33">
        <f t="shared" ca="1" si="42"/>
        <v>0</v>
      </c>
      <c r="AT70" s="33">
        <f t="shared" ref="AT70:AT133" ca="1" si="63">AQ70*AR70</f>
        <v>1.4699074074074072E-3</v>
      </c>
      <c r="AX70">
        <f t="shared" si="43"/>
        <v>66</v>
      </c>
      <c r="AY70" s="34">
        <v>5.1904352806410758E-5</v>
      </c>
      <c r="BF70" s="34">
        <f t="shared" si="44"/>
        <v>7.4390423454949542E-5</v>
      </c>
      <c r="BG70">
        <v>1</v>
      </c>
    </row>
    <row r="71" spans="1:59">
      <c r="A71" s="2">
        <f t="shared" ca="1" si="48"/>
        <v>193</v>
      </c>
      <c r="B71" s="1">
        <f t="shared" ca="1" si="49"/>
        <v>2.2337962962962962E-3</v>
      </c>
      <c r="C71" s="5">
        <f t="shared" ref="C71:C134" ca="1" si="64">C70+B71</f>
        <v>0.53600694444444441</v>
      </c>
      <c r="D71" s="18">
        <f t="shared" ca="1" si="46"/>
        <v>0.53600694444444441</v>
      </c>
      <c r="E71" s="21">
        <f t="shared" ref="E71:E134" ca="1" si="65">MAX(0,(I70-D71))</f>
        <v>0</v>
      </c>
      <c r="F71" s="18">
        <f t="shared" ref="F71:F134" ca="1" si="66">D71+E71</f>
        <v>0.53600694444444441</v>
      </c>
      <c r="G71" s="17">
        <f t="shared" ca="1" si="50"/>
        <v>9</v>
      </c>
      <c r="H71" s="18">
        <f t="shared" ref="H71:H134" ca="1" si="67">G71/86400</f>
        <v>1.0416666666666667E-4</v>
      </c>
      <c r="I71" s="18">
        <f t="shared" ref="I71:I134" ca="1" si="68">F71+H71</f>
        <v>0.53611111111111109</v>
      </c>
      <c r="J71" s="16">
        <f t="shared" ref="J71:J134" ca="1" si="69">I71</f>
        <v>0.53611111111111109</v>
      </c>
      <c r="K71" s="23">
        <f t="shared" ref="K71:K134" ca="1" si="70">MAX(0,(O70-J71))</f>
        <v>0</v>
      </c>
      <c r="L71" s="16">
        <f t="shared" ref="L71:L134" ca="1" si="71">J71+K71</f>
        <v>0.53611111111111109</v>
      </c>
      <c r="M71" s="15">
        <f t="shared" ca="1" si="51"/>
        <v>11</v>
      </c>
      <c r="N71" s="16">
        <f t="shared" ca="1" si="52"/>
        <v>1.273148148148148E-4</v>
      </c>
      <c r="O71" s="16">
        <f t="shared" ref="O71:O134" ca="1" si="72">L71+N71</f>
        <v>0.53623842592592585</v>
      </c>
      <c r="P71" s="14">
        <f t="shared" ref="P71:P134" ca="1" si="73">O71</f>
        <v>0.53623842592592585</v>
      </c>
      <c r="Q71" s="23">
        <f t="shared" ref="Q71:Q134" ca="1" si="74">MAX(0,(U70-P71))</f>
        <v>0</v>
      </c>
      <c r="R71" s="14">
        <f t="shared" ref="R71:R134" ca="1" si="75">P71+Q71</f>
        <v>0.53623842592592585</v>
      </c>
      <c r="S71" s="13">
        <f t="shared" ca="1" si="53"/>
        <v>30</v>
      </c>
      <c r="T71" s="14">
        <f t="shared" ca="1" si="54"/>
        <v>3.4722222222222224E-4</v>
      </c>
      <c r="U71" s="14">
        <f t="shared" ref="U71:U134" ca="1" si="76">R71+T71</f>
        <v>0.53658564814814813</v>
      </c>
      <c r="V71" s="12">
        <f t="shared" ref="V71:V134" ca="1" si="77">U71</f>
        <v>0.53658564814814813</v>
      </c>
      <c r="W71" s="23">
        <f t="shared" ref="W71:W134" ca="1" si="78">MAX(0,(AA70-V71))</f>
        <v>0</v>
      </c>
      <c r="X71" s="12">
        <f t="shared" ref="X71:X134" ca="1" si="79">V71+W71</f>
        <v>0.53658564814814813</v>
      </c>
      <c r="Y71" s="11">
        <f t="shared" ca="1" si="55"/>
        <v>37</v>
      </c>
      <c r="Z71" s="12">
        <f t="shared" ca="1" si="56"/>
        <v>4.2824074074074075E-4</v>
      </c>
      <c r="AA71" s="12">
        <f t="shared" ref="AA71:AA134" ca="1" si="80">X71+Z71</f>
        <v>0.5370138888888889</v>
      </c>
      <c r="AB71" s="10">
        <f t="shared" ref="AB71:AB134" ca="1" si="81">AA71</f>
        <v>0.5370138888888889</v>
      </c>
      <c r="AC71" s="23">
        <f t="shared" ref="AC71:AC134" ca="1" si="82">MAX(0,(AG70-AB71))</f>
        <v>0</v>
      </c>
      <c r="AD71" s="10">
        <f t="shared" ref="AD71:AD134" ca="1" si="83">AB71+AC71</f>
        <v>0.5370138888888889</v>
      </c>
      <c r="AE71" s="9">
        <f t="shared" ca="1" si="57"/>
        <v>9</v>
      </c>
      <c r="AF71" s="10">
        <f t="shared" ca="1" si="58"/>
        <v>1.0416666666666667E-4</v>
      </c>
      <c r="AG71" s="10">
        <f t="shared" ref="AG71:AG134" ca="1" si="84">AD71+AF71</f>
        <v>0.53711805555555558</v>
      </c>
      <c r="AH71" s="9" t="s">
        <v>73</v>
      </c>
      <c r="AI71" s="8">
        <f t="shared" ref="AI71:AI134" ca="1" si="85">AG71</f>
        <v>0.53711805555555558</v>
      </c>
      <c r="AJ71" s="23">
        <f t="shared" ref="AJ71:AJ134" ca="1" si="86">MAX(0,(AN70-AI71))</f>
        <v>0</v>
      </c>
      <c r="AK71" s="8">
        <f t="shared" ca="1" si="45"/>
        <v>0.53711805555555558</v>
      </c>
      <c r="AL71" s="7">
        <f t="shared" ca="1" si="59"/>
        <v>30</v>
      </c>
      <c r="AM71" s="8">
        <f t="shared" ca="1" si="60"/>
        <v>3.4722222222222224E-4</v>
      </c>
      <c r="AN71" s="8">
        <f t="shared" ca="1" si="61"/>
        <v>0.53746527777777786</v>
      </c>
      <c r="AO71" s="7" t="s">
        <v>74</v>
      </c>
      <c r="AP71" s="1">
        <f t="shared" ref="AP71:AP134" ca="1" si="87">E71+K71+Q71+W71+AC71+AJ71</f>
        <v>0</v>
      </c>
      <c r="AQ71" s="1">
        <f t="shared" ca="1" si="47"/>
        <v>1.4583333333333334E-3</v>
      </c>
      <c r="AR71">
        <f t="shared" ca="1" si="62"/>
        <v>1</v>
      </c>
      <c r="AS71" s="33">
        <f t="shared" ref="AS71:AS134" ca="1" si="88">AP71*AR71</f>
        <v>0</v>
      </c>
      <c r="AT71" s="33">
        <f t="shared" ca="1" si="63"/>
        <v>1.4583333333333334E-3</v>
      </c>
      <c r="AX71">
        <f t="shared" ref="AX71:AX134" si="89">AX70+1</f>
        <v>67</v>
      </c>
      <c r="AY71" s="34">
        <v>3.3558998697195546E-5</v>
      </c>
      <c r="BF71" s="34">
        <f t="shared" ref="BF71:BF105" si="90">BF70+$BC$10</f>
        <v>7.5323042578304974E-5</v>
      </c>
      <c r="BG71">
        <v>1</v>
      </c>
    </row>
    <row r="72" spans="1:59">
      <c r="A72" s="2">
        <f t="shared" ca="1" si="48"/>
        <v>60</v>
      </c>
      <c r="B72" s="1">
        <f t="shared" ca="1" si="49"/>
        <v>6.9444444444444447E-4</v>
      </c>
      <c r="C72" s="5">
        <f t="shared" ca="1" si="64"/>
        <v>0.53670138888888885</v>
      </c>
      <c r="D72" s="18">
        <f t="shared" ca="1" si="46"/>
        <v>0.53670138888888885</v>
      </c>
      <c r="E72" s="21">
        <f t="shared" ca="1" si="65"/>
        <v>0</v>
      </c>
      <c r="F72" s="18">
        <f t="shared" ca="1" si="66"/>
        <v>0.53670138888888885</v>
      </c>
      <c r="G72" s="17">
        <f t="shared" ca="1" si="50"/>
        <v>6</v>
      </c>
      <c r="H72" s="18">
        <f t="shared" ca="1" si="67"/>
        <v>6.9444444444444444E-5</v>
      </c>
      <c r="I72" s="18">
        <f t="shared" ca="1" si="68"/>
        <v>0.53677083333333331</v>
      </c>
      <c r="J72" s="16">
        <f t="shared" ca="1" si="69"/>
        <v>0.53677083333333331</v>
      </c>
      <c r="K72" s="23">
        <f t="shared" ca="1" si="70"/>
        <v>0</v>
      </c>
      <c r="L72" s="16">
        <f t="shared" ca="1" si="71"/>
        <v>0.53677083333333331</v>
      </c>
      <c r="M72" s="15">
        <f t="shared" ca="1" si="51"/>
        <v>13</v>
      </c>
      <c r="N72" s="16">
        <f t="shared" ca="1" si="52"/>
        <v>1.5046296296296297E-4</v>
      </c>
      <c r="O72" s="16">
        <f t="shared" ca="1" si="72"/>
        <v>0.53692129629629626</v>
      </c>
      <c r="P72" s="14">
        <f t="shared" ca="1" si="73"/>
        <v>0.53692129629629626</v>
      </c>
      <c r="Q72" s="23">
        <f t="shared" ca="1" si="74"/>
        <v>0</v>
      </c>
      <c r="R72" s="14">
        <f t="shared" ca="1" si="75"/>
        <v>0.53692129629629626</v>
      </c>
      <c r="S72" s="13">
        <f t="shared" ca="1" si="53"/>
        <v>21</v>
      </c>
      <c r="T72" s="14">
        <f t="shared" ca="1" si="54"/>
        <v>2.4305555555555555E-4</v>
      </c>
      <c r="U72" s="14">
        <f t="shared" ca="1" si="76"/>
        <v>0.53716435185185185</v>
      </c>
      <c r="V72" s="12">
        <f t="shared" ca="1" si="77"/>
        <v>0.53716435185185185</v>
      </c>
      <c r="W72" s="23">
        <f t="shared" ca="1" si="78"/>
        <v>0</v>
      </c>
      <c r="X72" s="12">
        <f t="shared" ca="1" si="79"/>
        <v>0.53716435185185185</v>
      </c>
      <c r="Y72" s="11">
        <f t="shared" ca="1" si="55"/>
        <v>32</v>
      </c>
      <c r="Z72" s="12">
        <f t="shared" ca="1" si="56"/>
        <v>3.7037037037037035E-4</v>
      </c>
      <c r="AA72" s="12">
        <f t="shared" ca="1" si="80"/>
        <v>0.53753472222222221</v>
      </c>
      <c r="AB72" s="10">
        <f t="shared" ca="1" si="81"/>
        <v>0.53753472222222221</v>
      </c>
      <c r="AC72" s="23">
        <f t="shared" ca="1" si="82"/>
        <v>0</v>
      </c>
      <c r="AD72" s="10">
        <f t="shared" ca="1" si="83"/>
        <v>0.53753472222222221</v>
      </c>
      <c r="AE72" s="9">
        <f t="shared" ca="1" si="57"/>
        <v>5</v>
      </c>
      <c r="AF72" s="10">
        <f t="shared" ca="1" si="58"/>
        <v>5.7870370370370373E-5</v>
      </c>
      <c r="AG72" s="10">
        <f t="shared" ca="1" si="84"/>
        <v>0.53759259259259262</v>
      </c>
      <c r="AH72" s="9" t="s">
        <v>73</v>
      </c>
      <c r="AI72" s="8">
        <f t="shared" ca="1" si="85"/>
        <v>0.53759259259259262</v>
      </c>
      <c r="AJ72" s="23">
        <f t="shared" ca="1" si="86"/>
        <v>0</v>
      </c>
      <c r="AK72" s="8">
        <f t="shared" ca="1" si="45"/>
        <v>0.53759259259259262</v>
      </c>
      <c r="AL72" s="7">
        <f t="shared" ca="1" si="59"/>
        <v>17</v>
      </c>
      <c r="AM72" s="8">
        <f t="shared" ca="1" si="60"/>
        <v>1.9675925925925926E-4</v>
      </c>
      <c r="AN72" s="8">
        <f t="shared" ca="1" si="61"/>
        <v>0.53778935185185184</v>
      </c>
      <c r="AO72" s="7" t="s">
        <v>74</v>
      </c>
      <c r="AP72" s="1">
        <f t="shared" ca="1" si="87"/>
        <v>0</v>
      </c>
      <c r="AQ72" s="1">
        <f t="shared" ca="1" si="47"/>
        <v>1.0879629629629629E-3</v>
      </c>
      <c r="AR72">
        <f t="shared" ca="1" si="62"/>
        <v>1</v>
      </c>
      <c r="AS72" s="33">
        <f t="shared" ca="1" si="88"/>
        <v>0</v>
      </c>
      <c r="AT72" s="33">
        <f t="shared" ca="1" si="63"/>
        <v>1.0879629629629629E-3</v>
      </c>
      <c r="AX72">
        <f t="shared" si="89"/>
        <v>68</v>
      </c>
      <c r="AY72" s="34">
        <v>4.0104166666667386E-5</v>
      </c>
      <c r="BF72" s="34">
        <f t="shared" si="90"/>
        <v>7.6255661701660405E-5</v>
      </c>
      <c r="BG72">
        <v>1</v>
      </c>
    </row>
    <row r="73" spans="1:59">
      <c r="A73" s="2">
        <f t="shared" ca="1" si="48"/>
        <v>154</v>
      </c>
      <c r="B73" s="1">
        <f t="shared" ca="1" si="49"/>
        <v>1.7824074074074075E-3</v>
      </c>
      <c r="C73" s="5">
        <f t="shared" ca="1" si="64"/>
        <v>0.53848379629629628</v>
      </c>
      <c r="D73" s="18">
        <f t="shared" ca="1" si="46"/>
        <v>0.53848379629629628</v>
      </c>
      <c r="E73" s="21">
        <f t="shared" ca="1" si="65"/>
        <v>0</v>
      </c>
      <c r="F73" s="18">
        <f t="shared" ca="1" si="66"/>
        <v>0.53848379629629628</v>
      </c>
      <c r="G73" s="17">
        <f t="shared" ca="1" si="50"/>
        <v>14</v>
      </c>
      <c r="H73" s="18">
        <f t="shared" ca="1" si="67"/>
        <v>1.6203703703703703E-4</v>
      </c>
      <c r="I73" s="18">
        <f t="shared" ca="1" si="68"/>
        <v>0.53864583333333327</v>
      </c>
      <c r="J73" s="16">
        <f t="shared" ca="1" si="69"/>
        <v>0.53864583333333327</v>
      </c>
      <c r="K73" s="23">
        <f t="shared" ca="1" si="70"/>
        <v>0</v>
      </c>
      <c r="L73" s="16">
        <f t="shared" ca="1" si="71"/>
        <v>0.53864583333333327</v>
      </c>
      <c r="M73" s="15">
        <f t="shared" ca="1" si="51"/>
        <v>11</v>
      </c>
      <c r="N73" s="16">
        <f t="shared" ca="1" si="52"/>
        <v>1.273148148148148E-4</v>
      </c>
      <c r="O73" s="16">
        <f t="shared" ca="1" si="72"/>
        <v>0.53877314814814803</v>
      </c>
      <c r="P73" s="14">
        <f t="shared" ca="1" si="73"/>
        <v>0.53877314814814803</v>
      </c>
      <c r="Q73" s="23">
        <f t="shared" ca="1" si="74"/>
        <v>0</v>
      </c>
      <c r="R73" s="14">
        <f t="shared" ca="1" si="75"/>
        <v>0.53877314814814803</v>
      </c>
      <c r="S73" s="13">
        <f t="shared" ca="1" si="53"/>
        <v>15</v>
      </c>
      <c r="T73" s="14">
        <f t="shared" ca="1" si="54"/>
        <v>1.7361111111111112E-4</v>
      </c>
      <c r="U73" s="14">
        <f t="shared" ca="1" si="76"/>
        <v>0.53894675925925917</v>
      </c>
      <c r="V73" s="12">
        <f t="shared" ca="1" si="77"/>
        <v>0.53894675925925917</v>
      </c>
      <c r="W73" s="23">
        <f t="shared" ca="1" si="78"/>
        <v>0</v>
      </c>
      <c r="X73" s="12">
        <f t="shared" ca="1" si="79"/>
        <v>0.53894675925925917</v>
      </c>
      <c r="Y73" s="11">
        <f t="shared" ca="1" si="55"/>
        <v>35</v>
      </c>
      <c r="Z73" s="12">
        <f t="shared" ca="1" si="56"/>
        <v>4.0509259259259258E-4</v>
      </c>
      <c r="AA73" s="12">
        <f t="shared" ca="1" si="80"/>
        <v>0.53935185185185175</v>
      </c>
      <c r="AB73" s="10">
        <f t="shared" ca="1" si="81"/>
        <v>0.53935185185185175</v>
      </c>
      <c r="AC73" s="23">
        <f t="shared" ca="1" si="82"/>
        <v>0</v>
      </c>
      <c r="AD73" s="10">
        <f t="shared" ca="1" si="83"/>
        <v>0.53935185185185175</v>
      </c>
      <c r="AE73" s="9">
        <f t="shared" ca="1" si="57"/>
        <v>6</v>
      </c>
      <c r="AF73" s="10">
        <f t="shared" ca="1" si="58"/>
        <v>6.9444444444444444E-5</v>
      </c>
      <c r="AG73" s="10">
        <f t="shared" ca="1" si="84"/>
        <v>0.5394212962962962</v>
      </c>
      <c r="AH73" s="9" t="s">
        <v>73</v>
      </c>
      <c r="AI73" s="8">
        <f t="shared" ca="1" si="85"/>
        <v>0.5394212962962962</v>
      </c>
      <c r="AJ73" s="23">
        <f t="shared" ca="1" si="86"/>
        <v>0</v>
      </c>
      <c r="AK73" s="8">
        <f t="shared" ref="AK73:AK136" ca="1" si="91">AI73+AJ73</f>
        <v>0.5394212962962962</v>
      </c>
      <c r="AL73" s="7">
        <f t="shared" ca="1" si="59"/>
        <v>29</v>
      </c>
      <c r="AM73" s="8">
        <f t="shared" ca="1" si="60"/>
        <v>3.3564814814814812E-4</v>
      </c>
      <c r="AN73" s="8">
        <f t="shared" ca="1" si="61"/>
        <v>0.53975694444444433</v>
      </c>
      <c r="AO73" s="7" t="s">
        <v>74</v>
      </c>
      <c r="AP73" s="1">
        <f t="shared" ca="1" si="87"/>
        <v>0</v>
      </c>
      <c r="AQ73" s="1">
        <f t="shared" ca="1" si="47"/>
        <v>1.2731481481481478E-3</v>
      </c>
      <c r="AR73">
        <f t="shared" ca="1" si="62"/>
        <v>1</v>
      </c>
      <c r="AS73" s="33">
        <f t="shared" ca="1" si="88"/>
        <v>0</v>
      </c>
      <c r="AT73" s="33">
        <f t="shared" ca="1" si="63"/>
        <v>1.2731481481481478E-3</v>
      </c>
      <c r="AX73">
        <f t="shared" si="89"/>
        <v>69</v>
      </c>
      <c r="AY73" s="34">
        <v>3.9614356624669903E-5</v>
      </c>
      <c r="BF73" s="34">
        <f t="shared" si="90"/>
        <v>7.7188280825015836E-5</v>
      </c>
      <c r="BG73">
        <v>0</v>
      </c>
    </row>
    <row r="74" spans="1:59">
      <c r="A74" s="2">
        <f t="shared" ca="1" si="48"/>
        <v>41</v>
      </c>
      <c r="B74" s="1">
        <f t="shared" ca="1" si="49"/>
        <v>4.7453703703703704E-4</v>
      </c>
      <c r="C74" s="5">
        <f t="shared" ca="1" si="64"/>
        <v>0.53895833333333332</v>
      </c>
      <c r="D74" s="18">
        <f t="shared" ca="1" si="46"/>
        <v>0.53895833333333332</v>
      </c>
      <c r="E74" s="21">
        <f t="shared" ca="1" si="65"/>
        <v>0</v>
      </c>
      <c r="F74" s="18">
        <f t="shared" ca="1" si="66"/>
        <v>0.53895833333333332</v>
      </c>
      <c r="G74" s="17">
        <f t="shared" ca="1" si="50"/>
        <v>18</v>
      </c>
      <c r="H74" s="18">
        <f t="shared" ca="1" si="67"/>
        <v>2.0833333333333335E-4</v>
      </c>
      <c r="I74" s="18">
        <f t="shared" ca="1" si="68"/>
        <v>0.53916666666666668</v>
      </c>
      <c r="J74" s="16">
        <f t="shared" ca="1" si="69"/>
        <v>0.53916666666666668</v>
      </c>
      <c r="K74" s="23">
        <f t="shared" ca="1" si="70"/>
        <v>0</v>
      </c>
      <c r="L74" s="16">
        <f t="shared" ca="1" si="71"/>
        <v>0.53916666666666668</v>
      </c>
      <c r="M74" s="15">
        <f t="shared" ca="1" si="51"/>
        <v>13</v>
      </c>
      <c r="N74" s="16">
        <f t="shared" ca="1" si="52"/>
        <v>1.5046296296296297E-4</v>
      </c>
      <c r="O74" s="16">
        <f t="shared" ca="1" si="72"/>
        <v>0.53931712962962963</v>
      </c>
      <c r="P74" s="14">
        <f t="shared" ca="1" si="73"/>
        <v>0.53931712962962963</v>
      </c>
      <c r="Q74" s="23">
        <f t="shared" ca="1" si="74"/>
        <v>0</v>
      </c>
      <c r="R74" s="14">
        <f t="shared" ca="1" si="75"/>
        <v>0.53931712962962963</v>
      </c>
      <c r="S74" s="13">
        <f t="shared" ca="1" si="53"/>
        <v>36</v>
      </c>
      <c r="T74" s="14">
        <f t="shared" ca="1" si="54"/>
        <v>4.1666666666666669E-4</v>
      </c>
      <c r="U74" s="14">
        <f t="shared" ca="1" si="76"/>
        <v>0.53973379629629625</v>
      </c>
      <c r="V74" s="12">
        <f t="shared" ca="1" si="77"/>
        <v>0.53973379629629625</v>
      </c>
      <c r="W74" s="23">
        <f t="shared" ca="1" si="78"/>
        <v>0</v>
      </c>
      <c r="X74" s="12">
        <f t="shared" ca="1" si="79"/>
        <v>0.53973379629629625</v>
      </c>
      <c r="Y74" s="11">
        <f t="shared" ca="1" si="55"/>
        <v>40</v>
      </c>
      <c r="Z74" s="12">
        <f t="shared" ca="1" si="56"/>
        <v>4.6296296296296298E-4</v>
      </c>
      <c r="AA74" s="12">
        <f t="shared" ca="1" si="80"/>
        <v>0.54019675925925925</v>
      </c>
      <c r="AB74" s="10">
        <f t="shared" ca="1" si="81"/>
        <v>0.54019675925925925</v>
      </c>
      <c r="AC74" s="23">
        <f t="shared" ca="1" si="82"/>
        <v>0</v>
      </c>
      <c r="AD74" s="10">
        <f t="shared" ca="1" si="83"/>
        <v>0.54019675925925925</v>
      </c>
      <c r="AE74" s="9">
        <f t="shared" ca="1" si="57"/>
        <v>37</v>
      </c>
      <c r="AF74" s="10">
        <f t="shared" ca="1" si="58"/>
        <v>4.2824074074074075E-4</v>
      </c>
      <c r="AG74" s="10">
        <f t="shared" ca="1" si="84"/>
        <v>0.54062500000000002</v>
      </c>
      <c r="AH74" s="9" t="s">
        <v>69</v>
      </c>
      <c r="AI74" s="8">
        <f t="shared" ca="1" si="85"/>
        <v>0.54062500000000002</v>
      </c>
      <c r="AJ74" s="23">
        <f t="shared" ca="1" si="86"/>
        <v>0</v>
      </c>
      <c r="AK74" s="8">
        <f t="shared" ca="1" si="91"/>
        <v>0.54062500000000002</v>
      </c>
      <c r="AL74" s="7">
        <f t="shared" ca="1" si="59"/>
        <v>10</v>
      </c>
      <c r="AM74" s="8">
        <f t="shared" ca="1" si="60"/>
        <v>1.1574074074074075E-4</v>
      </c>
      <c r="AN74" s="8">
        <f t="shared" ca="1" si="61"/>
        <v>0.54074074074074074</v>
      </c>
      <c r="AO74" s="7" t="s">
        <v>74</v>
      </c>
      <c r="AP74" s="1">
        <f t="shared" ca="1" si="87"/>
        <v>0</v>
      </c>
      <c r="AQ74" s="1">
        <f t="shared" ca="1" si="47"/>
        <v>1.7824074074074075E-3</v>
      </c>
      <c r="AR74">
        <f t="shared" ca="1" si="62"/>
        <v>1</v>
      </c>
      <c r="AS74" s="33">
        <f t="shared" ca="1" si="88"/>
        <v>0</v>
      </c>
      <c r="AT74" s="33">
        <f t="shared" ca="1" si="63"/>
        <v>1.7824074074074075E-3</v>
      </c>
      <c r="AX74">
        <f t="shared" si="89"/>
        <v>70</v>
      </c>
      <c r="AY74" s="34">
        <v>4.5115268329553358E-5</v>
      </c>
      <c r="BF74" s="34">
        <f t="shared" si="90"/>
        <v>7.8120899948371268E-5</v>
      </c>
      <c r="BG74">
        <v>2</v>
      </c>
    </row>
    <row r="75" spans="1:59">
      <c r="A75" s="2">
        <f t="shared" ca="1" si="48"/>
        <v>33</v>
      </c>
      <c r="B75" s="1">
        <f t="shared" ca="1" si="49"/>
        <v>3.8194444444444446E-4</v>
      </c>
      <c r="C75" s="5">
        <f t="shared" ca="1" si="64"/>
        <v>0.53934027777777771</v>
      </c>
      <c r="D75" s="18">
        <f t="shared" ca="1" si="46"/>
        <v>0.53934027777777771</v>
      </c>
      <c r="E75" s="21">
        <f t="shared" ca="1" si="65"/>
        <v>0</v>
      </c>
      <c r="F75" s="18">
        <f t="shared" ca="1" si="66"/>
        <v>0.53934027777777771</v>
      </c>
      <c r="G75" s="17">
        <f t="shared" ca="1" si="50"/>
        <v>9</v>
      </c>
      <c r="H75" s="18">
        <f t="shared" ca="1" si="67"/>
        <v>1.0416666666666667E-4</v>
      </c>
      <c r="I75" s="18">
        <f t="shared" ca="1" si="68"/>
        <v>0.53944444444444439</v>
      </c>
      <c r="J75" s="16">
        <f t="shared" ca="1" si="69"/>
        <v>0.53944444444444439</v>
      </c>
      <c r="K75" s="23">
        <f t="shared" ca="1" si="70"/>
        <v>0</v>
      </c>
      <c r="L75" s="16">
        <f t="shared" ca="1" si="71"/>
        <v>0.53944444444444439</v>
      </c>
      <c r="M75" s="15">
        <f t="shared" ca="1" si="51"/>
        <v>27</v>
      </c>
      <c r="N75" s="16">
        <f t="shared" ca="1" si="52"/>
        <v>3.1250000000000001E-4</v>
      </c>
      <c r="O75" s="16">
        <f t="shared" ca="1" si="72"/>
        <v>0.53975694444444444</v>
      </c>
      <c r="P75" s="14">
        <f t="shared" ca="1" si="73"/>
        <v>0.53975694444444444</v>
      </c>
      <c r="Q75" s="23">
        <f t="shared" ca="1" si="74"/>
        <v>0</v>
      </c>
      <c r="R75" s="14">
        <f t="shared" ca="1" si="75"/>
        <v>0.53975694444444444</v>
      </c>
      <c r="S75" s="13">
        <f t="shared" ca="1" si="53"/>
        <v>34</v>
      </c>
      <c r="T75" s="14">
        <f t="shared" ca="1" si="54"/>
        <v>3.9351851851851852E-4</v>
      </c>
      <c r="U75" s="14">
        <f t="shared" ca="1" si="76"/>
        <v>0.54015046296296299</v>
      </c>
      <c r="V75" s="12">
        <f t="shared" ca="1" si="77"/>
        <v>0.54015046296296299</v>
      </c>
      <c r="W75" s="23">
        <f t="shared" ca="1" si="78"/>
        <v>4.6296296296266526E-5</v>
      </c>
      <c r="X75" s="12">
        <f t="shared" ca="1" si="79"/>
        <v>0.54019675925925925</v>
      </c>
      <c r="Y75" s="11">
        <f t="shared" ca="1" si="55"/>
        <v>23</v>
      </c>
      <c r="Z75" s="12">
        <f t="shared" ca="1" si="56"/>
        <v>2.6620370370370372E-4</v>
      </c>
      <c r="AA75" s="12">
        <f t="shared" ca="1" si="80"/>
        <v>0.54046296296296292</v>
      </c>
      <c r="AB75" s="10">
        <f t="shared" ca="1" si="81"/>
        <v>0.54046296296296292</v>
      </c>
      <c r="AC75" s="23">
        <f t="shared" ca="1" si="82"/>
        <v>1.6203703703709937E-4</v>
      </c>
      <c r="AD75" s="10">
        <f t="shared" ca="1" si="83"/>
        <v>0.54062500000000002</v>
      </c>
      <c r="AE75" s="9">
        <f t="shared" ca="1" si="57"/>
        <v>47</v>
      </c>
      <c r="AF75" s="10">
        <f t="shared" ca="1" si="58"/>
        <v>5.4398148148148144E-4</v>
      </c>
      <c r="AG75" s="10">
        <f t="shared" ca="1" si="84"/>
        <v>0.54116898148148151</v>
      </c>
      <c r="AH75" s="9" t="s">
        <v>69</v>
      </c>
      <c r="AI75" s="8">
        <f t="shared" ca="1" si="85"/>
        <v>0.54116898148148151</v>
      </c>
      <c r="AJ75" s="23">
        <f t="shared" ca="1" si="86"/>
        <v>0</v>
      </c>
      <c r="AK75" s="8">
        <f t="shared" ca="1" si="91"/>
        <v>0.54116898148148151</v>
      </c>
      <c r="AL75" s="7">
        <f t="shared" ca="1" si="59"/>
        <v>22</v>
      </c>
      <c r="AM75" s="8">
        <f t="shared" ca="1" si="60"/>
        <v>2.5462962962962961E-4</v>
      </c>
      <c r="AN75" s="8">
        <f t="shared" ca="1" si="61"/>
        <v>0.54142361111111115</v>
      </c>
      <c r="AO75" s="7" t="s">
        <v>74</v>
      </c>
      <c r="AP75" s="1">
        <f t="shared" ca="1" si="87"/>
        <v>2.083333333333659E-4</v>
      </c>
      <c r="AQ75" s="1">
        <f t="shared" ca="1" si="47"/>
        <v>1.8750000000000001E-3</v>
      </c>
      <c r="AR75">
        <f t="shared" ca="1" si="62"/>
        <v>1</v>
      </c>
      <c r="AS75" s="33">
        <f t="shared" ca="1" si="88"/>
        <v>2.083333333333659E-4</v>
      </c>
      <c r="AT75" s="33">
        <f t="shared" ca="1" si="63"/>
        <v>1.8750000000000001E-3</v>
      </c>
      <c r="AX75">
        <f t="shared" si="89"/>
        <v>71</v>
      </c>
      <c r="AY75" s="34">
        <v>3.1179138321994105E-5</v>
      </c>
      <c r="BF75" s="34">
        <f t="shared" si="90"/>
        <v>7.9053519071726699E-5</v>
      </c>
      <c r="BG75">
        <v>3</v>
      </c>
    </row>
    <row r="76" spans="1:59">
      <c r="A76" s="2">
        <f t="shared" ca="1" si="48"/>
        <v>188</v>
      </c>
      <c r="B76" s="1">
        <f t="shared" ca="1" si="49"/>
        <v>2.1759259259259258E-3</v>
      </c>
      <c r="C76" s="5">
        <f t="shared" ca="1" si="64"/>
        <v>0.54151620370370368</v>
      </c>
      <c r="D76" s="18">
        <f t="shared" ca="1" si="46"/>
        <v>0.54151620370370368</v>
      </c>
      <c r="E76" s="21">
        <f t="shared" ca="1" si="65"/>
        <v>0</v>
      </c>
      <c r="F76" s="18">
        <f t="shared" ca="1" si="66"/>
        <v>0.54151620370370368</v>
      </c>
      <c r="G76" s="17">
        <f t="shared" ca="1" si="50"/>
        <v>15</v>
      </c>
      <c r="H76" s="18">
        <f t="shared" ca="1" si="67"/>
        <v>1.7361111111111112E-4</v>
      </c>
      <c r="I76" s="18">
        <f t="shared" ca="1" si="68"/>
        <v>0.54168981481481482</v>
      </c>
      <c r="J76" s="16">
        <f t="shared" ca="1" si="69"/>
        <v>0.54168981481481482</v>
      </c>
      <c r="K76" s="23">
        <f t="shared" ca="1" si="70"/>
        <v>0</v>
      </c>
      <c r="L76" s="16">
        <f t="shared" ca="1" si="71"/>
        <v>0.54168981481481482</v>
      </c>
      <c r="M76" s="15">
        <f t="shared" ca="1" si="51"/>
        <v>29</v>
      </c>
      <c r="N76" s="16">
        <f t="shared" ca="1" si="52"/>
        <v>3.3564814814814812E-4</v>
      </c>
      <c r="O76" s="16">
        <f t="shared" ca="1" si="72"/>
        <v>0.54202546296296295</v>
      </c>
      <c r="P76" s="14">
        <f t="shared" ca="1" si="73"/>
        <v>0.54202546296296295</v>
      </c>
      <c r="Q76" s="23">
        <f t="shared" ca="1" si="74"/>
        <v>0</v>
      </c>
      <c r="R76" s="14">
        <f t="shared" ca="1" si="75"/>
        <v>0.54202546296296295</v>
      </c>
      <c r="S76" s="13">
        <f t="shared" ca="1" si="53"/>
        <v>21</v>
      </c>
      <c r="T76" s="14">
        <f t="shared" ca="1" si="54"/>
        <v>2.4305555555555555E-4</v>
      </c>
      <c r="U76" s="14">
        <f t="shared" ca="1" si="76"/>
        <v>0.54226851851851854</v>
      </c>
      <c r="V76" s="12">
        <f t="shared" ca="1" si="77"/>
        <v>0.54226851851851854</v>
      </c>
      <c r="W76" s="23">
        <f t="shared" ca="1" si="78"/>
        <v>0</v>
      </c>
      <c r="X76" s="12">
        <f t="shared" ca="1" si="79"/>
        <v>0.54226851851851854</v>
      </c>
      <c r="Y76" s="11">
        <f t="shared" ca="1" si="55"/>
        <v>35</v>
      </c>
      <c r="Z76" s="12">
        <f t="shared" ca="1" si="56"/>
        <v>4.0509259259259258E-4</v>
      </c>
      <c r="AA76" s="12">
        <f t="shared" ca="1" si="80"/>
        <v>0.54267361111111112</v>
      </c>
      <c r="AB76" s="10">
        <f t="shared" ca="1" si="81"/>
        <v>0.54267361111111112</v>
      </c>
      <c r="AC76" s="23">
        <f t="shared" ca="1" si="82"/>
        <v>0</v>
      </c>
      <c r="AD76" s="10">
        <f t="shared" ca="1" si="83"/>
        <v>0.54267361111111112</v>
      </c>
      <c r="AE76" s="9">
        <f t="shared" ca="1" si="57"/>
        <v>36</v>
      </c>
      <c r="AF76" s="10">
        <f t="shared" ca="1" si="58"/>
        <v>4.1666666666666669E-4</v>
      </c>
      <c r="AG76" s="10">
        <f t="shared" ca="1" si="84"/>
        <v>0.54309027777777774</v>
      </c>
      <c r="AH76" s="9" t="s">
        <v>69</v>
      </c>
      <c r="AI76" s="8">
        <f t="shared" ca="1" si="85"/>
        <v>0.54309027777777774</v>
      </c>
      <c r="AJ76" s="23">
        <f t="shared" ca="1" si="86"/>
        <v>0</v>
      </c>
      <c r="AK76" s="8">
        <f t="shared" ca="1" si="91"/>
        <v>0.54309027777777774</v>
      </c>
      <c r="AL76" s="7">
        <f t="shared" ca="1" si="59"/>
        <v>29</v>
      </c>
      <c r="AM76" s="8">
        <f t="shared" ca="1" si="60"/>
        <v>3.3564814814814812E-4</v>
      </c>
      <c r="AN76" s="8">
        <f t="shared" ca="1" si="61"/>
        <v>0.54342592592592587</v>
      </c>
      <c r="AO76" s="7" t="s">
        <v>74</v>
      </c>
      <c r="AP76" s="1">
        <f t="shared" ca="1" si="87"/>
        <v>0</v>
      </c>
      <c r="AQ76" s="1">
        <f t="shared" ca="1" si="47"/>
        <v>1.9097222222222222E-3</v>
      </c>
      <c r="AR76">
        <f t="shared" ca="1" si="62"/>
        <v>1</v>
      </c>
      <c r="AS76" s="33">
        <f t="shared" ca="1" si="88"/>
        <v>0</v>
      </c>
      <c r="AT76" s="33">
        <f t="shared" ca="1" si="63"/>
        <v>1.9097222222222222E-3</v>
      </c>
      <c r="AX76">
        <f t="shared" si="89"/>
        <v>72</v>
      </c>
      <c r="AY76" s="34">
        <v>3.2348053181390907E-5</v>
      </c>
      <c r="BF76" s="34">
        <f t="shared" si="90"/>
        <v>7.998613819508213E-5</v>
      </c>
      <c r="BG76">
        <v>1</v>
      </c>
    </row>
    <row r="77" spans="1:59">
      <c r="A77" s="2">
        <f t="shared" ca="1" si="48"/>
        <v>111</v>
      </c>
      <c r="B77" s="1">
        <f t="shared" ca="1" si="49"/>
        <v>1.2847222222222223E-3</v>
      </c>
      <c r="C77" s="5">
        <f t="shared" ca="1" si="64"/>
        <v>0.54280092592592588</v>
      </c>
      <c r="D77" s="18">
        <f t="shared" ca="1" si="46"/>
        <v>0.54280092592592588</v>
      </c>
      <c r="E77" s="21">
        <f t="shared" ca="1" si="65"/>
        <v>0</v>
      </c>
      <c r="F77" s="18">
        <f t="shared" ca="1" si="66"/>
        <v>0.54280092592592588</v>
      </c>
      <c r="G77" s="17">
        <f t="shared" ca="1" si="50"/>
        <v>9</v>
      </c>
      <c r="H77" s="18">
        <f t="shared" ca="1" si="67"/>
        <v>1.0416666666666667E-4</v>
      </c>
      <c r="I77" s="18">
        <f t="shared" ca="1" si="68"/>
        <v>0.54290509259259256</v>
      </c>
      <c r="J77" s="16">
        <f t="shared" ca="1" si="69"/>
        <v>0.54290509259259256</v>
      </c>
      <c r="K77" s="23">
        <f t="shared" ca="1" si="70"/>
        <v>0</v>
      </c>
      <c r="L77" s="16">
        <f t="shared" ca="1" si="71"/>
        <v>0.54290509259259256</v>
      </c>
      <c r="M77" s="15">
        <f t="shared" ca="1" si="51"/>
        <v>10</v>
      </c>
      <c r="N77" s="16">
        <f t="shared" ca="1" si="52"/>
        <v>1.1574074074074075E-4</v>
      </c>
      <c r="O77" s="16">
        <f t="shared" ca="1" si="72"/>
        <v>0.54302083333333329</v>
      </c>
      <c r="P77" s="14">
        <f t="shared" ca="1" si="73"/>
        <v>0.54302083333333329</v>
      </c>
      <c r="Q77" s="23">
        <f t="shared" ca="1" si="74"/>
        <v>0</v>
      </c>
      <c r="R77" s="14">
        <f t="shared" ca="1" si="75"/>
        <v>0.54302083333333329</v>
      </c>
      <c r="S77" s="13">
        <f t="shared" ca="1" si="53"/>
        <v>36</v>
      </c>
      <c r="T77" s="14">
        <f t="shared" ca="1" si="54"/>
        <v>4.1666666666666669E-4</v>
      </c>
      <c r="U77" s="14">
        <f t="shared" ca="1" si="76"/>
        <v>0.54343749999999991</v>
      </c>
      <c r="V77" s="12">
        <f t="shared" ca="1" si="77"/>
        <v>0.54343749999999991</v>
      </c>
      <c r="W77" s="23">
        <f t="shared" ca="1" si="78"/>
        <v>0</v>
      </c>
      <c r="X77" s="12">
        <f t="shared" ca="1" si="79"/>
        <v>0.54343749999999991</v>
      </c>
      <c r="Y77" s="11">
        <f t="shared" ca="1" si="55"/>
        <v>36</v>
      </c>
      <c r="Z77" s="12">
        <f t="shared" ca="1" si="56"/>
        <v>4.1666666666666669E-4</v>
      </c>
      <c r="AA77" s="12">
        <f t="shared" ca="1" si="80"/>
        <v>0.54385416666666653</v>
      </c>
      <c r="AB77" s="10">
        <f t="shared" ca="1" si="81"/>
        <v>0.54385416666666653</v>
      </c>
      <c r="AC77" s="23">
        <f t="shared" ca="1" si="82"/>
        <v>0</v>
      </c>
      <c r="AD77" s="10">
        <f t="shared" ca="1" si="83"/>
        <v>0.54385416666666653</v>
      </c>
      <c r="AE77" s="9">
        <f t="shared" ca="1" si="57"/>
        <v>28</v>
      </c>
      <c r="AF77" s="10">
        <f t="shared" ca="1" si="58"/>
        <v>3.2407407407407406E-4</v>
      </c>
      <c r="AG77" s="10">
        <f t="shared" ca="1" si="84"/>
        <v>0.54417824074074062</v>
      </c>
      <c r="AH77" s="9" t="s">
        <v>69</v>
      </c>
      <c r="AI77" s="8">
        <f t="shared" ca="1" si="85"/>
        <v>0.54417824074074062</v>
      </c>
      <c r="AJ77" s="23">
        <f t="shared" ca="1" si="86"/>
        <v>0</v>
      </c>
      <c r="AK77" s="8">
        <f t="shared" ca="1" si="91"/>
        <v>0.54417824074074062</v>
      </c>
      <c r="AL77" s="7">
        <f t="shared" ca="1" si="59"/>
        <v>17</v>
      </c>
      <c r="AM77" s="8">
        <f t="shared" ca="1" si="60"/>
        <v>1.9675925925925926E-4</v>
      </c>
      <c r="AN77" s="8">
        <f t="shared" ca="1" si="61"/>
        <v>0.54437499999999983</v>
      </c>
      <c r="AO77" s="7" t="s">
        <v>74</v>
      </c>
      <c r="AP77" s="1">
        <f t="shared" ca="1" si="87"/>
        <v>0</v>
      </c>
      <c r="AQ77" s="1">
        <f t="shared" ca="1" si="47"/>
        <v>1.5740740740740741E-3</v>
      </c>
      <c r="AR77">
        <f t="shared" ca="1" si="62"/>
        <v>1</v>
      </c>
      <c r="AS77" s="33">
        <f t="shared" ca="1" si="88"/>
        <v>0</v>
      </c>
      <c r="AT77" s="33">
        <f t="shared" ca="1" si="63"/>
        <v>1.5740740740740741E-3</v>
      </c>
      <c r="AX77">
        <f t="shared" si="89"/>
        <v>73</v>
      </c>
      <c r="AY77" s="34">
        <v>4.6412037037038003E-5</v>
      </c>
      <c r="BF77" s="34">
        <f t="shared" si="90"/>
        <v>8.0918757318437562E-5</v>
      </c>
      <c r="BG77">
        <v>0</v>
      </c>
    </row>
    <row r="78" spans="1:59">
      <c r="A78" s="2">
        <f t="shared" ca="1" si="48"/>
        <v>167</v>
      </c>
      <c r="B78" s="1">
        <f t="shared" ca="1" si="49"/>
        <v>1.9328703703703704E-3</v>
      </c>
      <c r="C78" s="5">
        <f t="shared" ca="1" si="64"/>
        <v>0.54473379629629626</v>
      </c>
      <c r="D78" s="18">
        <f t="shared" ca="1" si="46"/>
        <v>0.54473379629629626</v>
      </c>
      <c r="E78" s="21">
        <f t="shared" ca="1" si="65"/>
        <v>0</v>
      </c>
      <c r="F78" s="18">
        <f t="shared" ca="1" si="66"/>
        <v>0.54473379629629626</v>
      </c>
      <c r="G78" s="17">
        <f t="shared" ca="1" si="50"/>
        <v>9</v>
      </c>
      <c r="H78" s="18">
        <f t="shared" ca="1" si="67"/>
        <v>1.0416666666666667E-4</v>
      </c>
      <c r="I78" s="18">
        <f t="shared" ca="1" si="68"/>
        <v>0.54483796296296294</v>
      </c>
      <c r="J78" s="16">
        <f t="shared" ca="1" si="69"/>
        <v>0.54483796296296294</v>
      </c>
      <c r="K78" s="23">
        <f t="shared" ca="1" si="70"/>
        <v>0</v>
      </c>
      <c r="L78" s="16">
        <f t="shared" ca="1" si="71"/>
        <v>0.54483796296296294</v>
      </c>
      <c r="M78" s="15">
        <f t="shared" ca="1" si="51"/>
        <v>9</v>
      </c>
      <c r="N78" s="16">
        <f t="shared" ca="1" si="52"/>
        <v>1.0416666666666667E-4</v>
      </c>
      <c r="O78" s="16">
        <f t="shared" ca="1" si="72"/>
        <v>0.54494212962962962</v>
      </c>
      <c r="P78" s="14">
        <f t="shared" ca="1" si="73"/>
        <v>0.54494212962962962</v>
      </c>
      <c r="Q78" s="23">
        <f t="shared" ca="1" si="74"/>
        <v>0</v>
      </c>
      <c r="R78" s="14">
        <f t="shared" ca="1" si="75"/>
        <v>0.54494212962962962</v>
      </c>
      <c r="S78" s="13">
        <f t="shared" ca="1" si="53"/>
        <v>14</v>
      </c>
      <c r="T78" s="14">
        <f t="shared" ca="1" si="54"/>
        <v>1.6203703703703703E-4</v>
      </c>
      <c r="U78" s="14">
        <f t="shared" ca="1" si="76"/>
        <v>0.54510416666666661</v>
      </c>
      <c r="V78" s="12">
        <f t="shared" ca="1" si="77"/>
        <v>0.54510416666666661</v>
      </c>
      <c r="W78" s="23">
        <f t="shared" ca="1" si="78"/>
        <v>0</v>
      </c>
      <c r="X78" s="12">
        <f t="shared" ca="1" si="79"/>
        <v>0.54510416666666661</v>
      </c>
      <c r="Y78" s="11">
        <f t="shared" ca="1" si="55"/>
        <v>41</v>
      </c>
      <c r="Z78" s="12">
        <f t="shared" ca="1" si="56"/>
        <v>4.7453703703703704E-4</v>
      </c>
      <c r="AA78" s="12">
        <f t="shared" ca="1" si="80"/>
        <v>0.54557870370370365</v>
      </c>
      <c r="AB78" s="10">
        <f t="shared" ca="1" si="81"/>
        <v>0.54557870370370365</v>
      </c>
      <c r="AC78" s="23">
        <f t="shared" ca="1" si="82"/>
        <v>0</v>
      </c>
      <c r="AD78" s="10">
        <f t="shared" ca="1" si="83"/>
        <v>0.54557870370370365</v>
      </c>
      <c r="AE78" s="9">
        <f t="shared" ca="1" si="57"/>
        <v>18</v>
      </c>
      <c r="AF78" s="10">
        <f t="shared" ca="1" si="58"/>
        <v>2.0833333333333335E-4</v>
      </c>
      <c r="AG78" s="10">
        <f t="shared" ca="1" si="84"/>
        <v>0.54578703703703701</v>
      </c>
      <c r="AH78" s="9" t="s">
        <v>73</v>
      </c>
      <c r="AI78" s="8">
        <f t="shared" ca="1" si="85"/>
        <v>0.54578703703703701</v>
      </c>
      <c r="AJ78" s="23">
        <f t="shared" ca="1" si="86"/>
        <v>0</v>
      </c>
      <c r="AK78" s="8">
        <f t="shared" ca="1" si="91"/>
        <v>0.54578703703703701</v>
      </c>
      <c r="AL78" s="7">
        <f t="shared" ca="1" si="59"/>
        <v>13</v>
      </c>
      <c r="AM78" s="8">
        <f t="shared" ca="1" si="60"/>
        <v>1.5046296296296297E-4</v>
      </c>
      <c r="AN78" s="8">
        <f t="shared" ca="1" si="61"/>
        <v>0.54593749999999996</v>
      </c>
      <c r="AO78" s="7" t="s">
        <v>74</v>
      </c>
      <c r="AP78" s="1">
        <f t="shared" ca="1" si="87"/>
        <v>0</v>
      </c>
      <c r="AQ78" s="1">
        <f t="shared" ca="1" si="47"/>
        <v>1.2037037037037038E-3</v>
      </c>
      <c r="AR78">
        <f t="shared" ca="1" si="62"/>
        <v>1</v>
      </c>
      <c r="AS78" s="33">
        <f t="shared" ca="1" si="88"/>
        <v>0</v>
      </c>
      <c r="AT78" s="33">
        <f t="shared" ca="1" si="63"/>
        <v>1.2037037037037038E-3</v>
      </c>
      <c r="AX78">
        <f t="shared" si="89"/>
        <v>74</v>
      </c>
      <c r="AY78" s="34">
        <v>3.316302053348782E-5</v>
      </c>
      <c r="BF78" s="34">
        <f t="shared" si="90"/>
        <v>8.1851376441792993E-5</v>
      </c>
      <c r="BG78">
        <v>1</v>
      </c>
    </row>
    <row r="79" spans="1:59">
      <c r="A79" s="2">
        <f t="shared" ca="1" si="48"/>
        <v>187</v>
      </c>
      <c r="B79" s="1">
        <f t="shared" ca="1" si="49"/>
        <v>2.1643518518518518E-3</v>
      </c>
      <c r="C79" s="5">
        <f t="shared" ca="1" si="64"/>
        <v>0.54689814814814808</v>
      </c>
      <c r="D79" s="18">
        <f t="shared" ca="1" si="46"/>
        <v>0.54689814814814808</v>
      </c>
      <c r="E79" s="21">
        <f t="shared" ca="1" si="65"/>
        <v>0</v>
      </c>
      <c r="F79" s="18">
        <f t="shared" ca="1" si="66"/>
        <v>0.54689814814814808</v>
      </c>
      <c r="G79" s="17">
        <f t="shared" ca="1" si="50"/>
        <v>6</v>
      </c>
      <c r="H79" s="18">
        <f t="shared" ca="1" si="67"/>
        <v>6.9444444444444444E-5</v>
      </c>
      <c r="I79" s="18">
        <f t="shared" ca="1" si="68"/>
        <v>0.54696759259259253</v>
      </c>
      <c r="J79" s="16">
        <f t="shared" ca="1" si="69"/>
        <v>0.54696759259259253</v>
      </c>
      <c r="K79" s="23">
        <f t="shared" ca="1" si="70"/>
        <v>0</v>
      </c>
      <c r="L79" s="16">
        <f t="shared" ca="1" si="71"/>
        <v>0.54696759259259253</v>
      </c>
      <c r="M79" s="15">
        <f t="shared" ca="1" si="51"/>
        <v>21</v>
      </c>
      <c r="N79" s="16">
        <f t="shared" ca="1" si="52"/>
        <v>2.4305555555555555E-4</v>
      </c>
      <c r="O79" s="16">
        <f t="shared" ca="1" si="72"/>
        <v>0.54721064814814813</v>
      </c>
      <c r="P79" s="14">
        <f t="shared" ca="1" si="73"/>
        <v>0.54721064814814813</v>
      </c>
      <c r="Q79" s="23">
        <f t="shared" ca="1" si="74"/>
        <v>0</v>
      </c>
      <c r="R79" s="14">
        <f t="shared" ca="1" si="75"/>
        <v>0.54721064814814813</v>
      </c>
      <c r="S79" s="13">
        <f t="shared" ca="1" si="53"/>
        <v>18</v>
      </c>
      <c r="T79" s="14">
        <f t="shared" ca="1" si="54"/>
        <v>2.0833333333333335E-4</v>
      </c>
      <c r="U79" s="14">
        <f t="shared" ca="1" si="76"/>
        <v>0.54741898148148149</v>
      </c>
      <c r="V79" s="12">
        <f t="shared" ca="1" si="77"/>
        <v>0.54741898148148149</v>
      </c>
      <c r="W79" s="23">
        <f t="shared" ca="1" si="78"/>
        <v>0</v>
      </c>
      <c r="X79" s="12">
        <f t="shared" ca="1" si="79"/>
        <v>0.54741898148148149</v>
      </c>
      <c r="Y79" s="11">
        <f t="shared" ca="1" si="55"/>
        <v>28</v>
      </c>
      <c r="Z79" s="12">
        <f t="shared" ca="1" si="56"/>
        <v>3.2407407407407406E-4</v>
      </c>
      <c r="AA79" s="12">
        <f t="shared" ca="1" si="80"/>
        <v>0.54774305555555558</v>
      </c>
      <c r="AB79" s="10">
        <f t="shared" ca="1" si="81"/>
        <v>0.54774305555555558</v>
      </c>
      <c r="AC79" s="23">
        <f t="shared" ca="1" si="82"/>
        <v>0</v>
      </c>
      <c r="AD79" s="10">
        <f t="shared" ca="1" si="83"/>
        <v>0.54774305555555558</v>
      </c>
      <c r="AE79" s="9">
        <f t="shared" ca="1" si="57"/>
        <v>37</v>
      </c>
      <c r="AF79" s="10">
        <f t="shared" ca="1" si="58"/>
        <v>4.2824074074074075E-4</v>
      </c>
      <c r="AG79" s="10">
        <f t="shared" ca="1" si="84"/>
        <v>0.54817129629629635</v>
      </c>
      <c r="AH79" s="9" t="s">
        <v>69</v>
      </c>
      <c r="AI79" s="8">
        <f t="shared" ca="1" si="85"/>
        <v>0.54817129629629635</v>
      </c>
      <c r="AJ79" s="23">
        <f t="shared" ca="1" si="86"/>
        <v>0</v>
      </c>
      <c r="AK79" s="8">
        <f t="shared" ca="1" si="91"/>
        <v>0.54817129629629635</v>
      </c>
      <c r="AL79" s="7">
        <f t="shared" ca="1" si="59"/>
        <v>14</v>
      </c>
      <c r="AM79" s="8">
        <f t="shared" ca="1" si="60"/>
        <v>1.6203703703703703E-4</v>
      </c>
      <c r="AN79" s="8">
        <f t="shared" ca="1" si="61"/>
        <v>0.54833333333333334</v>
      </c>
      <c r="AO79" s="7" t="s">
        <v>74</v>
      </c>
      <c r="AP79" s="1">
        <f t="shared" ca="1" si="87"/>
        <v>0</v>
      </c>
      <c r="AQ79" s="1">
        <f t="shared" ca="1" si="47"/>
        <v>1.4351851851851852E-3</v>
      </c>
      <c r="AR79">
        <f t="shared" ca="1" si="62"/>
        <v>1</v>
      </c>
      <c r="AS79" s="33">
        <f t="shared" ca="1" si="88"/>
        <v>0</v>
      </c>
      <c r="AT79" s="33">
        <f t="shared" ca="1" si="63"/>
        <v>1.4351851851851852E-3</v>
      </c>
      <c r="AX79">
        <f t="shared" si="89"/>
        <v>75</v>
      </c>
      <c r="AY79" s="34">
        <v>3.4605312383088375E-5</v>
      </c>
      <c r="BF79" s="34">
        <f t="shared" si="90"/>
        <v>8.2783995565148424E-5</v>
      </c>
      <c r="BG79">
        <v>1</v>
      </c>
    </row>
    <row r="80" spans="1:59">
      <c r="A80" s="2">
        <f t="shared" ca="1" si="48"/>
        <v>121</v>
      </c>
      <c r="B80" s="1">
        <f t="shared" ca="1" si="49"/>
        <v>1.4004629629629629E-3</v>
      </c>
      <c r="C80" s="5">
        <f t="shared" ca="1" si="64"/>
        <v>0.548298611111111</v>
      </c>
      <c r="D80" s="18">
        <f t="shared" ca="1" si="46"/>
        <v>0.548298611111111</v>
      </c>
      <c r="E80" s="21">
        <f t="shared" ca="1" si="65"/>
        <v>0</v>
      </c>
      <c r="F80" s="18">
        <f t="shared" ca="1" si="66"/>
        <v>0.548298611111111</v>
      </c>
      <c r="G80" s="17">
        <f t="shared" ca="1" si="50"/>
        <v>6</v>
      </c>
      <c r="H80" s="18">
        <f t="shared" ca="1" si="67"/>
        <v>6.9444444444444444E-5</v>
      </c>
      <c r="I80" s="18">
        <f t="shared" ca="1" si="68"/>
        <v>0.54836805555555546</v>
      </c>
      <c r="J80" s="16">
        <f t="shared" ca="1" si="69"/>
        <v>0.54836805555555546</v>
      </c>
      <c r="K80" s="23">
        <f t="shared" ca="1" si="70"/>
        <v>0</v>
      </c>
      <c r="L80" s="16">
        <f t="shared" ca="1" si="71"/>
        <v>0.54836805555555546</v>
      </c>
      <c r="M80" s="15">
        <f t="shared" ca="1" si="51"/>
        <v>30</v>
      </c>
      <c r="N80" s="16">
        <f t="shared" ca="1" si="52"/>
        <v>3.4722222222222224E-4</v>
      </c>
      <c r="O80" s="16">
        <f t="shared" ca="1" si="72"/>
        <v>0.54871527777777773</v>
      </c>
      <c r="P80" s="14">
        <f t="shared" ca="1" si="73"/>
        <v>0.54871527777777773</v>
      </c>
      <c r="Q80" s="23">
        <f t="shared" ca="1" si="74"/>
        <v>0</v>
      </c>
      <c r="R80" s="14">
        <f t="shared" ca="1" si="75"/>
        <v>0.54871527777777773</v>
      </c>
      <c r="S80" s="13">
        <f t="shared" ca="1" si="53"/>
        <v>13</v>
      </c>
      <c r="T80" s="14">
        <f t="shared" ca="1" si="54"/>
        <v>1.5046296296296297E-4</v>
      </c>
      <c r="U80" s="14">
        <f t="shared" ca="1" si="76"/>
        <v>0.54886574074074068</v>
      </c>
      <c r="V80" s="12">
        <f t="shared" ca="1" si="77"/>
        <v>0.54886574074074068</v>
      </c>
      <c r="W80" s="23">
        <f t="shared" ca="1" si="78"/>
        <v>0</v>
      </c>
      <c r="X80" s="12">
        <f t="shared" ca="1" si="79"/>
        <v>0.54886574074074068</v>
      </c>
      <c r="Y80" s="11">
        <f t="shared" ca="1" si="55"/>
        <v>41</v>
      </c>
      <c r="Z80" s="12">
        <f t="shared" ca="1" si="56"/>
        <v>4.7453703703703704E-4</v>
      </c>
      <c r="AA80" s="12">
        <f t="shared" ca="1" si="80"/>
        <v>0.54934027777777772</v>
      </c>
      <c r="AB80" s="10">
        <f t="shared" ca="1" si="81"/>
        <v>0.54934027777777772</v>
      </c>
      <c r="AC80" s="23">
        <f t="shared" ca="1" si="82"/>
        <v>0</v>
      </c>
      <c r="AD80" s="10">
        <f t="shared" ca="1" si="83"/>
        <v>0.54934027777777772</v>
      </c>
      <c r="AE80" s="9">
        <f t="shared" ca="1" si="57"/>
        <v>51</v>
      </c>
      <c r="AF80" s="10">
        <f t="shared" ca="1" si="58"/>
        <v>5.9027777777777778E-4</v>
      </c>
      <c r="AG80" s="10">
        <f t="shared" ca="1" si="84"/>
        <v>0.54993055555555548</v>
      </c>
      <c r="AH80" s="9" t="s">
        <v>69</v>
      </c>
      <c r="AI80" s="8">
        <f t="shared" ca="1" si="85"/>
        <v>0.54993055555555548</v>
      </c>
      <c r="AJ80" s="23">
        <f t="shared" ca="1" si="86"/>
        <v>0</v>
      </c>
      <c r="AK80" s="8">
        <f t="shared" ca="1" si="91"/>
        <v>0.54993055555555548</v>
      </c>
      <c r="AL80" s="7">
        <f t="shared" ca="1" si="59"/>
        <v>17</v>
      </c>
      <c r="AM80" s="8">
        <f t="shared" ca="1" si="60"/>
        <v>1.9675925925925926E-4</v>
      </c>
      <c r="AN80" s="8">
        <f t="shared" ca="1" si="61"/>
        <v>0.55012731481481469</v>
      </c>
      <c r="AO80" s="7" t="s">
        <v>74</v>
      </c>
      <c r="AP80" s="1">
        <f t="shared" ca="1" si="87"/>
        <v>0</v>
      </c>
      <c r="AQ80" s="1">
        <f t="shared" ca="1" si="47"/>
        <v>1.8287037037037037E-3</v>
      </c>
      <c r="AR80">
        <f t="shared" ca="1" si="62"/>
        <v>1</v>
      </c>
      <c r="AS80" s="33">
        <f t="shared" ca="1" si="88"/>
        <v>0</v>
      </c>
      <c r="AT80" s="33">
        <f t="shared" ca="1" si="63"/>
        <v>1.8287037037037037E-3</v>
      </c>
      <c r="AX80">
        <f t="shared" si="89"/>
        <v>76</v>
      </c>
      <c r="AY80" s="34">
        <v>5.1647124511445827E-5</v>
      </c>
      <c r="BF80" s="34">
        <f t="shared" si="90"/>
        <v>8.3716614688503856E-5</v>
      </c>
      <c r="BG80">
        <v>2</v>
      </c>
    </row>
    <row r="81" spans="1:59">
      <c r="A81" s="2">
        <f t="shared" ca="1" si="48"/>
        <v>122</v>
      </c>
      <c r="B81" s="1">
        <f t="shared" ca="1" si="49"/>
        <v>1.4120370370370369E-3</v>
      </c>
      <c r="C81" s="5">
        <f t="shared" ca="1" si="64"/>
        <v>0.54971064814814807</v>
      </c>
      <c r="D81" s="18">
        <f t="shared" ca="1" si="46"/>
        <v>0.54971064814814807</v>
      </c>
      <c r="E81" s="21">
        <f t="shared" ca="1" si="65"/>
        <v>0</v>
      </c>
      <c r="F81" s="18">
        <f t="shared" ca="1" si="66"/>
        <v>0.54971064814814807</v>
      </c>
      <c r="G81" s="17">
        <f t="shared" ca="1" si="50"/>
        <v>16</v>
      </c>
      <c r="H81" s="18">
        <f t="shared" ca="1" si="67"/>
        <v>1.8518518518518518E-4</v>
      </c>
      <c r="I81" s="18">
        <f t="shared" ca="1" si="68"/>
        <v>0.54989583333333325</v>
      </c>
      <c r="J81" s="16">
        <f t="shared" ca="1" si="69"/>
        <v>0.54989583333333325</v>
      </c>
      <c r="K81" s="23">
        <f t="shared" ca="1" si="70"/>
        <v>0</v>
      </c>
      <c r="L81" s="16">
        <f t="shared" ca="1" si="71"/>
        <v>0.54989583333333325</v>
      </c>
      <c r="M81" s="15">
        <f t="shared" ca="1" si="51"/>
        <v>13</v>
      </c>
      <c r="N81" s="16">
        <f t="shared" ca="1" si="52"/>
        <v>1.5046296296296297E-4</v>
      </c>
      <c r="O81" s="16">
        <f t="shared" ca="1" si="72"/>
        <v>0.5500462962962962</v>
      </c>
      <c r="P81" s="14">
        <f t="shared" ca="1" si="73"/>
        <v>0.5500462962962962</v>
      </c>
      <c r="Q81" s="23">
        <f t="shared" ca="1" si="74"/>
        <v>0</v>
      </c>
      <c r="R81" s="14">
        <f t="shared" ca="1" si="75"/>
        <v>0.5500462962962962</v>
      </c>
      <c r="S81" s="13">
        <f t="shared" ca="1" si="53"/>
        <v>14</v>
      </c>
      <c r="T81" s="14">
        <f t="shared" ca="1" si="54"/>
        <v>1.6203703703703703E-4</v>
      </c>
      <c r="U81" s="14">
        <f t="shared" ca="1" si="76"/>
        <v>0.55020833333333319</v>
      </c>
      <c r="V81" s="12">
        <f t="shared" ca="1" si="77"/>
        <v>0.55020833333333319</v>
      </c>
      <c r="W81" s="23">
        <f t="shared" ca="1" si="78"/>
        <v>0</v>
      </c>
      <c r="X81" s="12">
        <f t="shared" ca="1" si="79"/>
        <v>0.55020833333333319</v>
      </c>
      <c r="Y81" s="11">
        <f t="shared" ca="1" si="55"/>
        <v>39</v>
      </c>
      <c r="Z81" s="12">
        <f t="shared" ca="1" si="56"/>
        <v>4.5138888888888887E-4</v>
      </c>
      <c r="AA81" s="12">
        <f t="shared" ca="1" si="80"/>
        <v>0.55065972222222204</v>
      </c>
      <c r="AB81" s="10">
        <f t="shared" ca="1" si="81"/>
        <v>0.55065972222222204</v>
      </c>
      <c r="AC81" s="23">
        <f t="shared" ca="1" si="82"/>
        <v>0</v>
      </c>
      <c r="AD81" s="10">
        <f t="shared" ca="1" si="83"/>
        <v>0.55065972222222204</v>
      </c>
      <c r="AE81" s="9">
        <f t="shared" ca="1" si="57"/>
        <v>11</v>
      </c>
      <c r="AF81" s="10">
        <f t="shared" ca="1" si="58"/>
        <v>1.273148148148148E-4</v>
      </c>
      <c r="AG81" s="10">
        <f t="shared" ca="1" si="84"/>
        <v>0.5507870370370368</v>
      </c>
      <c r="AH81" s="9" t="s">
        <v>73</v>
      </c>
      <c r="AI81" s="8">
        <f t="shared" ca="1" si="85"/>
        <v>0.5507870370370368</v>
      </c>
      <c r="AJ81" s="23">
        <f t="shared" ca="1" si="86"/>
        <v>0</v>
      </c>
      <c r="AK81" s="8">
        <f t="shared" ca="1" si="91"/>
        <v>0.5507870370370368</v>
      </c>
      <c r="AL81" s="7">
        <f t="shared" ca="1" si="59"/>
        <v>20</v>
      </c>
      <c r="AM81" s="8">
        <f t="shared" ca="1" si="60"/>
        <v>2.3148148148148149E-4</v>
      </c>
      <c r="AN81" s="8">
        <f t="shared" ca="1" si="61"/>
        <v>0.55101851851851824</v>
      </c>
      <c r="AO81" s="7" t="s">
        <v>74</v>
      </c>
      <c r="AP81" s="1">
        <f t="shared" ca="1" si="87"/>
        <v>0</v>
      </c>
      <c r="AQ81" s="1">
        <f t="shared" ca="1" si="47"/>
        <v>1.3078703703703703E-3</v>
      </c>
      <c r="AR81">
        <f t="shared" ca="1" si="62"/>
        <v>1</v>
      </c>
      <c r="AS81" s="33">
        <f t="shared" ca="1" si="88"/>
        <v>0</v>
      </c>
      <c r="AT81" s="33">
        <f t="shared" ca="1" si="63"/>
        <v>1.3078703703703703E-3</v>
      </c>
      <c r="AX81">
        <f t="shared" si="89"/>
        <v>77</v>
      </c>
      <c r="AY81" s="34">
        <v>5.7236963331485924E-5</v>
      </c>
      <c r="BF81" s="34">
        <f t="shared" si="90"/>
        <v>8.4649233811859287E-5</v>
      </c>
      <c r="BG81">
        <v>0</v>
      </c>
    </row>
    <row r="82" spans="1:59">
      <c r="A82" s="2">
        <f t="shared" ca="1" si="48"/>
        <v>70</v>
      </c>
      <c r="B82" s="1">
        <f t="shared" ca="1" si="49"/>
        <v>8.1018518518518516E-4</v>
      </c>
      <c r="C82" s="5">
        <f t="shared" ca="1" si="64"/>
        <v>0.55052083333333324</v>
      </c>
      <c r="D82" s="18">
        <f t="shared" ca="1" si="46"/>
        <v>0.55052083333333324</v>
      </c>
      <c r="E82" s="21">
        <f t="shared" ca="1" si="65"/>
        <v>0</v>
      </c>
      <c r="F82" s="18">
        <f t="shared" ca="1" si="66"/>
        <v>0.55052083333333324</v>
      </c>
      <c r="G82" s="17">
        <f t="shared" ca="1" si="50"/>
        <v>12</v>
      </c>
      <c r="H82" s="18">
        <f t="shared" ca="1" si="67"/>
        <v>1.3888888888888889E-4</v>
      </c>
      <c r="I82" s="18">
        <f t="shared" ca="1" si="68"/>
        <v>0.55065972222222215</v>
      </c>
      <c r="J82" s="16">
        <f t="shared" ca="1" si="69"/>
        <v>0.55065972222222215</v>
      </c>
      <c r="K82" s="23">
        <f t="shared" ca="1" si="70"/>
        <v>0</v>
      </c>
      <c r="L82" s="16">
        <f t="shared" ca="1" si="71"/>
        <v>0.55065972222222215</v>
      </c>
      <c r="M82" s="15">
        <f t="shared" ca="1" si="51"/>
        <v>8</v>
      </c>
      <c r="N82" s="16">
        <f t="shared" ca="1" si="52"/>
        <v>9.2592592592592588E-5</v>
      </c>
      <c r="O82" s="16">
        <f t="shared" ca="1" si="72"/>
        <v>0.55075231481481479</v>
      </c>
      <c r="P82" s="14">
        <f t="shared" ca="1" si="73"/>
        <v>0.55075231481481479</v>
      </c>
      <c r="Q82" s="23">
        <f t="shared" ca="1" si="74"/>
        <v>0</v>
      </c>
      <c r="R82" s="14">
        <f t="shared" ca="1" si="75"/>
        <v>0.55075231481481479</v>
      </c>
      <c r="S82" s="13">
        <f t="shared" ca="1" si="53"/>
        <v>34</v>
      </c>
      <c r="T82" s="14">
        <f t="shared" ca="1" si="54"/>
        <v>3.9351851851851852E-4</v>
      </c>
      <c r="U82" s="14">
        <f t="shared" ca="1" si="76"/>
        <v>0.55114583333333333</v>
      </c>
      <c r="V82" s="12">
        <f t="shared" ca="1" si="77"/>
        <v>0.55114583333333333</v>
      </c>
      <c r="W82" s="23">
        <f t="shared" ca="1" si="78"/>
        <v>0</v>
      </c>
      <c r="X82" s="12">
        <f t="shared" ca="1" si="79"/>
        <v>0.55114583333333333</v>
      </c>
      <c r="Y82" s="11">
        <f t="shared" ca="1" si="55"/>
        <v>43</v>
      </c>
      <c r="Z82" s="12">
        <f t="shared" ca="1" si="56"/>
        <v>4.9768518518518521E-4</v>
      </c>
      <c r="AA82" s="12">
        <f t="shared" ca="1" si="80"/>
        <v>0.55164351851851856</v>
      </c>
      <c r="AB82" s="10">
        <f t="shared" ca="1" si="81"/>
        <v>0.55164351851851856</v>
      </c>
      <c r="AC82" s="23">
        <f t="shared" ca="1" si="82"/>
        <v>0</v>
      </c>
      <c r="AD82" s="10">
        <f t="shared" ca="1" si="83"/>
        <v>0.55164351851851856</v>
      </c>
      <c r="AE82" s="9">
        <f t="shared" ca="1" si="57"/>
        <v>52</v>
      </c>
      <c r="AF82" s="10">
        <f t="shared" ca="1" si="58"/>
        <v>6.018518518518519E-4</v>
      </c>
      <c r="AG82" s="10">
        <f t="shared" ca="1" si="84"/>
        <v>0.55224537037037036</v>
      </c>
      <c r="AH82" s="9" t="s">
        <v>69</v>
      </c>
      <c r="AI82" s="8">
        <f t="shared" ca="1" si="85"/>
        <v>0.55224537037037036</v>
      </c>
      <c r="AJ82" s="23">
        <f t="shared" ca="1" si="86"/>
        <v>0</v>
      </c>
      <c r="AK82" s="8">
        <f t="shared" ca="1" si="91"/>
        <v>0.55224537037037036</v>
      </c>
      <c r="AL82" s="7">
        <f t="shared" ca="1" si="59"/>
        <v>28</v>
      </c>
      <c r="AM82" s="8">
        <f t="shared" ca="1" si="60"/>
        <v>3.2407407407407406E-4</v>
      </c>
      <c r="AN82" s="8">
        <f t="shared" ca="1" si="61"/>
        <v>0.55256944444444445</v>
      </c>
      <c r="AO82" s="7" t="s">
        <v>74</v>
      </c>
      <c r="AP82" s="1">
        <f t="shared" ca="1" si="87"/>
        <v>0</v>
      </c>
      <c r="AQ82" s="1">
        <f t="shared" ca="1" si="47"/>
        <v>2.0486111111111113E-3</v>
      </c>
      <c r="AR82">
        <f t="shared" ca="1" si="62"/>
        <v>1</v>
      </c>
      <c r="AS82" s="33">
        <f t="shared" ca="1" si="88"/>
        <v>0</v>
      </c>
      <c r="AT82" s="33">
        <f t="shared" ca="1" si="63"/>
        <v>2.0486111111111113E-3</v>
      </c>
      <c r="AX82">
        <f t="shared" si="89"/>
        <v>78</v>
      </c>
      <c r="AY82" s="34">
        <v>3.9210128495843061E-5</v>
      </c>
      <c r="BF82" s="34">
        <f t="shared" si="90"/>
        <v>8.5581852935214718E-5</v>
      </c>
      <c r="BG82">
        <v>2</v>
      </c>
    </row>
    <row r="83" spans="1:59">
      <c r="A83" s="2">
        <f t="shared" ca="1" si="48"/>
        <v>86</v>
      </c>
      <c r="B83" s="1">
        <f t="shared" ca="1" si="49"/>
        <v>9.9537037037037042E-4</v>
      </c>
      <c r="C83" s="5">
        <f t="shared" ca="1" si="64"/>
        <v>0.55151620370370358</v>
      </c>
      <c r="D83" s="18">
        <f t="shared" ca="1" si="46"/>
        <v>0.55151620370370358</v>
      </c>
      <c r="E83" s="21">
        <f t="shared" ca="1" si="65"/>
        <v>0</v>
      </c>
      <c r="F83" s="18">
        <f t="shared" ca="1" si="66"/>
        <v>0.55151620370370358</v>
      </c>
      <c r="G83" s="17">
        <f t="shared" ca="1" si="50"/>
        <v>12</v>
      </c>
      <c r="H83" s="18">
        <f t="shared" ca="1" si="67"/>
        <v>1.3888888888888889E-4</v>
      </c>
      <c r="I83" s="18">
        <f t="shared" ca="1" si="68"/>
        <v>0.55165509259259249</v>
      </c>
      <c r="J83" s="16">
        <f t="shared" ca="1" si="69"/>
        <v>0.55165509259259249</v>
      </c>
      <c r="K83" s="23">
        <f t="shared" ca="1" si="70"/>
        <v>0</v>
      </c>
      <c r="L83" s="16">
        <f t="shared" ca="1" si="71"/>
        <v>0.55165509259259249</v>
      </c>
      <c r="M83" s="15">
        <f t="shared" ca="1" si="51"/>
        <v>24</v>
      </c>
      <c r="N83" s="16">
        <f t="shared" ca="1" si="52"/>
        <v>2.7777777777777778E-4</v>
      </c>
      <c r="O83" s="16">
        <f t="shared" ca="1" si="72"/>
        <v>0.55193287037037031</v>
      </c>
      <c r="P83" s="14">
        <f t="shared" ca="1" si="73"/>
        <v>0.55193287037037031</v>
      </c>
      <c r="Q83" s="23">
        <f t="shared" ca="1" si="74"/>
        <v>0</v>
      </c>
      <c r="R83" s="14">
        <f t="shared" ca="1" si="75"/>
        <v>0.55193287037037031</v>
      </c>
      <c r="S83" s="13">
        <f t="shared" ca="1" si="53"/>
        <v>15</v>
      </c>
      <c r="T83" s="14">
        <f t="shared" ca="1" si="54"/>
        <v>1.7361111111111112E-4</v>
      </c>
      <c r="U83" s="14">
        <f t="shared" ca="1" si="76"/>
        <v>0.55210648148148145</v>
      </c>
      <c r="V83" s="12">
        <f t="shared" ca="1" si="77"/>
        <v>0.55210648148148145</v>
      </c>
      <c r="W83" s="23">
        <f t="shared" ca="1" si="78"/>
        <v>0</v>
      </c>
      <c r="X83" s="12">
        <f t="shared" ca="1" si="79"/>
        <v>0.55210648148148145</v>
      </c>
      <c r="Y83" s="11">
        <f t="shared" ca="1" si="55"/>
        <v>40</v>
      </c>
      <c r="Z83" s="12">
        <f t="shared" ca="1" si="56"/>
        <v>4.6296296296296298E-4</v>
      </c>
      <c r="AA83" s="12">
        <f t="shared" ca="1" si="80"/>
        <v>0.55256944444444445</v>
      </c>
      <c r="AB83" s="10">
        <f t="shared" ca="1" si="81"/>
        <v>0.55256944444444445</v>
      </c>
      <c r="AC83" s="23">
        <f t="shared" ca="1" si="82"/>
        <v>0</v>
      </c>
      <c r="AD83" s="10">
        <f t="shared" ca="1" si="83"/>
        <v>0.55256944444444445</v>
      </c>
      <c r="AE83" s="9">
        <f t="shared" ca="1" si="57"/>
        <v>19</v>
      </c>
      <c r="AF83" s="10">
        <f t="shared" ca="1" si="58"/>
        <v>2.199074074074074E-4</v>
      </c>
      <c r="AG83" s="10">
        <f t="shared" ca="1" si="84"/>
        <v>0.55278935185185185</v>
      </c>
      <c r="AH83" s="9" t="s">
        <v>73</v>
      </c>
      <c r="AI83" s="8">
        <f t="shared" ca="1" si="85"/>
        <v>0.55278935185185185</v>
      </c>
      <c r="AJ83" s="23">
        <f t="shared" ca="1" si="86"/>
        <v>0</v>
      </c>
      <c r="AK83" s="8">
        <f t="shared" ca="1" si="91"/>
        <v>0.55278935185185185</v>
      </c>
      <c r="AL83" s="7">
        <f t="shared" ca="1" si="59"/>
        <v>14</v>
      </c>
      <c r="AM83" s="8">
        <f t="shared" ca="1" si="60"/>
        <v>1.6203703703703703E-4</v>
      </c>
      <c r="AN83" s="8">
        <f t="shared" ca="1" si="61"/>
        <v>0.55295138888888884</v>
      </c>
      <c r="AO83" s="7" t="s">
        <v>74</v>
      </c>
      <c r="AP83" s="1">
        <f t="shared" ca="1" si="87"/>
        <v>0</v>
      </c>
      <c r="AQ83" s="1">
        <f t="shared" ca="1" si="47"/>
        <v>1.4351851851851852E-3</v>
      </c>
      <c r="AR83">
        <f t="shared" ca="1" si="62"/>
        <v>1</v>
      </c>
      <c r="AS83" s="33">
        <f t="shared" ca="1" si="88"/>
        <v>0</v>
      </c>
      <c r="AT83" s="33">
        <f t="shared" ca="1" si="63"/>
        <v>1.4351851851851852E-3</v>
      </c>
      <c r="AX83">
        <f t="shared" si="89"/>
        <v>79</v>
      </c>
      <c r="AY83" s="34">
        <v>1.8265335648148112E-5</v>
      </c>
      <c r="BF83" s="34">
        <f t="shared" si="90"/>
        <v>8.651447205857015E-5</v>
      </c>
      <c r="BG83">
        <v>2</v>
      </c>
    </row>
    <row r="84" spans="1:59">
      <c r="A84" s="2">
        <f t="shared" ca="1" si="48"/>
        <v>138</v>
      </c>
      <c r="B84" s="1">
        <f t="shared" ca="1" si="49"/>
        <v>1.5972222222222223E-3</v>
      </c>
      <c r="C84" s="5">
        <f t="shared" ca="1" si="64"/>
        <v>0.55311342592592583</v>
      </c>
      <c r="D84" s="18">
        <f t="shared" ca="1" si="46"/>
        <v>0.55311342592592583</v>
      </c>
      <c r="E84" s="21">
        <f t="shared" ca="1" si="65"/>
        <v>0</v>
      </c>
      <c r="F84" s="18">
        <f t="shared" ca="1" si="66"/>
        <v>0.55311342592592583</v>
      </c>
      <c r="G84" s="17">
        <f t="shared" ca="1" si="50"/>
        <v>16</v>
      </c>
      <c r="H84" s="18">
        <f t="shared" ca="1" si="67"/>
        <v>1.8518518518518518E-4</v>
      </c>
      <c r="I84" s="18">
        <f t="shared" ca="1" si="68"/>
        <v>0.55329861111111101</v>
      </c>
      <c r="J84" s="16">
        <f t="shared" ca="1" si="69"/>
        <v>0.55329861111111101</v>
      </c>
      <c r="K84" s="23">
        <f t="shared" ca="1" si="70"/>
        <v>0</v>
      </c>
      <c r="L84" s="16">
        <f t="shared" ca="1" si="71"/>
        <v>0.55329861111111101</v>
      </c>
      <c r="M84" s="15">
        <f t="shared" ca="1" si="51"/>
        <v>31</v>
      </c>
      <c r="N84" s="16">
        <f t="shared" ca="1" si="52"/>
        <v>3.5879629629629629E-4</v>
      </c>
      <c r="O84" s="16">
        <f t="shared" ca="1" si="72"/>
        <v>0.55365740740740732</v>
      </c>
      <c r="P84" s="14">
        <f t="shared" ca="1" si="73"/>
        <v>0.55365740740740732</v>
      </c>
      <c r="Q84" s="23">
        <f t="shared" ca="1" si="74"/>
        <v>0</v>
      </c>
      <c r="R84" s="14">
        <f t="shared" ca="1" si="75"/>
        <v>0.55365740740740732</v>
      </c>
      <c r="S84" s="13">
        <f t="shared" ca="1" si="53"/>
        <v>23</v>
      </c>
      <c r="T84" s="14">
        <f t="shared" ca="1" si="54"/>
        <v>2.6620370370370372E-4</v>
      </c>
      <c r="U84" s="14">
        <f t="shared" ca="1" si="76"/>
        <v>0.55392361111111099</v>
      </c>
      <c r="V84" s="12">
        <f t="shared" ca="1" si="77"/>
        <v>0.55392361111111099</v>
      </c>
      <c r="W84" s="23">
        <f t="shared" ca="1" si="78"/>
        <v>0</v>
      </c>
      <c r="X84" s="12">
        <f t="shared" ca="1" si="79"/>
        <v>0.55392361111111099</v>
      </c>
      <c r="Y84" s="11">
        <f t="shared" ca="1" si="55"/>
        <v>23</v>
      </c>
      <c r="Z84" s="12">
        <f t="shared" ca="1" si="56"/>
        <v>2.6620370370370372E-4</v>
      </c>
      <c r="AA84" s="12">
        <f t="shared" ca="1" si="80"/>
        <v>0.55418981481481466</v>
      </c>
      <c r="AB84" s="10">
        <f t="shared" ca="1" si="81"/>
        <v>0.55418981481481466</v>
      </c>
      <c r="AC84" s="23">
        <f t="shared" ca="1" si="82"/>
        <v>0</v>
      </c>
      <c r="AD84" s="10">
        <f t="shared" ca="1" si="83"/>
        <v>0.55418981481481466</v>
      </c>
      <c r="AE84" s="9">
        <f t="shared" ca="1" si="57"/>
        <v>5</v>
      </c>
      <c r="AF84" s="10">
        <f t="shared" ca="1" si="58"/>
        <v>5.7870370370370373E-5</v>
      </c>
      <c r="AG84" s="10">
        <f t="shared" ca="1" si="84"/>
        <v>0.55424768518518508</v>
      </c>
      <c r="AH84" s="9" t="s">
        <v>73</v>
      </c>
      <c r="AI84" s="8">
        <f t="shared" ca="1" si="85"/>
        <v>0.55424768518518508</v>
      </c>
      <c r="AJ84" s="23">
        <f t="shared" ca="1" si="86"/>
        <v>0</v>
      </c>
      <c r="AK84" s="8">
        <f t="shared" ca="1" si="91"/>
        <v>0.55424768518518508</v>
      </c>
      <c r="AL84" s="7">
        <f t="shared" ca="1" si="59"/>
        <v>19</v>
      </c>
      <c r="AM84" s="8">
        <f t="shared" ca="1" si="60"/>
        <v>2.199074074074074E-4</v>
      </c>
      <c r="AN84" s="8">
        <f t="shared" ca="1" si="61"/>
        <v>0.55446759259259248</v>
      </c>
      <c r="AO84" s="7" t="s">
        <v>74</v>
      </c>
      <c r="AP84" s="1">
        <f t="shared" ca="1" si="87"/>
        <v>0</v>
      </c>
      <c r="AQ84" s="1">
        <f t="shared" ca="1" si="47"/>
        <v>1.3541666666666665E-3</v>
      </c>
      <c r="AR84">
        <f t="shared" ca="1" si="62"/>
        <v>1</v>
      </c>
      <c r="AS84" s="33">
        <f t="shared" ca="1" si="88"/>
        <v>0</v>
      </c>
      <c r="AT84" s="33">
        <f t="shared" ca="1" si="63"/>
        <v>1.3541666666666665E-3</v>
      </c>
      <c r="AX84">
        <f t="shared" si="89"/>
        <v>80</v>
      </c>
      <c r="AY84" s="34">
        <v>2.3682336182339031E-5</v>
      </c>
      <c r="BF84" s="34">
        <f t="shared" si="90"/>
        <v>8.7447091181925581E-5</v>
      </c>
      <c r="BG84">
        <v>0</v>
      </c>
    </row>
    <row r="85" spans="1:59">
      <c r="A85" s="2">
        <f t="shared" ca="1" si="48"/>
        <v>131</v>
      </c>
      <c r="B85" s="1">
        <f t="shared" ca="1" si="49"/>
        <v>1.5162037037037036E-3</v>
      </c>
      <c r="C85" s="5">
        <f t="shared" ca="1" si="64"/>
        <v>0.55462962962962958</v>
      </c>
      <c r="D85" s="18">
        <f t="shared" ca="1" si="46"/>
        <v>0.55462962962962958</v>
      </c>
      <c r="E85" s="21">
        <f t="shared" ca="1" si="65"/>
        <v>0</v>
      </c>
      <c r="F85" s="18">
        <f t="shared" ca="1" si="66"/>
        <v>0.55462962962962958</v>
      </c>
      <c r="G85" s="17">
        <f t="shared" ca="1" si="50"/>
        <v>15</v>
      </c>
      <c r="H85" s="18">
        <f t="shared" ca="1" si="67"/>
        <v>1.7361111111111112E-4</v>
      </c>
      <c r="I85" s="18">
        <f t="shared" ca="1" si="68"/>
        <v>0.55480324074074072</v>
      </c>
      <c r="J85" s="16">
        <f t="shared" ca="1" si="69"/>
        <v>0.55480324074074072</v>
      </c>
      <c r="K85" s="23">
        <f t="shared" ca="1" si="70"/>
        <v>0</v>
      </c>
      <c r="L85" s="16">
        <f t="shared" ca="1" si="71"/>
        <v>0.55480324074074072</v>
      </c>
      <c r="M85" s="15">
        <f t="shared" ca="1" si="51"/>
        <v>8</v>
      </c>
      <c r="N85" s="16">
        <f t="shared" ca="1" si="52"/>
        <v>9.2592592592592588E-5</v>
      </c>
      <c r="O85" s="16">
        <f t="shared" ca="1" si="72"/>
        <v>0.55489583333333337</v>
      </c>
      <c r="P85" s="14">
        <f t="shared" ca="1" si="73"/>
        <v>0.55489583333333337</v>
      </c>
      <c r="Q85" s="23">
        <f t="shared" ca="1" si="74"/>
        <v>0</v>
      </c>
      <c r="R85" s="14">
        <f t="shared" ca="1" si="75"/>
        <v>0.55489583333333337</v>
      </c>
      <c r="S85" s="13">
        <f t="shared" ca="1" si="53"/>
        <v>22</v>
      </c>
      <c r="T85" s="14">
        <f t="shared" ca="1" si="54"/>
        <v>2.5462962962962961E-4</v>
      </c>
      <c r="U85" s="14">
        <f t="shared" ca="1" si="76"/>
        <v>0.555150462962963</v>
      </c>
      <c r="V85" s="12">
        <f t="shared" ca="1" si="77"/>
        <v>0.555150462962963</v>
      </c>
      <c r="W85" s="23">
        <f t="shared" ca="1" si="78"/>
        <v>0</v>
      </c>
      <c r="X85" s="12">
        <f t="shared" ca="1" si="79"/>
        <v>0.555150462962963</v>
      </c>
      <c r="Y85" s="11">
        <f t="shared" ca="1" si="55"/>
        <v>27</v>
      </c>
      <c r="Z85" s="12">
        <f t="shared" ca="1" si="56"/>
        <v>3.1250000000000001E-4</v>
      </c>
      <c r="AA85" s="12">
        <f t="shared" ca="1" si="80"/>
        <v>0.55546296296296305</v>
      </c>
      <c r="AB85" s="10">
        <f t="shared" ca="1" si="81"/>
        <v>0.55546296296296305</v>
      </c>
      <c r="AC85" s="23">
        <f t="shared" ca="1" si="82"/>
        <v>0</v>
      </c>
      <c r="AD85" s="10">
        <f t="shared" ca="1" si="83"/>
        <v>0.55546296296296305</v>
      </c>
      <c r="AE85" s="9">
        <f t="shared" ca="1" si="57"/>
        <v>12</v>
      </c>
      <c r="AF85" s="10">
        <f t="shared" ca="1" si="58"/>
        <v>1.3888888888888889E-4</v>
      </c>
      <c r="AG85" s="10">
        <f t="shared" ca="1" si="84"/>
        <v>0.55560185185185196</v>
      </c>
      <c r="AH85" s="9" t="s">
        <v>73</v>
      </c>
      <c r="AI85" s="8">
        <f t="shared" ca="1" si="85"/>
        <v>0.55560185185185196</v>
      </c>
      <c r="AJ85" s="23">
        <f t="shared" ca="1" si="86"/>
        <v>0</v>
      </c>
      <c r="AK85" s="8">
        <f t="shared" ca="1" si="91"/>
        <v>0.55560185185185196</v>
      </c>
      <c r="AL85" s="7">
        <f t="shared" ca="1" si="59"/>
        <v>19</v>
      </c>
      <c r="AM85" s="8">
        <f t="shared" ca="1" si="60"/>
        <v>2.199074074074074E-4</v>
      </c>
      <c r="AN85" s="8">
        <f t="shared" ca="1" si="61"/>
        <v>0.55582175925925936</v>
      </c>
      <c r="AO85" s="7" t="s">
        <v>74</v>
      </c>
      <c r="AP85" s="1">
        <f t="shared" ca="1" si="87"/>
        <v>0</v>
      </c>
      <c r="AQ85" s="1">
        <f t="shared" ca="1" si="47"/>
        <v>1.1921296296296298E-3</v>
      </c>
      <c r="AR85">
        <f t="shared" ca="1" si="62"/>
        <v>1</v>
      </c>
      <c r="AS85" s="33">
        <f t="shared" ca="1" si="88"/>
        <v>0</v>
      </c>
      <c r="AT85" s="33">
        <f t="shared" ca="1" si="63"/>
        <v>1.1921296296296298E-3</v>
      </c>
      <c r="AX85">
        <f t="shared" si="89"/>
        <v>81</v>
      </c>
      <c r="AY85" s="34">
        <v>4.9261083743843228E-5</v>
      </c>
      <c r="BF85" s="34">
        <f t="shared" si="90"/>
        <v>8.8379710305281012E-5</v>
      </c>
      <c r="BG85">
        <v>1</v>
      </c>
    </row>
    <row r="86" spans="1:59">
      <c r="A86" s="2">
        <f t="shared" ca="1" si="48"/>
        <v>86</v>
      </c>
      <c r="B86" s="1">
        <f t="shared" ca="1" si="49"/>
        <v>9.9537037037037042E-4</v>
      </c>
      <c r="C86" s="5">
        <f t="shared" ca="1" si="64"/>
        <v>0.55562499999999992</v>
      </c>
      <c r="D86" s="18">
        <f t="shared" ca="1" si="46"/>
        <v>0.55562499999999992</v>
      </c>
      <c r="E86" s="21">
        <f t="shared" ca="1" si="65"/>
        <v>0</v>
      </c>
      <c r="F86" s="18">
        <f t="shared" ca="1" si="66"/>
        <v>0.55562499999999992</v>
      </c>
      <c r="G86" s="17">
        <f t="shared" ca="1" si="50"/>
        <v>6</v>
      </c>
      <c r="H86" s="18">
        <f t="shared" ca="1" si="67"/>
        <v>6.9444444444444444E-5</v>
      </c>
      <c r="I86" s="18">
        <f t="shared" ca="1" si="68"/>
        <v>0.55569444444444438</v>
      </c>
      <c r="J86" s="16">
        <f t="shared" ca="1" si="69"/>
        <v>0.55569444444444438</v>
      </c>
      <c r="K86" s="23">
        <f t="shared" ca="1" si="70"/>
        <v>0</v>
      </c>
      <c r="L86" s="16">
        <f t="shared" ca="1" si="71"/>
        <v>0.55569444444444438</v>
      </c>
      <c r="M86" s="15">
        <f t="shared" ca="1" si="51"/>
        <v>14</v>
      </c>
      <c r="N86" s="16">
        <f t="shared" ca="1" si="52"/>
        <v>1.6203703703703703E-4</v>
      </c>
      <c r="O86" s="16">
        <f t="shared" ca="1" si="72"/>
        <v>0.55585648148148137</v>
      </c>
      <c r="P86" s="14">
        <f t="shared" ca="1" si="73"/>
        <v>0.55585648148148137</v>
      </c>
      <c r="Q86" s="23">
        <f t="shared" ca="1" si="74"/>
        <v>0</v>
      </c>
      <c r="R86" s="14">
        <f t="shared" ca="1" si="75"/>
        <v>0.55585648148148137</v>
      </c>
      <c r="S86" s="13">
        <f t="shared" ca="1" si="53"/>
        <v>12</v>
      </c>
      <c r="T86" s="14">
        <f t="shared" ca="1" si="54"/>
        <v>1.3888888888888889E-4</v>
      </c>
      <c r="U86" s="14">
        <f t="shared" ca="1" si="76"/>
        <v>0.55599537037037028</v>
      </c>
      <c r="V86" s="12">
        <f t="shared" ca="1" si="77"/>
        <v>0.55599537037037028</v>
      </c>
      <c r="W86" s="23">
        <f t="shared" ca="1" si="78"/>
        <v>0</v>
      </c>
      <c r="X86" s="12">
        <f t="shared" ca="1" si="79"/>
        <v>0.55599537037037028</v>
      </c>
      <c r="Y86" s="11">
        <f t="shared" ca="1" si="55"/>
        <v>23</v>
      </c>
      <c r="Z86" s="12">
        <f t="shared" ca="1" si="56"/>
        <v>2.6620370370370372E-4</v>
      </c>
      <c r="AA86" s="12">
        <f t="shared" ca="1" si="80"/>
        <v>0.55626157407407395</v>
      </c>
      <c r="AB86" s="10">
        <f t="shared" ca="1" si="81"/>
        <v>0.55626157407407395</v>
      </c>
      <c r="AC86" s="23">
        <f t="shared" ca="1" si="82"/>
        <v>0</v>
      </c>
      <c r="AD86" s="10">
        <f t="shared" ca="1" si="83"/>
        <v>0.55626157407407395</v>
      </c>
      <c r="AE86" s="9">
        <f t="shared" ca="1" si="57"/>
        <v>15</v>
      </c>
      <c r="AF86" s="10">
        <f t="shared" ca="1" si="58"/>
        <v>1.7361111111111112E-4</v>
      </c>
      <c r="AG86" s="10">
        <f t="shared" ca="1" si="84"/>
        <v>0.55643518518518509</v>
      </c>
      <c r="AH86" s="9" t="s">
        <v>73</v>
      </c>
      <c r="AI86" s="8">
        <f t="shared" ca="1" si="85"/>
        <v>0.55643518518518509</v>
      </c>
      <c r="AJ86" s="23">
        <f t="shared" ca="1" si="86"/>
        <v>0</v>
      </c>
      <c r="AK86" s="8">
        <f t="shared" ca="1" si="91"/>
        <v>0.55643518518518509</v>
      </c>
      <c r="AL86" s="7">
        <f t="shared" ca="1" si="59"/>
        <v>20</v>
      </c>
      <c r="AM86" s="8">
        <f t="shared" ca="1" si="60"/>
        <v>2.3148148148148149E-4</v>
      </c>
      <c r="AN86" s="8">
        <f t="shared" ca="1" si="61"/>
        <v>0.55666666666666653</v>
      </c>
      <c r="AO86" s="7" t="s">
        <v>74</v>
      </c>
      <c r="AP86" s="1">
        <f t="shared" ca="1" si="87"/>
        <v>0</v>
      </c>
      <c r="AQ86" s="1">
        <f t="shared" ca="1" si="47"/>
        <v>1.0416666666666667E-3</v>
      </c>
      <c r="AR86">
        <f t="shared" ca="1" si="62"/>
        <v>1</v>
      </c>
      <c r="AS86" s="33">
        <f t="shared" ca="1" si="88"/>
        <v>0</v>
      </c>
      <c r="AT86" s="33">
        <f t="shared" ca="1" si="63"/>
        <v>1.0416666666666667E-3</v>
      </c>
      <c r="AX86">
        <f t="shared" si="89"/>
        <v>82</v>
      </c>
      <c r="AY86" s="34">
        <v>3.822412155745451E-5</v>
      </c>
      <c r="BF86" s="34">
        <f t="shared" si="90"/>
        <v>8.9312329428636444E-5</v>
      </c>
      <c r="BG86">
        <v>0</v>
      </c>
    </row>
    <row r="87" spans="1:59">
      <c r="A87" s="2">
        <f t="shared" ca="1" si="48"/>
        <v>114</v>
      </c>
      <c r="B87" s="1">
        <f t="shared" ca="1" si="49"/>
        <v>1.3194444444444445E-3</v>
      </c>
      <c r="C87" s="5">
        <f t="shared" ca="1" si="64"/>
        <v>0.55694444444444435</v>
      </c>
      <c r="D87" s="18">
        <f t="shared" ca="1" si="46"/>
        <v>0.55694444444444435</v>
      </c>
      <c r="E87" s="21">
        <f t="shared" ca="1" si="65"/>
        <v>0</v>
      </c>
      <c r="F87" s="18">
        <f t="shared" ca="1" si="66"/>
        <v>0.55694444444444435</v>
      </c>
      <c r="G87" s="17">
        <f t="shared" ca="1" si="50"/>
        <v>8</v>
      </c>
      <c r="H87" s="18">
        <f t="shared" ca="1" si="67"/>
        <v>9.2592592592592588E-5</v>
      </c>
      <c r="I87" s="18">
        <f t="shared" ca="1" si="68"/>
        <v>0.557037037037037</v>
      </c>
      <c r="J87" s="16">
        <f t="shared" ca="1" si="69"/>
        <v>0.557037037037037</v>
      </c>
      <c r="K87" s="23">
        <f t="shared" ca="1" si="70"/>
        <v>0</v>
      </c>
      <c r="L87" s="16">
        <f t="shared" ca="1" si="71"/>
        <v>0.557037037037037</v>
      </c>
      <c r="M87" s="15">
        <f t="shared" ca="1" si="51"/>
        <v>28</v>
      </c>
      <c r="N87" s="16">
        <f t="shared" ca="1" si="52"/>
        <v>3.2407407407407406E-4</v>
      </c>
      <c r="O87" s="16">
        <f t="shared" ca="1" si="72"/>
        <v>0.55736111111111108</v>
      </c>
      <c r="P87" s="14">
        <f t="shared" ca="1" si="73"/>
        <v>0.55736111111111108</v>
      </c>
      <c r="Q87" s="23">
        <f t="shared" ca="1" si="74"/>
        <v>0</v>
      </c>
      <c r="R87" s="14">
        <f t="shared" ca="1" si="75"/>
        <v>0.55736111111111108</v>
      </c>
      <c r="S87" s="13">
        <f t="shared" ca="1" si="53"/>
        <v>24</v>
      </c>
      <c r="T87" s="14">
        <f t="shared" ca="1" si="54"/>
        <v>2.7777777777777778E-4</v>
      </c>
      <c r="U87" s="14">
        <f t="shared" ca="1" si="76"/>
        <v>0.55763888888888891</v>
      </c>
      <c r="V87" s="12">
        <f t="shared" ca="1" si="77"/>
        <v>0.55763888888888891</v>
      </c>
      <c r="W87" s="23">
        <f t="shared" ca="1" si="78"/>
        <v>0</v>
      </c>
      <c r="X87" s="12">
        <f t="shared" ca="1" si="79"/>
        <v>0.55763888888888891</v>
      </c>
      <c r="Y87" s="11">
        <f t="shared" ca="1" si="55"/>
        <v>42</v>
      </c>
      <c r="Z87" s="12">
        <f t="shared" ca="1" si="56"/>
        <v>4.861111111111111E-4</v>
      </c>
      <c r="AA87" s="12">
        <f t="shared" ca="1" si="80"/>
        <v>0.55812499999999998</v>
      </c>
      <c r="AB87" s="10">
        <f t="shared" ca="1" si="81"/>
        <v>0.55812499999999998</v>
      </c>
      <c r="AC87" s="23">
        <f t="shared" ca="1" si="82"/>
        <v>0</v>
      </c>
      <c r="AD87" s="10">
        <f t="shared" ca="1" si="83"/>
        <v>0.55812499999999998</v>
      </c>
      <c r="AE87" s="9">
        <f t="shared" ca="1" si="57"/>
        <v>6</v>
      </c>
      <c r="AF87" s="10">
        <f t="shared" ca="1" si="58"/>
        <v>6.9444444444444444E-5</v>
      </c>
      <c r="AG87" s="10">
        <f t="shared" ca="1" si="84"/>
        <v>0.55819444444444444</v>
      </c>
      <c r="AH87" s="9" t="s">
        <v>73</v>
      </c>
      <c r="AI87" s="8">
        <f t="shared" ca="1" si="85"/>
        <v>0.55819444444444444</v>
      </c>
      <c r="AJ87" s="23">
        <f t="shared" ca="1" si="86"/>
        <v>0</v>
      </c>
      <c r="AK87" s="8">
        <f t="shared" ca="1" si="91"/>
        <v>0.55819444444444444</v>
      </c>
      <c r="AL87" s="7">
        <f t="shared" ca="1" si="59"/>
        <v>14</v>
      </c>
      <c r="AM87" s="8">
        <f t="shared" ca="1" si="60"/>
        <v>1.6203703703703703E-4</v>
      </c>
      <c r="AN87" s="8">
        <f t="shared" ca="1" si="61"/>
        <v>0.55835648148148143</v>
      </c>
      <c r="AO87" s="7" t="s">
        <v>74</v>
      </c>
      <c r="AP87" s="1">
        <f t="shared" ca="1" si="87"/>
        <v>0</v>
      </c>
      <c r="AQ87" s="1">
        <f t="shared" ca="1" si="47"/>
        <v>1.4120370370370372E-3</v>
      </c>
      <c r="AR87">
        <f t="shared" ca="1" si="62"/>
        <v>1</v>
      </c>
      <c r="AS87" s="33">
        <f t="shared" ca="1" si="88"/>
        <v>0</v>
      </c>
      <c r="AT87" s="33">
        <f t="shared" ca="1" si="63"/>
        <v>1.4120370370370372E-3</v>
      </c>
      <c r="AX87">
        <f t="shared" si="89"/>
        <v>83</v>
      </c>
      <c r="AY87" s="34">
        <v>6.3802810348036039E-5</v>
      </c>
      <c r="BF87" s="34">
        <f t="shared" si="90"/>
        <v>9.0244948551991875E-5</v>
      </c>
      <c r="BG87">
        <v>0</v>
      </c>
    </row>
    <row r="88" spans="1:59">
      <c r="A88" s="2">
        <f t="shared" ca="1" si="48"/>
        <v>56</v>
      </c>
      <c r="B88" s="1">
        <f t="shared" ca="1" si="49"/>
        <v>6.4814814814814813E-4</v>
      </c>
      <c r="C88" s="5">
        <f t="shared" ca="1" si="64"/>
        <v>0.55759259259259253</v>
      </c>
      <c r="D88" s="18">
        <f t="shared" ca="1" si="46"/>
        <v>0.55759259259259253</v>
      </c>
      <c r="E88" s="21">
        <f t="shared" ca="1" si="65"/>
        <v>0</v>
      </c>
      <c r="F88" s="18">
        <f t="shared" ca="1" si="66"/>
        <v>0.55759259259259253</v>
      </c>
      <c r="G88" s="17">
        <f t="shared" ca="1" si="50"/>
        <v>12</v>
      </c>
      <c r="H88" s="18">
        <f t="shared" ca="1" si="67"/>
        <v>1.3888888888888889E-4</v>
      </c>
      <c r="I88" s="18">
        <f t="shared" ca="1" si="68"/>
        <v>0.55773148148148144</v>
      </c>
      <c r="J88" s="16">
        <f t="shared" ca="1" si="69"/>
        <v>0.55773148148148144</v>
      </c>
      <c r="K88" s="23">
        <f t="shared" ca="1" si="70"/>
        <v>0</v>
      </c>
      <c r="L88" s="16">
        <f t="shared" ca="1" si="71"/>
        <v>0.55773148148148144</v>
      </c>
      <c r="M88" s="15">
        <f t="shared" ca="1" si="51"/>
        <v>29</v>
      </c>
      <c r="N88" s="16">
        <f t="shared" ca="1" si="52"/>
        <v>3.3564814814814812E-4</v>
      </c>
      <c r="O88" s="16">
        <f t="shared" ca="1" si="72"/>
        <v>0.55806712962962957</v>
      </c>
      <c r="P88" s="14">
        <f t="shared" ca="1" si="73"/>
        <v>0.55806712962962957</v>
      </c>
      <c r="Q88" s="23">
        <f t="shared" ca="1" si="74"/>
        <v>0</v>
      </c>
      <c r="R88" s="14">
        <f t="shared" ca="1" si="75"/>
        <v>0.55806712962962957</v>
      </c>
      <c r="S88" s="13">
        <f t="shared" ca="1" si="53"/>
        <v>34</v>
      </c>
      <c r="T88" s="14">
        <f t="shared" ca="1" si="54"/>
        <v>3.9351851851851852E-4</v>
      </c>
      <c r="U88" s="14">
        <f t="shared" ca="1" si="76"/>
        <v>0.55846064814814811</v>
      </c>
      <c r="V88" s="12">
        <f t="shared" ca="1" si="77"/>
        <v>0.55846064814814811</v>
      </c>
      <c r="W88" s="23">
        <f t="shared" ca="1" si="78"/>
        <v>0</v>
      </c>
      <c r="X88" s="12">
        <f t="shared" ca="1" si="79"/>
        <v>0.55846064814814811</v>
      </c>
      <c r="Y88" s="11">
        <f t="shared" ca="1" si="55"/>
        <v>42</v>
      </c>
      <c r="Z88" s="12">
        <f t="shared" ca="1" si="56"/>
        <v>4.861111111111111E-4</v>
      </c>
      <c r="AA88" s="12">
        <f t="shared" ca="1" si="80"/>
        <v>0.55894675925925918</v>
      </c>
      <c r="AB88" s="10">
        <f t="shared" ca="1" si="81"/>
        <v>0.55894675925925918</v>
      </c>
      <c r="AC88" s="23">
        <f t="shared" ca="1" si="82"/>
        <v>0</v>
      </c>
      <c r="AD88" s="10">
        <f t="shared" ca="1" si="83"/>
        <v>0.55894675925925918</v>
      </c>
      <c r="AE88" s="9">
        <f t="shared" ca="1" si="57"/>
        <v>14</v>
      </c>
      <c r="AF88" s="10">
        <f t="shared" ca="1" si="58"/>
        <v>1.6203703703703703E-4</v>
      </c>
      <c r="AG88" s="10">
        <f t="shared" ca="1" si="84"/>
        <v>0.55910879629629617</v>
      </c>
      <c r="AH88" s="9" t="s">
        <v>73</v>
      </c>
      <c r="AI88" s="8">
        <f t="shared" ca="1" si="85"/>
        <v>0.55910879629629617</v>
      </c>
      <c r="AJ88" s="23">
        <f t="shared" ca="1" si="86"/>
        <v>0</v>
      </c>
      <c r="AK88" s="8">
        <f t="shared" ca="1" si="91"/>
        <v>0.55910879629629617</v>
      </c>
      <c r="AL88" s="7">
        <f t="shared" ca="1" si="59"/>
        <v>19</v>
      </c>
      <c r="AM88" s="8">
        <f t="shared" ca="1" si="60"/>
        <v>2.199074074074074E-4</v>
      </c>
      <c r="AN88" s="8">
        <f t="shared" ca="1" si="61"/>
        <v>0.55932870370370358</v>
      </c>
      <c r="AO88" s="7" t="s">
        <v>74</v>
      </c>
      <c r="AP88" s="1">
        <f t="shared" ca="1" si="87"/>
        <v>0</v>
      </c>
      <c r="AQ88" s="1">
        <f t="shared" ca="1" si="47"/>
        <v>1.736111111111111E-3</v>
      </c>
      <c r="AR88">
        <f t="shared" ca="1" si="62"/>
        <v>1</v>
      </c>
      <c r="AS88" s="33">
        <f t="shared" ca="1" si="88"/>
        <v>0</v>
      </c>
      <c r="AT88" s="33">
        <f t="shared" ca="1" si="63"/>
        <v>1.736111111111111E-3</v>
      </c>
      <c r="AX88">
        <f t="shared" si="89"/>
        <v>84</v>
      </c>
      <c r="AY88" s="34">
        <v>5.0075585789869327E-5</v>
      </c>
      <c r="BF88" s="34">
        <f t="shared" si="90"/>
        <v>9.1177567675347306E-5</v>
      </c>
      <c r="BG88">
        <v>0</v>
      </c>
    </row>
    <row r="89" spans="1:59">
      <c r="A89" s="2">
        <f t="shared" ca="1" si="48"/>
        <v>57</v>
      </c>
      <c r="B89" s="1">
        <f t="shared" ca="1" si="49"/>
        <v>6.5972222222222224E-4</v>
      </c>
      <c r="C89" s="5">
        <f t="shared" ca="1" si="64"/>
        <v>0.55825231481481474</v>
      </c>
      <c r="D89" s="18">
        <f t="shared" ca="1" si="46"/>
        <v>0.55825231481481474</v>
      </c>
      <c r="E89" s="21">
        <f t="shared" ca="1" si="65"/>
        <v>0</v>
      </c>
      <c r="F89" s="18">
        <f t="shared" ca="1" si="66"/>
        <v>0.55825231481481474</v>
      </c>
      <c r="G89" s="17">
        <f t="shared" ca="1" si="50"/>
        <v>10</v>
      </c>
      <c r="H89" s="18">
        <f t="shared" ca="1" si="67"/>
        <v>1.1574074074074075E-4</v>
      </c>
      <c r="I89" s="18">
        <f t="shared" ca="1" si="68"/>
        <v>0.55836805555555546</v>
      </c>
      <c r="J89" s="16">
        <f t="shared" ca="1" si="69"/>
        <v>0.55836805555555546</v>
      </c>
      <c r="K89" s="23">
        <f t="shared" ca="1" si="70"/>
        <v>0</v>
      </c>
      <c r="L89" s="16">
        <f t="shared" ca="1" si="71"/>
        <v>0.55836805555555546</v>
      </c>
      <c r="M89" s="15">
        <f t="shared" ca="1" si="51"/>
        <v>14</v>
      </c>
      <c r="N89" s="16">
        <f t="shared" ca="1" si="52"/>
        <v>1.6203703703703703E-4</v>
      </c>
      <c r="O89" s="16">
        <f t="shared" ca="1" si="72"/>
        <v>0.55853009259259245</v>
      </c>
      <c r="P89" s="14">
        <f t="shared" ca="1" si="73"/>
        <v>0.55853009259259245</v>
      </c>
      <c r="Q89" s="23">
        <f t="shared" ca="1" si="74"/>
        <v>0</v>
      </c>
      <c r="R89" s="14">
        <f t="shared" ca="1" si="75"/>
        <v>0.55853009259259245</v>
      </c>
      <c r="S89" s="13">
        <f t="shared" ca="1" si="53"/>
        <v>31</v>
      </c>
      <c r="T89" s="14">
        <f t="shared" ca="1" si="54"/>
        <v>3.5879629629629629E-4</v>
      </c>
      <c r="U89" s="14">
        <f t="shared" ca="1" si="76"/>
        <v>0.55888888888888877</v>
      </c>
      <c r="V89" s="12">
        <f t="shared" ca="1" si="77"/>
        <v>0.55888888888888877</v>
      </c>
      <c r="W89" s="23">
        <f t="shared" ca="1" si="78"/>
        <v>5.7870370370416424E-5</v>
      </c>
      <c r="X89" s="12">
        <f t="shared" ca="1" si="79"/>
        <v>0.55894675925925918</v>
      </c>
      <c r="Y89" s="11">
        <f t="shared" ca="1" si="55"/>
        <v>41</v>
      </c>
      <c r="Z89" s="12">
        <f t="shared" ca="1" si="56"/>
        <v>4.7453703703703704E-4</v>
      </c>
      <c r="AA89" s="12">
        <f t="shared" ca="1" si="80"/>
        <v>0.55942129629629622</v>
      </c>
      <c r="AB89" s="10">
        <f t="shared" ca="1" si="81"/>
        <v>0.55942129629629622</v>
      </c>
      <c r="AC89" s="23">
        <f t="shared" ca="1" si="82"/>
        <v>0</v>
      </c>
      <c r="AD89" s="10">
        <f t="shared" ca="1" si="83"/>
        <v>0.55942129629629622</v>
      </c>
      <c r="AE89" s="9">
        <f t="shared" ca="1" si="57"/>
        <v>43</v>
      </c>
      <c r="AF89" s="10">
        <f t="shared" ca="1" si="58"/>
        <v>4.9768518518518521E-4</v>
      </c>
      <c r="AG89" s="10">
        <f t="shared" ca="1" si="84"/>
        <v>0.55991898148148145</v>
      </c>
      <c r="AH89" s="9" t="s">
        <v>69</v>
      </c>
      <c r="AI89" s="8">
        <f t="shared" ca="1" si="85"/>
        <v>0.55991898148148145</v>
      </c>
      <c r="AJ89" s="23">
        <f t="shared" ca="1" si="86"/>
        <v>0</v>
      </c>
      <c r="AK89" s="8">
        <f t="shared" ca="1" si="91"/>
        <v>0.55991898148148145</v>
      </c>
      <c r="AL89" s="7">
        <f t="shared" ca="1" si="59"/>
        <v>25</v>
      </c>
      <c r="AM89" s="8">
        <f t="shared" ca="1" si="60"/>
        <v>2.8935185185185184E-4</v>
      </c>
      <c r="AN89" s="8">
        <f t="shared" ca="1" si="61"/>
        <v>0.56020833333333331</v>
      </c>
      <c r="AO89" s="7" t="s">
        <v>74</v>
      </c>
      <c r="AP89" s="1">
        <f t="shared" ca="1" si="87"/>
        <v>5.7870370370416424E-5</v>
      </c>
      <c r="AQ89" s="1">
        <f t="shared" ca="1" si="47"/>
        <v>1.8981481481481482E-3</v>
      </c>
      <c r="AR89">
        <f t="shared" ca="1" si="62"/>
        <v>1</v>
      </c>
      <c r="AS89" s="33">
        <f t="shared" ca="1" si="88"/>
        <v>5.7870370370416424E-5</v>
      </c>
      <c r="AT89" s="33">
        <f t="shared" ca="1" si="63"/>
        <v>1.8981481481481482E-3</v>
      </c>
      <c r="AX89">
        <f t="shared" si="89"/>
        <v>85</v>
      </c>
      <c r="AY89" s="34">
        <v>4.1831171272798048E-5</v>
      </c>
      <c r="BF89" s="34">
        <f t="shared" si="90"/>
        <v>9.2110186798702738E-5</v>
      </c>
      <c r="BG89">
        <v>0</v>
      </c>
    </row>
    <row r="90" spans="1:59">
      <c r="A90" s="2">
        <f t="shared" ca="1" si="48"/>
        <v>36</v>
      </c>
      <c r="B90" s="1">
        <f t="shared" ca="1" si="49"/>
        <v>4.1666666666666669E-4</v>
      </c>
      <c r="C90" s="5">
        <f t="shared" ca="1" si="64"/>
        <v>0.55866898148148136</v>
      </c>
      <c r="D90" s="18">
        <f t="shared" ca="1" si="46"/>
        <v>0.55866898148148136</v>
      </c>
      <c r="E90" s="21">
        <f t="shared" ca="1" si="65"/>
        <v>0</v>
      </c>
      <c r="F90" s="18">
        <f t="shared" ca="1" si="66"/>
        <v>0.55866898148148136</v>
      </c>
      <c r="G90" s="17">
        <f t="shared" ca="1" si="50"/>
        <v>9</v>
      </c>
      <c r="H90" s="18">
        <f t="shared" ca="1" si="67"/>
        <v>1.0416666666666667E-4</v>
      </c>
      <c r="I90" s="18">
        <f t="shared" ca="1" si="68"/>
        <v>0.55877314814814805</v>
      </c>
      <c r="J90" s="16">
        <f t="shared" ca="1" si="69"/>
        <v>0.55877314814814805</v>
      </c>
      <c r="K90" s="23">
        <f t="shared" ca="1" si="70"/>
        <v>0</v>
      </c>
      <c r="L90" s="16">
        <f t="shared" ca="1" si="71"/>
        <v>0.55877314814814805</v>
      </c>
      <c r="M90" s="15">
        <f t="shared" ca="1" si="51"/>
        <v>17</v>
      </c>
      <c r="N90" s="16">
        <f t="shared" ca="1" si="52"/>
        <v>1.9675925925925926E-4</v>
      </c>
      <c r="O90" s="16">
        <f t="shared" ca="1" si="72"/>
        <v>0.55896990740740726</v>
      </c>
      <c r="P90" s="14">
        <f t="shared" ca="1" si="73"/>
        <v>0.55896990740740726</v>
      </c>
      <c r="Q90" s="23">
        <f t="shared" ca="1" si="74"/>
        <v>0</v>
      </c>
      <c r="R90" s="14">
        <f t="shared" ca="1" si="75"/>
        <v>0.55896990740740726</v>
      </c>
      <c r="S90" s="13">
        <f t="shared" ca="1" si="53"/>
        <v>35</v>
      </c>
      <c r="T90" s="14">
        <f t="shared" ca="1" si="54"/>
        <v>4.0509259259259258E-4</v>
      </c>
      <c r="U90" s="14">
        <f t="shared" ca="1" si="76"/>
        <v>0.55937499999999984</v>
      </c>
      <c r="V90" s="12">
        <f t="shared" ca="1" si="77"/>
        <v>0.55937499999999984</v>
      </c>
      <c r="W90" s="23">
        <f t="shared" ca="1" si="78"/>
        <v>4.6296296296377548E-5</v>
      </c>
      <c r="X90" s="12">
        <f t="shared" ca="1" si="79"/>
        <v>0.55942129629629622</v>
      </c>
      <c r="Y90" s="11">
        <f t="shared" ca="1" si="55"/>
        <v>25</v>
      </c>
      <c r="Z90" s="12">
        <f t="shared" ca="1" si="56"/>
        <v>2.8935185185185184E-4</v>
      </c>
      <c r="AA90" s="12">
        <f t="shared" ca="1" si="80"/>
        <v>0.55971064814814808</v>
      </c>
      <c r="AB90" s="10">
        <f t="shared" ca="1" si="81"/>
        <v>0.55971064814814808</v>
      </c>
      <c r="AC90" s="23">
        <f t="shared" ca="1" si="82"/>
        <v>2.083333333333659E-4</v>
      </c>
      <c r="AD90" s="10">
        <f t="shared" ca="1" si="83"/>
        <v>0.55991898148148145</v>
      </c>
      <c r="AE90" s="9">
        <f t="shared" ca="1" si="57"/>
        <v>41</v>
      </c>
      <c r="AF90" s="10">
        <f t="shared" ca="1" si="58"/>
        <v>4.7453703703703704E-4</v>
      </c>
      <c r="AG90" s="10">
        <f t="shared" ca="1" si="84"/>
        <v>0.56039351851851849</v>
      </c>
      <c r="AH90" s="9" t="s">
        <v>69</v>
      </c>
      <c r="AI90" s="8">
        <f t="shared" ca="1" si="85"/>
        <v>0.56039351851851849</v>
      </c>
      <c r="AJ90" s="23">
        <f t="shared" ca="1" si="86"/>
        <v>0</v>
      </c>
      <c r="AK90" s="8">
        <f t="shared" ca="1" si="91"/>
        <v>0.56039351851851849</v>
      </c>
      <c r="AL90" s="7">
        <f t="shared" ca="1" si="59"/>
        <v>21</v>
      </c>
      <c r="AM90" s="8">
        <f t="shared" ca="1" si="60"/>
        <v>2.4305555555555555E-4</v>
      </c>
      <c r="AN90" s="8">
        <f t="shared" ca="1" si="61"/>
        <v>0.56063657407407408</v>
      </c>
      <c r="AO90" s="7" t="s">
        <v>74</v>
      </c>
      <c r="AP90" s="1">
        <f t="shared" ca="1" si="87"/>
        <v>2.5462962962974345E-4</v>
      </c>
      <c r="AQ90" s="1">
        <f t="shared" ca="1" si="47"/>
        <v>1.7129629629629628E-3</v>
      </c>
      <c r="AR90">
        <f t="shared" ca="1" si="62"/>
        <v>1</v>
      </c>
      <c r="AS90" s="33">
        <f t="shared" ca="1" si="88"/>
        <v>2.5462962962974345E-4</v>
      </c>
      <c r="AT90" s="33">
        <f t="shared" ca="1" si="63"/>
        <v>1.7129629629629628E-3</v>
      </c>
      <c r="AX90">
        <f t="shared" si="89"/>
        <v>86</v>
      </c>
      <c r="AY90" s="34">
        <v>4.0073050437368733E-5</v>
      </c>
      <c r="BF90" s="34">
        <f t="shared" si="90"/>
        <v>9.3042805922058169E-5</v>
      </c>
      <c r="BG90">
        <v>1</v>
      </c>
    </row>
    <row r="91" spans="1:59">
      <c r="A91" s="2">
        <f t="shared" ca="1" si="48"/>
        <v>15</v>
      </c>
      <c r="B91" s="1">
        <f t="shared" ca="1" si="49"/>
        <v>1.7361111111111112E-4</v>
      </c>
      <c r="C91" s="5">
        <f t="shared" ca="1" si="64"/>
        <v>0.5588425925925925</v>
      </c>
      <c r="D91" s="18">
        <f t="shared" ca="1" si="46"/>
        <v>0.5588425925925925</v>
      </c>
      <c r="E91" s="21">
        <f t="shared" ca="1" si="65"/>
        <v>0</v>
      </c>
      <c r="F91" s="18">
        <f t="shared" ca="1" si="66"/>
        <v>0.5588425925925925</v>
      </c>
      <c r="G91" s="17">
        <f t="shared" ca="1" si="50"/>
        <v>9</v>
      </c>
      <c r="H91" s="18">
        <f t="shared" ca="1" si="67"/>
        <v>1.0416666666666667E-4</v>
      </c>
      <c r="I91" s="18">
        <f t="shared" ca="1" si="68"/>
        <v>0.55894675925925918</v>
      </c>
      <c r="J91" s="16">
        <f t="shared" ca="1" si="69"/>
        <v>0.55894675925925918</v>
      </c>
      <c r="K91" s="23">
        <f t="shared" ca="1" si="70"/>
        <v>2.3148148148077752E-5</v>
      </c>
      <c r="L91" s="16">
        <f t="shared" ca="1" si="71"/>
        <v>0.55896990740740726</v>
      </c>
      <c r="M91" s="15">
        <f t="shared" ca="1" si="51"/>
        <v>31</v>
      </c>
      <c r="N91" s="16">
        <f t="shared" ca="1" si="52"/>
        <v>3.5879629629629629E-4</v>
      </c>
      <c r="O91" s="16">
        <f t="shared" ca="1" si="72"/>
        <v>0.55932870370370358</v>
      </c>
      <c r="P91" s="14">
        <f t="shared" ca="1" si="73"/>
        <v>0.55932870370370358</v>
      </c>
      <c r="Q91" s="23">
        <f t="shared" ca="1" si="74"/>
        <v>4.6296296296266526E-5</v>
      </c>
      <c r="R91" s="14">
        <f t="shared" ca="1" si="75"/>
        <v>0.55937499999999984</v>
      </c>
      <c r="S91" s="13">
        <f t="shared" ca="1" si="53"/>
        <v>25</v>
      </c>
      <c r="T91" s="14">
        <f t="shared" ca="1" si="54"/>
        <v>2.8935185185185184E-4</v>
      </c>
      <c r="U91" s="14">
        <f t="shared" ca="1" si="76"/>
        <v>0.5596643518518517</v>
      </c>
      <c r="V91" s="12">
        <f t="shared" ca="1" si="77"/>
        <v>0.5596643518518517</v>
      </c>
      <c r="W91" s="23">
        <f t="shared" ca="1" si="78"/>
        <v>4.6296296296377548E-5</v>
      </c>
      <c r="X91" s="12">
        <f t="shared" ca="1" si="79"/>
        <v>0.55971064814814808</v>
      </c>
      <c r="Y91" s="11">
        <f t="shared" ca="1" si="55"/>
        <v>23</v>
      </c>
      <c r="Z91" s="12">
        <f t="shared" ca="1" si="56"/>
        <v>2.6620370370370372E-4</v>
      </c>
      <c r="AA91" s="12">
        <f t="shared" ca="1" si="80"/>
        <v>0.55997685185185175</v>
      </c>
      <c r="AB91" s="10">
        <f t="shared" ca="1" si="81"/>
        <v>0.55997685185185175</v>
      </c>
      <c r="AC91" s="23">
        <f t="shared" ca="1" si="82"/>
        <v>4.166666666667318E-4</v>
      </c>
      <c r="AD91" s="10">
        <f t="shared" ca="1" si="83"/>
        <v>0.56039351851851849</v>
      </c>
      <c r="AE91" s="9">
        <f t="shared" ca="1" si="57"/>
        <v>8</v>
      </c>
      <c r="AF91" s="10">
        <f t="shared" ca="1" si="58"/>
        <v>9.2592592592592588E-5</v>
      </c>
      <c r="AG91" s="10">
        <f t="shared" ca="1" si="84"/>
        <v>0.56048611111111113</v>
      </c>
      <c r="AH91" s="9" t="s">
        <v>73</v>
      </c>
      <c r="AI91" s="8">
        <f t="shared" ca="1" si="85"/>
        <v>0.56048611111111113</v>
      </c>
      <c r="AJ91" s="23">
        <f t="shared" ca="1" si="86"/>
        <v>1.5046296296294948E-4</v>
      </c>
      <c r="AK91" s="8">
        <f t="shared" ca="1" si="91"/>
        <v>0.56063657407407408</v>
      </c>
      <c r="AL91" s="7">
        <f t="shared" ca="1" si="59"/>
        <v>10</v>
      </c>
      <c r="AM91" s="8">
        <f t="shared" ca="1" si="60"/>
        <v>1.1574074074074075E-4</v>
      </c>
      <c r="AN91" s="8">
        <f t="shared" ca="1" si="61"/>
        <v>0.5607523148148148</v>
      </c>
      <c r="AO91" s="7" t="s">
        <v>74</v>
      </c>
      <c r="AP91" s="1">
        <f t="shared" ca="1" si="87"/>
        <v>6.828703703704031E-4</v>
      </c>
      <c r="AQ91" s="1">
        <f t="shared" ca="1" si="47"/>
        <v>1.2268518518518518E-3</v>
      </c>
      <c r="AR91">
        <f t="shared" ca="1" si="62"/>
        <v>1</v>
      </c>
      <c r="AS91" s="33">
        <f t="shared" ca="1" si="88"/>
        <v>6.828703703704031E-4</v>
      </c>
      <c r="AT91" s="33">
        <f t="shared" ca="1" si="63"/>
        <v>1.2268518518518518E-3</v>
      </c>
      <c r="AX91">
        <f t="shared" si="89"/>
        <v>87</v>
      </c>
      <c r="AY91" s="34">
        <v>4.3256640478866287E-5</v>
      </c>
      <c r="BF91" s="34">
        <f t="shared" si="90"/>
        <v>9.39754250454136E-5</v>
      </c>
      <c r="BG91">
        <v>0</v>
      </c>
    </row>
    <row r="92" spans="1:59">
      <c r="A92" s="2">
        <f t="shared" ca="1" si="48"/>
        <v>174</v>
      </c>
      <c r="B92" s="1">
        <f t="shared" ca="1" si="49"/>
        <v>2.0138888888888888E-3</v>
      </c>
      <c r="C92" s="5">
        <f t="shared" ca="1" si="64"/>
        <v>0.56085648148148137</v>
      </c>
      <c r="D92" s="18">
        <f t="shared" ca="1" si="46"/>
        <v>0.56085648148148137</v>
      </c>
      <c r="E92" s="21">
        <f t="shared" ca="1" si="65"/>
        <v>0</v>
      </c>
      <c r="F92" s="18">
        <f t="shared" ca="1" si="66"/>
        <v>0.56085648148148137</v>
      </c>
      <c r="G92" s="17">
        <f t="shared" ca="1" si="50"/>
        <v>15</v>
      </c>
      <c r="H92" s="18">
        <f t="shared" ca="1" si="67"/>
        <v>1.7361111111111112E-4</v>
      </c>
      <c r="I92" s="18">
        <f t="shared" ca="1" si="68"/>
        <v>0.56103009259259251</v>
      </c>
      <c r="J92" s="16">
        <f t="shared" ca="1" si="69"/>
        <v>0.56103009259259251</v>
      </c>
      <c r="K92" s="23">
        <f t="shared" ca="1" si="70"/>
        <v>0</v>
      </c>
      <c r="L92" s="16">
        <f t="shared" ca="1" si="71"/>
        <v>0.56103009259259251</v>
      </c>
      <c r="M92" s="15">
        <f t="shared" ca="1" si="51"/>
        <v>14</v>
      </c>
      <c r="N92" s="16">
        <f t="shared" ca="1" si="52"/>
        <v>1.6203703703703703E-4</v>
      </c>
      <c r="O92" s="16">
        <f t="shared" ca="1" si="72"/>
        <v>0.5611921296296295</v>
      </c>
      <c r="P92" s="14">
        <f t="shared" ca="1" si="73"/>
        <v>0.5611921296296295</v>
      </c>
      <c r="Q92" s="23">
        <f t="shared" ca="1" si="74"/>
        <v>0</v>
      </c>
      <c r="R92" s="14">
        <f t="shared" ca="1" si="75"/>
        <v>0.5611921296296295</v>
      </c>
      <c r="S92" s="13">
        <f t="shared" ca="1" si="53"/>
        <v>13</v>
      </c>
      <c r="T92" s="14">
        <f t="shared" ca="1" si="54"/>
        <v>1.5046296296296297E-4</v>
      </c>
      <c r="U92" s="14">
        <f t="shared" ca="1" si="76"/>
        <v>0.56134259259259245</v>
      </c>
      <c r="V92" s="12">
        <f t="shared" ca="1" si="77"/>
        <v>0.56134259259259245</v>
      </c>
      <c r="W92" s="23">
        <f t="shared" ca="1" si="78"/>
        <v>0</v>
      </c>
      <c r="X92" s="12">
        <f t="shared" ca="1" si="79"/>
        <v>0.56134259259259245</v>
      </c>
      <c r="Y92" s="11">
        <f t="shared" ca="1" si="55"/>
        <v>33</v>
      </c>
      <c r="Z92" s="12">
        <f t="shared" ca="1" si="56"/>
        <v>3.8194444444444446E-4</v>
      </c>
      <c r="AA92" s="12">
        <f t="shared" ca="1" si="80"/>
        <v>0.56172453703703684</v>
      </c>
      <c r="AB92" s="10">
        <f t="shared" ca="1" si="81"/>
        <v>0.56172453703703684</v>
      </c>
      <c r="AC92" s="23">
        <f t="shared" ca="1" si="82"/>
        <v>0</v>
      </c>
      <c r="AD92" s="10">
        <f t="shared" ca="1" si="83"/>
        <v>0.56172453703703684</v>
      </c>
      <c r="AE92" s="9">
        <f t="shared" ca="1" si="57"/>
        <v>19</v>
      </c>
      <c r="AF92" s="10">
        <f t="shared" ca="1" si="58"/>
        <v>2.199074074074074E-4</v>
      </c>
      <c r="AG92" s="10">
        <f t="shared" ca="1" si="84"/>
        <v>0.56194444444444425</v>
      </c>
      <c r="AH92" s="9" t="s">
        <v>73</v>
      </c>
      <c r="AI92" s="8">
        <f t="shared" ca="1" si="85"/>
        <v>0.56194444444444425</v>
      </c>
      <c r="AJ92" s="23">
        <f t="shared" ca="1" si="86"/>
        <v>0</v>
      </c>
      <c r="AK92" s="8">
        <f t="shared" ca="1" si="91"/>
        <v>0.56194444444444425</v>
      </c>
      <c r="AL92" s="7">
        <f t="shared" ca="1" si="59"/>
        <v>43</v>
      </c>
      <c r="AM92" s="8">
        <f t="shared" ca="1" si="60"/>
        <v>4.9768518518518521E-4</v>
      </c>
      <c r="AN92" s="8">
        <f t="shared" ca="1" si="61"/>
        <v>0.56244212962962947</v>
      </c>
      <c r="AO92" s="7" t="s">
        <v>70</v>
      </c>
      <c r="AP92" s="1">
        <f t="shared" ca="1" si="87"/>
        <v>0</v>
      </c>
      <c r="AQ92" s="1">
        <f t="shared" ca="1" si="47"/>
        <v>1.5856481481481483E-3</v>
      </c>
      <c r="AR92">
        <f t="shared" ca="1" si="62"/>
        <v>1</v>
      </c>
      <c r="AS92" s="33">
        <f t="shared" ca="1" si="88"/>
        <v>0</v>
      </c>
      <c r="AT92" s="33">
        <f t="shared" ca="1" si="63"/>
        <v>1.5856481481481483E-3</v>
      </c>
      <c r="AX92">
        <f t="shared" si="89"/>
        <v>88</v>
      </c>
      <c r="AY92" s="34">
        <v>5.4708381061474291E-5</v>
      </c>
      <c r="BF92" s="34">
        <f t="shared" si="90"/>
        <v>9.4908044168769032E-5</v>
      </c>
      <c r="BG92">
        <v>0</v>
      </c>
    </row>
    <row r="93" spans="1:59">
      <c r="A93" s="2">
        <f t="shared" ca="1" si="48"/>
        <v>78</v>
      </c>
      <c r="B93" s="1">
        <f t="shared" ca="1" si="49"/>
        <v>9.0277777777777774E-4</v>
      </c>
      <c r="C93" s="5">
        <f t="shared" ca="1" si="64"/>
        <v>0.56175925925925918</v>
      </c>
      <c r="D93" s="18">
        <f t="shared" ca="1" si="46"/>
        <v>0.56175925925925918</v>
      </c>
      <c r="E93" s="21">
        <f t="shared" ca="1" si="65"/>
        <v>0</v>
      </c>
      <c r="F93" s="18">
        <f t="shared" ca="1" si="66"/>
        <v>0.56175925925925918</v>
      </c>
      <c r="G93" s="17">
        <f t="shared" ca="1" si="50"/>
        <v>12</v>
      </c>
      <c r="H93" s="18">
        <f t="shared" ca="1" si="67"/>
        <v>1.3888888888888889E-4</v>
      </c>
      <c r="I93" s="18">
        <f t="shared" ca="1" si="68"/>
        <v>0.56189814814814809</v>
      </c>
      <c r="J93" s="16">
        <f t="shared" ca="1" si="69"/>
        <v>0.56189814814814809</v>
      </c>
      <c r="K93" s="23">
        <f t="shared" ca="1" si="70"/>
        <v>0</v>
      </c>
      <c r="L93" s="16">
        <f t="shared" ca="1" si="71"/>
        <v>0.56189814814814809</v>
      </c>
      <c r="M93" s="15">
        <f t="shared" ca="1" si="51"/>
        <v>23</v>
      </c>
      <c r="N93" s="16">
        <f t="shared" ca="1" si="52"/>
        <v>2.6620370370370372E-4</v>
      </c>
      <c r="O93" s="16">
        <f t="shared" ca="1" si="72"/>
        <v>0.56216435185185176</v>
      </c>
      <c r="P93" s="14">
        <f t="shared" ca="1" si="73"/>
        <v>0.56216435185185176</v>
      </c>
      <c r="Q93" s="23">
        <f t="shared" ca="1" si="74"/>
        <v>0</v>
      </c>
      <c r="R93" s="14">
        <f t="shared" ca="1" si="75"/>
        <v>0.56216435185185176</v>
      </c>
      <c r="S93" s="13">
        <f t="shared" ca="1" si="53"/>
        <v>34</v>
      </c>
      <c r="T93" s="14">
        <f t="shared" ca="1" si="54"/>
        <v>3.9351851851851852E-4</v>
      </c>
      <c r="U93" s="14">
        <f t="shared" ca="1" si="76"/>
        <v>0.56255787037037031</v>
      </c>
      <c r="V93" s="12">
        <f t="shared" ca="1" si="77"/>
        <v>0.56255787037037031</v>
      </c>
      <c r="W93" s="23">
        <f t="shared" ca="1" si="78"/>
        <v>0</v>
      </c>
      <c r="X93" s="12">
        <f t="shared" ca="1" si="79"/>
        <v>0.56255787037037031</v>
      </c>
      <c r="Y93" s="11">
        <f t="shared" ca="1" si="55"/>
        <v>22</v>
      </c>
      <c r="Z93" s="12">
        <f t="shared" ca="1" si="56"/>
        <v>2.5462962962962961E-4</v>
      </c>
      <c r="AA93" s="12">
        <f t="shared" ca="1" si="80"/>
        <v>0.56281249999999994</v>
      </c>
      <c r="AB93" s="10">
        <f t="shared" ca="1" si="81"/>
        <v>0.56281249999999994</v>
      </c>
      <c r="AC93" s="23">
        <f t="shared" ca="1" si="82"/>
        <v>0</v>
      </c>
      <c r="AD93" s="10">
        <f t="shared" ca="1" si="83"/>
        <v>0.56281249999999994</v>
      </c>
      <c r="AE93" s="9">
        <f t="shared" ca="1" si="57"/>
        <v>49</v>
      </c>
      <c r="AF93" s="10">
        <f t="shared" ca="1" si="58"/>
        <v>5.6712962962962967E-4</v>
      </c>
      <c r="AG93" s="10">
        <f t="shared" ca="1" si="84"/>
        <v>0.56337962962962962</v>
      </c>
      <c r="AH93" s="9" t="s">
        <v>69</v>
      </c>
      <c r="AI93" s="8">
        <f t="shared" ca="1" si="85"/>
        <v>0.56337962962962962</v>
      </c>
      <c r="AJ93" s="23">
        <f t="shared" ca="1" si="86"/>
        <v>0</v>
      </c>
      <c r="AK93" s="8">
        <f t="shared" ca="1" si="91"/>
        <v>0.56337962962962962</v>
      </c>
      <c r="AL93" s="7">
        <f t="shared" ca="1" si="59"/>
        <v>28</v>
      </c>
      <c r="AM93" s="8">
        <f t="shared" ca="1" si="60"/>
        <v>3.2407407407407406E-4</v>
      </c>
      <c r="AN93" s="8">
        <f t="shared" ca="1" si="61"/>
        <v>0.56370370370370371</v>
      </c>
      <c r="AO93" s="7" t="s">
        <v>74</v>
      </c>
      <c r="AP93" s="1">
        <f t="shared" ca="1" si="87"/>
        <v>0</v>
      </c>
      <c r="AQ93" s="1">
        <f t="shared" ca="1" si="47"/>
        <v>1.9444444444444444E-3</v>
      </c>
      <c r="AR93">
        <f t="shared" ca="1" si="62"/>
        <v>1</v>
      </c>
      <c r="AS93" s="33">
        <f t="shared" ca="1" si="88"/>
        <v>0</v>
      </c>
      <c r="AT93" s="33">
        <f t="shared" ca="1" si="63"/>
        <v>1.9444444444444444E-3</v>
      </c>
      <c r="AX93">
        <f t="shared" si="89"/>
        <v>89</v>
      </c>
      <c r="AY93" s="34">
        <v>3.0359220477016678E-5</v>
      </c>
      <c r="BF93" s="34">
        <f t="shared" si="90"/>
        <v>9.5840663292124463E-5</v>
      </c>
      <c r="BG93">
        <v>1</v>
      </c>
    </row>
    <row r="94" spans="1:59">
      <c r="A94" s="2">
        <f t="shared" ca="1" si="48"/>
        <v>119</v>
      </c>
      <c r="B94" s="1">
        <f t="shared" ca="1" si="49"/>
        <v>1.3773148148148147E-3</v>
      </c>
      <c r="C94" s="5">
        <f t="shared" ca="1" si="64"/>
        <v>0.56313657407407403</v>
      </c>
      <c r="D94" s="18">
        <f t="shared" ca="1" si="46"/>
        <v>0.56313657407407403</v>
      </c>
      <c r="E94" s="21">
        <f t="shared" ca="1" si="65"/>
        <v>0</v>
      </c>
      <c r="F94" s="18">
        <f t="shared" ca="1" si="66"/>
        <v>0.56313657407407403</v>
      </c>
      <c r="G94" s="17">
        <f t="shared" ca="1" si="50"/>
        <v>6</v>
      </c>
      <c r="H94" s="18">
        <f t="shared" ca="1" si="67"/>
        <v>6.9444444444444444E-5</v>
      </c>
      <c r="I94" s="18">
        <f t="shared" ca="1" si="68"/>
        <v>0.56320601851851848</v>
      </c>
      <c r="J94" s="16">
        <f t="shared" ca="1" si="69"/>
        <v>0.56320601851851848</v>
      </c>
      <c r="K94" s="23">
        <f t="shared" ca="1" si="70"/>
        <v>0</v>
      </c>
      <c r="L94" s="16">
        <f t="shared" ca="1" si="71"/>
        <v>0.56320601851851848</v>
      </c>
      <c r="M94" s="15">
        <f t="shared" ca="1" si="51"/>
        <v>24</v>
      </c>
      <c r="N94" s="16">
        <f t="shared" ca="1" si="52"/>
        <v>2.7777777777777778E-4</v>
      </c>
      <c r="O94" s="16">
        <f t="shared" ca="1" si="72"/>
        <v>0.5634837962962963</v>
      </c>
      <c r="P94" s="14">
        <f t="shared" ca="1" si="73"/>
        <v>0.5634837962962963</v>
      </c>
      <c r="Q94" s="23">
        <f t="shared" ca="1" si="74"/>
        <v>0</v>
      </c>
      <c r="R94" s="14">
        <f t="shared" ca="1" si="75"/>
        <v>0.5634837962962963</v>
      </c>
      <c r="S94" s="13">
        <f t="shared" ca="1" si="53"/>
        <v>17</v>
      </c>
      <c r="T94" s="14">
        <f t="shared" ca="1" si="54"/>
        <v>1.9675925925925926E-4</v>
      </c>
      <c r="U94" s="14">
        <f t="shared" ca="1" si="76"/>
        <v>0.56368055555555552</v>
      </c>
      <c r="V94" s="12">
        <f t="shared" ca="1" si="77"/>
        <v>0.56368055555555552</v>
      </c>
      <c r="W94" s="23">
        <f t="shared" ca="1" si="78"/>
        <v>0</v>
      </c>
      <c r="X94" s="12">
        <f t="shared" ca="1" si="79"/>
        <v>0.56368055555555552</v>
      </c>
      <c r="Y94" s="11">
        <f t="shared" ca="1" si="55"/>
        <v>35</v>
      </c>
      <c r="Z94" s="12">
        <f t="shared" ca="1" si="56"/>
        <v>4.0509259259259258E-4</v>
      </c>
      <c r="AA94" s="12">
        <f t="shared" ca="1" si="80"/>
        <v>0.5640856481481481</v>
      </c>
      <c r="AB94" s="10">
        <f t="shared" ca="1" si="81"/>
        <v>0.5640856481481481</v>
      </c>
      <c r="AC94" s="23">
        <f t="shared" ca="1" si="82"/>
        <v>0</v>
      </c>
      <c r="AD94" s="10">
        <f t="shared" ca="1" si="83"/>
        <v>0.5640856481481481</v>
      </c>
      <c r="AE94" s="9">
        <f t="shared" ca="1" si="57"/>
        <v>15</v>
      </c>
      <c r="AF94" s="10">
        <f t="shared" ca="1" si="58"/>
        <v>1.7361111111111112E-4</v>
      </c>
      <c r="AG94" s="10">
        <f t="shared" ca="1" si="84"/>
        <v>0.56425925925925924</v>
      </c>
      <c r="AH94" s="9" t="s">
        <v>73</v>
      </c>
      <c r="AI94" s="8">
        <f t="shared" ca="1" si="85"/>
        <v>0.56425925925925924</v>
      </c>
      <c r="AJ94" s="23">
        <f t="shared" ca="1" si="86"/>
        <v>0</v>
      </c>
      <c r="AK94" s="8">
        <f t="shared" ca="1" si="91"/>
        <v>0.56425925925925924</v>
      </c>
      <c r="AL94" s="7">
        <f t="shared" ca="1" si="59"/>
        <v>22</v>
      </c>
      <c r="AM94" s="8">
        <f t="shared" ca="1" si="60"/>
        <v>2.5462962962962961E-4</v>
      </c>
      <c r="AN94" s="8">
        <f t="shared" ca="1" si="61"/>
        <v>0.56451388888888887</v>
      </c>
      <c r="AO94" s="7" t="s">
        <v>74</v>
      </c>
      <c r="AP94" s="1">
        <f t="shared" ca="1" si="87"/>
        <v>0</v>
      </c>
      <c r="AQ94" s="1">
        <f t="shared" ca="1" si="47"/>
        <v>1.3773148148148147E-3</v>
      </c>
      <c r="AR94">
        <f t="shared" ca="1" si="62"/>
        <v>1</v>
      </c>
      <c r="AS94" s="33">
        <f t="shared" ca="1" si="88"/>
        <v>0</v>
      </c>
      <c r="AT94" s="33">
        <f t="shared" ca="1" si="63"/>
        <v>1.3773148148148147E-3</v>
      </c>
      <c r="AX94">
        <f t="shared" si="89"/>
        <v>90</v>
      </c>
      <c r="AY94" s="34">
        <v>5.5671296296294082E-5</v>
      </c>
      <c r="BF94" s="34">
        <f t="shared" si="90"/>
        <v>9.6773282415479894E-5</v>
      </c>
      <c r="BG94">
        <v>0</v>
      </c>
    </row>
    <row r="95" spans="1:59">
      <c r="A95" s="2">
        <f t="shared" ca="1" si="48"/>
        <v>27</v>
      </c>
      <c r="B95" s="1">
        <f t="shared" ca="1" si="49"/>
        <v>3.1250000000000001E-4</v>
      </c>
      <c r="C95" s="5">
        <f t="shared" ca="1" si="64"/>
        <v>0.56344907407407407</v>
      </c>
      <c r="D95" s="18">
        <f t="shared" ca="1" si="46"/>
        <v>0.56344907407407407</v>
      </c>
      <c r="E95" s="21">
        <f t="shared" ca="1" si="65"/>
        <v>0</v>
      </c>
      <c r="F95" s="18">
        <f t="shared" ca="1" si="66"/>
        <v>0.56344907407407407</v>
      </c>
      <c r="G95" s="17">
        <f t="shared" ca="1" si="50"/>
        <v>13</v>
      </c>
      <c r="H95" s="18">
        <f t="shared" ca="1" si="67"/>
        <v>1.5046296296296297E-4</v>
      </c>
      <c r="I95" s="18">
        <f t="shared" ca="1" si="68"/>
        <v>0.56359953703703702</v>
      </c>
      <c r="J95" s="16">
        <f t="shared" ca="1" si="69"/>
        <v>0.56359953703703702</v>
      </c>
      <c r="K95" s="23">
        <f t="shared" ca="1" si="70"/>
        <v>0</v>
      </c>
      <c r="L95" s="16">
        <f t="shared" ca="1" si="71"/>
        <v>0.56359953703703702</v>
      </c>
      <c r="M95" s="15">
        <f t="shared" ca="1" si="51"/>
        <v>26</v>
      </c>
      <c r="N95" s="16">
        <f t="shared" ca="1" si="52"/>
        <v>3.0092592592592595E-4</v>
      </c>
      <c r="O95" s="16">
        <f t="shared" ca="1" si="72"/>
        <v>0.56390046296296292</v>
      </c>
      <c r="P95" s="14">
        <f t="shared" ca="1" si="73"/>
        <v>0.56390046296296292</v>
      </c>
      <c r="Q95" s="23">
        <f t="shared" ca="1" si="74"/>
        <v>0</v>
      </c>
      <c r="R95" s="14">
        <f t="shared" ca="1" si="75"/>
        <v>0.56390046296296292</v>
      </c>
      <c r="S95" s="13">
        <f t="shared" ca="1" si="53"/>
        <v>10</v>
      </c>
      <c r="T95" s="14">
        <f t="shared" ca="1" si="54"/>
        <v>1.1574074074074075E-4</v>
      </c>
      <c r="U95" s="14">
        <f t="shared" ca="1" si="76"/>
        <v>0.56401620370370364</v>
      </c>
      <c r="V95" s="12">
        <f t="shared" ca="1" si="77"/>
        <v>0.56401620370370364</v>
      </c>
      <c r="W95" s="23">
        <f t="shared" ca="1" si="78"/>
        <v>6.94444444444553E-5</v>
      </c>
      <c r="X95" s="12">
        <f t="shared" ca="1" si="79"/>
        <v>0.5640856481481481</v>
      </c>
      <c r="Y95" s="11">
        <f t="shared" ca="1" si="55"/>
        <v>26</v>
      </c>
      <c r="Z95" s="12">
        <f t="shared" ca="1" si="56"/>
        <v>3.0092592592592595E-4</v>
      </c>
      <c r="AA95" s="12">
        <f t="shared" ca="1" si="80"/>
        <v>0.564386574074074</v>
      </c>
      <c r="AB95" s="10">
        <f t="shared" ca="1" si="81"/>
        <v>0.564386574074074</v>
      </c>
      <c r="AC95" s="23">
        <f t="shared" ca="1" si="82"/>
        <v>0</v>
      </c>
      <c r="AD95" s="10">
        <f t="shared" ca="1" si="83"/>
        <v>0.564386574074074</v>
      </c>
      <c r="AE95" s="9">
        <f t="shared" ca="1" si="57"/>
        <v>14</v>
      </c>
      <c r="AF95" s="10">
        <f t="shared" ca="1" si="58"/>
        <v>1.6203703703703703E-4</v>
      </c>
      <c r="AG95" s="10">
        <f t="shared" ca="1" si="84"/>
        <v>0.56454861111111099</v>
      </c>
      <c r="AH95" s="9" t="s">
        <v>73</v>
      </c>
      <c r="AI95" s="8">
        <f t="shared" ca="1" si="85"/>
        <v>0.56454861111111099</v>
      </c>
      <c r="AJ95" s="23">
        <f t="shared" ca="1" si="86"/>
        <v>0</v>
      </c>
      <c r="AK95" s="8">
        <f t="shared" ca="1" si="91"/>
        <v>0.56454861111111099</v>
      </c>
      <c r="AL95" s="7">
        <f t="shared" ca="1" si="59"/>
        <v>22</v>
      </c>
      <c r="AM95" s="8">
        <f t="shared" ca="1" si="60"/>
        <v>2.5462962962962961E-4</v>
      </c>
      <c r="AN95" s="8">
        <f t="shared" ca="1" si="61"/>
        <v>0.56480324074074062</v>
      </c>
      <c r="AO95" s="7" t="s">
        <v>74</v>
      </c>
      <c r="AP95" s="1">
        <f t="shared" ca="1" si="87"/>
        <v>6.94444444444553E-5</v>
      </c>
      <c r="AQ95" s="1">
        <f t="shared" ca="1" si="47"/>
        <v>1.2847222222222223E-3</v>
      </c>
      <c r="AR95">
        <f t="shared" ca="1" si="62"/>
        <v>1</v>
      </c>
      <c r="AS95" s="33">
        <f t="shared" ca="1" si="88"/>
        <v>6.94444444444553E-5</v>
      </c>
      <c r="AT95" s="33">
        <f t="shared" ca="1" si="63"/>
        <v>1.2847222222222223E-3</v>
      </c>
      <c r="AX95">
        <f t="shared" si="89"/>
        <v>91</v>
      </c>
      <c r="AY95" s="34">
        <v>3.3845398428730321E-5</v>
      </c>
      <c r="BF95" s="34">
        <f t="shared" si="90"/>
        <v>9.7705901538835325E-5</v>
      </c>
      <c r="BG95">
        <v>0</v>
      </c>
    </row>
    <row r="96" spans="1:59">
      <c r="A96" s="2">
        <f t="shared" ca="1" si="48"/>
        <v>54</v>
      </c>
      <c r="B96" s="1">
        <f t="shared" ca="1" si="49"/>
        <v>6.2500000000000001E-4</v>
      </c>
      <c r="C96" s="5">
        <f t="shared" ca="1" si="64"/>
        <v>0.56407407407407406</v>
      </c>
      <c r="D96" s="18">
        <f t="shared" ca="1" si="46"/>
        <v>0.56407407407407406</v>
      </c>
      <c r="E96" s="21">
        <f t="shared" ca="1" si="65"/>
        <v>0</v>
      </c>
      <c r="F96" s="18">
        <f t="shared" ca="1" si="66"/>
        <v>0.56407407407407406</v>
      </c>
      <c r="G96" s="17">
        <f t="shared" ca="1" si="50"/>
        <v>12</v>
      </c>
      <c r="H96" s="18">
        <f t="shared" ca="1" si="67"/>
        <v>1.3888888888888889E-4</v>
      </c>
      <c r="I96" s="18">
        <f t="shared" ca="1" si="68"/>
        <v>0.56421296296296297</v>
      </c>
      <c r="J96" s="16">
        <f t="shared" ca="1" si="69"/>
        <v>0.56421296296296297</v>
      </c>
      <c r="K96" s="23">
        <f t="shared" ca="1" si="70"/>
        <v>0</v>
      </c>
      <c r="L96" s="16">
        <f t="shared" ca="1" si="71"/>
        <v>0.56421296296296297</v>
      </c>
      <c r="M96" s="15">
        <f t="shared" ca="1" si="51"/>
        <v>18</v>
      </c>
      <c r="N96" s="16">
        <f t="shared" ca="1" si="52"/>
        <v>2.0833333333333335E-4</v>
      </c>
      <c r="O96" s="16">
        <f t="shared" ca="1" si="72"/>
        <v>0.56442129629629634</v>
      </c>
      <c r="P96" s="14">
        <f t="shared" ca="1" si="73"/>
        <v>0.56442129629629634</v>
      </c>
      <c r="Q96" s="23">
        <f t="shared" ca="1" si="74"/>
        <v>0</v>
      </c>
      <c r="R96" s="14">
        <f t="shared" ca="1" si="75"/>
        <v>0.56442129629629634</v>
      </c>
      <c r="S96" s="13">
        <f t="shared" ca="1" si="53"/>
        <v>18</v>
      </c>
      <c r="T96" s="14">
        <f t="shared" ca="1" si="54"/>
        <v>2.0833333333333335E-4</v>
      </c>
      <c r="U96" s="14">
        <f t="shared" ca="1" si="76"/>
        <v>0.5646296296296297</v>
      </c>
      <c r="V96" s="12">
        <f t="shared" ca="1" si="77"/>
        <v>0.5646296296296297</v>
      </c>
      <c r="W96" s="23">
        <f t="shared" ca="1" si="78"/>
        <v>0</v>
      </c>
      <c r="X96" s="12">
        <f t="shared" ca="1" si="79"/>
        <v>0.5646296296296297</v>
      </c>
      <c r="Y96" s="11">
        <f t="shared" ca="1" si="55"/>
        <v>34</v>
      </c>
      <c r="Z96" s="12">
        <f t="shared" ca="1" si="56"/>
        <v>3.9351851851851852E-4</v>
      </c>
      <c r="AA96" s="12">
        <f t="shared" ca="1" si="80"/>
        <v>0.56502314814814825</v>
      </c>
      <c r="AB96" s="10">
        <f t="shared" ca="1" si="81"/>
        <v>0.56502314814814825</v>
      </c>
      <c r="AC96" s="23">
        <f t="shared" ca="1" si="82"/>
        <v>0</v>
      </c>
      <c r="AD96" s="10">
        <f t="shared" ca="1" si="83"/>
        <v>0.56502314814814825</v>
      </c>
      <c r="AE96" s="9">
        <f t="shared" ca="1" si="57"/>
        <v>25</v>
      </c>
      <c r="AF96" s="10">
        <f t="shared" ca="1" si="58"/>
        <v>2.8935185185185184E-4</v>
      </c>
      <c r="AG96" s="10">
        <f t="shared" ca="1" si="84"/>
        <v>0.56531250000000011</v>
      </c>
      <c r="AH96" s="9" t="s">
        <v>69</v>
      </c>
      <c r="AI96" s="8">
        <f t="shared" ca="1" si="85"/>
        <v>0.56531250000000011</v>
      </c>
      <c r="AJ96" s="23">
        <f t="shared" ca="1" si="86"/>
        <v>0</v>
      </c>
      <c r="AK96" s="8">
        <f t="shared" ca="1" si="91"/>
        <v>0.56531250000000011</v>
      </c>
      <c r="AL96" s="7">
        <f t="shared" ca="1" si="59"/>
        <v>14</v>
      </c>
      <c r="AM96" s="8">
        <f t="shared" ca="1" si="60"/>
        <v>1.6203703703703703E-4</v>
      </c>
      <c r="AN96" s="8">
        <f t="shared" ca="1" si="61"/>
        <v>0.56547453703703709</v>
      </c>
      <c r="AO96" s="7" t="s">
        <v>74</v>
      </c>
      <c r="AP96" s="1">
        <f t="shared" ca="1" si="87"/>
        <v>0</v>
      </c>
      <c r="AQ96" s="1">
        <f t="shared" ca="1" si="47"/>
        <v>1.4004629629629629E-3</v>
      </c>
      <c r="AR96">
        <f t="shared" ca="1" si="62"/>
        <v>1</v>
      </c>
      <c r="AS96" s="33">
        <f t="shared" ca="1" si="88"/>
        <v>0</v>
      </c>
      <c r="AT96" s="33">
        <f t="shared" ca="1" si="63"/>
        <v>1.4004629629629629E-3</v>
      </c>
      <c r="AX96">
        <f t="shared" si="89"/>
        <v>92</v>
      </c>
      <c r="AY96" s="34">
        <v>2.928949357520687E-5</v>
      </c>
      <c r="BF96" s="34">
        <f t="shared" si="90"/>
        <v>9.8638520662190757E-5</v>
      </c>
      <c r="BG96">
        <v>0</v>
      </c>
    </row>
    <row r="97" spans="1:59">
      <c r="A97" s="2">
        <f t="shared" ca="1" si="48"/>
        <v>123</v>
      </c>
      <c r="B97" s="1">
        <f t="shared" ca="1" si="49"/>
        <v>1.4236111111111112E-3</v>
      </c>
      <c r="C97" s="5">
        <f t="shared" ca="1" si="64"/>
        <v>0.56549768518518517</v>
      </c>
      <c r="D97" s="18">
        <f t="shared" ca="1" si="46"/>
        <v>0.56549768518518517</v>
      </c>
      <c r="E97" s="21">
        <f t="shared" ca="1" si="65"/>
        <v>0</v>
      </c>
      <c r="F97" s="18">
        <f t="shared" ca="1" si="66"/>
        <v>0.56549768518518517</v>
      </c>
      <c r="G97" s="17">
        <f t="shared" ca="1" si="50"/>
        <v>16</v>
      </c>
      <c r="H97" s="18">
        <f t="shared" ca="1" si="67"/>
        <v>1.8518518518518518E-4</v>
      </c>
      <c r="I97" s="18">
        <f t="shared" ca="1" si="68"/>
        <v>0.56568287037037035</v>
      </c>
      <c r="J97" s="16">
        <f t="shared" ca="1" si="69"/>
        <v>0.56568287037037035</v>
      </c>
      <c r="K97" s="23">
        <f t="shared" ca="1" si="70"/>
        <v>0</v>
      </c>
      <c r="L97" s="16">
        <f t="shared" ca="1" si="71"/>
        <v>0.56568287037037035</v>
      </c>
      <c r="M97" s="15">
        <f t="shared" ca="1" si="51"/>
        <v>27</v>
      </c>
      <c r="N97" s="16">
        <f t="shared" ca="1" si="52"/>
        <v>3.1250000000000001E-4</v>
      </c>
      <c r="O97" s="16">
        <f t="shared" ca="1" si="72"/>
        <v>0.5659953703703704</v>
      </c>
      <c r="P97" s="14">
        <f t="shared" ca="1" si="73"/>
        <v>0.5659953703703704</v>
      </c>
      <c r="Q97" s="23">
        <f t="shared" ca="1" si="74"/>
        <v>0</v>
      </c>
      <c r="R97" s="14">
        <f t="shared" ca="1" si="75"/>
        <v>0.5659953703703704</v>
      </c>
      <c r="S97" s="13">
        <f t="shared" ca="1" si="53"/>
        <v>15</v>
      </c>
      <c r="T97" s="14">
        <f t="shared" ca="1" si="54"/>
        <v>1.7361111111111112E-4</v>
      </c>
      <c r="U97" s="14">
        <f t="shared" ca="1" si="76"/>
        <v>0.56616898148148154</v>
      </c>
      <c r="V97" s="12">
        <f t="shared" ca="1" si="77"/>
        <v>0.56616898148148154</v>
      </c>
      <c r="W97" s="23">
        <f t="shared" ca="1" si="78"/>
        <v>0</v>
      </c>
      <c r="X97" s="12">
        <f t="shared" ca="1" si="79"/>
        <v>0.56616898148148154</v>
      </c>
      <c r="Y97" s="11">
        <f t="shared" ca="1" si="55"/>
        <v>30</v>
      </c>
      <c r="Z97" s="12">
        <f t="shared" ca="1" si="56"/>
        <v>3.4722222222222224E-4</v>
      </c>
      <c r="AA97" s="12">
        <f t="shared" ca="1" si="80"/>
        <v>0.56651620370370381</v>
      </c>
      <c r="AB97" s="10">
        <f t="shared" ca="1" si="81"/>
        <v>0.56651620370370381</v>
      </c>
      <c r="AC97" s="23">
        <f t="shared" ca="1" si="82"/>
        <v>0</v>
      </c>
      <c r="AD97" s="10">
        <f t="shared" ca="1" si="83"/>
        <v>0.56651620370370381</v>
      </c>
      <c r="AE97" s="9">
        <f t="shared" ca="1" si="57"/>
        <v>44</v>
      </c>
      <c r="AF97" s="10">
        <f t="shared" ca="1" si="58"/>
        <v>5.0925925925925921E-4</v>
      </c>
      <c r="AG97" s="10">
        <f t="shared" ca="1" si="84"/>
        <v>0.56702546296296308</v>
      </c>
      <c r="AH97" s="9" t="s">
        <v>69</v>
      </c>
      <c r="AI97" s="8">
        <f t="shared" ca="1" si="85"/>
        <v>0.56702546296296308</v>
      </c>
      <c r="AJ97" s="23">
        <f t="shared" ca="1" si="86"/>
        <v>0</v>
      </c>
      <c r="AK97" s="8">
        <f t="shared" ca="1" si="91"/>
        <v>0.56702546296296308</v>
      </c>
      <c r="AL97" s="7">
        <f t="shared" ca="1" si="59"/>
        <v>27</v>
      </c>
      <c r="AM97" s="8">
        <f t="shared" ca="1" si="60"/>
        <v>3.1250000000000001E-4</v>
      </c>
      <c r="AN97" s="8">
        <f t="shared" ca="1" si="61"/>
        <v>0.56733796296296313</v>
      </c>
      <c r="AO97" s="7" t="s">
        <v>74</v>
      </c>
      <c r="AP97" s="1">
        <f t="shared" ca="1" si="87"/>
        <v>0</v>
      </c>
      <c r="AQ97" s="1">
        <f t="shared" ca="1" si="47"/>
        <v>1.8402777777777779E-3</v>
      </c>
      <c r="AR97">
        <f t="shared" ca="1" si="62"/>
        <v>1</v>
      </c>
      <c r="AS97" s="33">
        <f t="shared" ca="1" si="88"/>
        <v>0</v>
      </c>
      <c r="AT97" s="33">
        <f t="shared" ca="1" si="63"/>
        <v>1.8402777777777779E-3</v>
      </c>
      <c r="AX97">
        <f t="shared" si="89"/>
        <v>93</v>
      </c>
      <c r="AY97" s="34">
        <v>3.7143329554045023E-5</v>
      </c>
      <c r="BF97" s="34">
        <f t="shared" si="90"/>
        <v>9.9571139785546188E-5</v>
      </c>
      <c r="BG97">
        <v>0</v>
      </c>
    </row>
    <row r="98" spans="1:59">
      <c r="A98" s="2">
        <f t="shared" ca="1" si="48"/>
        <v>184</v>
      </c>
      <c r="B98" s="1">
        <f t="shared" ca="1" si="49"/>
        <v>2.1296296296296298E-3</v>
      </c>
      <c r="C98" s="5">
        <f t="shared" ca="1" si="64"/>
        <v>0.56762731481481477</v>
      </c>
      <c r="D98" s="18">
        <f t="shared" ca="1" si="46"/>
        <v>0.56762731481481477</v>
      </c>
      <c r="E98" s="21">
        <f t="shared" ca="1" si="65"/>
        <v>0</v>
      </c>
      <c r="F98" s="18">
        <f t="shared" ca="1" si="66"/>
        <v>0.56762731481481477</v>
      </c>
      <c r="G98" s="17">
        <f t="shared" ca="1" si="50"/>
        <v>18</v>
      </c>
      <c r="H98" s="18">
        <f t="shared" ca="1" si="67"/>
        <v>2.0833333333333335E-4</v>
      </c>
      <c r="I98" s="18">
        <f t="shared" ca="1" si="68"/>
        <v>0.56783564814814813</v>
      </c>
      <c r="J98" s="16">
        <f t="shared" ca="1" si="69"/>
        <v>0.56783564814814813</v>
      </c>
      <c r="K98" s="23">
        <f t="shared" ca="1" si="70"/>
        <v>0</v>
      </c>
      <c r="L98" s="16">
        <f t="shared" ca="1" si="71"/>
        <v>0.56783564814814813</v>
      </c>
      <c r="M98" s="15">
        <f t="shared" ca="1" si="51"/>
        <v>24</v>
      </c>
      <c r="N98" s="16">
        <f t="shared" ca="1" si="52"/>
        <v>2.7777777777777778E-4</v>
      </c>
      <c r="O98" s="16">
        <f t="shared" ca="1" si="72"/>
        <v>0.56811342592592595</v>
      </c>
      <c r="P98" s="14">
        <f t="shared" ca="1" si="73"/>
        <v>0.56811342592592595</v>
      </c>
      <c r="Q98" s="23">
        <f t="shared" ca="1" si="74"/>
        <v>0</v>
      </c>
      <c r="R98" s="14">
        <f t="shared" ca="1" si="75"/>
        <v>0.56811342592592595</v>
      </c>
      <c r="S98" s="13">
        <f t="shared" ca="1" si="53"/>
        <v>25</v>
      </c>
      <c r="T98" s="14">
        <f t="shared" ca="1" si="54"/>
        <v>2.8935185185185184E-4</v>
      </c>
      <c r="U98" s="14">
        <f t="shared" ca="1" si="76"/>
        <v>0.56840277777777781</v>
      </c>
      <c r="V98" s="12">
        <f t="shared" ca="1" si="77"/>
        <v>0.56840277777777781</v>
      </c>
      <c r="W98" s="23">
        <f t="shared" ca="1" si="78"/>
        <v>0</v>
      </c>
      <c r="X98" s="12">
        <f t="shared" ca="1" si="79"/>
        <v>0.56840277777777781</v>
      </c>
      <c r="Y98" s="11">
        <f t="shared" ca="1" si="55"/>
        <v>26</v>
      </c>
      <c r="Z98" s="12">
        <f t="shared" ca="1" si="56"/>
        <v>3.0092592592592595E-4</v>
      </c>
      <c r="AA98" s="12">
        <f t="shared" ca="1" si="80"/>
        <v>0.56870370370370371</v>
      </c>
      <c r="AB98" s="10">
        <f t="shared" ca="1" si="81"/>
        <v>0.56870370370370371</v>
      </c>
      <c r="AC98" s="23">
        <f t="shared" ca="1" si="82"/>
        <v>0</v>
      </c>
      <c r="AD98" s="10">
        <f t="shared" ca="1" si="83"/>
        <v>0.56870370370370371</v>
      </c>
      <c r="AE98" s="9">
        <f t="shared" ca="1" si="57"/>
        <v>25</v>
      </c>
      <c r="AF98" s="10">
        <f t="shared" ca="1" si="58"/>
        <v>2.8935185185185184E-4</v>
      </c>
      <c r="AG98" s="10">
        <f t="shared" ca="1" si="84"/>
        <v>0.56899305555555557</v>
      </c>
      <c r="AH98" s="9" t="s">
        <v>69</v>
      </c>
      <c r="AI98" s="8">
        <f t="shared" ca="1" si="85"/>
        <v>0.56899305555555557</v>
      </c>
      <c r="AJ98" s="23">
        <f t="shared" ca="1" si="86"/>
        <v>0</v>
      </c>
      <c r="AK98" s="8">
        <f t="shared" ca="1" si="91"/>
        <v>0.56899305555555557</v>
      </c>
      <c r="AL98" s="7">
        <f t="shared" ca="1" si="59"/>
        <v>10</v>
      </c>
      <c r="AM98" s="8">
        <f t="shared" ca="1" si="60"/>
        <v>1.1574074074074075E-4</v>
      </c>
      <c r="AN98" s="8">
        <f t="shared" ca="1" si="61"/>
        <v>0.56910879629629629</v>
      </c>
      <c r="AO98" s="7" t="s">
        <v>74</v>
      </c>
      <c r="AP98" s="1">
        <f t="shared" ca="1" si="87"/>
        <v>0</v>
      </c>
      <c r="AQ98" s="1">
        <f t="shared" ca="1" si="47"/>
        <v>1.4814814814814816E-3</v>
      </c>
      <c r="AR98">
        <f t="shared" ca="1" si="62"/>
        <v>1</v>
      </c>
      <c r="AS98" s="33">
        <f t="shared" ca="1" si="88"/>
        <v>0</v>
      </c>
      <c r="AT98" s="33">
        <f t="shared" ca="1" si="63"/>
        <v>1.4814814814814816E-3</v>
      </c>
      <c r="AX98">
        <f t="shared" si="89"/>
        <v>94</v>
      </c>
      <c r="AY98" s="34">
        <v>2.3500658018424903E-5</v>
      </c>
      <c r="BF98" s="34">
        <f t="shared" si="90"/>
        <v>1.0050375890890162E-4</v>
      </c>
      <c r="BG98">
        <v>0</v>
      </c>
    </row>
    <row r="99" spans="1:59">
      <c r="A99" s="2">
        <f t="shared" ca="1" si="48"/>
        <v>21</v>
      </c>
      <c r="B99" s="1">
        <f t="shared" ca="1" si="49"/>
        <v>2.4305555555555555E-4</v>
      </c>
      <c r="C99" s="5">
        <f t="shared" ca="1" si="64"/>
        <v>0.56787037037037036</v>
      </c>
      <c r="D99" s="18">
        <f t="shared" ca="1" si="46"/>
        <v>0.56787037037037036</v>
      </c>
      <c r="E99" s="21">
        <f t="shared" ca="1" si="65"/>
        <v>0</v>
      </c>
      <c r="F99" s="18">
        <f t="shared" ca="1" si="66"/>
        <v>0.56787037037037036</v>
      </c>
      <c r="G99" s="17">
        <f t="shared" ca="1" si="50"/>
        <v>6</v>
      </c>
      <c r="H99" s="18">
        <f t="shared" ca="1" si="67"/>
        <v>6.9444444444444444E-5</v>
      </c>
      <c r="I99" s="18">
        <f t="shared" ca="1" si="68"/>
        <v>0.56793981481481481</v>
      </c>
      <c r="J99" s="16">
        <f t="shared" ca="1" si="69"/>
        <v>0.56793981481481481</v>
      </c>
      <c r="K99" s="23">
        <f t="shared" ca="1" si="70"/>
        <v>1.7361111111113825E-4</v>
      </c>
      <c r="L99" s="16">
        <f t="shared" ca="1" si="71"/>
        <v>0.56811342592592595</v>
      </c>
      <c r="M99" s="15">
        <f t="shared" ca="1" si="51"/>
        <v>18</v>
      </c>
      <c r="N99" s="16">
        <f t="shared" ca="1" si="52"/>
        <v>2.0833333333333335E-4</v>
      </c>
      <c r="O99" s="16">
        <f t="shared" ca="1" si="72"/>
        <v>0.56832175925925932</v>
      </c>
      <c r="P99" s="14">
        <f t="shared" ca="1" si="73"/>
        <v>0.56832175925925932</v>
      </c>
      <c r="Q99" s="23">
        <f t="shared" ca="1" si="74"/>
        <v>8.1018518518494176E-5</v>
      </c>
      <c r="R99" s="14">
        <f t="shared" ca="1" si="75"/>
        <v>0.56840277777777781</v>
      </c>
      <c r="S99" s="13">
        <f t="shared" ca="1" si="53"/>
        <v>27</v>
      </c>
      <c r="T99" s="14">
        <f t="shared" ca="1" si="54"/>
        <v>3.1250000000000001E-4</v>
      </c>
      <c r="U99" s="14">
        <f t="shared" ca="1" si="76"/>
        <v>0.56871527777777786</v>
      </c>
      <c r="V99" s="12">
        <f t="shared" ca="1" si="77"/>
        <v>0.56871527777777786</v>
      </c>
      <c r="W99" s="23">
        <f t="shared" ca="1" si="78"/>
        <v>0</v>
      </c>
      <c r="X99" s="12">
        <f t="shared" ca="1" si="79"/>
        <v>0.56871527777777786</v>
      </c>
      <c r="Y99" s="11">
        <f t="shared" ca="1" si="55"/>
        <v>24</v>
      </c>
      <c r="Z99" s="12">
        <f t="shared" ca="1" si="56"/>
        <v>2.7777777777777778E-4</v>
      </c>
      <c r="AA99" s="12">
        <f t="shared" ca="1" si="80"/>
        <v>0.56899305555555568</v>
      </c>
      <c r="AB99" s="10">
        <f t="shared" ca="1" si="81"/>
        <v>0.56899305555555568</v>
      </c>
      <c r="AC99" s="23">
        <f t="shared" ca="1" si="82"/>
        <v>0</v>
      </c>
      <c r="AD99" s="10">
        <f t="shared" ca="1" si="83"/>
        <v>0.56899305555555568</v>
      </c>
      <c r="AE99" s="9">
        <f t="shared" ca="1" si="57"/>
        <v>11</v>
      </c>
      <c r="AF99" s="10">
        <f t="shared" ca="1" si="58"/>
        <v>1.273148148148148E-4</v>
      </c>
      <c r="AG99" s="10">
        <f t="shared" ca="1" si="84"/>
        <v>0.56912037037037044</v>
      </c>
      <c r="AH99" s="9" t="s">
        <v>73</v>
      </c>
      <c r="AI99" s="8">
        <f t="shared" ca="1" si="85"/>
        <v>0.56912037037037044</v>
      </c>
      <c r="AJ99" s="23">
        <f t="shared" ca="1" si="86"/>
        <v>0</v>
      </c>
      <c r="AK99" s="8">
        <f t="shared" ca="1" si="91"/>
        <v>0.56912037037037044</v>
      </c>
      <c r="AL99" s="7">
        <f t="shared" ca="1" si="59"/>
        <v>25</v>
      </c>
      <c r="AM99" s="8">
        <f t="shared" ca="1" si="60"/>
        <v>2.8935185185185184E-4</v>
      </c>
      <c r="AN99" s="8">
        <f t="shared" ca="1" si="61"/>
        <v>0.5694097222222223</v>
      </c>
      <c r="AO99" s="7" t="s">
        <v>74</v>
      </c>
      <c r="AP99" s="1">
        <f t="shared" ca="1" si="87"/>
        <v>2.5462962962963243E-4</v>
      </c>
      <c r="AQ99" s="1">
        <f t="shared" ca="1" si="47"/>
        <v>1.2847222222222223E-3</v>
      </c>
      <c r="AR99">
        <f t="shared" ca="1" si="62"/>
        <v>1</v>
      </c>
      <c r="AS99" s="33">
        <f t="shared" ca="1" si="88"/>
        <v>2.5462962962963243E-4</v>
      </c>
      <c r="AT99" s="33">
        <f t="shared" ca="1" si="63"/>
        <v>1.2847222222222223E-3</v>
      </c>
      <c r="AX99">
        <f t="shared" si="89"/>
        <v>95</v>
      </c>
      <c r="AY99" s="34">
        <v>4.0509259259260966E-5</v>
      </c>
      <c r="BF99" s="34">
        <f t="shared" si="90"/>
        <v>1.0143637803225705E-4</v>
      </c>
      <c r="BG99">
        <v>0</v>
      </c>
    </row>
    <row r="100" spans="1:59">
      <c r="A100" s="2">
        <f t="shared" ca="1" si="48"/>
        <v>203</v>
      </c>
      <c r="B100" s="1">
        <f t="shared" ca="1" si="49"/>
        <v>2.3495370370370371E-3</v>
      </c>
      <c r="C100" s="5">
        <f t="shared" ca="1" si="64"/>
        <v>0.57021990740740736</v>
      </c>
      <c r="D100" s="18">
        <f t="shared" ca="1" si="46"/>
        <v>0.57021990740740736</v>
      </c>
      <c r="E100" s="21">
        <f t="shared" ca="1" si="65"/>
        <v>0</v>
      </c>
      <c r="F100" s="18">
        <f t="shared" ca="1" si="66"/>
        <v>0.57021990740740736</v>
      </c>
      <c r="G100" s="17">
        <f t="shared" ca="1" si="50"/>
        <v>12</v>
      </c>
      <c r="H100" s="18">
        <f t="shared" ca="1" si="67"/>
        <v>1.3888888888888889E-4</v>
      </c>
      <c r="I100" s="18">
        <f t="shared" ca="1" si="68"/>
        <v>0.57035879629629627</v>
      </c>
      <c r="J100" s="16">
        <f t="shared" ca="1" si="69"/>
        <v>0.57035879629629627</v>
      </c>
      <c r="K100" s="23">
        <f t="shared" ca="1" si="70"/>
        <v>0</v>
      </c>
      <c r="L100" s="16">
        <f t="shared" ca="1" si="71"/>
        <v>0.57035879629629627</v>
      </c>
      <c r="M100" s="15">
        <f t="shared" ca="1" si="51"/>
        <v>20</v>
      </c>
      <c r="N100" s="16">
        <f t="shared" ca="1" si="52"/>
        <v>2.3148148148148149E-4</v>
      </c>
      <c r="O100" s="16">
        <f t="shared" ca="1" si="72"/>
        <v>0.57059027777777771</v>
      </c>
      <c r="P100" s="14">
        <f t="shared" ca="1" si="73"/>
        <v>0.57059027777777771</v>
      </c>
      <c r="Q100" s="23">
        <f t="shared" ca="1" si="74"/>
        <v>0</v>
      </c>
      <c r="R100" s="14">
        <f t="shared" ca="1" si="75"/>
        <v>0.57059027777777771</v>
      </c>
      <c r="S100" s="13">
        <f t="shared" ca="1" si="53"/>
        <v>16</v>
      </c>
      <c r="T100" s="14">
        <f t="shared" ca="1" si="54"/>
        <v>1.8518518518518518E-4</v>
      </c>
      <c r="U100" s="14">
        <f t="shared" ca="1" si="76"/>
        <v>0.57077546296296289</v>
      </c>
      <c r="V100" s="12">
        <f t="shared" ca="1" si="77"/>
        <v>0.57077546296296289</v>
      </c>
      <c r="W100" s="23">
        <f t="shared" ca="1" si="78"/>
        <v>0</v>
      </c>
      <c r="X100" s="12">
        <f t="shared" ca="1" si="79"/>
        <v>0.57077546296296289</v>
      </c>
      <c r="Y100" s="11">
        <f t="shared" ca="1" si="55"/>
        <v>24</v>
      </c>
      <c r="Z100" s="12">
        <f t="shared" ca="1" si="56"/>
        <v>2.7777777777777778E-4</v>
      </c>
      <c r="AA100" s="12">
        <f t="shared" ca="1" si="80"/>
        <v>0.57105324074074071</v>
      </c>
      <c r="AB100" s="10">
        <f t="shared" ca="1" si="81"/>
        <v>0.57105324074074071</v>
      </c>
      <c r="AC100" s="23">
        <f t="shared" ca="1" si="82"/>
        <v>0</v>
      </c>
      <c r="AD100" s="10">
        <f t="shared" ca="1" si="83"/>
        <v>0.57105324074074071</v>
      </c>
      <c r="AE100" s="9">
        <f t="shared" ca="1" si="57"/>
        <v>47</v>
      </c>
      <c r="AF100" s="10">
        <f t="shared" ca="1" si="58"/>
        <v>5.4398148148148144E-4</v>
      </c>
      <c r="AG100" s="10">
        <f t="shared" ca="1" si="84"/>
        <v>0.5715972222222222</v>
      </c>
      <c r="AH100" s="9" t="s">
        <v>69</v>
      </c>
      <c r="AI100" s="8">
        <f t="shared" ca="1" si="85"/>
        <v>0.5715972222222222</v>
      </c>
      <c r="AJ100" s="23">
        <f t="shared" ca="1" si="86"/>
        <v>0</v>
      </c>
      <c r="AK100" s="8">
        <f t="shared" ca="1" si="91"/>
        <v>0.5715972222222222</v>
      </c>
      <c r="AL100" s="7">
        <f t="shared" ca="1" si="59"/>
        <v>23</v>
      </c>
      <c r="AM100" s="8">
        <f t="shared" ca="1" si="60"/>
        <v>2.6620370370370372E-4</v>
      </c>
      <c r="AN100" s="8">
        <f t="shared" ca="1" si="61"/>
        <v>0.57186342592592587</v>
      </c>
      <c r="AO100" s="7" t="s">
        <v>74</v>
      </c>
      <c r="AP100" s="1">
        <f t="shared" ca="1" si="87"/>
        <v>0</v>
      </c>
      <c r="AQ100" s="1">
        <f t="shared" ca="1" si="47"/>
        <v>1.6435185185185185E-3</v>
      </c>
      <c r="AR100">
        <f t="shared" ca="1" si="62"/>
        <v>1</v>
      </c>
      <c r="AS100" s="33">
        <f t="shared" ca="1" si="88"/>
        <v>0</v>
      </c>
      <c r="AT100" s="33">
        <f t="shared" ca="1" si="63"/>
        <v>1.6435185185185185E-3</v>
      </c>
      <c r="AX100">
        <f t="shared" si="89"/>
        <v>96</v>
      </c>
      <c r="AY100" s="34">
        <v>4.232310668878163E-5</v>
      </c>
      <c r="BF100" s="34">
        <f t="shared" si="90"/>
        <v>1.0236899715561248E-4</v>
      </c>
      <c r="BG100">
        <v>0</v>
      </c>
    </row>
    <row r="101" spans="1:59">
      <c r="A101" s="2">
        <f t="shared" ca="1" si="48"/>
        <v>120</v>
      </c>
      <c r="B101" s="1">
        <f t="shared" ca="1" si="49"/>
        <v>1.3888888888888889E-3</v>
      </c>
      <c r="C101" s="5">
        <f t="shared" ca="1" si="64"/>
        <v>0.57160879629629624</v>
      </c>
      <c r="D101" s="18">
        <f t="shared" ca="1" si="46"/>
        <v>0.57160879629629624</v>
      </c>
      <c r="E101" s="21">
        <f t="shared" ca="1" si="65"/>
        <v>0</v>
      </c>
      <c r="F101" s="18">
        <f t="shared" ca="1" si="66"/>
        <v>0.57160879629629624</v>
      </c>
      <c r="G101" s="17">
        <f t="shared" ca="1" si="50"/>
        <v>8</v>
      </c>
      <c r="H101" s="18">
        <f t="shared" ca="1" si="67"/>
        <v>9.2592592592592588E-5</v>
      </c>
      <c r="I101" s="18">
        <f t="shared" ca="1" si="68"/>
        <v>0.57170138888888888</v>
      </c>
      <c r="J101" s="16">
        <f t="shared" ca="1" si="69"/>
        <v>0.57170138888888888</v>
      </c>
      <c r="K101" s="23">
        <f t="shared" ca="1" si="70"/>
        <v>0</v>
      </c>
      <c r="L101" s="16">
        <f t="shared" ca="1" si="71"/>
        <v>0.57170138888888888</v>
      </c>
      <c r="M101" s="15">
        <f t="shared" ca="1" si="51"/>
        <v>23</v>
      </c>
      <c r="N101" s="16">
        <f t="shared" ca="1" si="52"/>
        <v>2.6620370370370372E-4</v>
      </c>
      <c r="O101" s="16">
        <f t="shared" ca="1" si="72"/>
        <v>0.57196759259259256</v>
      </c>
      <c r="P101" s="14">
        <f t="shared" ca="1" si="73"/>
        <v>0.57196759259259256</v>
      </c>
      <c r="Q101" s="23">
        <f t="shared" ca="1" si="74"/>
        <v>0</v>
      </c>
      <c r="R101" s="14">
        <f t="shared" ca="1" si="75"/>
        <v>0.57196759259259256</v>
      </c>
      <c r="S101" s="13">
        <f t="shared" ca="1" si="53"/>
        <v>34</v>
      </c>
      <c r="T101" s="14">
        <f t="shared" ca="1" si="54"/>
        <v>3.9351851851851852E-4</v>
      </c>
      <c r="U101" s="14">
        <f t="shared" ca="1" si="76"/>
        <v>0.5723611111111111</v>
      </c>
      <c r="V101" s="12">
        <f t="shared" ca="1" si="77"/>
        <v>0.5723611111111111</v>
      </c>
      <c r="W101" s="23">
        <f t="shared" ca="1" si="78"/>
        <v>0</v>
      </c>
      <c r="X101" s="12">
        <f t="shared" ca="1" si="79"/>
        <v>0.5723611111111111</v>
      </c>
      <c r="Y101" s="11">
        <f t="shared" ca="1" si="55"/>
        <v>24</v>
      </c>
      <c r="Z101" s="12">
        <f t="shared" ca="1" si="56"/>
        <v>2.7777777777777778E-4</v>
      </c>
      <c r="AA101" s="12">
        <f t="shared" ca="1" si="80"/>
        <v>0.57263888888888892</v>
      </c>
      <c r="AB101" s="10">
        <f t="shared" ca="1" si="81"/>
        <v>0.57263888888888892</v>
      </c>
      <c r="AC101" s="23">
        <f t="shared" ca="1" si="82"/>
        <v>0</v>
      </c>
      <c r="AD101" s="10">
        <f t="shared" ca="1" si="83"/>
        <v>0.57263888888888892</v>
      </c>
      <c r="AE101" s="9">
        <f t="shared" ca="1" si="57"/>
        <v>36</v>
      </c>
      <c r="AF101" s="10">
        <f t="shared" ca="1" si="58"/>
        <v>4.1666666666666669E-4</v>
      </c>
      <c r="AG101" s="10">
        <f t="shared" ca="1" si="84"/>
        <v>0.57305555555555554</v>
      </c>
      <c r="AH101" s="9" t="s">
        <v>69</v>
      </c>
      <c r="AI101" s="8">
        <f t="shared" ca="1" si="85"/>
        <v>0.57305555555555554</v>
      </c>
      <c r="AJ101" s="23">
        <f t="shared" ca="1" si="86"/>
        <v>0</v>
      </c>
      <c r="AK101" s="8">
        <f t="shared" ca="1" si="91"/>
        <v>0.57305555555555554</v>
      </c>
      <c r="AL101" s="7">
        <f t="shared" ca="1" si="59"/>
        <v>24</v>
      </c>
      <c r="AM101" s="8">
        <f t="shared" ca="1" si="60"/>
        <v>2.7777777777777778E-4</v>
      </c>
      <c r="AN101" s="8">
        <f t="shared" ca="1" si="61"/>
        <v>0.57333333333333336</v>
      </c>
      <c r="AO101" s="7" t="s">
        <v>74</v>
      </c>
      <c r="AP101" s="1">
        <f t="shared" ca="1" si="87"/>
        <v>0</v>
      </c>
      <c r="AQ101" s="1">
        <f t="shared" ca="1" si="47"/>
        <v>1.7245370370370372E-3</v>
      </c>
      <c r="AR101">
        <f t="shared" ca="1" si="62"/>
        <v>1</v>
      </c>
      <c r="AS101" s="33">
        <f t="shared" ca="1" si="88"/>
        <v>0</v>
      </c>
      <c r="AT101" s="33">
        <f t="shared" ca="1" si="63"/>
        <v>1.7245370370370372E-3</v>
      </c>
      <c r="AX101">
        <f t="shared" si="89"/>
        <v>97</v>
      </c>
      <c r="AY101" s="34">
        <v>5.4904150381537994E-5</v>
      </c>
      <c r="BF101" s="34">
        <f t="shared" si="90"/>
        <v>1.0330161627896791E-4</v>
      </c>
      <c r="BG101">
        <v>0</v>
      </c>
    </row>
    <row r="102" spans="1:59">
      <c r="A102" s="2">
        <f t="shared" ca="1" si="48"/>
        <v>100</v>
      </c>
      <c r="B102" s="1">
        <f t="shared" ca="1" si="49"/>
        <v>1.1574074074074073E-3</v>
      </c>
      <c r="C102" s="5">
        <f t="shared" ca="1" si="64"/>
        <v>0.57276620370370368</v>
      </c>
      <c r="D102" s="18">
        <f t="shared" ca="1" si="46"/>
        <v>0.57276620370370368</v>
      </c>
      <c r="E102" s="21">
        <f t="shared" ca="1" si="65"/>
        <v>0</v>
      </c>
      <c r="F102" s="18">
        <f t="shared" ca="1" si="66"/>
        <v>0.57276620370370368</v>
      </c>
      <c r="G102" s="17">
        <f t="shared" ca="1" si="50"/>
        <v>8</v>
      </c>
      <c r="H102" s="18">
        <f t="shared" ca="1" si="67"/>
        <v>9.2592592592592588E-5</v>
      </c>
      <c r="I102" s="18">
        <f t="shared" ca="1" si="68"/>
        <v>0.57285879629629632</v>
      </c>
      <c r="J102" s="16">
        <f t="shared" ca="1" si="69"/>
        <v>0.57285879629629632</v>
      </c>
      <c r="K102" s="23">
        <f t="shared" ca="1" si="70"/>
        <v>0</v>
      </c>
      <c r="L102" s="16">
        <f t="shared" ca="1" si="71"/>
        <v>0.57285879629629632</v>
      </c>
      <c r="M102" s="15">
        <f t="shared" ca="1" si="51"/>
        <v>20</v>
      </c>
      <c r="N102" s="16">
        <f t="shared" ca="1" si="52"/>
        <v>2.3148148148148149E-4</v>
      </c>
      <c r="O102" s="16">
        <f t="shared" ca="1" si="72"/>
        <v>0.57309027777777777</v>
      </c>
      <c r="P102" s="14">
        <f t="shared" ca="1" si="73"/>
        <v>0.57309027777777777</v>
      </c>
      <c r="Q102" s="23">
        <f t="shared" ca="1" si="74"/>
        <v>0</v>
      </c>
      <c r="R102" s="14">
        <f t="shared" ca="1" si="75"/>
        <v>0.57309027777777777</v>
      </c>
      <c r="S102" s="13">
        <f t="shared" ca="1" si="53"/>
        <v>10</v>
      </c>
      <c r="T102" s="14">
        <f t="shared" ca="1" si="54"/>
        <v>1.1574074074074075E-4</v>
      </c>
      <c r="U102" s="14">
        <f t="shared" ca="1" si="76"/>
        <v>0.57320601851851849</v>
      </c>
      <c r="V102" s="12">
        <f t="shared" ca="1" si="77"/>
        <v>0.57320601851851849</v>
      </c>
      <c r="W102" s="23">
        <f t="shared" ca="1" si="78"/>
        <v>0</v>
      </c>
      <c r="X102" s="12">
        <f t="shared" ca="1" si="79"/>
        <v>0.57320601851851849</v>
      </c>
      <c r="Y102" s="11">
        <f t="shared" ca="1" si="55"/>
        <v>24</v>
      </c>
      <c r="Z102" s="12">
        <f t="shared" ca="1" si="56"/>
        <v>2.7777777777777778E-4</v>
      </c>
      <c r="AA102" s="12">
        <f t="shared" ca="1" si="80"/>
        <v>0.57348379629629631</v>
      </c>
      <c r="AB102" s="10">
        <f t="shared" ca="1" si="81"/>
        <v>0.57348379629629631</v>
      </c>
      <c r="AC102" s="23">
        <f t="shared" ca="1" si="82"/>
        <v>0</v>
      </c>
      <c r="AD102" s="10">
        <f t="shared" ca="1" si="83"/>
        <v>0.57348379629629631</v>
      </c>
      <c r="AE102" s="9">
        <f t="shared" ca="1" si="57"/>
        <v>8</v>
      </c>
      <c r="AF102" s="10">
        <f t="shared" ca="1" si="58"/>
        <v>9.2592592592592588E-5</v>
      </c>
      <c r="AG102" s="10">
        <f t="shared" ca="1" si="84"/>
        <v>0.57357638888888896</v>
      </c>
      <c r="AH102" s="9" t="s">
        <v>73</v>
      </c>
      <c r="AI102" s="8">
        <f t="shared" ca="1" si="85"/>
        <v>0.57357638888888896</v>
      </c>
      <c r="AJ102" s="23">
        <f t="shared" ca="1" si="86"/>
        <v>0</v>
      </c>
      <c r="AK102" s="8">
        <f t="shared" ca="1" si="91"/>
        <v>0.57357638888888896</v>
      </c>
      <c r="AL102" s="7">
        <f t="shared" ca="1" si="59"/>
        <v>10</v>
      </c>
      <c r="AM102" s="8">
        <f t="shared" ca="1" si="60"/>
        <v>1.1574074074074075E-4</v>
      </c>
      <c r="AN102" s="8">
        <f t="shared" ca="1" si="61"/>
        <v>0.57369212962962968</v>
      </c>
      <c r="AO102" s="7" t="s">
        <v>74</v>
      </c>
      <c r="AP102" s="1">
        <f t="shared" ca="1" si="87"/>
        <v>0</v>
      </c>
      <c r="AQ102" s="1">
        <f t="shared" ca="1" si="47"/>
        <v>9.2592592592592596E-4</v>
      </c>
      <c r="AR102">
        <f t="shared" ca="1" si="62"/>
        <v>1</v>
      </c>
      <c r="AS102" s="33">
        <f t="shared" ca="1" si="88"/>
        <v>0</v>
      </c>
      <c r="AT102" s="33">
        <f t="shared" ca="1" si="63"/>
        <v>9.2592592592592596E-4</v>
      </c>
      <c r="AX102">
        <f t="shared" si="89"/>
        <v>98</v>
      </c>
      <c r="AY102" s="34">
        <v>6.1267735397084301E-5</v>
      </c>
      <c r="BF102" s="34">
        <f t="shared" si="90"/>
        <v>1.0423423540232334E-4</v>
      </c>
      <c r="BG102">
        <v>0</v>
      </c>
    </row>
    <row r="103" spans="1:59">
      <c r="A103" s="2">
        <f t="shared" ca="1" si="48"/>
        <v>78</v>
      </c>
      <c r="B103" s="1">
        <f t="shared" ca="1" si="49"/>
        <v>9.0277777777777774E-4</v>
      </c>
      <c r="C103" s="5">
        <f t="shared" ca="1" si="64"/>
        <v>0.57366898148148149</v>
      </c>
      <c r="D103" s="18">
        <f t="shared" ca="1" si="46"/>
        <v>0.57366898148148149</v>
      </c>
      <c r="E103" s="21">
        <f t="shared" ca="1" si="65"/>
        <v>0</v>
      </c>
      <c r="F103" s="18">
        <f t="shared" ca="1" si="66"/>
        <v>0.57366898148148149</v>
      </c>
      <c r="G103" s="17">
        <f t="shared" ca="1" si="50"/>
        <v>11</v>
      </c>
      <c r="H103" s="18">
        <f t="shared" ca="1" si="67"/>
        <v>1.273148148148148E-4</v>
      </c>
      <c r="I103" s="18">
        <f t="shared" ca="1" si="68"/>
        <v>0.57379629629629625</v>
      </c>
      <c r="J103" s="16">
        <f t="shared" ca="1" si="69"/>
        <v>0.57379629629629625</v>
      </c>
      <c r="K103" s="23">
        <f t="shared" ca="1" si="70"/>
        <v>0</v>
      </c>
      <c r="L103" s="16">
        <f t="shared" ca="1" si="71"/>
        <v>0.57379629629629625</v>
      </c>
      <c r="M103" s="15">
        <f t="shared" ca="1" si="51"/>
        <v>24</v>
      </c>
      <c r="N103" s="16">
        <f t="shared" ca="1" si="52"/>
        <v>2.7777777777777778E-4</v>
      </c>
      <c r="O103" s="16">
        <f t="shared" ca="1" si="72"/>
        <v>0.57407407407407407</v>
      </c>
      <c r="P103" s="14">
        <f t="shared" ca="1" si="73"/>
        <v>0.57407407407407407</v>
      </c>
      <c r="Q103" s="23">
        <f t="shared" ca="1" si="74"/>
        <v>0</v>
      </c>
      <c r="R103" s="14">
        <f t="shared" ca="1" si="75"/>
        <v>0.57407407407407407</v>
      </c>
      <c r="S103" s="13">
        <f t="shared" ca="1" si="53"/>
        <v>35</v>
      </c>
      <c r="T103" s="14">
        <f t="shared" ca="1" si="54"/>
        <v>4.0509259259259258E-4</v>
      </c>
      <c r="U103" s="14">
        <f t="shared" ca="1" si="76"/>
        <v>0.57447916666666665</v>
      </c>
      <c r="V103" s="12">
        <f t="shared" ca="1" si="77"/>
        <v>0.57447916666666665</v>
      </c>
      <c r="W103" s="23">
        <f t="shared" ca="1" si="78"/>
        <v>0</v>
      </c>
      <c r="X103" s="12">
        <f t="shared" ca="1" si="79"/>
        <v>0.57447916666666665</v>
      </c>
      <c r="Y103" s="11">
        <f t="shared" ca="1" si="55"/>
        <v>22</v>
      </c>
      <c r="Z103" s="12">
        <f t="shared" ca="1" si="56"/>
        <v>2.5462962962962961E-4</v>
      </c>
      <c r="AA103" s="12">
        <f t="shared" ca="1" si="80"/>
        <v>0.57473379629629628</v>
      </c>
      <c r="AB103" s="10">
        <f t="shared" ca="1" si="81"/>
        <v>0.57473379629629628</v>
      </c>
      <c r="AC103" s="23">
        <f t="shared" ca="1" si="82"/>
        <v>0</v>
      </c>
      <c r="AD103" s="10">
        <f t="shared" ca="1" si="83"/>
        <v>0.57473379629629628</v>
      </c>
      <c r="AE103" s="9">
        <f t="shared" ca="1" si="57"/>
        <v>56</v>
      </c>
      <c r="AF103" s="10">
        <f t="shared" ca="1" si="58"/>
        <v>6.4814814814814813E-4</v>
      </c>
      <c r="AG103" s="10">
        <f t="shared" ca="1" si="84"/>
        <v>0.57538194444444446</v>
      </c>
      <c r="AH103" s="9" t="s">
        <v>69</v>
      </c>
      <c r="AI103" s="8">
        <f t="shared" ca="1" si="85"/>
        <v>0.57538194444444446</v>
      </c>
      <c r="AJ103" s="23">
        <f t="shared" ca="1" si="86"/>
        <v>0</v>
      </c>
      <c r="AK103" s="8">
        <f t="shared" ca="1" si="91"/>
        <v>0.57538194444444446</v>
      </c>
      <c r="AL103" s="7">
        <f t="shared" ca="1" si="59"/>
        <v>15</v>
      </c>
      <c r="AM103" s="8">
        <f t="shared" ca="1" si="60"/>
        <v>1.7361111111111112E-4</v>
      </c>
      <c r="AN103" s="8">
        <f t="shared" ca="1" si="61"/>
        <v>0.5755555555555556</v>
      </c>
      <c r="AO103" s="7" t="s">
        <v>74</v>
      </c>
      <c r="AP103" s="1">
        <f t="shared" ca="1" si="87"/>
        <v>0</v>
      </c>
      <c r="AQ103" s="1">
        <f t="shared" ca="1" si="47"/>
        <v>1.8865740740740739E-3</v>
      </c>
      <c r="AR103">
        <f t="shared" ca="1" si="62"/>
        <v>1</v>
      </c>
      <c r="AS103" s="33">
        <f t="shared" ca="1" si="88"/>
        <v>0</v>
      </c>
      <c r="AT103" s="33">
        <f t="shared" ca="1" si="63"/>
        <v>1.8865740740740739E-3</v>
      </c>
      <c r="AX103">
        <f t="shared" si="89"/>
        <v>99</v>
      </c>
      <c r="AY103" s="34">
        <v>4.3202236890357601E-5</v>
      </c>
      <c r="BF103" s="34">
        <f t="shared" si="90"/>
        <v>1.0516685452567878E-4</v>
      </c>
      <c r="BG103">
        <v>0</v>
      </c>
    </row>
    <row r="104" spans="1:59">
      <c r="A104" s="2">
        <f t="shared" ca="1" si="48"/>
        <v>130</v>
      </c>
      <c r="B104" s="1">
        <f t="shared" ca="1" si="49"/>
        <v>1.5046296296296296E-3</v>
      </c>
      <c r="C104" s="5">
        <f t="shared" ca="1" si="64"/>
        <v>0.57517361111111109</v>
      </c>
      <c r="D104" s="18">
        <f t="shared" ca="1" si="46"/>
        <v>0.57517361111111109</v>
      </c>
      <c r="E104" s="21">
        <f t="shared" ca="1" si="65"/>
        <v>0</v>
      </c>
      <c r="F104" s="18">
        <f t="shared" ca="1" si="66"/>
        <v>0.57517361111111109</v>
      </c>
      <c r="G104" s="17">
        <f t="shared" ca="1" si="50"/>
        <v>10</v>
      </c>
      <c r="H104" s="18">
        <f t="shared" ca="1" si="67"/>
        <v>1.1574074074074075E-4</v>
      </c>
      <c r="I104" s="18">
        <f t="shared" ca="1" si="68"/>
        <v>0.57528935185185182</v>
      </c>
      <c r="J104" s="16">
        <f t="shared" ca="1" si="69"/>
        <v>0.57528935185185182</v>
      </c>
      <c r="K104" s="23">
        <f t="shared" ca="1" si="70"/>
        <v>0</v>
      </c>
      <c r="L104" s="16">
        <f t="shared" ca="1" si="71"/>
        <v>0.57528935185185182</v>
      </c>
      <c r="M104" s="15">
        <f t="shared" ca="1" si="51"/>
        <v>25</v>
      </c>
      <c r="N104" s="16">
        <f t="shared" ca="1" si="52"/>
        <v>2.8935185185185184E-4</v>
      </c>
      <c r="O104" s="16">
        <f t="shared" ca="1" si="72"/>
        <v>0.57557870370370368</v>
      </c>
      <c r="P104" s="14">
        <f t="shared" ca="1" si="73"/>
        <v>0.57557870370370368</v>
      </c>
      <c r="Q104" s="23">
        <f t="shared" ca="1" si="74"/>
        <v>0</v>
      </c>
      <c r="R104" s="14">
        <f t="shared" ca="1" si="75"/>
        <v>0.57557870370370368</v>
      </c>
      <c r="S104" s="13">
        <f t="shared" ca="1" si="53"/>
        <v>10</v>
      </c>
      <c r="T104" s="14">
        <f t="shared" ca="1" si="54"/>
        <v>1.1574074074074075E-4</v>
      </c>
      <c r="U104" s="14">
        <f t="shared" ca="1" si="76"/>
        <v>0.5756944444444444</v>
      </c>
      <c r="V104" s="12">
        <f t="shared" ca="1" si="77"/>
        <v>0.5756944444444444</v>
      </c>
      <c r="W104" s="23">
        <f t="shared" ca="1" si="78"/>
        <v>0</v>
      </c>
      <c r="X104" s="12">
        <f t="shared" ca="1" si="79"/>
        <v>0.5756944444444444</v>
      </c>
      <c r="Y104" s="11">
        <f t="shared" ca="1" si="55"/>
        <v>37</v>
      </c>
      <c r="Z104" s="12">
        <f t="shared" ca="1" si="56"/>
        <v>4.2824074074074075E-4</v>
      </c>
      <c r="AA104" s="12">
        <f t="shared" ca="1" si="80"/>
        <v>0.57612268518518517</v>
      </c>
      <c r="AB104" s="10">
        <f t="shared" ca="1" si="81"/>
        <v>0.57612268518518517</v>
      </c>
      <c r="AC104" s="23">
        <f t="shared" ca="1" si="82"/>
        <v>0</v>
      </c>
      <c r="AD104" s="10">
        <f t="shared" ca="1" si="83"/>
        <v>0.57612268518518517</v>
      </c>
      <c r="AE104" s="9">
        <f t="shared" ca="1" si="57"/>
        <v>56</v>
      </c>
      <c r="AF104" s="10">
        <f t="shared" ca="1" si="58"/>
        <v>6.4814814814814813E-4</v>
      </c>
      <c r="AG104" s="10">
        <f t="shared" ca="1" si="84"/>
        <v>0.57677083333333334</v>
      </c>
      <c r="AH104" s="9" t="s">
        <v>69</v>
      </c>
      <c r="AI104" s="8">
        <f t="shared" ca="1" si="85"/>
        <v>0.57677083333333334</v>
      </c>
      <c r="AJ104" s="23">
        <f t="shared" ca="1" si="86"/>
        <v>0</v>
      </c>
      <c r="AK104" s="8">
        <f t="shared" ca="1" si="91"/>
        <v>0.57677083333333334</v>
      </c>
      <c r="AL104" s="7">
        <f t="shared" ca="1" si="59"/>
        <v>10</v>
      </c>
      <c r="AM104" s="8">
        <f t="shared" ca="1" si="60"/>
        <v>1.1574074074074075E-4</v>
      </c>
      <c r="AN104" s="8">
        <f t="shared" ca="1" si="61"/>
        <v>0.57688657407407407</v>
      </c>
      <c r="AO104" s="7" t="s">
        <v>74</v>
      </c>
      <c r="AP104" s="1">
        <f t="shared" ca="1" si="87"/>
        <v>0</v>
      </c>
      <c r="AQ104" s="1">
        <f t="shared" ca="1" si="47"/>
        <v>1.7129629629629628E-3</v>
      </c>
      <c r="AR104">
        <f t="shared" ca="1" si="62"/>
        <v>1</v>
      </c>
      <c r="AS104" s="33">
        <f t="shared" ca="1" si="88"/>
        <v>0</v>
      </c>
      <c r="AT104" s="33">
        <f t="shared" ca="1" si="63"/>
        <v>1.7129629629629628E-3</v>
      </c>
      <c r="AX104">
        <f t="shared" si="89"/>
        <v>100</v>
      </c>
      <c r="AY104" s="34">
        <v>3.3653846153845434E-5</v>
      </c>
      <c r="BF104" s="34">
        <f t="shared" si="90"/>
        <v>1.0609947364903421E-4</v>
      </c>
      <c r="BG104">
        <v>0</v>
      </c>
    </row>
    <row r="105" spans="1:59">
      <c r="A105" s="2">
        <f t="shared" ca="1" si="48"/>
        <v>198</v>
      </c>
      <c r="B105" s="1">
        <f t="shared" ca="1" si="49"/>
        <v>2.2916666666666667E-3</v>
      </c>
      <c r="C105" s="5">
        <f t="shared" ca="1" si="64"/>
        <v>0.57746527777777779</v>
      </c>
      <c r="D105" s="18">
        <f t="shared" ca="1" si="46"/>
        <v>0.57746527777777779</v>
      </c>
      <c r="E105" s="21">
        <f t="shared" ca="1" si="65"/>
        <v>0</v>
      </c>
      <c r="F105" s="18">
        <f t="shared" ca="1" si="66"/>
        <v>0.57746527777777779</v>
      </c>
      <c r="G105" s="17">
        <f t="shared" ca="1" si="50"/>
        <v>8</v>
      </c>
      <c r="H105" s="18">
        <f t="shared" ca="1" si="67"/>
        <v>9.2592592592592588E-5</v>
      </c>
      <c r="I105" s="18">
        <f t="shared" ca="1" si="68"/>
        <v>0.57755787037037043</v>
      </c>
      <c r="J105" s="16">
        <f t="shared" ca="1" si="69"/>
        <v>0.57755787037037043</v>
      </c>
      <c r="K105" s="23">
        <f t="shared" ca="1" si="70"/>
        <v>0</v>
      </c>
      <c r="L105" s="16">
        <f t="shared" ca="1" si="71"/>
        <v>0.57755787037037043</v>
      </c>
      <c r="M105" s="15">
        <f t="shared" ca="1" si="51"/>
        <v>10</v>
      </c>
      <c r="N105" s="16">
        <f t="shared" ca="1" si="52"/>
        <v>1.1574074074074075E-4</v>
      </c>
      <c r="O105" s="16">
        <f t="shared" ca="1" si="72"/>
        <v>0.57767361111111115</v>
      </c>
      <c r="P105" s="14">
        <f t="shared" ca="1" si="73"/>
        <v>0.57767361111111115</v>
      </c>
      <c r="Q105" s="23">
        <f t="shared" ca="1" si="74"/>
        <v>0</v>
      </c>
      <c r="R105" s="14">
        <f t="shared" ca="1" si="75"/>
        <v>0.57767361111111115</v>
      </c>
      <c r="S105" s="13">
        <f t="shared" ca="1" si="53"/>
        <v>33</v>
      </c>
      <c r="T105" s="14">
        <f t="shared" ca="1" si="54"/>
        <v>3.8194444444444446E-4</v>
      </c>
      <c r="U105" s="14">
        <f t="shared" ca="1" si="76"/>
        <v>0.57805555555555554</v>
      </c>
      <c r="V105" s="12">
        <f t="shared" ca="1" si="77"/>
        <v>0.57805555555555554</v>
      </c>
      <c r="W105" s="23">
        <f t="shared" ca="1" si="78"/>
        <v>0</v>
      </c>
      <c r="X105" s="12">
        <f t="shared" ca="1" si="79"/>
        <v>0.57805555555555554</v>
      </c>
      <c r="Y105" s="11">
        <f t="shared" ca="1" si="55"/>
        <v>41</v>
      </c>
      <c r="Z105" s="12">
        <f t="shared" ca="1" si="56"/>
        <v>4.7453703703703704E-4</v>
      </c>
      <c r="AA105" s="12">
        <f t="shared" ca="1" si="80"/>
        <v>0.57853009259259258</v>
      </c>
      <c r="AB105" s="10">
        <f t="shared" ca="1" si="81"/>
        <v>0.57853009259259258</v>
      </c>
      <c r="AC105" s="23">
        <f t="shared" ca="1" si="82"/>
        <v>0</v>
      </c>
      <c r="AD105" s="10">
        <f t="shared" ca="1" si="83"/>
        <v>0.57853009259259258</v>
      </c>
      <c r="AE105" s="9">
        <f t="shared" ca="1" si="57"/>
        <v>4</v>
      </c>
      <c r="AF105" s="10">
        <f t="shared" ca="1" si="58"/>
        <v>4.6296296296296294E-5</v>
      </c>
      <c r="AG105" s="10">
        <f t="shared" ca="1" si="84"/>
        <v>0.57857638888888885</v>
      </c>
      <c r="AH105" s="9" t="s">
        <v>73</v>
      </c>
      <c r="AI105" s="8">
        <f t="shared" ca="1" si="85"/>
        <v>0.57857638888888885</v>
      </c>
      <c r="AJ105" s="23">
        <f t="shared" ca="1" si="86"/>
        <v>0</v>
      </c>
      <c r="AK105" s="8">
        <f t="shared" ca="1" si="91"/>
        <v>0.57857638888888885</v>
      </c>
      <c r="AL105" s="7">
        <f t="shared" ca="1" si="59"/>
        <v>20</v>
      </c>
      <c r="AM105" s="8">
        <f t="shared" ca="1" si="60"/>
        <v>2.3148148148148149E-4</v>
      </c>
      <c r="AN105" s="8">
        <f t="shared" ca="1" si="61"/>
        <v>0.57880787037037029</v>
      </c>
      <c r="AO105" s="7" t="s">
        <v>74</v>
      </c>
      <c r="AP105" s="1">
        <f t="shared" ca="1" si="87"/>
        <v>0</v>
      </c>
      <c r="AQ105" s="1">
        <f t="shared" ca="1" si="47"/>
        <v>1.3425925925925927E-3</v>
      </c>
      <c r="AR105">
        <f t="shared" ca="1" si="62"/>
        <v>1</v>
      </c>
      <c r="AS105" s="33">
        <f t="shared" ca="1" si="88"/>
        <v>0</v>
      </c>
      <c r="AT105" s="33">
        <f t="shared" ca="1" si="63"/>
        <v>1.3425925925925927E-3</v>
      </c>
      <c r="AX105">
        <f t="shared" si="89"/>
        <v>101</v>
      </c>
      <c r="AY105" s="34">
        <v>2.6438240270727769E-5</v>
      </c>
      <c r="BF105" s="34">
        <f t="shared" si="90"/>
        <v>1.0703209277238964E-4</v>
      </c>
      <c r="BG105">
        <v>0</v>
      </c>
    </row>
    <row r="106" spans="1:59">
      <c r="A106" s="2">
        <f t="shared" ca="1" si="48"/>
        <v>59</v>
      </c>
      <c r="B106" s="1">
        <f t="shared" ca="1" si="49"/>
        <v>6.8287037037037036E-4</v>
      </c>
      <c r="C106" s="5">
        <f t="shared" ca="1" si="64"/>
        <v>0.57814814814814819</v>
      </c>
      <c r="D106" s="18">
        <f t="shared" ca="1" si="46"/>
        <v>0.57814814814814819</v>
      </c>
      <c r="E106" s="21">
        <f t="shared" ca="1" si="65"/>
        <v>0</v>
      </c>
      <c r="F106" s="18">
        <f t="shared" ca="1" si="66"/>
        <v>0.57814814814814819</v>
      </c>
      <c r="G106" s="17">
        <f t="shared" ca="1" si="50"/>
        <v>11</v>
      </c>
      <c r="H106" s="18">
        <f t="shared" ca="1" si="67"/>
        <v>1.273148148148148E-4</v>
      </c>
      <c r="I106" s="18">
        <f t="shared" ca="1" si="68"/>
        <v>0.57827546296296295</v>
      </c>
      <c r="J106" s="16">
        <f t="shared" ca="1" si="69"/>
        <v>0.57827546296296295</v>
      </c>
      <c r="K106" s="23">
        <f t="shared" ca="1" si="70"/>
        <v>0</v>
      </c>
      <c r="L106" s="16">
        <f t="shared" ca="1" si="71"/>
        <v>0.57827546296296295</v>
      </c>
      <c r="M106" s="15">
        <f t="shared" ca="1" si="51"/>
        <v>30</v>
      </c>
      <c r="N106" s="16">
        <f t="shared" ca="1" si="52"/>
        <v>3.4722222222222224E-4</v>
      </c>
      <c r="O106" s="16">
        <f t="shared" ca="1" si="72"/>
        <v>0.57862268518518523</v>
      </c>
      <c r="P106" s="14">
        <f t="shared" ca="1" si="73"/>
        <v>0.57862268518518523</v>
      </c>
      <c r="Q106" s="23">
        <f t="shared" ca="1" si="74"/>
        <v>0</v>
      </c>
      <c r="R106" s="14">
        <f t="shared" ca="1" si="75"/>
        <v>0.57862268518518523</v>
      </c>
      <c r="S106" s="13">
        <f t="shared" ca="1" si="53"/>
        <v>34</v>
      </c>
      <c r="T106" s="14">
        <f t="shared" ca="1" si="54"/>
        <v>3.9351851851851852E-4</v>
      </c>
      <c r="U106" s="14">
        <f t="shared" ca="1" si="76"/>
        <v>0.57901620370370377</v>
      </c>
      <c r="V106" s="12">
        <f t="shared" ca="1" si="77"/>
        <v>0.57901620370370377</v>
      </c>
      <c r="W106" s="23">
        <f t="shared" ca="1" si="78"/>
        <v>0</v>
      </c>
      <c r="X106" s="12">
        <f t="shared" ca="1" si="79"/>
        <v>0.57901620370370377</v>
      </c>
      <c r="Y106" s="11">
        <f t="shared" ca="1" si="55"/>
        <v>34</v>
      </c>
      <c r="Z106" s="12">
        <f t="shared" ca="1" si="56"/>
        <v>3.9351851851851852E-4</v>
      </c>
      <c r="AA106" s="12">
        <f t="shared" ca="1" si="80"/>
        <v>0.57940972222222231</v>
      </c>
      <c r="AB106" s="10">
        <f t="shared" ca="1" si="81"/>
        <v>0.57940972222222231</v>
      </c>
      <c r="AC106" s="23">
        <f t="shared" ca="1" si="82"/>
        <v>0</v>
      </c>
      <c r="AD106" s="10">
        <f t="shared" ca="1" si="83"/>
        <v>0.57940972222222231</v>
      </c>
      <c r="AE106" s="9">
        <f t="shared" ca="1" si="57"/>
        <v>34</v>
      </c>
      <c r="AF106" s="10">
        <f t="shared" ca="1" si="58"/>
        <v>3.9351851851851852E-4</v>
      </c>
      <c r="AG106" s="10">
        <f t="shared" ca="1" si="84"/>
        <v>0.57980324074074086</v>
      </c>
      <c r="AH106" s="9" t="s">
        <v>69</v>
      </c>
      <c r="AI106" s="8">
        <f t="shared" ca="1" si="85"/>
        <v>0.57980324074074086</v>
      </c>
      <c r="AJ106" s="23">
        <f t="shared" ca="1" si="86"/>
        <v>0</v>
      </c>
      <c r="AK106" s="8">
        <f t="shared" ca="1" si="91"/>
        <v>0.57980324074074086</v>
      </c>
      <c r="AL106" s="7">
        <f t="shared" ca="1" si="59"/>
        <v>10</v>
      </c>
      <c r="AM106" s="8">
        <f t="shared" ca="1" si="60"/>
        <v>1.1574074074074075E-4</v>
      </c>
      <c r="AN106" s="8">
        <f t="shared" ca="1" si="61"/>
        <v>0.57991898148148158</v>
      </c>
      <c r="AO106" s="7" t="s">
        <v>74</v>
      </c>
      <c r="AP106" s="1">
        <f t="shared" ca="1" si="87"/>
        <v>0</v>
      </c>
      <c r="AQ106" s="1">
        <f t="shared" ca="1" si="47"/>
        <v>1.7708333333333335E-3</v>
      </c>
      <c r="AR106">
        <f t="shared" ca="1" si="62"/>
        <v>1</v>
      </c>
      <c r="AS106" s="33">
        <f t="shared" ca="1" si="88"/>
        <v>0</v>
      </c>
      <c r="AT106" s="33">
        <f t="shared" ca="1" si="63"/>
        <v>1.7708333333333335E-3</v>
      </c>
      <c r="AX106">
        <f t="shared" si="89"/>
        <v>102</v>
      </c>
      <c r="AY106" s="34">
        <v>5.0451092117757089E-5</v>
      </c>
    </row>
    <row r="107" spans="1:59">
      <c r="A107" s="2">
        <f t="shared" ca="1" si="48"/>
        <v>126</v>
      </c>
      <c r="B107" s="1">
        <f t="shared" ca="1" si="49"/>
        <v>1.4583333333333334E-3</v>
      </c>
      <c r="C107" s="5">
        <f t="shared" ca="1" si="64"/>
        <v>0.57960648148148153</v>
      </c>
      <c r="D107" s="18">
        <f t="shared" ca="1" si="46"/>
        <v>0.57960648148148153</v>
      </c>
      <c r="E107" s="21">
        <f t="shared" ca="1" si="65"/>
        <v>0</v>
      </c>
      <c r="F107" s="18">
        <f t="shared" ca="1" si="66"/>
        <v>0.57960648148148153</v>
      </c>
      <c r="G107" s="17">
        <f t="shared" ca="1" si="50"/>
        <v>14</v>
      </c>
      <c r="H107" s="18">
        <f t="shared" ca="1" si="67"/>
        <v>1.6203703703703703E-4</v>
      </c>
      <c r="I107" s="18">
        <f t="shared" ca="1" si="68"/>
        <v>0.57976851851851852</v>
      </c>
      <c r="J107" s="16">
        <f t="shared" ca="1" si="69"/>
        <v>0.57976851851851852</v>
      </c>
      <c r="K107" s="23">
        <f t="shared" ca="1" si="70"/>
        <v>0</v>
      </c>
      <c r="L107" s="16">
        <f t="shared" ca="1" si="71"/>
        <v>0.57976851851851852</v>
      </c>
      <c r="M107" s="15">
        <f t="shared" ca="1" si="51"/>
        <v>25</v>
      </c>
      <c r="N107" s="16">
        <f t="shared" ca="1" si="52"/>
        <v>2.8935185185185184E-4</v>
      </c>
      <c r="O107" s="16">
        <f t="shared" ca="1" si="72"/>
        <v>0.58005787037037038</v>
      </c>
      <c r="P107" s="14">
        <f t="shared" ca="1" si="73"/>
        <v>0.58005787037037038</v>
      </c>
      <c r="Q107" s="23">
        <f t="shared" ca="1" si="74"/>
        <v>0</v>
      </c>
      <c r="R107" s="14">
        <f t="shared" ca="1" si="75"/>
        <v>0.58005787037037038</v>
      </c>
      <c r="S107" s="13">
        <f t="shared" ca="1" si="53"/>
        <v>11</v>
      </c>
      <c r="T107" s="14">
        <f t="shared" ca="1" si="54"/>
        <v>1.273148148148148E-4</v>
      </c>
      <c r="U107" s="14">
        <f t="shared" ca="1" si="76"/>
        <v>0.58018518518518514</v>
      </c>
      <c r="V107" s="12">
        <f t="shared" ca="1" si="77"/>
        <v>0.58018518518518514</v>
      </c>
      <c r="W107" s="23">
        <f t="shared" ca="1" si="78"/>
        <v>0</v>
      </c>
      <c r="X107" s="12">
        <f t="shared" ca="1" si="79"/>
        <v>0.58018518518518514</v>
      </c>
      <c r="Y107" s="11">
        <f t="shared" ca="1" si="55"/>
        <v>41</v>
      </c>
      <c r="Z107" s="12">
        <f t="shared" ca="1" si="56"/>
        <v>4.7453703703703704E-4</v>
      </c>
      <c r="AA107" s="12">
        <f t="shared" ca="1" si="80"/>
        <v>0.58065972222222217</v>
      </c>
      <c r="AB107" s="10">
        <f t="shared" ca="1" si="81"/>
        <v>0.58065972222222217</v>
      </c>
      <c r="AC107" s="23">
        <f t="shared" ca="1" si="82"/>
        <v>0</v>
      </c>
      <c r="AD107" s="10">
        <f t="shared" ca="1" si="83"/>
        <v>0.58065972222222217</v>
      </c>
      <c r="AE107" s="9">
        <f t="shared" ca="1" si="57"/>
        <v>8</v>
      </c>
      <c r="AF107" s="10">
        <f t="shared" ca="1" si="58"/>
        <v>9.2592592592592588E-5</v>
      </c>
      <c r="AG107" s="10">
        <f t="shared" ca="1" si="84"/>
        <v>0.58075231481481482</v>
      </c>
      <c r="AH107" s="9" t="s">
        <v>73</v>
      </c>
      <c r="AI107" s="8">
        <f t="shared" ca="1" si="85"/>
        <v>0.58075231481481482</v>
      </c>
      <c r="AJ107" s="23">
        <f t="shared" ca="1" si="86"/>
        <v>0</v>
      </c>
      <c r="AK107" s="8">
        <f t="shared" ca="1" si="91"/>
        <v>0.58075231481481482</v>
      </c>
      <c r="AL107" s="7">
        <f t="shared" ca="1" si="59"/>
        <v>27</v>
      </c>
      <c r="AM107" s="8">
        <f t="shared" ca="1" si="60"/>
        <v>3.1250000000000001E-4</v>
      </c>
      <c r="AN107" s="8">
        <f t="shared" ca="1" si="61"/>
        <v>0.58106481481481487</v>
      </c>
      <c r="AO107" s="7" t="s">
        <v>74</v>
      </c>
      <c r="AP107" s="1">
        <f t="shared" ca="1" si="87"/>
        <v>0</v>
      </c>
      <c r="AQ107" s="1">
        <f t="shared" ca="1" si="47"/>
        <v>1.4583333333333332E-3</v>
      </c>
      <c r="AR107">
        <f t="shared" ca="1" si="62"/>
        <v>1</v>
      </c>
      <c r="AS107" s="33">
        <f t="shared" ca="1" si="88"/>
        <v>0</v>
      </c>
      <c r="AT107" s="33">
        <f t="shared" ca="1" si="63"/>
        <v>1.4583333333333332E-3</v>
      </c>
      <c r="AX107">
        <f t="shared" si="89"/>
        <v>103</v>
      </c>
      <c r="AY107" s="34">
        <v>6.3340703887965506E-5</v>
      </c>
    </row>
    <row r="108" spans="1:59">
      <c r="A108" s="2">
        <f t="shared" ca="1" si="48"/>
        <v>127</v>
      </c>
      <c r="B108" s="1">
        <f t="shared" ca="1" si="49"/>
        <v>1.4699074074074074E-3</v>
      </c>
      <c r="C108" s="5">
        <f t="shared" ca="1" si="64"/>
        <v>0.58107638888888891</v>
      </c>
      <c r="D108" s="18">
        <f t="shared" ca="1" si="46"/>
        <v>0.58107638888888891</v>
      </c>
      <c r="E108" s="21">
        <f t="shared" ca="1" si="65"/>
        <v>0</v>
      </c>
      <c r="F108" s="18">
        <f t="shared" ca="1" si="66"/>
        <v>0.58107638888888891</v>
      </c>
      <c r="G108" s="17">
        <f t="shared" ca="1" si="50"/>
        <v>13</v>
      </c>
      <c r="H108" s="18">
        <f t="shared" ca="1" si="67"/>
        <v>1.5046296296296297E-4</v>
      </c>
      <c r="I108" s="18">
        <f t="shared" ca="1" si="68"/>
        <v>0.58122685185185186</v>
      </c>
      <c r="J108" s="16">
        <f t="shared" ca="1" si="69"/>
        <v>0.58122685185185186</v>
      </c>
      <c r="K108" s="23">
        <f t="shared" ca="1" si="70"/>
        <v>0</v>
      </c>
      <c r="L108" s="16">
        <f t="shared" ca="1" si="71"/>
        <v>0.58122685185185186</v>
      </c>
      <c r="M108" s="15">
        <f t="shared" ca="1" si="51"/>
        <v>11</v>
      </c>
      <c r="N108" s="16">
        <f t="shared" ca="1" si="52"/>
        <v>1.273148148148148E-4</v>
      </c>
      <c r="O108" s="16">
        <f t="shared" ca="1" si="72"/>
        <v>0.58135416666666662</v>
      </c>
      <c r="P108" s="14">
        <f t="shared" ca="1" si="73"/>
        <v>0.58135416666666662</v>
      </c>
      <c r="Q108" s="23">
        <f t="shared" ca="1" si="74"/>
        <v>0</v>
      </c>
      <c r="R108" s="14">
        <f t="shared" ca="1" si="75"/>
        <v>0.58135416666666662</v>
      </c>
      <c r="S108" s="13">
        <f t="shared" ca="1" si="53"/>
        <v>21</v>
      </c>
      <c r="T108" s="14">
        <f t="shared" ca="1" si="54"/>
        <v>2.4305555555555555E-4</v>
      </c>
      <c r="U108" s="14">
        <f t="shared" ca="1" si="76"/>
        <v>0.58159722222222221</v>
      </c>
      <c r="V108" s="12">
        <f t="shared" ca="1" si="77"/>
        <v>0.58159722222222221</v>
      </c>
      <c r="W108" s="23">
        <f t="shared" ca="1" si="78"/>
        <v>0</v>
      </c>
      <c r="X108" s="12">
        <f t="shared" ca="1" si="79"/>
        <v>0.58159722222222221</v>
      </c>
      <c r="Y108" s="11">
        <f t="shared" ca="1" si="55"/>
        <v>26</v>
      </c>
      <c r="Z108" s="12">
        <f t="shared" ca="1" si="56"/>
        <v>3.0092592592592595E-4</v>
      </c>
      <c r="AA108" s="12">
        <f t="shared" ca="1" si="80"/>
        <v>0.58189814814814811</v>
      </c>
      <c r="AB108" s="10">
        <f t="shared" ca="1" si="81"/>
        <v>0.58189814814814811</v>
      </c>
      <c r="AC108" s="23">
        <f t="shared" ca="1" si="82"/>
        <v>0</v>
      </c>
      <c r="AD108" s="10">
        <f t="shared" ca="1" si="83"/>
        <v>0.58189814814814811</v>
      </c>
      <c r="AE108" s="9">
        <f t="shared" ca="1" si="57"/>
        <v>57</v>
      </c>
      <c r="AF108" s="10">
        <f t="shared" ca="1" si="58"/>
        <v>6.5972222222222224E-4</v>
      </c>
      <c r="AG108" s="10">
        <f t="shared" ca="1" si="84"/>
        <v>0.58255787037037032</v>
      </c>
      <c r="AH108" s="9" t="s">
        <v>69</v>
      </c>
      <c r="AI108" s="8">
        <f t="shared" ca="1" si="85"/>
        <v>0.58255787037037032</v>
      </c>
      <c r="AJ108" s="23">
        <f t="shared" ca="1" si="86"/>
        <v>0</v>
      </c>
      <c r="AK108" s="8">
        <f t="shared" ca="1" si="91"/>
        <v>0.58255787037037032</v>
      </c>
      <c r="AL108" s="7">
        <f t="shared" ca="1" si="59"/>
        <v>29</v>
      </c>
      <c r="AM108" s="8">
        <f t="shared" ca="1" si="60"/>
        <v>3.3564814814814812E-4</v>
      </c>
      <c r="AN108" s="8">
        <f t="shared" ca="1" si="61"/>
        <v>0.58289351851851845</v>
      </c>
      <c r="AO108" s="7" t="s">
        <v>74</v>
      </c>
      <c r="AP108" s="1">
        <f t="shared" ca="1" si="87"/>
        <v>0</v>
      </c>
      <c r="AQ108" s="1">
        <f t="shared" ca="1" si="47"/>
        <v>1.8171296296296295E-3</v>
      </c>
      <c r="AR108">
        <f t="shared" ca="1" si="62"/>
        <v>1</v>
      </c>
      <c r="AS108" s="33">
        <f t="shared" ca="1" si="88"/>
        <v>0</v>
      </c>
      <c r="AT108" s="33">
        <f t="shared" ca="1" si="63"/>
        <v>1.8171296296296295E-3</v>
      </c>
      <c r="AX108">
        <f t="shared" si="89"/>
        <v>104</v>
      </c>
      <c r="AY108" s="34">
        <v>3.9793337151583449E-5</v>
      </c>
    </row>
    <row r="109" spans="1:59">
      <c r="A109" s="2">
        <f t="shared" ca="1" si="48"/>
        <v>15</v>
      </c>
      <c r="B109" s="1">
        <f t="shared" ca="1" si="49"/>
        <v>1.7361111111111112E-4</v>
      </c>
      <c r="C109" s="5">
        <f t="shared" ca="1" si="64"/>
        <v>0.58125000000000004</v>
      </c>
      <c r="D109" s="18">
        <f t="shared" ca="1" si="46"/>
        <v>0.58125000000000004</v>
      </c>
      <c r="E109" s="21">
        <f t="shared" ca="1" si="65"/>
        <v>0</v>
      </c>
      <c r="F109" s="18">
        <f t="shared" ca="1" si="66"/>
        <v>0.58125000000000004</v>
      </c>
      <c r="G109" s="17">
        <f t="shared" ca="1" si="50"/>
        <v>16</v>
      </c>
      <c r="H109" s="18">
        <f t="shared" ca="1" si="67"/>
        <v>1.8518518518518518E-4</v>
      </c>
      <c r="I109" s="18">
        <f t="shared" ca="1" si="68"/>
        <v>0.58143518518518522</v>
      </c>
      <c r="J109" s="16">
        <f t="shared" ca="1" si="69"/>
        <v>0.58143518518518522</v>
      </c>
      <c r="K109" s="23">
        <f t="shared" ca="1" si="70"/>
        <v>0</v>
      </c>
      <c r="L109" s="16">
        <f t="shared" ca="1" si="71"/>
        <v>0.58143518518518522</v>
      </c>
      <c r="M109" s="15">
        <f t="shared" ca="1" si="51"/>
        <v>16</v>
      </c>
      <c r="N109" s="16">
        <f t="shared" ca="1" si="52"/>
        <v>1.8518518518518518E-4</v>
      </c>
      <c r="O109" s="16">
        <f t="shared" ca="1" si="72"/>
        <v>0.5816203703703704</v>
      </c>
      <c r="P109" s="14">
        <f t="shared" ca="1" si="73"/>
        <v>0.5816203703703704</v>
      </c>
      <c r="Q109" s="23">
        <f t="shared" ca="1" si="74"/>
        <v>0</v>
      </c>
      <c r="R109" s="14">
        <f t="shared" ca="1" si="75"/>
        <v>0.5816203703703704</v>
      </c>
      <c r="S109" s="13">
        <f t="shared" ca="1" si="53"/>
        <v>31</v>
      </c>
      <c r="T109" s="14">
        <f t="shared" ca="1" si="54"/>
        <v>3.5879629629629629E-4</v>
      </c>
      <c r="U109" s="14">
        <f t="shared" ca="1" si="76"/>
        <v>0.58197916666666671</v>
      </c>
      <c r="V109" s="12">
        <f t="shared" ca="1" si="77"/>
        <v>0.58197916666666671</v>
      </c>
      <c r="W109" s="23">
        <f t="shared" ca="1" si="78"/>
        <v>0</v>
      </c>
      <c r="X109" s="12">
        <f t="shared" ca="1" si="79"/>
        <v>0.58197916666666671</v>
      </c>
      <c r="Y109" s="11">
        <f t="shared" ca="1" si="55"/>
        <v>25</v>
      </c>
      <c r="Z109" s="12">
        <f t="shared" ca="1" si="56"/>
        <v>2.8935185185185184E-4</v>
      </c>
      <c r="AA109" s="12">
        <f t="shared" ca="1" si="80"/>
        <v>0.58226851851851857</v>
      </c>
      <c r="AB109" s="10">
        <f t="shared" ca="1" si="81"/>
        <v>0.58226851851851857</v>
      </c>
      <c r="AC109" s="23">
        <f t="shared" ca="1" si="82"/>
        <v>2.8935185185174905E-4</v>
      </c>
      <c r="AD109" s="10">
        <f t="shared" ca="1" si="83"/>
        <v>0.58255787037037032</v>
      </c>
      <c r="AE109" s="9">
        <f t="shared" ca="1" si="57"/>
        <v>48</v>
      </c>
      <c r="AF109" s="10">
        <f t="shared" ca="1" si="58"/>
        <v>5.5555555555555556E-4</v>
      </c>
      <c r="AG109" s="10">
        <f t="shared" ca="1" si="84"/>
        <v>0.58311342592592585</v>
      </c>
      <c r="AH109" s="9" t="s">
        <v>69</v>
      </c>
      <c r="AI109" s="8">
        <f t="shared" ca="1" si="85"/>
        <v>0.58311342592592585</v>
      </c>
      <c r="AJ109" s="23">
        <f t="shared" ca="1" si="86"/>
        <v>0</v>
      </c>
      <c r="AK109" s="8">
        <f t="shared" ca="1" si="91"/>
        <v>0.58311342592592585</v>
      </c>
      <c r="AL109" s="7">
        <f t="shared" ca="1" si="59"/>
        <v>12</v>
      </c>
      <c r="AM109" s="8">
        <f t="shared" ca="1" si="60"/>
        <v>1.3888888888888889E-4</v>
      </c>
      <c r="AN109" s="8">
        <f t="shared" ca="1" si="61"/>
        <v>0.58325231481481477</v>
      </c>
      <c r="AO109" s="7" t="s">
        <v>74</v>
      </c>
      <c r="AP109" s="1">
        <f t="shared" ca="1" si="87"/>
        <v>2.8935185185174905E-4</v>
      </c>
      <c r="AQ109" s="1">
        <f t="shared" ca="1" si="47"/>
        <v>1.712962962962963E-3</v>
      </c>
      <c r="AR109">
        <f t="shared" ca="1" si="62"/>
        <v>1</v>
      </c>
      <c r="AS109" s="33">
        <f t="shared" ca="1" si="88"/>
        <v>2.8935185185174905E-4</v>
      </c>
      <c r="AT109" s="33">
        <f t="shared" ca="1" si="63"/>
        <v>1.712962962962963E-3</v>
      </c>
      <c r="AX109">
        <f t="shared" si="89"/>
        <v>105</v>
      </c>
      <c r="AY109" s="34">
        <v>4.9029871580122691E-5</v>
      </c>
    </row>
    <row r="110" spans="1:59">
      <c r="A110" s="2">
        <f t="shared" ref="A110:A157" ca="1" si="92">RANDBETWEEN($B$248,$C$248)</f>
        <v>302</v>
      </c>
      <c r="B110" s="1">
        <f t="shared" ca="1" si="49"/>
        <v>3.4953703703703705E-3</v>
      </c>
      <c r="C110" s="5">
        <f t="shared" ca="1" si="64"/>
        <v>0.58474537037037044</v>
      </c>
      <c r="D110" s="18">
        <f t="shared" ca="1" si="46"/>
        <v>0.58474537037037044</v>
      </c>
      <c r="E110" s="21">
        <f t="shared" ca="1" si="65"/>
        <v>0</v>
      </c>
      <c r="F110" s="18">
        <f t="shared" ca="1" si="66"/>
        <v>0.58474537037037044</v>
      </c>
      <c r="G110" s="17">
        <f t="shared" ca="1" si="50"/>
        <v>12</v>
      </c>
      <c r="H110" s="18">
        <f t="shared" ca="1" si="67"/>
        <v>1.3888888888888889E-4</v>
      </c>
      <c r="I110" s="18">
        <f t="shared" ca="1" si="68"/>
        <v>0.58488425925925935</v>
      </c>
      <c r="J110" s="16">
        <f t="shared" ca="1" si="69"/>
        <v>0.58488425925925935</v>
      </c>
      <c r="K110" s="23">
        <f t="shared" ca="1" si="70"/>
        <v>0</v>
      </c>
      <c r="L110" s="16">
        <f t="shared" ca="1" si="71"/>
        <v>0.58488425925925935</v>
      </c>
      <c r="M110" s="15">
        <f t="shared" ca="1" si="51"/>
        <v>24</v>
      </c>
      <c r="N110" s="16">
        <f t="shared" ca="1" si="52"/>
        <v>2.7777777777777778E-4</v>
      </c>
      <c r="O110" s="16">
        <f t="shared" ca="1" si="72"/>
        <v>0.58516203703703717</v>
      </c>
      <c r="P110" s="14">
        <f t="shared" ca="1" si="73"/>
        <v>0.58516203703703717</v>
      </c>
      <c r="Q110" s="23">
        <f t="shared" ca="1" si="74"/>
        <v>0</v>
      </c>
      <c r="R110" s="14">
        <f t="shared" ca="1" si="75"/>
        <v>0.58516203703703717</v>
      </c>
      <c r="S110" s="13">
        <f t="shared" ca="1" si="53"/>
        <v>25</v>
      </c>
      <c r="T110" s="14">
        <f t="shared" ca="1" si="54"/>
        <v>2.8935185185185184E-4</v>
      </c>
      <c r="U110" s="14">
        <f t="shared" ca="1" si="76"/>
        <v>0.58545138888888903</v>
      </c>
      <c r="V110" s="12">
        <f t="shared" ca="1" si="77"/>
        <v>0.58545138888888903</v>
      </c>
      <c r="W110" s="23">
        <f t="shared" ca="1" si="78"/>
        <v>0</v>
      </c>
      <c r="X110" s="12">
        <f t="shared" ca="1" si="79"/>
        <v>0.58545138888888903</v>
      </c>
      <c r="Y110" s="11">
        <f t="shared" ca="1" si="55"/>
        <v>27</v>
      </c>
      <c r="Z110" s="12">
        <f t="shared" ca="1" si="56"/>
        <v>3.1250000000000001E-4</v>
      </c>
      <c r="AA110" s="12">
        <f t="shared" ca="1" si="80"/>
        <v>0.58576388888888908</v>
      </c>
      <c r="AB110" s="10">
        <f t="shared" ca="1" si="81"/>
        <v>0.58576388888888908</v>
      </c>
      <c r="AC110" s="23">
        <f t="shared" ca="1" si="82"/>
        <v>0</v>
      </c>
      <c r="AD110" s="10">
        <f t="shared" ca="1" si="83"/>
        <v>0.58576388888888908</v>
      </c>
      <c r="AE110" s="9">
        <f t="shared" ca="1" si="57"/>
        <v>57</v>
      </c>
      <c r="AF110" s="10">
        <f t="shared" ca="1" si="58"/>
        <v>6.5972222222222224E-4</v>
      </c>
      <c r="AG110" s="10">
        <f t="shared" ca="1" si="84"/>
        <v>0.5864236111111113</v>
      </c>
      <c r="AH110" s="9" t="s">
        <v>69</v>
      </c>
      <c r="AI110" s="8">
        <f t="shared" ca="1" si="85"/>
        <v>0.5864236111111113</v>
      </c>
      <c r="AJ110" s="23">
        <f t="shared" ca="1" si="86"/>
        <v>0</v>
      </c>
      <c r="AK110" s="8">
        <f t="shared" ca="1" si="91"/>
        <v>0.5864236111111113</v>
      </c>
      <c r="AL110" s="7">
        <f t="shared" ca="1" si="59"/>
        <v>23</v>
      </c>
      <c r="AM110" s="8">
        <f t="shared" ca="1" si="60"/>
        <v>2.6620370370370372E-4</v>
      </c>
      <c r="AN110" s="8">
        <f t="shared" ca="1" si="61"/>
        <v>0.58668981481481497</v>
      </c>
      <c r="AO110" s="7" t="s">
        <v>74</v>
      </c>
      <c r="AP110" s="1">
        <f t="shared" ca="1" si="87"/>
        <v>0</v>
      </c>
      <c r="AQ110" s="1">
        <f t="shared" ca="1" si="47"/>
        <v>1.9444444444444446E-3</v>
      </c>
      <c r="AR110">
        <f t="shared" ca="1" si="62"/>
        <v>1</v>
      </c>
      <c r="AS110" s="33">
        <f t="shared" ca="1" si="88"/>
        <v>0</v>
      </c>
      <c r="AT110" s="33">
        <f t="shared" ca="1" si="63"/>
        <v>1.9444444444444446E-3</v>
      </c>
      <c r="AX110">
        <f t="shared" si="89"/>
        <v>106</v>
      </c>
      <c r="AY110" s="34">
        <v>4.8540249433111047E-5</v>
      </c>
    </row>
    <row r="111" spans="1:59">
      <c r="A111" s="2">
        <f t="shared" ca="1" si="92"/>
        <v>126</v>
      </c>
      <c r="B111" s="1">
        <f t="shared" ca="1" si="49"/>
        <v>1.4583333333333334E-3</v>
      </c>
      <c r="C111" s="5">
        <f t="shared" ca="1" si="64"/>
        <v>0.58620370370370378</v>
      </c>
      <c r="D111" s="18">
        <f t="shared" ca="1" si="46"/>
        <v>0.58620370370370378</v>
      </c>
      <c r="E111" s="21">
        <f t="shared" ca="1" si="65"/>
        <v>0</v>
      </c>
      <c r="F111" s="18">
        <f t="shared" ca="1" si="66"/>
        <v>0.58620370370370378</v>
      </c>
      <c r="G111" s="17">
        <f t="shared" ca="1" si="50"/>
        <v>8</v>
      </c>
      <c r="H111" s="18">
        <f t="shared" ca="1" si="67"/>
        <v>9.2592592592592588E-5</v>
      </c>
      <c r="I111" s="18">
        <f t="shared" ca="1" si="68"/>
        <v>0.58629629629629643</v>
      </c>
      <c r="J111" s="16">
        <f t="shared" ca="1" si="69"/>
        <v>0.58629629629629643</v>
      </c>
      <c r="K111" s="23">
        <f t="shared" ca="1" si="70"/>
        <v>0</v>
      </c>
      <c r="L111" s="16">
        <f t="shared" ca="1" si="71"/>
        <v>0.58629629629629643</v>
      </c>
      <c r="M111" s="15">
        <f t="shared" ca="1" si="51"/>
        <v>18</v>
      </c>
      <c r="N111" s="16">
        <f t="shared" ca="1" si="52"/>
        <v>2.0833333333333335E-4</v>
      </c>
      <c r="O111" s="16">
        <f t="shared" ca="1" si="72"/>
        <v>0.58650462962962979</v>
      </c>
      <c r="P111" s="14">
        <f t="shared" ca="1" si="73"/>
        <v>0.58650462962962979</v>
      </c>
      <c r="Q111" s="23">
        <f t="shared" ca="1" si="74"/>
        <v>0</v>
      </c>
      <c r="R111" s="14">
        <f t="shared" ca="1" si="75"/>
        <v>0.58650462962962979</v>
      </c>
      <c r="S111" s="13">
        <f t="shared" ca="1" si="53"/>
        <v>12</v>
      </c>
      <c r="T111" s="14">
        <f t="shared" ca="1" si="54"/>
        <v>1.3888888888888889E-4</v>
      </c>
      <c r="U111" s="14">
        <f t="shared" ca="1" si="76"/>
        <v>0.5866435185185187</v>
      </c>
      <c r="V111" s="12">
        <f t="shared" ca="1" si="77"/>
        <v>0.5866435185185187</v>
      </c>
      <c r="W111" s="23">
        <f t="shared" ca="1" si="78"/>
        <v>0</v>
      </c>
      <c r="X111" s="12">
        <f t="shared" ca="1" si="79"/>
        <v>0.5866435185185187</v>
      </c>
      <c r="Y111" s="11">
        <f t="shared" ca="1" si="55"/>
        <v>36</v>
      </c>
      <c r="Z111" s="12">
        <f t="shared" ca="1" si="56"/>
        <v>4.1666666666666669E-4</v>
      </c>
      <c r="AA111" s="12">
        <f t="shared" ca="1" si="80"/>
        <v>0.58706018518518532</v>
      </c>
      <c r="AB111" s="10">
        <f t="shared" ca="1" si="81"/>
        <v>0.58706018518518532</v>
      </c>
      <c r="AC111" s="23">
        <f t="shared" ca="1" si="82"/>
        <v>0</v>
      </c>
      <c r="AD111" s="10">
        <f t="shared" ca="1" si="83"/>
        <v>0.58706018518518532</v>
      </c>
      <c r="AE111" s="9">
        <f t="shared" ca="1" si="57"/>
        <v>13</v>
      </c>
      <c r="AF111" s="10">
        <f t="shared" ca="1" si="58"/>
        <v>1.5046296296296297E-4</v>
      </c>
      <c r="AG111" s="10">
        <f t="shared" ca="1" si="84"/>
        <v>0.58721064814814827</v>
      </c>
      <c r="AH111" s="9" t="s">
        <v>73</v>
      </c>
      <c r="AI111" s="8">
        <f t="shared" ca="1" si="85"/>
        <v>0.58721064814814827</v>
      </c>
      <c r="AJ111" s="23">
        <f t="shared" ca="1" si="86"/>
        <v>0</v>
      </c>
      <c r="AK111" s="8">
        <f t="shared" ca="1" si="91"/>
        <v>0.58721064814814827</v>
      </c>
      <c r="AL111" s="7">
        <f t="shared" ca="1" si="59"/>
        <v>29</v>
      </c>
      <c r="AM111" s="8">
        <f t="shared" ca="1" si="60"/>
        <v>3.3564814814814812E-4</v>
      </c>
      <c r="AN111" s="8">
        <f t="shared" ca="1" si="61"/>
        <v>0.5875462962962964</v>
      </c>
      <c r="AO111" s="7" t="s">
        <v>74</v>
      </c>
      <c r="AP111" s="1">
        <f t="shared" ca="1" si="87"/>
        <v>0</v>
      </c>
      <c r="AQ111" s="1">
        <f t="shared" ca="1" si="47"/>
        <v>1.3425925925925927E-3</v>
      </c>
      <c r="AR111">
        <f t="shared" ca="1" si="62"/>
        <v>1</v>
      </c>
      <c r="AS111" s="33">
        <f t="shared" ca="1" si="88"/>
        <v>0</v>
      </c>
      <c r="AT111" s="33">
        <f t="shared" ca="1" si="63"/>
        <v>1.3425925925925927E-3</v>
      </c>
      <c r="AX111">
        <f t="shared" si="89"/>
        <v>107</v>
      </c>
      <c r="AY111" s="34">
        <v>3.8037409268564854E-5</v>
      </c>
    </row>
    <row r="112" spans="1:59">
      <c r="A112" s="2">
        <f t="shared" ca="1" si="92"/>
        <v>168</v>
      </c>
      <c r="B112" s="1">
        <f t="shared" ca="1" si="49"/>
        <v>1.9444444444444444E-3</v>
      </c>
      <c r="C112" s="5">
        <f t="shared" ca="1" si="64"/>
        <v>0.5881481481481482</v>
      </c>
      <c r="D112" s="18">
        <f t="shared" ca="1" si="46"/>
        <v>0.5881481481481482</v>
      </c>
      <c r="E112" s="21">
        <f t="shared" ca="1" si="65"/>
        <v>0</v>
      </c>
      <c r="F112" s="18">
        <f t="shared" ca="1" si="66"/>
        <v>0.5881481481481482</v>
      </c>
      <c r="G112" s="17">
        <f t="shared" ca="1" si="50"/>
        <v>17</v>
      </c>
      <c r="H112" s="18">
        <f t="shared" ca="1" si="67"/>
        <v>1.9675925925925926E-4</v>
      </c>
      <c r="I112" s="18">
        <f t="shared" ca="1" si="68"/>
        <v>0.58834490740740741</v>
      </c>
      <c r="J112" s="16">
        <f t="shared" ca="1" si="69"/>
        <v>0.58834490740740741</v>
      </c>
      <c r="K112" s="23">
        <f t="shared" ca="1" si="70"/>
        <v>0</v>
      </c>
      <c r="L112" s="16">
        <f t="shared" ca="1" si="71"/>
        <v>0.58834490740740741</v>
      </c>
      <c r="M112" s="15">
        <f t="shared" ca="1" si="51"/>
        <v>30</v>
      </c>
      <c r="N112" s="16">
        <f t="shared" ca="1" si="52"/>
        <v>3.4722222222222224E-4</v>
      </c>
      <c r="O112" s="16">
        <f t="shared" ca="1" si="72"/>
        <v>0.58869212962962969</v>
      </c>
      <c r="P112" s="14">
        <f t="shared" ca="1" si="73"/>
        <v>0.58869212962962969</v>
      </c>
      <c r="Q112" s="23">
        <f t="shared" ca="1" si="74"/>
        <v>0</v>
      </c>
      <c r="R112" s="14">
        <f t="shared" ca="1" si="75"/>
        <v>0.58869212962962969</v>
      </c>
      <c r="S112" s="13">
        <f t="shared" ca="1" si="53"/>
        <v>16</v>
      </c>
      <c r="T112" s="14">
        <f t="shared" ca="1" si="54"/>
        <v>1.8518518518518518E-4</v>
      </c>
      <c r="U112" s="14">
        <f t="shared" ca="1" si="76"/>
        <v>0.58887731481481487</v>
      </c>
      <c r="V112" s="12">
        <f t="shared" ca="1" si="77"/>
        <v>0.58887731481481487</v>
      </c>
      <c r="W112" s="23">
        <f t="shared" ca="1" si="78"/>
        <v>0</v>
      </c>
      <c r="X112" s="12">
        <f t="shared" ca="1" si="79"/>
        <v>0.58887731481481487</v>
      </c>
      <c r="Y112" s="11">
        <f t="shared" ca="1" si="55"/>
        <v>25</v>
      </c>
      <c r="Z112" s="12">
        <f t="shared" ca="1" si="56"/>
        <v>2.8935185185185184E-4</v>
      </c>
      <c r="AA112" s="12">
        <f t="shared" ca="1" si="80"/>
        <v>0.58916666666666673</v>
      </c>
      <c r="AB112" s="10">
        <f t="shared" ca="1" si="81"/>
        <v>0.58916666666666673</v>
      </c>
      <c r="AC112" s="23">
        <f t="shared" ca="1" si="82"/>
        <v>0</v>
      </c>
      <c r="AD112" s="10">
        <f t="shared" ca="1" si="83"/>
        <v>0.58916666666666673</v>
      </c>
      <c r="AE112" s="9">
        <f t="shared" ca="1" si="57"/>
        <v>10</v>
      </c>
      <c r="AF112" s="10">
        <f t="shared" ca="1" si="58"/>
        <v>1.1574074074074075E-4</v>
      </c>
      <c r="AG112" s="10">
        <f t="shared" ca="1" si="84"/>
        <v>0.58928240740740745</v>
      </c>
      <c r="AH112" s="9" t="s">
        <v>73</v>
      </c>
      <c r="AI112" s="8">
        <f t="shared" ca="1" si="85"/>
        <v>0.58928240740740745</v>
      </c>
      <c r="AJ112" s="23">
        <f t="shared" ca="1" si="86"/>
        <v>0</v>
      </c>
      <c r="AK112" s="8">
        <f t="shared" ca="1" si="91"/>
        <v>0.58928240740740745</v>
      </c>
      <c r="AL112" s="7">
        <f t="shared" ca="1" si="59"/>
        <v>21</v>
      </c>
      <c r="AM112" s="8">
        <f t="shared" ca="1" si="60"/>
        <v>2.4305555555555555E-4</v>
      </c>
      <c r="AN112" s="8">
        <f t="shared" ca="1" si="61"/>
        <v>0.58952546296296304</v>
      </c>
      <c r="AO112" s="7" t="s">
        <v>74</v>
      </c>
      <c r="AP112" s="1">
        <f t="shared" ca="1" si="87"/>
        <v>0</v>
      </c>
      <c r="AQ112" s="1">
        <f t="shared" ca="1" si="47"/>
        <v>1.3773148148148147E-3</v>
      </c>
      <c r="AR112">
        <f t="shared" ca="1" si="62"/>
        <v>1</v>
      </c>
      <c r="AS112" s="33">
        <f t="shared" ca="1" si="88"/>
        <v>0</v>
      </c>
      <c r="AT112" s="33">
        <f t="shared" ca="1" si="63"/>
        <v>1.3773148148148147E-3</v>
      </c>
      <c r="AX112">
        <f t="shared" si="89"/>
        <v>108</v>
      </c>
      <c r="AY112" s="34">
        <v>3.6699702214787046E-5</v>
      </c>
    </row>
    <row r="113" spans="1:51">
      <c r="A113" s="2">
        <f t="shared" ca="1" si="92"/>
        <v>104</v>
      </c>
      <c r="B113" s="1">
        <f t="shared" ca="1" si="49"/>
        <v>1.2037037037037038E-3</v>
      </c>
      <c r="C113" s="5">
        <f t="shared" ca="1" si="64"/>
        <v>0.5893518518518519</v>
      </c>
      <c r="D113" s="18">
        <f t="shared" ca="1" si="46"/>
        <v>0.5893518518518519</v>
      </c>
      <c r="E113" s="21">
        <f t="shared" ca="1" si="65"/>
        <v>0</v>
      </c>
      <c r="F113" s="18">
        <f t="shared" ca="1" si="66"/>
        <v>0.5893518518518519</v>
      </c>
      <c r="G113" s="17">
        <f t="shared" ca="1" si="50"/>
        <v>18</v>
      </c>
      <c r="H113" s="18">
        <f t="shared" ca="1" si="67"/>
        <v>2.0833333333333335E-4</v>
      </c>
      <c r="I113" s="18">
        <f t="shared" ca="1" si="68"/>
        <v>0.58956018518518527</v>
      </c>
      <c r="J113" s="16">
        <f t="shared" ca="1" si="69"/>
        <v>0.58956018518518527</v>
      </c>
      <c r="K113" s="23">
        <f t="shared" ca="1" si="70"/>
        <v>0</v>
      </c>
      <c r="L113" s="16">
        <f t="shared" ca="1" si="71"/>
        <v>0.58956018518518527</v>
      </c>
      <c r="M113" s="15">
        <f t="shared" ca="1" si="51"/>
        <v>27</v>
      </c>
      <c r="N113" s="16">
        <f t="shared" ca="1" si="52"/>
        <v>3.1250000000000001E-4</v>
      </c>
      <c r="O113" s="16">
        <f t="shared" ca="1" si="72"/>
        <v>0.58987268518518532</v>
      </c>
      <c r="P113" s="14">
        <f t="shared" ca="1" si="73"/>
        <v>0.58987268518518532</v>
      </c>
      <c r="Q113" s="23">
        <f t="shared" ca="1" si="74"/>
        <v>0</v>
      </c>
      <c r="R113" s="14">
        <f t="shared" ca="1" si="75"/>
        <v>0.58987268518518532</v>
      </c>
      <c r="S113" s="13">
        <f t="shared" ca="1" si="53"/>
        <v>19</v>
      </c>
      <c r="T113" s="14">
        <f t="shared" ca="1" si="54"/>
        <v>2.199074074074074E-4</v>
      </c>
      <c r="U113" s="14">
        <f t="shared" ca="1" si="76"/>
        <v>0.59009259259259272</v>
      </c>
      <c r="V113" s="12">
        <f t="shared" ca="1" si="77"/>
        <v>0.59009259259259272</v>
      </c>
      <c r="W113" s="23">
        <f t="shared" ca="1" si="78"/>
        <v>0</v>
      </c>
      <c r="X113" s="12">
        <f t="shared" ca="1" si="79"/>
        <v>0.59009259259259272</v>
      </c>
      <c r="Y113" s="11">
        <f t="shared" ca="1" si="55"/>
        <v>29</v>
      </c>
      <c r="Z113" s="12">
        <f t="shared" ca="1" si="56"/>
        <v>3.3564814814814812E-4</v>
      </c>
      <c r="AA113" s="12">
        <f t="shared" ca="1" si="80"/>
        <v>0.59042824074074085</v>
      </c>
      <c r="AB113" s="10">
        <f t="shared" ca="1" si="81"/>
        <v>0.59042824074074085</v>
      </c>
      <c r="AC113" s="23">
        <f t="shared" ca="1" si="82"/>
        <v>0</v>
      </c>
      <c r="AD113" s="10">
        <f t="shared" ca="1" si="83"/>
        <v>0.59042824074074085</v>
      </c>
      <c r="AE113" s="9">
        <f t="shared" ca="1" si="57"/>
        <v>11</v>
      </c>
      <c r="AF113" s="10">
        <f t="shared" ca="1" si="58"/>
        <v>1.273148148148148E-4</v>
      </c>
      <c r="AG113" s="10">
        <f t="shared" ca="1" si="84"/>
        <v>0.59055555555555561</v>
      </c>
      <c r="AH113" s="9" t="s">
        <v>73</v>
      </c>
      <c r="AI113" s="8">
        <f t="shared" ca="1" si="85"/>
        <v>0.59055555555555561</v>
      </c>
      <c r="AJ113" s="23">
        <f t="shared" ca="1" si="86"/>
        <v>0</v>
      </c>
      <c r="AK113" s="8">
        <f t="shared" ca="1" si="91"/>
        <v>0.59055555555555561</v>
      </c>
      <c r="AL113" s="7">
        <f t="shared" ca="1" si="59"/>
        <v>13</v>
      </c>
      <c r="AM113" s="8">
        <f t="shared" ca="1" si="60"/>
        <v>1.5046296296296297E-4</v>
      </c>
      <c r="AN113" s="8">
        <f t="shared" ca="1" si="61"/>
        <v>0.59070601851851856</v>
      </c>
      <c r="AO113" s="7" t="s">
        <v>74</v>
      </c>
      <c r="AP113" s="1">
        <f t="shared" ca="1" si="87"/>
        <v>0</v>
      </c>
      <c r="AQ113" s="1">
        <f t="shared" ca="1" si="47"/>
        <v>1.3541666666666667E-3</v>
      </c>
      <c r="AR113">
        <f t="shared" ca="1" si="62"/>
        <v>1</v>
      </c>
      <c r="AS113" s="33">
        <f t="shared" ca="1" si="88"/>
        <v>0</v>
      </c>
      <c r="AT113" s="33">
        <f t="shared" ca="1" si="63"/>
        <v>1.3541666666666667E-3</v>
      </c>
      <c r="AX113">
        <f t="shared" si="89"/>
        <v>109</v>
      </c>
      <c r="AY113" s="34">
        <v>5.9867926301940928E-5</v>
      </c>
    </row>
    <row r="114" spans="1:51">
      <c r="A114" s="2">
        <f t="shared" ca="1" si="92"/>
        <v>213</v>
      </c>
      <c r="B114" s="1">
        <f t="shared" ca="1" si="49"/>
        <v>2.4652777777777776E-3</v>
      </c>
      <c r="C114" s="5">
        <f t="shared" ca="1" si="64"/>
        <v>0.59181712962962973</v>
      </c>
      <c r="D114" s="18">
        <f t="shared" ca="1" si="46"/>
        <v>0.59181712962962973</v>
      </c>
      <c r="E114" s="21">
        <f t="shared" ca="1" si="65"/>
        <v>0</v>
      </c>
      <c r="F114" s="18">
        <f t="shared" ca="1" si="66"/>
        <v>0.59181712962962973</v>
      </c>
      <c r="G114" s="17">
        <f t="shared" ca="1" si="50"/>
        <v>18</v>
      </c>
      <c r="H114" s="18">
        <f t="shared" ca="1" si="67"/>
        <v>2.0833333333333335E-4</v>
      </c>
      <c r="I114" s="18">
        <f t="shared" ca="1" si="68"/>
        <v>0.5920254629629631</v>
      </c>
      <c r="J114" s="16">
        <f t="shared" ca="1" si="69"/>
        <v>0.5920254629629631</v>
      </c>
      <c r="K114" s="23">
        <f t="shared" ca="1" si="70"/>
        <v>0</v>
      </c>
      <c r="L114" s="16">
        <f t="shared" ca="1" si="71"/>
        <v>0.5920254629629631</v>
      </c>
      <c r="M114" s="15">
        <f t="shared" ca="1" si="51"/>
        <v>26</v>
      </c>
      <c r="N114" s="16">
        <f t="shared" ca="1" si="52"/>
        <v>3.0092592592592595E-4</v>
      </c>
      <c r="O114" s="16">
        <f t="shared" ca="1" si="72"/>
        <v>0.592326388888889</v>
      </c>
      <c r="P114" s="14">
        <f t="shared" ca="1" si="73"/>
        <v>0.592326388888889</v>
      </c>
      <c r="Q114" s="23">
        <f t="shared" ca="1" si="74"/>
        <v>0</v>
      </c>
      <c r="R114" s="14">
        <f t="shared" ca="1" si="75"/>
        <v>0.592326388888889</v>
      </c>
      <c r="S114" s="13">
        <f t="shared" ca="1" si="53"/>
        <v>32</v>
      </c>
      <c r="T114" s="14">
        <f t="shared" ca="1" si="54"/>
        <v>3.7037037037037035E-4</v>
      </c>
      <c r="U114" s="14">
        <f t="shared" ca="1" si="76"/>
        <v>0.59269675925925935</v>
      </c>
      <c r="V114" s="12">
        <f t="shared" ca="1" si="77"/>
        <v>0.59269675925925935</v>
      </c>
      <c r="W114" s="23">
        <f t="shared" ca="1" si="78"/>
        <v>0</v>
      </c>
      <c r="X114" s="12">
        <f t="shared" ca="1" si="79"/>
        <v>0.59269675925925935</v>
      </c>
      <c r="Y114" s="11">
        <f t="shared" ca="1" si="55"/>
        <v>30</v>
      </c>
      <c r="Z114" s="12">
        <f t="shared" ca="1" si="56"/>
        <v>3.4722222222222224E-4</v>
      </c>
      <c r="AA114" s="12">
        <f t="shared" ca="1" si="80"/>
        <v>0.59304398148148163</v>
      </c>
      <c r="AB114" s="10">
        <f t="shared" ca="1" si="81"/>
        <v>0.59304398148148163</v>
      </c>
      <c r="AC114" s="23">
        <f t="shared" ca="1" si="82"/>
        <v>0</v>
      </c>
      <c r="AD114" s="10">
        <f t="shared" ca="1" si="83"/>
        <v>0.59304398148148163</v>
      </c>
      <c r="AE114" s="9">
        <f t="shared" ca="1" si="57"/>
        <v>17</v>
      </c>
      <c r="AF114" s="10">
        <f t="shared" ca="1" si="58"/>
        <v>1.9675925925925926E-4</v>
      </c>
      <c r="AG114" s="10">
        <f t="shared" ca="1" si="84"/>
        <v>0.59324074074074085</v>
      </c>
      <c r="AH114" s="9" t="s">
        <v>73</v>
      </c>
      <c r="AI114" s="8">
        <f t="shared" ca="1" si="85"/>
        <v>0.59324074074074085</v>
      </c>
      <c r="AJ114" s="23">
        <f t="shared" ca="1" si="86"/>
        <v>0</v>
      </c>
      <c r="AK114" s="8">
        <f t="shared" ca="1" si="91"/>
        <v>0.59324074074074085</v>
      </c>
      <c r="AL114" s="7">
        <f t="shared" ca="1" si="59"/>
        <v>23</v>
      </c>
      <c r="AM114" s="8">
        <f t="shared" ca="1" si="60"/>
        <v>2.6620370370370372E-4</v>
      </c>
      <c r="AN114" s="8">
        <f t="shared" ca="1" si="61"/>
        <v>0.59350694444444452</v>
      </c>
      <c r="AO114" s="7" t="s">
        <v>74</v>
      </c>
      <c r="AP114" s="1">
        <f t="shared" ca="1" si="87"/>
        <v>0</v>
      </c>
      <c r="AQ114" s="1">
        <f t="shared" ca="1" si="47"/>
        <v>1.689814814814815E-3</v>
      </c>
      <c r="AR114">
        <f t="shared" ca="1" si="62"/>
        <v>1</v>
      </c>
      <c r="AS114" s="33">
        <f t="shared" ca="1" si="88"/>
        <v>0</v>
      </c>
      <c r="AT114" s="33">
        <f t="shared" ca="1" si="63"/>
        <v>1.689814814814815E-3</v>
      </c>
      <c r="AX114">
        <f t="shared" si="89"/>
        <v>110</v>
      </c>
      <c r="AY114" s="34">
        <v>4.4086171598732007E-5</v>
      </c>
    </row>
    <row r="115" spans="1:51">
      <c r="A115" s="2">
        <f t="shared" ca="1" si="92"/>
        <v>239</v>
      </c>
      <c r="B115" s="1">
        <f t="shared" ca="1" si="49"/>
        <v>2.7662037037037039E-3</v>
      </c>
      <c r="C115" s="5">
        <f t="shared" ca="1" si="64"/>
        <v>0.59458333333333346</v>
      </c>
      <c r="D115" s="18">
        <f t="shared" ca="1" si="46"/>
        <v>0.59458333333333346</v>
      </c>
      <c r="E115" s="21">
        <f t="shared" ca="1" si="65"/>
        <v>0</v>
      </c>
      <c r="F115" s="18">
        <f t="shared" ca="1" si="66"/>
        <v>0.59458333333333346</v>
      </c>
      <c r="G115" s="17">
        <f t="shared" ca="1" si="50"/>
        <v>14</v>
      </c>
      <c r="H115" s="18">
        <f t="shared" ca="1" si="67"/>
        <v>1.6203703703703703E-4</v>
      </c>
      <c r="I115" s="18">
        <f t="shared" ca="1" si="68"/>
        <v>0.59474537037037045</v>
      </c>
      <c r="J115" s="16">
        <f t="shared" ca="1" si="69"/>
        <v>0.59474537037037045</v>
      </c>
      <c r="K115" s="23">
        <f t="shared" ca="1" si="70"/>
        <v>0</v>
      </c>
      <c r="L115" s="16">
        <f t="shared" ca="1" si="71"/>
        <v>0.59474537037037045</v>
      </c>
      <c r="M115" s="15">
        <f t="shared" ca="1" si="51"/>
        <v>31</v>
      </c>
      <c r="N115" s="16">
        <f t="shared" ca="1" si="52"/>
        <v>3.5879629629629629E-4</v>
      </c>
      <c r="O115" s="16">
        <f t="shared" ca="1" si="72"/>
        <v>0.59510416666666677</v>
      </c>
      <c r="P115" s="14">
        <f t="shared" ca="1" si="73"/>
        <v>0.59510416666666677</v>
      </c>
      <c r="Q115" s="23">
        <f t="shared" ca="1" si="74"/>
        <v>0</v>
      </c>
      <c r="R115" s="14">
        <f t="shared" ca="1" si="75"/>
        <v>0.59510416666666677</v>
      </c>
      <c r="S115" s="13">
        <f t="shared" ca="1" si="53"/>
        <v>19</v>
      </c>
      <c r="T115" s="14">
        <f t="shared" ca="1" si="54"/>
        <v>2.199074074074074E-4</v>
      </c>
      <c r="U115" s="14">
        <f t="shared" ca="1" si="76"/>
        <v>0.59532407407407417</v>
      </c>
      <c r="V115" s="12">
        <f t="shared" ca="1" si="77"/>
        <v>0.59532407407407417</v>
      </c>
      <c r="W115" s="23">
        <f t="shared" ca="1" si="78"/>
        <v>0</v>
      </c>
      <c r="X115" s="12">
        <f t="shared" ca="1" si="79"/>
        <v>0.59532407407407417</v>
      </c>
      <c r="Y115" s="11">
        <f t="shared" ca="1" si="55"/>
        <v>33</v>
      </c>
      <c r="Z115" s="12">
        <f t="shared" ca="1" si="56"/>
        <v>3.8194444444444446E-4</v>
      </c>
      <c r="AA115" s="12">
        <f t="shared" ca="1" si="80"/>
        <v>0.59570601851851857</v>
      </c>
      <c r="AB115" s="10">
        <f t="shared" ca="1" si="81"/>
        <v>0.59570601851851857</v>
      </c>
      <c r="AC115" s="23">
        <f t="shared" ca="1" si="82"/>
        <v>0</v>
      </c>
      <c r="AD115" s="10">
        <f t="shared" ca="1" si="83"/>
        <v>0.59570601851851857</v>
      </c>
      <c r="AE115" s="9">
        <f t="shared" ca="1" si="57"/>
        <v>30</v>
      </c>
      <c r="AF115" s="10">
        <f t="shared" ca="1" si="58"/>
        <v>3.4722222222222224E-4</v>
      </c>
      <c r="AG115" s="10">
        <f t="shared" ca="1" si="84"/>
        <v>0.59605324074074084</v>
      </c>
      <c r="AH115" s="9" t="s">
        <v>69</v>
      </c>
      <c r="AI115" s="8">
        <f t="shared" ca="1" si="85"/>
        <v>0.59605324074074084</v>
      </c>
      <c r="AJ115" s="23">
        <f t="shared" ca="1" si="86"/>
        <v>0</v>
      </c>
      <c r="AK115" s="8">
        <f t="shared" ca="1" si="91"/>
        <v>0.59605324074074084</v>
      </c>
      <c r="AL115" s="7">
        <f t="shared" ca="1" si="59"/>
        <v>29</v>
      </c>
      <c r="AM115" s="8">
        <f t="shared" ca="1" si="60"/>
        <v>3.3564814814814812E-4</v>
      </c>
      <c r="AN115" s="8">
        <f t="shared" ca="1" si="61"/>
        <v>0.59638888888888897</v>
      </c>
      <c r="AO115" s="7" t="s">
        <v>74</v>
      </c>
      <c r="AP115" s="1">
        <f t="shared" ca="1" si="87"/>
        <v>0</v>
      </c>
      <c r="AQ115" s="1">
        <f t="shared" ca="1" si="47"/>
        <v>1.8055555555555555E-3</v>
      </c>
      <c r="AR115">
        <f t="shared" ca="1" si="62"/>
        <v>1</v>
      </c>
      <c r="AS115" s="33">
        <f t="shared" ca="1" si="88"/>
        <v>0</v>
      </c>
      <c r="AT115" s="33">
        <f t="shared" ca="1" si="63"/>
        <v>1.8055555555555555E-3</v>
      </c>
      <c r="AX115">
        <f t="shared" si="89"/>
        <v>111</v>
      </c>
      <c r="AY115" s="34">
        <v>2.9230442176870219E-5</v>
      </c>
    </row>
    <row r="116" spans="1:51">
      <c r="A116" s="2">
        <f t="shared" ca="1" si="92"/>
        <v>197</v>
      </c>
      <c r="B116" s="1">
        <f t="shared" ca="1" si="49"/>
        <v>2.2800925925925927E-3</v>
      </c>
      <c r="C116" s="5">
        <f t="shared" ca="1" si="64"/>
        <v>0.59686342592592601</v>
      </c>
      <c r="D116" s="18">
        <f t="shared" ca="1" si="46"/>
        <v>0.59686342592592601</v>
      </c>
      <c r="E116" s="21">
        <f t="shared" ca="1" si="65"/>
        <v>0</v>
      </c>
      <c r="F116" s="18">
        <f t="shared" ca="1" si="66"/>
        <v>0.59686342592592601</v>
      </c>
      <c r="G116" s="17">
        <f t="shared" ca="1" si="50"/>
        <v>15</v>
      </c>
      <c r="H116" s="18">
        <f t="shared" ca="1" si="67"/>
        <v>1.7361111111111112E-4</v>
      </c>
      <c r="I116" s="18">
        <f t="shared" ca="1" si="68"/>
        <v>0.59703703703703714</v>
      </c>
      <c r="J116" s="16">
        <f t="shared" ca="1" si="69"/>
        <v>0.59703703703703714</v>
      </c>
      <c r="K116" s="23">
        <f t="shared" ca="1" si="70"/>
        <v>0</v>
      </c>
      <c r="L116" s="16">
        <f t="shared" ca="1" si="71"/>
        <v>0.59703703703703714</v>
      </c>
      <c r="M116" s="15">
        <f t="shared" ca="1" si="51"/>
        <v>17</v>
      </c>
      <c r="N116" s="16">
        <f t="shared" ca="1" si="52"/>
        <v>1.9675925925925926E-4</v>
      </c>
      <c r="O116" s="16">
        <f t="shared" ca="1" si="72"/>
        <v>0.59723379629629636</v>
      </c>
      <c r="P116" s="14">
        <f t="shared" ca="1" si="73"/>
        <v>0.59723379629629636</v>
      </c>
      <c r="Q116" s="23">
        <f t="shared" ca="1" si="74"/>
        <v>0</v>
      </c>
      <c r="R116" s="14">
        <f t="shared" ca="1" si="75"/>
        <v>0.59723379629629636</v>
      </c>
      <c r="S116" s="13">
        <f t="shared" ca="1" si="53"/>
        <v>31</v>
      </c>
      <c r="T116" s="14">
        <f t="shared" ca="1" si="54"/>
        <v>3.5879629629629629E-4</v>
      </c>
      <c r="U116" s="14">
        <f t="shared" ca="1" si="76"/>
        <v>0.59759259259259268</v>
      </c>
      <c r="V116" s="12">
        <f t="shared" ca="1" si="77"/>
        <v>0.59759259259259268</v>
      </c>
      <c r="W116" s="23">
        <f t="shared" ca="1" si="78"/>
        <v>0</v>
      </c>
      <c r="X116" s="12">
        <f t="shared" ca="1" si="79"/>
        <v>0.59759259259259268</v>
      </c>
      <c r="Y116" s="11">
        <f t="shared" ca="1" si="55"/>
        <v>27</v>
      </c>
      <c r="Z116" s="12">
        <f t="shared" ca="1" si="56"/>
        <v>3.1250000000000001E-4</v>
      </c>
      <c r="AA116" s="12">
        <f t="shared" ca="1" si="80"/>
        <v>0.59790509259259272</v>
      </c>
      <c r="AB116" s="10">
        <f t="shared" ca="1" si="81"/>
        <v>0.59790509259259272</v>
      </c>
      <c r="AC116" s="23">
        <f t="shared" ca="1" si="82"/>
        <v>0</v>
      </c>
      <c r="AD116" s="10">
        <f t="shared" ca="1" si="83"/>
        <v>0.59790509259259272</v>
      </c>
      <c r="AE116" s="9">
        <f t="shared" ca="1" si="57"/>
        <v>26</v>
      </c>
      <c r="AF116" s="10">
        <f t="shared" ca="1" si="58"/>
        <v>3.0092592592592595E-4</v>
      </c>
      <c r="AG116" s="10">
        <f t="shared" ca="1" si="84"/>
        <v>0.59820601851851862</v>
      </c>
      <c r="AH116" s="9" t="s">
        <v>69</v>
      </c>
      <c r="AI116" s="8">
        <f t="shared" ca="1" si="85"/>
        <v>0.59820601851851862</v>
      </c>
      <c r="AJ116" s="23">
        <f t="shared" ca="1" si="86"/>
        <v>0</v>
      </c>
      <c r="AK116" s="8">
        <f t="shared" ca="1" si="91"/>
        <v>0.59820601851851862</v>
      </c>
      <c r="AL116" s="7">
        <f t="shared" ca="1" si="59"/>
        <v>29</v>
      </c>
      <c r="AM116" s="8">
        <f t="shared" ca="1" si="60"/>
        <v>3.3564814814814812E-4</v>
      </c>
      <c r="AN116" s="8">
        <f t="shared" ca="1" si="61"/>
        <v>0.59854166666666675</v>
      </c>
      <c r="AO116" s="7" t="s">
        <v>74</v>
      </c>
      <c r="AP116" s="1">
        <f t="shared" ca="1" si="87"/>
        <v>0</v>
      </c>
      <c r="AQ116" s="1">
        <f t="shared" ca="1" si="47"/>
        <v>1.6782407407407408E-3</v>
      </c>
      <c r="AR116">
        <f t="shared" ca="1" si="62"/>
        <v>1</v>
      </c>
      <c r="AS116" s="33">
        <f t="shared" ca="1" si="88"/>
        <v>0</v>
      </c>
      <c r="AT116" s="33">
        <f t="shared" ca="1" si="63"/>
        <v>1.6782407407407408E-3</v>
      </c>
      <c r="AX116">
        <f t="shared" si="89"/>
        <v>112</v>
      </c>
      <c r="AY116" s="34">
        <v>3.9304850535816075E-5</v>
      </c>
    </row>
    <row r="117" spans="1:51">
      <c r="A117" s="2">
        <f t="shared" ca="1" si="92"/>
        <v>189</v>
      </c>
      <c r="B117" s="1">
        <f t="shared" ca="1" si="49"/>
        <v>2.1875000000000002E-3</v>
      </c>
      <c r="C117" s="5">
        <f t="shared" ca="1" si="64"/>
        <v>0.59905092592592601</v>
      </c>
      <c r="D117" s="18">
        <f t="shared" ca="1" si="46"/>
        <v>0.59905092592592601</v>
      </c>
      <c r="E117" s="21">
        <f t="shared" ca="1" si="65"/>
        <v>0</v>
      </c>
      <c r="F117" s="18">
        <f t="shared" ca="1" si="66"/>
        <v>0.59905092592592601</v>
      </c>
      <c r="G117" s="17">
        <f t="shared" ca="1" si="50"/>
        <v>17</v>
      </c>
      <c r="H117" s="18">
        <f t="shared" ca="1" si="67"/>
        <v>1.9675925925925926E-4</v>
      </c>
      <c r="I117" s="18">
        <f t="shared" ca="1" si="68"/>
        <v>0.59924768518518523</v>
      </c>
      <c r="J117" s="16">
        <f t="shared" ca="1" si="69"/>
        <v>0.59924768518518523</v>
      </c>
      <c r="K117" s="23">
        <f t="shared" ca="1" si="70"/>
        <v>0</v>
      </c>
      <c r="L117" s="16">
        <f t="shared" ca="1" si="71"/>
        <v>0.59924768518518523</v>
      </c>
      <c r="M117" s="15">
        <f t="shared" ca="1" si="51"/>
        <v>19</v>
      </c>
      <c r="N117" s="16">
        <f t="shared" ca="1" si="52"/>
        <v>2.199074074074074E-4</v>
      </c>
      <c r="O117" s="16">
        <f t="shared" ca="1" si="72"/>
        <v>0.59946759259259264</v>
      </c>
      <c r="P117" s="14">
        <f t="shared" ca="1" si="73"/>
        <v>0.59946759259259264</v>
      </c>
      <c r="Q117" s="23">
        <f t="shared" ca="1" si="74"/>
        <v>0</v>
      </c>
      <c r="R117" s="14">
        <f t="shared" ca="1" si="75"/>
        <v>0.59946759259259264</v>
      </c>
      <c r="S117" s="13">
        <f t="shared" ca="1" si="53"/>
        <v>12</v>
      </c>
      <c r="T117" s="14">
        <f t="shared" ca="1" si="54"/>
        <v>1.3888888888888889E-4</v>
      </c>
      <c r="U117" s="14">
        <f t="shared" ca="1" si="76"/>
        <v>0.59960648148148155</v>
      </c>
      <c r="V117" s="12">
        <f t="shared" ca="1" si="77"/>
        <v>0.59960648148148155</v>
      </c>
      <c r="W117" s="23">
        <f t="shared" ca="1" si="78"/>
        <v>0</v>
      </c>
      <c r="X117" s="12">
        <f t="shared" ca="1" si="79"/>
        <v>0.59960648148148155</v>
      </c>
      <c r="Y117" s="11">
        <f t="shared" ca="1" si="55"/>
        <v>29</v>
      </c>
      <c r="Z117" s="12">
        <f t="shared" ca="1" si="56"/>
        <v>3.3564814814814812E-4</v>
      </c>
      <c r="AA117" s="12">
        <f t="shared" ca="1" si="80"/>
        <v>0.59994212962962967</v>
      </c>
      <c r="AB117" s="10">
        <f t="shared" ca="1" si="81"/>
        <v>0.59994212962962967</v>
      </c>
      <c r="AC117" s="23">
        <f t="shared" ca="1" si="82"/>
        <v>0</v>
      </c>
      <c r="AD117" s="10">
        <f t="shared" ca="1" si="83"/>
        <v>0.59994212962962967</v>
      </c>
      <c r="AE117" s="9">
        <f t="shared" ca="1" si="57"/>
        <v>31</v>
      </c>
      <c r="AF117" s="10">
        <f t="shared" ca="1" si="58"/>
        <v>3.5879629629629629E-4</v>
      </c>
      <c r="AG117" s="10">
        <f t="shared" ca="1" si="84"/>
        <v>0.60030092592592599</v>
      </c>
      <c r="AH117" s="9" t="s">
        <v>69</v>
      </c>
      <c r="AI117" s="8">
        <f t="shared" ca="1" si="85"/>
        <v>0.60030092592592599</v>
      </c>
      <c r="AJ117" s="23">
        <f t="shared" ca="1" si="86"/>
        <v>0</v>
      </c>
      <c r="AK117" s="8">
        <f t="shared" ca="1" si="91"/>
        <v>0.60030092592592599</v>
      </c>
      <c r="AL117" s="7">
        <f t="shared" ca="1" si="59"/>
        <v>15</v>
      </c>
      <c r="AM117" s="8">
        <f t="shared" ca="1" si="60"/>
        <v>1.7361111111111112E-4</v>
      </c>
      <c r="AN117" s="8">
        <f t="shared" ca="1" si="61"/>
        <v>0.60047453703703713</v>
      </c>
      <c r="AO117" s="7" t="s">
        <v>74</v>
      </c>
      <c r="AP117" s="1">
        <f t="shared" ca="1" si="87"/>
        <v>0</v>
      </c>
      <c r="AQ117" s="1">
        <f t="shared" ca="1" si="47"/>
        <v>1.4236111111111112E-3</v>
      </c>
      <c r="AR117">
        <f t="shared" ca="1" si="62"/>
        <v>1</v>
      </c>
      <c r="AS117" s="33">
        <f t="shared" ca="1" si="88"/>
        <v>0</v>
      </c>
      <c r="AT117" s="33">
        <f t="shared" ca="1" si="63"/>
        <v>1.4236111111111112E-3</v>
      </c>
      <c r="AX117">
        <f t="shared" si="89"/>
        <v>113</v>
      </c>
      <c r="AY117" s="34">
        <v>3.286106458216892E-5</v>
      </c>
    </row>
    <row r="118" spans="1:51">
      <c r="A118" s="2">
        <f t="shared" ca="1" si="92"/>
        <v>198</v>
      </c>
      <c r="B118" s="1">
        <f t="shared" ca="1" si="49"/>
        <v>2.2916666666666667E-3</v>
      </c>
      <c r="C118" s="5">
        <f t="shared" ca="1" si="64"/>
        <v>0.60134259259259271</v>
      </c>
      <c r="D118" s="18">
        <f t="shared" ca="1" si="46"/>
        <v>0.60134259259259271</v>
      </c>
      <c r="E118" s="21">
        <f t="shared" ca="1" si="65"/>
        <v>0</v>
      </c>
      <c r="F118" s="18">
        <f t="shared" ca="1" si="66"/>
        <v>0.60134259259259271</v>
      </c>
      <c r="G118" s="17">
        <f t="shared" ca="1" si="50"/>
        <v>12</v>
      </c>
      <c r="H118" s="18">
        <f t="shared" ca="1" si="67"/>
        <v>1.3888888888888889E-4</v>
      </c>
      <c r="I118" s="18">
        <f t="shared" ca="1" si="68"/>
        <v>0.60148148148148162</v>
      </c>
      <c r="J118" s="16">
        <f t="shared" ca="1" si="69"/>
        <v>0.60148148148148162</v>
      </c>
      <c r="K118" s="23">
        <f t="shared" ca="1" si="70"/>
        <v>0</v>
      </c>
      <c r="L118" s="16">
        <f t="shared" ca="1" si="71"/>
        <v>0.60148148148148162</v>
      </c>
      <c r="M118" s="15">
        <f t="shared" ca="1" si="51"/>
        <v>31</v>
      </c>
      <c r="N118" s="16">
        <f t="shared" ca="1" si="52"/>
        <v>3.5879629629629629E-4</v>
      </c>
      <c r="O118" s="16">
        <f t="shared" ca="1" si="72"/>
        <v>0.60184027777777793</v>
      </c>
      <c r="P118" s="14">
        <f t="shared" ca="1" si="73"/>
        <v>0.60184027777777793</v>
      </c>
      <c r="Q118" s="23">
        <f t="shared" ca="1" si="74"/>
        <v>0</v>
      </c>
      <c r="R118" s="14">
        <f t="shared" ca="1" si="75"/>
        <v>0.60184027777777793</v>
      </c>
      <c r="S118" s="13">
        <f t="shared" ca="1" si="53"/>
        <v>32</v>
      </c>
      <c r="T118" s="14">
        <f t="shared" ca="1" si="54"/>
        <v>3.7037037037037035E-4</v>
      </c>
      <c r="U118" s="14">
        <f t="shared" ca="1" si="76"/>
        <v>0.60221064814814829</v>
      </c>
      <c r="V118" s="12">
        <f t="shared" ca="1" si="77"/>
        <v>0.60221064814814829</v>
      </c>
      <c r="W118" s="23">
        <f t="shared" ca="1" si="78"/>
        <v>0</v>
      </c>
      <c r="X118" s="12">
        <f t="shared" ca="1" si="79"/>
        <v>0.60221064814814829</v>
      </c>
      <c r="Y118" s="11">
        <f t="shared" ca="1" si="55"/>
        <v>43</v>
      </c>
      <c r="Z118" s="12">
        <f t="shared" ca="1" si="56"/>
        <v>4.9768518518518521E-4</v>
      </c>
      <c r="AA118" s="12">
        <f t="shared" ca="1" si="80"/>
        <v>0.60270833333333351</v>
      </c>
      <c r="AB118" s="10">
        <f t="shared" ca="1" si="81"/>
        <v>0.60270833333333351</v>
      </c>
      <c r="AC118" s="23">
        <f t="shared" ca="1" si="82"/>
        <v>0</v>
      </c>
      <c r="AD118" s="10">
        <f t="shared" ca="1" si="83"/>
        <v>0.60270833333333351</v>
      </c>
      <c r="AE118" s="9">
        <f t="shared" ca="1" si="57"/>
        <v>47</v>
      </c>
      <c r="AF118" s="10">
        <f t="shared" ca="1" si="58"/>
        <v>5.4398148148148144E-4</v>
      </c>
      <c r="AG118" s="10">
        <f t="shared" ca="1" si="84"/>
        <v>0.603252314814815</v>
      </c>
      <c r="AH118" s="9" t="s">
        <v>69</v>
      </c>
      <c r="AI118" s="8">
        <f t="shared" ca="1" si="85"/>
        <v>0.603252314814815</v>
      </c>
      <c r="AJ118" s="23">
        <f t="shared" ca="1" si="86"/>
        <v>0</v>
      </c>
      <c r="AK118" s="8">
        <f t="shared" ca="1" si="91"/>
        <v>0.603252314814815</v>
      </c>
      <c r="AL118" s="7">
        <f t="shared" ca="1" si="59"/>
        <v>26</v>
      </c>
      <c r="AM118" s="8">
        <f t="shared" ca="1" si="60"/>
        <v>3.0092592592592595E-4</v>
      </c>
      <c r="AN118" s="8">
        <f t="shared" ca="1" si="61"/>
        <v>0.6035532407407409</v>
      </c>
      <c r="AO118" s="7" t="s">
        <v>74</v>
      </c>
      <c r="AP118" s="1">
        <f t="shared" ca="1" si="87"/>
        <v>0</v>
      </c>
      <c r="AQ118" s="1">
        <f t="shared" ca="1" si="47"/>
        <v>2.2106481481481482E-3</v>
      </c>
      <c r="AR118">
        <f t="shared" ca="1" si="62"/>
        <v>1</v>
      </c>
      <c r="AS118" s="33">
        <f t="shared" ca="1" si="88"/>
        <v>0</v>
      </c>
      <c r="AT118" s="33">
        <f t="shared" ca="1" si="63"/>
        <v>2.2106481481481482E-3</v>
      </c>
      <c r="AX118">
        <f t="shared" si="89"/>
        <v>114</v>
      </c>
      <c r="AY118" s="34">
        <v>2.714756641457716E-5</v>
      </c>
    </row>
    <row r="119" spans="1:51">
      <c r="A119" s="2">
        <f t="shared" ca="1" si="92"/>
        <v>243</v>
      </c>
      <c r="B119" s="1">
        <f t="shared" ca="1" si="49"/>
        <v>2.8124999999999999E-3</v>
      </c>
      <c r="C119" s="5">
        <f t="shared" ca="1" si="64"/>
        <v>0.6041550925925927</v>
      </c>
      <c r="D119" s="18">
        <f t="shared" ca="1" si="46"/>
        <v>0.6041550925925927</v>
      </c>
      <c r="E119" s="21">
        <f t="shared" ca="1" si="65"/>
        <v>0</v>
      </c>
      <c r="F119" s="18">
        <f t="shared" ca="1" si="66"/>
        <v>0.6041550925925927</v>
      </c>
      <c r="G119" s="17">
        <f t="shared" ca="1" si="50"/>
        <v>9</v>
      </c>
      <c r="H119" s="18">
        <f t="shared" ca="1" si="67"/>
        <v>1.0416666666666667E-4</v>
      </c>
      <c r="I119" s="18">
        <f t="shared" ca="1" si="68"/>
        <v>0.60425925925925938</v>
      </c>
      <c r="J119" s="16">
        <f t="shared" ca="1" si="69"/>
        <v>0.60425925925925938</v>
      </c>
      <c r="K119" s="23">
        <f t="shared" ca="1" si="70"/>
        <v>0</v>
      </c>
      <c r="L119" s="16">
        <f t="shared" ca="1" si="71"/>
        <v>0.60425925925925938</v>
      </c>
      <c r="M119" s="15">
        <f t="shared" ca="1" si="51"/>
        <v>25</v>
      </c>
      <c r="N119" s="16">
        <f t="shared" ca="1" si="52"/>
        <v>2.8935185185185184E-4</v>
      </c>
      <c r="O119" s="16">
        <f t="shared" ca="1" si="72"/>
        <v>0.60454861111111124</v>
      </c>
      <c r="P119" s="14">
        <f t="shared" ca="1" si="73"/>
        <v>0.60454861111111124</v>
      </c>
      <c r="Q119" s="23">
        <f t="shared" ca="1" si="74"/>
        <v>0</v>
      </c>
      <c r="R119" s="14">
        <f t="shared" ca="1" si="75"/>
        <v>0.60454861111111124</v>
      </c>
      <c r="S119" s="13">
        <f t="shared" ca="1" si="53"/>
        <v>31</v>
      </c>
      <c r="T119" s="14">
        <f t="shared" ca="1" si="54"/>
        <v>3.5879629629629629E-4</v>
      </c>
      <c r="U119" s="14">
        <f t="shared" ca="1" si="76"/>
        <v>0.60490740740740756</v>
      </c>
      <c r="V119" s="12">
        <f t="shared" ca="1" si="77"/>
        <v>0.60490740740740756</v>
      </c>
      <c r="W119" s="23">
        <f t="shared" ca="1" si="78"/>
        <v>0</v>
      </c>
      <c r="X119" s="12">
        <f t="shared" ca="1" si="79"/>
        <v>0.60490740740740756</v>
      </c>
      <c r="Y119" s="11">
        <f t="shared" ca="1" si="55"/>
        <v>32</v>
      </c>
      <c r="Z119" s="12">
        <f t="shared" ca="1" si="56"/>
        <v>3.7037037037037035E-4</v>
      </c>
      <c r="AA119" s="12">
        <f t="shared" ca="1" si="80"/>
        <v>0.60527777777777791</v>
      </c>
      <c r="AB119" s="10">
        <f t="shared" ca="1" si="81"/>
        <v>0.60527777777777791</v>
      </c>
      <c r="AC119" s="23">
        <f t="shared" ca="1" si="82"/>
        <v>0</v>
      </c>
      <c r="AD119" s="10">
        <f t="shared" ca="1" si="83"/>
        <v>0.60527777777777791</v>
      </c>
      <c r="AE119" s="9">
        <f t="shared" ca="1" si="57"/>
        <v>12</v>
      </c>
      <c r="AF119" s="10">
        <f t="shared" ca="1" si="58"/>
        <v>1.3888888888888889E-4</v>
      </c>
      <c r="AG119" s="10">
        <f t="shared" ca="1" si="84"/>
        <v>0.60541666666666683</v>
      </c>
      <c r="AH119" s="9" t="s">
        <v>73</v>
      </c>
      <c r="AI119" s="8">
        <f t="shared" ca="1" si="85"/>
        <v>0.60541666666666683</v>
      </c>
      <c r="AJ119" s="23">
        <f t="shared" ca="1" si="86"/>
        <v>0</v>
      </c>
      <c r="AK119" s="8">
        <f t="shared" ca="1" si="91"/>
        <v>0.60541666666666683</v>
      </c>
      <c r="AL119" s="7">
        <f t="shared" ca="1" si="59"/>
        <v>10</v>
      </c>
      <c r="AM119" s="8">
        <f t="shared" ca="1" si="60"/>
        <v>1.1574074074074075E-4</v>
      </c>
      <c r="AN119" s="8">
        <f t="shared" ca="1" si="61"/>
        <v>0.60553240740740755</v>
      </c>
      <c r="AO119" s="7" t="s">
        <v>74</v>
      </c>
      <c r="AP119" s="1">
        <f t="shared" ca="1" si="87"/>
        <v>0</v>
      </c>
      <c r="AQ119" s="1">
        <f t="shared" ca="1" si="47"/>
        <v>1.3773148148148147E-3</v>
      </c>
      <c r="AR119">
        <f t="shared" ca="1" si="62"/>
        <v>1</v>
      </c>
      <c r="AS119" s="33">
        <f t="shared" ca="1" si="88"/>
        <v>0</v>
      </c>
      <c r="AT119" s="33">
        <f t="shared" ca="1" si="63"/>
        <v>1.3773148148148147E-3</v>
      </c>
      <c r="AX119">
        <f t="shared" si="89"/>
        <v>115</v>
      </c>
      <c r="AY119" s="34">
        <v>4.5249395123764104E-5</v>
      </c>
    </row>
    <row r="120" spans="1:51">
      <c r="A120" s="2">
        <f t="shared" ca="1" si="92"/>
        <v>239</v>
      </c>
      <c r="B120" s="1">
        <f t="shared" ca="1" si="49"/>
        <v>2.7662037037037039E-3</v>
      </c>
      <c r="C120" s="5">
        <f t="shared" ca="1" si="64"/>
        <v>0.60692129629629643</v>
      </c>
      <c r="D120" s="18">
        <f t="shared" ca="1" si="46"/>
        <v>0.60692129629629643</v>
      </c>
      <c r="E120" s="21">
        <f t="shared" ca="1" si="65"/>
        <v>0</v>
      </c>
      <c r="F120" s="18">
        <f t="shared" ca="1" si="66"/>
        <v>0.60692129629629643</v>
      </c>
      <c r="G120" s="17">
        <f t="shared" ca="1" si="50"/>
        <v>15</v>
      </c>
      <c r="H120" s="18">
        <f t="shared" ca="1" si="67"/>
        <v>1.7361111111111112E-4</v>
      </c>
      <c r="I120" s="18">
        <f t="shared" ca="1" si="68"/>
        <v>0.60709490740740757</v>
      </c>
      <c r="J120" s="16">
        <f t="shared" ca="1" si="69"/>
        <v>0.60709490740740757</v>
      </c>
      <c r="K120" s="23">
        <f t="shared" ca="1" si="70"/>
        <v>0</v>
      </c>
      <c r="L120" s="16">
        <f t="shared" ca="1" si="71"/>
        <v>0.60709490740740757</v>
      </c>
      <c r="M120" s="15">
        <f t="shared" ca="1" si="51"/>
        <v>28</v>
      </c>
      <c r="N120" s="16">
        <f t="shared" ca="1" si="52"/>
        <v>3.2407407407407406E-4</v>
      </c>
      <c r="O120" s="16">
        <f t="shared" ca="1" si="72"/>
        <v>0.60741898148148166</v>
      </c>
      <c r="P120" s="14">
        <f t="shared" ca="1" si="73"/>
        <v>0.60741898148148166</v>
      </c>
      <c r="Q120" s="23">
        <f t="shared" ca="1" si="74"/>
        <v>0</v>
      </c>
      <c r="R120" s="14">
        <f t="shared" ca="1" si="75"/>
        <v>0.60741898148148166</v>
      </c>
      <c r="S120" s="13">
        <f t="shared" ca="1" si="53"/>
        <v>17</v>
      </c>
      <c r="T120" s="14">
        <f t="shared" ca="1" si="54"/>
        <v>1.9675925925925926E-4</v>
      </c>
      <c r="U120" s="14">
        <f t="shared" ca="1" si="76"/>
        <v>0.60761574074074087</v>
      </c>
      <c r="V120" s="12">
        <f t="shared" ca="1" si="77"/>
        <v>0.60761574074074087</v>
      </c>
      <c r="W120" s="23">
        <f t="shared" ca="1" si="78"/>
        <v>0</v>
      </c>
      <c r="X120" s="12">
        <f t="shared" ca="1" si="79"/>
        <v>0.60761574074074087</v>
      </c>
      <c r="Y120" s="11">
        <f t="shared" ca="1" si="55"/>
        <v>33</v>
      </c>
      <c r="Z120" s="12">
        <f t="shared" ca="1" si="56"/>
        <v>3.8194444444444446E-4</v>
      </c>
      <c r="AA120" s="12">
        <f t="shared" ca="1" si="80"/>
        <v>0.60799768518518527</v>
      </c>
      <c r="AB120" s="10">
        <f t="shared" ca="1" si="81"/>
        <v>0.60799768518518527</v>
      </c>
      <c r="AC120" s="23">
        <f t="shared" ca="1" si="82"/>
        <v>0</v>
      </c>
      <c r="AD120" s="10">
        <f t="shared" ca="1" si="83"/>
        <v>0.60799768518518527</v>
      </c>
      <c r="AE120" s="9">
        <f t="shared" ca="1" si="57"/>
        <v>35</v>
      </c>
      <c r="AF120" s="10">
        <f t="shared" ca="1" si="58"/>
        <v>4.0509259259259258E-4</v>
      </c>
      <c r="AG120" s="10">
        <f t="shared" ca="1" si="84"/>
        <v>0.60840277777777785</v>
      </c>
      <c r="AH120" s="9" t="s">
        <v>69</v>
      </c>
      <c r="AI120" s="8">
        <f t="shared" ca="1" si="85"/>
        <v>0.60840277777777785</v>
      </c>
      <c r="AJ120" s="23">
        <f t="shared" ca="1" si="86"/>
        <v>0</v>
      </c>
      <c r="AK120" s="8">
        <f t="shared" ca="1" si="91"/>
        <v>0.60840277777777785</v>
      </c>
      <c r="AL120" s="7">
        <f t="shared" ca="1" si="59"/>
        <v>10</v>
      </c>
      <c r="AM120" s="8">
        <f t="shared" ca="1" si="60"/>
        <v>1.1574074074074075E-4</v>
      </c>
      <c r="AN120" s="8">
        <f t="shared" ca="1" si="61"/>
        <v>0.60851851851851857</v>
      </c>
      <c r="AO120" s="7" t="s">
        <v>74</v>
      </c>
      <c r="AP120" s="1">
        <f t="shared" ca="1" si="87"/>
        <v>0</v>
      </c>
      <c r="AQ120" s="1">
        <f t="shared" ca="1" si="47"/>
        <v>1.5972222222222221E-3</v>
      </c>
      <c r="AR120">
        <f t="shared" ca="1" si="62"/>
        <v>1</v>
      </c>
      <c r="AS120" s="33">
        <f t="shared" ca="1" si="88"/>
        <v>0</v>
      </c>
      <c r="AT120" s="33">
        <f t="shared" ca="1" si="63"/>
        <v>1.5972222222222221E-3</v>
      </c>
      <c r="AX120">
        <f t="shared" si="89"/>
        <v>116</v>
      </c>
      <c r="AY120" s="34">
        <v>2.8133903133902123E-5</v>
      </c>
    </row>
    <row r="121" spans="1:51">
      <c r="A121" s="2">
        <f t="shared" ca="1" si="92"/>
        <v>211</v>
      </c>
      <c r="B121" s="1">
        <f t="shared" ca="1" si="49"/>
        <v>2.4421296296296296E-3</v>
      </c>
      <c r="C121" s="5">
        <f t="shared" ca="1" si="64"/>
        <v>0.60936342592592607</v>
      </c>
      <c r="D121" s="18">
        <f t="shared" ca="1" si="46"/>
        <v>0.60936342592592607</v>
      </c>
      <c r="E121" s="21">
        <f t="shared" ca="1" si="65"/>
        <v>0</v>
      </c>
      <c r="F121" s="18">
        <f t="shared" ca="1" si="66"/>
        <v>0.60936342592592607</v>
      </c>
      <c r="G121" s="17">
        <f t="shared" ca="1" si="50"/>
        <v>17</v>
      </c>
      <c r="H121" s="18">
        <f t="shared" ca="1" si="67"/>
        <v>1.9675925925925926E-4</v>
      </c>
      <c r="I121" s="18">
        <f t="shared" ca="1" si="68"/>
        <v>0.60956018518518529</v>
      </c>
      <c r="J121" s="16">
        <f t="shared" ca="1" si="69"/>
        <v>0.60956018518518529</v>
      </c>
      <c r="K121" s="23">
        <f t="shared" ca="1" si="70"/>
        <v>0</v>
      </c>
      <c r="L121" s="16">
        <f t="shared" ca="1" si="71"/>
        <v>0.60956018518518529</v>
      </c>
      <c r="M121" s="15">
        <f t="shared" ca="1" si="51"/>
        <v>21</v>
      </c>
      <c r="N121" s="16">
        <f t="shared" ca="1" si="52"/>
        <v>2.4305555555555555E-4</v>
      </c>
      <c r="O121" s="16">
        <f t="shared" ca="1" si="72"/>
        <v>0.60980324074074088</v>
      </c>
      <c r="P121" s="14">
        <f t="shared" ca="1" si="73"/>
        <v>0.60980324074074088</v>
      </c>
      <c r="Q121" s="23">
        <f t="shared" ca="1" si="74"/>
        <v>0</v>
      </c>
      <c r="R121" s="14">
        <f t="shared" ca="1" si="75"/>
        <v>0.60980324074074088</v>
      </c>
      <c r="S121" s="13">
        <f t="shared" ca="1" si="53"/>
        <v>15</v>
      </c>
      <c r="T121" s="14">
        <f t="shared" ca="1" si="54"/>
        <v>1.7361111111111112E-4</v>
      </c>
      <c r="U121" s="14">
        <f t="shared" ca="1" si="76"/>
        <v>0.60997685185185202</v>
      </c>
      <c r="V121" s="12">
        <f t="shared" ca="1" si="77"/>
        <v>0.60997685185185202</v>
      </c>
      <c r="W121" s="23">
        <f t="shared" ca="1" si="78"/>
        <v>0</v>
      </c>
      <c r="X121" s="12">
        <f t="shared" ca="1" si="79"/>
        <v>0.60997685185185202</v>
      </c>
      <c r="Y121" s="11">
        <f t="shared" ca="1" si="55"/>
        <v>30</v>
      </c>
      <c r="Z121" s="12">
        <f t="shared" ca="1" si="56"/>
        <v>3.4722222222222224E-4</v>
      </c>
      <c r="AA121" s="12">
        <f t="shared" ca="1" si="80"/>
        <v>0.6103240740740743</v>
      </c>
      <c r="AB121" s="10">
        <f t="shared" ca="1" si="81"/>
        <v>0.6103240740740743</v>
      </c>
      <c r="AC121" s="23">
        <f t="shared" ca="1" si="82"/>
        <v>0</v>
      </c>
      <c r="AD121" s="10">
        <f t="shared" ca="1" si="83"/>
        <v>0.6103240740740743</v>
      </c>
      <c r="AE121" s="9">
        <f t="shared" ca="1" si="57"/>
        <v>30</v>
      </c>
      <c r="AF121" s="10">
        <f t="shared" ca="1" si="58"/>
        <v>3.4722222222222224E-4</v>
      </c>
      <c r="AG121" s="10">
        <f t="shared" ca="1" si="84"/>
        <v>0.61067129629629657</v>
      </c>
      <c r="AH121" s="9" t="s">
        <v>69</v>
      </c>
      <c r="AI121" s="8">
        <f t="shared" ca="1" si="85"/>
        <v>0.61067129629629657</v>
      </c>
      <c r="AJ121" s="23">
        <f t="shared" ca="1" si="86"/>
        <v>0</v>
      </c>
      <c r="AK121" s="8">
        <f t="shared" ca="1" si="91"/>
        <v>0.61067129629629657</v>
      </c>
      <c r="AL121" s="7">
        <f t="shared" ca="1" si="59"/>
        <v>25</v>
      </c>
      <c r="AM121" s="8">
        <f t="shared" ca="1" si="60"/>
        <v>2.8935185185185184E-4</v>
      </c>
      <c r="AN121" s="8">
        <f t="shared" ca="1" si="61"/>
        <v>0.61096064814814843</v>
      </c>
      <c r="AO121" s="7" t="s">
        <v>74</v>
      </c>
      <c r="AP121" s="1">
        <f t="shared" ca="1" si="87"/>
        <v>0</v>
      </c>
      <c r="AQ121" s="1">
        <f t="shared" ca="1" si="47"/>
        <v>1.5972222222222225E-3</v>
      </c>
      <c r="AR121">
        <f t="shared" ca="1" si="62"/>
        <v>1</v>
      </c>
      <c r="AS121" s="33">
        <f t="shared" ca="1" si="88"/>
        <v>0</v>
      </c>
      <c r="AT121" s="33">
        <f t="shared" ca="1" si="63"/>
        <v>1.5972222222222225E-3</v>
      </c>
      <c r="AX121">
        <f t="shared" si="89"/>
        <v>117</v>
      </c>
      <c r="AY121" s="34">
        <v>6.0468631897208344E-5</v>
      </c>
    </row>
    <row r="122" spans="1:51">
      <c r="A122" s="2">
        <f t="shared" ca="1" si="92"/>
        <v>316</v>
      </c>
      <c r="B122" s="1">
        <f t="shared" ca="1" si="49"/>
        <v>3.6574074074074074E-3</v>
      </c>
      <c r="C122" s="5">
        <f t="shared" ca="1" si="64"/>
        <v>0.61302083333333346</v>
      </c>
      <c r="D122" s="18">
        <f t="shared" ca="1" si="46"/>
        <v>0.61302083333333346</v>
      </c>
      <c r="E122" s="21">
        <f t="shared" ca="1" si="65"/>
        <v>0</v>
      </c>
      <c r="F122" s="18">
        <f t="shared" ca="1" si="66"/>
        <v>0.61302083333333346</v>
      </c>
      <c r="G122" s="17">
        <f t="shared" ca="1" si="50"/>
        <v>6</v>
      </c>
      <c r="H122" s="18">
        <f t="shared" ca="1" si="67"/>
        <v>6.9444444444444444E-5</v>
      </c>
      <c r="I122" s="18">
        <f t="shared" ca="1" si="68"/>
        <v>0.61309027777777791</v>
      </c>
      <c r="J122" s="16">
        <f t="shared" ca="1" si="69"/>
        <v>0.61309027777777791</v>
      </c>
      <c r="K122" s="23">
        <f t="shared" ca="1" si="70"/>
        <v>0</v>
      </c>
      <c r="L122" s="16">
        <f t="shared" ca="1" si="71"/>
        <v>0.61309027777777791</v>
      </c>
      <c r="M122" s="15">
        <f t="shared" ca="1" si="51"/>
        <v>11</v>
      </c>
      <c r="N122" s="16">
        <f t="shared" ca="1" si="52"/>
        <v>1.273148148148148E-4</v>
      </c>
      <c r="O122" s="16">
        <f t="shared" ca="1" si="72"/>
        <v>0.61321759259259268</v>
      </c>
      <c r="P122" s="14">
        <f t="shared" ca="1" si="73"/>
        <v>0.61321759259259268</v>
      </c>
      <c r="Q122" s="23">
        <f t="shared" ca="1" si="74"/>
        <v>0</v>
      </c>
      <c r="R122" s="14">
        <f t="shared" ca="1" si="75"/>
        <v>0.61321759259259268</v>
      </c>
      <c r="S122" s="13">
        <f t="shared" ca="1" si="53"/>
        <v>31</v>
      </c>
      <c r="T122" s="14">
        <f t="shared" ca="1" si="54"/>
        <v>3.5879629629629629E-4</v>
      </c>
      <c r="U122" s="14">
        <f t="shared" ca="1" si="76"/>
        <v>0.61357638888888899</v>
      </c>
      <c r="V122" s="12">
        <f t="shared" ca="1" si="77"/>
        <v>0.61357638888888899</v>
      </c>
      <c r="W122" s="23">
        <f t="shared" ca="1" si="78"/>
        <v>0</v>
      </c>
      <c r="X122" s="12">
        <f t="shared" ca="1" si="79"/>
        <v>0.61357638888888899</v>
      </c>
      <c r="Y122" s="11">
        <f t="shared" ca="1" si="55"/>
        <v>30</v>
      </c>
      <c r="Z122" s="12">
        <f t="shared" ca="1" si="56"/>
        <v>3.4722222222222224E-4</v>
      </c>
      <c r="AA122" s="12">
        <f t="shared" ca="1" si="80"/>
        <v>0.61392361111111127</v>
      </c>
      <c r="AB122" s="10">
        <f t="shared" ca="1" si="81"/>
        <v>0.61392361111111127</v>
      </c>
      <c r="AC122" s="23">
        <f t="shared" ca="1" si="82"/>
        <v>0</v>
      </c>
      <c r="AD122" s="10">
        <f t="shared" ca="1" si="83"/>
        <v>0.61392361111111127</v>
      </c>
      <c r="AE122" s="9">
        <f t="shared" ca="1" si="57"/>
        <v>44</v>
      </c>
      <c r="AF122" s="10">
        <f t="shared" ca="1" si="58"/>
        <v>5.0925925925925921E-4</v>
      </c>
      <c r="AG122" s="10">
        <f t="shared" ca="1" si="84"/>
        <v>0.61443287037037053</v>
      </c>
      <c r="AH122" s="9" t="s">
        <v>69</v>
      </c>
      <c r="AI122" s="8">
        <f t="shared" ca="1" si="85"/>
        <v>0.61443287037037053</v>
      </c>
      <c r="AJ122" s="23">
        <f t="shared" ca="1" si="86"/>
        <v>0</v>
      </c>
      <c r="AK122" s="8">
        <f t="shared" ca="1" si="91"/>
        <v>0.61443287037037053</v>
      </c>
      <c r="AL122" s="7">
        <f t="shared" ca="1" si="59"/>
        <v>22</v>
      </c>
      <c r="AM122" s="8">
        <f t="shared" ca="1" si="60"/>
        <v>2.5462962962962961E-4</v>
      </c>
      <c r="AN122" s="8">
        <f t="shared" ca="1" si="61"/>
        <v>0.61468750000000016</v>
      </c>
      <c r="AO122" s="7" t="s">
        <v>74</v>
      </c>
      <c r="AP122" s="1">
        <f t="shared" ca="1" si="87"/>
        <v>0</v>
      </c>
      <c r="AQ122" s="1">
        <f t="shared" ca="1" si="47"/>
        <v>1.6666666666666666E-3</v>
      </c>
      <c r="AR122">
        <f t="shared" ca="1" si="62"/>
        <v>1</v>
      </c>
      <c r="AS122" s="33">
        <f t="shared" ca="1" si="88"/>
        <v>0</v>
      </c>
      <c r="AT122" s="33">
        <f t="shared" ca="1" si="63"/>
        <v>1.6666666666666666E-3</v>
      </c>
      <c r="AX122">
        <f t="shared" si="89"/>
        <v>118</v>
      </c>
      <c r="AY122" s="34">
        <v>3.6581270389558882E-5</v>
      </c>
    </row>
    <row r="123" spans="1:51">
      <c r="A123" s="2">
        <f t="shared" ca="1" si="92"/>
        <v>147</v>
      </c>
      <c r="B123" s="1">
        <f t="shared" ca="1" si="49"/>
        <v>1.7013888888888888E-3</v>
      </c>
      <c r="C123" s="5">
        <f t="shared" ca="1" si="64"/>
        <v>0.61472222222222239</v>
      </c>
      <c r="D123" s="18">
        <f t="shared" ca="1" si="46"/>
        <v>0.61472222222222239</v>
      </c>
      <c r="E123" s="21">
        <f t="shared" ca="1" si="65"/>
        <v>0</v>
      </c>
      <c r="F123" s="18">
        <f t="shared" ca="1" si="66"/>
        <v>0.61472222222222239</v>
      </c>
      <c r="G123" s="17">
        <f t="shared" ca="1" si="50"/>
        <v>16</v>
      </c>
      <c r="H123" s="18">
        <f t="shared" ca="1" si="67"/>
        <v>1.8518518518518518E-4</v>
      </c>
      <c r="I123" s="18">
        <f t="shared" ca="1" si="68"/>
        <v>0.61490740740740757</v>
      </c>
      <c r="J123" s="16">
        <f t="shared" ca="1" si="69"/>
        <v>0.61490740740740757</v>
      </c>
      <c r="K123" s="23">
        <f t="shared" ca="1" si="70"/>
        <v>0</v>
      </c>
      <c r="L123" s="16">
        <f t="shared" ca="1" si="71"/>
        <v>0.61490740740740757</v>
      </c>
      <c r="M123" s="15">
        <f t="shared" ca="1" si="51"/>
        <v>11</v>
      </c>
      <c r="N123" s="16">
        <f t="shared" ca="1" si="52"/>
        <v>1.273148148148148E-4</v>
      </c>
      <c r="O123" s="16">
        <f t="shared" ca="1" si="72"/>
        <v>0.61503472222222233</v>
      </c>
      <c r="P123" s="14">
        <f t="shared" ca="1" si="73"/>
        <v>0.61503472222222233</v>
      </c>
      <c r="Q123" s="23">
        <f t="shared" ca="1" si="74"/>
        <v>0</v>
      </c>
      <c r="R123" s="14">
        <f t="shared" ca="1" si="75"/>
        <v>0.61503472222222233</v>
      </c>
      <c r="S123" s="13">
        <f t="shared" ca="1" si="53"/>
        <v>17</v>
      </c>
      <c r="T123" s="14">
        <f t="shared" ca="1" si="54"/>
        <v>1.9675925925925926E-4</v>
      </c>
      <c r="U123" s="14">
        <f t="shared" ca="1" si="76"/>
        <v>0.61523148148148155</v>
      </c>
      <c r="V123" s="12">
        <f t="shared" ca="1" si="77"/>
        <v>0.61523148148148155</v>
      </c>
      <c r="W123" s="23">
        <f t="shared" ca="1" si="78"/>
        <v>0</v>
      </c>
      <c r="X123" s="12">
        <f t="shared" ca="1" si="79"/>
        <v>0.61523148148148155</v>
      </c>
      <c r="Y123" s="11">
        <f t="shared" ca="1" si="55"/>
        <v>44</v>
      </c>
      <c r="Z123" s="12">
        <f t="shared" ca="1" si="56"/>
        <v>5.0925925925925921E-4</v>
      </c>
      <c r="AA123" s="12">
        <f t="shared" ca="1" si="80"/>
        <v>0.61574074074074081</v>
      </c>
      <c r="AB123" s="10">
        <f t="shared" ca="1" si="81"/>
        <v>0.61574074074074081</v>
      </c>
      <c r="AC123" s="23">
        <f t="shared" ca="1" si="82"/>
        <v>0</v>
      </c>
      <c r="AD123" s="10">
        <f t="shared" ca="1" si="83"/>
        <v>0.61574074074074081</v>
      </c>
      <c r="AE123" s="9">
        <f t="shared" ca="1" si="57"/>
        <v>54</v>
      </c>
      <c r="AF123" s="10">
        <f t="shared" ca="1" si="58"/>
        <v>6.2500000000000001E-4</v>
      </c>
      <c r="AG123" s="10">
        <f t="shared" ca="1" si="84"/>
        <v>0.6163657407407408</v>
      </c>
      <c r="AH123" s="9" t="s">
        <v>69</v>
      </c>
      <c r="AI123" s="8">
        <f t="shared" ca="1" si="85"/>
        <v>0.6163657407407408</v>
      </c>
      <c r="AJ123" s="23">
        <f t="shared" ca="1" si="86"/>
        <v>0</v>
      </c>
      <c r="AK123" s="8">
        <f t="shared" ca="1" si="91"/>
        <v>0.6163657407407408</v>
      </c>
      <c r="AL123" s="7">
        <f t="shared" ca="1" si="59"/>
        <v>25</v>
      </c>
      <c r="AM123" s="8">
        <f t="shared" ca="1" si="60"/>
        <v>2.8935185185185184E-4</v>
      </c>
      <c r="AN123" s="8">
        <f t="shared" ca="1" si="61"/>
        <v>0.61665509259259266</v>
      </c>
      <c r="AO123" s="7" t="s">
        <v>74</v>
      </c>
      <c r="AP123" s="1">
        <f t="shared" ca="1" si="87"/>
        <v>0</v>
      </c>
      <c r="AQ123" s="1">
        <f t="shared" ca="1" si="47"/>
        <v>1.9328703703703706E-3</v>
      </c>
      <c r="AR123">
        <f t="shared" ca="1" si="62"/>
        <v>1</v>
      </c>
      <c r="AS123" s="33">
        <f t="shared" ca="1" si="88"/>
        <v>0</v>
      </c>
      <c r="AT123" s="33">
        <f t="shared" ca="1" si="63"/>
        <v>1.9328703703703706E-3</v>
      </c>
      <c r="AX123">
        <f t="shared" si="89"/>
        <v>119</v>
      </c>
      <c r="AY123" s="34">
        <v>4.9233001658375309E-5</v>
      </c>
    </row>
    <row r="124" spans="1:51">
      <c r="A124" s="2">
        <f t="shared" ca="1" si="92"/>
        <v>273</v>
      </c>
      <c r="B124" s="1">
        <f t="shared" ca="1" si="49"/>
        <v>3.1597222222222222E-3</v>
      </c>
      <c r="C124" s="5">
        <f t="shared" ca="1" si="64"/>
        <v>0.61788194444444466</v>
      </c>
      <c r="D124" s="18">
        <f t="shared" ca="1" si="46"/>
        <v>0.61788194444444466</v>
      </c>
      <c r="E124" s="21">
        <f t="shared" ca="1" si="65"/>
        <v>0</v>
      </c>
      <c r="F124" s="18">
        <f t="shared" ca="1" si="66"/>
        <v>0.61788194444444466</v>
      </c>
      <c r="G124" s="17">
        <f t="shared" ca="1" si="50"/>
        <v>8</v>
      </c>
      <c r="H124" s="18">
        <f t="shared" ca="1" si="67"/>
        <v>9.2592592592592588E-5</v>
      </c>
      <c r="I124" s="18">
        <f t="shared" ca="1" si="68"/>
        <v>0.61797453703703731</v>
      </c>
      <c r="J124" s="16">
        <f t="shared" ca="1" si="69"/>
        <v>0.61797453703703731</v>
      </c>
      <c r="K124" s="23">
        <f t="shared" ca="1" si="70"/>
        <v>0</v>
      </c>
      <c r="L124" s="16">
        <f t="shared" ca="1" si="71"/>
        <v>0.61797453703703731</v>
      </c>
      <c r="M124" s="15">
        <f t="shared" ca="1" si="51"/>
        <v>23</v>
      </c>
      <c r="N124" s="16">
        <f t="shared" ca="1" si="52"/>
        <v>2.6620370370370372E-4</v>
      </c>
      <c r="O124" s="16">
        <f t="shared" ca="1" si="72"/>
        <v>0.61824074074074098</v>
      </c>
      <c r="P124" s="14">
        <f t="shared" ca="1" si="73"/>
        <v>0.61824074074074098</v>
      </c>
      <c r="Q124" s="23">
        <f t="shared" ca="1" si="74"/>
        <v>0</v>
      </c>
      <c r="R124" s="14">
        <f t="shared" ca="1" si="75"/>
        <v>0.61824074074074098</v>
      </c>
      <c r="S124" s="13">
        <f t="shared" ca="1" si="53"/>
        <v>25</v>
      </c>
      <c r="T124" s="14">
        <f t="shared" ca="1" si="54"/>
        <v>2.8935185185185184E-4</v>
      </c>
      <c r="U124" s="14">
        <f t="shared" ca="1" si="76"/>
        <v>0.61853009259259284</v>
      </c>
      <c r="V124" s="12">
        <f t="shared" ca="1" si="77"/>
        <v>0.61853009259259284</v>
      </c>
      <c r="W124" s="23">
        <f t="shared" ca="1" si="78"/>
        <v>0</v>
      </c>
      <c r="X124" s="12">
        <f t="shared" ca="1" si="79"/>
        <v>0.61853009259259284</v>
      </c>
      <c r="Y124" s="11">
        <f t="shared" ca="1" si="55"/>
        <v>26</v>
      </c>
      <c r="Z124" s="12">
        <f t="shared" ca="1" si="56"/>
        <v>3.0092592592592595E-4</v>
      </c>
      <c r="AA124" s="12">
        <f t="shared" ca="1" si="80"/>
        <v>0.61883101851851874</v>
      </c>
      <c r="AB124" s="10">
        <f t="shared" ca="1" si="81"/>
        <v>0.61883101851851874</v>
      </c>
      <c r="AC124" s="23">
        <f t="shared" ca="1" si="82"/>
        <v>0</v>
      </c>
      <c r="AD124" s="10">
        <f t="shared" ca="1" si="83"/>
        <v>0.61883101851851874</v>
      </c>
      <c r="AE124" s="9">
        <f t="shared" ca="1" si="57"/>
        <v>6</v>
      </c>
      <c r="AF124" s="10">
        <f t="shared" ca="1" si="58"/>
        <v>6.9444444444444444E-5</v>
      </c>
      <c r="AG124" s="10">
        <f t="shared" ca="1" si="84"/>
        <v>0.61890046296296319</v>
      </c>
      <c r="AH124" s="9" t="s">
        <v>73</v>
      </c>
      <c r="AI124" s="8">
        <f t="shared" ca="1" si="85"/>
        <v>0.61890046296296319</v>
      </c>
      <c r="AJ124" s="23">
        <f t="shared" ca="1" si="86"/>
        <v>0</v>
      </c>
      <c r="AK124" s="8">
        <f t="shared" ca="1" si="91"/>
        <v>0.61890046296296319</v>
      </c>
      <c r="AL124" s="7">
        <f t="shared" ca="1" si="59"/>
        <v>29</v>
      </c>
      <c r="AM124" s="8">
        <f t="shared" ca="1" si="60"/>
        <v>3.3564814814814812E-4</v>
      </c>
      <c r="AN124" s="8">
        <f t="shared" ca="1" si="61"/>
        <v>0.61923611111111132</v>
      </c>
      <c r="AO124" s="7" t="s">
        <v>74</v>
      </c>
      <c r="AP124" s="1">
        <f t="shared" ca="1" si="87"/>
        <v>0</v>
      </c>
      <c r="AQ124" s="1">
        <f t="shared" ca="1" si="47"/>
        <v>1.3541666666666669E-3</v>
      </c>
      <c r="AR124">
        <f t="shared" ca="1" si="62"/>
        <v>1</v>
      </c>
      <c r="AS124" s="33">
        <f t="shared" ca="1" si="88"/>
        <v>0</v>
      </c>
      <c r="AT124" s="33">
        <f t="shared" ca="1" si="63"/>
        <v>1.3541666666666669E-3</v>
      </c>
      <c r="AX124">
        <f t="shared" si="89"/>
        <v>120</v>
      </c>
      <c r="AY124" s="34">
        <v>2.7388155482215687E-5</v>
      </c>
    </row>
    <row r="125" spans="1:51">
      <c r="A125" s="2">
        <f t="shared" ca="1" si="92"/>
        <v>142</v>
      </c>
      <c r="B125" s="1">
        <f t="shared" ca="1" si="49"/>
        <v>1.6435185185185185E-3</v>
      </c>
      <c r="C125" s="5">
        <f t="shared" ca="1" si="64"/>
        <v>0.61952546296296318</v>
      </c>
      <c r="D125" s="18">
        <f t="shared" ca="1" si="46"/>
        <v>0.61952546296296318</v>
      </c>
      <c r="E125" s="21">
        <f t="shared" ca="1" si="65"/>
        <v>0</v>
      </c>
      <c r="F125" s="18">
        <f t="shared" ca="1" si="66"/>
        <v>0.61952546296296318</v>
      </c>
      <c r="G125" s="17">
        <f t="shared" ca="1" si="50"/>
        <v>15</v>
      </c>
      <c r="H125" s="18">
        <f t="shared" ca="1" si="67"/>
        <v>1.7361111111111112E-4</v>
      </c>
      <c r="I125" s="18">
        <f t="shared" ca="1" si="68"/>
        <v>0.61969907407407432</v>
      </c>
      <c r="J125" s="16">
        <f t="shared" ca="1" si="69"/>
        <v>0.61969907407407432</v>
      </c>
      <c r="K125" s="23">
        <f t="shared" ca="1" si="70"/>
        <v>0</v>
      </c>
      <c r="L125" s="16">
        <f t="shared" ca="1" si="71"/>
        <v>0.61969907407407432</v>
      </c>
      <c r="M125" s="15">
        <f t="shared" ca="1" si="51"/>
        <v>9</v>
      </c>
      <c r="N125" s="16">
        <f t="shared" ca="1" si="52"/>
        <v>1.0416666666666667E-4</v>
      </c>
      <c r="O125" s="16">
        <f t="shared" ca="1" si="72"/>
        <v>0.619803240740741</v>
      </c>
      <c r="P125" s="14">
        <f t="shared" ca="1" si="73"/>
        <v>0.619803240740741</v>
      </c>
      <c r="Q125" s="23">
        <f t="shared" ca="1" si="74"/>
        <v>0</v>
      </c>
      <c r="R125" s="14">
        <f t="shared" ca="1" si="75"/>
        <v>0.619803240740741</v>
      </c>
      <c r="S125" s="13">
        <f t="shared" ca="1" si="53"/>
        <v>29</v>
      </c>
      <c r="T125" s="14">
        <f t="shared" ca="1" si="54"/>
        <v>3.3564814814814812E-4</v>
      </c>
      <c r="U125" s="14">
        <f t="shared" ca="1" si="76"/>
        <v>0.62013888888888913</v>
      </c>
      <c r="V125" s="12">
        <f t="shared" ca="1" si="77"/>
        <v>0.62013888888888913</v>
      </c>
      <c r="W125" s="23">
        <f t="shared" ca="1" si="78"/>
        <v>0</v>
      </c>
      <c r="X125" s="12">
        <f t="shared" ca="1" si="79"/>
        <v>0.62013888888888913</v>
      </c>
      <c r="Y125" s="11">
        <f t="shared" ca="1" si="55"/>
        <v>30</v>
      </c>
      <c r="Z125" s="12">
        <f t="shared" ca="1" si="56"/>
        <v>3.4722222222222224E-4</v>
      </c>
      <c r="AA125" s="12">
        <f t="shared" ca="1" si="80"/>
        <v>0.6204861111111114</v>
      </c>
      <c r="AB125" s="10">
        <f t="shared" ca="1" si="81"/>
        <v>0.6204861111111114</v>
      </c>
      <c r="AC125" s="23">
        <f t="shared" ca="1" si="82"/>
        <v>0</v>
      </c>
      <c r="AD125" s="10">
        <f t="shared" ca="1" si="83"/>
        <v>0.6204861111111114</v>
      </c>
      <c r="AE125" s="9">
        <f t="shared" ca="1" si="57"/>
        <v>14</v>
      </c>
      <c r="AF125" s="10">
        <f t="shared" ca="1" si="58"/>
        <v>1.6203703703703703E-4</v>
      </c>
      <c r="AG125" s="10">
        <f t="shared" ca="1" si="84"/>
        <v>0.62064814814814839</v>
      </c>
      <c r="AH125" s="9" t="s">
        <v>73</v>
      </c>
      <c r="AI125" s="8">
        <f t="shared" ca="1" si="85"/>
        <v>0.62064814814814839</v>
      </c>
      <c r="AJ125" s="23">
        <f t="shared" ca="1" si="86"/>
        <v>0</v>
      </c>
      <c r="AK125" s="8">
        <f t="shared" ca="1" si="91"/>
        <v>0.62064814814814839</v>
      </c>
      <c r="AL125" s="7">
        <f t="shared" ca="1" si="59"/>
        <v>23</v>
      </c>
      <c r="AM125" s="8">
        <f t="shared" ca="1" si="60"/>
        <v>2.6620370370370372E-4</v>
      </c>
      <c r="AN125" s="8">
        <f t="shared" ca="1" si="61"/>
        <v>0.62091435185185206</v>
      </c>
      <c r="AO125" s="7" t="s">
        <v>74</v>
      </c>
      <c r="AP125" s="1">
        <f t="shared" ca="1" si="87"/>
        <v>0</v>
      </c>
      <c r="AQ125" s="1">
        <f t="shared" ca="1" si="47"/>
        <v>1.3888888888888889E-3</v>
      </c>
      <c r="AR125">
        <f t="shared" ca="1" si="62"/>
        <v>1</v>
      </c>
      <c r="AS125" s="33">
        <f t="shared" ca="1" si="88"/>
        <v>0</v>
      </c>
      <c r="AT125" s="33">
        <f t="shared" ca="1" si="63"/>
        <v>1.3888888888888889E-3</v>
      </c>
      <c r="AX125">
        <f t="shared" si="89"/>
        <v>121</v>
      </c>
      <c r="AY125" s="34">
        <v>4.3186843559977461E-5</v>
      </c>
    </row>
    <row r="126" spans="1:51">
      <c r="A126" s="2">
        <f t="shared" ca="1" si="92"/>
        <v>174</v>
      </c>
      <c r="B126" s="1">
        <f t="shared" ca="1" si="49"/>
        <v>2.0138888888888888E-3</v>
      </c>
      <c r="C126" s="5">
        <f t="shared" ca="1" si="64"/>
        <v>0.62153935185185205</v>
      </c>
      <c r="D126" s="18">
        <f t="shared" ca="1" si="46"/>
        <v>0.62153935185185205</v>
      </c>
      <c r="E126" s="21">
        <f t="shared" ca="1" si="65"/>
        <v>0</v>
      </c>
      <c r="F126" s="18">
        <f t="shared" ca="1" si="66"/>
        <v>0.62153935185185205</v>
      </c>
      <c r="G126" s="17">
        <f t="shared" ca="1" si="50"/>
        <v>17</v>
      </c>
      <c r="H126" s="18">
        <f t="shared" ca="1" si="67"/>
        <v>1.9675925925925926E-4</v>
      </c>
      <c r="I126" s="18">
        <f t="shared" ca="1" si="68"/>
        <v>0.62173611111111127</v>
      </c>
      <c r="J126" s="16">
        <f t="shared" ca="1" si="69"/>
        <v>0.62173611111111127</v>
      </c>
      <c r="K126" s="23">
        <f t="shared" ca="1" si="70"/>
        <v>0</v>
      </c>
      <c r="L126" s="16">
        <f t="shared" ca="1" si="71"/>
        <v>0.62173611111111127</v>
      </c>
      <c r="M126" s="15">
        <f t="shared" ca="1" si="51"/>
        <v>30</v>
      </c>
      <c r="N126" s="16">
        <f t="shared" ca="1" si="52"/>
        <v>3.4722222222222224E-4</v>
      </c>
      <c r="O126" s="16">
        <f t="shared" ca="1" si="72"/>
        <v>0.62208333333333354</v>
      </c>
      <c r="P126" s="14">
        <f t="shared" ca="1" si="73"/>
        <v>0.62208333333333354</v>
      </c>
      <c r="Q126" s="23">
        <f t="shared" ca="1" si="74"/>
        <v>0</v>
      </c>
      <c r="R126" s="14">
        <f t="shared" ca="1" si="75"/>
        <v>0.62208333333333354</v>
      </c>
      <c r="S126" s="13">
        <f t="shared" ca="1" si="53"/>
        <v>31</v>
      </c>
      <c r="T126" s="14">
        <f t="shared" ca="1" si="54"/>
        <v>3.5879629629629629E-4</v>
      </c>
      <c r="U126" s="14">
        <f t="shared" ca="1" si="76"/>
        <v>0.62244212962962986</v>
      </c>
      <c r="V126" s="12">
        <f t="shared" ca="1" si="77"/>
        <v>0.62244212962962986</v>
      </c>
      <c r="W126" s="23">
        <f t="shared" ca="1" si="78"/>
        <v>0</v>
      </c>
      <c r="X126" s="12">
        <f t="shared" ca="1" si="79"/>
        <v>0.62244212962962986</v>
      </c>
      <c r="Y126" s="11">
        <f t="shared" ca="1" si="55"/>
        <v>23</v>
      </c>
      <c r="Z126" s="12">
        <f t="shared" ca="1" si="56"/>
        <v>2.6620370370370372E-4</v>
      </c>
      <c r="AA126" s="12">
        <f t="shared" ca="1" si="80"/>
        <v>0.62270833333333353</v>
      </c>
      <c r="AB126" s="10">
        <f t="shared" ca="1" si="81"/>
        <v>0.62270833333333353</v>
      </c>
      <c r="AC126" s="23">
        <f t="shared" ca="1" si="82"/>
        <v>0</v>
      </c>
      <c r="AD126" s="10">
        <f t="shared" ca="1" si="83"/>
        <v>0.62270833333333353</v>
      </c>
      <c r="AE126" s="9">
        <f t="shared" ca="1" si="57"/>
        <v>36</v>
      </c>
      <c r="AF126" s="10">
        <f t="shared" ca="1" si="58"/>
        <v>4.1666666666666669E-4</v>
      </c>
      <c r="AG126" s="10">
        <f t="shared" ca="1" si="84"/>
        <v>0.62312500000000015</v>
      </c>
      <c r="AH126" s="9" t="s">
        <v>69</v>
      </c>
      <c r="AI126" s="8">
        <f t="shared" ca="1" si="85"/>
        <v>0.62312500000000015</v>
      </c>
      <c r="AJ126" s="23">
        <f t="shared" ca="1" si="86"/>
        <v>0</v>
      </c>
      <c r="AK126" s="8">
        <f t="shared" ca="1" si="91"/>
        <v>0.62312500000000015</v>
      </c>
      <c r="AL126" s="7">
        <f t="shared" ca="1" si="59"/>
        <v>14</v>
      </c>
      <c r="AM126" s="8">
        <f t="shared" ca="1" si="60"/>
        <v>1.6203703703703703E-4</v>
      </c>
      <c r="AN126" s="8">
        <f t="shared" ca="1" si="61"/>
        <v>0.62328703703703714</v>
      </c>
      <c r="AO126" s="7" t="s">
        <v>74</v>
      </c>
      <c r="AP126" s="1">
        <f t="shared" ca="1" si="87"/>
        <v>0</v>
      </c>
      <c r="AQ126" s="1">
        <f t="shared" ca="1" si="47"/>
        <v>1.7476851851851855E-3</v>
      </c>
      <c r="AR126">
        <f t="shared" ca="1" si="62"/>
        <v>1</v>
      </c>
      <c r="AS126" s="33">
        <f t="shared" ca="1" si="88"/>
        <v>0</v>
      </c>
      <c r="AT126" s="33">
        <f t="shared" ca="1" si="63"/>
        <v>1.7476851851851855E-3</v>
      </c>
      <c r="AX126">
        <f t="shared" si="89"/>
        <v>122</v>
      </c>
      <c r="AY126" s="34">
        <v>8.5264284384888362E-5</v>
      </c>
    </row>
    <row r="127" spans="1:51">
      <c r="A127" s="2">
        <f t="shared" ca="1" si="92"/>
        <v>132</v>
      </c>
      <c r="B127" s="1">
        <f t="shared" ca="1" si="49"/>
        <v>1.5277777777777779E-3</v>
      </c>
      <c r="C127" s="5">
        <f t="shared" ca="1" si="64"/>
        <v>0.62306712962962985</v>
      </c>
      <c r="D127" s="18">
        <f t="shared" ca="1" si="46"/>
        <v>0.62306712962962985</v>
      </c>
      <c r="E127" s="21">
        <f t="shared" ca="1" si="65"/>
        <v>0</v>
      </c>
      <c r="F127" s="18">
        <f t="shared" ca="1" si="66"/>
        <v>0.62306712962962985</v>
      </c>
      <c r="G127" s="17">
        <f t="shared" ca="1" si="50"/>
        <v>14</v>
      </c>
      <c r="H127" s="18">
        <f t="shared" ca="1" si="67"/>
        <v>1.6203703703703703E-4</v>
      </c>
      <c r="I127" s="18">
        <f t="shared" ca="1" si="68"/>
        <v>0.62322916666666683</v>
      </c>
      <c r="J127" s="16">
        <f t="shared" ca="1" si="69"/>
        <v>0.62322916666666683</v>
      </c>
      <c r="K127" s="23">
        <f t="shared" ca="1" si="70"/>
        <v>0</v>
      </c>
      <c r="L127" s="16">
        <f t="shared" ca="1" si="71"/>
        <v>0.62322916666666683</v>
      </c>
      <c r="M127" s="15">
        <f t="shared" ca="1" si="51"/>
        <v>14</v>
      </c>
      <c r="N127" s="16">
        <f t="shared" ca="1" si="52"/>
        <v>1.6203703703703703E-4</v>
      </c>
      <c r="O127" s="16">
        <f t="shared" ca="1" si="72"/>
        <v>0.62339120370370382</v>
      </c>
      <c r="P127" s="14">
        <f t="shared" ca="1" si="73"/>
        <v>0.62339120370370382</v>
      </c>
      <c r="Q127" s="23">
        <f t="shared" ca="1" si="74"/>
        <v>0</v>
      </c>
      <c r="R127" s="14">
        <f t="shared" ca="1" si="75"/>
        <v>0.62339120370370382</v>
      </c>
      <c r="S127" s="13">
        <f t="shared" ca="1" si="53"/>
        <v>31</v>
      </c>
      <c r="T127" s="14">
        <f t="shared" ca="1" si="54"/>
        <v>3.5879629629629629E-4</v>
      </c>
      <c r="U127" s="14">
        <f t="shared" ca="1" si="76"/>
        <v>0.62375000000000014</v>
      </c>
      <c r="V127" s="12">
        <f t="shared" ca="1" si="77"/>
        <v>0.62375000000000014</v>
      </c>
      <c r="W127" s="23">
        <f t="shared" ca="1" si="78"/>
        <v>0</v>
      </c>
      <c r="X127" s="12">
        <f t="shared" ca="1" si="79"/>
        <v>0.62375000000000014</v>
      </c>
      <c r="Y127" s="11">
        <f t="shared" ca="1" si="55"/>
        <v>37</v>
      </c>
      <c r="Z127" s="12">
        <f t="shared" ca="1" si="56"/>
        <v>4.2824074074074075E-4</v>
      </c>
      <c r="AA127" s="12">
        <f t="shared" ca="1" si="80"/>
        <v>0.62417824074074091</v>
      </c>
      <c r="AB127" s="10">
        <f t="shared" ca="1" si="81"/>
        <v>0.62417824074074091</v>
      </c>
      <c r="AC127" s="23">
        <f t="shared" ca="1" si="82"/>
        <v>0</v>
      </c>
      <c r="AD127" s="10">
        <f t="shared" ca="1" si="83"/>
        <v>0.62417824074074091</v>
      </c>
      <c r="AE127" s="9">
        <f t="shared" ca="1" si="57"/>
        <v>17</v>
      </c>
      <c r="AF127" s="10">
        <f t="shared" ca="1" si="58"/>
        <v>1.9675925925925926E-4</v>
      </c>
      <c r="AG127" s="10">
        <f t="shared" ca="1" si="84"/>
        <v>0.62437500000000012</v>
      </c>
      <c r="AH127" s="9" t="s">
        <v>73</v>
      </c>
      <c r="AI127" s="8">
        <f t="shared" ca="1" si="85"/>
        <v>0.62437500000000012</v>
      </c>
      <c r="AJ127" s="23">
        <f t="shared" ca="1" si="86"/>
        <v>0</v>
      </c>
      <c r="AK127" s="8">
        <f t="shared" ca="1" si="91"/>
        <v>0.62437500000000012</v>
      </c>
      <c r="AL127" s="7">
        <f t="shared" ca="1" si="59"/>
        <v>20</v>
      </c>
      <c r="AM127" s="8">
        <f t="shared" ca="1" si="60"/>
        <v>2.3148148148148149E-4</v>
      </c>
      <c r="AN127" s="8">
        <f t="shared" ca="1" si="61"/>
        <v>0.62460648148148157</v>
      </c>
      <c r="AO127" s="7" t="s">
        <v>74</v>
      </c>
      <c r="AP127" s="1">
        <f t="shared" ca="1" si="87"/>
        <v>0</v>
      </c>
      <c r="AQ127" s="1">
        <f t="shared" ca="1" si="47"/>
        <v>1.5393518518518516E-3</v>
      </c>
      <c r="AR127">
        <f t="shared" ca="1" si="62"/>
        <v>1</v>
      </c>
      <c r="AS127" s="33">
        <f t="shared" ca="1" si="88"/>
        <v>0</v>
      </c>
      <c r="AT127" s="33">
        <f t="shared" ca="1" si="63"/>
        <v>1.5393518518518516E-3</v>
      </c>
      <c r="AX127">
        <f t="shared" si="89"/>
        <v>123</v>
      </c>
      <c r="AY127" s="34">
        <v>3.3611578750469994E-5</v>
      </c>
    </row>
    <row r="128" spans="1:51">
      <c r="A128" s="2">
        <f t="shared" ca="1" si="92"/>
        <v>140</v>
      </c>
      <c r="B128" s="1">
        <f t="shared" ca="1" si="49"/>
        <v>1.6203703703703703E-3</v>
      </c>
      <c r="C128" s="5">
        <f t="shared" ca="1" si="64"/>
        <v>0.62468750000000017</v>
      </c>
      <c r="D128" s="18">
        <f t="shared" ca="1" si="46"/>
        <v>0.62468750000000017</v>
      </c>
      <c r="E128" s="21">
        <f t="shared" ca="1" si="65"/>
        <v>0</v>
      </c>
      <c r="F128" s="18">
        <f t="shared" ca="1" si="66"/>
        <v>0.62468750000000017</v>
      </c>
      <c r="G128" s="17">
        <f t="shared" ca="1" si="50"/>
        <v>8</v>
      </c>
      <c r="H128" s="18">
        <f t="shared" ca="1" si="67"/>
        <v>9.2592592592592588E-5</v>
      </c>
      <c r="I128" s="18">
        <f t="shared" ca="1" si="68"/>
        <v>0.62478009259259282</v>
      </c>
      <c r="J128" s="16">
        <f t="shared" ca="1" si="69"/>
        <v>0.62478009259259282</v>
      </c>
      <c r="K128" s="23">
        <f t="shared" ca="1" si="70"/>
        <v>0</v>
      </c>
      <c r="L128" s="16">
        <f t="shared" ca="1" si="71"/>
        <v>0.62478009259259282</v>
      </c>
      <c r="M128" s="15">
        <f t="shared" ca="1" si="51"/>
        <v>20</v>
      </c>
      <c r="N128" s="16">
        <f t="shared" ca="1" si="52"/>
        <v>2.3148148148148149E-4</v>
      </c>
      <c r="O128" s="16">
        <f t="shared" ca="1" si="72"/>
        <v>0.62501157407407426</v>
      </c>
      <c r="P128" s="14">
        <f t="shared" ca="1" si="73"/>
        <v>0.62501157407407426</v>
      </c>
      <c r="Q128" s="23">
        <f t="shared" ca="1" si="74"/>
        <v>0</v>
      </c>
      <c r="R128" s="14">
        <f t="shared" ca="1" si="75"/>
        <v>0.62501157407407426</v>
      </c>
      <c r="S128" s="13">
        <f t="shared" ca="1" si="53"/>
        <v>21</v>
      </c>
      <c r="T128" s="14">
        <f t="shared" ca="1" si="54"/>
        <v>2.4305555555555555E-4</v>
      </c>
      <c r="U128" s="14">
        <f t="shared" ca="1" si="76"/>
        <v>0.62525462962962985</v>
      </c>
      <c r="V128" s="12">
        <f t="shared" ca="1" si="77"/>
        <v>0.62525462962962985</v>
      </c>
      <c r="W128" s="23">
        <f t="shared" ca="1" si="78"/>
        <v>0</v>
      </c>
      <c r="X128" s="12">
        <f t="shared" ca="1" si="79"/>
        <v>0.62525462962962985</v>
      </c>
      <c r="Y128" s="11">
        <f t="shared" ca="1" si="55"/>
        <v>43</v>
      </c>
      <c r="Z128" s="12">
        <f t="shared" ca="1" si="56"/>
        <v>4.9768518518518521E-4</v>
      </c>
      <c r="AA128" s="12">
        <f t="shared" ca="1" si="80"/>
        <v>0.62575231481481508</v>
      </c>
      <c r="AB128" s="10">
        <f t="shared" ca="1" si="81"/>
        <v>0.62575231481481508</v>
      </c>
      <c r="AC128" s="23">
        <f t="shared" ca="1" si="82"/>
        <v>0</v>
      </c>
      <c r="AD128" s="10">
        <f t="shared" ca="1" si="83"/>
        <v>0.62575231481481508</v>
      </c>
      <c r="AE128" s="9">
        <f t="shared" ca="1" si="57"/>
        <v>39</v>
      </c>
      <c r="AF128" s="10">
        <f t="shared" ca="1" si="58"/>
        <v>4.5138888888888887E-4</v>
      </c>
      <c r="AG128" s="10">
        <f t="shared" ca="1" si="84"/>
        <v>0.62620370370370393</v>
      </c>
      <c r="AH128" s="9" t="s">
        <v>75</v>
      </c>
      <c r="AI128" s="8">
        <f t="shared" ca="1" si="85"/>
        <v>0.62620370370370393</v>
      </c>
      <c r="AJ128" s="23">
        <f t="shared" ca="1" si="86"/>
        <v>0</v>
      </c>
      <c r="AK128" s="8">
        <f t="shared" ca="1" si="91"/>
        <v>0.62620370370370393</v>
      </c>
      <c r="AL128" s="7">
        <f t="shared" ca="1" si="59"/>
        <v>51</v>
      </c>
      <c r="AM128" s="8">
        <f t="shared" ca="1" si="60"/>
        <v>5.9027777777777778E-4</v>
      </c>
      <c r="AN128" s="8">
        <f t="shared" ca="1" si="61"/>
        <v>0.62679398148148169</v>
      </c>
      <c r="AO128" s="7" t="s">
        <v>70</v>
      </c>
      <c r="AP128" s="1">
        <f t="shared" ca="1" si="87"/>
        <v>0</v>
      </c>
      <c r="AQ128" s="1">
        <f t="shared" ca="1" si="47"/>
        <v>2.1064814814814813E-3</v>
      </c>
      <c r="AR128">
        <f t="shared" ca="1" si="62"/>
        <v>1</v>
      </c>
      <c r="AS128" s="33">
        <f t="shared" ca="1" si="88"/>
        <v>0</v>
      </c>
      <c r="AT128" s="33">
        <f t="shared" ca="1" si="63"/>
        <v>2.1064814814814813E-3</v>
      </c>
      <c r="AX128">
        <f t="shared" si="89"/>
        <v>124</v>
      </c>
      <c r="AY128" s="34">
        <v>2.5636574074072716E-5</v>
      </c>
    </row>
    <row r="129" spans="1:51">
      <c r="A129" s="2">
        <f t="shared" ca="1" si="92"/>
        <v>268</v>
      </c>
      <c r="B129" s="1">
        <f t="shared" ca="1" si="49"/>
        <v>3.1018518518518517E-3</v>
      </c>
      <c r="C129" s="5">
        <f t="shared" ca="1" si="64"/>
        <v>0.62778935185185203</v>
      </c>
      <c r="D129" s="18">
        <f t="shared" ca="1" si="46"/>
        <v>0.62778935185185203</v>
      </c>
      <c r="E129" s="21">
        <f t="shared" ca="1" si="65"/>
        <v>0</v>
      </c>
      <c r="F129" s="18">
        <f t="shared" ca="1" si="66"/>
        <v>0.62778935185185203</v>
      </c>
      <c r="G129" s="17">
        <f t="shared" ca="1" si="50"/>
        <v>6</v>
      </c>
      <c r="H129" s="18">
        <f t="shared" ca="1" si="67"/>
        <v>6.9444444444444444E-5</v>
      </c>
      <c r="I129" s="18">
        <f t="shared" ca="1" si="68"/>
        <v>0.62785879629629648</v>
      </c>
      <c r="J129" s="16">
        <f t="shared" ca="1" si="69"/>
        <v>0.62785879629629648</v>
      </c>
      <c r="K129" s="23">
        <f t="shared" ca="1" si="70"/>
        <v>0</v>
      </c>
      <c r="L129" s="16">
        <f t="shared" ca="1" si="71"/>
        <v>0.62785879629629648</v>
      </c>
      <c r="M129" s="15">
        <f t="shared" ca="1" si="51"/>
        <v>30</v>
      </c>
      <c r="N129" s="16">
        <f t="shared" ca="1" si="52"/>
        <v>3.4722222222222224E-4</v>
      </c>
      <c r="O129" s="16">
        <f t="shared" ca="1" si="72"/>
        <v>0.62820601851851876</v>
      </c>
      <c r="P129" s="14">
        <f t="shared" ca="1" si="73"/>
        <v>0.62820601851851876</v>
      </c>
      <c r="Q129" s="23">
        <f t="shared" ca="1" si="74"/>
        <v>0</v>
      </c>
      <c r="R129" s="14">
        <f t="shared" ca="1" si="75"/>
        <v>0.62820601851851876</v>
      </c>
      <c r="S129" s="13">
        <f t="shared" ca="1" si="53"/>
        <v>36</v>
      </c>
      <c r="T129" s="14">
        <f t="shared" ca="1" si="54"/>
        <v>4.1666666666666669E-4</v>
      </c>
      <c r="U129" s="14">
        <f t="shared" ca="1" si="76"/>
        <v>0.62862268518518538</v>
      </c>
      <c r="V129" s="12">
        <f t="shared" ca="1" si="77"/>
        <v>0.62862268518518538</v>
      </c>
      <c r="W129" s="23">
        <f t="shared" ca="1" si="78"/>
        <v>0</v>
      </c>
      <c r="X129" s="12">
        <f t="shared" ca="1" si="79"/>
        <v>0.62862268518518538</v>
      </c>
      <c r="Y129" s="11">
        <f t="shared" ca="1" si="55"/>
        <v>42</v>
      </c>
      <c r="Z129" s="12">
        <f t="shared" ca="1" si="56"/>
        <v>4.861111111111111E-4</v>
      </c>
      <c r="AA129" s="12">
        <f t="shared" ca="1" si="80"/>
        <v>0.62910879629629646</v>
      </c>
      <c r="AB129" s="10">
        <f t="shared" ca="1" si="81"/>
        <v>0.62910879629629646</v>
      </c>
      <c r="AC129" s="23">
        <f t="shared" ca="1" si="82"/>
        <v>0</v>
      </c>
      <c r="AD129" s="10">
        <f t="shared" ca="1" si="83"/>
        <v>0.62910879629629646</v>
      </c>
      <c r="AE129" s="9">
        <f t="shared" ca="1" si="57"/>
        <v>29</v>
      </c>
      <c r="AF129" s="10">
        <f t="shared" ca="1" si="58"/>
        <v>3.3564814814814812E-4</v>
      </c>
      <c r="AG129" s="10">
        <f t="shared" ca="1" si="84"/>
        <v>0.62944444444444458</v>
      </c>
      <c r="AH129" s="9" t="s">
        <v>69</v>
      </c>
      <c r="AI129" s="8">
        <f t="shared" ca="1" si="85"/>
        <v>0.62944444444444458</v>
      </c>
      <c r="AJ129" s="23">
        <f t="shared" ca="1" si="86"/>
        <v>0</v>
      </c>
      <c r="AK129" s="8">
        <f t="shared" ca="1" si="91"/>
        <v>0.62944444444444458</v>
      </c>
      <c r="AL129" s="7">
        <f t="shared" ca="1" si="59"/>
        <v>14</v>
      </c>
      <c r="AM129" s="8">
        <f t="shared" ca="1" si="60"/>
        <v>1.6203703703703703E-4</v>
      </c>
      <c r="AN129" s="8">
        <f t="shared" ca="1" si="61"/>
        <v>0.62960648148148157</v>
      </c>
      <c r="AO129" s="7" t="s">
        <v>74</v>
      </c>
      <c r="AP129" s="1">
        <f t="shared" ca="1" si="87"/>
        <v>0</v>
      </c>
      <c r="AQ129" s="1">
        <f t="shared" ca="1" si="47"/>
        <v>1.8171296296296299E-3</v>
      </c>
      <c r="AR129">
        <f t="shared" ca="1" si="62"/>
        <v>1</v>
      </c>
      <c r="AS129" s="33">
        <f t="shared" ca="1" si="88"/>
        <v>0</v>
      </c>
      <c r="AT129" s="33">
        <f t="shared" ca="1" si="63"/>
        <v>1.8171296296296299E-3</v>
      </c>
      <c r="AX129">
        <f t="shared" si="89"/>
        <v>125</v>
      </c>
      <c r="AY129" s="34">
        <v>2.6765046296297012E-5</v>
      </c>
    </row>
    <row r="130" spans="1:51">
      <c r="A130" s="2">
        <f t="shared" ca="1" si="92"/>
        <v>155</v>
      </c>
      <c r="B130" s="1">
        <f t="shared" ca="1" si="49"/>
        <v>1.7939814814814815E-3</v>
      </c>
      <c r="C130" s="5">
        <f t="shared" ca="1" si="64"/>
        <v>0.62958333333333349</v>
      </c>
      <c r="D130" s="18">
        <f t="shared" ca="1" si="46"/>
        <v>0.62958333333333349</v>
      </c>
      <c r="E130" s="21">
        <f t="shared" ca="1" si="65"/>
        <v>0</v>
      </c>
      <c r="F130" s="18">
        <f t="shared" ca="1" si="66"/>
        <v>0.62958333333333349</v>
      </c>
      <c r="G130" s="17">
        <f t="shared" ca="1" si="50"/>
        <v>15</v>
      </c>
      <c r="H130" s="18">
        <f t="shared" ca="1" si="67"/>
        <v>1.7361111111111112E-4</v>
      </c>
      <c r="I130" s="18">
        <f t="shared" ca="1" si="68"/>
        <v>0.62975694444444463</v>
      </c>
      <c r="J130" s="16">
        <f t="shared" ca="1" si="69"/>
        <v>0.62975694444444463</v>
      </c>
      <c r="K130" s="23">
        <f t="shared" ca="1" si="70"/>
        <v>0</v>
      </c>
      <c r="L130" s="16">
        <f t="shared" ca="1" si="71"/>
        <v>0.62975694444444463</v>
      </c>
      <c r="M130" s="15">
        <f t="shared" ca="1" si="51"/>
        <v>25</v>
      </c>
      <c r="N130" s="16">
        <f t="shared" ca="1" si="52"/>
        <v>2.8935185185185184E-4</v>
      </c>
      <c r="O130" s="16">
        <f t="shared" ca="1" si="72"/>
        <v>0.63004629629629649</v>
      </c>
      <c r="P130" s="14">
        <f t="shared" ca="1" si="73"/>
        <v>0.63004629629629649</v>
      </c>
      <c r="Q130" s="23">
        <f t="shared" ca="1" si="74"/>
        <v>0</v>
      </c>
      <c r="R130" s="14">
        <f t="shared" ca="1" si="75"/>
        <v>0.63004629629629649</v>
      </c>
      <c r="S130" s="13">
        <f t="shared" ca="1" si="53"/>
        <v>22</v>
      </c>
      <c r="T130" s="14">
        <f t="shared" ca="1" si="54"/>
        <v>2.5462962962962961E-4</v>
      </c>
      <c r="U130" s="14">
        <f t="shared" ca="1" si="76"/>
        <v>0.63030092592592613</v>
      </c>
      <c r="V130" s="12">
        <f t="shared" ca="1" si="77"/>
        <v>0.63030092592592613</v>
      </c>
      <c r="W130" s="23">
        <f t="shared" ca="1" si="78"/>
        <v>0</v>
      </c>
      <c r="X130" s="12">
        <f t="shared" ca="1" si="79"/>
        <v>0.63030092592592613</v>
      </c>
      <c r="Y130" s="11">
        <f t="shared" ca="1" si="55"/>
        <v>27</v>
      </c>
      <c r="Z130" s="12">
        <f t="shared" ca="1" si="56"/>
        <v>3.1250000000000001E-4</v>
      </c>
      <c r="AA130" s="12">
        <f t="shared" ca="1" si="80"/>
        <v>0.63061342592592617</v>
      </c>
      <c r="AB130" s="10">
        <f t="shared" ca="1" si="81"/>
        <v>0.63061342592592617</v>
      </c>
      <c r="AC130" s="23">
        <f t="shared" ca="1" si="82"/>
        <v>0</v>
      </c>
      <c r="AD130" s="10">
        <f t="shared" ca="1" si="83"/>
        <v>0.63061342592592617</v>
      </c>
      <c r="AE130" s="9">
        <f t="shared" ca="1" si="57"/>
        <v>32</v>
      </c>
      <c r="AF130" s="10">
        <f t="shared" ca="1" si="58"/>
        <v>3.7037037037037035E-4</v>
      </c>
      <c r="AG130" s="10">
        <f t="shared" ca="1" si="84"/>
        <v>0.63098379629629653</v>
      </c>
      <c r="AH130" s="9" t="s">
        <v>69</v>
      </c>
      <c r="AI130" s="8">
        <f t="shared" ca="1" si="85"/>
        <v>0.63098379629629653</v>
      </c>
      <c r="AJ130" s="23">
        <f t="shared" ca="1" si="86"/>
        <v>0</v>
      </c>
      <c r="AK130" s="8">
        <f t="shared" ca="1" si="91"/>
        <v>0.63098379629629653</v>
      </c>
      <c r="AL130" s="7">
        <f t="shared" ca="1" si="59"/>
        <v>42</v>
      </c>
      <c r="AM130" s="8">
        <f t="shared" ca="1" si="60"/>
        <v>4.861111111111111E-4</v>
      </c>
      <c r="AN130" s="8">
        <f t="shared" ca="1" si="61"/>
        <v>0.6314699074074076</v>
      </c>
      <c r="AO130" s="7" t="s">
        <v>70</v>
      </c>
      <c r="AP130" s="1">
        <f t="shared" ca="1" si="87"/>
        <v>0</v>
      </c>
      <c r="AQ130" s="1">
        <f t="shared" ca="1" si="47"/>
        <v>1.8865740740740742E-3</v>
      </c>
      <c r="AR130">
        <f t="shared" ca="1" si="62"/>
        <v>1</v>
      </c>
      <c r="AS130" s="33">
        <f t="shared" ca="1" si="88"/>
        <v>0</v>
      </c>
      <c r="AT130" s="33">
        <f t="shared" ca="1" si="63"/>
        <v>1.8865740740740742E-3</v>
      </c>
      <c r="AX130">
        <f t="shared" si="89"/>
        <v>126</v>
      </c>
      <c r="AY130" s="34">
        <v>3.8952340665540782E-5</v>
      </c>
    </row>
    <row r="131" spans="1:51">
      <c r="A131" s="2">
        <f t="shared" ca="1" si="92"/>
        <v>125</v>
      </c>
      <c r="B131" s="1">
        <f t="shared" ca="1" si="49"/>
        <v>1.4467592592592592E-3</v>
      </c>
      <c r="C131" s="5">
        <f t="shared" ca="1" si="64"/>
        <v>0.6310300925925928</v>
      </c>
      <c r="D131" s="18">
        <f t="shared" ca="1" si="46"/>
        <v>0.6310300925925928</v>
      </c>
      <c r="E131" s="21">
        <f t="shared" ca="1" si="65"/>
        <v>0</v>
      </c>
      <c r="F131" s="18">
        <f t="shared" ca="1" si="66"/>
        <v>0.6310300925925928</v>
      </c>
      <c r="G131" s="17">
        <f t="shared" ca="1" si="50"/>
        <v>7</v>
      </c>
      <c r="H131" s="18">
        <f t="shared" ca="1" si="67"/>
        <v>8.1018518518518516E-5</v>
      </c>
      <c r="I131" s="18">
        <f t="shared" ca="1" si="68"/>
        <v>0.63111111111111129</v>
      </c>
      <c r="J131" s="16">
        <f t="shared" ca="1" si="69"/>
        <v>0.63111111111111129</v>
      </c>
      <c r="K131" s="23">
        <f t="shared" ca="1" si="70"/>
        <v>0</v>
      </c>
      <c r="L131" s="16">
        <f t="shared" ca="1" si="71"/>
        <v>0.63111111111111129</v>
      </c>
      <c r="M131" s="15">
        <f t="shared" ca="1" si="51"/>
        <v>20</v>
      </c>
      <c r="N131" s="16">
        <f t="shared" ca="1" si="52"/>
        <v>2.3148148148148149E-4</v>
      </c>
      <c r="O131" s="16">
        <f t="shared" ca="1" si="72"/>
        <v>0.63134259259259273</v>
      </c>
      <c r="P131" s="14">
        <f t="shared" ca="1" si="73"/>
        <v>0.63134259259259273</v>
      </c>
      <c r="Q131" s="23">
        <f t="shared" ca="1" si="74"/>
        <v>0</v>
      </c>
      <c r="R131" s="14">
        <f t="shared" ca="1" si="75"/>
        <v>0.63134259259259273</v>
      </c>
      <c r="S131" s="13">
        <f t="shared" ca="1" si="53"/>
        <v>25</v>
      </c>
      <c r="T131" s="14">
        <f t="shared" ca="1" si="54"/>
        <v>2.8935185185185184E-4</v>
      </c>
      <c r="U131" s="14">
        <f t="shared" ca="1" si="76"/>
        <v>0.63163194444444459</v>
      </c>
      <c r="V131" s="12">
        <f t="shared" ca="1" si="77"/>
        <v>0.63163194444444459</v>
      </c>
      <c r="W131" s="23">
        <f t="shared" ca="1" si="78"/>
        <v>0</v>
      </c>
      <c r="X131" s="12">
        <f t="shared" ca="1" si="79"/>
        <v>0.63163194444444459</v>
      </c>
      <c r="Y131" s="11">
        <f t="shared" ca="1" si="55"/>
        <v>27</v>
      </c>
      <c r="Z131" s="12">
        <f t="shared" ca="1" si="56"/>
        <v>3.1250000000000001E-4</v>
      </c>
      <c r="AA131" s="12">
        <f t="shared" ca="1" si="80"/>
        <v>0.63194444444444464</v>
      </c>
      <c r="AB131" s="10">
        <f t="shared" ca="1" si="81"/>
        <v>0.63194444444444464</v>
      </c>
      <c r="AC131" s="23">
        <f t="shared" ca="1" si="82"/>
        <v>0</v>
      </c>
      <c r="AD131" s="10">
        <f t="shared" ca="1" si="83"/>
        <v>0.63194444444444464</v>
      </c>
      <c r="AE131" s="9">
        <f t="shared" ca="1" si="57"/>
        <v>40</v>
      </c>
      <c r="AF131" s="10">
        <f t="shared" ca="1" si="58"/>
        <v>4.6296296296296298E-4</v>
      </c>
      <c r="AG131" s="10">
        <f t="shared" ca="1" si="84"/>
        <v>0.63240740740740764</v>
      </c>
      <c r="AH131" s="9" t="s">
        <v>69</v>
      </c>
      <c r="AI131" s="8">
        <f t="shared" ca="1" si="85"/>
        <v>0.63240740740740764</v>
      </c>
      <c r="AJ131" s="23">
        <f t="shared" ca="1" si="86"/>
        <v>0</v>
      </c>
      <c r="AK131" s="8">
        <f t="shared" ca="1" si="91"/>
        <v>0.63240740740740764</v>
      </c>
      <c r="AL131" s="7">
        <f t="shared" ca="1" si="59"/>
        <v>43</v>
      </c>
      <c r="AM131" s="8">
        <f t="shared" ca="1" si="60"/>
        <v>4.9768518518518521E-4</v>
      </c>
      <c r="AN131" s="8">
        <f t="shared" ca="1" si="61"/>
        <v>0.63290509259259287</v>
      </c>
      <c r="AO131" s="7" t="s">
        <v>70</v>
      </c>
      <c r="AP131" s="1">
        <f t="shared" ca="1" si="87"/>
        <v>0</v>
      </c>
      <c r="AQ131" s="1">
        <f t="shared" ca="1" si="47"/>
        <v>1.8749999999999999E-3</v>
      </c>
      <c r="AR131">
        <f t="shared" ca="1" si="62"/>
        <v>1</v>
      </c>
      <c r="AS131" s="33">
        <f t="shared" ca="1" si="88"/>
        <v>0</v>
      </c>
      <c r="AT131" s="33">
        <f t="shared" ca="1" si="63"/>
        <v>1.8749999999999999E-3</v>
      </c>
      <c r="AX131">
        <f t="shared" si="89"/>
        <v>127</v>
      </c>
      <c r="AY131" s="34">
        <v>2.6927437641721333E-5</v>
      </c>
    </row>
    <row r="132" spans="1:51">
      <c r="A132" s="2">
        <f t="shared" ca="1" si="92"/>
        <v>268</v>
      </c>
      <c r="B132" s="1">
        <f t="shared" ca="1" si="49"/>
        <v>3.1018518518518517E-3</v>
      </c>
      <c r="C132" s="5">
        <f t="shared" ca="1" si="64"/>
        <v>0.63413194444444465</v>
      </c>
      <c r="D132" s="18">
        <f t="shared" ca="1" si="46"/>
        <v>0.63413194444444465</v>
      </c>
      <c r="E132" s="21">
        <f t="shared" ca="1" si="65"/>
        <v>0</v>
      </c>
      <c r="F132" s="18">
        <f t="shared" ca="1" si="66"/>
        <v>0.63413194444444465</v>
      </c>
      <c r="G132" s="17">
        <f t="shared" ca="1" si="50"/>
        <v>14</v>
      </c>
      <c r="H132" s="18">
        <f t="shared" ca="1" si="67"/>
        <v>1.6203703703703703E-4</v>
      </c>
      <c r="I132" s="18">
        <f t="shared" ca="1" si="68"/>
        <v>0.63429398148148164</v>
      </c>
      <c r="J132" s="16">
        <f t="shared" ca="1" si="69"/>
        <v>0.63429398148148164</v>
      </c>
      <c r="K132" s="23">
        <f t="shared" ca="1" si="70"/>
        <v>0</v>
      </c>
      <c r="L132" s="16">
        <f t="shared" ca="1" si="71"/>
        <v>0.63429398148148164</v>
      </c>
      <c r="M132" s="15">
        <f t="shared" ca="1" si="51"/>
        <v>23</v>
      </c>
      <c r="N132" s="16">
        <f t="shared" ca="1" si="52"/>
        <v>2.6620370370370372E-4</v>
      </c>
      <c r="O132" s="16">
        <f t="shared" ca="1" si="72"/>
        <v>0.63456018518518531</v>
      </c>
      <c r="P132" s="14">
        <f t="shared" ca="1" si="73"/>
        <v>0.63456018518518531</v>
      </c>
      <c r="Q132" s="23">
        <f t="shared" ca="1" si="74"/>
        <v>0</v>
      </c>
      <c r="R132" s="14">
        <f t="shared" ca="1" si="75"/>
        <v>0.63456018518518531</v>
      </c>
      <c r="S132" s="13">
        <f t="shared" ca="1" si="53"/>
        <v>26</v>
      </c>
      <c r="T132" s="14">
        <f t="shared" ca="1" si="54"/>
        <v>3.0092592592592595E-4</v>
      </c>
      <c r="U132" s="14">
        <f t="shared" ca="1" si="76"/>
        <v>0.63486111111111121</v>
      </c>
      <c r="V132" s="12">
        <f t="shared" ca="1" si="77"/>
        <v>0.63486111111111121</v>
      </c>
      <c r="W132" s="23">
        <f t="shared" ca="1" si="78"/>
        <v>0</v>
      </c>
      <c r="X132" s="12">
        <f t="shared" ca="1" si="79"/>
        <v>0.63486111111111121</v>
      </c>
      <c r="Y132" s="11">
        <f t="shared" ca="1" si="55"/>
        <v>32</v>
      </c>
      <c r="Z132" s="12">
        <f t="shared" ca="1" si="56"/>
        <v>3.7037037037037035E-4</v>
      </c>
      <c r="AA132" s="12">
        <f t="shared" ca="1" si="80"/>
        <v>0.63523148148148156</v>
      </c>
      <c r="AB132" s="10">
        <f t="shared" ca="1" si="81"/>
        <v>0.63523148148148156</v>
      </c>
      <c r="AC132" s="23">
        <f t="shared" ca="1" si="82"/>
        <v>0</v>
      </c>
      <c r="AD132" s="10">
        <f t="shared" ca="1" si="83"/>
        <v>0.63523148148148156</v>
      </c>
      <c r="AE132" s="9">
        <f t="shared" ca="1" si="57"/>
        <v>29</v>
      </c>
      <c r="AF132" s="10">
        <f t="shared" ca="1" si="58"/>
        <v>3.3564814814814812E-4</v>
      </c>
      <c r="AG132" s="10">
        <f t="shared" ca="1" si="84"/>
        <v>0.63556712962962969</v>
      </c>
      <c r="AH132" s="9" t="s">
        <v>69</v>
      </c>
      <c r="AI132" s="8">
        <f t="shared" ca="1" si="85"/>
        <v>0.63556712962962969</v>
      </c>
      <c r="AJ132" s="23">
        <f t="shared" ca="1" si="86"/>
        <v>0</v>
      </c>
      <c r="AK132" s="8">
        <f t="shared" ca="1" si="91"/>
        <v>0.63556712962962969</v>
      </c>
      <c r="AL132" s="7">
        <f t="shared" ca="1" si="59"/>
        <v>46</v>
      </c>
      <c r="AM132" s="8">
        <f t="shared" ca="1" si="60"/>
        <v>5.3240740740740744E-4</v>
      </c>
      <c r="AN132" s="8">
        <f t="shared" ca="1" si="61"/>
        <v>0.63609953703703714</v>
      </c>
      <c r="AO132" s="7" t="s">
        <v>70</v>
      </c>
      <c r="AP132" s="1">
        <f t="shared" ca="1" si="87"/>
        <v>0</v>
      </c>
      <c r="AQ132" s="1">
        <f t="shared" ca="1" si="47"/>
        <v>1.9675925925925924E-3</v>
      </c>
      <c r="AR132">
        <f t="shared" ca="1" si="62"/>
        <v>1</v>
      </c>
      <c r="AS132" s="33">
        <f t="shared" ca="1" si="88"/>
        <v>0</v>
      </c>
      <c r="AT132" s="33">
        <f t="shared" ca="1" si="63"/>
        <v>1.9675925925925924E-3</v>
      </c>
      <c r="AX132">
        <f t="shared" si="89"/>
        <v>128</v>
      </c>
      <c r="AY132" s="34">
        <v>5.1381874298543388E-5</v>
      </c>
    </row>
    <row r="133" spans="1:51">
      <c r="A133" s="2">
        <f t="shared" ca="1" si="92"/>
        <v>159</v>
      </c>
      <c r="B133" s="1">
        <f t="shared" ca="1" si="49"/>
        <v>1.8402777777777777E-3</v>
      </c>
      <c r="C133" s="5">
        <f t="shared" ca="1" si="64"/>
        <v>0.63597222222222238</v>
      </c>
      <c r="D133" s="18">
        <f t="shared" ref="D133:D196" ca="1" si="93">C133</f>
        <v>0.63597222222222238</v>
      </c>
      <c r="E133" s="21">
        <f t="shared" ca="1" si="65"/>
        <v>0</v>
      </c>
      <c r="F133" s="18">
        <f t="shared" ca="1" si="66"/>
        <v>0.63597222222222238</v>
      </c>
      <c r="G133" s="17">
        <f t="shared" ca="1" si="50"/>
        <v>7</v>
      </c>
      <c r="H133" s="18">
        <f t="shared" ca="1" si="67"/>
        <v>8.1018518518518516E-5</v>
      </c>
      <c r="I133" s="18">
        <f t="shared" ca="1" si="68"/>
        <v>0.63605324074074088</v>
      </c>
      <c r="J133" s="16">
        <f t="shared" ca="1" si="69"/>
        <v>0.63605324074074088</v>
      </c>
      <c r="K133" s="23">
        <f t="shared" ca="1" si="70"/>
        <v>0</v>
      </c>
      <c r="L133" s="16">
        <f t="shared" ca="1" si="71"/>
        <v>0.63605324074074088</v>
      </c>
      <c r="M133" s="15">
        <f t="shared" ca="1" si="51"/>
        <v>11</v>
      </c>
      <c r="N133" s="16">
        <f t="shared" ca="1" si="52"/>
        <v>1.273148148148148E-4</v>
      </c>
      <c r="O133" s="16">
        <f t="shared" ca="1" si="72"/>
        <v>0.63618055555555564</v>
      </c>
      <c r="P133" s="14">
        <f t="shared" ca="1" si="73"/>
        <v>0.63618055555555564</v>
      </c>
      <c r="Q133" s="23">
        <f t="shared" ca="1" si="74"/>
        <v>0</v>
      </c>
      <c r="R133" s="14">
        <f t="shared" ca="1" si="75"/>
        <v>0.63618055555555564</v>
      </c>
      <c r="S133" s="13">
        <f t="shared" ca="1" si="53"/>
        <v>15</v>
      </c>
      <c r="T133" s="14">
        <f t="shared" ca="1" si="54"/>
        <v>1.7361111111111112E-4</v>
      </c>
      <c r="U133" s="14">
        <f t="shared" ca="1" si="76"/>
        <v>0.63635416666666678</v>
      </c>
      <c r="V133" s="12">
        <f t="shared" ca="1" si="77"/>
        <v>0.63635416666666678</v>
      </c>
      <c r="W133" s="23">
        <f t="shared" ca="1" si="78"/>
        <v>0</v>
      </c>
      <c r="X133" s="12">
        <f t="shared" ca="1" si="79"/>
        <v>0.63635416666666678</v>
      </c>
      <c r="Y133" s="11">
        <f t="shared" ca="1" si="55"/>
        <v>29</v>
      </c>
      <c r="Z133" s="12">
        <f t="shared" ca="1" si="56"/>
        <v>3.3564814814814812E-4</v>
      </c>
      <c r="AA133" s="12">
        <f t="shared" ca="1" si="80"/>
        <v>0.6366898148148149</v>
      </c>
      <c r="AB133" s="10">
        <f t="shared" ca="1" si="81"/>
        <v>0.6366898148148149</v>
      </c>
      <c r="AC133" s="23">
        <f t="shared" ca="1" si="82"/>
        <v>0</v>
      </c>
      <c r="AD133" s="10">
        <f t="shared" ca="1" si="83"/>
        <v>0.6366898148148149</v>
      </c>
      <c r="AE133" s="9">
        <f t="shared" ca="1" si="57"/>
        <v>40</v>
      </c>
      <c r="AF133" s="10">
        <f t="shared" ca="1" si="58"/>
        <v>4.6296296296296298E-4</v>
      </c>
      <c r="AG133" s="10">
        <f t="shared" ca="1" si="84"/>
        <v>0.6371527777777779</v>
      </c>
      <c r="AH133" s="9" t="s">
        <v>69</v>
      </c>
      <c r="AI133" s="8">
        <f t="shared" ca="1" si="85"/>
        <v>0.6371527777777779</v>
      </c>
      <c r="AJ133" s="23">
        <f t="shared" ca="1" si="86"/>
        <v>0</v>
      </c>
      <c r="AK133" s="8">
        <f t="shared" ca="1" si="91"/>
        <v>0.6371527777777779</v>
      </c>
      <c r="AL133" s="7">
        <f t="shared" ca="1" si="59"/>
        <v>24</v>
      </c>
      <c r="AM133" s="8">
        <f t="shared" ca="1" si="60"/>
        <v>2.7777777777777778E-4</v>
      </c>
      <c r="AN133" s="8">
        <f t="shared" ca="1" si="61"/>
        <v>0.63743055555555572</v>
      </c>
      <c r="AO133" s="7" t="s">
        <v>74</v>
      </c>
      <c r="AP133" s="1">
        <f t="shared" ca="1" si="87"/>
        <v>0</v>
      </c>
      <c r="AQ133" s="1">
        <f t="shared" ref="AQ133:AQ196" ca="1" si="94">AM133+AF133+Z133+T133+N133+H133</f>
        <v>1.4583333333333332E-3</v>
      </c>
      <c r="AR133">
        <f t="shared" ca="1" si="62"/>
        <v>1</v>
      </c>
      <c r="AS133" s="33">
        <f t="shared" ca="1" si="88"/>
        <v>0</v>
      </c>
      <c r="AT133" s="33">
        <f t="shared" ca="1" si="63"/>
        <v>1.4583333333333332E-3</v>
      </c>
      <c r="AX133">
        <f t="shared" si="89"/>
        <v>129</v>
      </c>
      <c r="AY133" s="34">
        <v>5.462962962962753E-5</v>
      </c>
    </row>
    <row r="134" spans="1:51">
      <c r="A134" s="2">
        <f t="shared" ca="1" si="92"/>
        <v>183</v>
      </c>
      <c r="B134" s="1">
        <f t="shared" ref="B134:B197" ca="1" si="95">A134/86400</f>
        <v>2.1180555555555558E-3</v>
      </c>
      <c r="C134" s="5">
        <f t="shared" ca="1" si="64"/>
        <v>0.63809027777777794</v>
      </c>
      <c r="D134" s="18">
        <f t="shared" ca="1" si="93"/>
        <v>0.63809027777777794</v>
      </c>
      <c r="E134" s="21">
        <f t="shared" ca="1" si="65"/>
        <v>0</v>
      </c>
      <c r="F134" s="18">
        <f t="shared" ca="1" si="66"/>
        <v>0.63809027777777794</v>
      </c>
      <c r="G134" s="17">
        <f t="shared" ref="G134:G197" ca="1" si="96">RANDBETWEEN(6,18)</f>
        <v>6</v>
      </c>
      <c r="H134" s="18">
        <f t="shared" ca="1" si="67"/>
        <v>6.9444444444444444E-5</v>
      </c>
      <c r="I134" s="18">
        <f t="shared" ca="1" si="68"/>
        <v>0.63815972222222239</v>
      </c>
      <c r="J134" s="16">
        <f t="shared" ca="1" si="69"/>
        <v>0.63815972222222239</v>
      </c>
      <c r="K134" s="23">
        <f t="shared" ca="1" si="70"/>
        <v>0</v>
      </c>
      <c r="L134" s="16">
        <f t="shared" ca="1" si="71"/>
        <v>0.63815972222222239</v>
      </c>
      <c r="M134" s="15">
        <f t="shared" ref="M134:M197" ca="1" si="97">RANDBETWEEN(8,32)</f>
        <v>17</v>
      </c>
      <c r="N134" s="16">
        <f t="shared" ref="N134:N197" ca="1" si="98">M134/86400</f>
        <v>1.9675925925925926E-4</v>
      </c>
      <c r="O134" s="16">
        <f t="shared" ca="1" si="72"/>
        <v>0.63835648148148161</v>
      </c>
      <c r="P134" s="14">
        <f t="shared" ca="1" si="73"/>
        <v>0.63835648148148161</v>
      </c>
      <c r="Q134" s="23">
        <f t="shared" ca="1" si="74"/>
        <v>0</v>
      </c>
      <c r="R134" s="14">
        <f t="shared" ca="1" si="75"/>
        <v>0.63835648148148161</v>
      </c>
      <c r="S134" s="13">
        <f t="shared" ref="S134:S197" ca="1" si="99">RANDBETWEEN(10,36)</f>
        <v>21</v>
      </c>
      <c r="T134" s="14">
        <f t="shared" ref="T134:T197" ca="1" si="100">S134/86400</f>
        <v>2.4305555555555555E-4</v>
      </c>
      <c r="U134" s="14">
        <f t="shared" ca="1" si="76"/>
        <v>0.6385995370370372</v>
      </c>
      <c r="V134" s="12">
        <f t="shared" ca="1" si="77"/>
        <v>0.6385995370370372</v>
      </c>
      <c r="W134" s="23">
        <f t="shared" ca="1" si="78"/>
        <v>0</v>
      </c>
      <c r="X134" s="12">
        <f t="shared" ca="1" si="79"/>
        <v>0.6385995370370372</v>
      </c>
      <c r="Y134" s="11">
        <f t="shared" ref="Y134:Y197" ca="1" si="101">RANDBETWEEN(22,44)</f>
        <v>37</v>
      </c>
      <c r="Z134" s="12">
        <f t="shared" ref="Z134:Z197" ca="1" si="102">Y134/86400</f>
        <v>4.2824074074074075E-4</v>
      </c>
      <c r="AA134" s="12">
        <f t="shared" ca="1" si="80"/>
        <v>0.63902777777777797</v>
      </c>
      <c r="AB134" s="10">
        <f t="shared" ca="1" si="81"/>
        <v>0.63902777777777797</v>
      </c>
      <c r="AC134" s="23">
        <f t="shared" ca="1" si="82"/>
        <v>0</v>
      </c>
      <c r="AD134" s="10">
        <f t="shared" ca="1" si="83"/>
        <v>0.63902777777777797</v>
      </c>
      <c r="AE134" s="9">
        <f t="shared" ref="AE134:AE197" ca="1" si="103">IF(AH134=$AD$247,RANDBETWEEN($AE$247,$AF$247),IF(AH134=$AD$248,RANDBETWEEN($AE$248,$AF$248),RANDBETWEEN($AE$249,$AF$249)))</f>
        <v>56</v>
      </c>
      <c r="AF134" s="10">
        <f t="shared" ref="AF134:AF197" ca="1" si="104">AE134/86400</f>
        <v>6.4814814814814813E-4</v>
      </c>
      <c r="AG134" s="10">
        <f t="shared" ca="1" si="84"/>
        <v>0.63967592592592615</v>
      </c>
      <c r="AH134" s="9" t="s">
        <v>69</v>
      </c>
      <c r="AI134" s="8">
        <f t="shared" ca="1" si="85"/>
        <v>0.63967592592592615</v>
      </c>
      <c r="AJ134" s="23">
        <f t="shared" ca="1" si="86"/>
        <v>0</v>
      </c>
      <c r="AK134" s="8">
        <f t="shared" ca="1" si="91"/>
        <v>0.63967592592592615</v>
      </c>
      <c r="AL134" s="7">
        <f t="shared" ref="AL134:AL197" ca="1" si="105">IF(AO134=$AK$247,RANDBETWEEN($AL$247,$AM$247),RANDBETWEEN($AL$248,$AM$248))</f>
        <v>19</v>
      </c>
      <c r="AM134" s="8">
        <f t="shared" ref="AM134:AM197" ca="1" si="106">AL134/86400</f>
        <v>2.199074074074074E-4</v>
      </c>
      <c r="AN134" s="8">
        <f t="shared" ref="AN134:AN197" ca="1" si="107">AK134+AM134</f>
        <v>0.63989583333333355</v>
      </c>
      <c r="AO134" s="7" t="s">
        <v>74</v>
      </c>
      <c r="AP134" s="1">
        <f t="shared" ca="1" si="87"/>
        <v>0</v>
      </c>
      <c r="AQ134" s="1">
        <f t="shared" ca="1" si="94"/>
        <v>1.8055555555555555E-3</v>
      </c>
      <c r="AR134">
        <f t="shared" ref="AR134:AR197" ca="1" si="108">IF(C134&lt;$H$1, 1,0)</f>
        <v>1</v>
      </c>
      <c r="AS134" s="33">
        <f t="shared" ca="1" si="88"/>
        <v>0</v>
      </c>
      <c r="AT134" s="33">
        <f t="shared" ref="AT134:AT197" ca="1" si="109">AQ134*AR134</f>
        <v>1.8055555555555555E-3</v>
      </c>
      <c r="AX134">
        <f t="shared" si="89"/>
        <v>130</v>
      </c>
      <c r="AY134" s="34">
        <v>2.6655443322104061E-5</v>
      </c>
    </row>
    <row r="135" spans="1:51">
      <c r="A135" s="2">
        <f t="shared" ca="1" si="92"/>
        <v>321</v>
      </c>
      <c r="B135" s="1">
        <f t="shared" ca="1" si="95"/>
        <v>3.7152777777777778E-3</v>
      </c>
      <c r="C135" s="5">
        <f t="shared" ref="C135:C198" ca="1" si="110">C134+B135</f>
        <v>0.64180555555555574</v>
      </c>
      <c r="D135" s="18">
        <f t="shared" ca="1" si="93"/>
        <v>0.64180555555555574</v>
      </c>
      <c r="E135" s="21">
        <f t="shared" ref="E135:E198" ca="1" si="111">MAX(0,(I134-D135))</f>
        <v>0</v>
      </c>
      <c r="F135" s="18">
        <f t="shared" ref="F135:F198" ca="1" si="112">D135+E135</f>
        <v>0.64180555555555574</v>
      </c>
      <c r="G135" s="17">
        <f t="shared" ca="1" si="96"/>
        <v>15</v>
      </c>
      <c r="H135" s="18">
        <f t="shared" ref="H135:H198" ca="1" si="113">G135/86400</f>
        <v>1.7361111111111112E-4</v>
      </c>
      <c r="I135" s="18">
        <f t="shared" ref="I135:I198" ca="1" si="114">F135+H135</f>
        <v>0.64197916666666688</v>
      </c>
      <c r="J135" s="16">
        <f t="shared" ref="J135:J198" ca="1" si="115">I135</f>
        <v>0.64197916666666688</v>
      </c>
      <c r="K135" s="23">
        <f t="shared" ref="K135:K198" ca="1" si="116">MAX(0,(O134-J135))</f>
        <v>0</v>
      </c>
      <c r="L135" s="16">
        <f t="shared" ref="L135:L198" ca="1" si="117">J135+K135</f>
        <v>0.64197916666666688</v>
      </c>
      <c r="M135" s="15">
        <f t="shared" ca="1" si="97"/>
        <v>29</v>
      </c>
      <c r="N135" s="16">
        <f t="shared" ca="1" si="98"/>
        <v>3.3564814814814812E-4</v>
      </c>
      <c r="O135" s="16">
        <f t="shared" ref="O135:O198" ca="1" si="118">L135+N135</f>
        <v>0.642314814814815</v>
      </c>
      <c r="P135" s="14">
        <f t="shared" ref="P135:P198" ca="1" si="119">O135</f>
        <v>0.642314814814815</v>
      </c>
      <c r="Q135" s="23">
        <f t="shared" ref="Q135:Q198" ca="1" si="120">MAX(0,(U134-P135))</f>
        <v>0</v>
      </c>
      <c r="R135" s="14">
        <f t="shared" ref="R135:R198" ca="1" si="121">P135+Q135</f>
        <v>0.642314814814815</v>
      </c>
      <c r="S135" s="13">
        <f t="shared" ca="1" si="99"/>
        <v>15</v>
      </c>
      <c r="T135" s="14">
        <f t="shared" ca="1" si="100"/>
        <v>1.7361111111111112E-4</v>
      </c>
      <c r="U135" s="14">
        <f t="shared" ref="U135:U198" ca="1" si="122">R135+T135</f>
        <v>0.64248842592592614</v>
      </c>
      <c r="V135" s="12">
        <f t="shared" ref="V135:V198" ca="1" si="123">U135</f>
        <v>0.64248842592592614</v>
      </c>
      <c r="W135" s="23">
        <f t="shared" ref="W135:W198" ca="1" si="124">MAX(0,(AA134-V135))</f>
        <v>0</v>
      </c>
      <c r="X135" s="12">
        <f t="shared" ref="X135:X198" ca="1" si="125">V135+W135</f>
        <v>0.64248842592592614</v>
      </c>
      <c r="Y135" s="11">
        <f t="shared" ca="1" si="101"/>
        <v>25</v>
      </c>
      <c r="Z135" s="12">
        <f t="shared" ca="1" si="102"/>
        <v>2.8935185185185184E-4</v>
      </c>
      <c r="AA135" s="12">
        <f t="shared" ref="AA135:AA198" ca="1" si="126">X135+Z135</f>
        <v>0.642777777777778</v>
      </c>
      <c r="AB135" s="10">
        <f t="shared" ref="AB135:AB198" ca="1" si="127">AA135</f>
        <v>0.642777777777778</v>
      </c>
      <c r="AC135" s="23">
        <f t="shared" ref="AC135:AC198" ca="1" si="128">MAX(0,(AG134-AB135))</f>
        <v>0</v>
      </c>
      <c r="AD135" s="10">
        <f t="shared" ref="AD135:AD198" ca="1" si="129">AB135+AC135</f>
        <v>0.642777777777778</v>
      </c>
      <c r="AE135" s="9">
        <f t="shared" ca="1" si="103"/>
        <v>39</v>
      </c>
      <c r="AF135" s="10">
        <f t="shared" ca="1" si="104"/>
        <v>4.5138888888888887E-4</v>
      </c>
      <c r="AG135" s="10">
        <f t="shared" ref="AG135:AG198" ca="1" si="130">AD135+AF135</f>
        <v>0.64322916666666685</v>
      </c>
      <c r="AH135" s="9" t="s">
        <v>69</v>
      </c>
      <c r="AI135" s="8">
        <f t="shared" ref="AI135:AI198" ca="1" si="131">AG135</f>
        <v>0.64322916666666685</v>
      </c>
      <c r="AJ135" s="23">
        <f t="shared" ref="AJ135:AJ198" ca="1" si="132">MAX(0,(AN134-AI135))</f>
        <v>0</v>
      </c>
      <c r="AK135" s="8">
        <f t="shared" ca="1" si="91"/>
        <v>0.64322916666666685</v>
      </c>
      <c r="AL135" s="7">
        <f t="shared" ca="1" si="105"/>
        <v>19</v>
      </c>
      <c r="AM135" s="8">
        <f t="shared" ca="1" si="106"/>
        <v>2.199074074074074E-4</v>
      </c>
      <c r="AN135" s="8">
        <f t="shared" ca="1" si="107"/>
        <v>0.64344907407407426</v>
      </c>
      <c r="AO135" s="7" t="s">
        <v>74</v>
      </c>
      <c r="AP135" s="1">
        <f t="shared" ref="AP135:AP198" ca="1" si="133">E135+K135+Q135+W135+AC135+AJ135</f>
        <v>0</v>
      </c>
      <c r="AQ135" s="1">
        <f t="shared" ca="1" si="94"/>
        <v>1.6435185185185183E-3</v>
      </c>
      <c r="AR135">
        <f t="shared" ca="1" si="108"/>
        <v>1</v>
      </c>
      <c r="AS135" s="33">
        <f t="shared" ref="AS135:AS198" ca="1" si="134">AP135*AR135</f>
        <v>0</v>
      </c>
      <c r="AT135" s="33">
        <f t="shared" ca="1" si="109"/>
        <v>1.6435185185185183E-3</v>
      </c>
      <c r="AX135">
        <f t="shared" ref="AX135:AX198" si="135">AX134+1</f>
        <v>131</v>
      </c>
      <c r="AY135" s="34">
        <v>4.1795267489711549E-5</v>
      </c>
    </row>
    <row r="136" spans="1:51">
      <c r="A136" s="2">
        <f t="shared" ca="1" si="92"/>
        <v>118</v>
      </c>
      <c r="B136" s="1">
        <f t="shared" ca="1" si="95"/>
        <v>1.3657407407407407E-3</v>
      </c>
      <c r="C136" s="5">
        <f t="shared" ca="1" si="110"/>
        <v>0.64317129629629644</v>
      </c>
      <c r="D136" s="18">
        <f t="shared" ca="1" si="93"/>
        <v>0.64317129629629644</v>
      </c>
      <c r="E136" s="21">
        <f t="shared" ca="1" si="111"/>
        <v>0</v>
      </c>
      <c r="F136" s="18">
        <f t="shared" ca="1" si="112"/>
        <v>0.64317129629629644</v>
      </c>
      <c r="G136" s="17">
        <f t="shared" ca="1" si="96"/>
        <v>7</v>
      </c>
      <c r="H136" s="18">
        <f t="shared" ca="1" si="113"/>
        <v>8.1018518518518516E-5</v>
      </c>
      <c r="I136" s="18">
        <f t="shared" ca="1" si="114"/>
        <v>0.64325231481481493</v>
      </c>
      <c r="J136" s="16">
        <f t="shared" ca="1" si="115"/>
        <v>0.64325231481481493</v>
      </c>
      <c r="K136" s="23">
        <f t="shared" ca="1" si="116"/>
        <v>0</v>
      </c>
      <c r="L136" s="16">
        <f t="shared" ca="1" si="117"/>
        <v>0.64325231481481493</v>
      </c>
      <c r="M136" s="15">
        <f t="shared" ca="1" si="97"/>
        <v>31</v>
      </c>
      <c r="N136" s="16">
        <f t="shared" ca="1" si="98"/>
        <v>3.5879629629629629E-4</v>
      </c>
      <c r="O136" s="16">
        <f t="shared" ca="1" si="118"/>
        <v>0.64361111111111124</v>
      </c>
      <c r="P136" s="14">
        <f t="shared" ca="1" si="119"/>
        <v>0.64361111111111124</v>
      </c>
      <c r="Q136" s="23">
        <f t="shared" ca="1" si="120"/>
        <v>0</v>
      </c>
      <c r="R136" s="14">
        <f t="shared" ca="1" si="121"/>
        <v>0.64361111111111124</v>
      </c>
      <c r="S136" s="13">
        <f t="shared" ca="1" si="99"/>
        <v>16</v>
      </c>
      <c r="T136" s="14">
        <f t="shared" ca="1" si="100"/>
        <v>1.8518518518518518E-4</v>
      </c>
      <c r="U136" s="14">
        <f t="shared" ca="1" si="122"/>
        <v>0.64379629629629642</v>
      </c>
      <c r="V136" s="12">
        <f t="shared" ca="1" si="123"/>
        <v>0.64379629629629642</v>
      </c>
      <c r="W136" s="23">
        <f t="shared" ca="1" si="124"/>
        <v>0</v>
      </c>
      <c r="X136" s="12">
        <f t="shared" ca="1" si="125"/>
        <v>0.64379629629629642</v>
      </c>
      <c r="Y136" s="11">
        <f t="shared" ca="1" si="101"/>
        <v>34</v>
      </c>
      <c r="Z136" s="12">
        <f t="shared" ca="1" si="102"/>
        <v>3.9351851851851852E-4</v>
      </c>
      <c r="AA136" s="12">
        <f t="shared" ca="1" si="126"/>
        <v>0.64418981481481496</v>
      </c>
      <c r="AB136" s="10">
        <f t="shared" ca="1" si="127"/>
        <v>0.64418981481481496</v>
      </c>
      <c r="AC136" s="23">
        <f t="shared" ca="1" si="128"/>
        <v>0</v>
      </c>
      <c r="AD136" s="10">
        <f t="shared" ca="1" si="129"/>
        <v>0.64418981481481496</v>
      </c>
      <c r="AE136" s="9">
        <f t="shared" ca="1" si="103"/>
        <v>25</v>
      </c>
      <c r="AF136" s="10">
        <f t="shared" ca="1" si="104"/>
        <v>2.8935185185185184E-4</v>
      </c>
      <c r="AG136" s="10">
        <f t="shared" ca="1" si="130"/>
        <v>0.64447916666666683</v>
      </c>
      <c r="AH136" s="9" t="s">
        <v>69</v>
      </c>
      <c r="AI136" s="8">
        <f t="shared" ca="1" si="131"/>
        <v>0.64447916666666683</v>
      </c>
      <c r="AJ136" s="23">
        <f t="shared" ca="1" si="132"/>
        <v>0</v>
      </c>
      <c r="AK136" s="8">
        <f t="shared" ca="1" si="91"/>
        <v>0.64447916666666683</v>
      </c>
      <c r="AL136" s="7">
        <f t="shared" ca="1" si="105"/>
        <v>30</v>
      </c>
      <c r="AM136" s="8">
        <f t="shared" ca="1" si="106"/>
        <v>3.4722222222222224E-4</v>
      </c>
      <c r="AN136" s="8">
        <f t="shared" ca="1" si="107"/>
        <v>0.6448263888888891</v>
      </c>
      <c r="AO136" s="7" t="s">
        <v>74</v>
      </c>
      <c r="AP136" s="1">
        <f t="shared" ca="1" si="133"/>
        <v>0</v>
      </c>
      <c r="AQ136" s="1">
        <f t="shared" ca="1" si="94"/>
        <v>1.6550925925925926E-3</v>
      </c>
      <c r="AR136">
        <f t="shared" ca="1" si="108"/>
        <v>1</v>
      </c>
      <c r="AS136" s="33">
        <f t="shared" ca="1" si="134"/>
        <v>0</v>
      </c>
      <c r="AT136" s="33">
        <f t="shared" ca="1" si="109"/>
        <v>1.6550925925925926E-3</v>
      </c>
      <c r="AX136">
        <f t="shared" si="135"/>
        <v>132</v>
      </c>
      <c r="AY136" s="34">
        <v>3.2512097524662726E-5</v>
      </c>
    </row>
    <row r="137" spans="1:51">
      <c r="A137" s="2">
        <f t="shared" ca="1" si="92"/>
        <v>283</v>
      </c>
      <c r="B137" s="1">
        <f t="shared" ca="1" si="95"/>
        <v>3.2754629629629631E-3</v>
      </c>
      <c r="C137" s="5">
        <f t="shared" ca="1" si="110"/>
        <v>0.64644675925925943</v>
      </c>
      <c r="D137" s="18">
        <f t="shared" ca="1" si="93"/>
        <v>0.64644675925925943</v>
      </c>
      <c r="E137" s="21">
        <f t="shared" ca="1" si="111"/>
        <v>0</v>
      </c>
      <c r="F137" s="18">
        <f t="shared" ca="1" si="112"/>
        <v>0.64644675925925943</v>
      </c>
      <c r="G137" s="17">
        <f t="shared" ca="1" si="96"/>
        <v>7</v>
      </c>
      <c r="H137" s="18">
        <f t="shared" ca="1" si="113"/>
        <v>8.1018518518518516E-5</v>
      </c>
      <c r="I137" s="18">
        <f t="shared" ca="1" si="114"/>
        <v>0.64652777777777792</v>
      </c>
      <c r="J137" s="16">
        <f t="shared" ca="1" si="115"/>
        <v>0.64652777777777792</v>
      </c>
      <c r="K137" s="23">
        <f t="shared" ca="1" si="116"/>
        <v>0</v>
      </c>
      <c r="L137" s="16">
        <f t="shared" ca="1" si="117"/>
        <v>0.64652777777777792</v>
      </c>
      <c r="M137" s="15">
        <f t="shared" ca="1" si="97"/>
        <v>31</v>
      </c>
      <c r="N137" s="16">
        <f t="shared" ca="1" si="98"/>
        <v>3.5879629629629629E-4</v>
      </c>
      <c r="O137" s="16">
        <f t="shared" ca="1" si="118"/>
        <v>0.64688657407407424</v>
      </c>
      <c r="P137" s="14">
        <f t="shared" ca="1" si="119"/>
        <v>0.64688657407407424</v>
      </c>
      <c r="Q137" s="23">
        <f t="shared" ca="1" si="120"/>
        <v>0</v>
      </c>
      <c r="R137" s="14">
        <f t="shared" ca="1" si="121"/>
        <v>0.64688657407407424</v>
      </c>
      <c r="S137" s="13">
        <f t="shared" ca="1" si="99"/>
        <v>20</v>
      </c>
      <c r="T137" s="14">
        <f t="shared" ca="1" si="100"/>
        <v>2.3148148148148149E-4</v>
      </c>
      <c r="U137" s="14">
        <f t="shared" ca="1" si="122"/>
        <v>0.64711805555555568</v>
      </c>
      <c r="V137" s="12">
        <f t="shared" ca="1" si="123"/>
        <v>0.64711805555555568</v>
      </c>
      <c r="W137" s="23">
        <f t="shared" ca="1" si="124"/>
        <v>0</v>
      </c>
      <c r="X137" s="12">
        <f t="shared" ca="1" si="125"/>
        <v>0.64711805555555568</v>
      </c>
      <c r="Y137" s="11">
        <f t="shared" ca="1" si="101"/>
        <v>29</v>
      </c>
      <c r="Z137" s="12">
        <f t="shared" ca="1" si="102"/>
        <v>3.3564814814814812E-4</v>
      </c>
      <c r="AA137" s="12">
        <f t="shared" ca="1" si="126"/>
        <v>0.64745370370370381</v>
      </c>
      <c r="AB137" s="10">
        <f t="shared" ca="1" si="127"/>
        <v>0.64745370370370381</v>
      </c>
      <c r="AC137" s="23">
        <f t="shared" ca="1" si="128"/>
        <v>0</v>
      </c>
      <c r="AD137" s="10">
        <f t="shared" ca="1" si="129"/>
        <v>0.64745370370370381</v>
      </c>
      <c r="AE137" s="9">
        <f t="shared" ca="1" si="103"/>
        <v>46</v>
      </c>
      <c r="AF137" s="10">
        <f t="shared" ca="1" si="104"/>
        <v>5.3240740740740744E-4</v>
      </c>
      <c r="AG137" s="10">
        <f t="shared" ca="1" si="130"/>
        <v>0.64798611111111126</v>
      </c>
      <c r="AH137" s="9" t="s">
        <v>69</v>
      </c>
      <c r="AI137" s="8">
        <f t="shared" ca="1" si="131"/>
        <v>0.64798611111111126</v>
      </c>
      <c r="AJ137" s="23">
        <f t="shared" ca="1" si="132"/>
        <v>0</v>
      </c>
      <c r="AK137" s="8">
        <f t="shared" ref="AK137:AK200" ca="1" si="136">AI137+AJ137</f>
        <v>0.64798611111111126</v>
      </c>
      <c r="AL137" s="7">
        <f t="shared" ca="1" si="105"/>
        <v>19</v>
      </c>
      <c r="AM137" s="8">
        <f t="shared" ca="1" si="106"/>
        <v>2.199074074074074E-4</v>
      </c>
      <c r="AN137" s="8">
        <f t="shared" ca="1" si="107"/>
        <v>0.64820601851851867</v>
      </c>
      <c r="AO137" s="7" t="s">
        <v>74</v>
      </c>
      <c r="AP137" s="1">
        <f t="shared" ca="1" si="133"/>
        <v>0</v>
      </c>
      <c r="AQ137" s="1">
        <f t="shared" ca="1" si="94"/>
        <v>1.759259259259259E-3</v>
      </c>
      <c r="AR137">
        <f t="shared" ca="1" si="108"/>
        <v>1</v>
      </c>
      <c r="AS137" s="33">
        <f t="shared" ca="1" si="134"/>
        <v>0</v>
      </c>
      <c r="AT137" s="33">
        <f t="shared" ca="1" si="109"/>
        <v>1.759259259259259E-3</v>
      </c>
      <c r="AX137">
        <f t="shared" si="135"/>
        <v>133</v>
      </c>
      <c r="AY137" s="34">
        <v>4.0832393307010717E-5</v>
      </c>
    </row>
    <row r="138" spans="1:51">
      <c r="A138" s="2">
        <f t="shared" ca="1" si="92"/>
        <v>335</v>
      </c>
      <c r="B138" s="1">
        <f t="shared" ca="1" si="95"/>
        <v>3.8773148148148148E-3</v>
      </c>
      <c r="C138" s="5">
        <f t="shared" ca="1" si="110"/>
        <v>0.65032407407407422</v>
      </c>
      <c r="D138" s="18">
        <f t="shared" ca="1" si="93"/>
        <v>0.65032407407407422</v>
      </c>
      <c r="E138" s="21">
        <f t="shared" ca="1" si="111"/>
        <v>0</v>
      </c>
      <c r="F138" s="18">
        <f t="shared" ca="1" si="112"/>
        <v>0.65032407407407422</v>
      </c>
      <c r="G138" s="17">
        <f t="shared" ca="1" si="96"/>
        <v>10</v>
      </c>
      <c r="H138" s="18">
        <f t="shared" ca="1" si="113"/>
        <v>1.1574074074074075E-4</v>
      </c>
      <c r="I138" s="18">
        <f t="shared" ca="1" si="114"/>
        <v>0.65043981481481494</v>
      </c>
      <c r="J138" s="16">
        <f t="shared" ca="1" si="115"/>
        <v>0.65043981481481494</v>
      </c>
      <c r="K138" s="23">
        <f t="shared" ca="1" si="116"/>
        <v>0</v>
      </c>
      <c r="L138" s="16">
        <f t="shared" ca="1" si="117"/>
        <v>0.65043981481481494</v>
      </c>
      <c r="M138" s="15">
        <f t="shared" ca="1" si="97"/>
        <v>12</v>
      </c>
      <c r="N138" s="16">
        <f t="shared" ca="1" si="98"/>
        <v>1.3888888888888889E-4</v>
      </c>
      <c r="O138" s="16">
        <f t="shared" ca="1" si="118"/>
        <v>0.65057870370370385</v>
      </c>
      <c r="P138" s="14">
        <f t="shared" ca="1" si="119"/>
        <v>0.65057870370370385</v>
      </c>
      <c r="Q138" s="23">
        <f t="shared" ca="1" si="120"/>
        <v>0</v>
      </c>
      <c r="R138" s="14">
        <f t="shared" ca="1" si="121"/>
        <v>0.65057870370370385</v>
      </c>
      <c r="S138" s="13">
        <f t="shared" ca="1" si="99"/>
        <v>15</v>
      </c>
      <c r="T138" s="14">
        <f t="shared" ca="1" si="100"/>
        <v>1.7361111111111112E-4</v>
      </c>
      <c r="U138" s="14">
        <f t="shared" ca="1" si="122"/>
        <v>0.65075231481481499</v>
      </c>
      <c r="V138" s="12">
        <f t="shared" ca="1" si="123"/>
        <v>0.65075231481481499</v>
      </c>
      <c r="W138" s="23">
        <f t="shared" ca="1" si="124"/>
        <v>0</v>
      </c>
      <c r="X138" s="12">
        <f t="shared" ca="1" si="125"/>
        <v>0.65075231481481499</v>
      </c>
      <c r="Y138" s="11">
        <f t="shared" ca="1" si="101"/>
        <v>39</v>
      </c>
      <c r="Z138" s="12">
        <f t="shared" ca="1" si="102"/>
        <v>4.5138888888888887E-4</v>
      </c>
      <c r="AA138" s="12">
        <f t="shared" ca="1" si="126"/>
        <v>0.65120370370370384</v>
      </c>
      <c r="AB138" s="10">
        <f t="shared" ca="1" si="127"/>
        <v>0.65120370370370384</v>
      </c>
      <c r="AC138" s="23">
        <f t="shared" ca="1" si="128"/>
        <v>0</v>
      </c>
      <c r="AD138" s="10">
        <f t="shared" ca="1" si="129"/>
        <v>0.65120370370370384</v>
      </c>
      <c r="AE138" s="9">
        <f t="shared" ca="1" si="103"/>
        <v>18</v>
      </c>
      <c r="AF138" s="10">
        <f t="shared" ca="1" si="104"/>
        <v>2.0833333333333335E-4</v>
      </c>
      <c r="AG138" s="10">
        <f t="shared" ca="1" si="130"/>
        <v>0.65141203703703721</v>
      </c>
      <c r="AH138" s="9" t="s">
        <v>73</v>
      </c>
      <c r="AI138" s="8">
        <f t="shared" ca="1" si="131"/>
        <v>0.65141203703703721</v>
      </c>
      <c r="AJ138" s="23">
        <f t="shared" ca="1" si="132"/>
        <v>0</v>
      </c>
      <c r="AK138" s="8">
        <f t="shared" ca="1" si="136"/>
        <v>0.65141203703703721</v>
      </c>
      <c r="AL138" s="7">
        <f t="shared" ca="1" si="105"/>
        <v>25</v>
      </c>
      <c r="AM138" s="8">
        <f t="shared" ca="1" si="106"/>
        <v>2.8935185185185184E-4</v>
      </c>
      <c r="AN138" s="8">
        <f t="shared" ca="1" si="107"/>
        <v>0.65170138888888907</v>
      </c>
      <c r="AO138" s="7" t="s">
        <v>74</v>
      </c>
      <c r="AP138" s="1">
        <f t="shared" ca="1" si="133"/>
        <v>0</v>
      </c>
      <c r="AQ138" s="1">
        <f t="shared" ca="1" si="94"/>
        <v>1.3773148148148147E-3</v>
      </c>
      <c r="AR138">
        <f t="shared" ca="1" si="108"/>
        <v>1</v>
      </c>
      <c r="AS138" s="33">
        <f t="shared" ca="1" si="134"/>
        <v>0</v>
      </c>
      <c r="AT138" s="33">
        <f t="shared" ca="1" si="109"/>
        <v>1.3773148148148147E-3</v>
      </c>
      <c r="AX138">
        <f t="shared" si="135"/>
        <v>134</v>
      </c>
      <c r="AY138" s="34">
        <v>6.6078514739236234E-5</v>
      </c>
    </row>
    <row r="139" spans="1:51">
      <c r="A139" s="2">
        <f t="shared" ca="1" si="92"/>
        <v>310</v>
      </c>
      <c r="B139" s="1">
        <f t="shared" ca="1" si="95"/>
        <v>3.5879629629629629E-3</v>
      </c>
      <c r="C139" s="5">
        <f t="shared" ca="1" si="110"/>
        <v>0.65391203703703715</v>
      </c>
      <c r="D139" s="18">
        <f t="shared" ca="1" si="93"/>
        <v>0.65391203703703715</v>
      </c>
      <c r="E139" s="21">
        <f t="shared" ca="1" si="111"/>
        <v>0</v>
      </c>
      <c r="F139" s="18">
        <f t="shared" ca="1" si="112"/>
        <v>0.65391203703703715</v>
      </c>
      <c r="G139" s="17">
        <f t="shared" ca="1" si="96"/>
        <v>17</v>
      </c>
      <c r="H139" s="18">
        <f t="shared" ca="1" si="113"/>
        <v>1.9675925925925926E-4</v>
      </c>
      <c r="I139" s="18">
        <f t="shared" ca="1" si="114"/>
        <v>0.65410879629629637</v>
      </c>
      <c r="J139" s="16">
        <f t="shared" ca="1" si="115"/>
        <v>0.65410879629629637</v>
      </c>
      <c r="K139" s="23">
        <f t="shared" ca="1" si="116"/>
        <v>0</v>
      </c>
      <c r="L139" s="16">
        <f t="shared" ca="1" si="117"/>
        <v>0.65410879629629637</v>
      </c>
      <c r="M139" s="15">
        <f t="shared" ca="1" si="97"/>
        <v>26</v>
      </c>
      <c r="N139" s="16">
        <f t="shared" ca="1" si="98"/>
        <v>3.0092592592592595E-4</v>
      </c>
      <c r="O139" s="16">
        <f t="shared" ca="1" si="118"/>
        <v>0.65440972222222227</v>
      </c>
      <c r="P139" s="14">
        <f t="shared" ca="1" si="119"/>
        <v>0.65440972222222227</v>
      </c>
      <c r="Q139" s="23">
        <f t="shared" ca="1" si="120"/>
        <v>0</v>
      </c>
      <c r="R139" s="14">
        <f t="shared" ca="1" si="121"/>
        <v>0.65440972222222227</v>
      </c>
      <c r="S139" s="13">
        <f t="shared" ca="1" si="99"/>
        <v>14</v>
      </c>
      <c r="T139" s="14">
        <f t="shared" ca="1" si="100"/>
        <v>1.6203703703703703E-4</v>
      </c>
      <c r="U139" s="14">
        <f t="shared" ca="1" si="122"/>
        <v>0.65457175925925926</v>
      </c>
      <c r="V139" s="12">
        <f t="shared" ca="1" si="123"/>
        <v>0.65457175925925926</v>
      </c>
      <c r="W139" s="23">
        <f t="shared" ca="1" si="124"/>
        <v>0</v>
      </c>
      <c r="X139" s="12">
        <f t="shared" ca="1" si="125"/>
        <v>0.65457175925925926</v>
      </c>
      <c r="Y139" s="11">
        <f t="shared" ca="1" si="101"/>
        <v>24</v>
      </c>
      <c r="Z139" s="12">
        <f t="shared" ca="1" si="102"/>
        <v>2.7777777777777778E-4</v>
      </c>
      <c r="AA139" s="12">
        <f t="shared" ca="1" si="126"/>
        <v>0.65484953703703708</v>
      </c>
      <c r="AB139" s="10">
        <f t="shared" ca="1" si="127"/>
        <v>0.65484953703703708</v>
      </c>
      <c r="AC139" s="23">
        <f t="shared" ca="1" si="128"/>
        <v>0</v>
      </c>
      <c r="AD139" s="10">
        <f t="shared" ca="1" si="129"/>
        <v>0.65484953703703708</v>
      </c>
      <c r="AE139" s="9">
        <f t="shared" ca="1" si="103"/>
        <v>4</v>
      </c>
      <c r="AF139" s="10">
        <f t="shared" ca="1" si="104"/>
        <v>4.6296296296296294E-5</v>
      </c>
      <c r="AG139" s="10">
        <f t="shared" ca="1" si="130"/>
        <v>0.65489583333333334</v>
      </c>
      <c r="AH139" s="9" t="s">
        <v>73</v>
      </c>
      <c r="AI139" s="8">
        <f t="shared" ca="1" si="131"/>
        <v>0.65489583333333334</v>
      </c>
      <c r="AJ139" s="23">
        <f t="shared" ca="1" si="132"/>
        <v>0</v>
      </c>
      <c r="AK139" s="8">
        <f t="shared" ca="1" si="136"/>
        <v>0.65489583333333334</v>
      </c>
      <c r="AL139" s="7">
        <f t="shared" ca="1" si="105"/>
        <v>15</v>
      </c>
      <c r="AM139" s="8">
        <f t="shared" ca="1" si="106"/>
        <v>1.7361111111111112E-4</v>
      </c>
      <c r="AN139" s="8">
        <f t="shared" ca="1" si="107"/>
        <v>0.65506944444444448</v>
      </c>
      <c r="AO139" s="7" t="s">
        <v>74</v>
      </c>
      <c r="AP139" s="1">
        <f t="shared" ca="1" si="133"/>
        <v>0</v>
      </c>
      <c r="AQ139" s="1">
        <f t="shared" ca="1" si="94"/>
        <v>1.1574074074074073E-3</v>
      </c>
      <c r="AR139">
        <f t="shared" ca="1" si="108"/>
        <v>1</v>
      </c>
      <c r="AS139" s="33">
        <f t="shared" ca="1" si="134"/>
        <v>0</v>
      </c>
      <c r="AT139" s="33">
        <f t="shared" ca="1" si="109"/>
        <v>1.1574074074074073E-3</v>
      </c>
      <c r="AX139">
        <f t="shared" si="135"/>
        <v>135</v>
      </c>
      <c r="AY139" s="34">
        <v>2.5823562255720122E-5</v>
      </c>
    </row>
    <row r="140" spans="1:51">
      <c r="A140" s="2">
        <f t="shared" ca="1" si="92"/>
        <v>331</v>
      </c>
      <c r="B140" s="1">
        <f t="shared" ca="1" si="95"/>
        <v>3.8310185185185183E-3</v>
      </c>
      <c r="C140" s="5">
        <f t="shared" ca="1" si="110"/>
        <v>0.65774305555555568</v>
      </c>
      <c r="D140" s="18">
        <f t="shared" ca="1" si="93"/>
        <v>0.65774305555555568</v>
      </c>
      <c r="E140" s="21">
        <f t="shared" ca="1" si="111"/>
        <v>0</v>
      </c>
      <c r="F140" s="18">
        <f t="shared" ca="1" si="112"/>
        <v>0.65774305555555568</v>
      </c>
      <c r="G140" s="17">
        <f t="shared" ca="1" si="96"/>
        <v>13</v>
      </c>
      <c r="H140" s="18">
        <f t="shared" ca="1" si="113"/>
        <v>1.5046296296296297E-4</v>
      </c>
      <c r="I140" s="18">
        <f t="shared" ca="1" si="114"/>
        <v>0.65789351851851863</v>
      </c>
      <c r="J140" s="16">
        <f t="shared" ca="1" si="115"/>
        <v>0.65789351851851863</v>
      </c>
      <c r="K140" s="23">
        <f t="shared" ca="1" si="116"/>
        <v>0</v>
      </c>
      <c r="L140" s="16">
        <f t="shared" ca="1" si="117"/>
        <v>0.65789351851851863</v>
      </c>
      <c r="M140" s="15">
        <f t="shared" ca="1" si="97"/>
        <v>16</v>
      </c>
      <c r="N140" s="16">
        <f t="shared" ca="1" si="98"/>
        <v>1.8518518518518518E-4</v>
      </c>
      <c r="O140" s="16">
        <f t="shared" ca="1" si="118"/>
        <v>0.6580787037037038</v>
      </c>
      <c r="P140" s="14">
        <f t="shared" ca="1" si="119"/>
        <v>0.6580787037037038</v>
      </c>
      <c r="Q140" s="23">
        <f t="shared" ca="1" si="120"/>
        <v>0</v>
      </c>
      <c r="R140" s="14">
        <f t="shared" ca="1" si="121"/>
        <v>0.6580787037037038</v>
      </c>
      <c r="S140" s="13">
        <f t="shared" ca="1" si="99"/>
        <v>21</v>
      </c>
      <c r="T140" s="14">
        <f t="shared" ca="1" si="100"/>
        <v>2.4305555555555555E-4</v>
      </c>
      <c r="U140" s="14">
        <f t="shared" ca="1" si="122"/>
        <v>0.6583217592592594</v>
      </c>
      <c r="V140" s="12">
        <f t="shared" ca="1" si="123"/>
        <v>0.6583217592592594</v>
      </c>
      <c r="W140" s="23">
        <f t="shared" ca="1" si="124"/>
        <v>0</v>
      </c>
      <c r="X140" s="12">
        <f t="shared" ca="1" si="125"/>
        <v>0.6583217592592594</v>
      </c>
      <c r="Y140" s="11">
        <f t="shared" ca="1" si="101"/>
        <v>22</v>
      </c>
      <c r="Z140" s="12">
        <f t="shared" ca="1" si="102"/>
        <v>2.5462962962962961E-4</v>
      </c>
      <c r="AA140" s="12">
        <f t="shared" ca="1" si="126"/>
        <v>0.65857638888888903</v>
      </c>
      <c r="AB140" s="10">
        <f t="shared" ca="1" si="127"/>
        <v>0.65857638888888903</v>
      </c>
      <c r="AC140" s="23">
        <f t="shared" ca="1" si="128"/>
        <v>0</v>
      </c>
      <c r="AD140" s="10">
        <f t="shared" ca="1" si="129"/>
        <v>0.65857638888888903</v>
      </c>
      <c r="AE140" s="9">
        <f t="shared" ca="1" si="103"/>
        <v>37</v>
      </c>
      <c r="AF140" s="10">
        <f t="shared" ca="1" si="104"/>
        <v>4.2824074074074075E-4</v>
      </c>
      <c r="AG140" s="10">
        <f t="shared" ca="1" si="130"/>
        <v>0.6590046296296298</v>
      </c>
      <c r="AH140" s="9" t="s">
        <v>69</v>
      </c>
      <c r="AI140" s="8">
        <f t="shared" ca="1" si="131"/>
        <v>0.6590046296296298</v>
      </c>
      <c r="AJ140" s="23">
        <f t="shared" ca="1" si="132"/>
        <v>0</v>
      </c>
      <c r="AK140" s="8">
        <f t="shared" ca="1" si="136"/>
        <v>0.6590046296296298</v>
      </c>
      <c r="AL140" s="7">
        <f t="shared" ca="1" si="105"/>
        <v>20</v>
      </c>
      <c r="AM140" s="8">
        <f t="shared" ca="1" si="106"/>
        <v>2.3148148148148149E-4</v>
      </c>
      <c r="AN140" s="8">
        <f t="shared" ca="1" si="107"/>
        <v>0.65923611111111124</v>
      </c>
      <c r="AO140" s="7" t="s">
        <v>74</v>
      </c>
      <c r="AP140" s="1">
        <f t="shared" ca="1" si="133"/>
        <v>0</v>
      </c>
      <c r="AQ140" s="1">
        <f t="shared" ca="1" si="94"/>
        <v>1.4930555555555554E-3</v>
      </c>
      <c r="AR140">
        <f t="shared" ca="1" si="108"/>
        <v>1</v>
      </c>
      <c r="AS140" s="33">
        <f t="shared" ca="1" si="134"/>
        <v>0</v>
      </c>
      <c r="AT140" s="33">
        <f t="shared" ca="1" si="109"/>
        <v>1.4930555555555554E-3</v>
      </c>
      <c r="AX140">
        <f t="shared" si="135"/>
        <v>136</v>
      </c>
      <c r="AY140" s="34">
        <v>3.5020523100423383E-5</v>
      </c>
    </row>
    <row r="141" spans="1:51">
      <c r="A141" s="2">
        <f t="shared" ca="1" si="92"/>
        <v>344</v>
      </c>
      <c r="B141" s="1">
        <f t="shared" ca="1" si="95"/>
        <v>3.9814814814814817E-3</v>
      </c>
      <c r="C141" s="5">
        <f t="shared" ca="1" si="110"/>
        <v>0.66172453703703715</v>
      </c>
      <c r="D141" s="18">
        <f t="shared" ca="1" si="93"/>
        <v>0.66172453703703715</v>
      </c>
      <c r="E141" s="21">
        <f t="shared" ca="1" si="111"/>
        <v>0</v>
      </c>
      <c r="F141" s="18">
        <f t="shared" ca="1" si="112"/>
        <v>0.66172453703703715</v>
      </c>
      <c r="G141" s="17">
        <f t="shared" ca="1" si="96"/>
        <v>17</v>
      </c>
      <c r="H141" s="18">
        <f t="shared" ca="1" si="113"/>
        <v>1.9675925925925926E-4</v>
      </c>
      <c r="I141" s="18">
        <f t="shared" ca="1" si="114"/>
        <v>0.66192129629629637</v>
      </c>
      <c r="J141" s="16">
        <f t="shared" ca="1" si="115"/>
        <v>0.66192129629629637</v>
      </c>
      <c r="K141" s="23">
        <f t="shared" ca="1" si="116"/>
        <v>0</v>
      </c>
      <c r="L141" s="16">
        <f t="shared" ca="1" si="117"/>
        <v>0.66192129629629637</v>
      </c>
      <c r="M141" s="15">
        <f t="shared" ca="1" si="97"/>
        <v>16</v>
      </c>
      <c r="N141" s="16">
        <f t="shared" ca="1" si="98"/>
        <v>1.8518518518518518E-4</v>
      </c>
      <c r="O141" s="16">
        <f t="shared" ca="1" si="118"/>
        <v>0.66210648148148155</v>
      </c>
      <c r="P141" s="14">
        <f t="shared" ca="1" si="119"/>
        <v>0.66210648148148155</v>
      </c>
      <c r="Q141" s="23">
        <f t="shared" ca="1" si="120"/>
        <v>0</v>
      </c>
      <c r="R141" s="14">
        <f t="shared" ca="1" si="121"/>
        <v>0.66210648148148155</v>
      </c>
      <c r="S141" s="13">
        <f t="shared" ca="1" si="99"/>
        <v>25</v>
      </c>
      <c r="T141" s="14">
        <f t="shared" ca="1" si="100"/>
        <v>2.8935185185185184E-4</v>
      </c>
      <c r="U141" s="14">
        <f t="shared" ca="1" si="122"/>
        <v>0.66239583333333341</v>
      </c>
      <c r="V141" s="12">
        <f t="shared" ca="1" si="123"/>
        <v>0.66239583333333341</v>
      </c>
      <c r="W141" s="23">
        <f t="shared" ca="1" si="124"/>
        <v>0</v>
      </c>
      <c r="X141" s="12">
        <f t="shared" ca="1" si="125"/>
        <v>0.66239583333333341</v>
      </c>
      <c r="Y141" s="11">
        <f t="shared" ca="1" si="101"/>
        <v>26</v>
      </c>
      <c r="Z141" s="12">
        <f t="shared" ca="1" si="102"/>
        <v>3.0092592592592595E-4</v>
      </c>
      <c r="AA141" s="12">
        <f t="shared" ca="1" si="126"/>
        <v>0.6626967592592593</v>
      </c>
      <c r="AB141" s="10">
        <f t="shared" ca="1" si="127"/>
        <v>0.6626967592592593</v>
      </c>
      <c r="AC141" s="23">
        <f t="shared" ca="1" si="128"/>
        <v>0</v>
      </c>
      <c r="AD141" s="10">
        <f t="shared" ca="1" si="129"/>
        <v>0.6626967592592593</v>
      </c>
      <c r="AE141" s="9">
        <f t="shared" ca="1" si="103"/>
        <v>25</v>
      </c>
      <c r="AF141" s="10">
        <f t="shared" ca="1" si="104"/>
        <v>2.8935185185185184E-4</v>
      </c>
      <c r="AG141" s="10">
        <f t="shared" ca="1" si="130"/>
        <v>0.66298611111111116</v>
      </c>
      <c r="AH141" s="9" t="s">
        <v>69</v>
      </c>
      <c r="AI141" s="8">
        <f t="shared" ca="1" si="131"/>
        <v>0.66298611111111116</v>
      </c>
      <c r="AJ141" s="23">
        <f t="shared" ca="1" si="132"/>
        <v>0</v>
      </c>
      <c r="AK141" s="8">
        <f t="shared" ca="1" si="136"/>
        <v>0.66298611111111116</v>
      </c>
      <c r="AL141" s="7">
        <f t="shared" ca="1" si="105"/>
        <v>17</v>
      </c>
      <c r="AM141" s="8">
        <f t="shared" ca="1" si="106"/>
        <v>1.9675925925925926E-4</v>
      </c>
      <c r="AN141" s="8">
        <f t="shared" ca="1" si="107"/>
        <v>0.66318287037037038</v>
      </c>
      <c r="AO141" s="7" t="s">
        <v>74</v>
      </c>
      <c r="AP141" s="1">
        <f t="shared" ca="1" si="133"/>
        <v>0</v>
      </c>
      <c r="AQ141" s="1">
        <f t="shared" ca="1" si="94"/>
        <v>1.4583333333333332E-3</v>
      </c>
      <c r="AR141">
        <f t="shared" ca="1" si="108"/>
        <v>1</v>
      </c>
      <c r="AS141" s="33">
        <f t="shared" ca="1" si="134"/>
        <v>0</v>
      </c>
      <c r="AT141" s="33">
        <f t="shared" ca="1" si="109"/>
        <v>1.4583333333333332E-3</v>
      </c>
      <c r="AX141">
        <f t="shared" si="135"/>
        <v>137</v>
      </c>
      <c r="AY141" s="34">
        <v>5.2026035936928475E-5</v>
      </c>
    </row>
    <row r="142" spans="1:51">
      <c r="A142" s="2">
        <f t="shared" ca="1" si="92"/>
        <v>229</v>
      </c>
      <c r="B142" s="1">
        <f t="shared" ca="1" si="95"/>
        <v>2.650462962962963E-3</v>
      </c>
      <c r="C142" s="5">
        <f t="shared" ca="1" si="110"/>
        <v>0.66437500000000016</v>
      </c>
      <c r="D142" s="18">
        <f t="shared" ca="1" si="93"/>
        <v>0.66437500000000016</v>
      </c>
      <c r="E142" s="21">
        <f t="shared" ca="1" si="111"/>
        <v>0</v>
      </c>
      <c r="F142" s="18">
        <f t="shared" ca="1" si="112"/>
        <v>0.66437500000000016</v>
      </c>
      <c r="G142" s="17">
        <f t="shared" ca="1" si="96"/>
        <v>17</v>
      </c>
      <c r="H142" s="18">
        <f t="shared" ca="1" si="113"/>
        <v>1.9675925925925926E-4</v>
      </c>
      <c r="I142" s="18">
        <f t="shared" ca="1" si="114"/>
        <v>0.66457175925925938</v>
      </c>
      <c r="J142" s="16">
        <f t="shared" ca="1" si="115"/>
        <v>0.66457175925925938</v>
      </c>
      <c r="K142" s="23">
        <f t="shared" ca="1" si="116"/>
        <v>0</v>
      </c>
      <c r="L142" s="16">
        <f t="shared" ca="1" si="117"/>
        <v>0.66457175925925938</v>
      </c>
      <c r="M142" s="15">
        <f t="shared" ca="1" si="97"/>
        <v>9</v>
      </c>
      <c r="N142" s="16">
        <f t="shared" ca="1" si="98"/>
        <v>1.0416666666666667E-4</v>
      </c>
      <c r="O142" s="16">
        <f t="shared" ca="1" si="118"/>
        <v>0.66467592592592606</v>
      </c>
      <c r="P142" s="14">
        <f t="shared" ca="1" si="119"/>
        <v>0.66467592592592606</v>
      </c>
      <c r="Q142" s="23">
        <f t="shared" ca="1" si="120"/>
        <v>0</v>
      </c>
      <c r="R142" s="14">
        <f t="shared" ca="1" si="121"/>
        <v>0.66467592592592606</v>
      </c>
      <c r="S142" s="13">
        <f t="shared" ca="1" si="99"/>
        <v>23</v>
      </c>
      <c r="T142" s="14">
        <f t="shared" ca="1" si="100"/>
        <v>2.6620370370370372E-4</v>
      </c>
      <c r="U142" s="14">
        <f t="shared" ca="1" si="122"/>
        <v>0.66494212962962973</v>
      </c>
      <c r="V142" s="12">
        <f t="shared" ca="1" si="123"/>
        <v>0.66494212962962973</v>
      </c>
      <c r="W142" s="23">
        <f t="shared" ca="1" si="124"/>
        <v>0</v>
      </c>
      <c r="X142" s="12">
        <f t="shared" ca="1" si="125"/>
        <v>0.66494212962962973</v>
      </c>
      <c r="Y142" s="11">
        <f t="shared" ca="1" si="101"/>
        <v>26</v>
      </c>
      <c r="Z142" s="12">
        <f t="shared" ca="1" si="102"/>
        <v>3.0092592592592595E-4</v>
      </c>
      <c r="AA142" s="12">
        <f t="shared" ca="1" si="126"/>
        <v>0.66524305555555563</v>
      </c>
      <c r="AB142" s="10">
        <f t="shared" ca="1" si="127"/>
        <v>0.66524305555555563</v>
      </c>
      <c r="AC142" s="23">
        <f t="shared" ca="1" si="128"/>
        <v>0</v>
      </c>
      <c r="AD142" s="10">
        <f t="shared" ca="1" si="129"/>
        <v>0.66524305555555563</v>
      </c>
      <c r="AE142" s="9">
        <f t="shared" ca="1" si="103"/>
        <v>28</v>
      </c>
      <c r="AF142" s="10">
        <f t="shared" ca="1" si="104"/>
        <v>3.2407407407407406E-4</v>
      </c>
      <c r="AG142" s="10">
        <f t="shared" ca="1" si="130"/>
        <v>0.66556712962962972</v>
      </c>
      <c r="AH142" s="9" t="s">
        <v>69</v>
      </c>
      <c r="AI142" s="8">
        <f t="shared" ca="1" si="131"/>
        <v>0.66556712962962972</v>
      </c>
      <c r="AJ142" s="23">
        <f t="shared" ca="1" si="132"/>
        <v>0</v>
      </c>
      <c r="AK142" s="8">
        <f t="shared" ca="1" si="136"/>
        <v>0.66556712962962972</v>
      </c>
      <c r="AL142" s="7">
        <f t="shared" ca="1" si="105"/>
        <v>45</v>
      </c>
      <c r="AM142" s="8">
        <f t="shared" ca="1" si="106"/>
        <v>5.2083333333333333E-4</v>
      </c>
      <c r="AN142" s="8">
        <f t="shared" ca="1" si="107"/>
        <v>0.66608796296296302</v>
      </c>
      <c r="AO142" s="7" t="s">
        <v>70</v>
      </c>
      <c r="AP142" s="1">
        <f t="shared" ca="1" si="133"/>
        <v>0</v>
      </c>
      <c r="AQ142" s="1">
        <f t="shared" ca="1" si="94"/>
        <v>1.712962962962963E-3</v>
      </c>
      <c r="AR142">
        <f t="shared" ca="1" si="108"/>
        <v>1</v>
      </c>
      <c r="AS142" s="33">
        <f t="shared" ca="1" si="134"/>
        <v>0</v>
      </c>
      <c r="AT142" s="33">
        <f t="shared" ca="1" si="109"/>
        <v>1.712962962962963E-3</v>
      </c>
      <c r="AX142">
        <f t="shared" si="135"/>
        <v>138</v>
      </c>
      <c r="AY142" s="34">
        <v>3.5594639865999424E-5</v>
      </c>
    </row>
    <row r="143" spans="1:51">
      <c r="A143" s="2">
        <f t="shared" ca="1" si="92"/>
        <v>258</v>
      </c>
      <c r="B143" s="1">
        <f t="shared" ca="1" si="95"/>
        <v>2.9861111111111113E-3</v>
      </c>
      <c r="C143" s="5">
        <f t="shared" ca="1" si="110"/>
        <v>0.66736111111111129</v>
      </c>
      <c r="D143" s="18">
        <f t="shared" ca="1" si="93"/>
        <v>0.66736111111111129</v>
      </c>
      <c r="E143" s="21">
        <f t="shared" ca="1" si="111"/>
        <v>0</v>
      </c>
      <c r="F143" s="18">
        <f t="shared" ca="1" si="112"/>
        <v>0.66736111111111129</v>
      </c>
      <c r="G143" s="17">
        <f t="shared" ca="1" si="96"/>
        <v>10</v>
      </c>
      <c r="H143" s="18">
        <f t="shared" ca="1" si="113"/>
        <v>1.1574074074074075E-4</v>
      </c>
      <c r="I143" s="18">
        <f t="shared" ca="1" si="114"/>
        <v>0.66747685185185202</v>
      </c>
      <c r="J143" s="16">
        <f t="shared" ca="1" si="115"/>
        <v>0.66747685185185202</v>
      </c>
      <c r="K143" s="23">
        <f t="shared" ca="1" si="116"/>
        <v>0</v>
      </c>
      <c r="L143" s="16">
        <f t="shared" ca="1" si="117"/>
        <v>0.66747685185185202</v>
      </c>
      <c r="M143" s="15">
        <f t="shared" ca="1" si="97"/>
        <v>28</v>
      </c>
      <c r="N143" s="16">
        <f t="shared" ca="1" si="98"/>
        <v>3.2407407407407406E-4</v>
      </c>
      <c r="O143" s="16">
        <f t="shared" ca="1" si="118"/>
        <v>0.6678009259259261</v>
      </c>
      <c r="P143" s="14">
        <f t="shared" ca="1" si="119"/>
        <v>0.6678009259259261</v>
      </c>
      <c r="Q143" s="23">
        <f t="shared" ca="1" si="120"/>
        <v>0</v>
      </c>
      <c r="R143" s="14">
        <f t="shared" ca="1" si="121"/>
        <v>0.6678009259259261</v>
      </c>
      <c r="S143" s="13">
        <f t="shared" ca="1" si="99"/>
        <v>27</v>
      </c>
      <c r="T143" s="14">
        <f t="shared" ca="1" si="100"/>
        <v>3.1250000000000001E-4</v>
      </c>
      <c r="U143" s="14">
        <f t="shared" ca="1" si="122"/>
        <v>0.66811342592592615</v>
      </c>
      <c r="V143" s="12">
        <f t="shared" ca="1" si="123"/>
        <v>0.66811342592592615</v>
      </c>
      <c r="W143" s="23">
        <f t="shared" ca="1" si="124"/>
        <v>0</v>
      </c>
      <c r="X143" s="12">
        <f t="shared" ca="1" si="125"/>
        <v>0.66811342592592615</v>
      </c>
      <c r="Y143" s="11">
        <f t="shared" ca="1" si="101"/>
        <v>22</v>
      </c>
      <c r="Z143" s="12">
        <f t="shared" ca="1" si="102"/>
        <v>2.5462962962962961E-4</v>
      </c>
      <c r="AA143" s="12">
        <f t="shared" ca="1" si="126"/>
        <v>0.66836805555555578</v>
      </c>
      <c r="AB143" s="10">
        <f t="shared" ca="1" si="127"/>
        <v>0.66836805555555578</v>
      </c>
      <c r="AC143" s="23">
        <f t="shared" ca="1" si="128"/>
        <v>0</v>
      </c>
      <c r="AD143" s="10">
        <f t="shared" ca="1" si="129"/>
        <v>0.66836805555555578</v>
      </c>
      <c r="AE143" s="9">
        <f t="shared" ca="1" si="103"/>
        <v>30</v>
      </c>
      <c r="AF143" s="10">
        <f t="shared" ca="1" si="104"/>
        <v>3.4722222222222224E-4</v>
      </c>
      <c r="AG143" s="10">
        <f t="shared" ca="1" si="130"/>
        <v>0.66871527777777806</v>
      </c>
      <c r="AH143" s="9" t="s">
        <v>69</v>
      </c>
      <c r="AI143" s="8">
        <f t="shared" ca="1" si="131"/>
        <v>0.66871527777777806</v>
      </c>
      <c r="AJ143" s="23">
        <f t="shared" ca="1" si="132"/>
        <v>0</v>
      </c>
      <c r="AK143" s="8">
        <f t="shared" ca="1" si="136"/>
        <v>0.66871527777777806</v>
      </c>
      <c r="AL143" s="7">
        <f t="shared" ca="1" si="105"/>
        <v>21</v>
      </c>
      <c r="AM143" s="8">
        <f t="shared" ca="1" si="106"/>
        <v>2.4305555555555555E-4</v>
      </c>
      <c r="AN143" s="8">
        <f t="shared" ca="1" si="107"/>
        <v>0.66895833333333365</v>
      </c>
      <c r="AO143" s="7" t="s">
        <v>74</v>
      </c>
      <c r="AP143" s="1">
        <f t="shared" ca="1" si="133"/>
        <v>0</v>
      </c>
      <c r="AQ143" s="1">
        <f t="shared" ca="1" si="94"/>
        <v>1.5972222222222221E-3</v>
      </c>
      <c r="AR143">
        <f t="shared" ca="1" si="108"/>
        <v>1</v>
      </c>
      <c r="AS143" s="33">
        <f t="shared" ca="1" si="134"/>
        <v>0</v>
      </c>
      <c r="AT143" s="33">
        <f t="shared" ca="1" si="109"/>
        <v>1.5972222222222221E-3</v>
      </c>
      <c r="AX143">
        <f t="shared" si="135"/>
        <v>139</v>
      </c>
      <c r="AY143" s="34">
        <v>5.8457886820830732E-5</v>
      </c>
    </row>
    <row r="144" spans="1:51">
      <c r="A144" s="2">
        <f t="shared" ca="1" si="92"/>
        <v>102</v>
      </c>
      <c r="B144" s="1">
        <f t="shared" ca="1" si="95"/>
        <v>1.1805555555555556E-3</v>
      </c>
      <c r="C144" s="5">
        <f t="shared" ca="1" si="110"/>
        <v>0.66854166666666681</v>
      </c>
      <c r="D144" s="18">
        <f t="shared" ca="1" si="93"/>
        <v>0.66854166666666681</v>
      </c>
      <c r="E144" s="21">
        <f t="shared" ca="1" si="111"/>
        <v>0</v>
      </c>
      <c r="F144" s="18">
        <f t="shared" ca="1" si="112"/>
        <v>0.66854166666666681</v>
      </c>
      <c r="G144" s="17">
        <f t="shared" ca="1" si="96"/>
        <v>15</v>
      </c>
      <c r="H144" s="18">
        <f t="shared" ca="1" si="113"/>
        <v>1.7361111111111112E-4</v>
      </c>
      <c r="I144" s="18">
        <f t="shared" ca="1" si="114"/>
        <v>0.66871527777777795</v>
      </c>
      <c r="J144" s="16">
        <f t="shared" ca="1" si="115"/>
        <v>0.66871527777777795</v>
      </c>
      <c r="K144" s="23">
        <f t="shared" ca="1" si="116"/>
        <v>0</v>
      </c>
      <c r="L144" s="16">
        <f t="shared" ca="1" si="117"/>
        <v>0.66871527777777795</v>
      </c>
      <c r="M144" s="15">
        <f t="shared" ca="1" si="97"/>
        <v>13</v>
      </c>
      <c r="N144" s="16">
        <f t="shared" ca="1" si="98"/>
        <v>1.5046296296296297E-4</v>
      </c>
      <c r="O144" s="16">
        <f t="shared" ca="1" si="118"/>
        <v>0.6688657407407409</v>
      </c>
      <c r="P144" s="14">
        <f t="shared" ca="1" si="119"/>
        <v>0.6688657407407409</v>
      </c>
      <c r="Q144" s="23">
        <f t="shared" ca="1" si="120"/>
        <v>0</v>
      </c>
      <c r="R144" s="14">
        <f t="shared" ca="1" si="121"/>
        <v>0.6688657407407409</v>
      </c>
      <c r="S144" s="13">
        <f t="shared" ca="1" si="99"/>
        <v>29</v>
      </c>
      <c r="T144" s="14">
        <f t="shared" ca="1" si="100"/>
        <v>3.3564814814814812E-4</v>
      </c>
      <c r="U144" s="14">
        <f t="shared" ca="1" si="122"/>
        <v>0.66920138888888903</v>
      </c>
      <c r="V144" s="12">
        <f t="shared" ca="1" si="123"/>
        <v>0.66920138888888903</v>
      </c>
      <c r="W144" s="23">
        <f t="shared" ca="1" si="124"/>
        <v>0</v>
      </c>
      <c r="X144" s="12">
        <f t="shared" ca="1" si="125"/>
        <v>0.66920138888888903</v>
      </c>
      <c r="Y144" s="11">
        <f t="shared" ca="1" si="101"/>
        <v>33</v>
      </c>
      <c r="Z144" s="12">
        <f t="shared" ca="1" si="102"/>
        <v>3.8194444444444446E-4</v>
      </c>
      <c r="AA144" s="12">
        <f t="shared" ca="1" si="126"/>
        <v>0.66958333333333342</v>
      </c>
      <c r="AB144" s="10">
        <f t="shared" ca="1" si="127"/>
        <v>0.66958333333333342</v>
      </c>
      <c r="AC144" s="23">
        <f t="shared" ca="1" si="128"/>
        <v>0</v>
      </c>
      <c r="AD144" s="10">
        <f t="shared" ca="1" si="129"/>
        <v>0.66958333333333342</v>
      </c>
      <c r="AE144" s="9">
        <f t="shared" ca="1" si="103"/>
        <v>55</v>
      </c>
      <c r="AF144" s="10">
        <f t="shared" ca="1" si="104"/>
        <v>6.3657407407407413E-4</v>
      </c>
      <c r="AG144" s="10">
        <f t="shared" ca="1" si="130"/>
        <v>0.67021990740740744</v>
      </c>
      <c r="AH144" s="9" t="s">
        <v>69</v>
      </c>
      <c r="AI144" s="8">
        <f t="shared" ca="1" si="131"/>
        <v>0.67021990740740744</v>
      </c>
      <c r="AJ144" s="23">
        <f t="shared" ca="1" si="132"/>
        <v>0</v>
      </c>
      <c r="AK144" s="8">
        <f t="shared" ca="1" si="136"/>
        <v>0.67021990740740744</v>
      </c>
      <c r="AL144" s="7">
        <f t="shared" ca="1" si="105"/>
        <v>30</v>
      </c>
      <c r="AM144" s="8">
        <f t="shared" ca="1" si="106"/>
        <v>3.4722222222222224E-4</v>
      </c>
      <c r="AN144" s="8">
        <f t="shared" ca="1" si="107"/>
        <v>0.67056712962962972</v>
      </c>
      <c r="AO144" s="7" t="s">
        <v>74</v>
      </c>
      <c r="AP144" s="1">
        <f t="shared" ca="1" si="133"/>
        <v>0</v>
      </c>
      <c r="AQ144" s="1">
        <f t="shared" ca="1" si="94"/>
        <v>2.0254629629629629E-3</v>
      </c>
      <c r="AR144">
        <f t="shared" ca="1" si="108"/>
        <v>1</v>
      </c>
      <c r="AS144" s="33">
        <f t="shared" ca="1" si="134"/>
        <v>0</v>
      </c>
      <c r="AT144" s="33">
        <f t="shared" ca="1" si="109"/>
        <v>2.0254629629629629E-3</v>
      </c>
      <c r="AX144">
        <f t="shared" si="135"/>
        <v>140</v>
      </c>
      <c r="AY144" s="34">
        <v>6.0514194397440565E-5</v>
      </c>
    </row>
    <row r="145" spans="1:51">
      <c r="A145" s="2">
        <f t="shared" ca="1" si="92"/>
        <v>315</v>
      </c>
      <c r="B145" s="1">
        <f t="shared" ca="1" si="95"/>
        <v>3.6458333333333334E-3</v>
      </c>
      <c r="C145" s="5">
        <f t="shared" ca="1" si="110"/>
        <v>0.67218750000000016</v>
      </c>
      <c r="D145" s="18">
        <f t="shared" ca="1" si="93"/>
        <v>0.67218750000000016</v>
      </c>
      <c r="E145" s="21">
        <f t="shared" ca="1" si="111"/>
        <v>0</v>
      </c>
      <c r="F145" s="18">
        <f t="shared" ca="1" si="112"/>
        <v>0.67218750000000016</v>
      </c>
      <c r="G145" s="17">
        <f t="shared" ca="1" si="96"/>
        <v>8</v>
      </c>
      <c r="H145" s="18">
        <f t="shared" ca="1" si="113"/>
        <v>9.2592592592592588E-5</v>
      </c>
      <c r="I145" s="18">
        <f t="shared" ca="1" si="114"/>
        <v>0.6722800925925928</v>
      </c>
      <c r="J145" s="16">
        <f t="shared" ca="1" si="115"/>
        <v>0.6722800925925928</v>
      </c>
      <c r="K145" s="23">
        <f t="shared" ca="1" si="116"/>
        <v>0</v>
      </c>
      <c r="L145" s="16">
        <f t="shared" ca="1" si="117"/>
        <v>0.6722800925925928</v>
      </c>
      <c r="M145" s="15">
        <f t="shared" ca="1" si="97"/>
        <v>17</v>
      </c>
      <c r="N145" s="16">
        <f t="shared" ca="1" si="98"/>
        <v>1.9675925925925926E-4</v>
      </c>
      <c r="O145" s="16">
        <f t="shared" ca="1" si="118"/>
        <v>0.67247685185185202</v>
      </c>
      <c r="P145" s="14">
        <f t="shared" ca="1" si="119"/>
        <v>0.67247685185185202</v>
      </c>
      <c r="Q145" s="23">
        <f t="shared" ca="1" si="120"/>
        <v>0</v>
      </c>
      <c r="R145" s="14">
        <f t="shared" ca="1" si="121"/>
        <v>0.67247685185185202</v>
      </c>
      <c r="S145" s="13">
        <f t="shared" ca="1" si="99"/>
        <v>10</v>
      </c>
      <c r="T145" s="14">
        <f t="shared" ca="1" si="100"/>
        <v>1.1574074074074075E-4</v>
      </c>
      <c r="U145" s="14">
        <f t="shared" ca="1" si="122"/>
        <v>0.67259259259259274</v>
      </c>
      <c r="V145" s="12">
        <f t="shared" ca="1" si="123"/>
        <v>0.67259259259259274</v>
      </c>
      <c r="W145" s="23">
        <f t="shared" ca="1" si="124"/>
        <v>0</v>
      </c>
      <c r="X145" s="12">
        <f t="shared" ca="1" si="125"/>
        <v>0.67259259259259274</v>
      </c>
      <c r="Y145" s="11">
        <f t="shared" ca="1" si="101"/>
        <v>43</v>
      </c>
      <c r="Z145" s="12">
        <f t="shared" ca="1" si="102"/>
        <v>4.9768518518518521E-4</v>
      </c>
      <c r="AA145" s="12">
        <f t="shared" ca="1" si="126"/>
        <v>0.67309027777777797</v>
      </c>
      <c r="AB145" s="10">
        <f t="shared" ca="1" si="127"/>
        <v>0.67309027777777797</v>
      </c>
      <c r="AC145" s="23">
        <f t="shared" ca="1" si="128"/>
        <v>0</v>
      </c>
      <c r="AD145" s="10">
        <f t="shared" ca="1" si="129"/>
        <v>0.67309027777777797</v>
      </c>
      <c r="AE145" s="9">
        <f t="shared" ca="1" si="103"/>
        <v>10</v>
      </c>
      <c r="AF145" s="10">
        <f t="shared" ca="1" si="104"/>
        <v>1.1574074074074075E-4</v>
      </c>
      <c r="AG145" s="10">
        <f t="shared" ca="1" si="130"/>
        <v>0.67320601851851869</v>
      </c>
      <c r="AH145" s="9" t="s">
        <v>73</v>
      </c>
      <c r="AI145" s="8">
        <f t="shared" ca="1" si="131"/>
        <v>0.67320601851851869</v>
      </c>
      <c r="AJ145" s="23">
        <f t="shared" ca="1" si="132"/>
        <v>0</v>
      </c>
      <c r="AK145" s="8">
        <f t="shared" ca="1" si="136"/>
        <v>0.67320601851851869</v>
      </c>
      <c r="AL145" s="7">
        <f t="shared" ca="1" si="105"/>
        <v>24</v>
      </c>
      <c r="AM145" s="8">
        <f t="shared" ca="1" si="106"/>
        <v>2.7777777777777778E-4</v>
      </c>
      <c r="AN145" s="8">
        <f t="shared" ca="1" si="107"/>
        <v>0.67348379629629651</v>
      </c>
      <c r="AO145" s="7" t="s">
        <v>74</v>
      </c>
      <c r="AP145" s="1">
        <f t="shared" ca="1" si="133"/>
        <v>0</v>
      </c>
      <c r="AQ145" s="1">
        <f t="shared" ca="1" si="94"/>
        <v>1.2962962962962965E-3</v>
      </c>
      <c r="AR145">
        <f t="shared" ca="1" si="108"/>
        <v>1</v>
      </c>
      <c r="AS145" s="33">
        <f t="shared" ca="1" si="134"/>
        <v>0</v>
      </c>
      <c r="AT145" s="33">
        <f t="shared" ca="1" si="109"/>
        <v>1.2962962962962965E-3</v>
      </c>
      <c r="AX145">
        <f t="shared" si="135"/>
        <v>141</v>
      </c>
      <c r="AY145" s="34">
        <v>6.0208567153004841E-5</v>
      </c>
    </row>
    <row r="146" spans="1:51">
      <c r="A146" s="2">
        <f t="shared" ca="1" si="92"/>
        <v>223</v>
      </c>
      <c r="B146" s="1">
        <f t="shared" ca="1" si="95"/>
        <v>2.5810185185185185E-3</v>
      </c>
      <c r="C146" s="5">
        <f t="shared" ca="1" si="110"/>
        <v>0.67476851851851871</v>
      </c>
      <c r="D146" s="18">
        <f t="shared" ca="1" si="93"/>
        <v>0.67476851851851871</v>
      </c>
      <c r="E146" s="21">
        <f t="shared" ca="1" si="111"/>
        <v>0</v>
      </c>
      <c r="F146" s="18">
        <f t="shared" ca="1" si="112"/>
        <v>0.67476851851851871</v>
      </c>
      <c r="G146" s="17">
        <f t="shared" ca="1" si="96"/>
        <v>15</v>
      </c>
      <c r="H146" s="18">
        <f t="shared" ca="1" si="113"/>
        <v>1.7361111111111112E-4</v>
      </c>
      <c r="I146" s="18">
        <f t="shared" ca="1" si="114"/>
        <v>0.67494212962962985</v>
      </c>
      <c r="J146" s="16">
        <f t="shared" ca="1" si="115"/>
        <v>0.67494212962962985</v>
      </c>
      <c r="K146" s="23">
        <f t="shared" ca="1" si="116"/>
        <v>0</v>
      </c>
      <c r="L146" s="16">
        <f t="shared" ca="1" si="117"/>
        <v>0.67494212962962985</v>
      </c>
      <c r="M146" s="15">
        <f t="shared" ca="1" si="97"/>
        <v>22</v>
      </c>
      <c r="N146" s="16">
        <f t="shared" ca="1" si="98"/>
        <v>2.5462962962962961E-4</v>
      </c>
      <c r="O146" s="16">
        <f t="shared" ca="1" si="118"/>
        <v>0.67519675925925948</v>
      </c>
      <c r="P146" s="14">
        <f t="shared" ca="1" si="119"/>
        <v>0.67519675925925948</v>
      </c>
      <c r="Q146" s="23">
        <f t="shared" ca="1" si="120"/>
        <v>0</v>
      </c>
      <c r="R146" s="14">
        <f t="shared" ca="1" si="121"/>
        <v>0.67519675925925948</v>
      </c>
      <c r="S146" s="13">
        <f t="shared" ca="1" si="99"/>
        <v>21</v>
      </c>
      <c r="T146" s="14">
        <f t="shared" ca="1" si="100"/>
        <v>2.4305555555555555E-4</v>
      </c>
      <c r="U146" s="14">
        <f t="shared" ca="1" si="122"/>
        <v>0.67543981481481508</v>
      </c>
      <c r="V146" s="12">
        <f t="shared" ca="1" si="123"/>
        <v>0.67543981481481508</v>
      </c>
      <c r="W146" s="23">
        <f t="shared" ca="1" si="124"/>
        <v>0</v>
      </c>
      <c r="X146" s="12">
        <f t="shared" ca="1" si="125"/>
        <v>0.67543981481481508</v>
      </c>
      <c r="Y146" s="11">
        <f t="shared" ca="1" si="101"/>
        <v>23</v>
      </c>
      <c r="Z146" s="12">
        <f t="shared" ca="1" si="102"/>
        <v>2.6620370370370372E-4</v>
      </c>
      <c r="AA146" s="12">
        <f t="shared" ca="1" si="126"/>
        <v>0.67570601851851875</v>
      </c>
      <c r="AB146" s="10">
        <f t="shared" ca="1" si="127"/>
        <v>0.67570601851851875</v>
      </c>
      <c r="AC146" s="23">
        <f t="shared" ca="1" si="128"/>
        <v>0</v>
      </c>
      <c r="AD146" s="10">
        <f t="shared" ca="1" si="129"/>
        <v>0.67570601851851875</v>
      </c>
      <c r="AE146" s="9">
        <f t="shared" ca="1" si="103"/>
        <v>57</v>
      </c>
      <c r="AF146" s="10">
        <f t="shared" ca="1" si="104"/>
        <v>6.5972222222222224E-4</v>
      </c>
      <c r="AG146" s="10">
        <f t="shared" ca="1" si="130"/>
        <v>0.67636574074074096</v>
      </c>
      <c r="AH146" s="9" t="s">
        <v>69</v>
      </c>
      <c r="AI146" s="8">
        <f t="shared" ca="1" si="131"/>
        <v>0.67636574074074096</v>
      </c>
      <c r="AJ146" s="23">
        <f t="shared" ca="1" si="132"/>
        <v>0</v>
      </c>
      <c r="AK146" s="8">
        <f t="shared" ca="1" si="136"/>
        <v>0.67636574074074096</v>
      </c>
      <c r="AL146" s="7">
        <f t="shared" ca="1" si="105"/>
        <v>52</v>
      </c>
      <c r="AM146" s="8">
        <f t="shared" ca="1" si="106"/>
        <v>6.018518518518519E-4</v>
      </c>
      <c r="AN146" s="8">
        <f t="shared" ca="1" si="107"/>
        <v>0.67696759259259276</v>
      </c>
      <c r="AO146" s="7" t="s">
        <v>70</v>
      </c>
      <c r="AP146" s="1">
        <f t="shared" ca="1" si="133"/>
        <v>0</v>
      </c>
      <c r="AQ146" s="1">
        <f t="shared" ca="1" si="94"/>
        <v>2.1990740740740742E-3</v>
      </c>
      <c r="AR146">
        <f t="shared" ca="1" si="108"/>
        <v>1</v>
      </c>
      <c r="AS146" s="33">
        <f t="shared" ca="1" si="134"/>
        <v>0</v>
      </c>
      <c r="AT146" s="33">
        <f t="shared" ca="1" si="109"/>
        <v>2.1990740740740742E-3</v>
      </c>
      <c r="AX146">
        <f t="shared" si="135"/>
        <v>142</v>
      </c>
      <c r="AY146" s="34">
        <v>2.5791972175224188E-5</v>
      </c>
    </row>
    <row r="147" spans="1:51">
      <c r="A147" s="2">
        <f t="shared" ca="1" si="92"/>
        <v>214</v>
      </c>
      <c r="B147" s="1">
        <f t="shared" ca="1" si="95"/>
        <v>2.476851851851852E-3</v>
      </c>
      <c r="C147" s="5">
        <f t="shared" ca="1" si="110"/>
        <v>0.67724537037037058</v>
      </c>
      <c r="D147" s="18">
        <f t="shared" ca="1" si="93"/>
        <v>0.67724537037037058</v>
      </c>
      <c r="E147" s="21">
        <f t="shared" ca="1" si="111"/>
        <v>0</v>
      </c>
      <c r="F147" s="18">
        <f t="shared" ca="1" si="112"/>
        <v>0.67724537037037058</v>
      </c>
      <c r="G147" s="17">
        <f t="shared" ca="1" si="96"/>
        <v>13</v>
      </c>
      <c r="H147" s="18">
        <f t="shared" ca="1" si="113"/>
        <v>1.5046296296296297E-4</v>
      </c>
      <c r="I147" s="18">
        <f t="shared" ca="1" si="114"/>
        <v>0.67739583333333353</v>
      </c>
      <c r="J147" s="16">
        <f t="shared" ca="1" si="115"/>
        <v>0.67739583333333353</v>
      </c>
      <c r="K147" s="23">
        <f t="shared" ca="1" si="116"/>
        <v>0</v>
      </c>
      <c r="L147" s="16">
        <f t="shared" ca="1" si="117"/>
        <v>0.67739583333333353</v>
      </c>
      <c r="M147" s="15">
        <f t="shared" ca="1" si="97"/>
        <v>9</v>
      </c>
      <c r="N147" s="16">
        <f t="shared" ca="1" si="98"/>
        <v>1.0416666666666667E-4</v>
      </c>
      <c r="O147" s="16">
        <f t="shared" ca="1" si="118"/>
        <v>0.67750000000000021</v>
      </c>
      <c r="P147" s="14">
        <f t="shared" ca="1" si="119"/>
        <v>0.67750000000000021</v>
      </c>
      <c r="Q147" s="23">
        <f t="shared" ca="1" si="120"/>
        <v>0</v>
      </c>
      <c r="R147" s="14">
        <f t="shared" ca="1" si="121"/>
        <v>0.67750000000000021</v>
      </c>
      <c r="S147" s="13">
        <f t="shared" ca="1" si="99"/>
        <v>17</v>
      </c>
      <c r="T147" s="14">
        <f t="shared" ca="1" si="100"/>
        <v>1.9675925925925926E-4</v>
      </c>
      <c r="U147" s="14">
        <f t="shared" ca="1" si="122"/>
        <v>0.67769675925925943</v>
      </c>
      <c r="V147" s="12">
        <f t="shared" ca="1" si="123"/>
        <v>0.67769675925925943</v>
      </c>
      <c r="W147" s="23">
        <f t="shared" ca="1" si="124"/>
        <v>0</v>
      </c>
      <c r="X147" s="12">
        <f t="shared" ca="1" si="125"/>
        <v>0.67769675925925943</v>
      </c>
      <c r="Y147" s="11">
        <f t="shared" ca="1" si="101"/>
        <v>37</v>
      </c>
      <c r="Z147" s="12">
        <f t="shared" ca="1" si="102"/>
        <v>4.2824074074074075E-4</v>
      </c>
      <c r="AA147" s="12">
        <f t="shared" ca="1" si="126"/>
        <v>0.6781250000000002</v>
      </c>
      <c r="AB147" s="10">
        <f t="shared" ca="1" si="127"/>
        <v>0.6781250000000002</v>
      </c>
      <c r="AC147" s="23">
        <f t="shared" ca="1" si="128"/>
        <v>0</v>
      </c>
      <c r="AD147" s="10">
        <f t="shared" ca="1" si="129"/>
        <v>0.6781250000000002</v>
      </c>
      <c r="AE147" s="9">
        <f t="shared" ca="1" si="103"/>
        <v>32</v>
      </c>
      <c r="AF147" s="10">
        <f t="shared" ca="1" si="104"/>
        <v>3.7037037037037035E-4</v>
      </c>
      <c r="AG147" s="10">
        <f t="shared" ca="1" si="130"/>
        <v>0.67849537037037055</v>
      </c>
      <c r="AH147" s="9" t="s">
        <v>69</v>
      </c>
      <c r="AI147" s="8">
        <f t="shared" ca="1" si="131"/>
        <v>0.67849537037037055</v>
      </c>
      <c r="AJ147" s="23">
        <f t="shared" ca="1" si="132"/>
        <v>0</v>
      </c>
      <c r="AK147" s="8">
        <f t="shared" ca="1" si="136"/>
        <v>0.67849537037037055</v>
      </c>
      <c r="AL147" s="7">
        <f t="shared" ca="1" si="105"/>
        <v>27</v>
      </c>
      <c r="AM147" s="8">
        <f t="shared" ca="1" si="106"/>
        <v>3.1250000000000001E-4</v>
      </c>
      <c r="AN147" s="8">
        <f t="shared" ca="1" si="107"/>
        <v>0.6788078703703706</v>
      </c>
      <c r="AO147" s="7" t="s">
        <v>74</v>
      </c>
      <c r="AP147" s="1">
        <f t="shared" ca="1" si="133"/>
        <v>0</v>
      </c>
      <c r="AQ147" s="1">
        <f t="shared" ca="1" si="94"/>
        <v>1.5624999999999999E-3</v>
      </c>
      <c r="AR147">
        <f t="shared" ca="1" si="108"/>
        <v>1</v>
      </c>
      <c r="AS147" s="33">
        <f t="shared" ca="1" si="134"/>
        <v>0</v>
      </c>
      <c r="AT147" s="33">
        <f t="shared" ca="1" si="109"/>
        <v>1.5624999999999999E-3</v>
      </c>
      <c r="AX147">
        <f t="shared" si="135"/>
        <v>143</v>
      </c>
      <c r="AY147" s="34">
        <v>4.9218463513018056E-5</v>
      </c>
    </row>
    <row r="148" spans="1:51">
      <c r="A148" s="2">
        <f t="shared" ca="1" si="92"/>
        <v>199</v>
      </c>
      <c r="B148" s="1">
        <f t="shared" ca="1" si="95"/>
        <v>2.3032407407407407E-3</v>
      </c>
      <c r="C148" s="5">
        <f t="shared" ca="1" si="110"/>
        <v>0.67954861111111131</v>
      </c>
      <c r="D148" s="18">
        <f t="shared" ca="1" si="93"/>
        <v>0.67954861111111131</v>
      </c>
      <c r="E148" s="21">
        <f t="shared" ca="1" si="111"/>
        <v>0</v>
      </c>
      <c r="F148" s="18">
        <f t="shared" ca="1" si="112"/>
        <v>0.67954861111111131</v>
      </c>
      <c r="G148" s="17">
        <f t="shared" ca="1" si="96"/>
        <v>9</v>
      </c>
      <c r="H148" s="18">
        <f t="shared" ca="1" si="113"/>
        <v>1.0416666666666667E-4</v>
      </c>
      <c r="I148" s="18">
        <f t="shared" ca="1" si="114"/>
        <v>0.67965277777777799</v>
      </c>
      <c r="J148" s="16">
        <f t="shared" ca="1" si="115"/>
        <v>0.67965277777777799</v>
      </c>
      <c r="K148" s="23">
        <f t="shared" ca="1" si="116"/>
        <v>0</v>
      </c>
      <c r="L148" s="16">
        <f t="shared" ca="1" si="117"/>
        <v>0.67965277777777799</v>
      </c>
      <c r="M148" s="15">
        <f t="shared" ca="1" si="97"/>
        <v>19</v>
      </c>
      <c r="N148" s="16">
        <f t="shared" ca="1" si="98"/>
        <v>2.199074074074074E-4</v>
      </c>
      <c r="O148" s="16">
        <f t="shared" ca="1" si="118"/>
        <v>0.6798726851851854</v>
      </c>
      <c r="P148" s="14">
        <f t="shared" ca="1" si="119"/>
        <v>0.6798726851851854</v>
      </c>
      <c r="Q148" s="23">
        <f t="shared" ca="1" si="120"/>
        <v>0</v>
      </c>
      <c r="R148" s="14">
        <f t="shared" ca="1" si="121"/>
        <v>0.6798726851851854</v>
      </c>
      <c r="S148" s="13">
        <f t="shared" ca="1" si="99"/>
        <v>36</v>
      </c>
      <c r="T148" s="14">
        <f t="shared" ca="1" si="100"/>
        <v>4.1666666666666669E-4</v>
      </c>
      <c r="U148" s="14">
        <f t="shared" ca="1" si="122"/>
        <v>0.68028935185185202</v>
      </c>
      <c r="V148" s="12">
        <f t="shared" ca="1" si="123"/>
        <v>0.68028935185185202</v>
      </c>
      <c r="W148" s="23">
        <f t="shared" ca="1" si="124"/>
        <v>0</v>
      </c>
      <c r="X148" s="12">
        <f t="shared" ca="1" si="125"/>
        <v>0.68028935185185202</v>
      </c>
      <c r="Y148" s="11">
        <f t="shared" ca="1" si="101"/>
        <v>33</v>
      </c>
      <c r="Z148" s="12">
        <f t="shared" ca="1" si="102"/>
        <v>3.8194444444444446E-4</v>
      </c>
      <c r="AA148" s="12">
        <f t="shared" ca="1" si="126"/>
        <v>0.68067129629629641</v>
      </c>
      <c r="AB148" s="10">
        <f t="shared" ca="1" si="127"/>
        <v>0.68067129629629641</v>
      </c>
      <c r="AC148" s="23">
        <f t="shared" ca="1" si="128"/>
        <v>0</v>
      </c>
      <c r="AD148" s="10">
        <f t="shared" ca="1" si="129"/>
        <v>0.68067129629629641</v>
      </c>
      <c r="AE148" s="9">
        <f t="shared" ca="1" si="103"/>
        <v>40</v>
      </c>
      <c r="AF148" s="10">
        <f t="shared" ca="1" si="104"/>
        <v>4.6296296296296298E-4</v>
      </c>
      <c r="AG148" s="10">
        <f t="shared" ca="1" si="130"/>
        <v>0.68113425925925941</v>
      </c>
      <c r="AH148" s="9" t="s">
        <v>69</v>
      </c>
      <c r="AI148" s="8">
        <f t="shared" ca="1" si="131"/>
        <v>0.68113425925925941</v>
      </c>
      <c r="AJ148" s="23">
        <f t="shared" ca="1" si="132"/>
        <v>0</v>
      </c>
      <c r="AK148" s="8">
        <f t="shared" ca="1" si="136"/>
        <v>0.68113425925925941</v>
      </c>
      <c r="AL148" s="7">
        <f t="shared" ca="1" si="105"/>
        <v>18</v>
      </c>
      <c r="AM148" s="8">
        <f t="shared" ca="1" si="106"/>
        <v>2.0833333333333335E-4</v>
      </c>
      <c r="AN148" s="8">
        <f t="shared" ca="1" si="107"/>
        <v>0.68134259259259278</v>
      </c>
      <c r="AO148" s="7" t="s">
        <v>74</v>
      </c>
      <c r="AP148" s="1">
        <f t="shared" ca="1" si="133"/>
        <v>0</v>
      </c>
      <c r="AQ148" s="1">
        <f t="shared" ca="1" si="94"/>
        <v>1.7939814814814817E-3</v>
      </c>
      <c r="AR148">
        <f t="shared" ca="1" si="108"/>
        <v>1</v>
      </c>
      <c r="AS148" s="33">
        <f t="shared" ca="1" si="134"/>
        <v>0</v>
      </c>
      <c r="AT148" s="33">
        <f t="shared" ca="1" si="109"/>
        <v>1.7939814814814817E-3</v>
      </c>
      <c r="AX148">
        <f t="shared" si="135"/>
        <v>144</v>
      </c>
      <c r="AY148" s="34">
        <v>2.7421652421653862E-5</v>
      </c>
    </row>
    <row r="149" spans="1:51">
      <c r="A149" s="2">
        <f t="shared" ca="1" si="92"/>
        <v>292</v>
      </c>
      <c r="B149" s="1">
        <f t="shared" ca="1" si="95"/>
        <v>3.3796296296296296E-3</v>
      </c>
      <c r="C149" s="5">
        <f t="shared" ca="1" si="110"/>
        <v>0.68292824074074099</v>
      </c>
      <c r="D149" s="18">
        <f t="shared" ca="1" si="93"/>
        <v>0.68292824074074099</v>
      </c>
      <c r="E149" s="21">
        <f t="shared" ca="1" si="111"/>
        <v>0</v>
      </c>
      <c r="F149" s="18">
        <f t="shared" ca="1" si="112"/>
        <v>0.68292824074074099</v>
      </c>
      <c r="G149" s="17">
        <f t="shared" ca="1" si="96"/>
        <v>12</v>
      </c>
      <c r="H149" s="18">
        <f t="shared" ca="1" si="113"/>
        <v>1.3888888888888889E-4</v>
      </c>
      <c r="I149" s="18">
        <f t="shared" ca="1" si="114"/>
        <v>0.6830671296296299</v>
      </c>
      <c r="J149" s="16">
        <f t="shared" ca="1" si="115"/>
        <v>0.6830671296296299</v>
      </c>
      <c r="K149" s="23">
        <f t="shared" ca="1" si="116"/>
        <v>0</v>
      </c>
      <c r="L149" s="16">
        <f t="shared" ca="1" si="117"/>
        <v>0.6830671296296299</v>
      </c>
      <c r="M149" s="15">
        <f t="shared" ca="1" si="97"/>
        <v>18</v>
      </c>
      <c r="N149" s="16">
        <f t="shared" ca="1" si="98"/>
        <v>2.0833333333333335E-4</v>
      </c>
      <c r="O149" s="16">
        <f t="shared" ca="1" si="118"/>
        <v>0.68327546296296326</v>
      </c>
      <c r="P149" s="14">
        <f t="shared" ca="1" si="119"/>
        <v>0.68327546296296326</v>
      </c>
      <c r="Q149" s="23">
        <f t="shared" ca="1" si="120"/>
        <v>0</v>
      </c>
      <c r="R149" s="14">
        <f t="shared" ca="1" si="121"/>
        <v>0.68327546296296326</v>
      </c>
      <c r="S149" s="13">
        <f t="shared" ca="1" si="99"/>
        <v>17</v>
      </c>
      <c r="T149" s="14">
        <f t="shared" ca="1" si="100"/>
        <v>1.9675925925925926E-4</v>
      </c>
      <c r="U149" s="14">
        <f t="shared" ca="1" si="122"/>
        <v>0.68347222222222248</v>
      </c>
      <c r="V149" s="12">
        <f t="shared" ca="1" si="123"/>
        <v>0.68347222222222248</v>
      </c>
      <c r="W149" s="23">
        <f t="shared" ca="1" si="124"/>
        <v>0</v>
      </c>
      <c r="X149" s="12">
        <f t="shared" ca="1" si="125"/>
        <v>0.68347222222222248</v>
      </c>
      <c r="Y149" s="11">
        <f t="shared" ca="1" si="101"/>
        <v>22</v>
      </c>
      <c r="Z149" s="12">
        <f t="shared" ca="1" si="102"/>
        <v>2.5462962962962961E-4</v>
      </c>
      <c r="AA149" s="12">
        <f t="shared" ca="1" si="126"/>
        <v>0.68372685185185211</v>
      </c>
      <c r="AB149" s="10">
        <f t="shared" ca="1" si="127"/>
        <v>0.68372685185185211</v>
      </c>
      <c r="AC149" s="23">
        <f t="shared" ca="1" si="128"/>
        <v>0</v>
      </c>
      <c r="AD149" s="10">
        <f t="shared" ca="1" si="129"/>
        <v>0.68372685185185211</v>
      </c>
      <c r="AE149" s="9">
        <f t="shared" ca="1" si="103"/>
        <v>55</v>
      </c>
      <c r="AF149" s="10">
        <f t="shared" ca="1" si="104"/>
        <v>6.3657407407407413E-4</v>
      </c>
      <c r="AG149" s="10">
        <f t="shared" ca="1" si="130"/>
        <v>0.68436342592592614</v>
      </c>
      <c r="AH149" s="9" t="s">
        <v>69</v>
      </c>
      <c r="AI149" s="8">
        <f t="shared" ca="1" si="131"/>
        <v>0.68436342592592614</v>
      </c>
      <c r="AJ149" s="23">
        <f t="shared" ca="1" si="132"/>
        <v>0</v>
      </c>
      <c r="AK149" s="8">
        <f t="shared" ca="1" si="136"/>
        <v>0.68436342592592614</v>
      </c>
      <c r="AL149" s="7">
        <f t="shared" ca="1" si="105"/>
        <v>17</v>
      </c>
      <c r="AM149" s="8">
        <f t="shared" ca="1" si="106"/>
        <v>1.9675925925925926E-4</v>
      </c>
      <c r="AN149" s="8">
        <f t="shared" ca="1" si="107"/>
        <v>0.68456018518518535</v>
      </c>
      <c r="AO149" s="7" t="s">
        <v>74</v>
      </c>
      <c r="AP149" s="1">
        <f t="shared" ca="1" si="133"/>
        <v>0</v>
      </c>
      <c r="AQ149" s="1">
        <f t="shared" ca="1" si="94"/>
        <v>1.6319444444444445E-3</v>
      </c>
      <c r="AR149">
        <f t="shared" ca="1" si="108"/>
        <v>1</v>
      </c>
      <c r="AS149" s="33">
        <f t="shared" ca="1" si="134"/>
        <v>0</v>
      </c>
      <c r="AT149" s="33">
        <f t="shared" ca="1" si="109"/>
        <v>1.6319444444444445E-3</v>
      </c>
      <c r="AX149">
        <f t="shared" si="135"/>
        <v>145</v>
      </c>
      <c r="AY149" s="34">
        <v>2.5295914471174821E-5</v>
      </c>
    </row>
    <row r="150" spans="1:51">
      <c r="A150" s="2">
        <f t="shared" ca="1" si="92"/>
        <v>236</v>
      </c>
      <c r="B150" s="1">
        <f t="shared" ca="1" si="95"/>
        <v>2.7314814814814814E-3</v>
      </c>
      <c r="C150" s="5">
        <f t="shared" ca="1" si="110"/>
        <v>0.68565972222222249</v>
      </c>
      <c r="D150" s="18">
        <f t="shared" ca="1" si="93"/>
        <v>0.68565972222222249</v>
      </c>
      <c r="E150" s="21">
        <f t="shared" ca="1" si="111"/>
        <v>0</v>
      </c>
      <c r="F150" s="18">
        <f t="shared" ca="1" si="112"/>
        <v>0.68565972222222249</v>
      </c>
      <c r="G150" s="17">
        <f t="shared" ca="1" si="96"/>
        <v>10</v>
      </c>
      <c r="H150" s="18">
        <f t="shared" ca="1" si="113"/>
        <v>1.1574074074074075E-4</v>
      </c>
      <c r="I150" s="18">
        <f t="shared" ca="1" si="114"/>
        <v>0.68577546296296321</v>
      </c>
      <c r="J150" s="16">
        <f t="shared" ca="1" si="115"/>
        <v>0.68577546296296321</v>
      </c>
      <c r="K150" s="23">
        <f t="shared" ca="1" si="116"/>
        <v>0</v>
      </c>
      <c r="L150" s="16">
        <f t="shared" ca="1" si="117"/>
        <v>0.68577546296296321</v>
      </c>
      <c r="M150" s="15">
        <f t="shared" ca="1" si="97"/>
        <v>13</v>
      </c>
      <c r="N150" s="16">
        <f t="shared" ca="1" si="98"/>
        <v>1.5046296296296297E-4</v>
      </c>
      <c r="O150" s="16">
        <f t="shared" ca="1" si="118"/>
        <v>0.68592592592592616</v>
      </c>
      <c r="P150" s="14">
        <f t="shared" ca="1" si="119"/>
        <v>0.68592592592592616</v>
      </c>
      <c r="Q150" s="23">
        <f t="shared" ca="1" si="120"/>
        <v>0</v>
      </c>
      <c r="R150" s="14">
        <f t="shared" ca="1" si="121"/>
        <v>0.68592592592592616</v>
      </c>
      <c r="S150" s="13">
        <f t="shared" ca="1" si="99"/>
        <v>16</v>
      </c>
      <c r="T150" s="14">
        <f t="shared" ca="1" si="100"/>
        <v>1.8518518518518518E-4</v>
      </c>
      <c r="U150" s="14">
        <f t="shared" ca="1" si="122"/>
        <v>0.68611111111111134</v>
      </c>
      <c r="V150" s="12">
        <f t="shared" ca="1" si="123"/>
        <v>0.68611111111111134</v>
      </c>
      <c r="W150" s="23">
        <f t="shared" ca="1" si="124"/>
        <v>0</v>
      </c>
      <c r="X150" s="12">
        <f t="shared" ca="1" si="125"/>
        <v>0.68611111111111134</v>
      </c>
      <c r="Y150" s="11">
        <f t="shared" ca="1" si="101"/>
        <v>22</v>
      </c>
      <c r="Z150" s="12">
        <f t="shared" ca="1" si="102"/>
        <v>2.5462962962962961E-4</v>
      </c>
      <c r="AA150" s="12">
        <f t="shared" ca="1" si="126"/>
        <v>0.68636574074074097</v>
      </c>
      <c r="AB150" s="10">
        <f t="shared" ca="1" si="127"/>
        <v>0.68636574074074097</v>
      </c>
      <c r="AC150" s="23">
        <f t="shared" ca="1" si="128"/>
        <v>0</v>
      </c>
      <c r="AD150" s="10">
        <f t="shared" ca="1" si="129"/>
        <v>0.68636574074074097</v>
      </c>
      <c r="AE150" s="9">
        <f t="shared" ca="1" si="103"/>
        <v>40</v>
      </c>
      <c r="AF150" s="10">
        <f t="shared" ca="1" si="104"/>
        <v>4.6296296296296298E-4</v>
      </c>
      <c r="AG150" s="10">
        <f t="shared" ca="1" si="130"/>
        <v>0.68682870370370397</v>
      </c>
      <c r="AH150" s="9" t="s">
        <v>69</v>
      </c>
      <c r="AI150" s="8">
        <f t="shared" ca="1" si="131"/>
        <v>0.68682870370370397</v>
      </c>
      <c r="AJ150" s="23">
        <f t="shared" ca="1" si="132"/>
        <v>0</v>
      </c>
      <c r="AK150" s="8">
        <f t="shared" ca="1" si="136"/>
        <v>0.68682870370370397</v>
      </c>
      <c r="AL150" s="7">
        <f t="shared" ca="1" si="105"/>
        <v>23</v>
      </c>
      <c r="AM150" s="8">
        <f t="shared" ca="1" si="106"/>
        <v>2.6620370370370372E-4</v>
      </c>
      <c r="AN150" s="8">
        <f t="shared" ca="1" si="107"/>
        <v>0.68709490740740764</v>
      </c>
      <c r="AO150" s="7" t="s">
        <v>74</v>
      </c>
      <c r="AP150" s="1">
        <f t="shared" ca="1" si="133"/>
        <v>0</v>
      </c>
      <c r="AQ150" s="1">
        <f t="shared" ca="1" si="94"/>
        <v>1.4351851851851852E-3</v>
      </c>
      <c r="AR150">
        <f t="shared" ca="1" si="108"/>
        <v>1</v>
      </c>
      <c r="AS150" s="33">
        <f t="shared" ca="1" si="134"/>
        <v>0</v>
      </c>
      <c r="AT150" s="33">
        <f t="shared" ca="1" si="109"/>
        <v>1.4351851851851852E-3</v>
      </c>
      <c r="AX150">
        <f t="shared" si="135"/>
        <v>146</v>
      </c>
      <c r="AY150" s="34">
        <v>4.0856481481483796E-5</v>
      </c>
    </row>
    <row r="151" spans="1:51">
      <c r="A151" s="2">
        <f t="shared" ca="1" si="92"/>
        <v>152</v>
      </c>
      <c r="B151" s="1">
        <f t="shared" ca="1" si="95"/>
        <v>1.7592592592592592E-3</v>
      </c>
      <c r="C151" s="5">
        <f t="shared" ca="1" si="110"/>
        <v>0.68741898148148173</v>
      </c>
      <c r="D151" s="18">
        <f t="shared" ca="1" si="93"/>
        <v>0.68741898148148173</v>
      </c>
      <c r="E151" s="21">
        <f t="shared" ca="1" si="111"/>
        <v>0</v>
      </c>
      <c r="F151" s="18">
        <f t="shared" ca="1" si="112"/>
        <v>0.68741898148148173</v>
      </c>
      <c r="G151" s="17">
        <f t="shared" ca="1" si="96"/>
        <v>6</v>
      </c>
      <c r="H151" s="18">
        <f t="shared" ca="1" si="113"/>
        <v>6.9444444444444444E-5</v>
      </c>
      <c r="I151" s="18">
        <f t="shared" ca="1" si="114"/>
        <v>0.68748842592592618</v>
      </c>
      <c r="J151" s="16">
        <f t="shared" ca="1" si="115"/>
        <v>0.68748842592592618</v>
      </c>
      <c r="K151" s="23">
        <f t="shared" ca="1" si="116"/>
        <v>0</v>
      </c>
      <c r="L151" s="16">
        <f t="shared" ca="1" si="117"/>
        <v>0.68748842592592618</v>
      </c>
      <c r="M151" s="15">
        <f t="shared" ca="1" si="97"/>
        <v>26</v>
      </c>
      <c r="N151" s="16">
        <f t="shared" ca="1" si="98"/>
        <v>3.0092592592592595E-4</v>
      </c>
      <c r="O151" s="16">
        <f t="shared" ca="1" si="118"/>
        <v>0.68778935185185208</v>
      </c>
      <c r="P151" s="14">
        <f t="shared" ca="1" si="119"/>
        <v>0.68778935185185208</v>
      </c>
      <c r="Q151" s="23">
        <f t="shared" ca="1" si="120"/>
        <v>0</v>
      </c>
      <c r="R151" s="14">
        <f t="shared" ca="1" si="121"/>
        <v>0.68778935185185208</v>
      </c>
      <c r="S151" s="13">
        <f t="shared" ca="1" si="99"/>
        <v>35</v>
      </c>
      <c r="T151" s="14">
        <f t="shared" ca="1" si="100"/>
        <v>4.0509259259259258E-4</v>
      </c>
      <c r="U151" s="14">
        <f t="shared" ca="1" si="122"/>
        <v>0.68819444444444466</v>
      </c>
      <c r="V151" s="12">
        <f t="shared" ca="1" si="123"/>
        <v>0.68819444444444466</v>
      </c>
      <c r="W151" s="23">
        <f t="shared" ca="1" si="124"/>
        <v>0</v>
      </c>
      <c r="X151" s="12">
        <f t="shared" ca="1" si="125"/>
        <v>0.68819444444444466</v>
      </c>
      <c r="Y151" s="11">
        <f t="shared" ca="1" si="101"/>
        <v>37</v>
      </c>
      <c r="Z151" s="12">
        <f t="shared" ca="1" si="102"/>
        <v>4.2824074074074075E-4</v>
      </c>
      <c r="AA151" s="12">
        <f t="shared" ca="1" si="126"/>
        <v>0.68862268518518543</v>
      </c>
      <c r="AB151" s="10">
        <f t="shared" ca="1" si="127"/>
        <v>0.68862268518518543</v>
      </c>
      <c r="AC151" s="23">
        <f t="shared" ca="1" si="128"/>
        <v>0</v>
      </c>
      <c r="AD151" s="10">
        <f t="shared" ca="1" si="129"/>
        <v>0.68862268518518543</v>
      </c>
      <c r="AE151" s="9">
        <f t="shared" ca="1" si="103"/>
        <v>56</v>
      </c>
      <c r="AF151" s="10">
        <f t="shared" ca="1" si="104"/>
        <v>6.4814814814814813E-4</v>
      </c>
      <c r="AG151" s="10">
        <f t="shared" ca="1" si="130"/>
        <v>0.68927083333333361</v>
      </c>
      <c r="AH151" s="9" t="s">
        <v>69</v>
      </c>
      <c r="AI151" s="8">
        <f t="shared" ca="1" si="131"/>
        <v>0.68927083333333361</v>
      </c>
      <c r="AJ151" s="23">
        <f t="shared" ca="1" si="132"/>
        <v>0</v>
      </c>
      <c r="AK151" s="8">
        <f t="shared" ca="1" si="136"/>
        <v>0.68927083333333361</v>
      </c>
      <c r="AL151" s="7">
        <f t="shared" ca="1" si="105"/>
        <v>30</v>
      </c>
      <c r="AM151" s="8">
        <f t="shared" ca="1" si="106"/>
        <v>3.4722222222222224E-4</v>
      </c>
      <c r="AN151" s="8">
        <f t="shared" ca="1" si="107"/>
        <v>0.68961805555555589</v>
      </c>
      <c r="AO151" s="7" t="s">
        <v>74</v>
      </c>
      <c r="AP151" s="1">
        <f t="shared" ca="1" si="133"/>
        <v>0</v>
      </c>
      <c r="AQ151" s="1">
        <f t="shared" ca="1" si="94"/>
        <v>2.1990740740740742E-3</v>
      </c>
      <c r="AR151">
        <f t="shared" ca="1" si="108"/>
        <v>1</v>
      </c>
      <c r="AS151" s="33">
        <f t="shared" ca="1" si="134"/>
        <v>0</v>
      </c>
      <c r="AT151" s="33">
        <f t="shared" ca="1" si="109"/>
        <v>2.1990740740740742E-3</v>
      </c>
      <c r="AX151">
        <f t="shared" si="135"/>
        <v>147</v>
      </c>
      <c r="AY151" s="34">
        <v>5.536943979155491E-5</v>
      </c>
    </row>
    <row r="152" spans="1:51">
      <c r="A152" s="2">
        <f t="shared" ca="1" si="92"/>
        <v>348</v>
      </c>
      <c r="B152" s="1">
        <f t="shared" ca="1" si="95"/>
        <v>4.0277777777777777E-3</v>
      </c>
      <c r="C152" s="5">
        <f t="shared" ca="1" si="110"/>
        <v>0.69144675925925947</v>
      </c>
      <c r="D152" s="18">
        <f t="shared" ca="1" si="93"/>
        <v>0.69144675925925947</v>
      </c>
      <c r="E152" s="21">
        <f t="shared" ca="1" si="111"/>
        <v>0</v>
      </c>
      <c r="F152" s="18">
        <f t="shared" ca="1" si="112"/>
        <v>0.69144675925925947</v>
      </c>
      <c r="G152" s="17">
        <f t="shared" ca="1" si="96"/>
        <v>6</v>
      </c>
      <c r="H152" s="18">
        <f t="shared" ca="1" si="113"/>
        <v>6.9444444444444444E-5</v>
      </c>
      <c r="I152" s="18">
        <f t="shared" ca="1" si="114"/>
        <v>0.69151620370370392</v>
      </c>
      <c r="J152" s="16">
        <f t="shared" ca="1" si="115"/>
        <v>0.69151620370370392</v>
      </c>
      <c r="K152" s="23">
        <f t="shared" ca="1" si="116"/>
        <v>0</v>
      </c>
      <c r="L152" s="16">
        <f t="shared" ca="1" si="117"/>
        <v>0.69151620370370392</v>
      </c>
      <c r="M152" s="15">
        <f t="shared" ca="1" si="97"/>
        <v>20</v>
      </c>
      <c r="N152" s="16">
        <f t="shared" ca="1" si="98"/>
        <v>2.3148148148148149E-4</v>
      </c>
      <c r="O152" s="16">
        <f t="shared" ca="1" si="118"/>
        <v>0.69174768518518537</v>
      </c>
      <c r="P152" s="14">
        <f t="shared" ca="1" si="119"/>
        <v>0.69174768518518537</v>
      </c>
      <c r="Q152" s="23">
        <f t="shared" ca="1" si="120"/>
        <v>0</v>
      </c>
      <c r="R152" s="14">
        <f t="shared" ca="1" si="121"/>
        <v>0.69174768518518537</v>
      </c>
      <c r="S152" s="13">
        <f t="shared" ca="1" si="99"/>
        <v>30</v>
      </c>
      <c r="T152" s="14">
        <f t="shared" ca="1" si="100"/>
        <v>3.4722222222222224E-4</v>
      </c>
      <c r="U152" s="14">
        <f t="shared" ca="1" si="122"/>
        <v>0.69209490740740764</v>
      </c>
      <c r="V152" s="12">
        <f t="shared" ca="1" si="123"/>
        <v>0.69209490740740764</v>
      </c>
      <c r="W152" s="23">
        <f t="shared" ca="1" si="124"/>
        <v>0</v>
      </c>
      <c r="X152" s="12">
        <f t="shared" ca="1" si="125"/>
        <v>0.69209490740740764</v>
      </c>
      <c r="Y152" s="11">
        <f t="shared" ca="1" si="101"/>
        <v>37</v>
      </c>
      <c r="Z152" s="12">
        <f t="shared" ca="1" si="102"/>
        <v>4.2824074074074075E-4</v>
      </c>
      <c r="AA152" s="12">
        <f t="shared" ca="1" si="126"/>
        <v>0.69252314814814842</v>
      </c>
      <c r="AB152" s="10">
        <f t="shared" ca="1" si="127"/>
        <v>0.69252314814814842</v>
      </c>
      <c r="AC152" s="23">
        <f t="shared" ca="1" si="128"/>
        <v>0</v>
      </c>
      <c r="AD152" s="10">
        <f t="shared" ca="1" si="129"/>
        <v>0.69252314814814842</v>
      </c>
      <c r="AE152" s="9">
        <f t="shared" ca="1" si="103"/>
        <v>56</v>
      </c>
      <c r="AF152" s="10">
        <f t="shared" ca="1" si="104"/>
        <v>6.4814814814814813E-4</v>
      </c>
      <c r="AG152" s="10">
        <f t="shared" ca="1" si="130"/>
        <v>0.69317129629629659</v>
      </c>
      <c r="AH152" s="9" t="s">
        <v>69</v>
      </c>
      <c r="AI152" s="8">
        <f t="shared" ca="1" si="131"/>
        <v>0.69317129629629659</v>
      </c>
      <c r="AJ152" s="23">
        <f t="shared" ca="1" si="132"/>
        <v>0</v>
      </c>
      <c r="AK152" s="8">
        <f t="shared" ca="1" si="136"/>
        <v>0.69317129629629659</v>
      </c>
      <c r="AL152" s="7">
        <f t="shared" ca="1" si="105"/>
        <v>25</v>
      </c>
      <c r="AM152" s="8">
        <f t="shared" ca="1" si="106"/>
        <v>2.8935185185185184E-4</v>
      </c>
      <c r="AN152" s="8">
        <f t="shared" ca="1" si="107"/>
        <v>0.69346064814814845</v>
      </c>
      <c r="AO152" s="7" t="s">
        <v>74</v>
      </c>
      <c r="AP152" s="1">
        <f t="shared" ca="1" si="133"/>
        <v>0</v>
      </c>
      <c r="AQ152" s="1">
        <f t="shared" ca="1" si="94"/>
        <v>2.0138888888888888E-3</v>
      </c>
      <c r="AR152">
        <f t="shared" ca="1" si="108"/>
        <v>1</v>
      </c>
      <c r="AS152" s="33">
        <f t="shared" ca="1" si="134"/>
        <v>0</v>
      </c>
      <c r="AT152" s="33">
        <f t="shared" ca="1" si="109"/>
        <v>2.0138888888888888E-3</v>
      </c>
      <c r="AX152">
        <f t="shared" si="135"/>
        <v>148</v>
      </c>
      <c r="AY152" s="34">
        <v>3.495604190048377E-5</v>
      </c>
    </row>
    <row r="153" spans="1:51">
      <c r="A153" s="2">
        <f t="shared" ca="1" si="92"/>
        <v>282</v>
      </c>
      <c r="B153" s="1">
        <f t="shared" ca="1" si="95"/>
        <v>3.2638888888888891E-3</v>
      </c>
      <c r="C153" s="5">
        <f t="shared" ca="1" si="110"/>
        <v>0.69471064814814831</v>
      </c>
      <c r="D153" s="18">
        <f t="shared" ca="1" si="93"/>
        <v>0.69471064814814831</v>
      </c>
      <c r="E153" s="21">
        <f t="shared" ca="1" si="111"/>
        <v>0</v>
      </c>
      <c r="F153" s="18">
        <f t="shared" ca="1" si="112"/>
        <v>0.69471064814814831</v>
      </c>
      <c r="G153" s="17">
        <f t="shared" ca="1" si="96"/>
        <v>6</v>
      </c>
      <c r="H153" s="18">
        <f t="shared" ca="1" si="113"/>
        <v>6.9444444444444444E-5</v>
      </c>
      <c r="I153" s="18">
        <f t="shared" ca="1" si="114"/>
        <v>0.69478009259259277</v>
      </c>
      <c r="J153" s="16">
        <f t="shared" ca="1" si="115"/>
        <v>0.69478009259259277</v>
      </c>
      <c r="K153" s="23">
        <f t="shared" ca="1" si="116"/>
        <v>0</v>
      </c>
      <c r="L153" s="16">
        <f t="shared" ca="1" si="117"/>
        <v>0.69478009259259277</v>
      </c>
      <c r="M153" s="15">
        <f t="shared" ca="1" si="97"/>
        <v>32</v>
      </c>
      <c r="N153" s="16">
        <f t="shared" ca="1" si="98"/>
        <v>3.7037037037037035E-4</v>
      </c>
      <c r="O153" s="16">
        <f t="shared" ca="1" si="118"/>
        <v>0.69515046296296312</v>
      </c>
      <c r="P153" s="14">
        <f t="shared" ca="1" si="119"/>
        <v>0.69515046296296312</v>
      </c>
      <c r="Q153" s="23">
        <f t="shared" ca="1" si="120"/>
        <v>0</v>
      </c>
      <c r="R153" s="14">
        <f t="shared" ca="1" si="121"/>
        <v>0.69515046296296312</v>
      </c>
      <c r="S153" s="13">
        <f t="shared" ca="1" si="99"/>
        <v>11</v>
      </c>
      <c r="T153" s="14">
        <f t="shared" ca="1" si="100"/>
        <v>1.273148148148148E-4</v>
      </c>
      <c r="U153" s="14">
        <f t="shared" ca="1" si="122"/>
        <v>0.69527777777777788</v>
      </c>
      <c r="V153" s="12">
        <f t="shared" ca="1" si="123"/>
        <v>0.69527777777777788</v>
      </c>
      <c r="W153" s="23">
        <f t="shared" ca="1" si="124"/>
        <v>0</v>
      </c>
      <c r="X153" s="12">
        <f t="shared" ca="1" si="125"/>
        <v>0.69527777777777788</v>
      </c>
      <c r="Y153" s="11">
        <f t="shared" ca="1" si="101"/>
        <v>30</v>
      </c>
      <c r="Z153" s="12">
        <f t="shared" ca="1" si="102"/>
        <v>3.4722222222222224E-4</v>
      </c>
      <c r="AA153" s="12">
        <f t="shared" ca="1" si="126"/>
        <v>0.69562500000000016</v>
      </c>
      <c r="AB153" s="10">
        <f t="shared" ca="1" si="127"/>
        <v>0.69562500000000016</v>
      </c>
      <c r="AC153" s="23">
        <f t="shared" ca="1" si="128"/>
        <v>0</v>
      </c>
      <c r="AD153" s="10">
        <f t="shared" ca="1" si="129"/>
        <v>0.69562500000000016</v>
      </c>
      <c r="AE153" s="9">
        <f t="shared" ca="1" si="103"/>
        <v>8</v>
      </c>
      <c r="AF153" s="10">
        <f t="shared" ca="1" si="104"/>
        <v>9.2592592592592588E-5</v>
      </c>
      <c r="AG153" s="10">
        <f t="shared" ca="1" si="130"/>
        <v>0.6957175925925928</v>
      </c>
      <c r="AH153" s="9" t="s">
        <v>73</v>
      </c>
      <c r="AI153" s="8">
        <f t="shared" ca="1" si="131"/>
        <v>0.6957175925925928</v>
      </c>
      <c r="AJ153" s="23">
        <f t="shared" ca="1" si="132"/>
        <v>0</v>
      </c>
      <c r="AK153" s="8">
        <f t="shared" ca="1" si="136"/>
        <v>0.6957175925925928</v>
      </c>
      <c r="AL153" s="7">
        <f t="shared" ca="1" si="105"/>
        <v>16</v>
      </c>
      <c r="AM153" s="8">
        <f t="shared" ca="1" si="106"/>
        <v>1.8518518518518518E-4</v>
      </c>
      <c r="AN153" s="8">
        <f t="shared" ca="1" si="107"/>
        <v>0.69590277777777798</v>
      </c>
      <c r="AO153" s="7" t="s">
        <v>74</v>
      </c>
      <c r="AP153" s="1">
        <f t="shared" ca="1" si="133"/>
        <v>0</v>
      </c>
      <c r="AQ153" s="1">
        <f t="shared" ca="1" si="94"/>
        <v>1.1921296296296296E-3</v>
      </c>
      <c r="AR153">
        <f t="shared" ca="1" si="108"/>
        <v>1</v>
      </c>
      <c r="AS153" s="33">
        <f t="shared" ca="1" si="134"/>
        <v>0</v>
      </c>
      <c r="AT153" s="33">
        <f t="shared" ca="1" si="109"/>
        <v>1.1921296296296296E-3</v>
      </c>
      <c r="AX153">
        <f t="shared" si="135"/>
        <v>149</v>
      </c>
      <c r="AY153" s="34">
        <v>4.6238135120046594E-5</v>
      </c>
    </row>
    <row r="154" spans="1:51">
      <c r="A154" s="2">
        <f t="shared" ca="1" si="92"/>
        <v>257</v>
      </c>
      <c r="B154" s="1">
        <f t="shared" ca="1" si="95"/>
        <v>2.9745370370370373E-3</v>
      </c>
      <c r="C154" s="5">
        <f t="shared" ca="1" si="110"/>
        <v>0.6976851851851853</v>
      </c>
      <c r="D154" s="18">
        <f t="shared" ca="1" si="93"/>
        <v>0.6976851851851853</v>
      </c>
      <c r="E154" s="21">
        <f t="shared" ca="1" si="111"/>
        <v>0</v>
      </c>
      <c r="F154" s="18">
        <f t="shared" ca="1" si="112"/>
        <v>0.6976851851851853</v>
      </c>
      <c r="G154" s="17">
        <f t="shared" ca="1" si="96"/>
        <v>13</v>
      </c>
      <c r="H154" s="18">
        <f t="shared" ca="1" si="113"/>
        <v>1.5046296296296297E-4</v>
      </c>
      <c r="I154" s="18">
        <f t="shared" ca="1" si="114"/>
        <v>0.69783564814814825</v>
      </c>
      <c r="J154" s="16">
        <f t="shared" ca="1" si="115"/>
        <v>0.69783564814814825</v>
      </c>
      <c r="K154" s="23">
        <f t="shared" ca="1" si="116"/>
        <v>0</v>
      </c>
      <c r="L154" s="16">
        <f t="shared" ca="1" si="117"/>
        <v>0.69783564814814825</v>
      </c>
      <c r="M154" s="15">
        <f t="shared" ca="1" si="97"/>
        <v>12</v>
      </c>
      <c r="N154" s="16">
        <f t="shared" ca="1" si="98"/>
        <v>1.3888888888888889E-4</v>
      </c>
      <c r="O154" s="16">
        <f t="shared" ca="1" si="118"/>
        <v>0.69797453703703716</v>
      </c>
      <c r="P154" s="14">
        <f t="shared" ca="1" si="119"/>
        <v>0.69797453703703716</v>
      </c>
      <c r="Q154" s="23">
        <f t="shared" ca="1" si="120"/>
        <v>0</v>
      </c>
      <c r="R154" s="14">
        <f t="shared" ca="1" si="121"/>
        <v>0.69797453703703716</v>
      </c>
      <c r="S154" s="13">
        <f t="shared" ca="1" si="99"/>
        <v>14</v>
      </c>
      <c r="T154" s="14">
        <f t="shared" ca="1" si="100"/>
        <v>1.6203703703703703E-4</v>
      </c>
      <c r="U154" s="14">
        <f t="shared" ca="1" si="122"/>
        <v>0.69813657407407415</v>
      </c>
      <c r="V154" s="12">
        <f t="shared" ca="1" si="123"/>
        <v>0.69813657407407415</v>
      </c>
      <c r="W154" s="23">
        <f t="shared" ca="1" si="124"/>
        <v>0</v>
      </c>
      <c r="X154" s="12">
        <f t="shared" ca="1" si="125"/>
        <v>0.69813657407407415</v>
      </c>
      <c r="Y154" s="11">
        <f t="shared" ca="1" si="101"/>
        <v>35</v>
      </c>
      <c r="Z154" s="12">
        <f t="shared" ca="1" si="102"/>
        <v>4.0509259259259258E-4</v>
      </c>
      <c r="AA154" s="12">
        <f t="shared" ca="1" si="126"/>
        <v>0.69854166666666673</v>
      </c>
      <c r="AB154" s="10">
        <f t="shared" ca="1" si="127"/>
        <v>0.69854166666666673</v>
      </c>
      <c r="AC154" s="23">
        <f t="shared" ca="1" si="128"/>
        <v>0</v>
      </c>
      <c r="AD154" s="10">
        <f t="shared" ca="1" si="129"/>
        <v>0.69854166666666673</v>
      </c>
      <c r="AE154" s="9">
        <f t="shared" ca="1" si="103"/>
        <v>25</v>
      </c>
      <c r="AF154" s="10">
        <f t="shared" ca="1" si="104"/>
        <v>2.8935185185185184E-4</v>
      </c>
      <c r="AG154" s="10">
        <f t="shared" ca="1" si="130"/>
        <v>0.69883101851851859</v>
      </c>
      <c r="AH154" s="9" t="s">
        <v>69</v>
      </c>
      <c r="AI154" s="8">
        <f t="shared" ca="1" si="131"/>
        <v>0.69883101851851859</v>
      </c>
      <c r="AJ154" s="23">
        <f t="shared" ca="1" si="132"/>
        <v>0</v>
      </c>
      <c r="AK154" s="8">
        <f t="shared" ca="1" si="136"/>
        <v>0.69883101851851859</v>
      </c>
      <c r="AL154" s="7">
        <f t="shared" ca="1" si="105"/>
        <v>26</v>
      </c>
      <c r="AM154" s="8">
        <f t="shared" ca="1" si="106"/>
        <v>3.0092592592592595E-4</v>
      </c>
      <c r="AN154" s="8">
        <f t="shared" ca="1" si="107"/>
        <v>0.69913194444444449</v>
      </c>
      <c r="AO154" s="7" t="s">
        <v>74</v>
      </c>
      <c r="AP154" s="1">
        <f t="shared" ca="1" si="133"/>
        <v>0</v>
      </c>
      <c r="AQ154" s="1">
        <f t="shared" ca="1" si="94"/>
        <v>1.4467592592592592E-3</v>
      </c>
      <c r="AR154">
        <f t="shared" ca="1" si="108"/>
        <v>1</v>
      </c>
      <c r="AS154" s="33">
        <f t="shared" ca="1" si="134"/>
        <v>0</v>
      </c>
      <c r="AT154" s="33">
        <f t="shared" ca="1" si="109"/>
        <v>1.4467592592592592E-3</v>
      </c>
      <c r="AX154">
        <f t="shared" si="135"/>
        <v>150</v>
      </c>
      <c r="AY154" s="34">
        <v>3.5474537037032404E-5</v>
      </c>
    </row>
    <row r="155" spans="1:51">
      <c r="A155" s="2">
        <f t="shared" ca="1" si="92"/>
        <v>311</v>
      </c>
      <c r="B155" s="1">
        <f t="shared" ca="1" si="95"/>
        <v>3.5995370370370369E-3</v>
      </c>
      <c r="C155" s="5">
        <f t="shared" ca="1" si="110"/>
        <v>0.70128472222222238</v>
      </c>
      <c r="D155" s="18">
        <f t="shared" ca="1" si="93"/>
        <v>0.70128472222222238</v>
      </c>
      <c r="E155" s="21">
        <f t="shared" ca="1" si="111"/>
        <v>0</v>
      </c>
      <c r="F155" s="18">
        <f t="shared" ca="1" si="112"/>
        <v>0.70128472222222238</v>
      </c>
      <c r="G155" s="17">
        <f t="shared" ca="1" si="96"/>
        <v>10</v>
      </c>
      <c r="H155" s="18">
        <f t="shared" ca="1" si="113"/>
        <v>1.1574074074074075E-4</v>
      </c>
      <c r="I155" s="18">
        <f t="shared" ca="1" si="114"/>
        <v>0.7014004629629631</v>
      </c>
      <c r="J155" s="16">
        <f t="shared" ca="1" si="115"/>
        <v>0.7014004629629631</v>
      </c>
      <c r="K155" s="23">
        <f t="shared" ca="1" si="116"/>
        <v>0</v>
      </c>
      <c r="L155" s="16">
        <f t="shared" ca="1" si="117"/>
        <v>0.7014004629629631</v>
      </c>
      <c r="M155" s="15">
        <f t="shared" ca="1" si="97"/>
        <v>22</v>
      </c>
      <c r="N155" s="16">
        <f t="shared" ca="1" si="98"/>
        <v>2.5462962962962961E-4</v>
      </c>
      <c r="O155" s="16">
        <f t="shared" ca="1" si="118"/>
        <v>0.70165509259259273</v>
      </c>
      <c r="P155" s="14">
        <f t="shared" ca="1" si="119"/>
        <v>0.70165509259259273</v>
      </c>
      <c r="Q155" s="23">
        <f t="shared" ca="1" si="120"/>
        <v>0</v>
      </c>
      <c r="R155" s="14">
        <f t="shared" ca="1" si="121"/>
        <v>0.70165509259259273</v>
      </c>
      <c r="S155" s="13">
        <f t="shared" ca="1" si="99"/>
        <v>23</v>
      </c>
      <c r="T155" s="14">
        <f t="shared" ca="1" si="100"/>
        <v>2.6620370370370372E-4</v>
      </c>
      <c r="U155" s="14">
        <f t="shared" ca="1" si="122"/>
        <v>0.7019212962962964</v>
      </c>
      <c r="V155" s="12">
        <f t="shared" ca="1" si="123"/>
        <v>0.7019212962962964</v>
      </c>
      <c r="W155" s="23">
        <f t="shared" ca="1" si="124"/>
        <v>0</v>
      </c>
      <c r="X155" s="12">
        <f t="shared" ca="1" si="125"/>
        <v>0.7019212962962964</v>
      </c>
      <c r="Y155" s="11">
        <f t="shared" ca="1" si="101"/>
        <v>25</v>
      </c>
      <c r="Z155" s="12">
        <f t="shared" ca="1" si="102"/>
        <v>2.8935185185185184E-4</v>
      </c>
      <c r="AA155" s="12">
        <f t="shared" ca="1" si="126"/>
        <v>0.70221064814814826</v>
      </c>
      <c r="AB155" s="10">
        <f t="shared" ca="1" si="127"/>
        <v>0.70221064814814826</v>
      </c>
      <c r="AC155" s="23">
        <f t="shared" ca="1" si="128"/>
        <v>0</v>
      </c>
      <c r="AD155" s="10">
        <f t="shared" ca="1" si="129"/>
        <v>0.70221064814814826</v>
      </c>
      <c r="AE155" s="9">
        <f t="shared" ca="1" si="103"/>
        <v>53</v>
      </c>
      <c r="AF155" s="10">
        <f t="shared" ca="1" si="104"/>
        <v>6.134259259259259E-4</v>
      </c>
      <c r="AG155" s="10">
        <f t="shared" ca="1" si="130"/>
        <v>0.70282407407407421</v>
      </c>
      <c r="AH155" s="9" t="s">
        <v>69</v>
      </c>
      <c r="AI155" s="8">
        <f t="shared" ca="1" si="131"/>
        <v>0.70282407407407421</v>
      </c>
      <c r="AJ155" s="23">
        <f t="shared" ca="1" si="132"/>
        <v>0</v>
      </c>
      <c r="AK155" s="8">
        <f t="shared" ca="1" si="136"/>
        <v>0.70282407407407421</v>
      </c>
      <c r="AL155" s="7">
        <f t="shared" ca="1" si="105"/>
        <v>20</v>
      </c>
      <c r="AM155" s="8">
        <f t="shared" ca="1" si="106"/>
        <v>2.3148148148148149E-4</v>
      </c>
      <c r="AN155" s="8">
        <f t="shared" ca="1" si="107"/>
        <v>0.70305555555555566</v>
      </c>
      <c r="AO155" s="7" t="s">
        <v>74</v>
      </c>
      <c r="AP155" s="1">
        <f t="shared" ca="1" si="133"/>
        <v>0</v>
      </c>
      <c r="AQ155" s="1">
        <f t="shared" ca="1" si="94"/>
        <v>1.7708333333333335E-3</v>
      </c>
      <c r="AR155">
        <f t="shared" ca="1" si="108"/>
        <v>1</v>
      </c>
      <c r="AS155" s="33">
        <f t="shared" ca="1" si="134"/>
        <v>0</v>
      </c>
      <c r="AT155" s="33">
        <f t="shared" ca="1" si="109"/>
        <v>1.7708333333333335E-3</v>
      </c>
      <c r="AX155">
        <f t="shared" si="135"/>
        <v>151</v>
      </c>
      <c r="AY155" s="34">
        <v>3.554059109614763E-5</v>
      </c>
    </row>
    <row r="156" spans="1:51">
      <c r="A156" s="2">
        <f t="shared" ca="1" si="92"/>
        <v>282</v>
      </c>
      <c r="B156" s="1">
        <f t="shared" ca="1" si="95"/>
        <v>3.2638888888888891E-3</v>
      </c>
      <c r="C156" s="5">
        <f t="shared" ca="1" si="110"/>
        <v>0.70454861111111122</v>
      </c>
      <c r="D156" s="18">
        <f t="shared" ca="1" si="93"/>
        <v>0.70454861111111122</v>
      </c>
      <c r="E156" s="21">
        <f t="shared" ca="1" si="111"/>
        <v>0</v>
      </c>
      <c r="F156" s="18">
        <f t="shared" ca="1" si="112"/>
        <v>0.70454861111111122</v>
      </c>
      <c r="G156" s="17">
        <f t="shared" ca="1" si="96"/>
        <v>18</v>
      </c>
      <c r="H156" s="18">
        <f t="shared" ca="1" si="113"/>
        <v>2.0833333333333335E-4</v>
      </c>
      <c r="I156" s="18">
        <f t="shared" ca="1" si="114"/>
        <v>0.70475694444444459</v>
      </c>
      <c r="J156" s="16">
        <f t="shared" ca="1" si="115"/>
        <v>0.70475694444444459</v>
      </c>
      <c r="K156" s="23">
        <f t="shared" ca="1" si="116"/>
        <v>0</v>
      </c>
      <c r="L156" s="16">
        <f t="shared" ca="1" si="117"/>
        <v>0.70475694444444459</v>
      </c>
      <c r="M156" s="15">
        <f t="shared" ca="1" si="97"/>
        <v>23</v>
      </c>
      <c r="N156" s="16">
        <f t="shared" ca="1" si="98"/>
        <v>2.6620370370370372E-4</v>
      </c>
      <c r="O156" s="16">
        <f t="shared" ca="1" si="118"/>
        <v>0.70502314814814826</v>
      </c>
      <c r="P156" s="14">
        <f t="shared" ca="1" si="119"/>
        <v>0.70502314814814826</v>
      </c>
      <c r="Q156" s="23">
        <f t="shared" ca="1" si="120"/>
        <v>0</v>
      </c>
      <c r="R156" s="14">
        <f t="shared" ca="1" si="121"/>
        <v>0.70502314814814826</v>
      </c>
      <c r="S156" s="13">
        <f t="shared" ca="1" si="99"/>
        <v>19</v>
      </c>
      <c r="T156" s="14">
        <f t="shared" ca="1" si="100"/>
        <v>2.199074074074074E-4</v>
      </c>
      <c r="U156" s="14">
        <f t="shared" ca="1" si="122"/>
        <v>0.70524305555555566</v>
      </c>
      <c r="V156" s="12">
        <f t="shared" ca="1" si="123"/>
        <v>0.70524305555555566</v>
      </c>
      <c r="W156" s="23">
        <f t="shared" ca="1" si="124"/>
        <v>0</v>
      </c>
      <c r="X156" s="12">
        <f t="shared" ca="1" si="125"/>
        <v>0.70524305555555566</v>
      </c>
      <c r="Y156" s="11">
        <f t="shared" ca="1" si="101"/>
        <v>22</v>
      </c>
      <c r="Z156" s="12">
        <f t="shared" ca="1" si="102"/>
        <v>2.5462962962962961E-4</v>
      </c>
      <c r="AA156" s="12">
        <f t="shared" ca="1" si="126"/>
        <v>0.7054976851851853</v>
      </c>
      <c r="AB156" s="10">
        <f t="shared" ca="1" si="127"/>
        <v>0.7054976851851853</v>
      </c>
      <c r="AC156" s="23">
        <f t="shared" ca="1" si="128"/>
        <v>0</v>
      </c>
      <c r="AD156" s="10">
        <f t="shared" ca="1" si="129"/>
        <v>0.7054976851851853</v>
      </c>
      <c r="AE156" s="9">
        <f t="shared" ca="1" si="103"/>
        <v>35</v>
      </c>
      <c r="AF156" s="10">
        <f t="shared" ca="1" si="104"/>
        <v>4.0509259259259258E-4</v>
      </c>
      <c r="AG156" s="10">
        <f t="shared" ca="1" si="130"/>
        <v>0.70590277777777788</v>
      </c>
      <c r="AH156" s="9" t="s">
        <v>69</v>
      </c>
      <c r="AI156" s="8">
        <f t="shared" ca="1" si="131"/>
        <v>0.70590277777777788</v>
      </c>
      <c r="AJ156" s="23">
        <f t="shared" ca="1" si="132"/>
        <v>0</v>
      </c>
      <c r="AK156" s="8">
        <f t="shared" ca="1" si="136"/>
        <v>0.70590277777777788</v>
      </c>
      <c r="AL156" s="7">
        <f t="shared" ca="1" si="105"/>
        <v>14</v>
      </c>
      <c r="AM156" s="8">
        <f t="shared" ca="1" si="106"/>
        <v>1.6203703703703703E-4</v>
      </c>
      <c r="AN156" s="8">
        <f t="shared" ca="1" si="107"/>
        <v>0.70606481481481487</v>
      </c>
      <c r="AO156" s="7" t="s">
        <v>74</v>
      </c>
      <c r="AP156" s="1">
        <f t="shared" ca="1" si="133"/>
        <v>0</v>
      </c>
      <c r="AQ156" s="1">
        <f t="shared" ca="1" si="94"/>
        <v>1.5162037037037036E-3</v>
      </c>
      <c r="AR156">
        <f t="shared" ca="1" si="108"/>
        <v>1</v>
      </c>
      <c r="AS156" s="33">
        <f t="shared" ca="1" si="134"/>
        <v>0</v>
      </c>
      <c r="AT156" s="33">
        <f t="shared" ca="1" si="109"/>
        <v>1.5162037037037036E-3</v>
      </c>
      <c r="AX156">
        <f t="shared" si="135"/>
        <v>152</v>
      </c>
      <c r="AY156" s="34">
        <v>3.1576448243119939E-5</v>
      </c>
    </row>
    <row r="157" spans="1:51">
      <c r="A157" s="2">
        <f t="shared" ca="1" si="92"/>
        <v>150</v>
      </c>
      <c r="B157" s="1">
        <f t="shared" ca="1" si="95"/>
        <v>1.736111111111111E-3</v>
      </c>
      <c r="C157" s="5">
        <f t="shared" ca="1" si="110"/>
        <v>0.70628472222222238</v>
      </c>
      <c r="D157" s="18">
        <f t="shared" ca="1" si="93"/>
        <v>0.70628472222222238</v>
      </c>
      <c r="E157" s="21">
        <f t="shared" ca="1" si="111"/>
        <v>0</v>
      </c>
      <c r="F157" s="18">
        <f t="shared" ca="1" si="112"/>
        <v>0.70628472222222238</v>
      </c>
      <c r="G157" s="17">
        <f t="shared" ca="1" si="96"/>
        <v>10</v>
      </c>
      <c r="H157" s="18">
        <f t="shared" ca="1" si="113"/>
        <v>1.1574074074074075E-4</v>
      </c>
      <c r="I157" s="18">
        <f t="shared" ca="1" si="114"/>
        <v>0.7064004629629631</v>
      </c>
      <c r="J157" s="16">
        <f t="shared" ca="1" si="115"/>
        <v>0.7064004629629631</v>
      </c>
      <c r="K157" s="23">
        <f t="shared" ca="1" si="116"/>
        <v>0</v>
      </c>
      <c r="L157" s="16">
        <f t="shared" ca="1" si="117"/>
        <v>0.7064004629629631</v>
      </c>
      <c r="M157" s="15">
        <f t="shared" ca="1" si="97"/>
        <v>17</v>
      </c>
      <c r="N157" s="16">
        <f t="shared" ca="1" si="98"/>
        <v>1.9675925925925926E-4</v>
      </c>
      <c r="O157" s="16">
        <f t="shared" ca="1" si="118"/>
        <v>0.70659722222222232</v>
      </c>
      <c r="P157" s="14">
        <f t="shared" ca="1" si="119"/>
        <v>0.70659722222222232</v>
      </c>
      <c r="Q157" s="23">
        <f t="shared" ca="1" si="120"/>
        <v>0</v>
      </c>
      <c r="R157" s="14">
        <f t="shared" ca="1" si="121"/>
        <v>0.70659722222222232</v>
      </c>
      <c r="S157" s="13">
        <f t="shared" ca="1" si="99"/>
        <v>27</v>
      </c>
      <c r="T157" s="14">
        <f t="shared" ca="1" si="100"/>
        <v>3.1250000000000001E-4</v>
      </c>
      <c r="U157" s="14">
        <f t="shared" ca="1" si="122"/>
        <v>0.70690972222222237</v>
      </c>
      <c r="V157" s="12">
        <f t="shared" ca="1" si="123"/>
        <v>0.70690972222222237</v>
      </c>
      <c r="W157" s="23">
        <f t="shared" ca="1" si="124"/>
        <v>0</v>
      </c>
      <c r="X157" s="12">
        <f t="shared" ca="1" si="125"/>
        <v>0.70690972222222237</v>
      </c>
      <c r="Y157" s="11">
        <f t="shared" ca="1" si="101"/>
        <v>30</v>
      </c>
      <c r="Z157" s="12">
        <f t="shared" ca="1" si="102"/>
        <v>3.4722222222222224E-4</v>
      </c>
      <c r="AA157" s="12">
        <f t="shared" ca="1" si="126"/>
        <v>0.70725694444444465</v>
      </c>
      <c r="AB157" s="10">
        <f t="shared" ca="1" si="127"/>
        <v>0.70725694444444465</v>
      </c>
      <c r="AC157" s="23">
        <f t="shared" ca="1" si="128"/>
        <v>0</v>
      </c>
      <c r="AD157" s="10">
        <f t="shared" ca="1" si="129"/>
        <v>0.70725694444444465</v>
      </c>
      <c r="AE157" s="9">
        <f t="shared" ca="1" si="103"/>
        <v>5</v>
      </c>
      <c r="AF157" s="10">
        <f t="shared" ca="1" si="104"/>
        <v>5.7870370370370373E-5</v>
      </c>
      <c r="AG157" s="10">
        <f t="shared" ca="1" si="130"/>
        <v>0.70731481481481506</v>
      </c>
      <c r="AH157" s="9" t="s">
        <v>73</v>
      </c>
      <c r="AI157" s="8">
        <f t="shared" ca="1" si="131"/>
        <v>0.70731481481481506</v>
      </c>
      <c r="AJ157" s="23">
        <f t="shared" ca="1" si="132"/>
        <v>0</v>
      </c>
      <c r="AK157" s="8">
        <f t="shared" ca="1" si="136"/>
        <v>0.70731481481481506</v>
      </c>
      <c r="AL157" s="7">
        <f t="shared" ca="1" si="105"/>
        <v>15</v>
      </c>
      <c r="AM157" s="8">
        <f t="shared" ca="1" si="106"/>
        <v>1.7361111111111112E-4</v>
      </c>
      <c r="AN157" s="8">
        <f t="shared" ca="1" si="107"/>
        <v>0.7074884259259262</v>
      </c>
      <c r="AO157" s="7" t="s">
        <v>74</v>
      </c>
      <c r="AP157" s="1">
        <f t="shared" ca="1" si="133"/>
        <v>0</v>
      </c>
      <c r="AQ157" s="1">
        <f t="shared" ca="1" si="94"/>
        <v>1.2037037037037036E-3</v>
      </c>
      <c r="AR157">
        <f t="shared" ca="1" si="108"/>
        <v>1</v>
      </c>
      <c r="AS157" s="33">
        <f t="shared" ca="1" si="134"/>
        <v>0</v>
      </c>
      <c r="AT157" s="33">
        <f t="shared" ca="1" si="109"/>
        <v>1.2037037037037036E-3</v>
      </c>
      <c r="AX157">
        <f t="shared" si="135"/>
        <v>153</v>
      </c>
      <c r="AY157" s="34">
        <v>4.3946230494454892E-5</v>
      </c>
    </row>
    <row r="158" spans="1:51">
      <c r="A158" s="2">
        <f ca="1">RANDBETWEEN($B$249,$C$249)</f>
        <v>428</v>
      </c>
      <c r="B158" s="1">
        <f t="shared" ca="1" si="95"/>
        <v>4.9537037037037041E-3</v>
      </c>
      <c r="C158" s="5">
        <f t="shared" ca="1" si="110"/>
        <v>0.71123842592592612</v>
      </c>
      <c r="D158" s="18">
        <f t="shared" ca="1" si="93"/>
        <v>0.71123842592592612</v>
      </c>
      <c r="E158" s="21">
        <f t="shared" ca="1" si="111"/>
        <v>0</v>
      </c>
      <c r="F158" s="18">
        <f t="shared" ca="1" si="112"/>
        <v>0.71123842592592612</v>
      </c>
      <c r="G158" s="17">
        <f t="shared" ca="1" si="96"/>
        <v>6</v>
      </c>
      <c r="H158" s="18">
        <f t="shared" ca="1" si="113"/>
        <v>6.9444444444444444E-5</v>
      </c>
      <c r="I158" s="18">
        <f t="shared" ca="1" si="114"/>
        <v>0.71130787037037058</v>
      </c>
      <c r="J158" s="16">
        <f t="shared" ca="1" si="115"/>
        <v>0.71130787037037058</v>
      </c>
      <c r="K158" s="23">
        <f t="shared" ca="1" si="116"/>
        <v>0</v>
      </c>
      <c r="L158" s="16">
        <f t="shared" ca="1" si="117"/>
        <v>0.71130787037037058</v>
      </c>
      <c r="M158" s="15">
        <f t="shared" ca="1" si="97"/>
        <v>31</v>
      </c>
      <c r="N158" s="16">
        <f t="shared" ca="1" si="98"/>
        <v>3.5879629629629629E-4</v>
      </c>
      <c r="O158" s="16">
        <f t="shared" ca="1" si="118"/>
        <v>0.71166666666666689</v>
      </c>
      <c r="P158" s="14">
        <f t="shared" ca="1" si="119"/>
        <v>0.71166666666666689</v>
      </c>
      <c r="Q158" s="23">
        <f t="shared" ca="1" si="120"/>
        <v>0</v>
      </c>
      <c r="R158" s="14">
        <f t="shared" ca="1" si="121"/>
        <v>0.71166666666666689</v>
      </c>
      <c r="S158" s="13">
        <f t="shared" ca="1" si="99"/>
        <v>18</v>
      </c>
      <c r="T158" s="14">
        <f t="shared" ca="1" si="100"/>
        <v>2.0833333333333335E-4</v>
      </c>
      <c r="U158" s="14">
        <f t="shared" ca="1" si="122"/>
        <v>0.71187500000000026</v>
      </c>
      <c r="V158" s="12">
        <f t="shared" ca="1" si="123"/>
        <v>0.71187500000000026</v>
      </c>
      <c r="W158" s="23">
        <f t="shared" ca="1" si="124"/>
        <v>0</v>
      </c>
      <c r="X158" s="12">
        <f t="shared" ca="1" si="125"/>
        <v>0.71187500000000026</v>
      </c>
      <c r="Y158" s="11">
        <f t="shared" ca="1" si="101"/>
        <v>34</v>
      </c>
      <c r="Z158" s="12">
        <f t="shared" ca="1" si="102"/>
        <v>3.9351851851851852E-4</v>
      </c>
      <c r="AA158" s="12">
        <f t="shared" ca="1" si="126"/>
        <v>0.7122685185185188</v>
      </c>
      <c r="AB158" s="10">
        <f t="shared" ca="1" si="127"/>
        <v>0.7122685185185188</v>
      </c>
      <c r="AC158" s="23">
        <f t="shared" ca="1" si="128"/>
        <v>0</v>
      </c>
      <c r="AD158" s="10">
        <f t="shared" ca="1" si="129"/>
        <v>0.7122685185185188</v>
      </c>
      <c r="AE158" s="9">
        <f t="shared" ca="1" si="103"/>
        <v>53</v>
      </c>
      <c r="AF158" s="10">
        <f t="shared" ca="1" si="104"/>
        <v>6.134259259259259E-4</v>
      </c>
      <c r="AG158" s="10">
        <f t="shared" ca="1" si="130"/>
        <v>0.71288194444444475</v>
      </c>
      <c r="AH158" s="9" t="s">
        <v>69</v>
      </c>
      <c r="AI158" s="8">
        <f t="shared" ca="1" si="131"/>
        <v>0.71288194444444475</v>
      </c>
      <c r="AJ158" s="23">
        <f t="shared" ca="1" si="132"/>
        <v>0</v>
      </c>
      <c r="AK158" s="8">
        <f t="shared" ca="1" si="136"/>
        <v>0.71288194444444475</v>
      </c>
      <c r="AL158" s="7">
        <f t="shared" ca="1" si="105"/>
        <v>16</v>
      </c>
      <c r="AM158" s="8">
        <f t="shared" ca="1" si="106"/>
        <v>1.8518518518518518E-4</v>
      </c>
      <c r="AN158" s="8">
        <f t="shared" ca="1" si="107"/>
        <v>0.71306712962962993</v>
      </c>
      <c r="AO158" s="7" t="s">
        <v>74</v>
      </c>
      <c r="AP158" s="1">
        <f t="shared" ca="1" si="133"/>
        <v>0</v>
      </c>
      <c r="AQ158" s="1">
        <f t="shared" ca="1" si="94"/>
        <v>1.8287037037037037E-3</v>
      </c>
      <c r="AR158">
        <f t="shared" ca="1" si="108"/>
        <v>1</v>
      </c>
      <c r="AS158" s="33">
        <f t="shared" ca="1" si="134"/>
        <v>0</v>
      </c>
      <c r="AT158" s="33">
        <f t="shared" ca="1" si="109"/>
        <v>1.8287037037037037E-3</v>
      </c>
      <c r="AX158">
        <f t="shared" si="135"/>
        <v>154</v>
      </c>
      <c r="AY158" s="34">
        <v>3.039655817433575E-5</v>
      </c>
    </row>
    <row r="159" spans="1:51">
      <c r="A159" s="2">
        <f t="shared" ref="A159:A222" ca="1" si="137">RANDBETWEEN($B$249,$C$249)</f>
        <v>305</v>
      </c>
      <c r="B159" s="1">
        <f t="shared" ca="1" si="95"/>
        <v>3.5300925925925925E-3</v>
      </c>
      <c r="C159" s="5">
        <f t="shared" ca="1" si="110"/>
        <v>0.71476851851851875</v>
      </c>
      <c r="D159" s="18">
        <f t="shared" ca="1" si="93"/>
        <v>0.71476851851851875</v>
      </c>
      <c r="E159" s="21">
        <f t="shared" ca="1" si="111"/>
        <v>0</v>
      </c>
      <c r="F159" s="18">
        <f t="shared" ca="1" si="112"/>
        <v>0.71476851851851875</v>
      </c>
      <c r="G159" s="17">
        <f t="shared" ca="1" si="96"/>
        <v>8</v>
      </c>
      <c r="H159" s="18">
        <f t="shared" ca="1" si="113"/>
        <v>9.2592592592592588E-5</v>
      </c>
      <c r="I159" s="18">
        <f t="shared" ca="1" si="114"/>
        <v>0.71486111111111139</v>
      </c>
      <c r="J159" s="16">
        <f t="shared" ca="1" si="115"/>
        <v>0.71486111111111139</v>
      </c>
      <c r="K159" s="23">
        <f t="shared" ca="1" si="116"/>
        <v>0</v>
      </c>
      <c r="L159" s="16">
        <f t="shared" ca="1" si="117"/>
        <v>0.71486111111111139</v>
      </c>
      <c r="M159" s="15">
        <f t="shared" ca="1" si="97"/>
        <v>32</v>
      </c>
      <c r="N159" s="16">
        <f t="shared" ca="1" si="98"/>
        <v>3.7037037037037035E-4</v>
      </c>
      <c r="O159" s="16">
        <f t="shared" ca="1" si="118"/>
        <v>0.71523148148148175</v>
      </c>
      <c r="P159" s="14">
        <f t="shared" ca="1" si="119"/>
        <v>0.71523148148148175</v>
      </c>
      <c r="Q159" s="23">
        <f t="shared" ca="1" si="120"/>
        <v>0</v>
      </c>
      <c r="R159" s="14">
        <f t="shared" ca="1" si="121"/>
        <v>0.71523148148148175</v>
      </c>
      <c r="S159" s="13">
        <f t="shared" ca="1" si="99"/>
        <v>27</v>
      </c>
      <c r="T159" s="14">
        <f t="shared" ca="1" si="100"/>
        <v>3.1250000000000001E-4</v>
      </c>
      <c r="U159" s="14">
        <f t="shared" ca="1" si="122"/>
        <v>0.71554398148148179</v>
      </c>
      <c r="V159" s="12">
        <f t="shared" ca="1" si="123"/>
        <v>0.71554398148148179</v>
      </c>
      <c r="W159" s="23">
        <f t="shared" ca="1" si="124"/>
        <v>0</v>
      </c>
      <c r="X159" s="12">
        <f t="shared" ca="1" si="125"/>
        <v>0.71554398148148179</v>
      </c>
      <c r="Y159" s="11">
        <f t="shared" ca="1" si="101"/>
        <v>37</v>
      </c>
      <c r="Z159" s="12">
        <f t="shared" ca="1" si="102"/>
        <v>4.2824074074074075E-4</v>
      </c>
      <c r="AA159" s="12">
        <f t="shared" ca="1" si="126"/>
        <v>0.71597222222222257</v>
      </c>
      <c r="AB159" s="10">
        <f t="shared" ca="1" si="127"/>
        <v>0.71597222222222257</v>
      </c>
      <c r="AC159" s="23">
        <f t="shared" ca="1" si="128"/>
        <v>0</v>
      </c>
      <c r="AD159" s="10">
        <f t="shared" ca="1" si="129"/>
        <v>0.71597222222222257</v>
      </c>
      <c r="AE159" s="9">
        <f t="shared" ca="1" si="103"/>
        <v>40</v>
      </c>
      <c r="AF159" s="10">
        <f t="shared" ca="1" si="104"/>
        <v>4.6296296296296298E-4</v>
      </c>
      <c r="AG159" s="10">
        <f t="shared" ca="1" si="130"/>
        <v>0.71643518518518556</v>
      </c>
      <c r="AH159" s="9" t="s">
        <v>69</v>
      </c>
      <c r="AI159" s="8">
        <f t="shared" ca="1" si="131"/>
        <v>0.71643518518518556</v>
      </c>
      <c r="AJ159" s="23">
        <f t="shared" ca="1" si="132"/>
        <v>0</v>
      </c>
      <c r="AK159" s="8">
        <f t="shared" ca="1" si="136"/>
        <v>0.71643518518518556</v>
      </c>
      <c r="AL159" s="7">
        <f t="shared" ca="1" si="105"/>
        <v>20</v>
      </c>
      <c r="AM159" s="8">
        <f t="shared" ca="1" si="106"/>
        <v>2.3148148148148149E-4</v>
      </c>
      <c r="AN159" s="8">
        <f t="shared" ca="1" si="107"/>
        <v>0.71666666666666701</v>
      </c>
      <c r="AO159" s="7" t="s">
        <v>74</v>
      </c>
      <c r="AP159" s="1">
        <f t="shared" ca="1" si="133"/>
        <v>0</v>
      </c>
      <c r="AQ159" s="1">
        <f t="shared" ca="1" si="94"/>
        <v>1.8981481481481484E-3</v>
      </c>
      <c r="AR159">
        <f t="shared" ca="1" si="108"/>
        <v>1</v>
      </c>
      <c r="AS159" s="33">
        <f t="shared" ca="1" si="134"/>
        <v>0</v>
      </c>
      <c r="AT159" s="33">
        <f t="shared" ca="1" si="109"/>
        <v>1.8981481481481484E-3</v>
      </c>
      <c r="AX159">
        <f t="shared" si="135"/>
        <v>155</v>
      </c>
      <c r="AY159" s="34">
        <v>2.536943509165586E-5</v>
      </c>
    </row>
    <row r="160" spans="1:51">
      <c r="A160" s="2">
        <f t="shared" ca="1" si="137"/>
        <v>388</v>
      </c>
      <c r="B160" s="1">
        <f t="shared" ca="1" si="95"/>
        <v>4.4907407407407405E-3</v>
      </c>
      <c r="C160" s="5">
        <f t="shared" ca="1" si="110"/>
        <v>0.71925925925925949</v>
      </c>
      <c r="D160" s="18">
        <f t="shared" ca="1" si="93"/>
        <v>0.71925925925925949</v>
      </c>
      <c r="E160" s="21">
        <f t="shared" ca="1" si="111"/>
        <v>0</v>
      </c>
      <c r="F160" s="18">
        <f t="shared" ca="1" si="112"/>
        <v>0.71925925925925949</v>
      </c>
      <c r="G160" s="17">
        <f t="shared" ca="1" si="96"/>
        <v>17</v>
      </c>
      <c r="H160" s="18">
        <f t="shared" ca="1" si="113"/>
        <v>1.9675925925925926E-4</v>
      </c>
      <c r="I160" s="18">
        <f t="shared" ca="1" si="114"/>
        <v>0.7194560185185187</v>
      </c>
      <c r="J160" s="16">
        <f t="shared" ca="1" si="115"/>
        <v>0.7194560185185187</v>
      </c>
      <c r="K160" s="23">
        <f t="shared" ca="1" si="116"/>
        <v>0</v>
      </c>
      <c r="L160" s="16">
        <f t="shared" ca="1" si="117"/>
        <v>0.7194560185185187</v>
      </c>
      <c r="M160" s="15">
        <f t="shared" ca="1" si="97"/>
        <v>27</v>
      </c>
      <c r="N160" s="16">
        <f t="shared" ca="1" si="98"/>
        <v>3.1250000000000001E-4</v>
      </c>
      <c r="O160" s="16">
        <f t="shared" ca="1" si="118"/>
        <v>0.71976851851851875</v>
      </c>
      <c r="P160" s="14">
        <f t="shared" ca="1" si="119"/>
        <v>0.71976851851851875</v>
      </c>
      <c r="Q160" s="23">
        <f t="shared" ca="1" si="120"/>
        <v>0</v>
      </c>
      <c r="R160" s="14">
        <f t="shared" ca="1" si="121"/>
        <v>0.71976851851851875</v>
      </c>
      <c r="S160" s="13">
        <f t="shared" ca="1" si="99"/>
        <v>16</v>
      </c>
      <c r="T160" s="14">
        <f t="shared" ca="1" si="100"/>
        <v>1.8518518518518518E-4</v>
      </c>
      <c r="U160" s="14">
        <f t="shared" ca="1" si="122"/>
        <v>0.71995370370370393</v>
      </c>
      <c r="V160" s="12">
        <f t="shared" ca="1" si="123"/>
        <v>0.71995370370370393</v>
      </c>
      <c r="W160" s="23">
        <f t="shared" ca="1" si="124"/>
        <v>0</v>
      </c>
      <c r="X160" s="12">
        <f t="shared" ca="1" si="125"/>
        <v>0.71995370370370393</v>
      </c>
      <c r="Y160" s="11">
        <f t="shared" ca="1" si="101"/>
        <v>22</v>
      </c>
      <c r="Z160" s="12">
        <f t="shared" ca="1" si="102"/>
        <v>2.5462962962962961E-4</v>
      </c>
      <c r="AA160" s="12">
        <f t="shared" ca="1" si="126"/>
        <v>0.72020833333333356</v>
      </c>
      <c r="AB160" s="10">
        <f t="shared" ca="1" si="127"/>
        <v>0.72020833333333356</v>
      </c>
      <c r="AC160" s="23">
        <f t="shared" ca="1" si="128"/>
        <v>0</v>
      </c>
      <c r="AD160" s="10">
        <f t="shared" ca="1" si="129"/>
        <v>0.72020833333333356</v>
      </c>
      <c r="AE160" s="9">
        <f t="shared" ca="1" si="103"/>
        <v>44</v>
      </c>
      <c r="AF160" s="10">
        <f t="shared" ca="1" si="104"/>
        <v>5.0925925925925921E-4</v>
      </c>
      <c r="AG160" s="10">
        <f t="shared" ca="1" si="130"/>
        <v>0.72071759259259283</v>
      </c>
      <c r="AH160" s="9" t="s">
        <v>69</v>
      </c>
      <c r="AI160" s="8">
        <f t="shared" ca="1" si="131"/>
        <v>0.72071759259259283</v>
      </c>
      <c r="AJ160" s="23">
        <f t="shared" ca="1" si="132"/>
        <v>0</v>
      </c>
      <c r="AK160" s="8">
        <f t="shared" ca="1" si="136"/>
        <v>0.72071759259259283</v>
      </c>
      <c r="AL160" s="7">
        <f t="shared" ca="1" si="105"/>
        <v>24</v>
      </c>
      <c r="AM160" s="8">
        <f t="shared" ca="1" si="106"/>
        <v>2.7777777777777778E-4</v>
      </c>
      <c r="AN160" s="8">
        <f t="shared" ca="1" si="107"/>
        <v>0.72099537037037065</v>
      </c>
      <c r="AO160" s="7" t="s">
        <v>74</v>
      </c>
      <c r="AP160" s="1">
        <f t="shared" ca="1" si="133"/>
        <v>0</v>
      </c>
      <c r="AQ160" s="1">
        <f t="shared" ca="1" si="94"/>
        <v>1.736111111111111E-3</v>
      </c>
      <c r="AR160">
        <f t="shared" ca="1" si="108"/>
        <v>1</v>
      </c>
      <c r="AS160" s="33">
        <f t="shared" ca="1" si="134"/>
        <v>0</v>
      </c>
      <c r="AT160" s="33">
        <f t="shared" ca="1" si="109"/>
        <v>1.736111111111111E-3</v>
      </c>
      <c r="AX160">
        <f t="shared" si="135"/>
        <v>156</v>
      </c>
      <c r="AY160" s="34">
        <v>5.8156857352406419E-5</v>
      </c>
    </row>
    <row r="161" spans="1:51">
      <c r="A161" s="2">
        <f t="shared" ca="1" si="137"/>
        <v>405</v>
      </c>
      <c r="B161" s="1">
        <f t="shared" ca="1" si="95"/>
        <v>4.6874999999999998E-3</v>
      </c>
      <c r="C161" s="5">
        <f t="shared" ca="1" si="110"/>
        <v>0.72394675925925944</v>
      </c>
      <c r="D161" s="18">
        <f t="shared" ca="1" si="93"/>
        <v>0.72394675925925944</v>
      </c>
      <c r="E161" s="21">
        <f t="shared" ca="1" si="111"/>
        <v>0</v>
      </c>
      <c r="F161" s="18">
        <f t="shared" ca="1" si="112"/>
        <v>0.72394675925925944</v>
      </c>
      <c r="G161" s="17">
        <f t="shared" ca="1" si="96"/>
        <v>13</v>
      </c>
      <c r="H161" s="18">
        <f t="shared" ca="1" si="113"/>
        <v>1.5046296296296297E-4</v>
      </c>
      <c r="I161" s="18">
        <f t="shared" ca="1" si="114"/>
        <v>0.72409722222222239</v>
      </c>
      <c r="J161" s="16">
        <f t="shared" ca="1" si="115"/>
        <v>0.72409722222222239</v>
      </c>
      <c r="K161" s="23">
        <f t="shared" ca="1" si="116"/>
        <v>0</v>
      </c>
      <c r="L161" s="16">
        <f t="shared" ca="1" si="117"/>
        <v>0.72409722222222239</v>
      </c>
      <c r="M161" s="15">
        <f t="shared" ca="1" si="97"/>
        <v>22</v>
      </c>
      <c r="N161" s="16">
        <f t="shared" ca="1" si="98"/>
        <v>2.5462962962962961E-4</v>
      </c>
      <c r="O161" s="16">
        <f t="shared" ca="1" si="118"/>
        <v>0.72435185185185202</v>
      </c>
      <c r="P161" s="14">
        <f t="shared" ca="1" si="119"/>
        <v>0.72435185185185202</v>
      </c>
      <c r="Q161" s="23">
        <f t="shared" ca="1" si="120"/>
        <v>0</v>
      </c>
      <c r="R161" s="14">
        <f t="shared" ca="1" si="121"/>
        <v>0.72435185185185202</v>
      </c>
      <c r="S161" s="13">
        <f t="shared" ca="1" si="99"/>
        <v>18</v>
      </c>
      <c r="T161" s="14">
        <f t="shared" ca="1" si="100"/>
        <v>2.0833333333333335E-4</v>
      </c>
      <c r="U161" s="14">
        <f t="shared" ca="1" si="122"/>
        <v>0.72456018518518539</v>
      </c>
      <c r="V161" s="12">
        <f t="shared" ca="1" si="123"/>
        <v>0.72456018518518539</v>
      </c>
      <c r="W161" s="23">
        <f t="shared" ca="1" si="124"/>
        <v>0</v>
      </c>
      <c r="X161" s="12">
        <f t="shared" ca="1" si="125"/>
        <v>0.72456018518518539</v>
      </c>
      <c r="Y161" s="11">
        <f t="shared" ca="1" si="101"/>
        <v>42</v>
      </c>
      <c r="Z161" s="12">
        <f t="shared" ca="1" si="102"/>
        <v>4.861111111111111E-4</v>
      </c>
      <c r="AA161" s="12">
        <f t="shared" ca="1" si="126"/>
        <v>0.72504629629629647</v>
      </c>
      <c r="AB161" s="10">
        <f t="shared" ca="1" si="127"/>
        <v>0.72504629629629647</v>
      </c>
      <c r="AC161" s="23">
        <f t="shared" ca="1" si="128"/>
        <v>0</v>
      </c>
      <c r="AD161" s="10">
        <f t="shared" ca="1" si="129"/>
        <v>0.72504629629629647</v>
      </c>
      <c r="AE161" s="9">
        <f t="shared" ca="1" si="103"/>
        <v>53</v>
      </c>
      <c r="AF161" s="10">
        <f t="shared" ca="1" si="104"/>
        <v>6.134259259259259E-4</v>
      </c>
      <c r="AG161" s="10">
        <f t="shared" ca="1" si="130"/>
        <v>0.72565972222222241</v>
      </c>
      <c r="AH161" s="9" t="s">
        <v>69</v>
      </c>
      <c r="AI161" s="8">
        <f t="shared" ca="1" si="131"/>
        <v>0.72565972222222241</v>
      </c>
      <c r="AJ161" s="23">
        <f t="shared" ca="1" si="132"/>
        <v>0</v>
      </c>
      <c r="AK161" s="8">
        <f t="shared" ca="1" si="136"/>
        <v>0.72565972222222241</v>
      </c>
      <c r="AL161" s="7">
        <f t="shared" ca="1" si="105"/>
        <v>26</v>
      </c>
      <c r="AM161" s="8">
        <f t="shared" ca="1" si="106"/>
        <v>3.0092592592592595E-4</v>
      </c>
      <c r="AN161" s="8">
        <f t="shared" ca="1" si="107"/>
        <v>0.72596064814814831</v>
      </c>
      <c r="AO161" s="7" t="s">
        <v>74</v>
      </c>
      <c r="AP161" s="1">
        <f t="shared" ca="1" si="133"/>
        <v>0</v>
      </c>
      <c r="AQ161" s="1">
        <f t="shared" ca="1" si="94"/>
        <v>2.0138888888888888E-3</v>
      </c>
      <c r="AR161">
        <f t="shared" ca="1" si="108"/>
        <v>1</v>
      </c>
      <c r="AS161" s="33">
        <f t="shared" ca="1" si="134"/>
        <v>0</v>
      </c>
      <c r="AT161" s="33">
        <f t="shared" ca="1" si="109"/>
        <v>2.0138888888888888E-3</v>
      </c>
      <c r="AX161">
        <f t="shared" si="135"/>
        <v>157</v>
      </c>
      <c r="AY161" s="34">
        <v>6.2240173847321711E-5</v>
      </c>
    </row>
    <row r="162" spans="1:51">
      <c r="A162" s="2">
        <f t="shared" ca="1" si="137"/>
        <v>234</v>
      </c>
      <c r="B162" s="1">
        <f t="shared" ca="1" si="95"/>
        <v>2.7083333333333334E-3</v>
      </c>
      <c r="C162" s="5">
        <f t="shared" ca="1" si="110"/>
        <v>0.72665509259259276</v>
      </c>
      <c r="D162" s="18">
        <f t="shared" ca="1" si="93"/>
        <v>0.72665509259259276</v>
      </c>
      <c r="E162" s="21">
        <f t="shared" ca="1" si="111"/>
        <v>0</v>
      </c>
      <c r="F162" s="18">
        <f t="shared" ca="1" si="112"/>
        <v>0.72665509259259276</v>
      </c>
      <c r="G162" s="17">
        <f t="shared" ca="1" si="96"/>
        <v>12</v>
      </c>
      <c r="H162" s="18">
        <f t="shared" ca="1" si="113"/>
        <v>1.3888888888888889E-4</v>
      </c>
      <c r="I162" s="18">
        <f t="shared" ca="1" si="114"/>
        <v>0.72679398148148167</v>
      </c>
      <c r="J162" s="16">
        <f t="shared" ca="1" si="115"/>
        <v>0.72679398148148167</v>
      </c>
      <c r="K162" s="23">
        <f t="shared" ca="1" si="116"/>
        <v>0</v>
      </c>
      <c r="L162" s="16">
        <f t="shared" ca="1" si="117"/>
        <v>0.72679398148148167</v>
      </c>
      <c r="M162" s="15">
        <f t="shared" ca="1" si="97"/>
        <v>20</v>
      </c>
      <c r="N162" s="16">
        <f t="shared" ca="1" si="98"/>
        <v>2.3148148148148149E-4</v>
      </c>
      <c r="O162" s="16">
        <f t="shared" ca="1" si="118"/>
        <v>0.72702546296296311</v>
      </c>
      <c r="P162" s="14">
        <f t="shared" ca="1" si="119"/>
        <v>0.72702546296296311</v>
      </c>
      <c r="Q162" s="23">
        <f t="shared" ca="1" si="120"/>
        <v>0</v>
      </c>
      <c r="R162" s="14">
        <f t="shared" ca="1" si="121"/>
        <v>0.72702546296296311</v>
      </c>
      <c r="S162" s="13">
        <f t="shared" ca="1" si="99"/>
        <v>17</v>
      </c>
      <c r="T162" s="14">
        <f t="shared" ca="1" si="100"/>
        <v>1.9675925925925926E-4</v>
      </c>
      <c r="U162" s="14">
        <f t="shared" ca="1" si="122"/>
        <v>0.72722222222222233</v>
      </c>
      <c r="V162" s="12">
        <f t="shared" ca="1" si="123"/>
        <v>0.72722222222222233</v>
      </c>
      <c r="W162" s="23">
        <f t="shared" ca="1" si="124"/>
        <v>0</v>
      </c>
      <c r="X162" s="12">
        <f t="shared" ca="1" si="125"/>
        <v>0.72722222222222233</v>
      </c>
      <c r="Y162" s="11">
        <f t="shared" ca="1" si="101"/>
        <v>23</v>
      </c>
      <c r="Z162" s="12">
        <f t="shared" ca="1" si="102"/>
        <v>2.6620370370370372E-4</v>
      </c>
      <c r="AA162" s="12">
        <f t="shared" ca="1" si="126"/>
        <v>0.727488425925926</v>
      </c>
      <c r="AB162" s="10">
        <f t="shared" ca="1" si="127"/>
        <v>0.727488425925926</v>
      </c>
      <c r="AC162" s="23">
        <f t="shared" ca="1" si="128"/>
        <v>0</v>
      </c>
      <c r="AD162" s="10">
        <f t="shared" ca="1" si="129"/>
        <v>0.727488425925926</v>
      </c>
      <c r="AE162" s="9">
        <f t="shared" ca="1" si="103"/>
        <v>50</v>
      </c>
      <c r="AF162" s="10">
        <f t="shared" ca="1" si="104"/>
        <v>5.7870370370370367E-4</v>
      </c>
      <c r="AG162" s="10">
        <f t="shared" ca="1" si="130"/>
        <v>0.72806712962962972</v>
      </c>
      <c r="AH162" s="9" t="s">
        <v>75</v>
      </c>
      <c r="AI162" s="8">
        <f t="shared" ca="1" si="131"/>
        <v>0.72806712962962972</v>
      </c>
      <c r="AJ162" s="23">
        <f t="shared" ca="1" si="132"/>
        <v>0</v>
      </c>
      <c r="AK162" s="8">
        <f t="shared" ca="1" si="136"/>
        <v>0.72806712962962972</v>
      </c>
      <c r="AL162" s="7">
        <f t="shared" ca="1" si="105"/>
        <v>28</v>
      </c>
      <c r="AM162" s="8">
        <f t="shared" ca="1" si="106"/>
        <v>3.2407407407407406E-4</v>
      </c>
      <c r="AN162" s="8">
        <f t="shared" ca="1" si="107"/>
        <v>0.7283912037037038</v>
      </c>
      <c r="AO162" s="7" t="s">
        <v>74</v>
      </c>
      <c r="AP162" s="1">
        <f t="shared" ca="1" si="133"/>
        <v>0</v>
      </c>
      <c r="AQ162" s="1">
        <f t="shared" ca="1" si="94"/>
        <v>1.736111111111111E-3</v>
      </c>
      <c r="AR162">
        <f t="shared" ca="1" si="108"/>
        <v>1</v>
      </c>
      <c r="AS162" s="33">
        <f t="shared" ca="1" si="134"/>
        <v>0</v>
      </c>
      <c r="AT162" s="33">
        <f t="shared" ca="1" si="109"/>
        <v>1.736111111111111E-3</v>
      </c>
      <c r="AX162">
        <f t="shared" si="135"/>
        <v>158</v>
      </c>
      <c r="AY162" s="34">
        <v>2.4506330309905098E-5</v>
      </c>
    </row>
    <row r="163" spans="1:51">
      <c r="A163" s="2">
        <f t="shared" ca="1" si="137"/>
        <v>379</v>
      </c>
      <c r="B163" s="1">
        <f t="shared" ca="1" si="95"/>
        <v>4.386574074074074E-3</v>
      </c>
      <c r="C163" s="5">
        <f t="shared" ca="1" si="110"/>
        <v>0.73104166666666681</v>
      </c>
      <c r="D163" s="18">
        <f t="shared" ca="1" si="93"/>
        <v>0.73104166666666681</v>
      </c>
      <c r="E163" s="21">
        <f t="shared" ca="1" si="111"/>
        <v>0</v>
      </c>
      <c r="F163" s="18">
        <f t="shared" ca="1" si="112"/>
        <v>0.73104166666666681</v>
      </c>
      <c r="G163" s="17">
        <f t="shared" ca="1" si="96"/>
        <v>7</v>
      </c>
      <c r="H163" s="18">
        <f t="shared" ca="1" si="113"/>
        <v>8.1018518518518516E-5</v>
      </c>
      <c r="I163" s="18">
        <f t="shared" ca="1" si="114"/>
        <v>0.73112268518518531</v>
      </c>
      <c r="J163" s="16">
        <f t="shared" ca="1" si="115"/>
        <v>0.73112268518518531</v>
      </c>
      <c r="K163" s="23">
        <f t="shared" ca="1" si="116"/>
        <v>0</v>
      </c>
      <c r="L163" s="16">
        <f t="shared" ca="1" si="117"/>
        <v>0.73112268518518531</v>
      </c>
      <c r="M163" s="15">
        <f t="shared" ca="1" si="97"/>
        <v>27</v>
      </c>
      <c r="N163" s="16">
        <f t="shared" ca="1" si="98"/>
        <v>3.1250000000000001E-4</v>
      </c>
      <c r="O163" s="16">
        <f t="shared" ca="1" si="118"/>
        <v>0.73143518518518535</v>
      </c>
      <c r="P163" s="14">
        <f t="shared" ca="1" si="119"/>
        <v>0.73143518518518535</v>
      </c>
      <c r="Q163" s="23">
        <f t="shared" ca="1" si="120"/>
        <v>0</v>
      </c>
      <c r="R163" s="14">
        <f t="shared" ca="1" si="121"/>
        <v>0.73143518518518535</v>
      </c>
      <c r="S163" s="13">
        <f t="shared" ca="1" si="99"/>
        <v>11</v>
      </c>
      <c r="T163" s="14">
        <f t="shared" ca="1" si="100"/>
        <v>1.273148148148148E-4</v>
      </c>
      <c r="U163" s="14">
        <f t="shared" ca="1" si="122"/>
        <v>0.73156250000000012</v>
      </c>
      <c r="V163" s="12">
        <f t="shared" ca="1" si="123"/>
        <v>0.73156250000000012</v>
      </c>
      <c r="W163" s="23">
        <f t="shared" ca="1" si="124"/>
        <v>0</v>
      </c>
      <c r="X163" s="12">
        <f t="shared" ca="1" si="125"/>
        <v>0.73156250000000012</v>
      </c>
      <c r="Y163" s="11">
        <f t="shared" ca="1" si="101"/>
        <v>24</v>
      </c>
      <c r="Z163" s="12">
        <f t="shared" ca="1" si="102"/>
        <v>2.7777777777777778E-4</v>
      </c>
      <c r="AA163" s="12">
        <f t="shared" ca="1" si="126"/>
        <v>0.73184027777777794</v>
      </c>
      <c r="AB163" s="10">
        <f t="shared" ca="1" si="127"/>
        <v>0.73184027777777794</v>
      </c>
      <c r="AC163" s="23">
        <f t="shared" ca="1" si="128"/>
        <v>0</v>
      </c>
      <c r="AD163" s="10">
        <f t="shared" ca="1" si="129"/>
        <v>0.73184027777777794</v>
      </c>
      <c r="AE163" s="9">
        <f t="shared" ca="1" si="103"/>
        <v>10</v>
      </c>
      <c r="AF163" s="10">
        <f t="shared" ca="1" si="104"/>
        <v>1.1574074074074075E-4</v>
      </c>
      <c r="AG163" s="10">
        <f t="shared" ca="1" si="130"/>
        <v>0.73195601851851866</v>
      </c>
      <c r="AH163" s="9" t="s">
        <v>73</v>
      </c>
      <c r="AI163" s="8">
        <f t="shared" ca="1" si="131"/>
        <v>0.73195601851851866</v>
      </c>
      <c r="AJ163" s="23">
        <f t="shared" ca="1" si="132"/>
        <v>0</v>
      </c>
      <c r="AK163" s="8">
        <f t="shared" ca="1" si="136"/>
        <v>0.73195601851851866</v>
      </c>
      <c r="AL163" s="7">
        <f t="shared" ca="1" si="105"/>
        <v>23</v>
      </c>
      <c r="AM163" s="8">
        <f t="shared" ca="1" si="106"/>
        <v>2.6620370370370372E-4</v>
      </c>
      <c r="AN163" s="8">
        <f t="shared" ca="1" si="107"/>
        <v>0.73222222222222233</v>
      </c>
      <c r="AO163" s="7" t="s">
        <v>74</v>
      </c>
      <c r="AP163" s="1">
        <f t="shared" ca="1" si="133"/>
        <v>0</v>
      </c>
      <c r="AQ163" s="1">
        <f t="shared" ca="1" si="94"/>
        <v>1.1805555555555556E-3</v>
      </c>
      <c r="AR163">
        <f t="shared" ca="1" si="108"/>
        <v>1</v>
      </c>
      <c r="AS163" s="33">
        <f t="shared" ca="1" si="134"/>
        <v>0</v>
      </c>
      <c r="AT163" s="33">
        <f t="shared" ca="1" si="109"/>
        <v>1.1805555555555556E-3</v>
      </c>
      <c r="AX163">
        <f t="shared" si="135"/>
        <v>159</v>
      </c>
      <c r="AY163" s="34">
        <v>4.753008084225993E-5</v>
      </c>
    </row>
    <row r="164" spans="1:51">
      <c r="A164" s="2">
        <f t="shared" ca="1" si="137"/>
        <v>229</v>
      </c>
      <c r="B164" s="1">
        <f t="shared" ca="1" si="95"/>
        <v>2.650462962962963E-3</v>
      </c>
      <c r="C164" s="5">
        <f t="shared" ca="1" si="110"/>
        <v>0.73369212962962982</v>
      </c>
      <c r="D164" s="18">
        <f t="shared" ca="1" si="93"/>
        <v>0.73369212962962982</v>
      </c>
      <c r="E164" s="21">
        <f t="shared" ca="1" si="111"/>
        <v>0</v>
      </c>
      <c r="F164" s="18">
        <f t="shared" ca="1" si="112"/>
        <v>0.73369212962962982</v>
      </c>
      <c r="G164" s="17">
        <f t="shared" ca="1" si="96"/>
        <v>15</v>
      </c>
      <c r="H164" s="18">
        <f t="shared" ca="1" si="113"/>
        <v>1.7361111111111112E-4</v>
      </c>
      <c r="I164" s="18">
        <f t="shared" ca="1" si="114"/>
        <v>0.73386574074074096</v>
      </c>
      <c r="J164" s="16">
        <f t="shared" ca="1" si="115"/>
        <v>0.73386574074074096</v>
      </c>
      <c r="K164" s="23">
        <f t="shared" ca="1" si="116"/>
        <v>0</v>
      </c>
      <c r="L164" s="16">
        <f t="shared" ca="1" si="117"/>
        <v>0.73386574074074096</v>
      </c>
      <c r="M164" s="15">
        <f t="shared" ca="1" si="97"/>
        <v>10</v>
      </c>
      <c r="N164" s="16">
        <f t="shared" ca="1" si="98"/>
        <v>1.1574074074074075E-4</v>
      </c>
      <c r="O164" s="16">
        <f t="shared" ca="1" si="118"/>
        <v>0.73398148148148168</v>
      </c>
      <c r="P164" s="14">
        <f t="shared" ca="1" si="119"/>
        <v>0.73398148148148168</v>
      </c>
      <c r="Q164" s="23">
        <f t="shared" ca="1" si="120"/>
        <v>0</v>
      </c>
      <c r="R164" s="14">
        <f t="shared" ca="1" si="121"/>
        <v>0.73398148148148168</v>
      </c>
      <c r="S164" s="13">
        <f t="shared" ca="1" si="99"/>
        <v>16</v>
      </c>
      <c r="T164" s="14">
        <f t="shared" ca="1" si="100"/>
        <v>1.8518518518518518E-4</v>
      </c>
      <c r="U164" s="14">
        <f t="shared" ca="1" si="122"/>
        <v>0.73416666666666686</v>
      </c>
      <c r="V164" s="12">
        <f t="shared" ca="1" si="123"/>
        <v>0.73416666666666686</v>
      </c>
      <c r="W164" s="23">
        <f t="shared" ca="1" si="124"/>
        <v>0</v>
      </c>
      <c r="X164" s="12">
        <f t="shared" ca="1" si="125"/>
        <v>0.73416666666666686</v>
      </c>
      <c r="Y164" s="11">
        <f t="shared" ca="1" si="101"/>
        <v>24</v>
      </c>
      <c r="Z164" s="12">
        <f t="shared" ca="1" si="102"/>
        <v>2.7777777777777778E-4</v>
      </c>
      <c r="AA164" s="12">
        <f t="shared" ca="1" si="126"/>
        <v>0.73444444444444468</v>
      </c>
      <c r="AB164" s="10">
        <f t="shared" ca="1" si="127"/>
        <v>0.73444444444444468</v>
      </c>
      <c r="AC164" s="23">
        <f t="shared" ca="1" si="128"/>
        <v>0</v>
      </c>
      <c r="AD164" s="10">
        <f t="shared" ca="1" si="129"/>
        <v>0.73444444444444468</v>
      </c>
      <c r="AE164" s="9">
        <f t="shared" ca="1" si="103"/>
        <v>50</v>
      </c>
      <c r="AF164" s="10">
        <f t="shared" ca="1" si="104"/>
        <v>5.7870370370370367E-4</v>
      </c>
      <c r="AG164" s="10">
        <f t="shared" ca="1" si="130"/>
        <v>0.7350231481481484</v>
      </c>
      <c r="AH164" s="9" t="s">
        <v>69</v>
      </c>
      <c r="AI164" s="8">
        <f t="shared" ca="1" si="131"/>
        <v>0.7350231481481484</v>
      </c>
      <c r="AJ164" s="23">
        <f t="shared" ca="1" si="132"/>
        <v>0</v>
      </c>
      <c r="AK164" s="8">
        <f t="shared" ca="1" si="136"/>
        <v>0.7350231481481484</v>
      </c>
      <c r="AL164" s="7">
        <f t="shared" ca="1" si="105"/>
        <v>23</v>
      </c>
      <c r="AM164" s="8">
        <f t="shared" ca="1" si="106"/>
        <v>2.6620370370370372E-4</v>
      </c>
      <c r="AN164" s="8">
        <f t="shared" ca="1" si="107"/>
        <v>0.73528935185185207</v>
      </c>
      <c r="AO164" s="7" t="s">
        <v>74</v>
      </c>
      <c r="AP164" s="1">
        <f t="shared" ca="1" si="133"/>
        <v>0</v>
      </c>
      <c r="AQ164" s="1">
        <f t="shared" ca="1" si="94"/>
        <v>1.5972222222222221E-3</v>
      </c>
      <c r="AR164">
        <f t="shared" ca="1" si="108"/>
        <v>1</v>
      </c>
      <c r="AS164" s="33">
        <f t="shared" ca="1" si="134"/>
        <v>0</v>
      </c>
      <c r="AT164" s="33">
        <f t="shared" ca="1" si="109"/>
        <v>1.5972222222222221E-3</v>
      </c>
      <c r="AX164">
        <f t="shared" si="135"/>
        <v>160</v>
      </c>
      <c r="AY164" s="34">
        <v>5.9624017957355286E-5</v>
      </c>
    </row>
    <row r="165" spans="1:51">
      <c r="A165" s="2">
        <f t="shared" ca="1" si="137"/>
        <v>230</v>
      </c>
      <c r="B165" s="1">
        <f t="shared" ca="1" si="95"/>
        <v>2.662037037037037E-3</v>
      </c>
      <c r="C165" s="5">
        <f t="shared" ca="1" si="110"/>
        <v>0.73635416666666687</v>
      </c>
      <c r="D165" s="18">
        <f t="shared" ca="1" si="93"/>
        <v>0.73635416666666687</v>
      </c>
      <c r="E165" s="21">
        <f t="shared" ca="1" si="111"/>
        <v>0</v>
      </c>
      <c r="F165" s="18">
        <f t="shared" ca="1" si="112"/>
        <v>0.73635416666666687</v>
      </c>
      <c r="G165" s="17">
        <f t="shared" ca="1" si="96"/>
        <v>17</v>
      </c>
      <c r="H165" s="18">
        <f t="shared" ca="1" si="113"/>
        <v>1.9675925925925926E-4</v>
      </c>
      <c r="I165" s="18">
        <f t="shared" ca="1" si="114"/>
        <v>0.73655092592592608</v>
      </c>
      <c r="J165" s="16">
        <f t="shared" ca="1" si="115"/>
        <v>0.73655092592592608</v>
      </c>
      <c r="K165" s="23">
        <f t="shared" ca="1" si="116"/>
        <v>0</v>
      </c>
      <c r="L165" s="16">
        <f t="shared" ca="1" si="117"/>
        <v>0.73655092592592608</v>
      </c>
      <c r="M165" s="15">
        <f t="shared" ca="1" si="97"/>
        <v>9</v>
      </c>
      <c r="N165" s="16">
        <f t="shared" ca="1" si="98"/>
        <v>1.0416666666666667E-4</v>
      </c>
      <c r="O165" s="16">
        <f t="shared" ca="1" si="118"/>
        <v>0.73665509259259276</v>
      </c>
      <c r="P165" s="14">
        <f t="shared" ca="1" si="119"/>
        <v>0.73665509259259276</v>
      </c>
      <c r="Q165" s="23">
        <f t="shared" ca="1" si="120"/>
        <v>0</v>
      </c>
      <c r="R165" s="14">
        <f t="shared" ca="1" si="121"/>
        <v>0.73665509259259276</v>
      </c>
      <c r="S165" s="13">
        <f t="shared" ca="1" si="99"/>
        <v>11</v>
      </c>
      <c r="T165" s="14">
        <f t="shared" ca="1" si="100"/>
        <v>1.273148148148148E-4</v>
      </c>
      <c r="U165" s="14">
        <f t="shared" ca="1" si="122"/>
        <v>0.73678240740740752</v>
      </c>
      <c r="V165" s="12">
        <f t="shared" ca="1" si="123"/>
        <v>0.73678240740740752</v>
      </c>
      <c r="W165" s="23">
        <f t="shared" ca="1" si="124"/>
        <v>0</v>
      </c>
      <c r="X165" s="12">
        <f t="shared" ca="1" si="125"/>
        <v>0.73678240740740752</v>
      </c>
      <c r="Y165" s="11">
        <f t="shared" ca="1" si="101"/>
        <v>25</v>
      </c>
      <c r="Z165" s="12">
        <f t="shared" ca="1" si="102"/>
        <v>2.8935185185185184E-4</v>
      </c>
      <c r="AA165" s="12">
        <f t="shared" ca="1" si="126"/>
        <v>0.73707175925925938</v>
      </c>
      <c r="AB165" s="10">
        <f t="shared" ca="1" si="127"/>
        <v>0.73707175925925938</v>
      </c>
      <c r="AC165" s="23">
        <f t="shared" ca="1" si="128"/>
        <v>0</v>
      </c>
      <c r="AD165" s="10">
        <f t="shared" ca="1" si="129"/>
        <v>0.73707175925925938</v>
      </c>
      <c r="AE165" s="9">
        <f t="shared" ca="1" si="103"/>
        <v>16</v>
      </c>
      <c r="AF165" s="10">
        <f t="shared" ca="1" si="104"/>
        <v>1.8518518518518518E-4</v>
      </c>
      <c r="AG165" s="10">
        <f t="shared" ca="1" si="130"/>
        <v>0.73725694444444456</v>
      </c>
      <c r="AH165" s="9" t="s">
        <v>73</v>
      </c>
      <c r="AI165" s="8">
        <f t="shared" ca="1" si="131"/>
        <v>0.73725694444444456</v>
      </c>
      <c r="AJ165" s="23">
        <f t="shared" ca="1" si="132"/>
        <v>0</v>
      </c>
      <c r="AK165" s="8">
        <f t="shared" ca="1" si="136"/>
        <v>0.73725694444444456</v>
      </c>
      <c r="AL165" s="7">
        <f t="shared" ca="1" si="105"/>
        <v>22</v>
      </c>
      <c r="AM165" s="8">
        <f t="shared" ca="1" si="106"/>
        <v>2.5462962962962961E-4</v>
      </c>
      <c r="AN165" s="8">
        <f t="shared" ca="1" si="107"/>
        <v>0.73751157407407419</v>
      </c>
      <c r="AO165" s="7" t="s">
        <v>74</v>
      </c>
      <c r="AP165" s="1">
        <f t="shared" ca="1" si="133"/>
        <v>0</v>
      </c>
      <c r="AQ165" s="1">
        <f t="shared" ca="1" si="94"/>
        <v>1.1574074074074073E-3</v>
      </c>
      <c r="AR165">
        <f t="shared" ca="1" si="108"/>
        <v>1</v>
      </c>
      <c r="AS165" s="33">
        <f t="shared" ca="1" si="134"/>
        <v>0</v>
      </c>
      <c r="AT165" s="33">
        <f t="shared" ca="1" si="109"/>
        <v>1.1574074074074073E-3</v>
      </c>
      <c r="AX165">
        <f t="shared" si="135"/>
        <v>161</v>
      </c>
      <c r="AY165" s="34">
        <v>3.1697841057136823E-5</v>
      </c>
    </row>
    <row r="166" spans="1:51">
      <c r="A166" s="2">
        <f t="shared" ca="1" si="137"/>
        <v>429</v>
      </c>
      <c r="B166" s="1">
        <f t="shared" ca="1" si="95"/>
        <v>4.9652777777777777E-3</v>
      </c>
      <c r="C166" s="5">
        <f t="shared" ca="1" si="110"/>
        <v>0.74131944444444464</v>
      </c>
      <c r="D166" s="18">
        <f t="shared" ca="1" si="93"/>
        <v>0.74131944444444464</v>
      </c>
      <c r="E166" s="21">
        <f t="shared" ca="1" si="111"/>
        <v>0</v>
      </c>
      <c r="F166" s="18">
        <f t="shared" ca="1" si="112"/>
        <v>0.74131944444444464</v>
      </c>
      <c r="G166" s="17">
        <f t="shared" ca="1" si="96"/>
        <v>6</v>
      </c>
      <c r="H166" s="18">
        <f t="shared" ca="1" si="113"/>
        <v>6.9444444444444444E-5</v>
      </c>
      <c r="I166" s="18">
        <f t="shared" ca="1" si="114"/>
        <v>0.7413888888888891</v>
      </c>
      <c r="J166" s="16">
        <f t="shared" ca="1" si="115"/>
        <v>0.7413888888888891</v>
      </c>
      <c r="K166" s="23">
        <f t="shared" ca="1" si="116"/>
        <v>0</v>
      </c>
      <c r="L166" s="16">
        <f t="shared" ca="1" si="117"/>
        <v>0.7413888888888891</v>
      </c>
      <c r="M166" s="15">
        <f t="shared" ca="1" si="97"/>
        <v>31</v>
      </c>
      <c r="N166" s="16">
        <f t="shared" ca="1" si="98"/>
        <v>3.5879629629629629E-4</v>
      </c>
      <c r="O166" s="16">
        <f t="shared" ca="1" si="118"/>
        <v>0.74174768518518541</v>
      </c>
      <c r="P166" s="14">
        <f t="shared" ca="1" si="119"/>
        <v>0.74174768518518541</v>
      </c>
      <c r="Q166" s="23">
        <f t="shared" ca="1" si="120"/>
        <v>0</v>
      </c>
      <c r="R166" s="14">
        <f t="shared" ca="1" si="121"/>
        <v>0.74174768518518541</v>
      </c>
      <c r="S166" s="13">
        <f t="shared" ca="1" si="99"/>
        <v>19</v>
      </c>
      <c r="T166" s="14">
        <f t="shared" ca="1" si="100"/>
        <v>2.199074074074074E-4</v>
      </c>
      <c r="U166" s="14">
        <f t="shared" ca="1" si="122"/>
        <v>0.74196759259259282</v>
      </c>
      <c r="V166" s="12">
        <f t="shared" ca="1" si="123"/>
        <v>0.74196759259259282</v>
      </c>
      <c r="W166" s="23">
        <f t="shared" ca="1" si="124"/>
        <v>0</v>
      </c>
      <c r="X166" s="12">
        <f t="shared" ca="1" si="125"/>
        <v>0.74196759259259282</v>
      </c>
      <c r="Y166" s="11">
        <f t="shared" ca="1" si="101"/>
        <v>35</v>
      </c>
      <c r="Z166" s="12">
        <f t="shared" ca="1" si="102"/>
        <v>4.0509259259259258E-4</v>
      </c>
      <c r="AA166" s="12">
        <f t="shared" ca="1" si="126"/>
        <v>0.7423726851851854</v>
      </c>
      <c r="AB166" s="10">
        <f t="shared" ca="1" si="127"/>
        <v>0.7423726851851854</v>
      </c>
      <c r="AC166" s="23">
        <f t="shared" ca="1" si="128"/>
        <v>0</v>
      </c>
      <c r="AD166" s="10">
        <f t="shared" ca="1" si="129"/>
        <v>0.7423726851851854</v>
      </c>
      <c r="AE166" s="9">
        <f t="shared" ca="1" si="103"/>
        <v>34</v>
      </c>
      <c r="AF166" s="10">
        <f t="shared" ca="1" si="104"/>
        <v>3.9351851851851852E-4</v>
      </c>
      <c r="AG166" s="10">
        <f t="shared" ca="1" si="130"/>
        <v>0.74276620370370394</v>
      </c>
      <c r="AH166" s="9" t="s">
        <v>69</v>
      </c>
      <c r="AI166" s="8">
        <f t="shared" ca="1" si="131"/>
        <v>0.74276620370370394</v>
      </c>
      <c r="AJ166" s="23">
        <f t="shared" ca="1" si="132"/>
        <v>0</v>
      </c>
      <c r="AK166" s="8">
        <f t="shared" ca="1" si="136"/>
        <v>0.74276620370370394</v>
      </c>
      <c r="AL166" s="7">
        <f t="shared" ca="1" si="105"/>
        <v>17</v>
      </c>
      <c r="AM166" s="8">
        <f t="shared" ca="1" si="106"/>
        <v>1.9675925925925926E-4</v>
      </c>
      <c r="AN166" s="8">
        <f t="shared" ca="1" si="107"/>
        <v>0.74296296296296316</v>
      </c>
      <c r="AO166" s="7" t="s">
        <v>74</v>
      </c>
      <c r="AP166" s="1">
        <f t="shared" ca="1" si="133"/>
        <v>0</v>
      </c>
      <c r="AQ166" s="1">
        <f t="shared" ca="1" si="94"/>
        <v>1.6435185185185185E-3</v>
      </c>
      <c r="AR166">
        <f t="shared" ca="1" si="108"/>
        <v>1</v>
      </c>
      <c r="AS166" s="33">
        <f t="shared" ca="1" si="134"/>
        <v>0</v>
      </c>
      <c r="AT166" s="33">
        <f t="shared" ca="1" si="109"/>
        <v>1.6435185185185185E-3</v>
      </c>
      <c r="AX166">
        <f t="shared" si="135"/>
        <v>162</v>
      </c>
      <c r="AY166" s="34">
        <v>6.5096822711039419E-5</v>
      </c>
    </row>
    <row r="167" spans="1:51">
      <c r="A167" s="2">
        <f t="shared" ca="1" si="137"/>
        <v>325</v>
      </c>
      <c r="B167" s="1">
        <f t="shared" ca="1" si="95"/>
        <v>3.7615740740740739E-3</v>
      </c>
      <c r="C167" s="5">
        <f t="shared" ca="1" si="110"/>
        <v>0.74508101851851871</v>
      </c>
      <c r="D167" s="18">
        <f t="shared" ca="1" si="93"/>
        <v>0.74508101851851871</v>
      </c>
      <c r="E167" s="21">
        <f t="shared" ca="1" si="111"/>
        <v>0</v>
      </c>
      <c r="F167" s="18">
        <f t="shared" ca="1" si="112"/>
        <v>0.74508101851851871</v>
      </c>
      <c r="G167" s="17">
        <f t="shared" ca="1" si="96"/>
        <v>13</v>
      </c>
      <c r="H167" s="18">
        <f t="shared" ca="1" si="113"/>
        <v>1.5046296296296297E-4</v>
      </c>
      <c r="I167" s="18">
        <f t="shared" ca="1" si="114"/>
        <v>0.74523148148148166</v>
      </c>
      <c r="J167" s="16">
        <f t="shared" ca="1" si="115"/>
        <v>0.74523148148148166</v>
      </c>
      <c r="K167" s="23">
        <f t="shared" ca="1" si="116"/>
        <v>0</v>
      </c>
      <c r="L167" s="16">
        <f t="shared" ca="1" si="117"/>
        <v>0.74523148148148166</v>
      </c>
      <c r="M167" s="15">
        <f t="shared" ca="1" si="97"/>
        <v>20</v>
      </c>
      <c r="N167" s="16">
        <f t="shared" ca="1" si="98"/>
        <v>2.3148148148148149E-4</v>
      </c>
      <c r="O167" s="16">
        <f t="shared" ca="1" si="118"/>
        <v>0.7454629629629631</v>
      </c>
      <c r="P167" s="14">
        <f t="shared" ca="1" si="119"/>
        <v>0.7454629629629631</v>
      </c>
      <c r="Q167" s="23">
        <f t="shared" ca="1" si="120"/>
        <v>0</v>
      </c>
      <c r="R167" s="14">
        <f t="shared" ca="1" si="121"/>
        <v>0.7454629629629631</v>
      </c>
      <c r="S167" s="13">
        <f t="shared" ca="1" si="99"/>
        <v>33</v>
      </c>
      <c r="T167" s="14">
        <f t="shared" ca="1" si="100"/>
        <v>3.8194444444444446E-4</v>
      </c>
      <c r="U167" s="14">
        <f t="shared" ca="1" si="122"/>
        <v>0.7458449074074075</v>
      </c>
      <c r="V167" s="12">
        <f t="shared" ca="1" si="123"/>
        <v>0.7458449074074075</v>
      </c>
      <c r="W167" s="23">
        <f t="shared" ca="1" si="124"/>
        <v>0</v>
      </c>
      <c r="X167" s="12">
        <f t="shared" ca="1" si="125"/>
        <v>0.7458449074074075</v>
      </c>
      <c r="Y167" s="11">
        <f t="shared" ca="1" si="101"/>
        <v>35</v>
      </c>
      <c r="Z167" s="12">
        <f t="shared" ca="1" si="102"/>
        <v>4.0509259259259258E-4</v>
      </c>
      <c r="AA167" s="12">
        <f t="shared" ca="1" si="126"/>
        <v>0.74625000000000008</v>
      </c>
      <c r="AB167" s="10">
        <f t="shared" ca="1" si="127"/>
        <v>0.74625000000000008</v>
      </c>
      <c r="AC167" s="23">
        <f t="shared" ca="1" si="128"/>
        <v>0</v>
      </c>
      <c r="AD167" s="10">
        <f t="shared" ca="1" si="129"/>
        <v>0.74625000000000008</v>
      </c>
      <c r="AE167" s="9">
        <f t="shared" ca="1" si="103"/>
        <v>42</v>
      </c>
      <c r="AF167" s="10">
        <f t="shared" ca="1" si="104"/>
        <v>4.861111111111111E-4</v>
      </c>
      <c r="AG167" s="10">
        <f t="shared" ca="1" si="130"/>
        <v>0.74673611111111116</v>
      </c>
      <c r="AH167" s="9" t="s">
        <v>69</v>
      </c>
      <c r="AI167" s="8">
        <f t="shared" ca="1" si="131"/>
        <v>0.74673611111111116</v>
      </c>
      <c r="AJ167" s="23">
        <f t="shared" ca="1" si="132"/>
        <v>0</v>
      </c>
      <c r="AK167" s="8">
        <f t="shared" ca="1" si="136"/>
        <v>0.74673611111111116</v>
      </c>
      <c r="AL167" s="7">
        <f t="shared" ca="1" si="105"/>
        <v>20</v>
      </c>
      <c r="AM167" s="8">
        <f t="shared" ca="1" si="106"/>
        <v>2.3148148148148149E-4</v>
      </c>
      <c r="AN167" s="8">
        <f t="shared" ca="1" si="107"/>
        <v>0.7469675925925926</v>
      </c>
      <c r="AO167" s="7" t="s">
        <v>74</v>
      </c>
      <c r="AP167" s="1">
        <f t="shared" ca="1" si="133"/>
        <v>0</v>
      </c>
      <c r="AQ167" s="1">
        <f t="shared" ca="1" si="94"/>
        <v>1.8865740740740739E-3</v>
      </c>
      <c r="AR167">
        <f t="shared" ca="1" si="108"/>
        <v>1</v>
      </c>
      <c r="AS167" s="33">
        <f t="shared" ca="1" si="134"/>
        <v>0</v>
      </c>
      <c r="AT167" s="33">
        <f t="shared" ca="1" si="109"/>
        <v>1.8865740740740739E-3</v>
      </c>
      <c r="AX167">
        <f t="shared" si="135"/>
        <v>163</v>
      </c>
      <c r="AY167" s="34">
        <v>6.8151908253437431E-5</v>
      </c>
    </row>
    <row r="168" spans="1:51">
      <c r="A168" s="2">
        <f t="shared" ca="1" si="137"/>
        <v>297</v>
      </c>
      <c r="B168" s="1">
        <f t="shared" ca="1" si="95"/>
        <v>3.4375E-3</v>
      </c>
      <c r="C168" s="5">
        <f t="shared" ca="1" si="110"/>
        <v>0.74851851851851869</v>
      </c>
      <c r="D168" s="18">
        <f t="shared" ca="1" si="93"/>
        <v>0.74851851851851869</v>
      </c>
      <c r="E168" s="21">
        <f t="shared" ca="1" si="111"/>
        <v>0</v>
      </c>
      <c r="F168" s="18">
        <f t="shared" ca="1" si="112"/>
        <v>0.74851851851851869</v>
      </c>
      <c r="G168" s="17">
        <f t="shared" ca="1" si="96"/>
        <v>10</v>
      </c>
      <c r="H168" s="18">
        <f t="shared" ca="1" si="113"/>
        <v>1.1574074074074075E-4</v>
      </c>
      <c r="I168" s="18">
        <f t="shared" ca="1" si="114"/>
        <v>0.74863425925925942</v>
      </c>
      <c r="J168" s="16">
        <f t="shared" ca="1" si="115"/>
        <v>0.74863425925925942</v>
      </c>
      <c r="K168" s="23">
        <f t="shared" ca="1" si="116"/>
        <v>0</v>
      </c>
      <c r="L168" s="16">
        <f t="shared" ca="1" si="117"/>
        <v>0.74863425925925942</v>
      </c>
      <c r="M168" s="15">
        <f t="shared" ca="1" si="97"/>
        <v>13</v>
      </c>
      <c r="N168" s="16">
        <f t="shared" ca="1" si="98"/>
        <v>1.5046296296296297E-4</v>
      </c>
      <c r="O168" s="16">
        <f t="shared" ca="1" si="118"/>
        <v>0.74878472222222237</v>
      </c>
      <c r="P168" s="14">
        <f t="shared" ca="1" si="119"/>
        <v>0.74878472222222237</v>
      </c>
      <c r="Q168" s="23">
        <f t="shared" ca="1" si="120"/>
        <v>0</v>
      </c>
      <c r="R168" s="14">
        <f t="shared" ca="1" si="121"/>
        <v>0.74878472222222237</v>
      </c>
      <c r="S168" s="13">
        <f t="shared" ca="1" si="99"/>
        <v>22</v>
      </c>
      <c r="T168" s="14">
        <f t="shared" ca="1" si="100"/>
        <v>2.5462962962962961E-4</v>
      </c>
      <c r="U168" s="14">
        <f t="shared" ca="1" si="122"/>
        <v>0.749039351851852</v>
      </c>
      <c r="V168" s="12">
        <f t="shared" ca="1" si="123"/>
        <v>0.749039351851852</v>
      </c>
      <c r="W168" s="23">
        <f t="shared" ca="1" si="124"/>
        <v>0</v>
      </c>
      <c r="X168" s="12">
        <f t="shared" ca="1" si="125"/>
        <v>0.749039351851852</v>
      </c>
      <c r="Y168" s="11">
        <f t="shared" ca="1" si="101"/>
        <v>22</v>
      </c>
      <c r="Z168" s="12">
        <f t="shared" ca="1" si="102"/>
        <v>2.5462962962962961E-4</v>
      </c>
      <c r="AA168" s="12">
        <f t="shared" ca="1" si="126"/>
        <v>0.74929398148148163</v>
      </c>
      <c r="AB168" s="10">
        <f t="shared" ca="1" si="127"/>
        <v>0.74929398148148163</v>
      </c>
      <c r="AC168" s="23">
        <f t="shared" ca="1" si="128"/>
        <v>0</v>
      </c>
      <c r="AD168" s="10">
        <f t="shared" ca="1" si="129"/>
        <v>0.74929398148148163</v>
      </c>
      <c r="AE168" s="9">
        <f t="shared" ca="1" si="103"/>
        <v>40</v>
      </c>
      <c r="AF168" s="10">
        <f t="shared" ca="1" si="104"/>
        <v>4.6296296296296298E-4</v>
      </c>
      <c r="AG168" s="10">
        <f t="shared" ca="1" si="130"/>
        <v>0.74975694444444463</v>
      </c>
      <c r="AH168" s="9" t="s">
        <v>69</v>
      </c>
      <c r="AI168" s="8">
        <f t="shared" ca="1" si="131"/>
        <v>0.74975694444444463</v>
      </c>
      <c r="AJ168" s="23">
        <f t="shared" ca="1" si="132"/>
        <v>0</v>
      </c>
      <c r="AK168" s="8">
        <f t="shared" ca="1" si="136"/>
        <v>0.74975694444444463</v>
      </c>
      <c r="AL168" s="7">
        <f t="shared" ca="1" si="105"/>
        <v>12</v>
      </c>
      <c r="AM168" s="8">
        <f t="shared" ca="1" si="106"/>
        <v>1.3888888888888889E-4</v>
      </c>
      <c r="AN168" s="8">
        <f t="shared" ca="1" si="107"/>
        <v>0.74989583333333354</v>
      </c>
      <c r="AO168" s="7" t="s">
        <v>74</v>
      </c>
      <c r="AP168" s="1">
        <f t="shared" ca="1" si="133"/>
        <v>0</v>
      </c>
      <c r="AQ168" s="1">
        <f t="shared" ca="1" si="94"/>
        <v>1.3773148148148147E-3</v>
      </c>
      <c r="AR168">
        <f t="shared" ca="1" si="108"/>
        <v>1</v>
      </c>
      <c r="AS168" s="33">
        <f t="shared" ca="1" si="134"/>
        <v>0</v>
      </c>
      <c r="AT168" s="33">
        <f t="shared" ca="1" si="109"/>
        <v>1.3773148148148147E-3</v>
      </c>
      <c r="AX168">
        <f t="shared" si="135"/>
        <v>164</v>
      </c>
      <c r="AY168" s="34">
        <v>3.2466761633426924E-5</v>
      </c>
    </row>
    <row r="169" spans="1:51">
      <c r="A169" s="2">
        <f t="shared" ca="1" si="137"/>
        <v>222</v>
      </c>
      <c r="B169" s="1">
        <f t="shared" ca="1" si="95"/>
        <v>2.5694444444444445E-3</v>
      </c>
      <c r="C169" s="5">
        <f t="shared" ca="1" si="110"/>
        <v>0.7510879629629631</v>
      </c>
      <c r="D169" s="18">
        <f t="shared" ca="1" si="93"/>
        <v>0.7510879629629631</v>
      </c>
      <c r="E169" s="21">
        <f t="shared" ca="1" si="111"/>
        <v>0</v>
      </c>
      <c r="F169" s="18">
        <f t="shared" ca="1" si="112"/>
        <v>0.7510879629629631</v>
      </c>
      <c r="G169" s="17">
        <f t="shared" ca="1" si="96"/>
        <v>13</v>
      </c>
      <c r="H169" s="18">
        <f t="shared" ca="1" si="113"/>
        <v>1.5046296296296297E-4</v>
      </c>
      <c r="I169" s="18">
        <f t="shared" ca="1" si="114"/>
        <v>0.75123842592592605</v>
      </c>
      <c r="J169" s="16">
        <f t="shared" ca="1" si="115"/>
        <v>0.75123842592592605</v>
      </c>
      <c r="K169" s="23">
        <f t="shared" ca="1" si="116"/>
        <v>0</v>
      </c>
      <c r="L169" s="16">
        <f t="shared" ca="1" si="117"/>
        <v>0.75123842592592605</v>
      </c>
      <c r="M169" s="15">
        <f t="shared" ca="1" si="97"/>
        <v>21</v>
      </c>
      <c r="N169" s="16">
        <f t="shared" ca="1" si="98"/>
        <v>2.4305555555555555E-4</v>
      </c>
      <c r="O169" s="16">
        <f t="shared" ca="1" si="118"/>
        <v>0.75148148148148164</v>
      </c>
      <c r="P169" s="14">
        <f t="shared" ca="1" si="119"/>
        <v>0.75148148148148164</v>
      </c>
      <c r="Q169" s="23">
        <f t="shared" ca="1" si="120"/>
        <v>0</v>
      </c>
      <c r="R169" s="14">
        <f t="shared" ca="1" si="121"/>
        <v>0.75148148148148164</v>
      </c>
      <c r="S169" s="13">
        <f t="shared" ca="1" si="99"/>
        <v>35</v>
      </c>
      <c r="T169" s="14">
        <f t="shared" ca="1" si="100"/>
        <v>4.0509259259259258E-4</v>
      </c>
      <c r="U169" s="14">
        <f t="shared" ca="1" si="122"/>
        <v>0.75188657407407422</v>
      </c>
      <c r="V169" s="12">
        <f t="shared" ca="1" si="123"/>
        <v>0.75188657407407422</v>
      </c>
      <c r="W169" s="23">
        <f t="shared" ca="1" si="124"/>
        <v>0</v>
      </c>
      <c r="X169" s="12">
        <f t="shared" ca="1" si="125"/>
        <v>0.75188657407407422</v>
      </c>
      <c r="Y169" s="11">
        <f t="shared" ca="1" si="101"/>
        <v>25</v>
      </c>
      <c r="Z169" s="12">
        <f t="shared" ca="1" si="102"/>
        <v>2.8935185185185184E-4</v>
      </c>
      <c r="AA169" s="12">
        <f t="shared" ca="1" si="126"/>
        <v>0.75217592592592608</v>
      </c>
      <c r="AB169" s="10">
        <f t="shared" ca="1" si="127"/>
        <v>0.75217592592592608</v>
      </c>
      <c r="AC169" s="23">
        <f t="shared" ca="1" si="128"/>
        <v>0</v>
      </c>
      <c r="AD169" s="10">
        <f t="shared" ca="1" si="129"/>
        <v>0.75217592592592608</v>
      </c>
      <c r="AE169" s="9">
        <f t="shared" ca="1" si="103"/>
        <v>47</v>
      </c>
      <c r="AF169" s="10">
        <f t="shared" ca="1" si="104"/>
        <v>5.4398148148148144E-4</v>
      </c>
      <c r="AG169" s="10">
        <f t="shared" ca="1" si="130"/>
        <v>0.75271990740740757</v>
      </c>
      <c r="AH169" s="9" t="s">
        <v>69</v>
      </c>
      <c r="AI169" s="8">
        <f t="shared" ca="1" si="131"/>
        <v>0.75271990740740757</v>
      </c>
      <c r="AJ169" s="23">
        <f t="shared" ca="1" si="132"/>
        <v>0</v>
      </c>
      <c r="AK169" s="8">
        <f t="shared" ca="1" si="136"/>
        <v>0.75271990740740757</v>
      </c>
      <c r="AL169" s="7">
        <f t="shared" ca="1" si="105"/>
        <v>20</v>
      </c>
      <c r="AM169" s="8">
        <f t="shared" ca="1" si="106"/>
        <v>2.3148148148148149E-4</v>
      </c>
      <c r="AN169" s="8">
        <f t="shared" ca="1" si="107"/>
        <v>0.75295138888888902</v>
      </c>
      <c r="AO169" s="7" t="s">
        <v>74</v>
      </c>
      <c r="AP169" s="1">
        <f t="shared" ca="1" si="133"/>
        <v>0</v>
      </c>
      <c r="AQ169" s="1">
        <f t="shared" ca="1" si="94"/>
        <v>1.8634259259259259E-3</v>
      </c>
      <c r="AR169">
        <f t="shared" ca="1" si="108"/>
        <v>1</v>
      </c>
      <c r="AS169" s="33">
        <f t="shared" ca="1" si="134"/>
        <v>0</v>
      </c>
      <c r="AT169" s="33">
        <f t="shared" ca="1" si="109"/>
        <v>1.8634259259259259E-3</v>
      </c>
      <c r="AX169">
        <f t="shared" si="135"/>
        <v>165</v>
      </c>
      <c r="AY169" s="34">
        <v>5.353751187084693E-5</v>
      </c>
    </row>
    <row r="170" spans="1:51">
      <c r="A170" s="2">
        <f t="shared" ca="1" si="137"/>
        <v>396</v>
      </c>
      <c r="B170" s="1">
        <f t="shared" ca="1" si="95"/>
        <v>4.5833333333333334E-3</v>
      </c>
      <c r="C170" s="5">
        <f t="shared" ca="1" si="110"/>
        <v>0.75567129629629648</v>
      </c>
      <c r="D170" s="18">
        <f t="shared" ca="1" si="93"/>
        <v>0.75567129629629648</v>
      </c>
      <c r="E170" s="21">
        <f t="shared" ca="1" si="111"/>
        <v>0</v>
      </c>
      <c r="F170" s="18">
        <f t="shared" ca="1" si="112"/>
        <v>0.75567129629629648</v>
      </c>
      <c r="G170" s="17">
        <f t="shared" ca="1" si="96"/>
        <v>18</v>
      </c>
      <c r="H170" s="18">
        <f t="shared" ca="1" si="113"/>
        <v>2.0833333333333335E-4</v>
      </c>
      <c r="I170" s="18">
        <f t="shared" ca="1" si="114"/>
        <v>0.75587962962962985</v>
      </c>
      <c r="J170" s="16">
        <f t="shared" ca="1" si="115"/>
        <v>0.75587962962962985</v>
      </c>
      <c r="K170" s="23">
        <f t="shared" ca="1" si="116"/>
        <v>0</v>
      </c>
      <c r="L170" s="16">
        <f t="shared" ca="1" si="117"/>
        <v>0.75587962962962985</v>
      </c>
      <c r="M170" s="15">
        <f t="shared" ca="1" si="97"/>
        <v>18</v>
      </c>
      <c r="N170" s="16">
        <f t="shared" ca="1" si="98"/>
        <v>2.0833333333333335E-4</v>
      </c>
      <c r="O170" s="16">
        <f t="shared" ca="1" si="118"/>
        <v>0.75608796296296321</v>
      </c>
      <c r="P170" s="14">
        <f t="shared" ca="1" si="119"/>
        <v>0.75608796296296321</v>
      </c>
      <c r="Q170" s="23">
        <f t="shared" ca="1" si="120"/>
        <v>0</v>
      </c>
      <c r="R170" s="14">
        <f t="shared" ca="1" si="121"/>
        <v>0.75608796296296321</v>
      </c>
      <c r="S170" s="13">
        <f t="shared" ca="1" si="99"/>
        <v>15</v>
      </c>
      <c r="T170" s="14">
        <f t="shared" ca="1" si="100"/>
        <v>1.7361111111111112E-4</v>
      </c>
      <c r="U170" s="14">
        <f t="shared" ca="1" si="122"/>
        <v>0.75626157407407435</v>
      </c>
      <c r="V170" s="12">
        <f t="shared" ca="1" si="123"/>
        <v>0.75626157407407435</v>
      </c>
      <c r="W170" s="23">
        <f t="shared" ca="1" si="124"/>
        <v>0</v>
      </c>
      <c r="X170" s="12">
        <f t="shared" ca="1" si="125"/>
        <v>0.75626157407407435</v>
      </c>
      <c r="Y170" s="11">
        <f t="shared" ca="1" si="101"/>
        <v>32</v>
      </c>
      <c r="Z170" s="12">
        <f t="shared" ca="1" si="102"/>
        <v>3.7037037037037035E-4</v>
      </c>
      <c r="AA170" s="12">
        <f t="shared" ca="1" si="126"/>
        <v>0.7566319444444447</v>
      </c>
      <c r="AB170" s="10">
        <f t="shared" ca="1" si="127"/>
        <v>0.7566319444444447</v>
      </c>
      <c r="AC170" s="23">
        <f t="shared" ca="1" si="128"/>
        <v>0</v>
      </c>
      <c r="AD170" s="10">
        <f t="shared" ca="1" si="129"/>
        <v>0.7566319444444447</v>
      </c>
      <c r="AE170" s="9">
        <f t="shared" ca="1" si="103"/>
        <v>38</v>
      </c>
      <c r="AF170" s="10">
        <f t="shared" ca="1" si="104"/>
        <v>4.3981481481481481E-4</v>
      </c>
      <c r="AG170" s="10">
        <f t="shared" ca="1" si="130"/>
        <v>0.75707175925925951</v>
      </c>
      <c r="AH170" s="9" t="s">
        <v>69</v>
      </c>
      <c r="AI170" s="8">
        <f t="shared" ca="1" si="131"/>
        <v>0.75707175925925951</v>
      </c>
      <c r="AJ170" s="23">
        <f t="shared" ca="1" si="132"/>
        <v>0</v>
      </c>
      <c r="AK170" s="8">
        <f t="shared" ca="1" si="136"/>
        <v>0.75707175925925951</v>
      </c>
      <c r="AL170" s="7">
        <f t="shared" ca="1" si="105"/>
        <v>16</v>
      </c>
      <c r="AM170" s="8">
        <f t="shared" ca="1" si="106"/>
        <v>1.8518518518518518E-4</v>
      </c>
      <c r="AN170" s="8">
        <f t="shared" ca="1" si="107"/>
        <v>0.75725694444444469</v>
      </c>
      <c r="AO170" s="7" t="s">
        <v>74</v>
      </c>
      <c r="AP170" s="1">
        <f t="shared" ca="1" si="133"/>
        <v>0</v>
      </c>
      <c r="AQ170" s="1">
        <f t="shared" ca="1" si="94"/>
        <v>1.5856481481481483E-3</v>
      </c>
      <c r="AR170">
        <f t="shared" ca="1" si="108"/>
        <v>1</v>
      </c>
      <c r="AS170" s="33">
        <f t="shared" ca="1" si="134"/>
        <v>0</v>
      </c>
      <c r="AT170" s="33">
        <f t="shared" ca="1" si="109"/>
        <v>1.5856481481481483E-3</v>
      </c>
      <c r="AX170">
        <f t="shared" si="135"/>
        <v>166</v>
      </c>
      <c r="AY170" s="34">
        <v>5.5364642993509999E-5</v>
      </c>
    </row>
    <row r="171" spans="1:51">
      <c r="A171" s="2">
        <f t="shared" ca="1" si="137"/>
        <v>238</v>
      </c>
      <c r="B171" s="1">
        <f t="shared" ca="1" si="95"/>
        <v>2.7546296296296294E-3</v>
      </c>
      <c r="C171" s="5">
        <f t="shared" ca="1" si="110"/>
        <v>0.75842592592592606</v>
      </c>
      <c r="D171" s="18">
        <f t="shared" ca="1" si="93"/>
        <v>0.75842592592592606</v>
      </c>
      <c r="E171" s="21">
        <f t="shared" ca="1" si="111"/>
        <v>0</v>
      </c>
      <c r="F171" s="18">
        <f t="shared" ca="1" si="112"/>
        <v>0.75842592592592606</v>
      </c>
      <c r="G171" s="17">
        <f t="shared" ca="1" si="96"/>
        <v>12</v>
      </c>
      <c r="H171" s="18">
        <f t="shared" ca="1" si="113"/>
        <v>1.3888888888888889E-4</v>
      </c>
      <c r="I171" s="18">
        <f t="shared" ca="1" si="114"/>
        <v>0.75856481481481497</v>
      </c>
      <c r="J171" s="16">
        <f t="shared" ca="1" si="115"/>
        <v>0.75856481481481497</v>
      </c>
      <c r="K171" s="23">
        <f t="shared" ca="1" si="116"/>
        <v>0</v>
      </c>
      <c r="L171" s="16">
        <f t="shared" ca="1" si="117"/>
        <v>0.75856481481481497</v>
      </c>
      <c r="M171" s="15">
        <f t="shared" ca="1" si="97"/>
        <v>22</v>
      </c>
      <c r="N171" s="16">
        <f t="shared" ca="1" si="98"/>
        <v>2.5462962962962961E-4</v>
      </c>
      <c r="O171" s="16">
        <f t="shared" ca="1" si="118"/>
        <v>0.7588194444444446</v>
      </c>
      <c r="P171" s="14">
        <f t="shared" ca="1" si="119"/>
        <v>0.7588194444444446</v>
      </c>
      <c r="Q171" s="23">
        <f t="shared" ca="1" si="120"/>
        <v>0</v>
      </c>
      <c r="R171" s="14">
        <f t="shared" ca="1" si="121"/>
        <v>0.7588194444444446</v>
      </c>
      <c r="S171" s="13">
        <f t="shared" ca="1" si="99"/>
        <v>31</v>
      </c>
      <c r="T171" s="14">
        <f t="shared" ca="1" si="100"/>
        <v>3.5879629629629629E-4</v>
      </c>
      <c r="U171" s="14">
        <f t="shared" ca="1" si="122"/>
        <v>0.75917824074074092</v>
      </c>
      <c r="V171" s="12">
        <f t="shared" ca="1" si="123"/>
        <v>0.75917824074074092</v>
      </c>
      <c r="W171" s="23">
        <f t="shared" ca="1" si="124"/>
        <v>0</v>
      </c>
      <c r="X171" s="12">
        <f t="shared" ca="1" si="125"/>
        <v>0.75917824074074092</v>
      </c>
      <c r="Y171" s="11">
        <f t="shared" ca="1" si="101"/>
        <v>36</v>
      </c>
      <c r="Z171" s="12">
        <f t="shared" ca="1" si="102"/>
        <v>4.1666666666666669E-4</v>
      </c>
      <c r="AA171" s="12">
        <f t="shared" ca="1" si="126"/>
        <v>0.75959490740740754</v>
      </c>
      <c r="AB171" s="10">
        <f t="shared" ca="1" si="127"/>
        <v>0.75959490740740754</v>
      </c>
      <c r="AC171" s="23">
        <f t="shared" ca="1" si="128"/>
        <v>0</v>
      </c>
      <c r="AD171" s="10">
        <f t="shared" ca="1" si="129"/>
        <v>0.75959490740740754</v>
      </c>
      <c r="AE171" s="9">
        <f t="shared" ca="1" si="103"/>
        <v>17</v>
      </c>
      <c r="AF171" s="10">
        <f t="shared" ca="1" si="104"/>
        <v>1.9675925925925926E-4</v>
      </c>
      <c r="AG171" s="10">
        <f t="shared" ca="1" si="130"/>
        <v>0.75979166666666675</v>
      </c>
      <c r="AH171" s="9" t="s">
        <v>73</v>
      </c>
      <c r="AI171" s="8">
        <f t="shared" ca="1" si="131"/>
        <v>0.75979166666666675</v>
      </c>
      <c r="AJ171" s="23">
        <f t="shared" ca="1" si="132"/>
        <v>0</v>
      </c>
      <c r="AK171" s="8">
        <f t="shared" ca="1" si="136"/>
        <v>0.75979166666666675</v>
      </c>
      <c r="AL171" s="7">
        <f t="shared" ca="1" si="105"/>
        <v>18</v>
      </c>
      <c r="AM171" s="8">
        <f t="shared" ca="1" si="106"/>
        <v>2.0833333333333335E-4</v>
      </c>
      <c r="AN171" s="8">
        <f t="shared" ca="1" si="107"/>
        <v>0.76000000000000012</v>
      </c>
      <c r="AO171" s="7" t="s">
        <v>74</v>
      </c>
      <c r="AP171" s="1">
        <f t="shared" ca="1" si="133"/>
        <v>0</v>
      </c>
      <c r="AQ171" s="1">
        <f t="shared" ca="1" si="94"/>
        <v>1.5740740740740741E-3</v>
      </c>
      <c r="AR171">
        <f t="shared" ca="1" si="108"/>
        <v>1</v>
      </c>
      <c r="AS171" s="33">
        <f t="shared" ca="1" si="134"/>
        <v>0</v>
      </c>
      <c r="AT171" s="33">
        <f t="shared" ca="1" si="109"/>
        <v>1.5740740740740741E-3</v>
      </c>
      <c r="AX171">
        <f t="shared" si="135"/>
        <v>167</v>
      </c>
      <c r="AY171" s="34">
        <v>1.7653385708941967E-5</v>
      </c>
    </row>
    <row r="172" spans="1:51">
      <c r="A172" s="2">
        <f t="shared" ca="1" si="137"/>
        <v>381</v>
      </c>
      <c r="B172" s="1">
        <f t="shared" ca="1" si="95"/>
        <v>4.409722222222222E-3</v>
      </c>
      <c r="C172" s="5">
        <f t="shared" ca="1" si="110"/>
        <v>0.7628356481481483</v>
      </c>
      <c r="D172" s="18">
        <f t="shared" ca="1" si="93"/>
        <v>0.7628356481481483</v>
      </c>
      <c r="E172" s="21">
        <f t="shared" ca="1" si="111"/>
        <v>0</v>
      </c>
      <c r="F172" s="18">
        <f t="shared" ca="1" si="112"/>
        <v>0.7628356481481483</v>
      </c>
      <c r="G172" s="17">
        <f t="shared" ca="1" si="96"/>
        <v>13</v>
      </c>
      <c r="H172" s="18">
        <f t="shared" ca="1" si="113"/>
        <v>1.5046296296296297E-4</v>
      </c>
      <c r="I172" s="18">
        <f t="shared" ca="1" si="114"/>
        <v>0.76298611111111125</v>
      </c>
      <c r="J172" s="16">
        <f t="shared" ca="1" si="115"/>
        <v>0.76298611111111125</v>
      </c>
      <c r="K172" s="23">
        <f t="shared" ca="1" si="116"/>
        <v>0</v>
      </c>
      <c r="L172" s="16">
        <f t="shared" ca="1" si="117"/>
        <v>0.76298611111111125</v>
      </c>
      <c r="M172" s="15">
        <f t="shared" ca="1" si="97"/>
        <v>32</v>
      </c>
      <c r="N172" s="16">
        <f t="shared" ca="1" si="98"/>
        <v>3.7037037037037035E-4</v>
      </c>
      <c r="O172" s="16">
        <f t="shared" ca="1" si="118"/>
        <v>0.76335648148148161</v>
      </c>
      <c r="P172" s="14">
        <f t="shared" ca="1" si="119"/>
        <v>0.76335648148148161</v>
      </c>
      <c r="Q172" s="23">
        <f t="shared" ca="1" si="120"/>
        <v>0</v>
      </c>
      <c r="R172" s="14">
        <f t="shared" ca="1" si="121"/>
        <v>0.76335648148148161</v>
      </c>
      <c r="S172" s="13">
        <f t="shared" ca="1" si="99"/>
        <v>24</v>
      </c>
      <c r="T172" s="14">
        <f t="shared" ca="1" si="100"/>
        <v>2.7777777777777778E-4</v>
      </c>
      <c r="U172" s="14">
        <f t="shared" ca="1" si="122"/>
        <v>0.76363425925925943</v>
      </c>
      <c r="V172" s="12">
        <f t="shared" ca="1" si="123"/>
        <v>0.76363425925925943</v>
      </c>
      <c r="W172" s="23">
        <f t="shared" ca="1" si="124"/>
        <v>0</v>
      </c>
      <c r="X172" s="12">
        <f t="shared" ca="1" si="125"/>
        <v>0.76363425925925943</v>
      </c>
      <c r="Y172" s="11">
        <f t="shared" ca="1" si="101"/>
        <v>33</v>
      </c>
      <c r="Z172" s="12">
        <f t="shared" ca="1" si="102"/>
        <v>3.8194444444444446E-4</v>
      </c>
      <c r="AA172" s="12">
        <f t="shared" ca="1" si="126"/>
        <v>0.76401620370370382</v>
      </c>
      <c r="AB172" s="10">
        <f t="shared" ca="1" si="127"/>
        <v>0.76401620370370382</v>
      </c>
      <c r="AC172" s="23">
        <f t="shared" ca="1" si="128"/>
        <v>0</v>
      </c>
      <c r="AD172" s="10">
        <f t="shared" ca="1" si="129"/>
        <v>0.76401620370370382</v>
      </c>
      <c r="AE172" s="9">
        <f t="shared" ca="1" si="103"/>
        <v>40</v>
      </c>
      <c r="AF172" s="10">
        <f t="shared" ca="1" si="104"/>
        <v>4.6296296296296298E-4</v>
      </c>
      <c r="AG172" s="10">
        <f t="shared" ca="1" si="130"/>
        <v>0.76447916666666682</v>
      </c>
      <c r="AH172" s="9" t="s">
        <v>69</v>
      </c>
      <c r="AI172" s="8">
        <f t="shared" ca="1" si="131"/>
        <v>0.76447916666666682</v>
      </c>
      <c r="AJ172" s="23">
        <f t="shared" ca="1" si="132"/>
        <v>0</v>
      </c>
      <c r="AK172" s="8">
        <f t="shared" ca="1" si="136"/>
        <v>0.76447916666666682</v>
      </c>
      <c r="AL172" s="7">
        <f t="shared" ca="1" si="105"/>
        <v>16</v>
      </c>
      <c r="AM172" s="8">
        <f t="shared" ca="1" si="106"/>
        <v>1.8518518518518518E-4</v>
      </c>
      <c r="AN172" s="8">
        <f t="shared" ca="1" si="107"/>
        <v>0.764664351851852</v>
      </c>
      <c r="AO172" s="7" t="s">
        <v>74</v>
      </c>
      <c r="AP172" s="1">
        <f t="shared" ca="1" si="133"/>
        <v>0</v>
      </c>
      <c r="AQ172" s="1">
        <f t="shared" ca="1" si="94"/>
        <v>1.8287037037037037E-3</v>
      </c>
      <c r="AR172">
        <f t="shared" ca="1" si="108"/>
        <v>1</v>
      </c>
      <c r="AS172" s="33">
        <f t="shared" ca="1" si="134"/>
        <v>0</v>
      </c>
      <c r="AT172" s="33">
        <f t="shared" ca="1" si="109"/>
        <v>1.8287037037037037E-3</v>
      </c>
      <c r="AX172">
        <f t="shared" si="135"/>
        <v>168</v>
      </c>
      <c r="AY172" s="34">
        <v>3.9544753086421212E-5</v>
      </c>
    </row>
    <row r="173" spans="1:51">
      <c r="A173" s="2">
        <f t="shared" ca="1" si="137"/>
        <v>314</v>
      </c>
      <c r="B173" s="1">
        <f t="shared" ca="1" si="95"/>
        <v>3.6342592592592594E-3</v>
      </c>
      <c r="C173" s="5">
        <f t="shared" ca="1" si="110"/>
        <v>0.76646990740740761</v>
      </c>
      <c r="D173" s="18">
        <f t="shared" ca="1" si="93"/>
        <v>0.76646990740740761</v>
      </c>
      <c r="E173" s="21">
        <f t="shared" ca="1" si="111"/>
        <v>0</v>
      </c>
      <c r="F173" s="18">
        <f t="shared" ca="1" si="112"/>
        <v>0.76646990740740761</v>
      </c>
      <c r="G173" s="17">
        <f t="shared" ca="1" si="96"/>
        <v>14</v>
      </c>
      <c r="H173" s="18">
        <f t="shared" ca="1" si="113"/>
        <v>1.6203703703703703E-4</v>
      </c>
      <c r="I173" s="18">
        <f t="shared" ca="1" si="114"/>
        <v>0.7666319444444446</v>
      </c>
      <c r="J173" s="16">
        <f t="shared" ca="1" si="115"/>
        <v>0.7666319444444446</v>
      </c>
      <c r="K173" s="23">
        <f t="shared" ca="1" si="116"/>
        <v>0</v>
      </c>
      <c r="L173" s="16">
        <f t="shared" ca="1" si="117"/>
        <v>0.7666319444444446</v>
      </c>
      <c r="M173" s="15">
        <f t="shared" ca="1" si="97"/>
        <v>31</v>
      </c>
      <c r="N173" s="16">
        <f t="shared" ca="1" si="98"/>
        <v>3.5879629629629629E-4</v>
      </c>
      <c r="O173" s="16">
        <f t="shared" ca="1" si="118"/>
        <v>0.76699074074074092</v>
      </c>
      <c r="P173" s="14">
        <f t="shared" ca="1" si="119"/>
        <v>0.76699074074074092</v>
      </c>
      <c r="Q173" s="23">
        <f t="shared" ca="1" si="120"/>
        <v>0</v>
      </c>
      <c r="R173" s="14">
        <f t="shared" ca="1" si="121"/>
        <v>0.76699074074074092</v>
      </c>
      <c r="S173" s="13">
        <f t="shared" ca="1" si="99"/>
        <v>36</v>
      </c>
      <c r="T173" s="14">
        <f t="shared" ca="1" si="100"/>
        <v>4.1666666666666669E-4</v>
      </c>
      <c r="U173" s="14">
        <f t="shared" ca="1" si="122"/>
        <v>0.76740740740740754</v>
      </c>
      <c r="V173" s="12">
        <f t="shared" ca="1" si="123"/>
        <v>0.76740740740740754</v>
      </c>
      <c r="W173" s="23">
        <f t="shared" ca="1" si="124"/>
        <v>0</v>
      </c>
      <c r="X173" s="12">
        <f t="shared" ca="1" si="125"/>
        <v>0.76740740740740754</v>
      </c>
      <c r="Y173" s="11">
        <f t="shared" ca="1" si="101"/>
        <v>28</v>
      </c>
      <c r="Z173" s="12">
        <f t="shared" ca="1" si="102"/>
        <v>3.2407407407407406E-4</v>
      </c>
      <c r="AA173" s="12">
        <f t="shared" ca="1" si="126"/>
        <v>0.76773148148148163</v>
      </c>
      <c r="AB173" s="10">
        <f t="shared" ca="1" si="127"/>
        <v>0.76773148148148163</v>
      </c>
      <c r="AC173" s="23">
        <f t="shared" ca="1" si="128"/>
        <v>0</v>
      </c>
      <c r="AD173" s="10">
        <f t="shared" ca="1" si="129"/>
        <v>0.76773148148148163</v>
      </c>
      <c r="AE173" s="9">
        <f t="shared" ca="1" si="103"/>
        <v>39</v>
      </c>
      <c r="AF173" s="10">
        <f t="shared" ca="1" si="104"/>
        <v>4.5138888888888887E-4</v>
      </c>
      <c r="AG173" s="10">
        <f t="shared" ca="1" si="130"/>
        <v>0.76818287037037047</v>
      </c>
      <c r="AH173" s="9" t="s">
        <v>69</v>
      </c>
      <c r="AI173" s="8">
        <f t="shared" ca="1" si="131"/>
        <v>0.76818287037037047</v>
      </c>
      <c r="AJ173" s="23">
        <f t="shared" ca="1" si="132"/>
        <v>0</v>
      </c>
      <c r="AK173" s="8">
        <f t="shared" ca="1" si="136"/>
        <v>0.76818287037037047</v>
      </c>
      <c r="AL173" s="7">
        <f t="shared" ca="1" si="105"/>
        <v>14</v>
      </c>
      <c r="AM173" s="8">
        <f t="shared" ca="1" si="106"/>
        <v>1.6203703703703703E-4</v>
      </c>
      <c r="AN173" s="8">
        <f t="shared" ca="1" si="107"/>
        <v>0.76834490740740746</v>
      </c>
      <c r="AO173" s="7" t="s">
        <v>74</v>
      </c>
      <c r="AP173" s="1">
        <f t="shared" ca="1" si="133"/>
        <v>0</v>
      </c>
      <c r="AQ173" s="1">
        <f t="shared" ca="1" si="94"/>
        <v>1.8749999999999999E-3</v>
      </c>
      <c r="AR173">
        <f t="shared" ca="1" si="108"/>
        <v>1</v>
      </c>
      <c r="AS173" s="33">
        <f t="shared" ca="1" si="134"/>
        <v>0</v>
      </c>
      <c r="AT173" s="33">
        <f t="shared" ca="1" si="109"/>
        <v>1.8749999999999999E-3</v>
      </c>
      <c r="AX173">
        <f t="shared" si="135"/>
        <v>169</v>
      </c>
      <c r="AY173" s="34">
        <v>6.2181122448980243E-5</v>
      </c>
    </row>
    <row r="174" spans="1:51">
      <c r="A174" s="2">
        <f t="shared" ca="1" si="137"/>
        <v>212</v>
      </c>
      <c r="B174" s="1">
        <f t="shared" ca="1" si="95"/>
        <v>2.4537037037037036E-3</v>
      </c>
      <c r="C174" s="5">
        <f t="shared" ca="1" si="110"/>
        <v>0.76892361111111129</v>
      </c>
      <c r="D174" s="18">
        <f t="shared" ca="1" si="93"/>
        <v>0.76892361111111129</v>
      </c>
      <c r="E174" s="21">
        <f t="shared" ca="1" si="111"/>
        <v>0</v>
      </c>
      <c r="F174" s="18">
        <f t="shared" ca="1" si="112"/>
        <v>0.76892361111111129</v>
      </c>
      <c r="G174" s="17">
        <f t="shared" ca="1" si="96"/>
        <v>10</v>
      </c>
      <c r="H174" s="18">
        <f t="shared" ca="1" si="113"/>
        <v>1.1574074074074075E-4</v>
      </c>
      <c r="I174" s="18">
        <f t="shared" ca="1" si="114"/>
        <v>0.76903935185185202</v>
      </c>
      <c r="J174" s="16">
        <f t="shared" ca="1" si="115"/>
        <v>0.76903935185185202</v>
      </c>
      <c r="K174" s="23">
        <f t="shared" ca="1" si="116"/>
        <v>0</v>
      </c>
      <c r="L174" s="16">
        <f t="shared" ca="1" si="117"/>
        <v>0.76903935185185202</v>
      </c>
      <c r="M174" s="15">
        <f t="shared" ca="1" si="97"/>
        <v>19</v>
      </c>
      <c r="N174" s="16">
        <f t="shared" ca="1" si="98"/>
        <v>2.199074074074074E-4</v>
      </c>
      <c r="O174" s="16">
        <f t="shared" ca="1" si="118"/>
        <v>0.76925925925925942</v>
      </c>
      <c r="P174" s="14">
        <f t="shared" ca="1" si="119"/>
        <v>0.76925925925925942</v>
      </c>
      <c r="Q174" s="23">
        <f t="shared" ca="1" si="120"/>
        <v>0</v>
      </c>
      <c r="R174" s="14">
        <f t="shared" ca="1" si="121"/>
        <v>0.76925925925925942</v>
      </c>
      <c r="S174" s="13">
        <f t="shared" ca="1" si="99"/>
        <v>21</v>
      </c>
      <c r="T174" s="14">
        <f t="shared" ca="1" si="100"/>
        <v>2.4305555555555555E-4</v>
      </c>
      <c r="U174" s="14">
        <f t="shared" ca="1" si="122"/>
        <v>0.76950231481481501</v>
      </c>
      <c r="V174" s="12">
        <f t="shared" ca="1" si="123"/>
        <v>0.76950231481481501</v>
      </c>
      <c r="W174" s="23">
        <f t="shared" ca="1" si="124"/>
        <v>0</v>
      </c>
      <c r="X174" s="12">
        <f t="shared" ca="1" si="125"/>
        <v>0.76950231481481501</v>
      </c>
      <c r="Y174" s="11">
        <f t="shared" ca="1" si="101"/>
        <v>36</v>
      </c>
      <c r="Z174" s="12">
        <f t="shared" ca="1" si="102"/>
        <v>4.1666666666666669E-4</v>
      </c>
      <c r="AA174" s="12">
        <f t="shared" ca="1" si="126"/>
        <v>0.76991898148148163</v>
      </c>
      <c r="AB174" s="10">
        <f t="shared" ca="1" si="127"/>
        <v>0.76991898148148163</v>
      </c>
      <c r="AC174" s="23">
        <f t="shared" ca="1" si="128"/>
        <v>0</v>
      </c>
      <c r="AD174" s="10">
        <f t="shared" ca="1" si="129"/>
        <v>0.76991898148148163</v>
      </c>
      <c r="AE174" s="9">
        <f t="shared" ca="1" si="103"/>
        <v>19</v>
      </c>
      <c r="AF174" s="10">
        <f t="shared" ca="1" si="104"/>
        <v>2.199074074074074E-4</v>
      </c>
      <c r="AG174" s="10">
        <f t="shared" ca="1" si="130"/>
        <v>0.77013888888888904</v>
      </c>
      <c r="AH174" s="9" t="s">
        <v>73</v>
      </c>
      <c r="AI174" s="8">
        <f t="shared" ca="1" si="131"/>
        <v>0.77013888888888904</v>
      </c>
      <c r="AJ174" s="23">
        <f t="shared" ca="1" si="132"/>
        <v>0</v>
      </c>
      <c r="AK174" s="8">
        <f t="shared" ca="1" si="136"/>
        <v>0.77013888888888904</v>
      </c>
      <c r="AL174" s="7">
        <f t="shared" ca="1" si="105"/>
        <v>24</v>
      </c>
      <c r="AM174" s="8">
        <f t="shared" ca="1" si="106"/>
        <v>2.7777777777777778E-4</v>
      </c>
      <c r="AN174" s="8">
        <f t="shared" ca="1" si="107"/>
        <v>0.77041666666666686</v>
      </c>
      <c r="AO174" s="7" t="s">
        <v>74</v>
      </c>
      <c r="AP174" s="1">
        <f t="shared" ca="1" si="133"/>
        <v>0</v>
      </c>
      <c r="AQ174" s="1">
        <f t="shared" ca="1" si="94"/>
        <v>1.4930555555555556E-3</v>
      </c>
      <c r="AR174">
        <f t="shared" ca="1" si="108"/>
        <v>1</v>
      </c>
      <c r="AS174" s="33">
        <f t="shared" ca="1" si="134"/>
        <v>0</v>
      </c>
      <c r="AT174" s="33">
        <f t="shared" ca="1" si="109"/>
        <v>1.4930555555555556E-3</v>
      </c>
      <c r="AX174">
        <f t="shared" si="135"/>
        <v>170</v>
      </c>
      <c r="AY174" s="34">
        <v>3.2683266167721963E-5</v>
      </c>
    </row>
    <row r="175" spans="1:51">
      <c r="A175" s="2">
        <f t="shared" ca="1" si="137"/>
        <v>204</v>
      </c>
      <c r="B175" s="1">
        <f t="shared" ca="1" si="95"/>
        <v>2.3611111111111111E-3</v>
      </c>
      <c r="C175" s="5">
        <f t="shared" ca="1" si="110"/>
        <v>0.77128472222222244</v>
      </c>
      <c r="D175" s="18">
        <f t="shared" ca="1" si="93"/>
        <v>0.77128472222222244</v>
      </c>
      <c r="E175" s="21">
        <f t="shared" ca="1" si="111"/>
        <v>0</v>
      </c>
      <c r="F175" s="18">
        <f t="shared" ca="1" si="112"/>
        <v>0.77128472222222244</v>
      </c>
      <c r="G175" s="17">
        <f t="shared" ca="1" si="96"/>
        <v>8</v>
      </c>
      <c r="H175" s="18">
        <f t="shared" ca="1" si="113"/>
        <v>9.2592592592592588E-5</v>
      </c>
      <c r="I175" s="18">
        <f t="shared" ca="1" si="114"/>
        <v>0.77137731481481508</v>
      </c>
      <c r="J175" s="16">
        <f t="shared" ca="1" si="115"/>
        <v>0.77137731481481508</v>
      </c>
      <c r="K175" s="23">
        <f t="shared" ca="1" si="116"/>
        <v>0</v>
      </c>
      <c r="L175" s="16">
        <f t="shared" ca="1" si="117"/>
        <v>0.77137731481481508</v>
      </c>
      <c r="M175" s="15">
        <f t="shared" ca="1" si="97"/>
        <v>12</v>
      </c>
      <c r="N175" s="16">
        <f t="shared" ca="1" si="98"/>
        <v>1.3888888888888889E-4</v>
      </c>
      <c r="O175" s="16">
        <f t="shared" ca="1" si="118"/>
        <v>0.771516203703704</v>
      </c>
      <c r="P175" s="14">
        <f t="shared" ca="1" si="119"/>
        <v>0.771516203703704</v>
      </c>
      <c r="Q175" s="23">
        <f t="shared" ca="1" si="120"/>
        <v>0</v>
      </c>
      <c r="R175" s="14">
        <f t="shared" ca="1" si="121"/>
        <v>0.771516203703704</v>
      </c>
      <c r="S175" s="13">
        <f t="shared" ca="1" si="99"/>
        <v>31</v>
      </c>
      <c r="T175" s="14">
        <f t="shared" ca="1" si="100"/>
        <v>3.5879629629629629E-4</v>
      </c>
      <c r="U175" s="14">
        <f t="shared" ca="1" si="122"/>
        <v>0.77187500000000031</v>
      </c>
      <c r="V175" s="12">
        <f t="shared" ca="1" si="123"/>
        <v>0.77187500000000031</v>
      </c>
      <c r="W175" s="23">
        <f t="shared" ca="1" si="124"/>
        <v>0</v>
      </c>
      <c r="X175" s="12">
        <f t="shared" ca="1" si="125"/>
        <v>0.77187500000000031</v>
      </c>
      <c r="Y175" s="11">
        <f t="shared" ca="1" si="101"/>
        <v>33</v>
      </c>
      <c r="Z175" s="12">
        <f t="shared" ca="1" si="102"/>
        <v>3.8194444444444446E-4</v>
      </c>
      <c r="AA175" s="12">
        <f t="shared" ca="1" si="126"/>
        <v>0.7722569444444447</v>
      </c>
      <c r="AB175" s="10">
        <f t="shared" ca="1" si="127"/>
        <v>0.7722569444444447</v>
      </c>
      <c r="AC175" s="23">
        <f t="shared" ca="1" si="128"/>
        <v>0</v>
      </c>
      <c r="AD175" s="10">
        <f t="shared" ca="1" si="129"/>
        <v>0.7722569444444447</v>
      </c>
      <c r="AE175" s="9">
        <f t="shared" ca="1" si="103"/>
        <v>33</v>
      </c>
      <c r="AF175" s="10">
        <f t="shared" ca="1" si="104"/>
        <v>3.8194444444444446E-4</v>
      </c>
      <c r="AG175" s="10">
        <f t="shared" ca="1" si="130"/>
        <v>0.7726388888888891</v>
      </c>
      <c r="AH175" s="9" t="s">
        <v>69</v>
      </c>
      <c r="AI175" s="8">
        <f t="shared" ca="1" si="131"/>
        <v>0.7726388888888891</v>
      </c>
      <c r="AJ175" s="23">
        <f t="shared" ca="1" si="132"/>
        <v>0</v>
      </c>
      <c r="AK175" s="8">
        <f t="shared" ca="1" si="136"/>
        <v>0.7726388888888891</v>
      </c>
      <c r="AL175" s="7">
        <f t="shared" ca="1" si="105"/>
        <v>21</v>
      </c>
      <c r="AM175" s="8">
        <f t="shared" ca="1" si="106"/>
        <v>2.4305555555555555E-4</v>
      </c>
      <c r="AN175" s="8">
        <f t="shared" ca="1" si="107"/>
        <v>0.77288194444444469</v>
      </c>
      <c r="AO175" s="7" t="s">
        <v>74</v>
      </c>
      <c r="AP175" s="1">
        <f t="shared" ca="1" si="133"/>
        <v>0</v>
      </c>
      <c r="AQ175" s="1">
        <f t="shared" ca="1" si="94"/>
        <v>1.5972222222222223E-3</v>
      </c>
      <c r="AR175">
        <f t="shared" ca="1" si="108"/>
        <v>1</v>
      </c>
      <c r="AS175" s="33">
        <f t="shared" ca="1" si="134"/>
        <v>0</v>
      </c>
      <c r="AT175" s="33">
        <f t="shared" ca="1" si="109"/>
        <v>1.5972222222222223E-3</v>
      </c>
      <c r="AX175">
        <f t="shared" si="135"/>
        <v>171</v>
      </c>
      <c r="AY175" s="34">
        <v>5.6881630374088743E-5</v>
      </c>
    </row>
    <row r="176" spans="1:51">
      <c r="A176" s="2">
        <f t="shared" ca="1" si="137"/>
        <v>434</v>
      </c>
      <c r="B176" s="1">
        <f t="shared" ca="1" si="95"/>
        <v>5.0231481481481481E-3</v>
      </c>
      <c r="C176" s="5">
        <f t="shared" ca="1" si="110"/>
        <v>0.77630787037037063</v>
      </c>
      <c r="D176" s="18">
        <f t="shared" ca="1" si="93"/>
        <v>0.77630787037037063</v>
      </c>
      <c r="E176" s="21">
        <f t="shared" ca="1" si="111"/>
        <v>0</v>
      </c>
      <c r="F176" s="18">
        <f t="shared" ca="1" si="112"/>
        <v>0.77630787037037063</v>
      </c>
      <c r="G176" s="17">
        <f t="shared" ca="1" si="96"/>
        <v>7</v>
      </c>
      <c r="H176" s="18">
        <f t="shared" ca="1" si="113"/>
        <v>8.1018518518518516E-5</v>
      </c>
      <c r="I176" s="18">
        <f t="shared" ca="1" si="114"/>
        <v>0.77638888888888913</v>
      </c>
      <c r="J176" s="16">
        <f t="shared" ca="1" si="115"/>
        <v>0.77638888888888913</v>
      </c>
      <c r="K176" s="23">
        <f t="shared" ca="1" si="116"/>
        <v>0</v>
      </c>
      <c r="L176" s="16">
        <f t="shared" ca="1" si="117"/>
        <v>0.77638888888888913</v>
      </c>
      <c r="M176" s="15">
        <f t="shared" ca="1" si="97"/>
        <v>24</v>
      </c>
      <c r="N176" s="16">
        <f t="shared" ca="1" si="98"/>
        <v>2.7777777777777778E-4</v>
      </c>
      <c r="O176" s="16">
        <f t="shared" ca="1" si="118"/>
        <v>0.77666666666666695</v>
      </c>
      <c r="P176" s="14">
        <f t="shared" ca="1" si="119"/>
        <v>0.77666666666666695</v>
      </c>
      <c r="Q176" s="23">
        <f t="shared" ca="1" si="120"/>
        <v>0</v>
      </c>
      <c r="R176" s="14">
        <f t="shared" ca="1" si="121"/>
        <v>0.77666666666666695</v>
      </c>
      <c r="S176" s="13">
        <f t="shared" ca="1" si="99"/>
        <v>25</v>
      </c>
      <c r="T176" s="14">
        <f t="shared" ca="1" si="100"/>
        <v>2.8935185185185184E-4</v>
      </c>
      <c r="U176" s="14">
        <f t="shared" ca="1" si="122"/>
        <v>0.77695601851851881</v>
      </c>
      <c r="V176" s="12">
        <f t="shared" ca="1" si="123"/>
        <v>0.77695601851851881</v>
      </c>
      <c r="W176" s="23">
        <f t="shared" ca="1" si="124"/>
        <v>0</v>
      </c>
      <c r="X176" s="12">
        <f t="shared" ca="1" si="125"/>
        <v>0.77695601851851881</v>
      </c>
      <c r="Y176" s="11">
        <f t="shared" ca="1" si="101"/>
        <v>27</v>
      </c>
      <c r="Z176" s="12">
        <f t="shared" ca="1" si="102"/>
        <v>3.1250000000000001E-4</v>
      </c>
      <c r="AA176" s="12">
        <f t="shared" ca="1" si="126"/>
        <v>0.77726851851851886</v>
      </c>
      <c r="AB176" s="10">
        <f t="shared" ca="1" si="127"/>
        <v>0.77726851851851886</v>
      </c>
      <c r="AC176" s="23">
        <f t="shared" ca="1" si="128"/>
        <v>0</v>
      </c>
      <c r="AD176" s="10">
        <f t="shared" ca="1" si="129"/>
        <v>0.77726851851851886</v>
      </c>
      <c r="AE176" s="9">
        <f t="shared" ca="1" si="103"/>
        <v>43</v>
      </c>
      <c r="AF176" s="10">
        <f t="shared" ca="1" si="104"/>
        <v>4.9768518518518521E-4</v>
      </c>
      <c r="AG176" s="10">
        <f t="shared" ca="1" si="130"/>
        <v>0.77776620370370408</v>
      </c>
      <c r="AH176" s="9" t="s">
        <v>69</v>
      </c>
      <c r="AI176" s="8">
        <f t="shared" ca="1" si="131"/>
        <v>0.77776620370370408</v>
      </c>
      <c r="AJ176" s="23">
        <f t="shared" ca="1" si="132"/>
        <v>0</v>
      </c>
      <c r="AK176" s="8">
        <f t="shared" ca="1" si="136"/>
        <v>0.77776620370370408</v>
      </c>
      <c r="AL176" s="7">
        <f t="shared" ca="1" si="105"/>
        <v>17</v>
      </c>
      <c r="AM176" s="8">
        <f t="shared" ca="1" si="106"/>
        <v>1.9675925925925926E-4</v>
      </c>
      <c r="AN176" s="8">
        <f t="shared" ca="1" si="107"/>
        <v>0.7779629629629633</v>
      </c>
      <c r="AO176" s="7" t="s">
        <v>74</v>
      </c>
      <c r="AP176" s="1">
        <f t="shared" ca="1" si="133"/>
        <v>0</v>
      </c>
      <c r="AQ176" s="1">
        <f t="shared" ca="1" si="94"/>
        <v>1.6550925925925926E-3</v>
      </c>
      <c r="AR176">
        <f t="shared" ca="1" si="108"/>
        <v>1</v>
      </c>
      <c r="AS176" s="33">
        <f t="shared" ca="1" si="134"/>
        <v>0</v>
      </c>
      <c r="AT176" s="33">
        <f t="shared" ca="1" si="109"/>
        <v>1.6550925925925926E-3</v>
      </c>
      <c r="AX176">
        <f t="shared" si="135"/>
        <v>172</v>
      </c>
      <c r="AY176" s="34">
        <v>7.288228822882328E-5</v>
      </c>
    </row>
    <row r="177" spans="1:51">
      <c r="A177" s="2">
        <f t="shared" ca="1" si="137"/>
        <v>387</v>
      </c>
      <c r="B177" s="1">
        <f t="shared" ca="1" si="95"/>
        <v>4.4791666666666669E-3</v>
      </c>
      <c r="C177" s="5">
        <f t="shared" ca="1" si="110"/>
        <v>0.78078703703703733</v>
      </c>
      <c r="D177" s="18">
        <f t="shared" ca="1" si="93"/>
        <v>0.78078703703703733</v>
      </c>
      <c r="E177" s="21">
        <f t="shared" ca="1" si="111"/>
        <v>0</v>
      </c>
      <c r="F177" s="18">
        <f t="shared" ca="1" si="112"/>
        <v>0.78078703703703733</v>
      </c>
      <c r="G177" s="17">
        <f t="shared" ca="1" si="96"/>
        <v>14</v>
      </c>
      <c r="H177" s="18">
        <f t="shared" ca="1" si="113"/>
        <v>1.6203703703703703E-4</v>
      </c>
      <c r="I177" s="18">
        <f t="shared" ca="1" si="114"/>
        <v>0.78094907407407432</v>
      </c>
      <c r="J177" s="16">
        <f t="shared" ca="1" si="115"/>
        <v>0.78094907407407432</v>
      </c>
      <c r="K177" s="23">
        <f t="shared" ca="1" si="116"/>
        <v>0</v>
      </c>
      <c r="L177" s="16">
        <f t="shared" ca="1" si="117"/>
        <v>0.78094907407407432</v>
      </c>
      <c r="M177" s="15">
        <f t="shared" ca="1" si="97"/>
        <v>26</v>
      </c>
      <c r="N177" s="16">
        <f t="shared" ca="1" si="98"/>
        <v>3.0092592592592595E-4</v>
      </c>
      <c r="O177" s="16">
        <f t="shared" ca="1" si="118"/>
        <v>0.78125000000000022</v>
      </c>
      <c r="P177" s="14">
        <f t="shared" ca="1" si="119"/>
        <v>0.78125000000000022</v>
      </c>
      <c r="Q177" s="23">
        <f t="shared" ca="1" si="120"/>
        <v>0</v>
      </c>
      <c r="R177" s="14">
        <f t="shared" ca="1" si="121"/>
        <v>0.78125000000000022</v>
      </c>
      <c r="S177" s="13">
        <f t="shared" ca="1" si="99"/>
        <v>22</v>
      </c>
      <c r="T177" s="14">
        <f t="shared" ca="1" si="100"/>
        <v>2.5462962962962961E-4</v>
      </c>
      <c r="U177" s="14">
        <f t="shared" ca="1" si="122"/>
        <v>0.78150462962962985</v>
      </c>
      <c r="V177" s="12">
        <f t="shared" ca="1" si="123"/>
        <v>0.78150462962962985</v>
      </c>
      <c r="W177" s="23">
        <f t="shared" ca="1" si="124"/>
        <v>0</v>
      </c>
      <c r="X177" s="12">
        <f t="shared" ca="1" si="125"/>
        <v>0.78150462962962985</v>
      </c>
      <c r="Y177" s="11">
        <f t="shared" ca="1" si="101"/>
        <v>22</v>
      </c>
      <c r="Z177" s="12">
        <f t="shared" ca="1" si="102"/>
        <v>2.5462962962962961E-4</v>
      </c>
      <c r="AA177" s="12">
        <f t="shared" ca="1" si="126"/>
        <v>0.78175925925925949</v>
      </c>
      <c r="AB177" s="10">
        <f t="shared" ca="1" si="127"/>
        <v>0.78175925925925949</v>
      </c>
      <c r="AC177" s="23">
        <f t="shared" ca="1" si="128"/>
        <v>0</v>
      </c>
      <c r="AD177" s="10">
        <f t="shared" ca="1" si="129"/>
        <v>0.78175925925925949</v>
      </c>
      <c r="AE177" s="9">
        <f t="shared" ca="1" si="103"/>
        <v>54</v>
      </c>
      <c r="AF177" s="10">
        <f t="shared" ca="1" si="104"/>
        <v>6.2500000000000001E-4</v>
      </c>
      <c r="AG177" s="10">
        <f t="shared" ca="1" si="130"/>
        <v>0.78238425925925947</v>
      </c>
      <c r="AH177" s="9" t="s">
        <v>75</v>
      </c>
      <c r="AI177" s="8">
        <f t="shared" ca="1" si="131"/>
        <v>0.78238425925925947</v>
      </c>
      <c r="AJ177" s="23">
        <f t="shared" ca="1" si="132"/>
        <v>0</v>
      </c>
      <c r="AK177" s="8">
        <f t="shared" ca="1" si="136"/>
        <v>0.78238425925925947</v>
      </c>
      <c r="AL177" s="7">
        <f t="shared" ca="1" si="105"/>
        <v>32</v>
      </c>
      <c r="AM177" s="8">
        <f t="shared" ca="1" si="106"/>
        <v>3.7037037037037035E-4</v>
      </c>
      <c r="AN177" s="8">
        <f t="shared" ca="1" si="107"/>
        <v>0.78275462962962983</v>
      </c>
      <c r="AO177" s="7" t="s">
        <v>70</v>
      </c>
      <c r="AP177" s="1">
        <f t="shared" ca="1" si="133"/>
        <v>0</v>
      </c>
      <c r="AQ177" s="1">
        <f t="shared" ca="1" si="94"/>
        <v>1.9675925925925924E-3</v>
      </c>
      <c r="AR177">
        <f t="shared" ca="1" si="108"/>
        <v>1</v>
      </c>
      <c r="AS177" s="33">
        <f t="shared" ca="1" si="134"/>
        <v>0</v>
      </c>
      <c r="AT177" s="33">
        <f t="shared" ca="1" si="109"/>
        <v>1.9675925925925924E-3</v>
      </c>
      <c r="AX177">
        <f t="shared" si="135"/>
        <v>173</v>
      </c>
      <c r="AY177" s="34">
        <v>1.8800215559478443E-5</v>
      </c>
    </row>
    <row r="178" spans="1:51">
      <c r="A178" s="2">
        <f t="shared" ca="1" si="137"/>
        <v>344</v>
      </c>
      <c r="B178" s="1">
        <f t="shared" ca="1" si="95"/>
        <v>3.9814814814814817E-3</v>
      </c>
      <c r="C178" s="5">
        <f t="shared" ca="1" si="110"/>
        <v>0.78476851851851881</v>
      </c>
      <c r="D178" s="18">
        <f t="shared" ca="1" si="93"/>
        <v>0.78476851851851881</v>
      </c>
      <c r="E178" s="21">
        <f t="shared" ca="1" si="111"/>
        <v>0</v>
      </c>
      <c r="F178" s="18">
        <f t="shared" ca="1" si="112"/>
        <v>0.78476851851851881</v>
      </c>
      <c r="G178" s="17">
        <f t="shared" ca="1" si="96"/>
        <v>12</v>
      </c>
      <c r="H178" s="18">
        <f t="shared" ca="1" si="113"/>
        <v>1.3888888888888889E-4</v>
      </c>
      <c r="I178" s="18">
        <f t="shared" ca="1" si="114"/>
        <v>0.78490740740740772</v>
      </c>
      <c r="J178" s="16">
        <f t="shared" ca="1" si="115"/>
        <v>0.78490740740740772</v>
      </c>
      <c r="K178" s="23">
        <f t="shared" ca="1" si="116"/>
        <v>0</v>
      </c>
      <c r="L178" s="16">
        <f t="shared" ca="1" si="117"/>
        <v>0.78490740740740772</v>
      </c>
      <c r="M178" s="15">
        <f t="shared" ca="1" si="97"/>
        <v>29</v>
      </c>
      <c r="N178" s="16">
        <f t="shared" ca="1" si="98"/>
        <v>3.3564814814814812E-4</v>
      </c>
      <c r="O178" s="16">
        <f t="shared" ca="1" si="118"/>
        <v>0.78524305555555585</v>
      </c>
      <c r="P178" s="14">
        <f t="shared" ca="1" si="119"/>
        <v>0.78524305555555585</v>
      </c>
      <c r="Q178" s="23">
        <f t="shared" ca="1" si="120"/>
        <v>0</v>
      </c>
      <c r="R178" s="14">
        <f t="shared" ca="1" si="121"/>
        <v>0.78524305555555585</v>
      </c>
      <c r="S178" s="13">
        <f t="shared" ca="1" si="99"/>
        <v>31</v>
      </c>
      <c r="T178" s="14">
        <f t="shared" ca="1" si="100"/>
        <v>3.5879629629629629E-4</v>
      </c>
      <c r="U178" s="14">
        <f t="shared" ca="1" si="122"/>
        <v>0.78560185185185216</v>
      </c>
      <c r="V178" s="12">
        <f t="shared" ca="1" si="123"/>
        <v>0.78560185185185216</v>
      </c>
      <c r="W178" s="23">
        <f t="shared" ca="1" si="124"/>
        <v>0</v>
      </c>
      <c r="X178" s="12">
        <f t="shared" ca="1" si="125"/>
        <v>0.78560185185185216</v>
      </c>
      <c r="Y178" s="11">
        <f t="shared" ca="1" si="101"/>
        <v>29</v>
      </c>
      <c r="Z178" s="12">
        <f t="shared" ca="1" si="102"/>
        <v>3.3564814814814812E-4</v>
      </c>
      <c r="AA178" s="12">
        <f t="shared" ca="1" si="126"/>
        <v>0.78593750000000029</v>
      </c>
      <c r="AB178" s="10">
        <f t="shared" ca="1" si="127"/>
        <v>0.78593750000000029</v>
      </c>
      <c r="AC178" s="23">
        <f t="shared" ca="1" si="128"/>
        <v>0</v>
      </c>
      <c r="AD178" s="10">
        <f t="shared" ca="1" si="129"/>
        <v>0.78593750000000029</v>
      </c>
      <c r="AE178" s="9">
        <f t="shared" ca="1" si="103"/>
        <v>34</v>
      </c>
      <c r="AF178" s="10">
        <f t="shared" ca="1" si="104"/>
        <v>3.9351851851851852E-4</v>
      </c>
      <c r="AG178" s="10">
        <f t="shared" ca="1" si="130"/>
        <v>0.78633101851851883</v>
      </c>
      <c r="AH178" s="9" t="s">
        <v>69</v>
      </c>
      <c r="AI178" s="8">
        <f t="shared" ca="1" si="131"/>
        <v>0.78633101851851883</v>
      </c>
      <c r="AJ178" s="23">
        <f t="shared" ca="1" si="132"/>
        <v>0</v>
      </c>
      <c r="AK178" s="8">
        <f t="shared" ca="1" si="136"/>
        <v>0.78633101851851883</v>
      </c>
      <c r="AL178" s="7">
        <f t="shared" ca="1" si="105"/>
        <v>28</v>
      </c>
      <c r="AM178" s="8">
        <f t="shared" ca="1" si="106"/>
        <v>3.2407407407407406E-4</v>
      </c>
      <c r="AN178" s="8">
        <f t="shared" ca="1" si="107"/>
        <v>0.78665509259259292</v>
      </c>
      <c r="AO178" s="7" t="s">
        <v>74</v>
      </c>
      <c r="AP178" s="1">
        <f t="shared" ca="1" si="133"/>
        <v>0</v>
      </c>
      <c r="AQ178" s="1">
        <f t="shared" ca="1" si="94"/>
        <v>1.8865740740740739E-3</v>
      </c>
      <c r="AR178">
        <f t="shared" ca="1" si="108"/>
        <v>1</v>
      </c>
      <c r="AS178" s="33">
        <f t="shared" ca="1" si="134"/>
        <v>0</v>
      </c>
      <c r="AT178" s="33">
        <f t="shared" ca="1" si="109"/>
        <v>1.8865740740740739E-3</v>
      </c>
      <c r="AX178">
        <f t="shared" si="135"/>
        <v>174</v>
      </c>
      <c r="AY178" s="34">
        <v>4.6472551231433198E-5</v>
      </c>
    </row>
    <row r="179" spans="1:51">
      <c r="A179" s="2">
        <f t="shared" ca="1" si="137"/>
        <v>261</v>
      </c>
      <c r="B179" s="1">
        <f t="shared" ca="1" si="95"/>
        <v>3.0208333333333333E-3</v>
      </c>
      <c r="C179" s="5">
        <f t="shared" ca="1" si="110"/>
        <v>0.78778935185185217</v>
      </c>
      <c r="D179" s="18">
        <f t="shared" ca="1" si="93"/>
        <v>0.78778935185185217</v>
      </c>
      <c r="E179" s="21">
        <f t="shared" ca="1" si="111"/>
        <v>0</v>
      </c>
      <c r="F179" s="18">
        <f t="shared" ca="1" si="112"/>
        <v>0.78778935185185217</v>
      </c>
      <c r="G179" s="17">
        <f t="shared" ca="1" si="96"/>
        <v>8</v>
      </c>
      <c r="H179" s="18">
        <f t="shared" ca="1" si="113"/>
        <v>9.2592592592592588E-5</v>
      </c>
      <c r="I179" s="18">
        <f t="shared" ca="1" si="114"/>
        <v>0.78788194444444482</v>
      </c>
      <c r="J179" s="16">
        <f t="shared" ca="1" si="115"/>
        <v>0.78788194444444482</v>
      </c>
      <c r="K179" s="23">
        <f t="shared" ca="1" si="116"/>
        <v>0</v>
      </c>
      <c r="L179" s="16">
        <f t="shared" ca="1" si="117"/>
        <v>0.78788194444444482</v>
      </c>
      <c r="M179" s="15">
        <f t="shared" ca="1" si="97"/>
        <v>27</v>
      </c>
      <c r="N179" s="16">
        <f t="shared" ca="1" si="98"/>
        <v>3.1250000000000001E-4</v>
      </c>
      <c r="O179" s="16">
        <f t="shared" ca="1" si="118"/>
        <v>0.78819444444444486</v>
      </c>
      <c r="P179" s="14">
        <f t="shared" ca="1" si="119"/>
        <v>0.78819444444444486</v>
      </c>
      <c r="Q179" s="23">
        <f t="shared" ca="1" si="120"/>
        <v>0</v>
      </c>
      <c r="R179" s="14">
        <f t="shared" ca="1" si="121"/>
        <v>0.78819444444444486</v>
      </c>
      <c r="S179" s="13">
        <f t="shared" ca="1" si="99"/>
        <v>18</v>
      </c>
      <c r="T179" s="14">
        <f t="shared" ca="1" si="100"/>
        <v>2.0833333333333335E-4</v>
      </c>
      <c r="U179" s="14">
        <f t="shared" ca="1" si="122"/>
        <v>0.78840277777777823</v>
      </c>
      <c r="V179" s="12">
        <f t="shared" ca="1" si="123"/>
        <v>0.78840277777777823</v>
      </c>
      <c r="W179" s="23">
        <f t="shared" ca="1" si="124"/>
        <v>0</v>
      </c>
      <c r="X179" s="12">
        <f t="shared" ca="1" si="125"/>
        <v>0.78840277777777823</v>
      </c>
      <c r="Y179" s="11">
        <f t="shared" ca="1" si="101"/>
        <v>40</v>
      </c>
      <c r="Z179" s="12">
        <f t="shared" ca="1" si="102"/>
        <v>4.6296296296296298E-4</v>
      </c>
      <c r="AA179" s="12">
        <f t="shared" ca="1" si="126"/>
        <v>0.78886574074074123</v>
      </c>
      <c r="AB179" s="10">
        <f t="shared" ca="1" si="127"/>
        <v>0.78886574074074123</v>
      </c>
      <c r="AC179" s="23">
        <f t="shared" ca="1" si="128"/>
        <v>0</v>
      </c>
      <c r="AD179" s="10">
        <f t="shared" ca="1" si="129"/>
        <v>0.78886574074074123</v>
      </c>
      <c r="AE179" s="9">
        <f t="shared" ca="1" si="103"/>
        <v>42</v>
      </c>
      <c r="AF179" s="10">
        <f t="shared" ca="1" si="104"/>
        <v>4.861111111111111E-4</v>
      </c>
      <c r="AG179" s="10">
        <f t="shared" ca="1" si="130"/>
        <v>0.7893518518518523</v>
      </c>
      <c r="AH179" s="9" t="s">
        <v>69</v>
      </c>
      <c r="AI179" s="8">
        <f t="shared" ca="1" si="131"/>
        <v>0.7893518518518523</v>
      </c>
      <c r="AJ179" s="23">
        <f t="shared" ca="1" si="132"/>
        <v>0</v>
      </c>
      <c r="AK179" s="8">
        <f t="shared" ca="1" si="136"/>
        <v>0.7893518518518523</v>
      </c>
      <c r="AL179" s="7">
        <f t="shared" ca="1" si="105"/>
        <v>29</v>
      </c>
      <c r="AM179" s="8">
        <f t="shared" ca="1" si="106"/>
        <v>3.3564814814814812E-4</v>
      </c>
      <c r="AN179" s="8">
        <f t="shared" ca="1" si="107"/>
        <v>0.78968750000000043</v>
      </c>
      <c r="AO179" s="7" t="s">
        <v>74</v>
      </c>
      <c r="AP179" s="1">
        <f t="shared" ca="1" si="133"/>
        <v>0</v>
      </c>
      <c r="AQ179" s="1">
        <f t="shared" ca="1" si="94"/>
        <v>1.8981481481481484E-3</v>
      </c>
      <c r="AR179">
        <f t="shared" ca="1" si="108"/>
        <v>1</v>
      </c>
      <c r="AS179" s="33">
        <f t="shared" ca="1" si="134"/>
        <v>0</v>
      </c>
      <c r="AT179" s="33">
        <f t="shared" ca="1" si="109"/>
        <v>1.8981481481481484E-3</v>
      </c>
      <c r="AX179">
        <f t="shared" si="135"/>
        <v>175</v>
      </c>
      <c r="AY179" s="34">
        <v>2.9052095024318332E-5</v>
      </c>
    </row>
    <row r="180" spans="1:51">
      <c r="A180" s="2">
        <f t="shared" ca="1" si="137"/>
        <v>401</v>
      </c>
      <c r="B180" s="1">
        <f t="shared" ca="1" si="95"/>
        <v>4.6412037037037038E-3</v>
      </c>
      <c r="C180" s="5">
        <f t="shared" ca="1" si="110"/>
        <v>0.79243055555555586</v>
      </c>
      <c r="D180" s="18">
        <f t="shared" ca="1" si="93"/>
        <v>0.79243055555555586</v>
      </c>
      <c r="E180" s="21">
        <f t="shared" ca="1" si="111"/>
        <v>0</v>
      </c>
      <c r="F180" s="18">
        <f t="shared" ca="1" si="112"/>
        <v>0.79243055555555586</v>
      </c>
      <c r="G180" s="17">
        <f t="shared" ca="1" si="96"/>
        <v>15</v>
      </c>
      <c r="H180" s="18">
        <f t="shared" ca="1" si="113"/>
        <v>1.7361111111111112E-4</v>
      </c>
      <c r="I180" s="18">
        <f t="shared" ca="1" si="114"/>
        <v>0.792604166666667</v>
      </c>
      <c r="J180" s="16">
        <f t="shared" ca="1" si="115"/>
        <v>0.792604166666667</v>
      </c>
      <c r="K180" s="23">
        <f t="shared" ca="1" si="116"/>
        <v>0</v>
      </c>
      <c r="L180" s="16">
        <f t="shared" ca="1" si="117"/>
        <v>0.792604166666667</v>
      </c>
      <c r="M180" s="15">
        <f t="shared" ca="1" si="97"/>
        <v>30</v>
      </c>
      <c r="N180" s="16">
        <f t="shared" ca="1" si="98"/>
        <v>3.4722222222222224E-4</v>
      </c>
      <c r="O180" s="16">
        <f t="shared" ca="1" si="118"/>
        <v>0.79295138888888927</v>
      </c>
      <c r="P180" s="14">
        <f t="shared" ca="1" si="119"/>
        <v>0.79295138888888927</v>
      </c>
      <c r="Q180" s="23">
        <f t="shared" ca="1" si="120"/>
        <v>0</v>
      </c>
      <c r="R180" s="14">
        <f t="shared" ca="1" si="121"/>
        <v>0.79295138888888927</v>
      </c>
      <c r="S180" s="13">
        <f t="shared" ca="1" si="99"/>
        <v>27</v>
      </c>
      <c r="T180" s="14">
        <f t="shared" ca="1" si="100"/>
        <v>3.1250000000000001E-4</v>
      </c>
      <c r="U180" s="14">
        <f t="shared" ca="1" si="122"/>
        <v>0.79326388888888932</v>
      </c>
      <c r="V180" s="12">
        <f t="shared" ca="1" si="123"/>
        <v>0.79326388888888932</v>
      </c>
      <c r="W180" s="23">
        <f t="shared" ca="1" si="124"/>
        <v>0</v>
      </c>
      <c r="X180" s="12">
        <f t="shared" ca="1" si="125"/>
        <v>0.79326388888888932</v>
      </c>
      <c r="Y180" s="11">
        <f t="shared" ca="1" si="101"/>
        <v>26</v>
      </c>
      <c r="Z180" s="12">
        <f t="shared" ca="1" si="102"/>
        <v>3.0092592592592595E-4</v>
      </c>
      <c r="AA180" s="12">
        <f t="shared" ca="1" si="126"/>
        <v>0.79356481481481522</v>
      </c>
      <c r="AB180" s="10">
        <f t="shared" ca="1" si="127"/>
        <v>0.79356481481481522</v>
      </c>
      <c r="AC180" s="23">
        <f t="shared" ca="1" si="128"/>
        <v>0</v>
      </c>
      <c r="AD180" s="10">
        <f t="shared" ca="1" si="129"/>
        <v>0.79356481481481522</v>
      </c>
      <c r="AE180" s="9">
        <f t="shared" ca="1" si="103"/>
        <v>11</v>
      </c>
      <c r="AF180" s="10">
        <f t="shared" ca="1" si="104"/>
        <v>1.273148148148148E-4</v>
      </c>
      <c r="AG180" s="10">
        <f t="shared" ca="1" si="130"/>
        <v>0.79369212962962998</v>
      </c>
      <c r="AH180" s="9" t="s">
        <v>73</v>
      </c>
      <c r="AI180" s="8">
        <f t="shared" ca="1" si="131"/>
        <v>0.79369212962962998</v>
      </c>
      <c r="AJ180" s="23">
        <f t="shared" ca="1" si="132"/>
        <v>0</v>
      </c>
      <c r="AK180" s="8">
        <f t="shared" ca="1" si="136"/>
        <v>0.79369212962962998</v>
      </c>
      <c r="AL180" s="7">
        <f t="shared" ca="1" si="105"/>
        <v>11</v>
      </c>
      <c r="AM180" s="8">
        <f t="shared" ca="1" si="106"/>
        <v>1.273148148148148E-4</v>
      </c>
      <c r="AN180" s="8">
        <f t="shared" ca="1" si="107"/>
        <v>0.79381944444444474</v>
      </c>
      <c r="AO180" s="7" t="s">
        <v>74</v>
      </c>
      <c r="AP180" s="1">
        <f t="shared" ca="1" si="133"/>
        <v>0</v>
      </c>
      <c r="AQ180" s="1">
        <f t="shared" ca="1" si="94"/>
        <v>1.3888888888888889E-3</v>
      </c>
      <c r="AR180">
        <f t="shared" ca="1" si="108"/>
        <v>1</v>
      </c>
      <c r="AS180" s="33">
        <f t="shared" ca="1" si="134"/>
        <v>0</v>
      </c>
      <c r="AT180" s="33">
        <f t="shared" ca="1" si="109"/>
        <v>1.3888888888888889E-3</v>
      </c>
      <c r="AX180">
        <f t="shared" si="135"/>
        <v>176</v>
      </c>
      <c r="AY180" s="34">
        <v>3.2091750841751934E-5</v>
      </c>
    </row>
    <row r="181" spans="1:51">
      <c r="A181" s="2">
        <f t="shared" ca="1" si="137"/>
        <v>415</v>
      </c>
      <c r="B181" s="1">
        <f t="shared" ca="1" si="95"/>
        <v>4.8032407407407407E-3</v>
      </c>
      <c r="C181" s="5">
        <f t="shared" ca="1" si="110"/>
        <v>0.79723379629629665</v>
      </c>
      <c r="D181" s="18">
        <f t="shared" ca="1" si="93"/>
        <v>0.79723379629629665</v>
      </c>
      <c r="E181" s="21">
        <f t="shared" ca="1" si="111"/>
        <v>0</v>
      </c>
      <c r="F181" s="18">
        <f t="shared" ca="1" si="112"/>
        <v>0.79723379629629665</v>
      </c>
      <c r="G181" s="17">
        <f t="shared" ca="1" si="96"/>
        <v>8</v>
      </c>
      <c r="H181" s="18">
        <f t="shared" ca="1" si="113"/>
        <v>9.2592592592592588E-5</v>
      </c>
      <c r="I181" s="18">
        <f t="shared" ca="1" si="114"/>
        <v>0.79732638888888929</v>
      </c>
      <c r="J181" s="16">
        <f t="shared" ca="1" si="115"/>
        <v>0.79732638888888929</v>
      </c>
      <c r="K181" s="23">
        <f t="shared" ca="1" si="116"/>
        <v>0</v>
      </c>
      <c r="L181" s="16">
        <f t="shared" ca="1" si="117"/>
        <v>0.79732638888888929</v>
      </c>
      <c r="M181" s="15">
        <f t="shared" ca="1" si="97"/>
        <v>31</v>
      </c>
      <c r="N181" s="16">
        <f t="shared" ca="1" si="98"/>
        <v>3.5879629629629629E-4</v>
      </c>
      <c r="O181" s="16">
        <f t="shared" ca="1" si="118"/>
        <v>0.79768518518518561</v>
      </c>
      <c r="P181" s="14">
        <f t="shared" ca="1" si="119"/>
        <v>0.79768518518518561</v>
      </c>
      <c r="Q181" s="23">
        <f t="shared" ca="1" si="120"/>
        <v>0</v>
      </c>
      <c r="R181" s="14">
        <f t="shared" ca="1" si="121"/>
        <v>0.79768518518518561</v>
      </c>
      <c r="S181" s="13">
        <f t="shared" ca="1" si="99"/>
        <v>24</v>
      </c>
      <c r="T181" s="14">
        <f t="shared" ca="1" si="100"/>
        <v>2.7777777777777778E-4</v>
      </c>
      <c r="U181" s="14">
        <f t="shared" ca="1" si="122"/>
        <v>0.79796296296296343</v>
      </c>
      <c r="V181" s="12">
        <f t="shared" ca="1" si="123"/>
        <v>0.79796296296296343</v>
      </c>
      <c r="W181" s="23">
        <f t="shared" ca="1" si="124"/>
        <v>0</v>
      </c>
      <c r="X181" s="12">
        <f t="shared" ca="1" si="125"/>
        <v>0.79796296296296343</v>
      </c>
      <c r="Y181" s="11">
        <f t="shared" ca="1" si="101"/>
        <v>28</v>
      </c>
      <c r="Z181" s="12">
        <f t="shared" ca="1" si="102"/>
        <v>3.2407407407407406E-4</v>
      </c>
      <c r="AA181" s="12">
        <f t="shared" ca="1" si="126"/>
        <v>0.79828703703703752</v>
      </c>
      <c r="AB181" s="10">
        <f t="shared" ca="1" si="127"/>
        <v>0.79828703703703752</v>
      </c>
      <c r="AC181" s="23">
        <f t="shared" ca="1" si="128"/>
        <v>0</v>
      </c>
      <c r="AD181" s="10">
        <f t="shared" ca="1" si="129"/>
        <v>0.79828703703703752</v>
      </c>
      <c r="AE181" s="9">
        <f t="shared" ca="1" si="103"/>
        <v>42</v>
      </c>
      <c r="AF181" s="10">
        <f t="shared" ca="1" si="104"/>
        <v>4.861111111111111E-4</v>
      </c>
      <c r="AG181" s="10">
        <f t="shared" ca="1" si="130"/>
        <v>0.79877314814814859</v>
      </c>
      <c r="AH181" s="9" t="s">
        <v>69</v>
      </c>
      <c r="AI181" s="8">
        <f t="shared" ca="1" si="131"/>
        <v>0.79877314814814859</v>
      </c>
      <c r="AJ181" s="23">
        <f t="shared" ca="1" si="132"/>
        <v>0</v>
      </c>
      <c r="AK181" s="8">
        <f t="shared" ca="1" si="136"/>
        <v>0.79877314814814859</v>
      </c>
      <c r="AL181" s="7">
        <f t="shared" ca="1" si="105"/>
        <v>16</v>
      </c>
      <c r="AM181" s="8">
        <f t="shared" ca="1" si="106"/>
        <v>1.8518518518518518E-4</v>
      </c>
      <c r="AN181" s="8">
        <f t="shared" ca="1" si="107"/>
        <v>0.79895833333333377</v>
      </c>
      <c r="AO181" s="7" t="s">
        <v>74</v>
      </c>
      <c r="AP181" s="1">
        <f t="shared" ca="1" si="133"/>
        <v>0</v>
      </c>
      <c r="AQ181" s="1">
        <f t="shared" ca="1" si="94"/>
        <v>1.7245370370370372E-3</v>
      </c>
      <c r="AR181">
        <f t="shared" ca="1" si="108"/>
        <v>1</v>
      </c>
      <c r="AS181" s="33">
        <f t="shared" ca="1" si="134"/>
        <v>0</v>
      </c>
      <c r="AT181" s="33">
        <f t="shared" ca="1" si="109"/>
        <v>1.7245370370370372E-3</v>
      </c>
      <c r="AX181">
        <f t="shared" si="135"/>
        <v>177</v>
      </c>
      <c r="AY181" s="34">
        <v>4.6537422839505446E-5</v>
      </c>
    </row>
    <row r="182" spans="1:51">
      <c r="A182" s="2">
        <f t="shared" ca="1" si="137"/>
        <v>347</v>
      </c>
      <c r="B182" s="1">
        <f t="shared" ca="1" si="95"/>
        <v>4.0162037037037041E-3</v>
      </c>
      <c r="C182" s="5">
        <f t="shared" ca="1" si="110"/>
        <v>0.80125000000000035</v>
      </c>
      <c r="D182" s="18">
        <f t="shared" ca="1" si="93"/>
        <v>0.80125000000000035</v>
      </c>
      <c r="E182" s="21">
        <f t="shared" ca="1" si="111"/>
        <v>0</v>
      </c>
      <c r="F182" s="18">
        <f t="shared" ca="1" si="112"/>
        <v>0.80125000000000035</v>
      </c>
      <c r="G182" s="17">
        <f t="shared" ca="1" si="96"/>
        <v>14</v>
      </c>
      <c r="H182" s="18">
        <f t="shared" ca="1" si="113"/>
        <v>1.6203703703703703E-4</v>
      </c>
      <c r="I182" s="18">
        <f t="shared" ca="1" si="114"/>
        <v>0.80141203703703734</v>
      </c>
      <c r="J182" s="16">
        <f t="shared" ca="1" si="115"/>
        <v>0.80141203703703734</v>
      </c>
      <c r="K182" s="23">
        <f t="shared" ca="1" si="116"/>
        <v>0</v>
      </c>
      <c r="L182" s="16">
        <f t="shared" ca="1" si="117"/>
        <v>0.80141203703703734</v>
      </c>
      <c r="M182" s="15">
        <f t="shared" ca="1" si="97"/>
        <v>26</v>
      </c>
      <c r="N182" s="16">
        <f t="shared" ca="1" si="98"/>
        <v>3.0092592592592595E-4</v>
      </c>
      <c r="O182" s="16">
        <f t="shared" ca="1" si="118"/>
        <v>0.80171296296296324</v>
      </c>
      <c r="P182" s="14">
        <f t="shared" ca="1" si="119"/>
        <v>0.80171296296296324</v>
      </c>
      <c r="Q182" s="23">
        <f t="shared" ca="1" si="120"/>
        <v>0</v>
      </c>
      <c r="R182" s="14">
        <f t="shared" ca="1" si="121"/>
        <v>0.80171296296296324</v>
      </c>
      <c r="S182" s="13">
        <f t="shared" ca="1" si="99"/>
        <v>31</v>
      </c>
      <c r="T182" s="14">
        <f t="shared" ca="1" si="100"/>
        <v>3.5879629629629629E-4</v>
      </c>
      <c r="U182" s="14">
        <f t="shared" ca="1" si="122"/>
        <v>0.80207175925925955</v>
      </c>
      <c r="V182" s="12">
        <f t="shared" ca="1" si="123"/>
        <v>0.80207175925925955</v>
      </c>
      <c r="W182" s="23">
        <f t="shared" ca="1" si="124"/>
        <v>0</v>
      </c>
      <c r="X182" s="12">
        <f t="shared" ca="1" si="125"/>
        <v>0.80207175925925955</v>
      </c>
      <c r="Y182" s="11">
        <f t="shared" ca="1" si="101"/>
        <v>43</v>
      </c>
      <c r="Z182" s="12">
        <f t="shared" ca="1" si="102"/>
        <v>4.9768518518518521E-4</v>
      </c>
      <c r="AA182" s="12">
        <f t="shared" ca="1" si="126"/>
        <v>0.80256944444444478</v>
      </c>
      <c r="AB182" s="10">
        <f t="shared" ca="1" si="127"/>
        <v>0.80256944444444478</v>
      </c>
      <c r="AC182" s="23">
        <f t="shared" ca="1" si="128"/>
        <v>0</v>
      </c>
      <c r="AD182" s="10">
        <f t="shared" ca="1" si="129"/>
        <v>0.80256944444444478</v>
      </c>
      <c r="AE182" s="9">
        <f t="shared" ca="1" si="103"/>
        <v>5</v>
      </c>
      <c r="AF182" s="10">
        <f t="shared" ca="1" si="104"/>
        <v>5.7870370370370373E-5</v>
      </c>
      <c r="AG182" s="10">
        <f t="shared" ca="1" si="130"/>
        <v>0.8026273148148152</v>
      </c>
      <c r="AH182" s="9" t="s">
        <v>73</v>
      </c>
      <c r="AI182" s="8">
        <f t="shared" ca="1" si="131"/>
        <v>0.8026273148148152</v>
      </c>
      <c r="AJ182" s="23">
        <f t="shared" ca="1" si="132"/>
        <v>0</v>
      </c>
      <c r="AK182" s="8">
        <f t="shared" ca="1" si="136"/>
        <v>0.8026273148148152</v>
      </c>
      <c r="AL182" s="7">
        <f t="shared" ca="1" si="105"/>
        <v>13</v>
      </c>
      <c r="AM182" s="8">
        <f t="shared" ca="1" si="106"/>
        <v>1.5046296296296297E-4</v>
      </c>
      <c r="AN182" s="8">
        <f t="shared" ca="1" si="107"/>
        <v>0.80277777777777815</v>
      </c>
      <c r="AO182" s="7" t="s">
        <v>74</v>
      </c>
      <c r="AP182" s="1">
        <f t="shared" ca="1" si="133"/>
        <v>0</v>
      </c>
      <c r="AQ182" s="1">
        <f t="shared" ca="1" si="94"/>
        <v>1.5277777777777776E-3</v>
      </c>
      <c r="AR182">
        <f t="shared" ca="1" si="108"/>
        <v>1</v>
      </c>
      <c r="AS182" s="33">
        <f t="shared" ca="1" si="134"/>
        <v>0</v>
      </c>
      <c r="AT182" s="33">
        <f t="shared" ca="1" si="109"/>
        <v>1.5277777777777776E-3</v>
      </c>
      <c r="AX182">
        <f t="shared" si="135"/>
        <v>178</v>
      </c>
      <c r="AY182" s="34">
        <v>3.4781273620558351E-5</v>
      </c>
    </row>
    <row r="183" spans="1:51">
      <c r="A183" s="2">
        <f t="shared" ca="1" si="137"/>
        <v>247</v>
      </c>
      <c r="B183" s="1">
        <f t="shared" ca="1" si="95"/>
        <v>2.8587962962962963E-3</v>
      </c>
      <c r="C183" s="5">
        <f t="shared" ca="1" si="110"/>
        <v>0.80410879629629661</v>
      </c>
      <c r="D183" s="18">
        <f t="shared" ca="1" si="93"/>
        <v>0.80410879629629661</v>
      </c>
      <c r="E183" s="21">
        <f t="shared" ca="1" si="111"/>
        <v>0</v>
      </c>
      <c r="F183" s="18">
        <f t="shared" ca="1" si="112"/>
        <v>0.80410879629629661</v>
      </c>
      <c r="G183" s="17">
        <f t="shared" ca="1" si="96"/>
        <v>16</v>
      </c>
      <c r="H183" s="18">
        <f t="shared" ca="1" si="113"/>
        <v>1.8518518518518518E-4</v>
      </c>
      <c r="I183" s="18">
        <f t="shared" ca="1" si="114"/>
        <v>0.80429398148148179</v>
      </c>
      <c r="J183" s="16">
        <f t="shared" ca="1" si="115"/>
        <v>0.80429398148148179</v>
      </c>
      <c r="K183" s="23">
        <f t="shared" ca="1" si="116"/>
        <v>0</v>
      </c>
      <c r="L183" s="16">
        <f t="shared" ca="1" si="117"/>
        <v>0.80429398148148179</v>
      </c>
      <c r="M183" s="15">
        <f t="shared" ca="1" si="97"/>
        <v>31</v>
      </c>
      <c r="N183" s="16">
        <f t="shared" ca="1" si="98"/>
        <v>3.5879629629629629E-4</v>
      </c>
      <c r="O183" s="16">
        <f t="shared" ca="1" si="118"/>
        <v>0.80465277777777811</v>
      </c>
      <c r="P183" s="14">
        <f t="shared" ca="1" si="119"/>
        <v>0.80465277777777811</v>
      </c>
      <c r="Q183" s="23">
        <f t="shared" ca="1" si="120"/>
        <v>0</v>
      </c>
      <c r="R183" s="14">
        <f t="shared" ca="1" si="121"/>
        <v>0.80465277777777811</v>
      </c>
      <c r="S183" s="13">
        <f t="shared" ca="1" si="99"/>
        <v>20</v>
      </c>
      <c r="T183" s="14">
        <f t="shared" ca="1" si="100"/>
        <v>2.3148148148148149E-4</v>
      </c>
      <c r="U183" s="14">
        <f t="shared" ca="1" si="122"/>
        <v>0.80488425925925955</v>
      </c>
      <c r="V183" s="12">
        <f t="shared" ca="1" si="123"/>
        <v>0.80488425925925955</v>
      </c>
      <c r="W183" s="23">
        <f t="shared" ca="1" si="124"/>
        <v>0</v>
      </c>
      <c r="X183" s="12">
        <f t="shared" ca="1" si="125"/>
        <v>0.80488425925925955</v>
      </c>
      <c r="Y183" s="11">
        <f t="shared" ca="1" si="101"/>
        <v>34</v>
      </c>
      <c r="Z183" s="12">
        <f t="shared" ca="1" si="102"/>
        <v>3.9351851851851852E-4</v>
      </c>
      <c r="AA183" s="12">
        <f t="shared" ca="1" si="126"/>
        <v>0.80527777777777809</v>
      </c>
      <c r="AB183" s="10">
        <f t="shared" ca="1" si="127"/>
        <v>0.80527777777777809</v>
      </c>
      <c r="AC183" s="23">
        <f t="shared" ca="1" si="128"/>
        <v>0</v>
      </c>
      <c r="AD183" s="10">
        <f t="shared" ca="1" si="129"/>
        <v>0.80527777777777809</v>
      </c>
      <c r="AE183" s="9">
        <f t="shared" ca="1" si="103"/>
        <v>46</v>
      </c>
      <c r="AF183" s="10">
        <f t="shared" ca="1" si="104"/>
        <v>5.3240740740740744E-4</v>
      </c>
      <c r="AG183" s="10">
        <f t="shared" ca="1" si="130"/>
        <v>0.80581018518518555</v>
      </c>
      <c r="AH183" s="9" t="s">
        <v>69</v>
      </c>
      <c r="AI183" s="8">
        <f t="shared" ca="1" si="131"/>
        <v>0.80581018518518555</v>
      </c>
      <c r="AJ183" s="23">
        <f t="shared" ca="1" si="132"/>
        <v>0</v>
      </c>
      <c r="AK183" s="8">
        <f t="shared" ca="1" si="136"/>
        <v>0.80581018518518555</v>
      </c>
      <c r="AL183" s="7">
        <f t="shared" ca="1" si="105"/>
        <v>13</v>
      </c>
      <c r="AM183" s="8">
        <f t="shared" ca="1" si="106"/>
        <v>1.5046296296296297E-4</v>
      </c>
      <c r="AN183" s="8">
        <f t="shared" ca="1" si="107"/>
        <v>0.8059606481481485</v>
      </c>
      <c r="AO183" s="7" t="s">
        <v>74</v>
      </c>
      <c r="AP183" s="1">
        <f t="shared" ca="1" si="133"/>
        <v>0</v>
      </c>
      <c r="AQ183" s="1">
        <f t="shared" ca="1" si="94"/>
        <v>1.8518518518518517E-3</v>
      </c>
      <c r="AR183">
        <f t="shared" ca="1" si="108"/>
        <v>1</v>
      </c>
      <c r="AS183" s="33">
        <f t="shared" ca="1" si="134"/>
        <v>0</v>
      </c>
      <c r="AT183" s="33">
        <f t="shared" ca="1" si="109"/>
        <v>1.8518518518518517E-3</v>
      </c>
      <c r="AX183">
        <f t="shared" si="135"/>
        <v>179</v>
      </c>
      <c r="AY183" s="34">
        <v>2.0844849824947523E-5</v>
      </c>
    </row>
    <row r="184" spans="1:51">
      <c r="A184" s="2">
        <f t="shared" ca="1" si="137"/>
        <v>426</v>
      </c>
      <c r="B184" s="1">
        <f t="shared" ca="1" si="95"/>
        <v>4.9305555555555552E-3</v>
      </c>
      <c r="C184" s="5">
        <f t="shared" ca="1" si="110"/>
        <v>0.80903935185185216</v>
      </c>
      <c r="D184" s="18">
        <f t="shared" ca="1" si="93"/>
        <v>0.80903935185185216</v>
      </c>
      <c r="E184" s="21">
        <f t="shared" ca="1" si="111"/>
        <v>0</v>
      </c>
      <c r="F184" s="18">
        <f t="shared" ca="1" si="112"/>
        <v>0.80903935185185216</v>
      </c>
      <c r="G184" s="17">
        <f t="shared" ca="1" si="96"/>
        <v>12</v>
      </c>
      <c r="H184" s="18">
        <f t="shared" ca="1" si="113"/>
        <v>1.3888888888888889E-4</v>
      </c>
      <c r="I184" s="18">
        <f t="shared" ca="1" si="114"/>
        <v>0.80917824074074107</v>
      </c>
      <c r="J184" s="16">
        <f t="shared" ca="1" si="115"/>
        <v>0.80917824074074107</v>
      </c>
      <c r="K184" s="23">
        <f t="shared" ca="1" si="116"/>
        <v>0</v>
      </c>
      <c r="L184" s="16">
        <f t="shared" ca="1" si="117"/>
        <v>0.80917824074074107</v>
      </c>
      <c r="M184" s="15">
        <f t="shared" ca="1" si="97"/>
        <v>30</v>
      </c>
      <c r="N184" s="16">
        <f t="shared" ca="1" si="98"/>
        <v>3.4722222222222224E-4</v>
      </c>
      <c r="O184" s="16">
        <f t="shared" ca="1" si="118"/>
        <v>0.80952546296296335</v>
      </c>
      <c r="P184" s="14">
        <f t="shared" ca="1" si="119"/>
        <v>0.80952546296296335</v>
      </c>
      <c r="Q184" s="23">
        <f t="shared" ca="1" si="120"/>
        <v>0</v>
      </c>
      <c r="R184" s="14">
        <f t="shared" ca="1" si="121"/>
        <v>0.80952546296296335</v>
      </c>
      <c r="S184" s="13">
        <f t="shared" ca="1" si="99"/>
        <v>19</v>
      </c>
      <c r="T184" s="14">
        <f t="shared" ca="1" si="100"/>
        <v>2.199074074074074E-4</v>
      </c>
      <c r="U184" s="14">
        <f t="shared" ca="1" si="122"/>
        <v>0.80974537037037075</v>
      </c>
      <c r="V184" s="12">
        <f t="shared" ca="1" si="123"/>
        <v>0.80974537037037075</v>
      </c>
      <c r="W184" s="23">
        <f t="shared" ca="1" si="124"/>
        <v>0</v>
      </c>
      <c r="X184" s="12">
        <f t="shared" ca="1" si="125"/>
        <v>0.80974537037037075</v>
      </c>
      <c r="Y184" s="11">
        <f t="shared" ca="1" si="101"/>
        <v>25</v>
      </c>
      <c r="Z184" s="12">
        <f t="shared" ca="1" si="102"/>
        <v>2.8935185185185184E-4</v>
      </c>
      <c r="AA184" s="12">
        <f t="shared" ca="1" si="126"/>
        <v>0.81003472222222261</v>
      </c>
      <c r="AB184" s="10">
        <f t="shared" ca="1" si="127"/>
        <v>0.81003472222222261</v>
      </c>
      <c r="AC184" s="23">
        <f t="shared" ca="1" si="128"/>
        <v>0</v>
      </c>
      <c r="AD184" s="10">
        <f t="shared" ca="1" si="129"/>
        <v>0.81003472222222261</v>
      </c>
      <c r="AE184" s="9">
        <f t="shared" ca="1" si="103"/>
        <v>29</v>
      </c>
      <c r="AF184" s="10">
        <f t="shared" ca="1" si="104"/>
        <v>3.3564814814814812E-4</v>
      </c>
      <c r="AG184" s="10">
        <f t="shared" ca="1" si="130"/>
        <v>0.81037037037037074</v>
      </c>
      <c r="AH184" s="9" t="s">
        <v>69</v>
      </c>
      <c r="AI184" s="8">
        <f t="shared" ca="1" si="131"/>
        <v>0.81037037037037074</v>
      </c>
      <c r="AJ184" s="23">
        <f t="shared" ca="1" si="132"/>
        <v>0</v>
      </c>
      <c r="AK184" s="8">
        <f t="shared" ca="1" si="136"/>
        <v>0.81037037037037074</v>
      </c>
      <c r="AL184" s="7">
        <f t="shared" ca="1" si="105"/>
        <v>25</v>
      </c>
      <c r="AM184" s="8">
        <f t="shared" ca="1" si="106"/>
        <v>2.8935185185185184E-4</v>
      </c>
      <c r="AN184" s="8">
        <f t="shared" ca="1" si="107"/>
        <v>0.8106597222222226</v>
      </c>
      <c r="AO184" s="7" t="s">
        <v>70</v>
      </c>
      <c r="AP184" s="1">
        <f t="shared" ca="1" si="133"/>
        <v>0</v>
      </c>
      <c r="AQ184" s="1">
        <f t="shared" ca="1" si="94"/>
        <v>1.6203703703703703E-3</v>
      </c>
      <c r="AR184">
        <f t="shared" ca="1" si="108"/>
        <v>1</v>
      </c>
      <c r="AS184" s="33">
        <f t="shared" ca="1" si="134"/>
        <v>0</v>
      </c>
      <c r="AT184" s="33">
        <f t="shared" ca="1" si="109"/>
        <v>1.6203703703703703E-3</v>
      </c>
      <c r="AX184">
        <f t="shared" si="135"/>
        <v>180</v>
      </c>
      <c r="AY184" s="34">
        <v>2.6363168724279002E-5</v>
      </c>
    </row>
    <row r="185" spans="1:51">
      <c r="A185" s="2">
        <f t="shared" ca="1" si="137"/>
        <v>331</v>
      </c>
      <c r="B185" s="1">
        <f t="shared" ca="1" si="95"/>
        <v>3.8310185185185183E-3</v>
      </c>
      <c r="C185" s="5">
        <f t="shared" ca="1" si="110"/>
        <v>0.81287037037037069</v>
      </c>
      <c r="D185" s="18">
        <f t="shared" ca="1" si="93"/>
        <v>0.81287037037037069</v>
      </c>
      <c r="E185" s="21">
        <f t="shared" ca="1" si="111"/>
        <v>0</v>
      </c>
      <c r="F185" s="18">
        <f t="shared" ca="1" si="112"/>
        <v>0.81287037037037069</v>
      </c>
      <c r="G185" s="17">
        <f t="shared" ca="1" si="96"/>
        <v>11</v>
      </c>
      <c r="H185" s="18">
        <f t="shared" ca="1" si="113"/>
        <v>1.273148148148148E-4</v>
      </c>
      <c r="I185" s="18">
        <f t="shared" ca="1" si="114"/>
        <v>0.81299768518518545</v>
      </c>
      <c r="J185" s="16">
        <f t="shared" ca="1" si="115"/>
        <v>0.81299768518518545</v>
      </c>
      <c r="K185" s="23">
        <f t="shared" ca="1" si="116"/>
        <v>0</v>
      </c>
      <c r="L185" s="16">
        <f t="shared" ca="1" si="117"/>
        <v>0.81299768518518545</v>
      </c>
      <c r="M185" s="15">
        <f t="shared" ca="1" si="97"/>
        <v>14</v>
      </c>
      <c r="N185" s="16">
        <f t="shared" ca="1" si="98"/>
        <v>1.6203703703703703E-4</v>
      </c>
      <c r="O185" s="16">
        <f t="shared" ca="1" si="118"/>
        <v>0.81315972222222244</v>
      </c>
      <c r="P185" s="14">
        <f t="shared" ca="1" si="119"/>
        <v>0.81315972222222244</v>
      </c>
      <c r="Q185" s="23">
        <f t="shared" ca="1" si="120"/>
        <v>0</v>
      </c>
      <c r="R185" s="14">
        <f t="shared" ca="1" si="121"/>
        <v>0.81315972222222244</v>
      </c>
      <c r="S185" s="13">
        <f t="shared" ca="1" si="99"/>
        <v>13</v>
      </c>
      <c r="T185" s="14">
        <f t="shared" ca="1" si="100"/>
        <v>1.5046296296296297E-4</v>
      </c>
      <c r="U185" s="14">
        <f t="shared" ca="1" si="122"/>
        <v>0.81331018518518539</v>
      </c>
      <c r="V185" s="12">
        <f t="shared" ca="1" si="123"/>
        <v>0.81331018518518539</v>
      </c>
      <c r="W185" s="23">
        <f t="shared" ca="1" si="124"/>
        <v>0</v>
      </c>
      <c r="X185" s="12">
        <f t="shared" ca="1" si="125"/>
        <v>0.81331018518518539</v>
      </c>
      <c r="Y185" s="11">
        <f t="shared" ca="1" si="101"/>
        <v>43</v>
      </c>
      <c r="Z185" s="12">
        <f t="shared" ca="1" si="102"/>
        <v>4.9768518518518521E-4</v>
      </c>
      <c r="AA185" s="12">
        <f t="shared" ca="1" si="126"/>
        <v>0.81380787037037061</v>
      </c>
      <c r="AB185" s="10">
        <f t="shared" ca="1" si="127"/>
        <v>0.81380787037037061</v>
      </c>
      <c r="AC185" s="23">
        <f t="shared" ca="1" si="128"/>
        <v>0</v>
      </c>
      <c r="AD185" s="10">
        <f t="shared" ca="1" si="129"/>
        <v>0.81380787037037061</v>
      </c>
      <c r="AE185" s="9">
        <f t="shared" ca="1" si="103"/>
        <v>53</v>
      </c>
      <c r="AF185" s="10">
        <f t="shared" ca="1" si="104"/>
        <v>6.134259259259259E-4</v>
      </c>
      <c r="AG185" s="10">
        <f t="shared" ca="1" si="130"/>
        <v>0.81442129629629656</v>
      </c>
      <c r="AH185" s="9" t="s">
        <v>69</v>
      </c>
      <c r="AI185" s="8">
        <f t="shared" ca="1" si="131"/>
        <v>0.81442129629629656</v>
      </c>
      <c r="AJ185" s="23">
        <f t="shared" ca="1" si="132"/>
        <v>0</v>
      </c>
      <c r="AK185" s="8">
        <f t="shared" ca="1" si="136"/>
        <v>0.81442129629629656</v>
      </c>
      <c r="AL185" s="7">
        <f t="shared" ca="1" si="105"/>
        <v>21</v>
      </c>
      <c r="AM185" s="8">
        <f t="shared" ca="1" si="106"/>
        <v>2.4305555555555555E-4</v>
      </c>
      <c r="AN185" s="8">
        <f t="shared" ca="1" si="107"/>
        <v>0.81466435185185215</v>
      </c>
      <c r="AO185" s="7" t="s">
        <v>74</v>
      </c>
      <c r="AP185" s="1">
        <f t="shared" ca="1" si="133"/>
        <v>0</v>
      </c>
      <c r="AQ185" s="1">
        <f t="shared" ca="1" si="94"/>
        <v>1.7939814814814815E-3</v>
      </c>
      <c r="AR185">
        <f t="shared" ca="1" si="108"/>
        <v>1</v>
      </c>
      <c r="AS185" s="33">
        <f t="shared" ca="1" si="134"/>
        <v>0</v>
      </c>
      <c r="AT185" s="33">
        <f t="shared" ca="1" si="109"/>
        <v>1.7939814814814815E-3</v>
      </c>
      <c r="AX185">
        <f t="shared" si="135"/>
        <v>181</v>
      </c>
      <c r="AY185" s="34">
        <v>3.6426019928556553E-5</v>
      </c>
    </row>
    <row r="186" spans="1:51">
      <c r="A186" s="2">
        <f t="shared" ca="1" si="137"/>
        <v>255</v>
      </c>
      <c r="B186" s="1">
        <f t="shared" ca="1" si="95"/>
        <v>2.9513888888888888E-3</v>
      </c>
      <c r="C186" s="5">
        <f t="shared" ca="1" si="110"/>
        <v>0.81582175925925959</v>
      </c>
      <c r="D186" s="18">
        <f t="shared" ca="1" si="93"/>
        <v>0.81582175925925959</v>
      </c>
      <c r="E186" s="21">
        <f t="shared" ca="1" si="111"/>
        <v>0</v>
      </c>
      <c r="F186" s="18">
        <f t="shared" ca="1" si="112"/>
        <v>0.81582175925925959</v>
      </c>
      <c r="G186" s="17">
        <f t="shared" ca="1" si="96"/>
        <v>11</v>
      </c>
      <c r="H186" s="18">
        <f t="shared" ca="1" si="113"/>
        <v>1.273148148148148E-4</v>
      </c>
      <c r="I186" s="18">
        <f t="shared" ca="1" si="114"/>
        <v>0.81594907407407435</v>
      </c>
      <c r="J186" s="16">
        <f t="shared" ca="1" si="115"/>
        <v>0.81594907407407435</v>
      </c>
      <c r="K186" s="23">
        <f t="shared" ca="1" si="116"/>
        <v>0</v>
      </c>
      <c r="L186" s="16">
        <f t="shared" ca="1" si="117"/>
        <v>0.81594907407407435</v>
      </c>
      <c r="M186" s="15">
        <f t="shared" ca="1" si="97"/>
        <v>21</v>
      </c>
      <c r="N186" s="16">
        <f t="shared" ca="1" si="98"/>
        <v>2.4305555555555555E-4</v>
      </c>
      <c r="O186" s="16">
        <f t="shared" ca="1" si="118"/>
        <v>0.81619212962962995</v>
      </c>
      <c r="P186" s="14">
        <f t="shared" ca="1" si="119"/>
        <v>0.81619212962962995</v>
      </c>
      <c r="Q186" s="23">
        <f t="shared" ca="1" si="120"/>
        <v>0</v>
      </c>
      <c r="R186" s="14">
        <f t="shared" ca="1" si="121"/>
        <v>0.81619212962962995</v>
      </c>
      <c r="S186" s="13">
        <f t="shared" ca="1" si="99"/>
        <v>17</v>
      </c>
      <c r="T186" s="14">
        <f t="shared" ca="1" si="100"/>
        <v>1.9675925925925926E-4</v>
      </c>
      <c r="U186" s="14">
        <f t="shared" ca="1" si="122"/>
        <v>0.81638888888888916</v>
      </c>
      <c r="V186" s="12">
        <f t="shared" ca="1" si="123"/>
        <v>0.81638888888888916</v>
      </c>
      <c r="W186" s="23">
        <f t="shared" ca="1" si="124"/>
        <v>0</v>
      </c>
      <c r="X186" s="12">
        <f t="shared" ca="1" si="125"/>
        <v>0.81638888888888916</v>
      </c>
      <c r="Y186" s="11">
        <f t="shared" ca="1" si="101"/>
        <v>27</v>
      </c>
      <c r="Z186" s="12">
        <f t="shared" ca="1" si="102"/>
        <v>3.1250000000000001E-4</v>
      </c>
      <c r="AA186" s="12">
        <f t="shared" ca="1" si="126"/>
        <v>0.81670138888888921</v>
      </c>
      <c r="AB186" s="10">
        <f t="shared" ca="1" si="127"/>
        <v>0.81670138888888921</v>
      </c>
      <c r="AC186" s="23">
        <f t="shared" ca="1" si="128"/>
        <v>0</v>
      </c>
      <c r="AD186" s="10">
        <f t="shared" ca="1" si="129"/>
        <v>0.81670138888888921</v>
      </c>
      <c r="AE186" s="9">
        <f t="shared" ca="1" si="103"/>
        <v>9</v>
      </c>
      <c r="AF186" s="10">
        <f t="shared" ca="1" si="104"/>
        <v>1.0416666666666667E-4</v>
      </c>
      <c r="AG186" s="10">
        <f t="shared" ca="1" si="130"/>
        <v>0.8168055555555559</v>
      </c>
      <c r="AH186" s="9" t="s">
        <v>73</v>
      </c>
      <c r="AI186" s="8">
        <f t="shared" ca="1" si="131"/>
        <v>0.8168055555555559</v>
      </c>
      <c r="AJ186" s="23">
        <f t="shared" ca="1" si="132"/>
        <v>0</v>
      </c>
      <c r="AK186" s="8">
        <f t="shared" ca="1" si="136"/>
        <v>0.8168055555555559</v>
      </c>
      <c r="AL186" s="7">
        <f t="shared" ca="1" si="105"/>
        <v>26</v>
      </c>
      <c r="AM186" s="8">
        <f t="shared" ca="1" si="106"/>
        <v>3.0092592592592595E-4</v>
      </c>
      <c r="AN186" s="8">
        <f t="shared" ca="1" si="107"/>
        <v>0.81710648148148179</v>
      </c>
      <c r="AO186" s="7" t="s">
        <v>74</v>
      </c>
      <c r="AP186" s="1">
        <f t="shared" ca="1" si="133"/>
        <v>0</v>
      </c>
      <c r="AQ186" s="1">
        <f t="shared" ca="1" si="94"/>
        <v>1.2847222222222223E-3</v>
      </c>
      <c r="AR186">
        <f t="shared" ca="1" si="108"/>
        <v>1</v>
      </c>
      <c r="AS186" s="33">
        <f t="shared" ca="1" si="134"/>
        <v>0</v>
      </c>
      <c r="AT186" s="33">
        <f t="shared" ca="1" si="109"/>
        <v>1.2847222222222223E-3</v>
      </c>
      <c r="AX186">
        <f t="shared" si="135"/>
        <v>182</v>
      </c>
      <c r="AY186" s="34">
        <v>3.3482142857145827E-5</v>
      </c>
    </row>
    <row r="187" spans="1:51">
      <c r="A187" s="2">
        <f t="shared" ca="1" si="137"/>
        <v>265</v>
      </c>
      <c r="B187" s="1">
        <f t="shared" ca="1" si="95"/>
        <v>3.0671296296296297E-3</v>
      </c>
      <c r="C187" s="5">
        <f t="shared" ca="1" si="110"/>
        <v>0.81888888888888922</v>
      </c>
      <c r="D187" s="18">
        <f t="shared" ca="1" si="93"/>
        <v>0.81888888888888922</v>
      </c>
      <c r="E187" s="21">
        <f t="shared" ca="1" si="111"/>
        <v>0</v>
      </c>
      <c r="F187" s="18">
        <f t="shared" ca="1" si="112"/>
        <v>0.81888888888888922</v>
      </c>
      <c r="G187" s="17">
        <f t="shared" ca="1" si="96"/>
        <v>7</v>
      </c>
      <c r="H187" s="18">
        <f t="shared" ca="1" si="113"/>
        <v>8.1018518518518516E-5</v>
      </c>
      <c r="I187" s="18">
        <f t="shared" ca="1" si="114"/>
        <v>0.81896990740740772</v>
      </c>
      <c r="J187" s="16">
        <f t="shared" ca="1" si="115"/>
        <v>0.81896990740740772</v>
      </c>
      <c r="K187" s="23">
        <f t="shared" ca="1" si="116"/>
        <v>0</v>
      </c>
      <c r="L187" s="16">
        <f t="shared" ca="1" si="117"/>
        <v>0.81896990740740772</v>
      </c>
      <c r="M187" s="15">
        <f t="shared" ca="1" si="97"/>
        <v>17</v>
      </c>
      <c r="N187" s="16">
        <f t="shared" ca="1" si="98"/>
        <v>1.9675925925925926E-4</v>
      </c>
      <c r="O187" s="16">
        <f t="shared" ca="1" si="118"/>
        <v>0.81916666666666693</v>
      </c>
      <c r="P187" s="14">
        <f t="shared" ca="1" si="119"/>
        <v>0.81916666666666693</v>
      </c>
      <c r="Q187" s="23">
        <f t="shared" ca="1" si="120"/>
        <v>0</v>
      </c>
      <c r="R187" s="14">
        <f t="shared" ca="1" si="121"/>
        <v>0.81916666666666693</v>
      </c>
      <c r="S187" s="13">
        <f t="shared" ca="1" si="99"/>
        <v>14</v>
      </c>
      <c r="T187" s="14">
        <f t="shared" ca="1" si="100"/>
        <v>1.6203703703703703E-4</v>
      </c>
      <c r="U187" s="14">
        <f t="shared" ca="1" si="122"/>
        <v>0.81932870370370392</v>
      </c>
      <c r="V187" s="12">
        <f t="shared" ca="1" si="123"/>
        <v>0.81932870370370392</v>
      </c>
      <c r="W187" s="23">
        <f t="shared" ca="1" si="124"/>
        <v>0</v>
      </c>
      <c r="X187" s="12">
        <f t="shared" ca="1" si="125"/>
        <v>0.81932870370370392</v>
      </c>
      <c r="Y187" s="11">
        <f t="shared" ca="1" si="101"/>
        <v>32</v>
      </c>
      <c r="Z187" s="12">
        <f t="shared" ca="1" si="102"/>
        <v>3.7037037037037035E-4</v>
      </c>
      <c r="AA187" s="12">
        <f t="shared" ca="1" si="126"/>
        <v>0.81969907407407427</v>
      </c>
      <c r="AB187" s="10">
        <f t="shared" ca="1" si="127"/>
        <v>0.81969907407407427</v>
      </c>
      <c r="AC187" s="23">
        <f t="shared" ca="1" si="128"/>
        <v>0</v>
      </c>
      <c r="AD187" s="10">
        <f t="shared" ca="1" si="129"/>
        <v>0.81969907407407427</v>
      </c>
      <c r="AE187" s="9">
        <f t="shared" ca="1" si="103"/>
        <v>27</v>
      </c>
      <c r="AF187" s="10">
        <f t="shared" ca="1" si="104"/>
        <v>3.1250000000000001E-4</v>
      </c>
      <c r="AG187" s="10">
        <f t="shared" ca="1" si="130"/>
        <v>0.82001157407407432</v>
      </c>
      <c r="AH187" s="9" t="s">
        <v>69</v>
      </c>
      <c r="AI187" s="8">
        <f t="shared" ca="1" si="131"/>
        <v>0.82001157407407432</v>
      </c>
      <c r="AJ187" s="23">
        <f t="shared" ca="1" si="132"/>
        <v>0</v>
      </c>
      <c r="AK187" s="8">
        <f t="shared" ca="1" si="136"/>
        <v>0.82001157407407432</v>
      </c>
      <c r="AL187" s="7">
        <f t="shared" ca="1" si="105"/>
        <v>18</v>
      </c>
      <c r="AM187" s="8">
        <f t="shared" ca="1" si="106"/>
        <v>2.0833333333333335E-4</v>
      </c>
      <c r="AN187" s="8">
        <f t="shared" ca="1" si="107"/>
        <v>0.82021990740740769</v>
      </c>
      <c r="AO187" s="7" t="s">
        <v>74</v>
      </c>
      <c r="AP187" s="1">
        <f t="shared" ca="1" si="133"/>
        <v>0</v>
      </c>
      <c r="AQ187" s="1">
        <f t="shared" ca="1" si="94"/>
        <v>1.3310185185185187E-3</v>
      </c>
      <c r="AR187">
        <f t="shared" ca="1" si="108"/>
        <v>1</v>
      </c>
      <c r="AS187" s="33">
        <f t="shared" ca="1" si="134"/>
        <v>0</v>
      </c>
      <c r="AT187" s="33">
        <f t="shared" ca="1" si="109"/>
        <v>1.3310185185185187E-3</v>
      </c>
      <c r="AX187">
        <f t="shared" si="135"/>
        <v>183</v>
      </c>
      <c r="AY187" s="34">
        <v>7.8466286799619783E-5</v>
      </c>
    </row>
    <row r="188" spans="1:51">
      <c r="A188" s="2">
        <f t="shared" ca="1" si="137"/>
        <v>246</v>
      </c>
      <c r="B188" s="1">
        <f t="shared" ca="1" si="95"/>
        <v>2.8472222222222223E-3</v>
      </c>
      <c r="C188" s="5">
        <f t="shared" ca="1" si="110"/>
        <v>0.82173611111111144</v>
      </c>
      <c r="D188" s="18">
        <f t="shared" ca="1" si="93"/>
        <v>0.82173611111111144</v>
      </c>
      <c r="E188" s="21">
        <f t="shared" ca="1" si="111"/>
        <v>0</v>
      </c>
      <c r="F188" s="18">
        <f t="shared" ca="1" si="112"/>
        <v>0.82173611111111144</v>
      </c>
      <c r="G188" s="17">
        <f t="shared" ca="1" si="96"/>
        <v>6</v>
      </c>
      <c r="H188" s="18">
        <f t="shared" ca="1" si="113"/>
        <v>6.9444444444444444E-5</v>
      </c>
      <c r="I188" s="18">
        <f t="shared" ca="1" si="114"/>
        <v>0.8218055555555559</v>
      </c>
      <c r="J188" s="16">
        <f t="shared" ca="1" si="115"/>
        <v>0.8218055555555559</v>
      </c>
      <c r="K188" s="23">
        <f t="shared" ca="1" si="116"/>
        <v>0</v>
      </c>
      <c r="L188" s="16">
        <f t="shared" ca="1" si="117"/>
        <v>0.8218055555555559</v>
      </c>
      <c r="M188" s="15">
        <f t="shared" ca="1" si="97"/>
        <v>32</v>
      </c>
      <c r="N188" s="16">
        <f t="shared" ca="1" si="98"/>
        <v>3.7037037037037035E-4</v>
      </c>
      <c r="O188" s="16">
        <f t="shared" ca="1" si="118"/>
        <v>0.82217592592592625</v>
      </c>
      <c r="P188" s="14">
        <f t="shared" ca="1" si="119"/>
        <v>0.82217592592592625</v>
      </c>
      <c r="Q188" s="23">
        <f t="shared" ca="1" si="120"/>
        <v>0</v>
      </c>
      <c r="R188" s="14">
        <f t="shared" ca="1" si="121"/>
        <v>0.82217592592592625</v>
      </c>
      <c r="S188" s="13">
        <f t="shared" ca="1" si="99"/>
        <v>11</v>
      </c>
      <c r="T188" s="14">
        <f t="shared" ca="1" si="100"/>
        <v>1.273148148148148E-4</v>
      </c>
      <c r="U188" s="14">
        <f t="shared" ca="1" si="122"/>
        <v>0.82230324074074101</v>
      </c>
      <c r="V188" s="12">
        <f t="shared" ca="1" si="123"/>
        <v>0.82230324074074101</v>
      </c>
      <c r="W188" s="23">
        <f t="shared" ca="1" si="124"/>
        <v>0</v>
      </c>
      <c r="X188" s="12">
        <f t="shared" ca="1" si="125"/>
        <v>0.82230324074074101</v>
      </c>
      <c r="Y188" s="11">
        <f t="shared" ca="1" si="101"/>
        <v>27</v>
      </c>
      <c r="Z188" s="12">
        <f t="shared" ca="1" si="102"/>
        <v>3.1250000000000001E-4</v>
      </c>
      <c r="AA188" s="12">
        <f t="shared" ca="1" si="126"/>
        <v>0.82261574074074106</v>
      </c>
      <c r="AB188" s="10">
        <f t="shared" ca="1" si="127"/>
        <v>0.82261574074074106</v>
      </c>
      <c r="AC188" s="23">
        <f t="shared" ca="1" si="128"/>
        <v>0</v>
      </c>
      <c r="AD188" s="10">
        <f t="shared" ca="1" si="129"/>
        <v>0.82261574074074106</v>
      </c>
      <c r="AE188" s="9">
        <f t="shared" ca="1" si="103"/>
        <v>9</v>
      </c>
      <c r="AF188" s="10">
        <f t="shared" ca="1" si="104"/>
        <v>1.0416666666666667E-4</v>
      </c>
      <c r="AG188" s="10">
        <f t="shared" ca="1" si="130"/>
        <v>0.82271990740740775</v>
      </c>
      <c r="AH188" s="9" t="s">
        <v>73</v>
      </c>
      <c r="AI188" s="8">
        <f t="shared" ca="1" si="131"/>
        <v>0.82271990740740775</v>
      </c>
      <c r="AJ188" s="23">
        <f t="shared" ca="1" si="132"/>
        <v>0</v>
      </c>
      <c r="AK188" s="8">
        <f t="shared" ca="1" si="136"/>
        <v>0.82271990740740775</v>
      </c>
      <c r="AL188" s="7">
        <f t="shared" ca="1" si="105"/>
        <v>28</v>
      </c>
      <c r="AM188" s="8">
        <f t="shared" ca="1" si="106"/>
        <v>3.2407407407407406E-4</v>
      </c>
      <c r="AN188" s="8">
        <f t="shared" ca="1" si="107"/>
        <v>0.82304398148148183</v>
      </c>
      <c r="AO188" s="7" t="s">
        <v>74</v>
      </c>
      <c r="AP188" s="1">
        <f t="shared" ca="1" si="133"/>
        <v>0</v>
      </c>
      <c r="AQ188" s="1">
        <f t="shared" ca="1" si="94"/>
        <v>1.3078703703703705E-3</v>
      </c>
      <c r="AR188">
        <f t="shared" ca="1" si="108"/>
        <v>1</v>
      </c>
      <c r="AS188" s="33">
        <f t="shared" ca="1" si="134"/>
        <v>0</v>
      </c>
      <c r="AT188" s="33">
        <f t="shared" ca="1" si="109"/>
        <v>1.3078703703703705E-3</v>
      </c>
      <c r="AX188">
        <f t="shared" si="135"/>
        <v>184</v>
      </c>
      <c r="AY188" s="34">
        <v>3.9623488284205552E-5</v>
      </c>
    </row>
    <row r="189" spans="1:51">
      <c r="A189" s="2">
        <f t="shared" ca="1" si="137"/>
        <v>281</v>
      </c>
      <c r="B189" s="1">
        <f t="shared" ca="1" si="95"/>
        <v>3.2523148148148147E-3</v>
      </c>
      <c r="C189" s="5">
        <f t="shared" ca="1" si="110"/>
        <v>0.82498842592592625</v>
      </c>
      <c r="D189" s="18">
        <f t="shared" ca="1" si="93"/>
        <v>0.82498842592592625</v>
      </c>
      <c r="E189" s="21">
        <f t="shared" ca="1" si="111"/>
        <v>0</v>
      </c>
      <c r="F189" s="18">
        <f t="shared" ca="1" si="112"/>
        <v>0.82498842592592625</v>
      </c>
      <c r="G189" s="17">
        <f t="shared" ca="1" si="96"/>
        <v>7</v>
      </c>
      <c r="H189" s="18">
        <f t="shared" ca="1" si="113"/>
        <v>8.1018518518518516E-5</v>
      </c>
      <c r="I189" s="18">
        <f t="shared" ca="1" si="114"/>
        <v>0.82506944444444474</v>
      </c>
      <c r="J189" s="16">
        <f t="shared" ca="1" si="115"/>
        <v>0.82506944444444474</v>
      </c>
      <c r="K189" s="23">
        <f t="shared" ca="1" si="116"/>
        <v>0</v>
      </c>
      <c r="L189" s="16">
        <f t="shared" ca="1" si="117"/>
        <v>0.82506944444444474</v>
      </c>
      <c r="M189" s="15">
        <f t="shared" ca="1" si="97"/>
        <v>8</v>
      </c>
      <c r="N189" s="16">
        <f t="shared" ca="1" si="98"/>
        <v>9.2592592592592588E-5</v>
      </c>
      <c r="O189" s="16">
        <f t="shared" ca="1" si="118"/>
        <v>0.82516203703703739</v>
      </c>
      <c r="P189" s="14">
        <f t="shared" ca="1" si="119"/>
        <v>0.82516203703703739</v>
      </c>
      <c r="Q189" s="23">
        <f t="shared" ca="1" si="120"/>
        <v>0</v>
      </c>
      <c r="R189" s="14">
        <f t="shared" ca="1" si="121"/>
        <v>0.82516203703703739</v>
      </c>
      <c r="S189" s="13">
        <f t="shared" ca="1" si="99"/>
        <v>29</v>
      </c>
      <c r="T189" s="14">
        <f t="shared" ca="1" si="100"/>
        <v>3.3564814814814812E-4</v>
      </c>
      <c r="U189" s="14">
        <f t="shared" ca="1" si="122"/>
        <v>0.82549768518518551</v>
      </c>
      <c r="V189" s="12">
        <f t="shared" ca="1" si="123"/>
        <v>0.82549768518518551</v>
      </c>
      <c r="W189" s="23">
        <f t="shared" ca="1" si="124"/>
        <v>0</v>
      </c>
      <c r="X189" s="12">
        <f t="shared" ca="1" si="125"/>
        <v>0.82549768518518551</v>
      </c>
      <c r="Y189" s="11">
        <f t="shared" ca="1" si="101"/>
        <v>37</v>
      </c>
      <c r="Z189" s="12">
        <f t="shared" ca="1" si="102"/>
        <v>4.2824074074074075E-4</v>
      </c>
      <c r="AA189" s="12">
        <f t="shared" ca="1" si="126"/>
        <v>0.82592592592592629</v>
      </c>
      <c r="AB189" s="10">
        <f t="shared" ca="1" si="127"/>
        <v>0.82592592592592629</v>
      </c>
      <c r="AC189" s="23">
        <f t="shared" ca="1" si="128"/>
        <v>0</v>
      </c>
      <c r="AD189" s="10">
        <f t="shared" ca="1" si="129"/>
        <v>0.82592592592592629</v>
      </c>
      <c r="AE189" s="9">
        <f t="shared" ca="1" si="103"/>
        <v>39</v>
      </c>
      <c r="AF189" s="10">
        <f t="shared" ca="1" si="104"/>
        <v>4.5138888888888887E-4</v>
      </c>
      <c r="AG189" s="10">
        <f t="shared" ca="1" si="130"/>
        <v>0.82637731481481513</v>
      </c>
      <c r="AH189" s="9" t="s">
        <v>69</v>
      </c>
      <c r="AI189" s="8">
        <f t="shared" ca="1" si="131"/>
        <v>0.82637731481481513</v>
      </c>
      <c r="AJ189" s="23">
        <f t="shared" ca="1" si="132"/>
        <v>0</v>
      </c>
      <c r="AK189" s="8">
        <f t="shared" ca="1" si="136"/>
        <v>0.82637731481481513</v>
      </c>
      <c r="AL189" s="7">
        <f t="shared" ca="1" si="105"/>
        <v>50</v>
      </c>
      <c r="AM189" s="8">
        <f t="shared" ca="1" si="106"/>
        <v>5.7870370370370367E-4</v>
      </c>
      <c r="AN189" s="8">
        <f t="shared" ca="1" si="107"/>
        <v>0.82695601851851885</v>
      </c>
      <c r="AO189" s="7" t="s">
        <v>70</v>
      </c>
      <c r="AP189" s="1">
        <f t="shared" ca="1" si="133"/>
        <v>0</v>
      </c>
      <c r="AQ189" s="1">
        <f t="shared" ca="1" si="94"/>
        <v>1.9675925925925924E-3</v>
      </c>
      <c r="AR189">
        <f t="shared" ca="1" si="108"/>
        <v>1</v>
      </c>
      <c r="AS189" s="33">
        <f t="shared" ca="1" si="134"/>
        <v>0</v>
      </c>
      <c r="AT189" s="33">
        <f t="shared" ca="1" si="109"/>
        <v>1.9675925925925924E-3</v>
      </c>
      <c r="AX189">
        <f t="shared" si="135"/>
        <v>185</v>
      </c>
      <c r="AY189" s="34">
        <v>4.9405749032616075E-5</v>
      </c>
    </row>
    <row r="190" spans="1:51">
      <c r="A190" s="2">
        <f t="shared" ca="1" si="137"/>
        <v>218</v>
      </c>
      <c r="B190" s="1">
        <f t="shared" ca="1" si="95"/>
        <v>2.5231481481481481E-3</v>
      </c>
      <c r="C190" s="5">
        <f t="shared" ca="1" si="110"/>
        <v>0.82751157407407439</v>
      </c>
      <c r="D190" s="18">
        <f t="shared" ca="1" si="93"/>
        <v>0.82751157407407439</v>
      </c>
      <c r="E190" s="21">
        <f t="shared" ca="1" si="111"/>
        <v>0</v>
      </c>
      <c r="F190" s="18">
        <f t="shared" ca="1" si="112"/>
        <v>0.82751157407407439</v>
      </c>
      <c r="G190" s="17">
        <f t="shared" ca="1" si="96"/>
        <v>11</v>
      </c>
      <c r="H190" s="18">
        <f t="shared" ca="1" si="113"/>
        <v>1.273148148148148E-4</v>
      </c>
      <c r="I190" s="18">
        <f t="shared" ca="1" si="114"/>
        <v>0.82763888888888915</v>
      </c>
      <c r="J190" s="16">
        <f t="shared" ca="1" si="115"/>
        <v>0.82763888888888915</v>
      </c>
      <c r="K190" s="23">
        <f t="shared" ca="1" si="116"/>
        <v>0</v>
      </c>
      <c r="L190" s="16">
        <f t="shared" ca="1" si="117"/>
        <v>0.82763888888888915</v>
      </c>
      <c r="M190" s="15">
        <f t="shared" ca="1" si="97"/>
        <v>16</v>
      </c>
      <c r="N190" s="16">
        <f t="shared" ca="1" si="98"/>
        <v>1.8518518518518518E-4</v>
      </c>
      <c r="O190" s="16">
        <f t="shared" ca="1" si="118"/>
        <v>0.82782407407407432</v>
      </c>
      <c r="P190" s="14">
        <f t="shared" ca="1" si="119"/>
        <v>0.82782407407407432</v>
      </c>
      <c r="Q190" s="23">
        <f t="shared" ca="1" si="120"/>
        <v>0</v>
      </c>
      <c r="R190" s="14">
        <f t="shared" ca="1" si="121"/>
        <v>0.82782407407407432</v>
      </c>
      <c r="S190" s="13">
        <f t="shared" ca="1" si="99"/>
        <v>16</v>
      </c>
      <c r="T190" s="14">
        <f t="shared" ca="1" si="100"/>
        <v>1.8518518518518518E-4</v>
      </c>
      <c r="U190" s="14">
        <f t="shared" ca="1" si="122"/>
        <v>0.8280092592592595</v>
      </c>
      <c r="V190" s="12">
        <f t="shared" ca="1" si="123"/>
        <v>0.8280092592592595</v>
      </c>
      <c r="W190" s="23">
        <f t="shared" ca="1" si="124"/>
        <v>0</v>
      </c>
      <c r="X190" s="12">
        <f t="shared" ca="1" si="125"/>
        <v>0.8280092592592595</v>
      </c>
      <c r="Y190" s="11">
        <f t="shared" ca="1" si="101"/>
        <v>23</v>
      </c>
      <c r="Z190" s="12">
        <f t="shared" ca="1" si="102"/>
        <v>2.6620370370370372E-4</v>
      </c>
      <c r="AA190" s="12">
        <f t="shared" ca="1" si="126"/>
        <v>0.82827546296296317</v>
      </c>
      <c r="AB190" s="10">
        <f t="shared" ca="1" si="127"/>
        <v>0.82827546296296317</v>
      </c>
      <c r="AC190" s="23">
        <f t="shared" ca="1" si="128"/>
        <v>0</v>
      </c>
      <c r="AD190" s="10">
        <f t="shared" ca="1" si="129"/>
        <v>0.82827546296296317</v>
      </c>
      <c r="AE190" s="9">
        <f t="shared" ca="1" si="103"/>
        <v>19</v>
      </c>
      <c r="AF190" s="10">
        <f t="shared" ca="1" si="104"/>
        <v>2.199074074074074E-4</v>
      </c>
      <c r="AG190" s="10">
        <f t="shared" ca="1" si="130"/>
        <v>0.82849537037037058</v>
      </c>
      <c r="AH190" s="9" t="s">
        <v>73</v>
      </c>
      <c r="AI190" s="8">
        <f t="shared" ca="1" si="131"/>
        <v>0.82849537037037058</v>
      </c>
      <c r="AJ190" s="23">
        <f t="shared" ca="1" si="132"/>
        <v>0</v>
      </c>
      <c r="AK190" s="8">
        <f t="shared" ca="1" si="136"/>
        <v>0.82849537037037058</v>
      </c>
      <c r="AL190" s="7">
        <f t="shared" ca="1" si="105"/>
        <v>10</v>
      </c>
      <c r="AM190" s="8">
        <f t="shared" ca="1" si="106"/>
        <v>1.1574074074074075E-4</v>
      </c>
      <c r="AN190" s="8">
        <f t="shared" ca="1" si="107"/>
        <v>0.8286111111111113</v>
      </c>
      <c r="AO190" s="7" t="s">
        <v>74</v>
      </c>
      <c r="AP190" s="1">
        <f t="shared" ca="1" si="133"/>
        <v>0</v>
      </c>
      <c r="AQ190" s="1">
        <f t="shared" ca="1" si="94"/>
        <v>1.0995370370370369E-3</v>
      </c>
      <c r="AR190">
        <f t="shared" ca="1" si="108"/>
        <v>1</v>
      </c>
      <c r="AS190" s="33">
        <f t="shared" ca="1" si="134"/>
        <v>0</v>
      </c>
      <c r="AT190" s="33">
        <f t="shared" ca="1" si="109"/>
        <v>1.0995370370370369E-3</v>
      </c>
      <c r="AX190">
        <f t="shared" si="135"/>
        <v>186</v>
      </c>
      <c r="AY190" s="34">
        <v>1.9310113222030272E-5</v>
      </c>
    </row>
    <row r="191" spans="1:51">
      <c r="A191" s="2">
        <f t="shared" ca="1" si="137"/>
        <v>372</v>
      </c>
      <c r="B191" s="1">
        <f t="shared" ca="1" si="95"/>
        <v>4.3055555555555555E-3</v>
      </c>
      <c r="C191" s="5">
        <f t="shared" ca="1" si="110"/>
        <v>0.83181712962962995</v>
      </c>
      <c r="D191" s="18">
        <f t="shared" ca="1" si="93"/>
        <v>0.83181712962962995</v>
      </c>
      <c r="E191" s="21">
        <f t="shared" ca="1" si="111"/>
        <v>0</v>
      </c>
      <c r="F191" s="18">
        <f t="shared" ca="1" si="112"/>
        <v>0.83181712962962995</v>
      </c>
      <c r="G191" s="17">
        <f t="shared" ca="1" si="96"/>
        <v>12</v>
      </c>
      <c r="H191" s="18">
        <f t="shared" ca="1" si="113"/>
        <v>1.3888888888888889E-4</v>
      </c>
      <c r="I191" s="18">
        <f t="shared" ca="1" si="114"/>
        <v>0.83195601851851886</v>
      </c>
      <c r="J191" s="16">
        <f t="shared" ca="1" si="115"/>
        <v>0.83195601851851886</v>
      </c>
      <c r="K191" s="23">
        <f t="shared" ca="1" si="116"/>
        <v>0</v>
      </c>
      <c r="L191" s="16">
        <f t="shared" ca="1" si="117"/>
        <v>0.83195601851851886</v>
      </c>
      <c r="M191" s="15">
        <f t="shared" ca="1" si="97"/>
        <v>10</v>
      </c>
      <c r="N191" s="16">
        <f t="shared" ca="1" si="98"/>
        <v>1.1574074074074075E-4</v>
      </c>
      <c r="O191" s="16">
        <f t="shared" ca="1" si="118"/>
        <v>0.83207175925925958</v>
      </c>
      <c r="P191" s="14">
        <f t="shared" ca="1" si="119"/>
        <v>0.83207175925925958</v>
      </c>
      <c r="Q191" s="23">
        <f t="shared" ca="1" si="120"/>
        <v>0</v>
      </c>
      <c r="R191" s="14">
        <f t="shared" ca="1" si="121"/>
        <v>0.83207175925925958</v>
      </c>
      <c r="S191" s="13">
        <f t="shared" ca="1" si="99"/>
        <v>13</v>
      </c>
      <c r="T191" s="14">
        <f t="shared" ca="1" si="100"/>
        <v>1.5046296296296297E-4</v>
      </c>
      <c r="U191" s="14">
        <f t="shared" ca="1" si="122"/>
        <v>0.83222222222222253</v>
      </c>
      <c r="V191" s="12">
        <f t="shared" ca="1" si="123"/>
        <v>0.83222222222222253</v>
      </c>
      <c r="W191" s="23">
        <f t="shared" ca="1" si="124"/>
        <v>0</v>
      </c>
      <c r="X191" s="12">
        <f t="shared" ca="1" si="125"/>
        <v>0.83222222222222253</v>
      </c>
      <c r="Y191" s="11">
        <f t="shared" ca="1" si="101"/>
        <v>36</v>
      </c>
      <c r="Z191" s="12">
        <f t="shared" ca="1" si="102"/>
        <v>4.1666666666666669E-4</v>
      </c>
      <c r="AA191" s="12">
        <f t="shared" ca="1" si="126"/>
        <v>0.83263888888888915</v>
      </c>
      <c r="AB191" s="10">
        <f t="shared" ca="1" si="127"/>
        <v>0.83263888888888915</v>
      </c>
      <c r="AC191" s="23">
        <f t="shared" ca="1" si="128"/>
        <v>0</v>
      </c>
      <c r="AD191" s="10">
        <f t="shared" ca="1" si="129"/>
        <v>0.83263888888888915</v>
      </c>
      <c r="AE191" s="9">
        <f t="shared" ca="1" si="103"/>
        <v>25</v>
      </c>
      <c r="AF191" s="10">
        <f t="shared" ca="1" si="104"/>
        <v>2.8935185185185184E-4</v>
      </c>
      <c r="AG191" s="10">
        <f t="shared" ca="1" si="130"/>
        <v>0.83292824074074101</v>
      </c>
      <c r="AH191" s="9" t="s">
        <v>69</v>
      </c>
      <c r="AI191" s="8">
        <f t="shared" ca="1" si="131"/>
        <v>0.83292824074074101</v>
      </c>
      <c r="AJ191" s="23">
        <f t="shared" ca="1" si="132"/>
        <v>0</v>
      </c>
      <c r="AK191" s="8">
        <f t="shared" ca="1" si="136"/>
        <v>0.83292824074074101</v>
      </c>
      <c r="AL191" s="7">
        <f t="shared" ca="1" si="105"/>
        <v>23</v>
      </c>
      <c r="AM191" s="8">
        <f t="shared" ca="1" si="106"/>
        <v>2.6620370370370372E-4</v>
      </c>
      <c r="AN191" s="8">
        <f t="shared" ca="1" si="107"/>
        <v>0.83319444444444468</v>
      </c>
      <c r="AO191" s="7" t="s">
        <v>74</v>
      </c>
      <c r="AP191" s="1">
        <f t="shared" ca="1" si="133"/>
        <v>0</v>
      </c>
      <c r="AQ191" s="1">
        <f t="shared" ca="1" si="94"/>
        <v>1.3773148148148147E-3</v>
      </c>
      <c r="AR191">
        <f t="shared" ca="1" si="108"/>
        <v>1</v>
      </c>
      <c r="AS191" s="33">
        <f t="shared" ca="1" si="134"/>
        <v>0</v>
      </c>
      <c r="AT191" s="33">
        <f t="shared" ca="1" si="109"/>
        <v>1.3773148148148147E-3</v>
      </c>
      <c r="AX191">
        <f t="shared" si="135"/>
        <v>187</v>
      </c>
      <c r="AY191" s="34">
        <v>3.3966126930950966E-5</v>
      </c>
    </row>
    <row r="192" spans="1:51">
      <c r="A192" s="2">
        <f t="shared" ca="1" si="137"/>
        <v>235</v>
      </c>
      <c r="B192" s="1">
        <f t="shared" ca="1" si="95"/>
        <v>2.7199074074074074E-3</v>
      </c>
      <c r="C192" s="5">
        <f t="shared" ca="1" si="110"/>
        <v>0.83453703703703741</v>
      </c>
      <c r="D192" s="18">
        <f t="shared" ca="1" si="93"/>
        <v>0.83453703703703741</v>
      </c>
      <c r="E192" s="21">
        <f t="shared" ca="1" si="111"/>
        <v>0</v>
      </c>
      <c r="F192" s="18">
        <f t="shared" ca="1" si="112"/>
        <v>0.83453703703703741</v>
      </c>
      <c r="G192" s="17">
        <f t="shared" ca="1" si="96"/>
        <v>14</v>
      </c>
      <c r="H192" s="18">
        <f t="shared" ca="1" si="113"/>
        <v>1.6203703703703703E-4</v>
      </c>
      <c r="I192" s="18">
        <f t="shared" ca="1" si="114"/>
        <v>0.8346990740740744</v>
      </c>
      <c r="J192" s="16">
        <f t="shared" ca="1" si="115"/>
        <v>0.8346990740740744</v>
      </c>
      <c r="K192" s="23">
        <f t="shared" ca="1" si="116"/>
        <v>0</v>
      </c>
      <c r="L192" s="16">
        <f t="shared" ca="1" si="117"/>
        <v>0.8346990740740744</v>
      </c>
      <c r="M192" s="15">
        <f t="shared" ca="1" si="97"/>
        <v>27</v>
      </c>
      <c r="N192" s="16">
        <f t="shared" ca="1" si="98"/>
        <v>3.1250000000000001E-4</v>
      </c>
      <c r="O192" s="16">
        <f t="shared" ca="1" si="118"/>
        <v>0.83501157407407445</v>
      </c>
      <c r="P192" s="14">
        <f t="shared" ca="1" si="119"/>
        <v>0.83501157407407445</v>
      </c>
      <c r="Q192" s="23">
        <f t="shared" ca="1" si="120"/>
        <v>0</v>
      </c>
      <c r="R192" s="14">
        <f t="shared" ca="1" si="121"/>
        <v>0.83501157407407445</v>
      </c>
      <c r="S192" s="13">
        <f t="shared" ca="1" si="99"/>
        <v>22</v>
      </c>
      <c r="T192" s="14">
        <f t="shared" ca="1" si="100"/>
        <v>2.5462962962962961E-4</v>
      </c>
      <c r="U192" s="14">
        <f t="shared" ca="1" si="122"/>
        <v>0.83526620370370408</v>
      </c>
      <c r="V192" s="12">
        <f t="shared" ca="1" si="123"/>
        <v>0.83526620370370408</v>
      </c>
      <c r="W192" s="23">
        <f t="shared" ca="1" si="124"/>
        <v>0</v>
      </c>
      <c r="X192" s="12">
        <f t="shared" ca="1" si="125"/>
        <v>0.83526620370370408</v>
      </c>
      <c r="Y192" s="11">
        <f t="shared" ca="1" si="101"/>
        <v>35</v>
      </c>
      <c r="Z192" s="12">
        <f t="shared" ca="1" si="102"/>
        <v>4.0509259259259258E-4</v>
      </c>
      <c r="AA192" s="12">
        <f t="shared" ca="1" si="126"/>
        <v>0.83567129629629666</v>
      </c>
      <c r="AB192" s="10">
        <f t="shared" ca="1" si="127"/>
        <v>0.83567129629629666</v>
      </c>
      <c r="AC192" s="23">
        <f t="shared" ca="1" si="128"/>
        <v>0</v>
      </c>
      <c r="AD192" s="10">
        <f t="shared" ca="1" si="129"/>
        <v>0.83567129629629666</v>
      </c>
      <c r="AE192" s="9">
        <f t="shared" ca="1" si="103"/>
        <v>26</v>
      </c>
      <c r="AF192" s="10">
        <f t="shared" ca="1" si="104"/>
        <v>3.0092592592592595E-4</v>
      </c>
      <c r="AG192" s="10">
        <f t="shared" ca="1" si="130"/>
        <v>0.83597222222222256</v>
      </c>
      <c r="AH192" s="9" t="s">
        <v>69</v>
      </c>
      <c r="AI192" s="8">
        <f t="shared" ca="1" si="131"/>
        <v>0.83597222222222256</v>
      </c>
      <c r="AJ192" s="23">
        <f t="shared" ca="1" si="132"/>
        <v>0</v>
      </c>
      <c r="AK192" s="8">
        <f t="shared" ca="1" si="136"/>
        <v>0.83597222222222256</v>
      </c>
      <c r="AL192" s="7">
        <f t="shared" ca="1" si="105"/>
        <v>12</v>
      </c>
      <c r="AM192" s="8">
        <f t="shared" ca="1" si="106"/>
        <v>1.3888888888888889E-4</v>
      </c>
      <c r="AN192" s="8">
        <f t="shared" ca="1" si="107"/>
        <v>0.83611111111111147</v>
      </c>
      <c r="AO192" s="7" t="s">
        <v>74</v>
      </c>
      <c r="AP192" s="1">
        <f t="shared" ca="1" si="133"/>
        <v>0</v>
      </c>
      <c r="AQ192" s="1">
        <f t="shared" ca="1" si="94"/>
        <v>1.5740740740740741E-3</v>
      </c>
      <c r="AR192">
        <f t="shared" ca="1" si="108"/>
        <v>1</v>
      </c>
      <c r="AS192" s="33">
        <f t="shared" ca="1" si="134"/>
        <v>0</v>
      </c>
      <c r="AT192" s="33">
        <f t="shared" ca="1" si="109"/>
        <v>1.5740740740740741E-3</v>
      </c>
      <c r="AX192">
        <f t="shared" si="135"/>
        <v>188</v>
      </c>
      <c r="AY192" s="34">
        <v>5.0232656514382649E-5</v>
      </c>
    </row>
    <row r="193" spans="1:51">
      <c r="A193" s="2">
        <f t="shared" ca="1" si="137"/>
        <v>427</v>
      </c>
      <c r="B193" s="1">
        <f t="shared" ca="1" si="95"/>
        <v>4.9421296296296297E-3</v>
      </c>
      <c r="C193" s="5">
        <f t="shared" ca="1" si="110"/>
        <v>0.839479166666667</v>
      </c>
      <c r="D193" s="18">
        <f t="shared" ca="1" si="93"/>
        <v>0.839479166666667</v>
      </c>
      <c r="E193" s="21">
        <f t="shared" ca="1" si="111"/>
        <v>0</v>
      </c>
      <c r="F193" s="18">
        <f t="shared" ca="1" si="112"/>
        <v>0.839479166666667</v>
      </c>
      <c r="G193" s="17">
        <f t="shared" ca="1" si="96"/>
        <v>6</v>
      </c>
      <c r="H193" s="18">
        <f t="shared" ca="1" si="113"/>
        <v>6.9444444444444444E-5</v>
      </c>
      <c r="I193" s="18">
        <f t="shared" ca="1" si="114"/>
        <v>0.83954861111111145</v>
      </c>
      <c r="J193" s="16">
        <f t="shared" ca="1" si="115"/>
        <v>0.83954861111111145</v>
      </c>
      <c r="K193" s="23">
        <f t="shared" ca="1" si="116"/>
        <v>0</v>
      </c>
      <c r="L193" s="16">
        <f t="shared" ca="1" si="117"/>
        <v>0.83954861111111145</v>
      </c>
      <c r="M193" s="15">
        <f t="shared" ca="1" si="97"/>
        <v>14</v>
      </c>
      <c r="N193" s="16">
        <f t="shared" ca="1" si="98"/>
        <v>1.6203703703703703E-4</v>
      </c>
      <c r="O193" s="16">
        <f t="shared" ca="1" si="118"/>
        <v>0.83971064814814844</v>
      </c>
      <c r="P193" s="14">
        <f t="shared" ca="1" si="119"/>
        <v>0.83971064814814844</v>
      </c>
      <c r="Q193" s="23">
        <f t="shared" ca="1" si="120"/>
        <v>0</v>
      </c>
      <c r="R193" s="14">
        <f t="shared" ca="1" si="121"/>
        <v>0.83971064814814844</v>
      </c>
      <c r="S193" s="13">
        <f t="shared" ca="1" si="99"/>
        <v>26</v>
      </c>
      <c r="T193" s="14">
        <f t="shared" ca="1" si="100"/>
        <v>3.0092592592592595E-4</v>
      </c>
      <c r="U193" s="14">
        <f t="shared" ca="1" si="122"/>
        <v>0.84001157407407434</v>
      </c>
      <c r="V193" s="12">
        <f t="shared" ca="1" si="123"/>
        <v>0.84001157407407434</v>
      </c>
      <c r="W193" s="23">
        <f t="shared" ca="1" si="124"/>
        <v>0</v>
      </c>
      <c r="X193" s="12">
        <f t="shared" ca="1" si="125"/>
        <v>0.84001157407407434</v>
      </c>
      <c r="Y193" s="11">
        <f t="shared" ca="1" si="101"/>
        <v>35</v>
      </c>
      <c r="Z193" s="12">
        <f t="shared" ca="1" si="102"/>
        <v>4.0509259259259258E-4</v>
      </c>
      <c r="AA193" s="12">
        <f t="shared" ca="1" si="126"/>
        <v>0.84041666666666692</v>
      </c>
      <c r="AB193" s="10">
        <f t="shared" ca="1" si="127"/>
        <v>0.84041666666666692</v>
      </c>
      <c r="AC193" s="23">
        <f t="shared" ca="1" si="128"/>
        <v>0</v>
      </c>
      <c r="AD193" s="10">
        <f t="shared" ca="1" si="129"/>
        <v>0.84041666666666692</v>
      </c>
      <c r="AE193" s="9">
        <f t="shared" ca="1" si="103"/>
        <v>51</v>
      </c>
      <c r="AF193" s="10">
        <f t="shared" ca="1" si="104"/>
        <v>5.9027777777777778E-4</v>
      </c>
      <c r="AG193" s="10">
        <f t="shared" ca="1" si="130"/>
        <v>0.84100694444444468</v>
      </c>
      <c r="AH193" s="9" t="s">
        <v>69</v>
      </c>
      <c r="AI193" s="8">
        <f t="shared" ca="1" si="131"/>
        <v>0.84100694444444468</v>
      </c>
      <c r="AJ193" s="23">
        <f t="shared" ca="1" si="132"/>
        <v>0</v>
      </c>
      <c r="AK193" s="8">
        <f t="shared" ca="1" si="136"/>
        <v>0.84100694444444468</v>
      </c>
      <c r="AL193" s="7">
        <f t="shared" ca="1" si="105"/>
        <v>19</v>
      </c>
      <c r="AM193" s="8">
        <f t="shared" ca="1" si="106"/>
        <v>2.199074074074074E-4</v>
      </c>
      <c r="AN193" s="8">
        <f t="shared" ca="1" si="107"/>
        <v>0.84122685185185209</v>
      </c>
      <c r="AO193" s="7" t="s">
        <v>74</v>
      </c>
      <c r="AP193" s="1">
        <f t="shared" ca="1" si="133"/>
        <v>0</v>
      </c>
      <c r="AQ193" s="1">
        <f t="shared" ca="1" si="94"/>
        <v>1.747685185185185E-3</v>
      </c>
      <c r="AR193">
        <f t="shared" ca="1" si="108"/>
        <v>1</v>
      </c>
      <c r="AS193" s="33">
        <f t="shared" ca="1" si="134"/>
        <v>0</v>
      </c>
      <c r="AT193" s="33">
        <f t="shared" ca="1" si="109"/>
        <v>1.747685185185185E-3</v>
      </c>
      <c r="AX193">
        <f t="shared" si="135"/>
        <v>189</v>
      </c>
      <c r="AY193" s="34">
        <v>2.1043771043772932E-5</v>
      </c>
    </row>
    <row r="194" spans="1:51">
      <c r="A194" s="2">
        <f t="shared" ca="1" si="137"/>
        <v>408</v>
      </c>
      <c r="B194" s="1">
        <f t="shared" ca="1" si="95"/>
        <v>4.7222222222222223E-3</v>
      </c>
      <c r="C194" s="5">
        <f t="shared" ca="1" si="110"/>
        <v>0.84420138888888918</v>
      </c>
      <c r="D194" s="18">
        <f t="shared" ca="1" si="93"/>
        <v>0.84420138888888918</v>
      </c>
      <c r="E194" s="21">
        <f t="shared" ca="1" si="111"/>
        <v>0</v>
      </c>
      <c r="F194" s="18">
        <f t="shared" ca="1" si="112"/>
        <v>0.84420138888888918</v>
      </c>
      <c r="G194" s="17">
        <f t="shared" ca="1" si="96"/>
        <v>12</v>
      </c>
      <c r="H194" s="18">
        <f t="shared" ca="1" si="113"/>
        <v>1.3888888888888889E-4</v>
      </c>
      <c r="I194" s="18">
        <f t="shared" ca="1" si="114"/>
        <v>0.84434027777777809</v>
      </c>
      <c r="J194" s="16">
        <f t="shared" ca="1" si="115"/>
        <v>0.84434027777777809</v>
      </c>
      <c r="K194" s="23">
        <f t="shared" ca="1" si="116"/>
        <v>0</v>
      </c>
      <c r="L194" s="16">
        <f t="shared" ca="1" si="117"/>
        <v>0.84434027777777809</v>
      </c>
      <c r="M194" s="15">
        <f t="shared" ca="1" si="97"/>
        <v>9</v>
      </c>
      <c r="N194" s="16">
        <f t="shared" ca="1" si="98"/>
        <v>1.0416666666666667E-4</v>
      </c>
      <c r="O194" s="16">
        <f t="shared" ca="1" si="118"/>
        <v>0.84444444444444478</v>
      </c>
      <c r="P194" s="14">
        <f t="shared" ca="1" si="119"/>
        <v>0.84444444444444478</v>
      </c>
      <c r="Q194" s="23">
        <f t="shared" ca="1" si="120"/>
        <v>0</v>
      </c>
      <c r="R194" s="14">
        <f t="shared" ca="1" si="121"/>
        <v>0.84444444444444478</v>
      </c>
      <c r="S194" s="13">
        <f t="shared" ca="1" si="99"/>
        <v>15</v>
      </c>
      <c r="T194" s="14">
        <f t="shared" ca="1" si="100"/>
        <v>1.7361111111111112E-4</v>
      </c>
      <c r="U194" s="14">
        <f t="shared" ca="1" si="122"/>
        <v>0.84461805555555591</v>
      </c>
      <c r="V194" s="12">
        <f t="shared" ca="1" si="123"/>
        <v>0.84461805555555591</v>
      </c>
      <c r="W194" s="23">
        <f t="shared" ca="1" si="124"/>
        <v>0</v>
      </c>
      <c r="X194" s="12">
        <f t="shared" ca="1" si="125"/>
        <v>0.84461805555555591</v>
      </c>
      <c r="Y194" s="11">
        <f t="shared" ca="1" si="101"/>
        <v>24</v>
      </c>
      <c r="Z194" s="12">
        <f t="shared" ca="1" si="102"/>
        <v>2.7777777777777778E-4</v>
      </c>
      <c r="AA194" s="12">
        <f t="shared" ca="1" si="126"/>
        <v>0.84489583333333373</v>
      </c>
      <c r="AB194" s="10">
        <f t="shared" ca="1" si="127"/>
        <v>0.84489583333333373</v>
      </c>
      <c r="AC194" s="23">
        <f t="shared" ca="1" si="128"/>
        <v>0</v>
      </c>
      <c r="AD194" s="10">
        <f t="shared" ca="1" si="129"/>
        <v>0.84489583333333373</v>
      </c>
      <c r="AE194" s="9">
        <f t="shared" ca="1" si="103"/>
        <v>48</v>
      </c>
      <c r="AF194" s="10">
        <f t="shared" ca="1" si="104"/>
        <v>5.5555555555555556E-4</v>
      </c>
      <c r="AG194" s="10">
        <f t="shared" ca="1" si="130"/>
        <v>0.84545138888888927</v>
      </c>
      <c r="AH194" s="9" t="s">
        <v>69</v>
      </c>
      <c r="AI194" s="8">
        <f t="shared" ca="1" si="131"/>
        <v>0.84545138888888927</v>
      </c>
      <c r="AJ194" s="23">
        <f t="shared" ca="1" si="132"/>
        <v>0</v>
      </c>
      <c r="AK194" s="8">
        <f t="shared" ca="1" si="136"/>
        <v>0.84545138888888927</v>
      </c>
      <c r="AL194" s="7">
        <f t="shared" ca="1" si="105"/>
        <v>12</v>
      </c>
      <c r="AM194" s="8">
        <f t="shared" ca="1" si="106"/>
        <v>1.3888888888888889E-4</v>
      </c>
      <c r="AN194" s="8">
        <f t="shared" ca="1" si="107"/>
        <v>0.84559027777777818</v>
      </c>
      <c r="AO194" s="7" t="s">
        <v>74</v>
      </c>
      <c r="AP194" s="1">
        <f t="shared" ca="1" si="133"/>
        <v>0</v>
      </c>
      <c r="AQ194" s="1">
        <f t="shared" ca="1" si="94"/>
        <v>1.3888888888888889E-3</v>
      </c>
      <c r="AR194">
        <f t="shared" ca="1" si="108"/>
        <v>1</v>
      </c>
      <c r="AS194" s="33">
        <f t="shared" ca="1" si="134"/>
        <v>0</v>
      </c>
      <c r="AT194" s="33">
        <f t="shared" ca="1" si="109"/>
        <v>1.3888888888888889E-3</v>
      </c>
      <c r="AX194">
        <f t="shared" si="135"/>
        <v>190</v>
      </c>
      <c r="AY194" s="34">
        <v>4.8506420993859903E-5</v>
      </c>
    </row>
    <row r="195" spans="1:51">
      <c r="A195" s="2">
        <f t="shared" ca="1" si="137"/>
        <v>376</v>
      </c>
      <c r="B195" s="1">
        <f t="shared" ca="1" si="95"/>
        <v>4.3518518518518515E-3</v>
      </c>
      <c r="C195" s="5">
        <f t="shared" ca="1" si="110"/>
        <v>0.84855324074074101</v>
      </c>
      <c r="D195" s="18">
        <f t="shared" ca="1" si="93"/>
        <v>0.84855324074074101</v>
      </c>
      <c r="E195" s="21">
        <f t="shared" ca="1" si="111"/>
        <v>0</v>
      </c>
      <c r="F195" s="18">
        <f t="shared" ca="1" si="112"/>
        <v>0.84855324074074101</v>
      </c>
      <c r="G195" s="17">
        <f t="shared" ca="1" si="96"/>
        <v>10</v>
      </c>
      <c r="H195" s="18">
        <f t="shared" ca="1" si="113"/>
        <v>1.1574074074074075E-4</v>
      </c>
      <c r="I195" s="18">
        <f t="shared" ca="1" si="114"/>
        <v>0.84866898148148173</v>
      </c>
      <c r="J195" s="16">
        <f t="shared" ca="1" si="115"/>
        <v>0.84866898148148173</v>
      </c>
      <c r="K195" s="23">
        <f t="shared" ca="1" si="116"/>
        <v>0</v>
      </c>
      <c r="L195" s="16">
        <f t="shared" ca="1" si="117"/>
        <v>0.84866898148148173</v>
      </c>
      <c r="M195" s="15">
        <f t="shared" ca="1" si="97"/>
        <v>9</v>
      </c>
      <c r="N195" s="16">
        <f t="shared" ca="1" si="98"/>
        <v>1.0416666666666667E-4</v>
      </c>
      <c r="O195" s="16">
        <f t="shared" ca="1" si="118"/>
        <v>0.84877314814814842</v>
      </c>
      <c r="P195" s="14">
        <f t="shared" ca="1" si="119"/>
        <v>0.84877314814814842</v>
      </c>
      <c r="Q195" s="23">
        <f t="shared" ca="1" si="120"/>
        <v>0</v>
      </c>
      <c r="R195" s="14">
        <f t="shared" ca="1" si="121"/>
        <v>0.84877314814814842</v>
      </c>
      <c r="S195" s="13">
        <f t="shared" ca="1" si="99"/>
        <v>21</v>
      </c>
      <c r="T195" s="14">
        <f t="shared" ca="1" si="100"/>
        <v>2.4305555555555555E-4</v>
      </c>
      <c r="U195" s="14">
        <f t="shared" ca="1" si="122"/>
        <v>0.84901620370370401</v>
      </c>
      <c r="V195" s="12">
        <f t="shared" ca="1" si="123"/>
        <v>0.84901620370370401</v>
      </c>
      <c r="W195" s="23">
        <f t="shared" ca="1" si="124"/>
        <v>0</v>
      </c>
      <c r="X195" s="12">
        <f t="shared" ca="1" si="125"/>
        <v>0.84901620370370401</v>
      </c>
      <c r="Y195" s="11">
        <f t="shared" ca="1" si="101"/>
        <v>41</v>
      </c>
      <c r="Z195" s="12">
        <f t="shared" ca="1" si="102"/>
        <v>4.7453703703703704E-4</v>
      </c>
      <c r="AA195" s="12">
        <f t="shared" ca="1" si="126"/>
        <v>0.84949074074074105</v>
      </c>
      <c r="AB195" s="10">
        <f t="shared" ca="1" si="127"/>
        <v>0.84949074074074105</v>
      </c>
      <c r="AC195" s="23">
        <f t="shared" ca="1" si="128"/>
        <v>0</v>
      </c>
      <c r="AD195" s="10">
        <f t="shared" ca="1" si="129"/>
        <v>0.84949074074074105</v>
      </c>
      <c r="AE195" s="9">
        <f t="shared" ca="1" si="103"/>
        <v>6</v>
      </c>
      <c r="AF195" s="10">
        <f t="shared" ca="1" si="104"/>
        <v>6.9444444444444444E-5</v>
      </c>
      <c r="AG195" s="10">
        <f t="shared" ca="1" si="130"/>
        <v>0.8495601851851855</v>
      </c>
      <c r="AH195" s="9" t="s">
        <v>73</v>
      </c>
      <c r="AI195" s="8">
        <f t="shared" ca="1" si="131"/>
        <v>0.8495601851851855</v>
      </c>
      <c r="AJ195" s="23">
        <f t="shared" ca="1" si="132"/>
        <v>0</v>
      </c>
      <c r="AK195" s="8">
        <f t="shared" ca="1" si="136"/>
        <v>0.8495601851851855</v>
      </c>
      <c r="AL195" s="7">
        <f t="shared" ca="1" si="105"/>
        <v>15</v>
      </c>
      <c r="AM195" s="8">
        <f t="shared" ca="1" si="106"/>
        <v>1.7361111111111112E-4</v>
      </c>
      <c r="AN195" s="8">
        <f t="shared" ca="1" si="107"/>
        <v>0.84973379629629664</v>
      </c>
      <c r="AO195" s="7" t="s">
        <v>74</v>
      </c>
      <c r="AP195" s="1">
        <f t="shared" ca="1" si="133"/>
        <v>0</v>
      </c>
      <c r="AQ195" s="1">
        <f t="shared" ca="1" si="94"/>
        <v>1.1805555555555556E-3</v>
      </c>
      <c r="AR195">
        <f t="shared" ca="1" si="108"/>
        <v>1</v>
      </c>
      <c r="AS195" s="33">
        <f t="shared" ca="1" si="134"/>
        <v>0</v>
      </c>
      <c r="AT195" s="33">
        <f t="shared" ca="1" si="109"/>
        <v>1.1805555555555556E-3</v>
      </c>
      <c r="AX195">
        <f t="shared" si="135"/>
        <v>191</v>
      </c>
      <c r="AY195" s="34">
        <v>4.0104166666669053E-5</v>
      </c>
    </row>
    <row r="196" spans="1:51">
      <c r="A196" s="2">
        <f t="shared" ca="1" si="137"/>
        <v>397</v>
      </c>
      <c r="B196" s="1">
        <f t="shared" ca="1" si="95"/>
        <v>4.5949074074074078E-3</v>
      </c>
      <c r="C196" s="5">
        <f t="shared" ca="1" si="110"/>
        <v>0.85314814814814843</v>
      </c>
      <c r="D196" s="18">
        <f t="shared" ca="1" si="93"/>
        <v>0.85314814814814843</v>
      </c>
      <c r="E196" s="21">
        <f t="shared" ca="1" si="111"/>
        <v>0</v>
      </c>
      <c r="F196" s="18">
        <f t="shared" ca="1" si="112"/>
        <v>0.85314814814814843</v>
      </c>
      <c r="G196" s="17">
        <f t="shared" ca="1" si="96"/>
        <v>6</v>
      </c>
      <c r="H196" s="18">
        <f t="shared" ca="1" si="113"/>
        <v>6.9444444444444444E-5</v>
      </c>
      <c r="I196" s="18">
        <f t="shared" ca="1" si="114"/>
        <v>0.85321759259259289</v>
      </c>
      <c r="J196" s="16">
        <f t="shared" ca="1" si="115"/>
        <v>0.85321759259259289</v>
      </c>
      <c r="K196" s="23">
        <f t="shared" ca="1" si="116"/>
        <v>0</v>
      </c>
      <c r="L196" s="16">
        <f t="shared" ca="1" si="117"/>
        <v>0.85321759259259289</v>
      </c>
      <c r="M196" s="15">
        <f t="shared" ca="1" si="97"/>
        <v>24</v>
      </c>
      <c r="N196" s="16">
        <f t="shared" ca="1" si="98"/>
        <v>2.7777777777777778E-4</v>
      </c>
      <c r="O196" s="16">
        <f t="shared" ca="1" si="118"/>
        <v>0.85349537037037071</v>
      </c>
      <c r="P196" s="14">
        <f t="shared" ca="1" si="119"/>
        <v>0.85349537037037071</v>
      </c>
      <c r="Q196" s="23">
        <f t="shared" ca="1" si="120"/>
        <v>0</v>
      </c>
      <c r="R196" s="14">
        <f t="shared" ca="1" si="121"/>
        <v>0.85349537037037071</v>
      </c>
      <c r="S196" s="13">
        <f t="shared" ca="1" si="99"/>
        <v>29</v>
      </c>
      <c r="T196" s="14">
        <f t="shared" ca="1" si="100"/>
        <v>3.3564814814814812E-4</v>
      </c>
      <c r="U196" s="14">
        <f t="shared" ca="1" si="122"/>
        <v>0.85383101851851884</v>
      </c>
      <c r="V196" s="12">
        <f t="shared" ca="1" si="123"/>
        <v>0.85383101851851884</v>
      </c>
      <c r="W196" s="23">
        <f t="shared" ca="1" si="124"/>
        <v>0</v>
      </c>
      <c r="X196" s="12">
        <f t="shared" ca="1" si="125"/>
        <v>0.85383101851851884</v>
      </c>
      <c r="Y196" s="11">
        <f t="shared" ca="1" si="101"/>
        <v>43</v>
      </c>
      <c r="Z196" s="12">
        <f t="shared" ca="1" si="102"/>
        <v>4.9768518518518521E-4</v>
      </c>
      <c r="AA196" s="12">
        <f t="shared" ca="1" si="126"/>
        <v>0.85432870370370406</v>
      </c>
      <c r="AB196" s="10">
        <f t="shared" ca="1" si="127"/>
        <v>0.85432870370370406</v>
      </c>
      <c r="AC196" s="23">
        <f t="shared" ca="1" si="128"/>
        <v>0</v>
      </c>
      <c r="AD196" s="10">
        <f t="shared" ca="1" si="129"/>
        <v>0.85432870370370406</v>
      </c>
      <c r="AE196" s="9">
        <f t="shared" ca="1" si="103"/>
        <v>29</v>
      </c>
      <c r="AF196" s="10">
        <f t="shared" ca="1" si="104"/>
        <v>3.3564814814814812E-4</v>
      </c>
      <c r="AG196" s="10">
        <f t="shared" ca="1" si="130"/>
        <v>0.85466435185185219</v>
      </c>
      <c r="AH196" s="9" t="s">
        <v>69</v>
      </c>
      <c r="AI196" s="8">
        <f t="shared" ca="1" si="131"/>
        <v>0.85466435185185219</v>
      </c>
      <c r="AJ196" s="23">
        <f t="shared" ca="1" si="132"/>
        <v>0</v>
      </c>
      <c r="AK196" s="8">
        <f t="shared" ca="1" si="136"/>
        <v>0.85466435185185219</v>
      </c>
      <c r="AL196" s="7">
        <f t="shared" ca="1" si="105"/>
        <v>22</v>
      </c>
      <c r="AM196" s="8">
        <f t="shared" ca="1" si="106"/>
        <v>2.5462962962962961E-4</v>
      </c>
      <c r="AN196" s="8">
        <f t="shared" ca="1" si="107"/>
        <v>0.85491898148148182</v>
      </c>
      <c r="AO196" s="7" t="s">
        <v>74</v>
      </c>
      <c r="AP196" s="1">
        <f t="shared" ca="1" si="133"/>
        <v>0</v>
      </c>
      <c r="AQ196" s="1">
        <f t="shared" ca="1" si="94"/>
        <v>1.7708333333333332E-3</v>
      </c>
      <c r="AR196">
        <f t="shared" ca="1" si="108"/>
        <v>1</v>
      </c>
      <c r="AS196" s="33">
        <f t="shared" ca="1" si="134"/>
        <v>0</v>
      </c>
      <c r="AT196" s="33">
        <f t="shared" ca="1" si="109"/>
        <v>1.7708333333333332E-3</v>
      </c>
      <c r="AX196">
        <f t="shared" si="135"/>
        <v>192</v>
      </c>
      <c r="AY196" s="34">
        <v>3.3782195901484226E-5</v>
      </c>
    </row>
    <row r="197" spans="1:51">
      <c r="A197" s="2">
        <f t="shared" ca="1" si="137"/>
        <v>256</v>
      </c>
      <c r="B197" s="1">
        <f t="shared" ca="1" si="95"/>
        <v>2.9629629629629628E-3</v>
      </c>
      <c r="C197" s="5">
        <f t="shared" ca="1" si="110"/>
        <v>0.85611111111111138</v>
      </c>
      <c r="D197" s="18">
        <f t="shared" ref="D197:D240" ca="1" si="138">C197</f>
        <v>0.85611111111111138</v>
      </c>
      <c r="E197" s="21">
        <f t="shared" ca="1" si="111"/>
        <v>0</v>
      </c>
      <c r="F197" s="18">
        <f t="shared" ca="1" si="112"/>
        <v>0.85611111111111138</v>
      </c>
      <c r="G197" s="17">
        <f t="shared" ca="1" si="96"/>
        <v>12</v>
      </c>
      <c r="H197" s="18">
        <f t="shared" ca="1" si="113"/>
        <v>1.3888888888888889E-4</v>
      </c>
      <c r="I197" s="18">
        <f t="shared" ca="1" si="114"/>
        <v>0.85625000000000029</v>
      </c>
      <c r="J197" s="16">
        <f t="shared" ca="1" si="115"/>
        <v>0.85625000000000029</v>
      </c>
      <c r="K197" s="23">
        <f t="shared" ca="1" si="116"/>
        <v>0</v>
      </c>
      <c r="L197" s="16">
        <f t="shared" ca="1" si="117"/>
        <v>0.85625000000000029</v>
      </c>
      <c r="M197" s="15">
        <f t="shared" ca="1" si="97"/>
        <v>17</v>
      </c>
      <c r="N197" s="16">
        <f t="shared" ca="1" si="98"/>
        <v>1.9675925925925926E-4</v>
      </c>
      <c r="O197" s="16">
        <f t="shared" ca="1" si="118"/>
        <v>0.8564467592592595</v>
      </c>
      <c r="P197" s="14">
        <f t="shared" ca="1" si="119"/>
        <v>0.8564467592592595</v>
      </c>
      <c r="Q197" s="23">
        <f t="shared" ca="1" si="120"/>
        <v>0</v>
      </c>
      <c r="R197" s="14">
        <f t="shared" ca="1" si="121"/>
        <v>0.8564467592592595</v>
      </c>
      <c r="S197" s="13">
        <f t="shared" ca="1" si="99"/>
        <v>10</v>
      </c>
      <c r="T197" s="14">
        <f t="shared" ca="1" si="100"/>
        <v>1.1574074074074075E-4</v>
      </c>
      <c r="U197" s="14">
        <f t="shared" ca="1" si="122"/>
        <v>0.85656250000000023</v>
      </c>
      <c r="V197" s="12">
        <f t="shared" ca="1" si="123"/>
        <v>0.85656250000000023</v>
      </c>
      <c r="W197" s="23">
        <f t="shared" ca="1" si="124"/>
        <v>0</v>
      </c>
      <c r="X197" s="12">
        <f t="shared" ca="1" si="125"/>
        <v>0.85656250000000023</v>
      </c>
      <c r="Y197" s="11">
        <f t="shared" ca="1" si="101"/>
        <v>24</v>
      </c>
      <c r="Z197" s="12">
        <f t="shared" ca="1" si="102"/>
        <v>2.7777777777777778E-4</v>
      </c>
      <c r="AA197" s="12">
        <f t="shared" ca="1" si="126"/>
        <v>0.85684027777777805</v>
      </c>
      <c r="AB197" s="10">
        <f t="shared" ca="1" si="127"/>
        <v>0.85684027777777805</v>
      </c>
      <c r="AC197" s="23">
        <f t="shared" ca="1" si="128"/>
        <v>0</v>
      </c>
      <c r="AD197" s="10">
        <f t="shared" ca="1" si="129"/>
        <v>0.85684027777777805</v>
      </c>
      <c r="AE197" s="9">
        <f t="shared" ca="1" si="103"/>
        <v>31</v>
      </c>
      <c r="AF197" s="10">
        <f t="shared" ca="1" si="104"/>
        <v>3.5879629629629629E-4</v>
      </c>
      <c r="AG197" s="10">
        <f t="shared" ca="1" si="130"/>
        <v>0.85719907407407436</v>
      </c>
      <c r="AH197" s="9" t="s">
        <v>69</v>
      </c>
      <c r="AI197" s="8">
        <f t="shared" ca="1" si="131"/>
        <v>0.85719907407407436</v>
      </c>
      <c r="AJ197" s="23">
        <f t="shared" ca="1" si="132"/>
        <v>0</v>
      </c>
      <c r="AK197" s="8">
        <f t="shared" ca="1" si="136"/>
        <v>0.85719907407407436</v>
      </c>
      <c r="AL197" s="7">
        <f t="shared" ca="1" si="105"/>
        <v>17</v>
      </c>
      <c r="AM197" s="8">
        <f t="shared" ca="1" si="106"/>
        <v>1.9675925925925926E-4</v>
      </c>
      <c r="AN197" s="8">
        <f t="shared" ca="1" si="107"/>
        <v>0.85739583333333358</v>
      </c>
      <c r="AO197" s="7" t="s">
        <v>74</v>
      </c>
      <c r="AP197" s="1">
        <f t="shared" ca="1" si="133"/>
        <v>0</v>
      </c>
      <c r="AQ197" s="1">
        <f t="shared" ref="AQ197:AQ240" ca="1" si="139">AM197+AF197+Z197+T197+N197+H197</f>
        <v>1.2847222222222223E-3</v>
      </c>
      <c r="AR197">
        <f t="shared" ca="1" si="108"/>
        <v>1</v>
      </c>
      <c r="AS197" s="33">
        <f t="shared" ca="1" si="134"/>
        <v>0</v>
      </c>
      <c r="AT197" s="33">
        <f t="shared" ca="1" si="109"/>
        <v>1.2847222222222223E-3</v>
      </c>
      <c r="AX197">
        <f t="shared" si="135"/>
        <v>193</v>
      </c>
      <c r="AY197" s="34">
        <v>4.2242432788119788E-5</v>
      </c>
    </row>
    <row r="198" spans="1:51">
      <c r="A198" s="2">
        <f t="shared" ca="1" si="137"/>
        <v>286</v>
      </c>
      <c r="B198" s="1">
        <f t="shared" ref="B198:B240" ca="1" si="140">A198/86400</f>
        <v>3.3101851851851851E-3</v>
      </c>
      <c r="C198" s="5">
        <f t="shared" ca="1" si="110"/>
        <v>0.8594212962962966</v>
      </c>
      <c r="D198" s="18">
        <f t="shared" ca="1" si="138"/>
        <v>0.8594212962962966</v>
      </c>
      <c r="E198" s="21">
        <f t="shared" ca="1" si="111"/>
        <v>0</v>
      </c>
      <c r="F198" s="18">
        <f t="shared" ca="1" si="112"/>
        <v>0.8594212962962966</v>
      </c>
      <c r="G198" s="17">
        <f t="shared" ref="G198:G240" ca="1" si="141">RANDBETWEEN(6,18)</f>
        <v>18</v>
      </c>
      <c r="H198" s="18">
        <f t="shared" ca="1" si="113"/>
        <v>2.0833333333333335E-4</v>
      </c>
      <c r="I198" s="18">
        <f t="shared" ca="1" si="114"/>
        <v>0.85962962962962997</v>
      </c>
      <c r="J198" s="16">
        <f t="shared" ca="1" si="115"/>
        <v>0.85962962962962997</v>
      </c>
      <c r="K198" s="23">
        <f t="shared" ca="1" si="116"/>
        <v>0</v>
      </c>
      <c r="L198" s="16">
        <f t="shared" ca="1" si="117"/>
        <v>0.85962962962962997</v>
      </c>
      <c r="M198" s="15">
        <f t="shared" ref="M198:M240" ca="1" si="142">RANDBETWEEN(8,32)</f>
        <v>11</v>
      </c>
      <c r="N198" s="16">
        <f t="shared" ref="N198:N240" ca="1" si="143">M198/86400</f>
        <v>1.273148148148148E-4</v>
      </c>
      <c r="O198" s="16">
        <f t="shared" ca="1" si="118"/>
        <v>0.85975694444444473</v>
      </c>
      <c r="P198" s="14">
        <f t="shared" ca="1" si="119"/>
        <v>0.85975694444444473</v>
      </c>
      <c r="Q198" s="23">
        <f t="shared" ca="1" si="120"/>
        <v>0</v>
      </c>
      <c r="R198" s="14">
        <f t="shared" ca="1" si="121"/>
        <v>0.85975694444444473</v>
      </c>
      <c r="S198" s="13">
        <f t="shared" ref="S198:S240" ca="1" si="144">RANDBETWEEN(10,36)</f>
        <v>24</v>
      </c>
      <c r="T198" s="14">
        <f t="shared" ref="T198:T240" ca="1" si="145">S198/86400</f>
        <v>2.7777777777777778E-4</v>
      </c>
      <c r="U198" s="14">
        <f t="shared" ca="1" si="122"/>
        <v>0.86003472222222255</v>
      </c>
      <c r="V198" s="12">
        <f t="shared" ca="1" si="123"/>
        <v>0.86003472222222255</v>
      </c>
      <c r="W198" s="23">
        <f t="shared" ca="1" si="124"/>
        <v>0</v>
      </c>
      <c r="X198" s="12">
        <f t="shared" ca="1" si="125"/>
        <v>0.86003472222222255</v>
      </c>
      <c r="Y198" s="11">
        <f t="shared" ref="Y198:Y240" ca="1" si="146">RANDBETWEEN(22,44)</f>
        <v>31</v>
      </c>
      <c r="Z198" s="12">
        <f t="shared" ref="Z198:Z240" ca="1" si="147">Y198/86400</f>
        <v>3.5879629629629629E-4</v>
      </c>
      <c r="AA198" s="12">
        <f t="shared" ca="1" si="126"/>
        <v>0.86039351851851886</v>
      </c>
      <c r="AB198" s="10">
        <f t="shared" ca="1" si="127"/>
        <v>0.86039351851851886</v>
      </c>
      <c r="AC198" s="23">
        <f t="shared" ca="1" si="128"/>
        <v>0</v>
      </c>
      <c r="AD198" s="10">
        <f t="shared" ca="1" si="129"/>
        <v>0.86039351851851886</v>
      </c>
      <c r="AE198" s="9">
        <f t="shared" ref="AE198:AE240" ca="1" si="148">IF(AH198=$AD$247,RANDBETWEEN($AE$247,$AF$247),IF(AH198=$AD$248,RANDBETWEEN($AE$248,$AF$248),RANDBETWEEN($AE$249,$AF$249)))</f>
        <v>53</v>
      </c>
      <c r="AF198" s="10">
        <f t="shared" ref="AF198:AF240" ca="1" si="149">AE198/86400</f>
        <v>6.134259259259259E-4</v>
      </c>
      <c r="AG198" s="10">
        <f t="shared" ca="1" si="130"/>
        <v>0.86100694444444481</v>
      </c>
      <c r="AH198" s="9" t="s">
        <v>69</v>
      </c>
      <c r="AI198" s="8">
        <f t="shared" ca="1" si="131"/>
        <v>0.86100694444444481</v>
      </c>
      <c r="AJ198" s="23">
        <f t="shared" ca="1" si="132"/>
        <v>0</v>
      </c>
      <c r="AK198" s="8">
        <f t="shared" ca="1" si="136"/>
        <v>0.86100694444444481</v>
      </c>
      <c r="AL198" s="7">
        <f t="shared" ref="AL198:AL240" ca="1" si="150">IF(AO198=$AK$247,RANDBETWEEN($AL$247,$AM$247),RANDBETWEEN($AL$248,$AM$248))</f>
        <v>10</v>
      </c>
      <c r="AM198" s="8">
        <f t="shared" ref="AM198:AM240" ca="1" si="151">AL198/86400</f>
        <v>1.1574074074074075E-4</v>
      </c>
      <c r="AN198" s="8">
        <f t="shared" ref="AN198:AN240" ca="1" si="152">AK198+AM198</f>
        <v>0.86112268518518553</v>
      </c>
      <c r="AO198" s="7" t="s">
        <v>74</v>
      </c>
      <c r="AP198" s="1">
        <f t="shared" ca="1" si="133"/>
        <v>0</v>
      </c>
      <c r="AQ198" s="1">
        <f t="shared" ca="1" si="139"/>
        <v>1.701388888888889E-3</v>
      </c>
      <c r="AR198">
        <f t="shared" ref="AR198:AR240" ca="1" si="153">IF(C198&lt;$H$1, 1,0)</f>
        <v>1</v>
      </c>
      <c r="AS198" s="33">
        <f t="shared" ca="1" si="134"/>
        <v>0</v>
      </c>
      <c r="AT198" s="33">
        <f t="shared" ref="AT198:AT240" ca="1" si="154">AQ198*AR198</f>
        <v>1.701388888888889E-3</v>
      </c>
      <c r="AX198">
        <f t="shared" si="135"/>
        <v>194</v>
      </c>
      <c r="AY198" s="34">
        <v>4.8000094002637415E-5</v>
      </c>
    </row>
    <row r="199" spans="1:51">
      <c r="A199" s="2">
        <f t="shared" ca="1" si="137"/>
        <v>409</v>
      </c>
      <c r="B199" s="1">
        <f t="shared" ca="1" si="140"/>
        <v>4.7337962962962967E-3</v>
      </c>
      <c r="C199" s="5">
        <f t="shared" ref="C199:C240" ca="1" si="155">C198+B199</f>
        <v>0.86415509259259293</v>
      </c>
      <c r="D199" s="18">
        <f t="shared" ca="1" si="138"/>
        <v>0.86415509259259293</v>
      </c>
      <c r="E199" s="21">
        <f t="shared" ref="E199:E240" ca="1" si="156">MAX(0,(I198-D199))</f>
        <v>0</v>
      </c>
      <c r="F199" s="18">
        <f t="shared" ref="F199:F240" ca="1" si="157">D199+E199</f>
        <v>0.86415509259259293</v>
      </c>
      <c r="G199" s="17">
        <f t="shared" ca="1" si="141"/>
        <v>17</v>
      </c>
      <c r="H199" s="18">
        <f t="shared" ref="H199:H240" ca="1" si="158">G199/86400</f>
        <v>1.9675925925925926E-4</v>
      </c>
      <c r="I199" s="18">
        <f t="shared" ref="I199:I240" ca="1" si="159">F199+H199</f>
        <v>0.86435185185185215</v>
      </c>
      <c r="J199" s="16">
        <f t="shared" ref="J199:J240" ca="1" si="160">I199</f>
        <v>0.86435185185185215</v>
      </c>
      <c r="K199" s="23">
        <f t="shared" ref="K199:K240" ca="1" si="161">MAX(0,(O198-J199))</f>
        <v>0</v>
      </c>
      <c r="L199" s="16">
        <f t="shared" ref="L199:L240" ca="1" si="162">J199+K199</f>
        <v>0.86435185185185215</v>
      </c>
      <c r="M199" s="15">
        <f t="shared" ca="1" si="142"/>
        <v>28</v>
      </c>
      <c r="N199" s="16">
        <f t="shared" ca="1" si="143"/>
        <v>3.2407407407407406E-4</v>
      </c>
      <c r="O199" s="16">
        <f t="shared" ref="O199:O240" ca="1" si="163">L199+N199</f>
        <v>0.86467592592592624</v>
      </c>
      <c r="P199" s="14">
        <f t="shared" ref="P199:P240" ca="1" si="164">O199</f>
        <v>0.86467592592592624</v>
      </c>
      <c r="Q199" s="23">
        <f t="shared" ref="Q199:Q240" ca="1" si="165">MAX(0,(U198-P199))</f>
        <v>0</v>
      </c>
      <c r="R199" s="14">
        <f t="shared" ref="R199:R240" ca="1" si="166">P199+Q199</f>
        <v>0.86467592592592624</v>
      </c>
      <c r="S199" s="13">
        <f t="shared" ca="1" si="144"/>
        <v>15</v>
      </c>
      <c r="T199" s="14">
        <f t="shared" ca="1" si="145"/>
        <v>1.7361111111111112E-4</v>
      </c>
      <c r="U199" s="14">
        <f t="shared" ref="U199:U240" ca="1" si="167">R199+T199</f>
        <v>0.86484953703703737</v>
      </c>
      <c r="V199" s="12">
        <f t="shared" ref="V199:V240" ca="1" si="168">U199</f>
        <v>0.86484953703703737</v>
      </c>
      <c r="W199" s="23">
        <f t="shared" ref="W199:W240" ca="1" si="169">MAX(0,(AA198-V199))</f>
        <v>0</v>
      </c>
      <c r="X199" s="12">
        <f t="shared" ref="X199:X240" ca="1" si="170">V199+W199</f>
        <v>0.86484953703703737</v>
      </c>
      <c r="Y199" s="11">
        <f t="shared" ca="1" si="146"/>
        <v>41</v>
      </c>
      <c r="Z199" s="12">
        <f t="shared" ca="1" si="147"/>
        <v>4.7453703703703704E-4</v>
      </c>
      <c r="AA199" s="12">
        <f t="shared" ref="AA199:AA240" ca="1" si="171">X199+Z199</f>
        <v>0.86532407407407441</v>
      </c>
      <c r="AB199" s="10">
        <f t="shared" ref="AB199:AB240" ca="1" si="172">AA199</f>
        <v>0.86532407407407441</v>
      </c>
      <c r="AC199" s="23">
        <f t="shared" ref="AC199:AC240" ca="1" si="173">MAX(0,(AG198-AB199))</f>
        <v>0</v>
      </c>
      <c r="AD199" s="10">
        <f t="shared" ref="AD199:AD240" ca="1" si="174">AB199+AC199</f>
        <v>0.86532407407407441</v>
      </c>
      <c r="AE199" s="9">
        <f t="shared" ca="1" si="148"/>
        <v>27</v>
      </c>
      <c r="AF199" s="10">
        <f t="shared" ca="1" si="149"/>
        <v>3.1250000000000001E-4</v>
      </c>
      <c r="AG199" s="10">
        <f t="shared" ref="AG199:AG240" ca="1" si="175">AD199+AF199</f>
        <v>0.86563657407407446</v>
      </c>
      <c r="AH199" s="9" t="s">
        <v>69</v>
      </c>
      <c r="AI199" s="8">
        <f t="shared" ref="AI199:AI240" ca="1" si="176">AG199</f>
        <v>0.86563657407407446</v>
      </c>
      <c r="AJ199" s="23">
        <f t="shared" ref="AJ199:AJ240" ca="1" si="177">MAX(0,(AN198-AI199))</f>
        <v>0</v>
      </c>
      <c r="AK199" s="8">
        <f t="shared" ca="1" si="136"/>
        <v>0.86563657407407446</v>
      </c>
      <c r="AL199" s="7">
        <f t="shared" ca="1" si="150"/>
        <v>15</v>
      </c>
      <c r="AM199" s="8">
        <f t="shared" ca="1" si="151"/>
        <v>1.7361111111111112E-4</v>
      </c>
      <c r="AN199" s="8">
        <f t="shared" ca="1" si="152"/>
        <v>0.8658101851851856</v>
      </c>
      <c r="AO199" s="7" t="s">
        <v>74</v>
      </c>
      <c r="AP199" s="1">
        <f t="shared" ref="AP199:AP240" ca="1" si="178">E199+K199+Q199+W199+AC199+AJ199</f>
        <v>0</v>
      </c>
      <c r="AQ199" s="1">
        <f t="shared" ca="1" si="139"/>
        <v>1.6550925925925926E-3</v>
      </c>
      <c r="AR199">
        <f t="shared" ca="1" si="153"/>
        <v>1</v>
      </c>
      <c r="AS199" s="33">
        <f t="shared" ref="AS199:AS240" ca="1" si="179">AP199*AR199</f>
        <v>0</v>
      </c>
      <c r="AT199" s="33">
        <f t="shared" ca="1" si="154"/>
        <v>1.6550925925925926E-3</v>
      </c>
      <c r="AX199">
        <f t="shared" ref="AX199:AX262" si="180">AX198+1</f>
        <v>195</v>
      </c>
      <c r="AY199" s="34">
        <v>2.8133903133905253E-5</v>
      </c>
    </row>
    <row r="200" spans="1:51">
      <c r="A200" s="2">
        <f t="shared" ca="1" si="137"/>
        <v>367</v>
      </c>
      <c r="B200" s="1">
        <f t="shared" ca="1" si="140"/>
        <v>4.2476851851851851E-3</v>
      </c>
      <c r="C200" s="5">
        <f t="shared" ca="1" si="155"/>
        <v>0.86840277777777808</v>
      </c>
      <c r="D200" s="18">
        <f t="shared" ca="1" si="138"/>
        <v>0.86840277777777808</v>
      </c>
      <c r="E200" s="21">
        <f t="shared" ca="1" si="156"/>
        <v>0</v>
      </c>
      <c r="F200" s="18">
        <f t="shared" ca="1" si="157"/>
        <v>0.86840277777777808</v>
      </c>
      <c r="G200" s="17">
        <f t="shared" ca="1" si="141"/>
        <v>12</v>
      </c>
      <c r="H200" s="18">
        <f t="shared" ca="1" si="158"/>
        <v>1.3888888888888889E-4</v>
      </c>
      <c r="I200" s="18">
        <f t="shared" ca="1" si="159"/>
        <v>0.86854166666666699</v>
      </c>
      <c r="J200" s="16">
        <f t="shared" ca="1" si="160"/>
        <v>0.86854166666666699</v>
      </c>
      <c r="K200" s="23">
        <f t="shared" ca="1" si="161"/>
        <v>0</v>
      </c>
      <c r="L200" s="16">
        <f t="shared" ca="1" si="162"/>
        <v>0.86854166666666699</v>
      </c>
      <c r="M200" s="15">
        <f t="shared" ca="1" si="142"/>
        <v>11</v>
      </c>
      <c r="N200" s="16">
        <f t="shared" ca="1" si="143"/>
        <v>1.273148148148148E-4</v>
      </c>
      <c r="O200" s="16">
        <f t="shared" ca="1" si="163"/>
        <v>0.86866898148148175</v>
      </c>
      <c r="P200" s="14">
        <f t="shared" ca="1" si="164"/>
        <v>0.86866898148148175</v>
      </c>
      <c r="Q200" s="23">
        <f t="shared" ca="1" si="165"/>
        <v>0</v>
      </c>
      <c r="R200" s="14">
        <f t="shared" ca="1" si="166"/>
        <v>0.86866898148148175</v>
      </c>
      <c r="S200" s="13">
        <f t="shared" ca="1" si="144"/>
        <v>20</v>
      </c>
      <c r="T200" s="14">
        <f t="shared" ca="1" si="145"/>
        <v>2.3148148148148149E-4</v>
      </c>
      <c r="U200" s="14">
        <f t="shared" ca="1" si="167"/>
        <v>0.86890046296296319</v>
      </c>
      <c r="V200" s="12">
        <f t="shared" ca="1" si="168"/>
        <v>0.86890046296296319</v>
      </c>
      <c r="W200" s="23">
        <f t="shared" ca="1" si="169"/>
        <v>0</v>
      </c>
      <c r="X200" s="12">
        <f t="shared" ca="1" si="170"/>
        <v>0.86890046296296319</v>
      </c>
      <c r="Y200" s="11">
        <f t="shared" ca="1" si="146"/>
        <v>30</v>
      </c>
      <c r="Z200" s="12">
        <f t="shared" ca="1" si="147"/>
        <v>3.4722222222222224E-4</v>
      </c>
      <c r="AA200" s="12">
        <f t="shared" ca="1" si="171"/>
        <v>0.86924768518518547</v>
      </c>
      <c r="AB200" s="10">
        <f t="shared" ca="1" si="172"/>
        <v>0.86924768518518547</v>
      </c>
      <c r="AC200" s="23">
        <f t="shared" ca="1" si="173"/>
        <v>0</v>
      </c>
      <c r="AD200" s="10">
        <f t="shared" ca="1" si="174"/>
        <v>0.86924768518518547</v>
      </c>
      <c r="AE200" s="9">
        <f t="shared" ca="1" si="148"/>
        <v>44</v>
      </c>
      <c r="AF200" s="10">
        <f t="shared" ca="1" si="149"/>
        <v>5.0925925925925921E-4</v>
      </c>
      <c r="AG200" s="10">
        <f t="shared" ca="1" si="175"/>
        <v>0.86975694444444474</v>
      </c>
      <c r="AH200" s="9" t="s">
        <v>75</v>
      </c>
      <c r="AI200" s="8">
        <f t="shared" ca="1" si="176"/>
        <v>0.86975694444444474</v>
      </c>
      <c r="AJ200" s="23">
        <f t="shared" ca="1" si="177"/>
        <v>0</v>
      </c>
      <c r="AK200" s="8">
        <f t="shared" ca="1" si="136"/>
        <v>0.86975694444444474</v>
      </c>
      <c r="AL200" s="7">
        <f t="shared" ca="1" si="150"/>
        <v>16</v>
      </c>
      <c r="AM200" s="8">
        <f t="shared" ca="1" si="151"/>
        <v>1.8518518518518518E-4</v>
      </c>
      <c r="AN200" s="8">
        <f t="shared" ca="1" si="152"/>
        <v>0.86994212962962991</v>
      </c>
      <c r="AO200" s="7" t="s">
        <v>74</v>
      </c>
      <c r="AP200" s="1">
        <f t="shared" ca="1" si="178"/>
        <v>0</v>
      </c>
      <c r="AQ200" s="1">
        <f t="shared" ca="1" si="139"/>
        <v>1.5393518518518521E-3</v>
      </c>
      <c r="AR200">
        <f t="shared" ca="1" si="153"/>
        <v>1</v>
      </c>
      <c r="AS200" s="33">
        <f t="shared" ca="1" si="179"/>
        <v>0</v>
      </c>
      <c r="AT200" s="33">
        <f t="shared" ca="1" si="154"/>
        <v>1.5393518518518521E-3</v>
      </c>
      <c r="AX200">
        <f t="shared" si="180"/>
        <v>196</v>
      </c>
      <c r="AY200" s="34">
        <v>3.7397636329802518E-5</v>
      </c>
    </row>
    <row r="201" spans="1:51">
      <c r="A201" s="2">
        <f t="shared" ca="1" si="137"/>
        <v>397</v>
      </c>
      <c r="B201" s="1">
        <f t="shared" ca="1" si="140"/>
        <v>4.5949074074074078E-3</v>
      </c>
      <c r="C201" s="5">
        <f t="shared" ca="1" si="155"/>
        <v>0.8729976851851855</v>
      </c>
      <c r="D201" s="18">
        <f t="shared" ca="1" si="138"/>
        <v>0.8729976851851855</v>
      </c>
      <c r="E201" s="21">
        <f t="shared" ca="1" si="156"/>
        <v>0</v>
      </c>
      <c r="F201" s="18">
        <f t="shared" ca="1" si="157"/>
        <v>0.8729976851851855</v>
      </c>
      <c r="G201" s="17">
        <f t="shared" ca="1" si="141"/>
        <v>11</v>
      </c>
      <c r="H201" s="18">
        <f t="shared" ca="1" si="158"/>
        <v>1.273148148148148E-4</v>
      </c>
      <c r="I201" s="18">
        <f t="shared" ca="1" si="159"/>
        <v>0.87312500000000026</v>
      </c>
      <c r="J201" s="16">
        <f t="shared" ca="1" si="160"/>
        <v>0.87312500000000026</v>
      </c>
      <c r="K201" s="23">
        <f t="shared" ca="1" si="161"/>
        <v>0</v>
      </c>
      <c r="L201" s="16">
        <f t="shared" ca="1" si="162"/>
        <v>0.87312500000000026</v>
      </c>
      <c r="M201" s="15">
        <f t="shared" ca="1" si="142"/>
        <v>28</v>
      </c>
      <c r="N201" s="16">
        <f t="shared" ca="1" si="143"/>
        <v>3.2407407407407406E-4</v>
      </c>
      <c r="O201" s="16">
        <f t="shared" ca="1" si="163"/>
        <v>0.87344907407407435</v>
      </c>
      <c r="P201" s="14">
        <f t="shared" ca="1" si="164"/>
        <v>0.87344907407407435</v>
      </c>
      <c r="Q201" s="23">
        <f t="shared" ca="1" si="165"/>
        <v>0</v>
      </c>
      <c r="R201" s="14">
        <f t="shared" ca="1" si="166"/>
        <v>0.87344907407407435</v>
      </c>
      <c r="S201" s="13">
        <f t="shared" ca="1" si="144"/>
        <v>23</v>
      </c>
      <c r="T201" s="14">
        <f t="shared" ca="1" si="145"/>
        <v>2.6620370370370372E-4</v>
      </c>
      <c r="U201" s="14">
        <f t="shared" ca="1" si="167"/>
        <v>0.87371527777777802</v>
      </c>
      <c r="V201" s="12">
        <f t="shared" ca="1" si="168"/>
        <v>0.87371527777777802</v>
      </c>
      <c r="W201" s="23">
        <f t="shared" ca="1" si="169"/>
        <v>0</v>
      </c>
      <c r="X201" s="12">
        <f t="shared" ca="1" si="170"/>
        <v>0.87371527777777802</v>
      </c>
      <c r="Y201" s="11">
        <f t="shared" ca="1" si="146"/>
        <v>39</v>
      </c>
      <c r="Z201" s="12">
        <f t="shared" ca="1" si="147"/>
        <v>4.5138888888888887E-4</v>
      </c>
      <c r="AA201" s="12">
        <f t="shared" ca="1" si="171"/>
        <v>0.87416666666666687</v>
      </c>
      <c r="AB201" s="10">
        <f t="shared" ca="1" si="172"/>
        <v>0.87416666666666687</v>
      </c>
      <c r="AC201" s="23">
        <f t="shared" ca="1" si="173"/>
        <v>0</v>
      </c>
      <c r="AD201" s="10">
        <f t="shared" ca="1" si="174"/>
        <v>0.87416666666666687</v>
      </c>
      <c r="AE201" s="9">
        <f t="shared" ca="1" si="148"/>
        <v>43</v>
      </c>
      <c r="AF201" s="10">
        <f t="shared" ca="1" si="149"/>
        <v>4.9768518518518521E-4</v>
      </c>
      <c r="AG201" s="10">
        <f t="shared" ca="1" si="175"/>
        <v>0.8746643518518521</v>
      </c>
      <c r="AH201" s="9" t="s">
        <v>69</v>
      </c>
      <c r="AI201" s="8">
        <f t="shared" ca="1" si="176"/>
        <v>0.8746643518518521</v>
      </c>
      <c r="AJ201" s="23">
        <f t="shared" ca="1" si="177"/>
        <v>0</v>
      </c>
      <c r="AK201" s="8">
        <f t="shared" ref="AK201:AK240" ca="1" si="181">AI201+AJ201</f>
        <v>0.8746643518518521</v>
      </c>
      <c r="AL201" s="7">
        <f t="shared" ca="1" si="150"/>
        <v>18</v>
      </c>
      <c r="AM201" s="8">
        <f t="shared" ca="1" si="151"/>
        <v>2.0833333333333335E-4</v>
      </c>
      <c r="AN201" s="8">
        <f t="shared" ca="1" si="152"/>
        <v>0.87487268518518546</v>
      </c>
      <c r="AO201" s="7" t="s">
        <v>74</v>
      </c>
      <c r="AP201" s="1">
        <f t="shared" ca="1" si="178"/>
        <v>0</v>
      </c>
      <c r="AQ201" s="1">
        <f t="shared" ca="1" si="139"/>
        <v>1.8749999999999999E-3</v>
      </c>
      <c r="AR201">
        <f t="shared" ca="1" si="153"/>
        <v>1</v>
      </c>
      <c r="AS201" s="33">
        <f t="shared" ca="1" si="179"/>
        <v>0</v>
      </c>
      <c r="AT201" s="33">
        <f t="shared" ca="1" si="154"/>
        <v>1.8749999999999999E-3</v>
      </c>
      <c r="AX201">
        <f t="shared" si="180"/>
        <v>197</v>
      </c>
      <c r="AY201" s="34">
        <v>2.596822711035479E-5</v>
      </c>
    </row>
    <row r="202" spans="1:51">
      <c r="A202" s="2">
        <f t="shared" ca="1" si="137"/>
        <v>425</v>
      </c>
      <c r="B202" s="1">
        <f t="shared" ca="1" si="140"/>
        <v>4.9189814814814816E-3</v>
      </c>
      <c r="C202" s="5">
        <f t="shared" ca="1" si="155"/>
        <v>0.87791666666666701</v>
      </c>
      <c r="D202" s="18">
        <f t="shared" ca="1" si="138"/>
        <v>0.87791666666666701</v>
      </c>
      <c r="E202" s="21">
        <f t="shared" ca="1" si="156"/>
        <v>0</v>
      </c>
      <c r="F202" s="18">
        <f t="shared" ca="1" si="157"/>
        <v>0.87791666666666701</v>
      </c>
      <c r="G202" s="17">
        <f t="shared" ca="1" si="141"/>
        <v>9</v>
      </c>
      <c r="H202" s="18">
        <f t="shared" ca="1" si="158"/>
        <v>1.0416666666666667E-4</v>
      </c>
      <c r="I202" s="18">
        <f t="shared" ca="1" si="159"/>
        <v>0.87802083333333369</v>
      </c>
      <c r="J202" s="16">
        <f t="shared" ca="1" si="160"/>
        <v>0.87802083333333369</v>
      </c>
      <c r="K202" s="23">
        <f t="shared" ca="1" si="161"/>
        <v>0</v>
      </c>
      <c r="L202" s="16">
        <f t="shared" ca="1" si="162"/>
        <v>0.87802083333333369</v>
      </c>
      <c r="M202" s="15">
        <f t="shared" ca="1" si="142"/>
        <v>25</v>
      </c>
      <c r="N202" s="16">
        <f t="shared" ca="1" si="143"/>
        <v>2.8935185185185184E-4</v>
      </c>
      <c r="O202" s="16">
        <f t="shared" ca="1" si="163"/>
        <v>0.87831018518518555</v>
      </c>
      <c r="P202" s="14">
        <f t="shared" ca="1" si="164"/>
        <v>0.87831018518518555</v>
      </c>
      <c r="Q202" s="23">
        <f t="shared" ca="1" si="165"/>
        <v>0</v>
      </c>
      <c r="R202" s="14">
        <f t="shared" ca="1" si="166"/>
        <v>0.87831018518518555</v>
      </c>
      <c r="S202" s="13">
        <f t="shared" ca="1" si="144"/>
        <v>35</v>
      </c>
      <c r="T202" s="14">
        <f t="shared" ca="1" si="145"/>
        <v>4.0509259259259258E-4</v>
      </c>
      <c r="U202" s="14">
        <f t="shared" ca="1" si="167"/>
        <v>0.87871527777777814</v>
      </c>
      <c r="V202" s="12">
        <f t="shared" ca="1" si="168"/>
        <v>0.87871527777777814</v>
      </c>
      <c r="W202" s="23">
        <f t="shared" ca="1" si="169"/>
        <v>0</v>
      </c>
      <c r="X202" s="12">
        <f t="shared" ca="1" si="170"/>
        <v>0.87871527777777814</v>
      </c>
      <c r="Y202" s="11">
        <f t="shared" ca="1" si="146"/>
        <v>25</v>
      </c>
      <c r="Z202" s="12">
        <f t="shared" ca="1" si="147"/>
        <v>2.8935185185185184E-4</v>
      </c>
      <c r="AA202" s="12">
        <f t="shared" ca="1" si="171"/>
        <v>0.87900462962963</v>
      </c>
      <c r="AB202" s="10">
        <f t="shared" ca="1" si="172"/>
        <v>0.87900462962963</v>
      </c>
      <c r="AC202" s="23">
        <f t="shared" ca="1" si="173"/>
        <v>0</v>
      </c>
      <c r="AD202" s="10">
        <f t="shared" ca="1" si="174"/>
        <v>0.87900462962963</v>
      </c>
      <c r="AE202" s="9">
        <f t="shared" ca="1" si="148"/>
        <v>36</v>
      </c>
      <c r="AF202" s="10">
        <f t="shared" ca="1" si="149"/>
        <v>4.1666666666666669E-4</v>
      </c>
      <c r="AG202" s="10">
        <f t="shared" ca="1" si="175"/>
        <v>0.87942129629629662</v>
      </c>
      <c r="AH202" s="9" t="s">
        <v>69</v>
      </c>
      <c r="AI202" s="8">
        <f t="shared" ca="1" si="176"/>
        <v>0.87942129629629662</v>
      </c>
      <c r="AJ202" s="23">
        <f t="shared" ca="1" si="177"/>
        <v>0</v>
      </c>
      <c r="AK202" s="8">
        <f t="shared" ca="1" si="181"/>
        <v>0.87942129629629662</v>
      </c>
      <c r="AL202" s="7">
        <f t="shared" ca="1" si="150"/>
        <v>25</v>
      </c>
      <c r="AM202" s="8">
        <f t="shared" ca="1" si="151"/>
        <v>2.8935185185185184E-4</v>
      </c>
      <c r="AN202" s="8">
        <f t="shared" ca="1" si="152"/>
        <v>0.87971064814814848</v>
      </c>
      <c r="AO202" s="7" t="s">
        <v>74</v>
      </c>
      <c r="AP202" s="1">
        <f t="shared" ca="1" si="178"/>
        <v>0</v>
      </c>
      <c r="AQ202" s="1">
        <f t="shared" ca="1" si="139"/>
        <v>1.7939814814814815E-3</v>
      </c>
      <c r="AR202">
        <f t="shared" ca="1" si="153"/>
        <v>0</v>
      </c>
      <c r="AS202" s="33">
        <f t="shared" ca="1" si="179"/>
        <v>0</v>
      </c>
      <c r="AT202" s="33">
        <f t="shared" ca="1" si="154"/>
        <v>0</v>
      </c>
      <c r="AX202">
        <f t="shared" si="180"/>
        <v>198</v>
      </c>
      <c r="AY202" s="34">
        <v>3.7910997732423164E-5</v>
      </c>
    </row>
    <row r="203" spans="1:51">
      <c r="A203" s="2">
        <f t="shared" ca="1" si="137"/>
        <v>254</v>
      </c>
      <c r="B203" s="1">
        <f t="shared" ca="1" si="140"/>
        <v>2.9398148148148148E-3</v>
      </c>
      <c r="C203" s="5">
        <f t="shared" ca="1" si="155"/>
        <v>0.88085648148148188</v>
      </c>
      <c r="D203" s="18">
        <f t="shared" ca="1" si="138"/>
        <v>0.88085648148148188</v>
      </c>
      <c r="E203" s="21">
        <f t="shared" ca="1" si="156"/>
        <v>0</v>
      </c>
      <c r="F203" s="18">
        <f t="shared" ca="1" si="157"/>
        <v>0.88085648148148188</v>
      </c>
      <c r="G203" s="17">
        <f t="shared" ca="1" si="141"/>
        <v>13</v>
      </c>
      <c r="H203" s="18">
        <f t="shared" ca="1" si="158"/>
        <v>1.5046296296296297E-4</v>
      </c>
      <c r="I203" s="18">
        <f t="shared" ca="1" si="159"/>
        <v>0.88100694444444483</v>
      </c>
      <c r="J203" s="16">
        <f t="shared" ca="1" si="160"/>
        <v>0.88100694444444483</v>
      </c>
      <c r="K203" s="23">
        <f t="shared" ca="1" si="161"/>
        <v>0</v>
      </c>
      <c r="L203" s="16">
        <f t="shared" ca="1" si="162"/>
        <v>0.88100694444444483</v>
      </c>
      <c r="M203" s="15">
        <f t="shared" ca="1" si="142"/>
        <v>10</v>
      </c>
      <c r="N203" s="16">
        <f t="shared" ca="1" si="143"/>
        <v>1.1574074074074075E-4</v>
      </c>
      <c r="O203" s="16">
        <f t="shared" ca="1" si="163"/>
        <v>0.88112268518518555</v>
      </c>
      <c r="P203" s="14">
        <f t="shared" ca="1" si="164"/>
        <v>0.88112268518518555</v>
      </c>
      <c r="Q203" s="23">
        <f t="shared" ca="1" si="165"/>
        <v>0</v>
      </c>
      <c r="R203" s="14">
        <f t="shared" ca="1" si="166"/>
        <v>0.88112268518518555</v>
      </c>
      <c r="S203" s="13">
        <f t="shared" ca="1" si="144"/>
        <v>25</v>
      </c>
      <c r="T203" s="14">
        <f t="shared" ca="1" si="145"/>
        <v>2.8935185185185184E-4</v>
      </c>
      <c r="U203" s="14">
        <f t="shared" ca="1" si="167"/>
        <v>0.88141203703703741</v>
      </c>
      <c r="V203" s="12">
        <f t="shared" ca="1" si="168"/>
        <v>0.88141203703703741</v>
      </c>
      <c r="W203" s="23">
        <f t="shared" ca="1" si="169"/>
        <v>0</v>
      </c>
      <c r="X203" s="12">
        <f t="shared" ca="1" si="170"/>
        <v>0.88141203703703741</v>
      </c>
      <c r="Y203" s="11">
        <f t="shared" ca="1" si="146"/>
        <v>28</v>
      </c>
      <c r="Z203" s="12">
        <f t="shared" ca="1" si="147"/>
        <v>3.2407407407407406E-4</v>
      </c>
      <c r="AA203" s="12">
        <f t="shared" ca="1" si="171"/>
        <v>0.8817361111111115</v>
      </c>
      <c r="AB203" s="10">
        <f t="shared" ca="1" si="172"/>
        <v>0.8817361111111115</v>
      </c>
      <c r="AC203" s="23">
        <f t="shared" ca="1" si="173"/>
        <v>0</v>
      </c>
      <c r="AD203" s="10">
        <f t="shared" ca="1" si="174"/>
        <v>0.8817361111111115</v>
      </c>
      <c r="AE203" s="9">
        <f t="shared" ca="1" si="148"/>
        <v>53</v>
      </c>
      <c r="AF203" s="10">
        <f t="shared" ca="1" si="149"/>
        <v>6.134259259259259E-4</v>
      </c>
      <c r="AG203" s="10">
        <f t="shared" ca="1" si="175"/>
        <v>0.88234953703703745</v>
      </c>
      <c r="AH203" s="9" t="s">
        <v>69</v>
      </c>
      <c r="AI203" s="8">
        <f t="shared" ca="1" si="176"/>
        <v>0.88234953703703745</v>
      </c>
      <c r="AJ203" s="23">
        <f t="shared" ca="1" si="177"/>
        <v>0</v>
      </c>
      <c r="AK203" s="8">
        <f t="shared" ca="1" si="181"/>
        <v>0.88234953703703745</v>
      </c>
      <c r="AL203" s="7">
        <f t="shared" ca="1" si="150"/>
        <v>13</v>
      </c>
      <c r="AM203" s="8">
        <f t="shared" ca="1" si="151"/>
        <v>1.5046296296296297E-4</v>
      </c>
      <c r="AN203" s="8">
        <f t="shared" ca="1" si="152"/>
        <v>0.8825000000000004</v>
      </c>
      <c r="AO203" s="7" t="s">
        <v>74</v>
      </c>
      <c r="AP203" s="1">
        <f t="shared" ca="1" si="178"/>
        <v>0</v>
      </c>
      <c r="AQ203" s="1">
        <f t="shared" ca="1" si="139"/>
        <v>1.6435185185185183E-3</v>
      </c>
      <c r="AR203">
        <f t="shared" ca="1" si="153"/>
        <v>0</v>
      </c>
      <c r="AS203" s="33">
        <f t="shared" ca="1" si="179"/>
        <v>0</v>
      </c>
      <c r="AT203" s="33">
        <f t="shared" ca="1" si="154"/>
        <v>0</v>
      </c>
      <c r="AX203">
        <f t="shared" si="180"/>
        <v>199</v>
      </c>
      <c r="AY203" s="34">
        <v>2.4843340815562061E-5</v>
      </c>
    </row>
    <row r="204" spans="1:51">
      <c r="A204" s="2">
        <f t="shared" ca="1" si="137"/>
        <v>325</v>
      </c>
      <c r="B204" s="1">
        <f t="shared" ca="1" si="140"/>
        <v>3.7615740740740739E-3</v>
      </c>
      <c r="C204" s="5">
        <f t="shared" ca="1" si="155"/>
        <v>0.88461805555555595</v>
      </c>
      <c r="D204" s="18">
        <f t="shared" ca="1" si="138"/>
        <v>0.88461805555555595</v>
      </c>
      <c r="E204" s="21">
        <f t="shared" ca="1" si="156"/>
        <v>0</v>
      </c>
      <c r="F204" s="18">
        <f t="shared" ca="1" si="157"/>
        <v>0.88461805555555595</v>
      </c>
      <c r="G204" s="17">
        <f t="shared" ca="1" si="141"/>
        <v>14</v>
      </c>
      <c r="H204" s="18">
        <f t="shared" ca="1" si="158"/>
        <v>1.6203703703703703E-4</v>
      </c>
      <c r="I204" s="18">
        <f t="shared" ca="1" si="159"/>
        <v>0.88478009259259294</v>
      </c>
      <c r="J204" s="16">
        <f t="shared" ca="1" si="160"/>
        <v>0.88478009259259294</v>
      </c>
      <c r="K204" s="23">
        <f t="shared" ca="1" si="161"/>
        <v>0</v>
      </c>
      <c r="L204" s="16">
        <f t="shared" ca="1" si="162"/>
        <v>0.88478009259259294</v>
      </c>
      <c r="M204" s="15">
        <f t="shared" ca="1" si="142"/>
        <v>9</v>
      </c>
      <c r="N204" s="16">
        <f t="shared" ca="1" si="143"/>
        <v>1.0416666666666667E-4</v>
      </c>
      <c r="O204" s="16">
        <f t="shared" ca="1" si="163"/>
        <v>0.88488425925925962</v>
      </c>
      <c r="P204" s="14">
        <f t="shared" ca="1" si="164"/>
        <v>0.88488425925925962</v>
      </c>
      <c r="Q204" s="23">
        <f t="shared" ca="1" si="165"/>
        <v>0</v>
      </c>
      <c r="R204" s="14">
        <f t="shared" ca="1" si="166"/>
        <v>0.88488425925925962</v>
      </c>
      <c r="S204" s="13">
        <f t="shared" ca="1" si="144"/>
        <v>32</v>
      </c>
      <c r="T204" s="14">
        <f t="shared" ca="1" si="145"/>
        <v>3.7037037037037035E-4</v>
      </c>
      <c r="U204" s="14">
        <f t="shared" ca="1" si="167"/>
        <v>0.88525462962962997</v>
      </c>
      <c r="V204" s="12">
        <f t="shared" ca="1" si="168"/>
        <v>0.88525462962962997</v>
      </c>
      <c r="W204" s="23">
        <f t="shared" ca="1" si="169"/>
        <v>0</v>
      </c>
      <c r="X204" s="12">
        <f t="shared" ca="1" si="170"/>
        <v>0.88525462962962997</v>
      </c>
      <c r="Y204" s="11">
        <f t="shared" ca="1" si="146"/>
        <v>41</v>
      </c>
      <c r="Z204" s="12">
        <f t="shared" ca="1" si="147"/>
        <v>4.7453703703703704E-4</v>
      </c>
      <c r="AA204" s="12">
        <f t="shared" ca="1" si="171"/>
        <v>0.88572916666666701</v>
      </c>
      <c r="AB204" s="10">
        <f t="shared" ca="1" si="172"/>
        <v>0.88572916666666701</v>
      </c>
      <c r="AC204" s="23">
        <f t="shared" ca="1" si="173"/>
        <v>0</v>
      </c>
      <c r="AD204" s="10">
        <f t="shared" ca="1" si="174"/>
        <v>0.88572916666666701</v>
      </c>
      <c r="AE204" s="9">
        <f t="shared" ca="1" si="148"/>
        <v>37</v>
      </c>
      <c r="AF204" s="10">
        <f t="shared" ca="1" si="149"/>
        <v>4.2824074074074075E-4</v>
      </c>
      <c r="AG204" s="10">
        <f t="shared" ca="1" si="175"/>
        <v>0.88615740740740778</v>
      </c>
      <c r="AH204" s="9" t="s">
        <v>69</v>
      </c>
      <c r="AI204" s="8">
        <f t="shared" ca="1" si="176"/>
        <v>0.88615740740740778</v>
      </c>
      <c r="AJ204" s="23">
        <f t="shared" ca="1" si="177"/>
        <v>0</v>
      </c>
      <c r="AK204" s="8">
        <f t="shared" ca="1" si="181"/>
        <v>0.88615740740740778</v>
      </c>
      <c r="AL204" s="7">
        <f t="shared" ca="1" si="150"/>
        <v>25</v>
      </c>
      <c r="AM204" s="8">
        <f t="shared" ca="1" si="151"/>
        <v>2.8935185185185184E-4</v>
      </c>
      <c r="AN204" s="8">
        <f t="shared" ca="1" si="152"/>
        <v>0.88644675925925964</v>
      </c>
      <c r="AO204" s="7" t="s">
        <v>74</v>
      </c>
      <c r="AP204" s="1">
        <f t="shared" ca="1" si="178"/>
        <v>0</v>
      </c>
      <c r="AQ204" s="1">
        <f t="shared" ca="1" si="139"/>
        <v>1.8287037037037035E-3</v>
      </c>
      <c r="AR204">
        <f t="shared" ca="1" si="153"/>
        <v>0</v>
      </c>
      <c r="AS204" s="33">
        <f t="shared" ca="1" si="179"/>
        <v>0</v>
      </c>
      <c r="AT204" s="33">
        <f t="shared" ca="1" si="154"/>
        <v>0</v>
      </c>
      <c r="AX204">
        <f t="shared" si="180"/>
        <v>200</v>
      </c>
      <c r="AY204" s="34">
        <v>4.0945468081146924E-5</v>
      </c>
    </row>
    <row r="205" spans="1:51">
      <c r="A205" s="2">
        <f t="shared" ca="1" si="137"/>
        <v>348</v>
      </c>
      <c r="B205" s="1">
        <f t="shared" ca="1" si="140"/>
        <v>4.0277777777777777E-3</v>
      </c>
      <c r="C205" s="5">
        <f t="shared" ca="1" si="155"/>
        <v>0.88864583333333369</v>
      </c>
      <c r="D205" s="18">
        <f t="shared" ca="1" si="138"/>
        <v>0.88864583333333369</v>
      </c>
      <c r="E205" s="21">
        <f t="shared" ca="1" si="156"/>
        <v>0</v>
      </c>
      <c r="F205" s="18">
        <f t="shared" ca="1" si="157"/>
        <v>0.88864583333333369</v>
      </c>
      <c r="G205" s="17">
        <f t="shared" ca="1" si="141"/>
        <v>8</v>
      </c>
      <c r="H205" s="18">
        <f t="shared" ca="1" si="158"/>
        <v>9.2592592592592588E-5</v>
      </c>
      <c r="I205" s="18">
        <f t="shared" ca="1" si="159"/>
        <v>0.88873842592592633</v>
      </c>
      <c r="J205" s="16">
        <f t="shared" ca="1" si="160"/>
        <v>0.88873842592592633</v>
      </c>
      <c r="K205" s="23">
        <f t="shared" ca="1" si="161"/>
        <v>0</v>
      </c>
      <c r="L205" s="16">
        <f t="shared" ca="1" si="162"/>
        <v>0.88873842592592633</v>
      </c>
      <c r="M205" s="15">
        <f t="shared" ca="1" si="142"/>
        <v>28</v>
      </c>
      <c r="N205" s="16">
        <f t="shared" ca="1" si="143"/>
        <v>3.2407407407407406E-4</v>
      </c>
      <c r="O205" s="16">
        <f t="shared" ca="1" si="163"/>
        <v>0.88906250000000042</v>
      </c>
      <c r="P205" s="14">
        <f t="shared" ca="1" si="164"/>
        <v>0.88906250000000042</v>
      </c>
      <c r="Q205" s="23">
        <f t="shared" ca="1" si="165"/>
        <v>0</v>
      </c>
      <c r="R205" s="14">
        <f t="shared" ca="1" si="166"/>
        <v>0.88906250000000042</v>
      </c>
      <c r="S205" s="13">
        <f t="shared" ca="1" si="144"/>
        <v>12</v>
      </c>
      <c r="T205" s="14">
        <f t="shared" ca="1" si="145"/>
        <v>1.3888888888888889E-4</v>
      </c>
      <c r="U205" s="14">
        <f t="shared" ca="1" si="167"/>
        <v>0.88920138888888933</v>
      </c>
      <c r="V205" s="12">
        <f t="shared" ca="1" si="168"/>
        <v>0.88920138888888933</v>
      </c>
      <c r="W205" s="23">
        <f t="shared" ca="1" si="169"/>
        <v>0</v>
      </c>
      <c r="X205" s="12">
        <f t="shared" ca="1" si="170"/>
        <v>0.88920138888888933</v>
      </c>
      <c r="Y205" s="11">
        <f t="shared" ca="1" si="146"/>
        <v>23</v>
      </c>
      <c r="Z205" s="12">
        <f t="shared" ca="1" si="147"/>
        <v>2.6620370370370372E-4</v>
      </c>
      <c r="AA205" s="12">
        <f t="shared" ca="1" si="171"/>
        <v>0.889467592592593</v>
      </c>
      <c r="AB205" s="10">
        <f t="shared" ca="1" si="172"/>
        <v>0.889467592592593</v>
      </c>
      <c r="AC205" s="23">
        <f t="shared" ca="1" si="173"/>
        <v>0</v>
      </c>
      <c r="AD205" s="10">
        <f t="shared" ca="1" si="174"/>
        <v>0.889467592592593</v>
      </c>
      <c r="AE205" s="9">
        <f t="shared" ca="1" si="148"/>
        <v>43</v>
      </c>
      <c r="AF205" s="10">
        <f t="shared" ca="1" si="149"/>
        <v>4.9768518518518521E-4</v>
      </c>
      <c r="AG205" s="10">
        <f t="shared" ca="1" si="175"/>
        <v>0.88996527777777823</v>
      </c>
      <c r="AH205" s="9" t="s">
        <v>69</v>
      </c>
      <c r="AI205" s="8">
        <f t="shared" ca="1" si="176"/>
        <v>0.88996527777777823</v>
      </c>
      <c r="AJ205" s="23">
        <f t="shared" ca="1" si="177"/>
        <v>0</v>
      </c>
      <c r="AK205" s="8">
        <f t="shared" ca="1" si="181"/>
        <v>0.88996527777777823</v>
      </c>
      <c r="AL205" s="7">
        <f t="shared" ca="1" si="150"/>
        <v>14</v>
      </c>
      <c r="AM205" s="8">
        <f t="shared" ca="1" si="151"/>
        <v>1.6203703703703703E-4</v>
      </c>
      <c r="AN205" s="8">
        <f t="shared" ca="1" si="152"/>
        <v>0.89012731481481522</v>
      </c>
      <c r="AO205" s="7" t="s">
        <v>74</v>
      </c>
      <c r="AP205" s="1">
        <f t="shared" ca="1" si="178"/>
        <v>0</v>
      </c>
      <c r="AQ205" s="1">
        <f t="shared" ca="1" si="139"/>
        <v>1.4814814814814816E-3</v>
      </c>
      <c r="AR205">
        <f t="shared" ca="1" si="153"/>
        <v>0</v>
      </c>
      <c r="AS205" s="33">
        <f t="shared" ca="1" si="179"/>
        <v>0</v>
      </c>
      <c r="AT205" s="33">
        <f t="shared" ca="1" si="154"/>
        <v>0</v>
      </c>
      <c r="AX205">
        <f t="shared" si="180"/>
        <v>201</v>
      </c>
      <c r="AY205" s="34">
        <v>3.8386376326075799E-5</v>
      </c>
    </row>
    <row r="206" spans="1:51">
      <c r="A206" s="2">
        <f t="shared" ca="1" si="137"/>
        <v>224</v>
      </c>
      <c r="B206" s="1">
        <f t="shared" ca="1" si="140"/>
        <v>2.5925925925925925E-3</v>
      </c>
      <c r="C206" s="5">
        <f t="shared" ca="1" si="155"/>
        <v>0.89123842592592628</v>
      </c>
      <c r="D206" s="18">
        <f t="shared" ca="1" si="138"/>
        <v>0.89123842592592628</v>
      </c>
      <c r="E206" s="21">
        <f t="shared" ca="1" si="156"/>
        <v>0</v>
      </c>
      <c r="F206" s="18">
        <f t="shared" ca="1" si="157"/>
        <v>0.89123842592592628</v>
      </c>
      <c r="G206" s="17">
        <f t="shared" ca="1" si="141"/>
        <v>9</v>
      </c>
      <c r="H206" s="18">
        <f t="shared" ca="1" si="158"/>
        <v>1.0416666666666667E-4</v>
      </c>
      <c r="I206" s="18">
        <f t="shared" ca="1" si="159"/>
        <v>0.89134259259259296</v>
      </c>
      <c r="J206" s="16">
        <f t="shared" ca="1" si="160"/>
        <v>0.89134259259259296</v>
      </c>
      <c r="K206" s="23">
        <f t="shared" ca="1" si="161"/>
        <v>0</v>
      </c>
      <c r="L206" s="16">
        <f t="shared" ca="1" si="162"/>
        <v>0.89134259259259296</v>
      </c>
      <c r="M206" s="15">
        <f t="shared" ca="1" si="142"/>
        <v>22</v>
      </c>
      <c r="N206" s="16">
        <f t="shared" ca="1" si="143"/>
        <v>2.5462962962962961E-4</v>
      </c>
      <c r="O206" s="16">
        <f t="shared" ca="1" si="163"/>
        <v>0.8915972222222226</v>
      </c>
      <c r="P206" s="14">
        <f t="shared" ca="1" si="164"/>
        <v>0.8915972222222226</v>
      </c>
      <c r="Q206" s="23">
        <f t="shared" ca="1" si="165"/>
        <v>0</v>
      </c>
      <c r="R206" s="14">
        <f t="shared" ca="1" si="166"/>
        <v>0.8915972222222226</v>
      </c>
      <c r="S206" s="13">
        <f t="shared" ca="1" si="144"/>
        <v>26</v>
      </c>
      <c r="T206" s="14">
        <f t="shared" ca="1" si="145"/>
        <v>3.0092592592592595E-4</v>
      </c>
      <c r="U206" s="14">
        <f t="shared" ca="1" si="167"/>
        <v>0.8918981481481485</v>
      </c>
      <c r="V206" s="12">
        <f t="shared" ca="1" si="168"/>
        <v>0.8918981481481485</v>
      </c>
      <c r="W206" s="23">
        <f t="shared" ca="1" si="169"/>
        <v>0</v>
      </c>
      <c r="X206" s="12">
        <f t="shared" ca="1" si="170"/>
        <v>0.8918981481481485</v>
      </c>
      <c r="Y206" s="11">
        <f t="shared" ca="1" si="146"/>
        <v>32</v>
      </c>
      <c r="Z206" s="12">
        <f t="shared" ca="1" si="147"/>
        <v>3.7037037037037035E-4</v>
      </c>
      <c r="AA206" s="12">
        <f t="shared" ca="1" si="171"/>
        <v>0.89226851851851885</v>
      </c>
      <c r="AB206" s="10">
        <f t="shared" ca="1" si="172"/>
        <v>0.89226851851851885</v>
      </c>
      <c r="AC206" s="23">
        <f t="shared" ca="1" si="173"/>
        <v>0</v>
      </c>
      <c r="AD206" s="10">
        <f t="shared" ca="1" si="174"/>
        <v>0.89226851851851885</v>
      </c>
      <c r="AE206" s="9">
        <f t="shared" ca="1" si="148"/>
        <v>33</v>
      </c>
      <c r="AF206" s="10">
        <f t="shared" ca="1" si="149"/>
        <v>3.8194444444444446E-4</v>
      </c>
      <c r="AG206" s="10">
        <f t="shared" ca="1" si="175"/>
        <v>0.89265046296296324</v>
      </c>
      <c r="AH206" s="9" t="s">
        <v>69</v>
      </c>
      <c r="AI206" s="8">
        <f t="shared" ca="1" si="176"/>
        <v>0.89265046296296324</v>
      </c>
      <c r="AJ206" s="23">
        <f t="shared" ca="1" si="177"/>
        <v>0</v>
      </c>
      <c r="AK206" s="8">
        <f t="shared" ca="1" si="181"/>
        <v>0.89265046296296324</v>
      </c>
      <c r="AL206" s="7">
        <f t="shared" ca="1" si="150"/>
        <v>27</v>
      </c>
      <c r="AM206" s="8">
        <f t="shared" ca="1" si="151"/>
        <v>3.1250000000000001E-4</v>
      </c>
      <c r="AN206" s="8">
        <f t="shared" ca="1" si="152"/>
        <v>0.89296296296296329</v>
      </c>
      <c r="AO206" s="7" t="s">
        <v>74</v>
      </c>
      <c r="AP206" s="1">
        <f t="shared" ca="1" si="178"/>
        <v>0</v>
      </c>
      <c r="AQ206" s="1">
        <f t="shared" ca="1" si="139"/>
        <v>1.724537037037037E-3</v>
      </c>
      <c r="AR206">
        <f t="shared" ca="1" si="153"/>
        <v>0</v>
      </c>
      <c r="AS206" s="33">
        <f t="shared" ca="1" si="179"/>
        <v>0</v>
      </c>
      <c r="AT206" s="33">
        <f t="shared" ca="1" si="154"/>
        <v>0</v>
      </c>
      <c r="AX206">
        <f t="shared" si="180"/>
        <v>202</v>
      </c>
      <c r="AY206" s="34">
        <v>5.7870370370364315E-5</v>
      </c>
    </row>
    <row r="207" spans="1:51">
      <c r="A207" s="2">
        <f t="shared" ca="1" si="137"/>
        <v>411</v>
      </c>
      <c r="B207" s="1">
        <f t="shared" ca="1" si="140"/>
        <v>4.7569444444444447E-3</v>
      </c>
      <c r="C207" s="5">
        <f t="shared" ca="1" si="155"/>
        <v>0.89599537037037069</v>
      </c>
      <c r="D207" s="18">
        <f t="shared" ca="1" si="138"/>
        <v>0.89599537037037069</v>
      </c>
      <c r="E207" s="21">
        <f t="shared" ca="1" si="156"/>
        <v>0</v>
      </c>
      <c r="F207" s="18">
        <f t="shared" ca="1" si="157"/>
        <v>0.89599537037037069</v>
      </c>
      <c r="G207" s="17">
        <f t="shared" ca="1" si="141"/>
        <v>18</v>
      </c>
      <c r="H207" s="18">
        <f t="shared" ca="1" si="158"/>
        <v>2.0833333333333335E-4</v>
      </c>
      <c r="I207" s="18">
        <f t="shared" ca="1" si="159"/>
        <v>0.89620370370370406</v>
      </c>
      <c r="J207" s="16">
        <f t="shared" ca="1" si="160"/>
        <v>0.89620370370370406</v>
      </c>
      <c r="K207" s="23">
        <f t="shared" ca="1" si="161"/>
        <v>0</v>
      </c>
      <c r="L207" s="16">
        <f t="shared" ca="1" si="162"/>
        <v>0.89620370370370406</v>
      </c>
      <c r="M207" s="15">
        <f t="shared" ca="1" si="142"/>
        <v>21</v>
      </c>
      <c r="N207" s="16">
        <f t="shared" ca="1" si="143"/>
        <v>2.4305555555555555E-4</v>
      </c>
      <c r="O207" s="16">
        <f t="shared" ca="1" si="163"/>
        <v>0.89644675925925965</v>
      </c>
      <c r="P207" s="14">
        <f t="shared" ca="1" si="164"/>
        <v>0.89644675925925965</v>
      </c>
      <c r="Q207" s="23">
        <f t="shared" ca="1" si="165"/>
        <v>0</v>
      </c>
      <c r="R207" s="14">
        <f t="shared" ca="1" si="166"/>
        <v>0.89644675925925965</v>
      </c>
      <c r="S207" s="13">
        <f t="shared" ca="1" si="144"/>
        <v>27</v>
      </c>
      <c r="T207" s="14">
        <f t="shared" ca="1" si="145"/>
        <v>3.1250000000000001E-4</v>
      </c>
      <c r="U207" s="14">
        <f t="shared" ca="1" si="167"/>
        <v>0.8967592592592597</v>
      </c>
      <c r="V207" s="12">
        <f t="shared" ca="1" si="168"/>
        <v>0.8967592592592597</v>
      </c>
      <c r="W207" s="23">
        <f t="shared" ca="1" si="169"/>
        <v>0</v>
      </c>
      <c r="X207" s="12">
        <f t="shared" ca="1" si="170"/>
        <v>0.8967592592592597</v>
      </c>
      <c r="Y207" s="11">
        <f t="shared" ca="1" si="146"/>
        <v>23</v>
      </c>
      <c r="Z207" s="12">
        <f t="shared" ca="1" si="147"/>
        <v>2.6620370370370372E-4</v>
      </c>
      <c r="AA207" s="12">
        <f t="shared" ca="1" si="171"/>
        <v>0.89702546296296337</v>
      </c>
      <c r="AB207" s="10">
        <f t="shared" ca="1" si="172"/>
        <v>0.89702546296296337</v>
      </c>
      <c r="AC207" s="23">
        <f t="shared" ca="1" si="173"/>
        <v>0</v>
      </c>
      <c r="AD207" s="10">
        <f t="shared" ca="1" si="174"/>
        <v>0.89702546296296337</v>
      </c>
      <c r="AE207" s="9">
        <f t="shared" ca="1" si="148"/>
        <v>26</v>
      </c>
      <c r="AF207" s="10">
        <f t="shared" ca="1" si="149"/>
        <v>3.0092592592592595E-4</v>
      </c>
      <c r="AG207" s="10">
        <f t="shared" ca="1" si="175"/>
        <v>0.89732638888888927</v>
      </c>
      <c r="AH207" s="9" t="s">
        <v>69</v>
      </c>
      <c r="AI207" s="8">
        <f t="shared" ca="1" si="176"/>
        <v>0.89732638888888927</v>
      </c>
      <c r="AJ207" s="23">
        <f t="shared" ca="1" si="177"/>
        <v>0</v>
      </c>
      <c r="AK207" s="8">
        <f t="shared" ca="1" si="181"/>
        <v>0.89732638888888927</v>
      </c>
      <c r="AL207" s="7">
        <f t="shared" ca="1" si="150"/>
        <v>23</v>
      </c>
      <c r="AM207" s="8">
        <f t="shared" ca="1" si="151"/>
        <v>2.6620370370370372E-4</v>
      </c>
      <c r="AN207" s="8">
        <f t="shared" ca="1" si="152"/>
        <v>0.89759259259259294</v>
      </c>
      <c r="AO207" s="7" t="s">
        <v>74</v>
      </c>
      <c r="AP207" s="1">
        <f t="shared" ca="1" si="178"/>
        <v>0</v>
      </c>
      <c r="AQ207" s="1">
        <f t="shared" ca="1" si="139"/>
        <v>1.5972222222222223E-3</v>
      </c>
      <c r="AR207">
        <f t="shared" ca="1" si="153"/>
        <v>0</v>
      </c>
      <c r="AS207" s="33">
        <f t="shared" ca="1" si="179"/>
        <v>0</v>
      </c>
      <c r="AT207" s="33">
        <f t="shared" ca="1" si="154"/>
        <v>0</v>
      </c>
      <c r="AX207">
        <f t="shared" si="180"/>
        <v>203</v>
      </c>
      <c r="AY207" s="34">
        <v>3.4950282795114023E-5</v>
      </c>
    </row>
    <row r="208" spans="1:51">
      <c r="A208" s="2">
        <f t="shared" ca="1" si="137"/>
        <v>415</v>
      </c>
      <c r="B208" s="1">
        <f t="shared" ca="1" si="140"/>
        <v>4.8032407407407407E-3</v>
      </c>
      <c r="C208" s="5">
        <f t="shared" ca="1" si="155"/>
        <v>0.90079861111111148</v>
      </c>
      <c r="D208" s="18">
        <f t="shared" ca="1" si="138"/>
        <v>0.90079861111111148</v>
      </c>
      <c r="E208" s="21">
        <f t="shared" ca="1" si="156"/>
        <v>0</v>
      </c>
      <c r="F208" s="18">
        <f t="shared" ca="1" si="157"/>
        <v>0.90079861111111148</v>
      </c>
      <c r="G208" s="17">
        <f t="shared" ca="1" si="141"/>
        <v>8</v>
      </c>
      <c r="H208" s="18">
        <f t="shared" ca="1" si="158"/>
        <v>9.2592592592592588E-5</v>
      </c>
      <c r="I208" s="18">
        <f t="shared" ca="1" si="159"/>
        <v>0.90089120370370412</v>
      </c>
      <c r="J208" s="16">
        <f t="shared" ca="1" si="160"/>
        <v>0.90089120370370412</v>
      </c>
      <c r="K208" s="23">
        <f t="shared" ca="1" si="161"/>
        <v>0</v>
      </c>
      <c r="L208" s="16">
        <f t="shared" ca="1" si="162"/>
        <v>0.90089120370370412</v>
      </c>
      <c r="M208" s="15">
        <f t="shared" ca="1" si="142"/>
        <v>17</v>
      </c>
      <c r="N208" s="16">
        <f t="shared" ca="1" si="143"/>
        <v>1.9675925925925926E-4</v>
      </c>
      <c r="O208" s="16">
        <f t="shared" ca="1" si="163"/>
        <v>0.90108796296296334</v>
      </c>
      <c r="P208" s="14">
        <f t="shared" ca="1" si="164"/>
        <v>0.90108796296296334</v>
      </c>
      <c r="Q208" s="23">
        <f t="shared" ca="1" si="165"/>
        <v>0</v>
      </c>
      <c r="R208" s="14">
        <f t="shared" ca="1" si="166"/>
        <v>0.90108796296296334</v>
      </c>
      <c r="S208" s="13">
        <f t="shared" ca="1" si="144"/>
        <v>25</v>
      </c>
      <c r="T208" s="14">
        <f t="shared" ca="1" si="145"/>
        <v>2.8935185185185184E-4</v>
      </c>
      <c r="U208" s="14">
        <f t="shared" ca="1" si="167"/>
        <v>0.9013773148148152</v>
      </c>
      <c r="V208" s="12">
        <f t="shared" ca="1" si="168"/>
        <v>0.9013773148148152</v>
      </c>
      <c r="W208" s="23">
        <f t="shared" ca="1" si="169"/>
        <v>0</v>
      </c>
      <c r="X208" s="12">
        <f t="shared" ca="1" si="170"/>
        <v>0.9013773148148152</v>
      </c>
      <c r="Y208" s="11">
        <f t="shared" ca="1" si="146"/>
        <v>39</v>
      </c>
      <c r="Z208" s="12">
        <f t="shared" ca="1" si="147"/>
        <v>4.5138888888888887E-4</v>
      </c>
      <c r="AA208" s="12">
        <f t="shared" ca="1" si="171"/>
        <v>0.90182870370370405</v>
      </c>
      <c r="AB208" s="10">
        <f t="shared" ca="1" si="172"/>
        <v>0.90182870370370405</v>
      </c>
      <c r="AC208" s="23">
        <f t="shared" ca="1" si="173"/>
        <v>0</v>
      </c>
      <c r="AD208" s="10">
        <f t="shared" ca="1" si="174"/>
        <v>0.90182870370370405</v>
      </c>
      <c r="AE208" s="9">
        <f t="shared" ca="1" si="148"/>
        <v>30</v>
      </c>
      <c r="AF208" s="10">
        <f t="shared" ca="1" si="149"/>
        <v>3.4722222222222224E-4</v>
      </c>
      <c r="AG208" s="10">
        <f t="shared" ca="1" si="175"/>
        <v>0.90217592592592633</v>
      </c>
      <c r="AH208" s="9" t="s">
        <v>69</v>
      </c>
      <c r="AI208" s="8">
        <f t="shared" ca="1" si="176"/>
        <v>0.90217592592592633</v>
      </c>
      <c r="AJ208" s="23">
        <f t="shared" ca="1" si="177"/>
        <v>0</v>
      </c>
      <c r="AK208" s="8">
        <f t="shared" ca="1" si="181"/>
        <v>0.90217592592592633</v>
      </c>
      <c r="AL208" s="7">
        <f t="shared" ca="1" si="150"/>
        <v>26</v>
      </c>
      <c r="AM208" s="8">
        <f t="shared" ca="1" si="151"/>
        <v>3.0092592592592595E-4</v>
      </c>
      <c r="AN208" s="8">
        <f t="shared" ca="1" si="152"/>
        <v>0.90247685185185222</v>
      </c>
      <c r="AO208" s="7" t="s">
        <v>74</v>
      </c>
      <c r="AP208" s="1">
        <f t="shared" ca="1" si="178"/>
        <v>0</v>
      </c>
      <c r="AQ208" s="1">
        <f t="shared" ca="1" si="139"/>
        <v>1.6782407407407408E-3</v>
      </c>
      <c r="AR208">
        <f t="shared" ca="1" si="153"/>
        <v>0</v>
      </c>
      <c r="AS208" s="33">
        <f t="shared" ca="1" si="179"/>
        <v>0</v>
      </c>
      <c r="AT208" s="33">
        <f t="shared" ca="1" si="154"/>
        <v>0</v>
      </c>
      <c r="AX208">
        <f t="shared" si="180"/>
        <v>204</v>
      </c>
      <c r="AY208" s="34">
        <v>3.8252314814813391E-5</v>
      </c>
    </row>
    <row r="209" spans="1:51">
      <c r="A209" s="2">
        <f t="shared" ca="1" si="137"/>
        <v>301</v>
      </c>
      <c r="B209" s="1">
        <f t="shared" ca="1" si="140"/>
        <v>3.4837962962962965E-3</v>
      </c>
      <c r="C209" s="5">
        <f t="shared" ca="1" si="155"/>
        <v>0.90428240740740773</v>
      </c>
      <c r="D209" s="18">
        <f t="shared" ca="1" si="138"/>
        <v>0.90428240740740773</v>
      </c>
      <c r="E209" s="21">
        <f t="shared" ca="1" si="156"/>
        <v>0</v>
      </c>
      <c r="F209" s="18">
        <f t="shared" ca="1" si="157"/>
        <v>0.90428240740740773</v>
      </c>
      <c r="G209" s="17">
        <f t="shared" ca="1" si="141"/>
        <v>11</v>
      </c>
      <c r="H209" s="18">
        <f t="shared" ca="1" si="158"/>
        <v>1.273148148148148E-4</v>
      </c>
      <c r="I209" s="18">
        <f t="shared" ca="1" si="159"/>
        <v>0.90440972222222249</v>
      </c>
      <c r="J209" s="16">
        <f t="shared" ca="1" si="160"/>
        <v>0.90440972222222249</v>
      </c>
      <c r="K209" s="23">
        <f t="shared" ca="1" si="161"/>
        <v>0</v>
      </c>
      <c r="L209" s="16">
        <f t="shared" ca="1" si="162"/>
        <v>0.90440972222222249</v>
      </c>
      <c r="M209" s="15">
        <f t="shared" ca="1" si="142"/>
        <v>29</v>
      </c>
      <c r="N209" s="16">
        <f t="shared" ca="1" si="143"/>
        <v>3.3564814814814812E-4</v>
      </c>
      <c r="O209" s="16">
        <f t="shared" ca="1" si="163"/>
        <v>0.90474537037037062</v>
      </c>
      <c r="P209" s="14">
        <f t="shared" ca="1" si="164"/>
        <v>0.90474537037037062</v>
      </c>
      <c r="Q209" s="23">
        <f t="shared" ca="1" si="165"/>
        <v>0</v>
      </c>
      <c r="R209" s="14">
        <f t="shared" ca="1" si="166"/>
        <v>0.90474537037037062</v>
      </c>
      <c r="S209" s="13">
        <f t="shared" ca="1" si="144"/>
        <v>15</v>
      </c>
      <c r="T209" s="14">
        <f t="shared" ca="1" si="145"/>
        <v>1.7361111111111112E-4</v>
      </c>
      <c r="U209" s="14">
        <f t="shared" ca="1" si="167"/>
        <v>0.90491898148148175</v>
      </c>
      <c r="V209" s="12">
        <f t="shared" ca="1" si="168"/>
        <v>0.90491898148148175</v>
      </c>
      <c r="W209" s="23">
        <f t="shared" ca="1" si="169"/>
        <v>0</v>
      </c>
      <c r="X209" s="12">
        <f t="shared" ca="1" si="170"/>
        <v>0.90491898148148175</v>
      </c>
      <c r="Y209" s="11">
        <f t="shared" ca="1" si="146"/>
        <v>38</v>
      </c>
      <c r="Z209" s="12">
        <f t="shared" ca="1" si="147"/>
        <v>4.3981481481481481E-4</v>
      </c>
      <c r="AA209" s="12">
        <f t="shared" ca="1" si="171"/>
        <v>0.90535879629629656</v>
      </c>
      <c r="AB209" s="10">
        <f t="shared" ca="1" si="172"/>
        <v>0.90535879629629656</v>
      </c>
      <c r="AC209" s="23">
        <f t="shared" ca="1" si="173"/>
        <v>0</v>
      </c>
      <c r="AD209" s="10">
        <f t="shared" ca="1" si="174"/>
        <v>0.90535879629629656</v>
      </c>
      <c r="AE209" s="9">
        <f t="shared" ca="1" si="148"/>
        <v>29</v>
      </c>
      <c r="AF209" s="10">
        <f t="shared" ca="1" si="149"/>
        <v>3.3564814814814812E-4</v>
      </c>
      <c r="AG209" s="10">
        <f t="shared" ca="1" si="175"/>
        <v>0.90569444444444469</v>
      </c>
      <c r="AH209" s="9" t="s">
        <v>69</v>
      </c>
      <c r="AI209" s="8">
        <f t="shared" ca="1" si="176"/>
        <v>0.90569444444444469</v>
      </c>
      <c r="AJ209" s="23">
        <f t="shared" ca="1" si="177"/>
        <v>0</v>
      </c>
      <c r="AK209" s="8">
        <f t="shared" ca="1" si="181"/>
        <v>0.90569444444444469</v>
      </c>
      <c r="AL209" s="7">
        <f t="shared" ca="1" si="150"/>
        <v>49</v>
      </c>
      <c r="AM209" s="8">
        <f t="shared" ca="1" si="151"/>
        <v>5.6712962962962967E-4</v>
      </c>
      <c r="AN209" s="8">
        <f t="shared" ca="1" si="152"/>
        <v>0.90626157407407437</v>
      </c>
      <c r="AO209" s="7" t="s">
        <v>70</v>
      </c>
      <c r="AP209" s="1">
        <f t="shared" ca="1" si="178"/>
        <v>0</v>
      </c>
      <c r="AQ209" s="1">
        <f t="shared" ca="1" si="139"/>
        <v>1.9791666666666664E-3</v>
      </c>
      <c r="AR209">
        <f t="shared" ca="1" si="153"/>
        <v>0</v>
      </c>
      <c r="AS209" s="33">
        <f t="shared" ca="1" si="179"/>
        <v>0</v>
      </c>
      <c r="AT209" s="33">
        <f t="shared" ca="1" si="154"/>
        <v>0</v>
      </c>
      <c r="AX209">
        <f t="shared" si="180"/>
        <v>205</v>
      </c>
      <c r="AY209" s="34">
        <v>2.826633165829225E-5</v>
      </c>
    </row>
    <row r="210" spans="1:51">
      <c r="A210" s="2">
        <f t="shared" ca="1" si="137"/>
        <v>396</v>
      </c>
      <c r="B210" s="1">
        <f t="shared" ca="1" si="140"/>
        <v>4.5833333333333334E-3</v>
      </c>
      <c r="C210" s="5">
        <f t="shared" ca="1" si="155"/>
        <v>0.90886574074074111</v>
      </c>
      <c r="D210" s="18">
        <f t="shared" ca="1" si="138"/>
        <v>0.90886574074074111</v>
      </c>
      <c r="E210" s="21">
        <f t="shared" ca="1" si="156"/>
        <v>0</v>
      </c>
      <c r="F210" s="18">
        <f t="shared" ca="1" si="157"/>
        <v>0.90886574074074111</v>
      </c>
      <c r="G210" s="17">
        <f t="shared" ca="1" si="141"/>
        <v>18</v>
      </c>
      <c r="H210" s="18">
        <f t="shared" ca="1" si="158"/>
        <v>2.0833333333333335E-4</v>
      </c>
      <c r="I210" s="18">
        <f t="shared" ca="1" si="159"/>
        <v>0.90907407407407448</v>
      </c>
      <c r="J210" s="16">
        <f t="shared" ca="1" si="160"/>
        <v>0.90907407407407448</v>
      </c>
      <c r="K210" s="23">
        <f t="shared" ca="1" si="161"/>
        <v>0</v>
      </c>
      <c r="L210" s="16">
        <f t="shared" ca="1" si="162"/>
        <v>0.90907407407407448</v>
      </c>
      <c r="M210" s="15">
        <f t="shared" ca="1" si="142"/>
        <v>10</v>
      </c>
      <c r="N210" s="16">
        <f t="shared" ca="1" si="143"/>
        <v>1.1574074074074075E-4</v>
      </c>
      <c r="O210" s="16">
        <f t="shared" ca="1" si="163"/>
        <v>0.9091898148148152</v>
      </c>
      <c r="P210" s="14">
        <f t="shared" ca="1" si="164"/>
        <v>0.9091898148148152</v>
      </c>
      <c r="Q210" s="23">
        <f t="shared" ca="1" si="165"/>
        <v>0</v>
      </c>
      <c r="R210" s="14">
        <f t="shared" ca="1" si="166"/>
        <v>0.9091898148148152</v>
      </c>
      <c r="S210" s="13">
        <f t="shared" ca="1" si="144"/>
        <v>13</v>
      </c>
      <c r="T210" s="14">
        <f t="shared" ca="1" si="145"/>
        <v>1.5046296296296297E-4</v>
      </c>
      <c r="U210" s="14">
        <f t="shared" ca="1" si="167"/>
        <v>0.90934027777777815</v>
      </c>
      <c r="V210" s="12">
        <f t="shared" ca="1" si="168"/>
        <v>0.90934027777777815</v>
      </c>
      <c r="W210" s="23">
        <f t="shared" ca="1" si="169"/>
        <v>0</v>
      </c>
      <c r="X210" s="12">
        <f t="shared" ca="1" si="170"/>
        <v>0.90934027777777815</v>
      </c>
      <c r="Y210" s="11">
        <f t="shared" ca="1" si="146"/>
        <v>37</v>
      </c>
      <c r="Z210" s="12">
        <f t="shared" ca="1" si="147"/>
        <v>4.2824074074074075E-4</v>
      </c>
      <c r="AA210" s="12">
        <f t="shared" ca="1" si="171"/>
        <v>0.90976851851851892</v>
      </c>
      <c r="AB210" s="10">
        <f t="shared" ca="1" si="172"/>
        <v>0.90976851851851892</v>
      </c>
      <c r="AC210" s="23">
        <f t="shared" ca="1" si="173"/>
        <v>0</v>
      </c>
      <c r="AD210" s="10">
        <f t="shared" ca="1" si="174"/>
        <v>0.90976851851851892</v>
      </c>
      <c r="AE210" s="9">
        <f t="shared" ca="1" si="148"/>
        <v>28</v>
      </c>
      <c r="AF210" s="10">
        <f t="shared" ca="1" si="149"/>
        <v>3.2407407407407406E-4</v>
      </c>
      <c r="AG210" s="10">
        <f t="shared" ca="1" si="175"/>
        <v>0.91009259259259301</v>
      </c>
      <c r="AH210" s="9" t="s">
        <v>69</v>
      </c>
      <c r="AI210" s="8">
        <f t="shared" ca="1" si="176"/>
        <v>0.91009259259259301</v>
      </c>
      <c r="AJ210" s="23">
        <f t="shared" ca="1" si="177"/>
        <v>0</v>
      </c>
      <c r="AK210" s="8">
        <f t="shared" ca="1" si="181"/>
        <v>0.91009259259259301</v>
      </c>
      <c r="AL210" s="7">
        <f t="shared" ca="1" si="150"/>
        <v>30</v>
      </c>
      <c r="AM210" s="8">
        <f t="shared" ca="1" si="151"/>
        <v>3.4722222222222224E-4</v>
      </c>
      <c r="AN210" s="8">
        <f t="shared" ca="1" si="152"/>
        <v>0.91043981481481528</v>
      </c>
      <c r="AO210" s="7" t="s">
        <v>74</v>
      </c>
      <c r="AP210" s="1">
        <f t="shared" ca="1" si="178"/>
        <v>0</v>
      </c>
      <c r="AQ210" s="1">
        <f t="shared" ca="1" si="139"/>
        <v>1.5740740740740741E-3</v>
      </c>
      <c r="AR210">
        <f t="shared" ca="1" si="153"/>
        <v>0</v>
      </c>
      <c r="AS210" s="33">
        <f t="shared" ca="1" si="179"/>
        <v>0</v>
      </c>
      <c r="AT210" s="33">
        <f t="shared" ca="1" si="154"/>
        <v>0</v>
      </c>
      <c r="AX210">
        <f t="shared" si="180"/>
        <v>206</v>
      </c>
      <c r="AY210" s="34">
        <v>2.9695099139544674E-5</v>
      </c>
    </row>
    <row r="211" spans="1:51">
      <c r="A211" s="2">
        <f t="shared" ca="1" si="137"/>
        <v>338</v>
      </c>
      <c r="B211" s="1">
        <f t="shared" ca="1" si="140"/>
        <v>3.9120370370370368E-3</v>
      </c>
      <c r="C211" s="5">
        <f t="shared" ca="1" si="155"/>
        <v>0.91277777777777813</v>
      </c>
      <c r="D211" s="18">
        <f t="shared" ca="1" si="138"/>
        <v>0.91277777777777813</v>
      </c>
      <c r="E211" s="21">
        <f t="shared" ca="1" si="156"/>
        <v>0</v>
      </c>
      <c r="F211" s="18">
        <f t="shared" ca="1" si="157"/>
        <v>0.91277777777777813</v>
      </c>
      <c r="G211" s="17">
        <f t="shared" ca="1" si="141"/>
        <v>15</v>
      </c>
      <c r="H211" s="18">
        <f t="shared" ca="1" si="158"/>
        <v>1.7361111111111112E-4</v>
      </c>
      <c r="I211" s="18">
        <f t="shared" ca="1" si="159"/>
        <v>0.91295138888888927</v>
      </c>
      <c r="J211" s="16">
        <f t="shared" ca="1" si="160"/>
        <v>0.91295138888888927</v>
      </c>
      <c r="K211" s="23">
        <f t="shared" ca="1" si="161"/>
        <v>0</v>
      </c>
      <c r="L211" s="16">
        <f t="shared" ca="1" si="162"/>
        <v>0.91295138888888927</v>
      </c>
      <c r="M211" s="15">
        <f t="shared" ca="1" si="142"/>
        <v>23</v>
      </c>
      <c r="N211" s="16">
        <f t="shared" ca="1" si="143"/>
        <v>2.6620370370370372E-4</v>
      </c>
      <c r="O211" s="16">
        <f t="shared" ca="1" si="163"/>
        <v>0.91321759259259294</v>
      </c>
      <c r="P211" s="14">
        <f t="shared" ca="1" si="164"/>
        <v>0.91321759259259294</v>
      </c>
      <c r="Q211" s="23">
        <f t="shared" ca="1" si="165"/>
        <v>0</v>
      </c>
      <c r="R211" s="14">
        <f t="shared" ca="1" si="166"/>
        <v>0.91321759259259294</v>
      </c>
      <c r="S211" s="13">
        <f t="shared" ca="1" si="144"/>
        <v>14</v>
      </c>
      <c r="T211" s="14">
        <f t="shared" ca="1" si="145"/>
        <v>1.6203703703703703E-4</v>
      </c>
      <c r="U211" s="14">
        <f t="shared" ca="1" si="167"/>
        <v>0.91337962962962993</v>
      </c>
      <c r="V211" s="12">
        <f t="shared" ca="1" si="168"/>
        <v>0.91337962962962993</v>
      </c>
      <c r="W211" s="23">
        <f t="shared" ca="1" si="169"/>
        <v>0</v>
      </c>
      <c r="X211" s="12">
        <f t="shared" ca="1" si="170"/>
        <v>0.91337962962962993</v>
      </c>
      <c r="Y211" s="11">
        <f t="shared" ca="1" si="146"/>
        <v>39</v>
      </c>
      <c r="Z211" s="12">
        <f t="shared" ca="1" si="147"/>
        <v>4.5138888888888887E-4</v>
      </c>
      <c r="AA211" s="12">
        <f t="shared" ca="1" si="171"/>
        <v>0.91383101851851878</v>
      </c>
      <c r="AB211" s="10">
        <f t="shared" ca="1" si="172"/>
        <v>0.91383101851851878</v>
      </c>
      <c r="AC211" s="23">
        <f t="shared" ca="1" si="173"/>
        <v>0</v>
      </c>
      <c r="AD211" s="10">
        <f t="shared" ca="1" si="174"/>
        <v>0.91383101851851878</v>
      </c>
      <c r="AE211" s="9">
        <f t="shared" ca="1" si="148"/>
        <v>6</v>
      </c>
      <c r="AF211" s="10">
        <f t="shared" ca="1" si="149"/>
        <v>6.9444444444444444E-5</v>
      </c>
      <c r="AG211" s="10">
        <f t="shared" ca="1" si="175"/>
        <v>0.91390046296296323</v>
      </c>
      <c r="AH211" s="9" t="s">
        <v>73</v>
      </c>
      <c r="AI211" s="8">
        <f t="shared" ca="1" si="176"/>
        <v>0.91390046296296323</v>
      </c>
      <c r="AJ211" s="23">
        <f t="shared" ca="1" si="177"/>
        <v>0</v>
      </c>
      <c r="AK211" s="8">
        <f t="shared" ca="1" si="181"/>
        <v>0.91390046296296323</v>
      </c>
      <c r="AL211" s="7">
        <f t="shared" ca="1" si="150"/>
        <v>25</v>
      </c>
      <c r="AM211" s="8">
        <f t="shared" ca="1" si="151"/>
        <v>2.8935185185185184E-4</v>
      </c>
      <c r="AN211" s="8">
        <f t="shared" ca="1" si="152"/>
        <v>0.91418981481481509</v>
      </c>
      <c r="AO211" s="7" t="s">
        <v>74</v>
      </c>
      <c r="AP211" s="1">
        <f t="shared" ca="1" si="178"/>
        <v>0</v>
      </c>
      <c r="AQ211" s="1">
        <f t="shared" ca="1" si="139"/>
        <v>1.4120370370370369E-3</v>
      </c>
      <c r="AR211">
        <f t="shared" ca="1" si="153"/>
        <v>0</v>
      </c>
      <c r="AS211" s="33">
        <f t="shared" ca="1" si="179"/>
        <v>0</v>
      </c>
      <c r="AT211" s="33">
        <f t="shared" ca="1" si="154"/>
        <v>0</v>
      </c>
      <c r="AX211">
        <f t="shared" si="180"/>
        <v>207</v>
      </c>
      <c r="AY211" s="34">
        <v>4.8874976012282062E-5</v>
      </c>
    </row>
    <row r="212" spans="1:51">
      <c r="A212" s="2">
        <f t="shared" ca="1" si="137"/>
        <v>440</v>
      </c>
      <c r="B212" s="1">
        <f t="shared" ca="1" si="140"/>
        <v>5.092592592592593E-3</v>
      </c>
      <c r="C212" s="5">
        <f t="shared" ca="1" si="155"/>
        <v>0.91787037037037078</v>
      </c>
      <c r="D212" s="18">
        <f t="shared" ca="1" si="138"/>
        <v>0.91787037037037078</v>
      </c>
      <c r="E212" s="21">
        <f t="shared" ca="1" si="156"/>
        <v>0</v>
      </c>
      <c r="F212" s="18">
        <f t="shared" ca="1" si="157"/>
        <v>0.91787037037037078</v>
      </c>
      <c r="G212" s="17">
        <f t="shared" ca="1" si="141"/>
        <v>7</v>
      </c>
      <c r="H212" s="18">
        <f t="shared" ca="1" si="158"/>
        <v>8.1018518518518516E-5</v>
      </c>
      <c r="I212" s="18">
        <f t="shared" ca="1" si="159"/>
        <v>0.91795138888888927</v>
      </c>
      <c r="J212" s="16">
        <f t="shared" ca="1" si="160"/>
        <v>0.91795138888888927</v>
      </c>
      <c r="K212" s="23">
        <f t="shared" ca="1" si="161"/>
        <v>0</v>
      </c>
      <c r="L212" s="16">
        <f t="shared" ca="1" si="162"/>
        <v>0.91795138888888927</v>
      </c>
      <c r="M212" s="15">
        <f t="shared" ca="1" si="142"/>
        <v>21</v>
      </c>
      <c r="N212" s="16">
        <f t="shared" ca="1" si="143"/>
        <v>2.4305555555555555E-4</v>
      </c>
      <c r="O212" s="16">
        <f t="shared" ca="1" si="163"/>
        <v>0.91819444444444487</v>
      </c>
      <c r="P212" s="14">
        <f t="shared" ca="1" si="164"/>
        <v>0.91819444444444487</v>
      </c>
      <c r="Q212" s="23">
        <f t="shared" ca="1" si="165"/>
        <v>0</v>
      </c>
      <c r="R212" s="14">
        <f t="shared" ca="1" si="166"/>
        <v>0.91819444444444487</v>
      </c>
      <c r="S212" s="13">
        <f t="shared" ca="1" si="144"/>
        <v>33</v>
      </c>
      <c r="T212" s="14">
        <f t="shared" ca="1" si="145"/>
        <v>3.8194444444444446E-4</v>
      </c>
      <c r="U212" s="14">
        <f t="shared" ca="1" si="167"/>
        <v>0.91857638888888926</v>
      </c>
      <c r="V212" s="12">
        <f t="shared" ca="1" si="168"/>
        <v>0.91857638888888926</v>
      </c>
      <c r="W212" s="23">
        <f t="shared" ca="1" si="169"/>
        <v>0</v>
      </c>
      <c r="X212" s="12">
        <f t="shared" ca="1" si="170"/>
        <v>0.91857638888888926</v>
      </c>
      <c r="Y212" s="11">
        <f t="shared" ca="1" si="146"/>
        <v>28</v>
      </c>
      <c r="Z212" s="12">
        <f t="shared" ca="1" si="147"/>
        <v>3.2407407407407406E-4</v>
      </c>
      <c r="AA212" s="12">
        <f t="shared" ca="1" si="171"/>
        <v>0.91890046296296335</v>
      </c>
      <c r="AB212" s="10">
        <f t="shared" ca="1" si="172"/>
        <v>0.91890046296296335</v>
      </c>
      <c r="AC212" s="23">
        <f t="shared" ca="1" si="173"/>
        <v>0</v>
      </c>
      <c r="AD212" s="10">
        <f t="shared" ca="1" si="174"/>
        <v>0.91890046296296335</v>
      </c>
      <c r="AE212" s="9">
        <f t="shared" ca="1" si="148"/>
        <v>48</v>
      </c>
      <c r="AF212" s="10">
        <f t="shared" ca="1" si="149"/>
        <v>5.5555555555555556E-4</v>
      </c>
      <c r="AG212" s="10">
        <f t="shared" ca="1" si="175"/>
        <v>0.91945601851851888</v>
      </c>
      <c r="AH212" s="9" t="s">
        <v>75</v>
      </c>
      <c r="AI212" s="8">
        <f t="shared" ca="1" si="176"/>
        <v>0.91945601851851888</v>
      </c>
      <c r="AJ212" s="23">
        <f t="shared" ca="1" si="177"/>
        <v>0</v>
      </c>
      <c r="AK212" s="8">
        <f t="shared" ca="1" si="181"/>
        <v>0.91945601851851888</v>
      </c>
      <c r="AL212" s="7">
        <f t="shared" ca="1" si="150"/>
        <v>18</v>
      </c>
      <c r="AM212" s="8">
        <f t="shared" ca="1" si="151"/>
        <v>2.0833333333333335E-4</v>
      </c>
      <c r="AN212" s="8">
        <f t="shared" ca="1" si="152"/>
        <v>0.91966435185185225</v>
      </c>
      <c r="AO212" s="7" t="s">
        <v>74</v>
      </c>
      <c r="AP212" s="1">
        <f t="shared" ca="1" si="178"/>
        <v>0</v>
      </c>
      <c r="AQ212" s="1">
        <f t="shared" ca="1" si="139"/>
        <v>1.7939814814814815E-3</v>
      </c>
      <c r="AR212">
        <f t="shared" ca="1" si="153"/>
        <v>0</v>
      </c>
      <c r="AS212" s="33">
        <f t="shared" ca="1" si="179"/>
        <v>0</v>
      </c>
      <c r="AT212" s="33">
        <f t="shared" ca="1" si="154"/>
        <v>0</v>
      </c>
      <c r="AX212">
        <f t="shared" si="180"/>
        <v>208</v>
      </c>
      <c r="AY212" s="34">
        <v>4.675467546754692E-5</v>
      </c>
    </row>
    <row r="213" spans="1:51">
      <c r="A213" s="2">
        <f t="shared" ca="1" si="137"/>
        <v>320</v>
      </c>
      <c r="B213" s="1">
        <f t="shared" ca="1" si="140"/>
        <v>3.7037037037037038E-3</v>
      </c>
      <c r="C213" s="5">
        <f t="shared" ca="1" si="155"/>
        <v>0.92157407407407443</v>
      </c>
      <c r="D213" s="18">
        <f t="shared" ca="1" si="138"/>
        <v>0.92157407407407443</v>
      </c>
      <c r="E213" s="21">
        <f t="shared" ca="1" si="156"/>
        <v>0</v>
      </c>
      <c r="F213" s="18">
        <f t="shared" ca="1" si="157"/>
        <v>0.92157407407407443</v>
      </c>
      <c r="G213" s="17">
        <f t="shared" ca="1" si="141"/>
        <v>12</v>
      </c>
      <c r="H213" s="18">
        <f t="shared" ca="1" si="158"/>
        <v>1.3888888888888889E-4</v>
      </c>
      <c r="I213" s="18">
        <f t="shared" ca="1" si="159"/>
        <v>0.92171296296296334</v>
      </c>
      <c r="J213" s="16">
        <f t="shared" ca="1" si="160"/>
        <v>0.92171296296296334</v>
      </c>
      <c r="K213" s="23">
        <f t="shared" ca="1" si="161"/>
        <v>0</v>
      </c>
      <c r="L213" s="16">
        <f t="shared" ca="1" si="162"/>
        <v>0.92171296296296334</v>
      </c>
      <c r="M213" s="15">
        <f t="shared" ca="1" si="142"/>
        <v>18</v>
      </c>
      <c r="N213" s="16">
        <f t="shared" ca="1" si="143"/>
        <v>2.0833333333333335E-4</v>
      </c>
      <c r="O213" s="16">
        <f t="shared" ca="1" si="163"/>
        <v>0.92192129629629671</v>
      </c>
      <c r="P213" s="14">
        <f t="shared" ca="1" si="164"/>
        <v>0.92192129629629671</v>
      </c>
      <c r="Q213" s="23">
        <f t="shared" ca="1" si="165"/>
        <v>0</v>
      </c>
      <c r="R213" s="14">
        <f t="shared" ca="1" si="166"/>
        <v>0.92192129629629671</v>
      </c>
      <c r="S213" s="13">
        <f t="shared" ca="1" si="144"/>
        <v>32</v>
      </c>
      <c r="T213" s="14">
        <f t="shared" ca="1" si="145"/>
        <v>3.7037037037037035E-4</v>
      </c>
      <c r="U213" s="14">
        <f t="shared" ca="1" si="167"/>
        <v>0.92229166666666706</v>
      </c>
      <c r="V213" s="12">
        <f t="shared" ca="1" si="168"/>
        <v>0.92229166666666706</v>
      </c>
      <c r="W213" s="23">
        <f t="shared" ca="1" si="169"/>
        <v>0</v>
      </c>
      <c r="X213" s="12">
        <f t="shared" ca="1" si="170"/>
        <v>0.92229166666666706</v>
      </c>
      <c r="Y213" s="11">
        <f t="shared" ca="1" si="146"/>
        <v>42</v>
      </c>
      <c r="Z213" s="12">
        <f t="shared" ca="1" si="147"/>
        <v>4.861111111111111E-4</v>
      </c>
      <c r="AA213" s="12">
        <f t="shared" ca="1" si="171"/>
        <v>0.92277777777777814</v>
      </c>
      <c r="AB213" s="10">
        <f t="shared" ca="1" si="172"/>
        <v>0.92277777777777814</v>
      </c>
      <c r="AC213" s="23">
        <f t="shared" ca="1" si="173"/>
        <v>0</v>
      </c>
      <c r="AD213" s="10">
        <f t="shared" ca="1" si="174"/>
        <v>0.92277777777777814</v>
      </c>
      <c r="AE213" s="9">
        <f t="shared" ca="1" si="148"/>
        <v>41</v>
      </c>
      <c r="AF213" s="10">
        <f t="shared" ca="1" si="149"/>
        <v>4.7453703703703704E-4</v>
      </c>
      <c r="AG213" s="10">
        <f t="shared" ca="1" si="175"/>
        <v>0.92325231481481518</v>
      </c>
      <c r="AH213" s="9" t="s">
        <v>69</v>
      </c>
      <c r="AI213" s="8">
        <f t="shared" ca="1" si="176"/>
        <v>0.92325231481481518</v>
      </c>
      <c r="AJ213" s="23">
        <f t="shared" ca="1" si="177"/>
        <v>0</v>
      </c>
      <c r="AK213" s="8">
        <f t="shared" ca="1" si="181"/>
        <v>0.92325231481481518</v>
      </c>
      <c r="AL213" s="7">
        <f t="shared" ca="1" si="150"/>
        <v>14</v>
      </c>
      <c r="AM213" s="8">
        <f t="shared" ca="1" si="151"/>
        <v>1.6203703703703703E-4</v>
      </c>
      <c r="AN213" s="8">
        <f t="shared" ca="1" si="152"/>
        <v>0.92341435185185217</v>
      </c>
      <c r="AO213" s="7" t="s">
        <v>74</v>
      </c>
      <c r="AP213" s="1">
        <f t="shared" ca="1" si="178"/>
        <v>0</v>
      </c>
      <c r="AQ213" s="1">
        <f t="shared" ca="1" si="139"/>
        <v>1.8402777777777779E-3</v>
      </c>
      <c r="AR213">
        <f t="shared" ca="1" si="153"/>
        <v>0</v>
      </c>
      <c r="AS213" s="33">
        <f t="shared" ca="1" si="179"/>
        <v>0</v>
      </c>
      <c r="AT213" s="33">
        <f t="shared" ca="1" si="154"/>
        <v>0</v>
      </c>
      <c r="AX213">
        <f t="shared" si="180"/>
        <v>209</v>
      </c>
      <c r="AY213" s="34">
        <v>3.2623296871998964E-5</v>
      </c>
    </row>
    <row r="214" spans="1:51">
      <c r="A214" s="2">
        <f t="shared" ca="1" si="137"/>
        <v>237</v>
      </c>
      <c r="B214" s="1">
        <f t="shared" ca="1" si="140"/>
        <v>2.7430555555555554E-3</v>
      </c>
      <c r="C214" s="5">
        <f t="shared" ca="1" si="155"/>
        <v>0.92431712962962997</v>
      </c>
      <c r="D214" s="18">
        <f t="shared" ca="1" si="138"/>
        <v>0.92431712962962997</v>
      </c>
      <c r="E214" s="21">
        <f t="shared" ca="1" si="156"/>
        <v>0</v>
      </c>
      <c r="F214" s="18">
        <f t="shared" ca="1" si="157"/>
        <v>0.92431712962962997</v>
      </c>
      <c r="G214" s="17">
        <f t="shared" ca="1" si="141"/>
        <v>6</v>
      </c>
      <c r="H214" s="18">
        <f t="shared" ca="1" si="158"/>
        <v>6.9444444444444444E-5</v>
      </c>
      <c r="I214" s="18">
        <f t="shared" ca="1" si="159"/>
        <v>0.92438657407407443</v>
      </c>
      <c r="J214" s="16">
        <f t="shared" ca="1" si="160"/>
        <v>0.92438657407407443</v>
      </c>
      <c r="K214" s="23">
        <f t="shared" ca="1" si="161"/>
        <v>0</v>
      </c>
      <c r="L214" s="16">
        <f t="shared" ca="1" si="162"/>
        <v>0.92438657407407443</v>
      </c>
      <c r="M214" s="15">
        <f t="shared" ca="1" si="142"/>
        <v>22</v>
      </c>
      <c r="N214" s="16">
        <f t="shared" ca="1" si="143"/>
        <v>2.5462962962962961E-4</v>
      </c>
      <c r="O214" s="16">
        <f t="shared" ca="1" si="163"/>
        <v>0.92464120370370406</v>
      </c>
      <c r="P214" s="14">
        <f t="shared" ca="1" si="164"/>
        <v>0.92464120370370406</v>
      </c>
      <c r="Q214" s="23">
        <f t="shared" ca="1" si="165"/>
        <v>0</v>
      </c>
      <c r="R214" s="14">
        <f t="shared" ca="1" si="166"/>
        <v>0.92464120370370406</v>
      </c>
      <c r="S214" s="13">
        <f t="shared" ca="1" si="144"/>
        <v>30</v>
      </c>
      <c r="T214" s="14">
        <f t="shared" ca="1" si="145"/>
        <v>3.4722222222222224E-4</v>
      </c>
      <c r="U214" s="14">
        <f t="shared" ca="1" si="167"/>
        <v>0.92498842592592634</v>
      </c>
      <c r="V214" s="12">
        <f t="shared" ca="1" si="168"/>
        <v>0.92498842592592634</v>
      </c>
      <c r="W214" s="23">
        <f t="shared" ca="1" si="169"/>
        <v>0</v>
      </c>
      <c r="X214" s="12">
        <f t="shared" ca="1" si="170"/>
        <v>0.92498842592592634</v>
      </c>
      <c r="Y214" s="11">
        <f t="shared" ca="1" si="146"/>
        <v>44</v>
      </c>
      <c r="Z214" s="12">
        <f t="shared" ca="1" si="147"/>
        <v>5.0925925925925921E-4</v>
      </c>
      <c r="AA214" s="12">
        <f t="shared" ca="1" si="171"/>
        <v>0.9254976851851856</v>
      </c>
      <c r="AB214" s="10">
        <f t="shared" ca="1" si="172"/>
        <v>0.9254976851851856</v>
      </c>
      <c r="AC214" s="23">
        <f t="shared" ca="1" si="173"/>
        <v>0</v>
      </c>
      <c r="AD214" s="10">
        <f t="shared" ca="1" si="174"/>
        <v>0.9254976851851856</v>
      </c>
      <c r="AE214" s="9">
        <f t="shared" ca="1" si="148"/>
        <v>31</v>
      </c>
      <c r="AF214" s="10">
        <f t="shared" ca="1" si="149"/>
        <v>3.5879629629629629E-4</v>
      </c>
      <c r="AG214" s="10">
        <f t="shared" ca="1" si="175"/>
        <v>0.92585648148148192</v>
      </c>
      <c r="AH214" s="9" t="s">
        <v>69</v>
      </c>
      <c r="AI214" s="8">
        <f t="shared" ca="1" si="176"/>
        <v>0.92585648148148192</v>
      </c>
      <c r="AJ214" s="23">
        <f t="shared" ca="1" si="177"/>
        <v>0</v>
      </c>
      <c r="AK214" s="8">
        <f t="shared" ca="1" si="181"/>
        <v>0.92585648148148192</v>
      </c>
      <c r="AL214" s="7">
        <f t="shared" ca="1" si="150"/>
        <v>10</v>
      </c>
      <c r="AM214" s="8">
        <f t="shared" ca="1" si="151"/>
        <v>1.1574074074074075E-4</v>
      </c>
      <c r="AN214" s="8">
        <f t="shared" ca="1" si="152"/>
        <v>0.92597222222222264</v>
      </c>
      <c r="AO214" s="7" t="s">
        <v>74</v>
      </c>
      <c r="AP214" s="1">
        <f t="shared" ca="1" si="178"/>
        <v>0</v>
      </c>
      <c r="AQ214" s="1">
        <f t="shared" ca="1" si="139"/>
        <v>1.6550925925925926E-3</v>
      </c>
      <c r="AR214">
        <f t="shared" ca="1" si="153"/>
        <v>0</v>
      </c>
      <c r="AS214" s="33">
        <f t="shared" ca="1" si="179"/>
        <v>0</v>
      </c>
      <c r="AT214" s="33">
        <f t="shared" ca="1" si="154"/>
        <v>0</v>
      </c>
      <c r="AX214">
        <f t="shared" si="180"/>
        <v>210</v>
      </c>
      <c r="AY214" s="34">
        <v>3.8973922902494195E-5</v>
      </c>
    </row>
    <row r="215" spans="1:51">
      <c r="A215" s="2">
        <f t="shared" ca="1" si="137"/>
        <v>415</v>
      </c>
      <c r="B215" s="1">
        <f t="shared" ca="1" si="140"/>
        <v>4.8032407407407407E-3</v>
      </c>
      <c r="C215" s="5">
        <f t="shared" ca="1" si="155"/>
        <v>0.92912037037037076</v>
      </c>
      <c r="D215" s="18">
        <f t="shared" ca="1" si="138"/>
        <v>0.92912037037037076</v>
      </c>
      <c r="E215" s="21">
        <f t="shared" ca="1" si="156"/>
        <v>0</v>
      </c>
      <c r="F215" s="18">
        <f t="shared" ca="1" si="157"/>
        <v>0.92912037037037076</v>
      </c>
      <c r="G215" s="17">
        <f t="shared" ca="1" si="141"/>
        <v>11</v>
      </c>
      <c r="H215" s="18">
        <f t="shared" ca="1" si="158"/>
        <v>1.273148148148148E-4</v>
      </c>
      <c r="I215" s="18">
        <f t="shared" ca="1" si="159"/>
        <v>0.92924768518518552</v>
      </c>
      <c r="J215" s="16">
        <f t="shared" ca="1" si="160"/>
        <v>0.92924768518518552</v>
      </c>
      <c r="K215" s="23">
        <f t="shared" ca="1" si="161"/>
        <v>0</v>
      </c>
      <c r="L215" s="16">
        <f t="shared" ca="1" si="162"/>
        <v>0.92924768518518552</v>
      </c>
      <c r="M215" s="15">
        <f t="shared" ca="1" si="142"/>
        <v>30</v>
      </c>
      <c r="N215" s="16">
        <f t="shared" ca="1" si="143"/>
        <v>3.4722222222222224E-4</v>
      </c>
      <c r="O215" s="16">
        <f t="shared" ca="1" si="163"/>
        <v>0.9295949074074078</v>
      </c>
      <c r="P215" s="14">
        <f t="shared" ca="1" si="164"/>
        <v>0.9295949074074078</v>
      </c>
      <c r="Q215" s="23">
        <f t="shared" ca="1" si="165"/>
        <v>0</v>
      </c>
      <c r="R215" s="14">
        <f t="shared" ca="1" si="166"/>
        <v>0.9295949074074078</v>
      </c>
      <c r="S215" s="13">
        <f t="shared" ca="1" si="144"/>
        <v>20</v>
      </c>
      <c r="T215" s="14">
        <f t="shared" ca="1" si="145"/>
        <v>2.3148148148148149E-4</v>
      </c>
      <c r="U215" s="14">
        <f t="shared" ca="1" si="167"/>
        <v>0.92982638888888924</v>
      </c>
      <c r="V215" s="12">
        <f t="shared" ca="1" si="168"/>
        <v>0.92982638888888924</v>
      </c>
      <c r="W215" s="23">
        <f t="shared" ca="1" si="169"/>
        <v>0</v>
      </c>
      <c r="X215" s="12">
        <f t="shared" ca="1" si="170"/>
        <v>0.92982638888888924</v>
      </c>
      <c r="Y215" s="11">
        <f t="shared" ca="1" si="146"/>
        <v>41</v>
      </c>
      <c r="Z215" s="12">
        <f t="shared" ca="1" si="147"/>
        <v>4.7453703703703704E-4</v>
      </c>
      <c r="AA215" s="12">
        <f t="shared" ca="1" si="171"/>
        <v>0.93030092592592628</v>
      </c>
      <c r="AB215" s="10">
        <f t="shared" ca="1" si="172"/>
        <v>0.93030092592592628</v>
      </c>
      <c r="AC215" s="23">
        <f t="shared" ca="1" si="173"/>
        <v>0</v>
      </c>
      <c r="AD215" s="10">
        <f t="shared" ca="1" si="174"/>
        <v>0.93030092592592628</v>
      </c>
      <c r="AE215" s="9">
        <f t="shared" ca="1" si="148"/>
        <v>20</v>
      </c>
      <c r="AF215" s="10">
        <f t="shared" ca="1" si="149"/>
        <v>2.3148148148148149E-4</v>
      </c>
      <c r="AG215" s="10">
        <f t="shared" ca="1" si="175"/>
        <v>0.93053240740740772</v>
      </c>
      <c r="AH215" s="9" t="s">
        <v>73</v>
      </c>
      <c r="AI215" s="8">
        <f t="shared" ca="1" si="176"/>
        <v>0.93053240740740772</v>
      </c>
      <c r="AJ215" s="23">
        <f t="shared" ca="1" si="177"/>
        <v>0</v>
      </c>
      <c r="AK215" s="8">
        <f t="shared" ca="1" si="181"/>
        <v>0.93053240740740772</v>
      </c>
      <c r="AL215" s="7">
        <f t="shared" ca="1" si="150"/>
        <v>12</v>
      </c>
      <c r="AM215" s="8">
        <f t="shared" ca="1" si="151"/>
        <v>1.3888888888888889E-4</v>
      </c>
      <c r="AN215" s="8">
        <f t="shared" ca="1" si="152"/>
        <v>0.93067129629629664</v>
      </c>
      <c r="AO215" s="7" t="s">
        <v>74</v>
      </c>
      <c r="AP215" s="1">
        <f t="shared" ca="1" si="178"/>
        <v>0</v>
      </c>
      <c r="AQ215" s="1">
        <f t="shared" ca="1" si="139"/>
        <v>1.5509259259259261E-3</v>
      </c>
      <c r="AR215">
        <f t="shared" ca="1" si="153"/>
        <v>0</v>
      </c>
      <c r="AS215" s="33">
        <f t="shared" ca="1" si="179"/>
        <v>0</v>
      </c>
      <c r="AT215" s="33">
        <f t="shared" ca="1" si="154"/>
        <v>0</v>
      </c>
      <c r="AX215">
        <f t="shared" si="180"/>
        <v>211</v>
      </c>
      <c r="AY215" s="34">
        <v>3.210496929089782E-5</v>
      </c>
    </row>
    <row r="216" spans="1:51">
      <c r="A216" s="2">
        <f t="shared" ca="1" si="137"/>
        <v>302</v>
      </c>
      <c r="B216" s="1">
        <f t="shared" ca="1" si="140"/>
        <v>3.4953703703703705E-3</v>
      </c>
      <c r="C216" s="5">
        <f t="shared" ca="1" si="155"/>
        <v>0.93261574074074116</v>
      </c>
      <c r="D216" s="18">
        <f t="shared" ca="1" si="138"/>
        <v>0.93261574074074116</v>
      </c>
      <c r="E216" s="21">
        <f t="shared" ca="1" si="156"/>
        <v>0</v>
      </c>
      <c r="F216" s="18">
        <f t="shared" ca="1" si="157"/>
        <v>0.93261574074074116</v>
      </c>
      <c r="G216" s="17">
        <f t="shared" ca="1" si="141"/>
        <v>17</v>
      </c>
      <c r="H216" s="18">
        <f t="shared" ca="1" si="158"/>
        <v>1.9675925925925926E-4</v>
      </c>
      <c r="I216" s="18">
        <f t="shared" ca="1" si="159"/>
        <v>0.93281250000000038</v>
      </c>
      <c r="J216" s="16">
        <f t="shared" ca="1" si="160"/>
        <v>0.93281250000000038</v>
      </c>
      <c r="K216" s="23">
        <f t="shared" ca="1" si="161"/>
        <v>0</v>
      </c>
      <c r="L216" s="16">
        <f t="shared" ca="1" si="162"/>
        <v>0.93281250000000038</v>
      </c>
      <c r="M216" s="15">
        <f t="shared" ca="1" si="142"/>
        <v>26</v>
      </c>
      <c r="N216" s="16">
        <f t="shared" ca="1" si="143"/>
        <v>3.0092592592592595E-4</v>
      </c>
      <c r="O216" s="16">
        <f t="shared" ca="1" si="163"/>
        <v>0.93311342592592628</v>
      </c>
      <c r="P216" s="14">
        <f t="shared" ca="1" si="164"/>
        <v>0.93311342592592628</v>
      </c>
      <c r="Q216" s="23">
        <f t="shared" ca="1" si="165"/>
        <v>0</v>
      </c>
      <c r="R216" s="14">
        <f t="shared" ca="1" si="166"/>
        <v>0.93311342592592628</v>
      </c>
      <c r="S216" s="13">
        <f t="shared" ca="1" si="144"/>
        <v>17</v>
      </c>
      <c r="T216" s="14">
        <f t="shared" ca="1" si="145"/>
        <v>1.9675925925925926E-4</v>
      </c>
      <c r="U216" s="14">
        <f t="shared" ca="1" si="167"/>
        <v>0.93331018518518549</v>
      </c>
      <c r="V216" s="12">
        <f t="shared" ca="1" si="168"/>
        <v>0.93331018518518549</v>
      </c>
      <c r="W216" s="23">
        <f t="shared" ca="1" si="169"/>
        <v>0</v>
      </c>
      <c r="X216" s="12">
        <f t="shared" ca="1" si="170"/>
        <v>0.93331018518518549</v>
      </c>
      <c r="Y216" s="11">
        <f t="shared" ca="1" si="146"/>
        <v>43</v>
      </c>
      <c r="Z216" s="12">
        <f t="shared" ca="1" si="147"/>
        <v>4.9768518518518521E-4</v>
      </c>
      <c r="AA216" s="12">
        <f t="shared" ca="1" si="171"/>
        <v>0.93380787037037072</v>
      </c>
      <c r="AB216" s="10">
        <f t="shared" ca="1" si="172"/>
        <v>0.93380787037037072</v>
      </c>
      <c r="AC216" s="23">
        <f t="shared" ca="1" si="173"/>
        <v>0</v>
      </c>
      <c r="AD216" s="10">
        <f t="shared" ca="1" si="174"/>
        <v>0.93380787037037072</v>
      </c>
      <c r="AE216" s="9">
        <f t="shared" ca="1" si="148"/>
        <v>15</v>
      </c>
      <c r="AF216" s="10">
        <f t="shared" ca="1" si="149"/>
        <v>1.7361111111111112E-4</v>
      </c>
      <c r="AG216" s="10">
        <f t="shared" ca="1" si="175"/>
        <v>0.93398148148148186</v>
      </c>
      <c r="AH216" s="9" t="s">
        <v>73</v>
      </c>
      <c r="AI216" s="8">
        <f t="shared" ca="1" si="176"/>
        <v>0.93398148148148186</v>
      </c>
      <c r="AJ216" s="23">
        <f t="shared" ca="1" si="177"/>
        <v>0</v>
      </c>
      <c r="AK216" s="8">
        <f t="shared" ca="1" si="181"/>
        <v>0.93398148148148186</v>
      </c>
      <c r="AL216" s="7">
        <f t="shared" ca="1" si="150"/>
        <v>26</v>
      </c>
      <c r="AM216" s="8">
        <f t="shared" ca="1" si="151"/>
        <v>3.0092592592592595E-4</v>
      </c>
      <c r="AN216" s="8">
        <f t="shared" ca="1" si="152"/>
        <v>0.93428240740740776</v>
      </c>
      <c r="AO216" s="7" t="s">
        <v>74</v>
      </c>
      <c r="AP216" s="1">
        <f t="shared" ca="1" si="178"/>
        <v>0</v>
      </c>
      <c r="AQ216" s="1">
        <f t="shared" ca="1" si="139"/>
        <v>1.666666666666667E-3</v>
      </c>
      <c r="AR216">
        <f t="shared" ca="1" si="153"/>
        <v>0</v>
      </c>
      <c r="AS216" s="33">
        <f t="shared" ca="1" si="179"/>
        <v>0</v>
      </c>
      <c r="AT216" s="33">
        <f t="shared" ca="1" si="154"/>
        <v>0</v>
      </c>
      <c r="AX216">
        <f t="shared" si="180"/>
        <v>212</v>
      </c>
      <c r="AY216" s="34">
        <v>4.8894557823130382E-5</v>
      </c>
    </row>
    <row r="217" spans="1:51">
      <c r="A217" s="2">
        <f t="shared" ca="1" si="137"/>
        <v>225</v>
      </c>
      <c r="B217" s="1">
        <f t="shared" ca="1" si="140"/>
        <v>2.6041666666666665E-3</v>
      </c>
      <c r="C217" s="5">
        <f t="shared" ca="1" si="155"/>
        <v>0.93521990740740779</v>
      </c>
      <c r="D217" s="18">
        <f t="shared" ca="1" si="138"/>
        <v>0.93521990740740779</v>
      </c>
      <c r="E217" s="21">
        <f t="shared" ca="1" si="156"/>
        <v>0</v>
      </c>
      <c r="F217" s="18">
        <f t="shared" ca="1" si="157"/>
        <v>0.93521990740740779</v>
      </c>
      <c r="G217" s="17">
        <f t="shared" ca="1" si="141"/>
        <v>10</v>
      </c>
      <c r="H217" s="18">
        <f t="shared" ca="1" si="158"/>
        <v>1.1574074074074075E-4</v>
      </c>
      <c r="I217" s="18">
        <f t="shared" ca="1" si="159"/>
        <v>0.93533564814814851</v>
      </c>
      <c r="J217" s="16">
        <f t="shared" ca="1" si="160"/>
        <v>0.93533564814814851</v>
      </c>
      <c r="K217" s="23">
        <f t="shared" ca="1" si="161"/>
        <v>0</v>
      </c>
      <c r="L217" s="16">
        <f t="shared" ca="1" si="162"/>
        <v>0.93533564814814851</v>
      </c>
      <c r="M217" s="15">
        <f t="shared" ca="1" si="142"/>
        <v>31</v>
      </c>
      <c r="N217" s="16">
        <f t="shared" ca="1" si="143"/>
        <v>3.5879629629629629E-4</v>
      </c>
      <c r="O217" s="16">
        <f t="shared" ca="1" si="163"/>
        <v>0.93569444444444483</v>
      </c>
      <c r="P217" s="14">
        <f t="shared" ca="1" si="164"/>
        <v>0.93569444444444483</v>
      </c>
      <c r="Q217" s="23">
        <f t="shared" ca="1" si="165"/>
        <v>0</v>
      </c>
      <c r="R217" s="14">
        <f t="shared" ca="1" si="166"/>
        <v>0.93569444444444483</v>
      </c>
      <c r="S217" s="13">
        <f t="shared" ca="1" si="144"/>
        <v>30</v>
      </c>
      <c r="T217" s="14">
        <f t="shared" ca="1" si="145"/>
        <v>3.4722222222222224E-4</v>
      </c>
      <c r="U217" s="14">
        <f t="shared" ca="1" si="167"/>
        <v>0.9360416666666671</v>
      </c>
      <c r="V217" s="12">
        <f t="shared" ca="1" si="168"/>
        <v>0.9360416666666671</v>
      </c>
      <c r="W217" s="23">
        <f t="shared" ca="1" si="169"/>
        <v>0</v>
      </c>
      <c r="X217" s="12">
        <f t="shared" ca="1" si="170"/>
        <v>0.9360416666666671</v>
      </c>
      <c r="Y217" s="11">
        <f t="shared" ca="1" si="146"/>
        <v>25</v>
      </c>
      <c r="Z217" s="12">
        <f t="shared" ca="1" si="147"/>
        <v>2.8935185185185184E-4</v>
      </c>
      <c r="AA217" s="12">
        <f t="shared" ca="1" si="171"/>
        <v>0.93633101851851896</v>
      </c>
      <c r="AB217" s="10">
        <f t="shared" ca="1" si="172"/>
        <v>0.93633101851851896</v>
      </c>
      <c r="AC217" s="23">
        <f t="shared" ca="1" si="173"/>
        <v>0</v>
      </c>
      <c r="AD217" s="10">
        <f t="shared" ca="1" si="174"/>
        <v>0.93633101851851896</v>
      </c>
      <c r="AE217" s="9">
        <f t="shared" ca="1" si="148"/>
        <v>32</v>
      </c>
      <c r="AF217" s="10">
        <f t="shared" ca="1" si="149"/>
        <v>3.7037037037037035E-4</v>
      </c>
      <c r="AG217" s="10">
        <f t="shared" ca="1" si="175"/>
        <v>0.93670138888888932</v>
      </c>
      <c r="AH217" s="9" t="s">
        <v>69</v>
      </c>
      <c r="AI217" s="8">
        <f t="shared" ca="1" si="176"/>
        <v>0.93670138888888932</v>
      </c>
      <c r="AJ217" s="23">
        <f t="shared" ca="1" si="177"/>
        <v>0</v>
      </c>
      <c r="AK217" s="8">
        <f t="shared" ca="1" si="181"/>
        <v>0.93670138888888932</v>
      </c>
      <c r="AL217" s="7">
        <f t="shared" ca="1" si="150"/>
        <v>14</v>
      </c>
      <c r="AM217" s="8">
        <f t="shared" ca="1" si="151"/>
        <v>1.6203703703703703E-4</v>
      </c>
      <c r="AN217" s="8">
        <f t="shared" ca="1" si="152"/>
        <v>0.93686342592592631</v>
      </c>
      <c r="AO217" s="7" t="s">
        <v>74</v>
      </c>
      <c r="AP217" s="1">
        <f t="shared" ca="1" si="178"/>
        <v>0</v>
      </c>
      <c r="AQ217" s="1">
        <f t="shared" ca="1" si="139"/>
        <v>1.6435185185185185E-3</v>
      </c>
      <c r="AR217">
        <f t="shared" ca="1" si="153"/>
        <v>0</v>
      </c>
      <c r="AS217" s="33">
        <f t="shared" ca="1" si="179"/>
        <v>0</v>
      </c>
      <c r="AT217" s="33">
        <f t="shared" ca="1" si="154"/>
        <v>0</v>
      </c>
      <c r="AX217">
        <f t="shared" si="180"/>
        <v>213</v>
      </c>
      <c r="AY217" s="34">
        <v>3.5721000188006246E-5</v>
      </c>
    </row>
    <row r="218" spans="1:51">
      <c r="A218" s="2">
        <f t="shared" ca="1" si="137"/>
        <v>397</v>
      </c>
      <c r="B218" s="1">
        <f t="shared" ca="1" si="140"/>
        <v>4.5949074074074078E-3</v>
      </c>
      <c r="C218" s="5">
        <f t="shared" ca="1" si="155"/>
        <v>0.93981481481481521</v>
      </c>
      <c r="D218" s="18">
        <f t="shared" ca="1" si="138"/>
        <v>0.93981481481481521</v>
      </c>
      <c r="E218" s="21">
        <f t="shared" ca="1" si="156"/>
        <v>0</v>
      </c>
      <c r="F218" s="18">
        <f t="shared" ca="1" si="157"/>
        <v>0.93981481481481521</v>
      </c>
      <c r="G218" s="17">
        <f t="shared" ca="1" si="141"/>
        <v>15</v>
      </c>
      <c r="H218" s="18">
        <f t="shared" ca="1" si="158"/>
        <v>1.7361111111111112E-4</v>
      </c>
      <c r="I218" s="18">
        <f t="shared" ca="1" si="159"/>
        <v>0.93998842592592635</v>
      </c>
      <c r="J218" s="16">
        <f t="shared" ca="1" si="160"/>
        <v>0.93998842592592635</v>
      </c>
      <c r="K218" s="23">
        <f t="shared" ca="1" si="161"/>
        <v>0</v>
      </c>
      <c r="L218" s="16">
        <f t="shared" ca="1" si="162"/>
        <v>0.93998842592592635</v>
      </c>
      <c r="M218" s="15">
        <f t="shared" ca="1" si="142"/>
        <v>29</v>
      </c>
      <c r="N218" s="16">
        <f t="shared" ca="1" si="143"/>
        <v>3.3564814814814812E-4</v>
      </c>
      <c r="O218" s="16">
        <f t="shared" ca="1" si="163"/>
        <v>0.94032407407407448</v>
      </c>
      <c r="P218" s="14">
        <f t="shared" ca="1" si="164"/>
        <v>0.94032407407407448</v>
      </c>
      <c r="Q218" s="23">
        <f t="shared" ca="1" si="165"/>
        <v>0</v>
      </c>
      <c r="R218" s="14">
        <f t="shared" ca="1" si="166"/>
        <v>0.94032407407407448</v>
      </c>
      <c r="S218" s="13">
        <f t="shared" ca="1" si="144"/>
        <v>22</v>
      </c>
      <c r="T218" s="14">
        <f t="shared" ca="1" si="145"/>
        <v>2.5462962962962961E-4</v>
      </c>
      <c r="U218" s="14">
        <f t="shared" ca="1" si="167"/>
        <v>0.94057870370370411</v>
      </c>
      <c r="V218" s="12">
        <f t="shared" ca="1" si="168"/>
        <v>0.94057870370370411</v>
      </c>
      <c r="W218" s="23">
        <f t="shared" ca="1" si="169"/>
        <v>0</v>
      </c>
      <c r="X218" s="12">
        <f t="shared" ca="1" si="170"/>
        <v>0.94057870370370411</v>
      </c>
      <c r="Y218" s="11">
        <f t="shared" ca="1" si="146"/>
        <v>30</v>
      </c>
      <c r="Z218" s="12">
        <f t="shared" ca="1" si="147"/>
        <v>3.4722222222222224E-4</v>
      </c>
      <c r="AA218" s="12">
        <f t="shared" ca="1" si="171"/>
        <v>0.94092592592592639</v>
      </c>
      <c r="AB218" s="10">
        <f t="shared" ca="1" si="172"/>
        <v>0.94092592592592639</v>
      </c>
      <c r="AC218" s="23">
        <f t="shared" ca="1" si="173"/>
        <v>0</v>
      </c>
      <c r="AD218" s="10">
        <f t="shared" ca="1" si="174"/>
        <v>0.94092592592592639</v>
      </c>
      <c r="AE218" s="9">
        <f t="shared" ca="1" si="148"/>
        <v>57</v>
      </c>
      <c r="AF218" s="10">
        <f t="shared" ca="1" si="149"/>
        <v>6.5972222222222224E-4</v>
      </c>
      <c r="AG218" s="10">
        <f t="shared" ca="1" si="175"/>
        <v>0.9415856481481486</v>
      </c>
      <c r="AH218" s="9" t="s">
        <v>69</v>
      </c>
      <c r="AI218" s="8">
        <f t="shared" ca="1" si="176"/>
        <v>0.9415856481481486</v>
      </c>
      <c r="AJ218" s="23">
        <f t="shared" ca="1" si="177"/>
        <v>0</v>
      </c>
      <c r="AK218" s="8">
        <f t="shared" ca="1" si="181"/>
        <v>0.9415856481481486</v>
      </c>
      <c r="AL218" s="7">
        <f t="shared" ca="1" si="150"/>
        <v>26</v>
      </c>
      <c r="AM218" s="8">
        <f t="shared" ca="1" si="151"/>
        <v>3.0092592592592595E-4</v>
      </c>
      <c r="AN218" s="8">
        <f t="shared" ca="1" si="152"/>
        <v>0.9418865740740745</v>
      </c>
      <c r="AO218" s="7" t="s">
        <v>74</v>
      </c>
      <c r="AP218" s="1">
        <f t="shared" ca="1" si="178"/>
        <v>0</v>
      </c>
      <c r="AQ218" s="1">
        <f t="shared" ca="1" si="139"/>
        <v>2.0717592592592593E-3</v>
      </c>
      <c r="AR218">
        <f t="shared" ca="1" si="153"/>
        <v>0</v>
      </c>
      <c r="AS218" s="33">
        <f t="shared" ca="1" si="179"/>
        <v>0</v>
      </c>
      <c r="AT218" s="33">
        <f t="shared" ca="1" si="154"/>
        <v>0</v>
      </c>
      <c r="AX218">
        <f t="shared" si="180"/>
        <v>214</v>
      </c>
      <c r="AY218" s="34">
        <v>2.4227595471117877E-5</v>
      </c>
    </row>
    <row r="219" spans="1:51">
      <c r="A219" s="2">
        <f t="shared" ca="1" si="137"/>
        <v>304</v>
      </c>
      <c r="B219" s="1">
        <f t="shared" ca="1" si="140"/>
        <v>3.5185185185185185E-3</v>
      </c>
      <c r="C219" s="5">
        <f t="shared" ca="1" si="155"/>
        <v>0.94333333333333369</v>
      </c>
      <c r="D219" s="18">
        <f t="shared" ca="1" si="138"/>
        <v>0.94333333333333369</v>
      </c>
      <c r="E219" s="21">
        <f t="shared" ca="1" si="156"/>
        <v>0</v>
      </c>
      <c r="F219" s="18">
        <f t="shared" ca="1" si="157"/>
        <v>0.94333333333333369</v>
      </c>
      <c r="G219" s="17">
        <f t="shared" ca="1" si="141"/>
        <v>18</v>
      </c>
      <c r="H219" s="18">
        <f t="shared" ca="1" si="158"/>
        <v>2.0833333333333335E-4</v>
      </c>
      <c r="I219" s="18">
        <f t="shared" ca="1" si="159"/>
        <v>0.94354166666666706</v>
      </c>
      <c r="J219" s="16">
        <f t="shared" ca="1" si="160"/>
        <v>0.94354166666666706</v>
      </c>
      <c r="K219" s="23">
        <f t="shared" ca="1" si="161"/>
        <v>0</v>
      </c>
      <c r="L219" s="16">
        <f t="shared" ca="1" si="162"/>
        <v>0.94354166666666706</v>
      </c>
      <c r="M219" s="15">
        <f t="shared" ca="1" si="142"/>
        <v>32</v>
      </c>
      <c r="N219" s="16">
        <f t="shared" ca="1" si="143"/>
        <v>3.7037037037037035E-4</v>
      </c>
      <c r="O219" s="16">
        <f t="shared" ca="1" si="163"/>
        <v>0.94391203703703741</v>
      </c>
      <c r="P219" s="14">
        <f t="shared" ca="1" si="164"/>
        <v>0.94391203703703741</v>
      </c>
      <c r="Q219" s="23">
        <f t="shared" ca="1" si="165"/>
        <v>0</v>
      </c>
      <c r="R219" s="14">
        <f t="shared" ca="1" si="166"/>
        <v>0.94391203703703741</v>
      </c>
      <c r="S219" s="13">
        <f t="shared" ca="1" si="144"/>
        <v>14</v>
      </c>
      <c r="T219" s="14">
        <f t="shared" ca="1" si="145"/>
        <v>1.6203703703703703E-4</v>
      </c>
      <c r="U219" s="14">
        <f t="shared" ca="1" si="167"/>
        <v>0.9440740740740744</v>
      </c>
      <c r="V219" s="12">
        <f t="shared" ca="1" si="168"/>
        <v>0.9440740740740744</v>
      </c>
      <c r="W219" s="23">
        <f t="shared" ca="1" si="169"/>
        <v>0</v>
      </c>
      <c r="X219" s="12">
        <f t="shared" ca="1" si="170"/>
        <v>0.9440740740740744</v>
      </c>
      <c r="Y219" s="11">
        <f t="shared" ca="1" si="146"/>
        <v>43</v>
      </c>
      <c r="Z219" s="12">
        <f t="shared" ca="1" si="147"/>
        <v>4.9768518518518521E-4</v>
      </c>
      <c r="AA219" s="12">
        <f t="shared" ca="1" si="171"/>
        <v>0.94457175925925962</v>
      </c>
      <c r="AB219" s="10">
        <f t="shared" ca="1" si="172"/>
        <v>0.94457175925925962</v>
      </c>
      <c r="AC219" s="23">
        <f t="shared" ca="1" si="173"/>
        <v>0</v>
      </c>
      <c r="AD219" s="10">
        <f t="shared" ca="1" si="174"/>
        <v>0.94457175925925962</v>
      </c>
      <c r="AE219" s="9">
        <f t="shared" ca="1" si="148"/>
        <v>26</v>
      </c>
      <c r="AF219" s="10">
        <f t="shared" ca="1" si="149"/>
        <v>3.0092592592592595E-4</v>
      </c>
      <c r="AG219" s="10">
        <f t="shared" ca="1" si="175"/>
        <v>0.94487268518518552</v>
      </c>
      <c r="AH219" s="9" t="s">
        <v>69</v>
      </c>
      <c r="AI219" s="8">
        <f t="shared" ca="1" si="176"/>
        <v>0.94487268518518552</v>
      </c>
      <c r="AJ219" s="23">
        <f t="shared" ca="1" si="177"/>
        <v>0</v>
      </c>
      <c r="AK219" s="8">
        <f t="shared" ca="1" si="181"/>
        <v>0.94487268518518552</v>
      </c>
      <c r="AL219" s="7">
        <f t="shared" ca="1" si="150"/>
        <v>41</v>
      </c>
      <c r="AM219" s="8">
        <f t="shared" ca="1" si="151"/>
        <v>4.7453703703703704E-4</v>
      </c>
      <c r="AN219" s="8">
        <f t="shared" ca="1" si="152"/>
        <v>0.94534722222222256</v>
      </c>
      <c r="AO219" s="7" t="s">
        <v>70</v>
      </c>
      <c r="AP219" s="1">
        <f t="shared" ca="1" si="178"/>
        <v>0</v>
      </c>
      <c r="AQ219" s="1">
        <f t="shared" ca="1" si="139"/>
        <v>2.0138888888888888E-3</v>
      </c>
      <c r="AR219">
        <f t="shared" ca="1" si="153"/>
        <v>0</v>
      </c>
      <c r="AS219" s="33">
        <f t="shared" ca="1" si="179"/>
        <v>0</v>
      </c>
      <c r="AT219" s="33">
        <f t="shared" ca="1" si="154"/>
        <v>0</v>
      </c>
      <c r="AX219">
        <f t="shared" si="180"/>
        <v>215</v>
      </c>
      <c r="AY219" s="34">
        <v>3.190366532335176E-5</v>
      </c>
    </row>
    <row r="220" spans="1:51">
      <c r="A220" s="2">
        <f t="shared" ca="1" si="137"/>
        <v>287</v>
      </c>
      <c r="B220" s="1">
        <f t="shared" ca="1" si="140"/>
        <v>3.3217592592592591E-3</v>
      </c>
      <c r="C220" s="5">
        <f t="shared" ca="1" si="155"/>
        <v>0.94665509259259295</v>
      </c>
      <c r="D220" s="18">
        <f t="shared" ca="1" si="138"/>
        <v>0.94665509259259295</v>
      </c>
      <c r="E220" s="21">
        <f t="shared" ca="1" si="156"/>
        <v>0</v>
      </c>
      <c r="F220" s="18">
        <f t="shared" ca="1" si="157"/>
        <v>0.94665509259259295</v>
      </c>
      <c r="G220" s="17">
        <f t="shared" ca="1" si="141"/>
        <v>7</v>
      </c>
      <c r="H220" s="18">
        <f t="shared" ca="1" si="158"/>
        <v>8.1018518518518516E-5</v>
      </c>
      <c r="I220" s="18">
        <f t="shared" ca="1" si="159"/>
        <v>0.94673611111111144</v>
      </c>
      <c r="J220" s="16">
        <f t="shared" ca="1" si="160"/>
        <v>0.94673611111111144</v>
      </c>
      <c r="K220" s="23">
        <f t="shared" ca="1" si="161"/>
        <v>0</v>
      </c>
      <c r="L220" s="16">
        <f t="shared" ca="1" si="162"/>
        <v>0.94673611111111144</v>
      </c>
      <c r="M220" s="15">
        <f t="shared" ca="1" si="142"/>
        <v>24</v>
      </c>
      <c r="N220" s="16">
        <f t="shared" ca="1" si="143"/>
        <v>2.7777777777777778E-4</v>
      </c>
      <c r="O220" s="16">
        <f t="shared" ca="1" si="163"/>
        <v>0.94701388888888927</v>
      </c>
      <c r="P220" s="14">
        <f t="shared" ca="1" si="164"/>
        <v>0.94701388888888927</v>
      </c>
      <c r="Q220" s="23">
        <f t="shared" ca="1" si="165"/>
        <v>0</v>
      </c>
      <c r="R220" s="14">
        <f t="shared" ca="1" si="166"/>
        <v>0.94701388888888927</v>
      </c>
      <c r="S220" s="13">
        <f t="shared" ca="1" si="144"/>
        <v>15</v>
      </c>
      <c r="T220" s="14">
        <f t="shared" ca="1" si="145"/>
        <v>1.7361111111111112E-4</v>
      </c>
      <c r="U220" s="14">
        <f t="shared" ca="1" si="167"/>
        <v>0.9471875000000004</v>
      </c>
      <c r="V220" s="12">
        <f t="shared" ca="1" si="168"/>
        <v>0.9471875000000004</v>
      </c>
      <c r="W220" s="23">
        <f t="shared" ca="1" si="169"/>
        <v>0</v>
      </c>
      <c r="X220" s="12">
        <f t="shared" ca="1" si="170"/>
        <v>0.9471875000000004</v>
      </c>
      <c r="Y220" s="11">
        <f t="shared" ca="1" si="146"/>
        <v>35</v>
      </c>
      <c r="Z220" s="12">
        <f t="shared" ca="1" si="147"/>
        <v>4.0509259259259258E-4</v>
      </c>
      <c r="AA220" s="12">
        <f t="shared" ca="1" si="171"/>
        <v>0.94759259259259299</v>
      </c>
      <c r="AB220" s="10">
        <f t="shared" ca="1" si="172"/>
        <v>0.94759259259259299</v>
      </c>
      <c r="AC220" s="23">
        <f t="shared" ca="1" si="173"/>
        <v>0</v>
      </c>
      <c r="AD220" s="10">
        <f t="shared" ca="1" si="174"/>
        <v>0.94759259259259299</v>
      </c>
      <c r="AE220" s="9">
        <f t="shared" ca="1" si="148"/>
        <v>36</v>
      </c>
      <c r="AF220" s="10">
        <f t="shared" ca="1" si="149"/>
        <v>4.1666666666666669E-4</v>
      </c>
      <c r="AG220" s="10">
        <f t="shared" ca="1" si="175"/>
        <v>0.94800925925925961</v>
      </c>
      <c r="AH220" s="9" t="s">
        <v>69</v>
      </c>
      <c r="AI220" s="8">
        <f t="shared" ca="1" si="176"/>
        <v>0.94800925925925961</v>
      </c>
      <c r="AJ220" s="23">
        <f t="shared" ca="1" si="177"/>
        <v>0</v>
      </c>
      <c r="AK220" s="8">
        <f t="shared" ca="1" si="181"/>
        <v>0.94800925925925961</v>
      </c>
      <c r="AL220" s="7">
        <f t="shared" ca="1" si="150"/>
        <v>25</v>
      </c>
      <c r="AM220" s="8">
        <f t="shared" ca="1" si="151"/>
        <v>2.8935185185185184E-4</v>
      </c>
      <c r="AN220" s="8">
        <f t="shared" ca="1" si="152"/>
        <v>0.94829861111111147</v>
      </c>
      <c r="AO220" s="7" t="s">
        <v>74</v>
      </c>
      <c r="AP220" s="1">
        <f t="shared" ca="1" si="178"/>
        <v>0</v>
      </c>
      <c r="AQ220" s="1">
        <f t="shared" ca="1" si="139"/>
        <v>1.6435185185185185E-3</v>
      </c>
      <c r="AR220">
        <f t="shared" ca="1" si="153"/>
        <v>0</v>
      </c>
      <c r="AS220" s="33">
        <f t="shared" ca="1" si="179"/>
        <v>0</v>
      </c>
      <c r="AT220" s="33">
        <f t="shared" ca="1" si="154"/>
        <v>0</v>
      </c>
      <c r="AX220">
        <f t="shared" si="180"/>
        <v>216</v>
      </c>
      <c r="AY220" s="34">
        <v>4.4288548752834595E-5</v>
      </c>
    </row>
    <row r="221" spans="1:51">
      <c r="A221" s="2">
        <f t="shared" ca="1" si="137"/>
        <v>207</v>
      </c>
      <c r="B221" s="1">
        <f t="shared" ca="1" si="140"/>
        <v>2.3958333333333331E-3</v>
      </c>
      <c r="C221" s="5">
        <f t="shared" ca="1" si="155"/>
        <v>0.94905092592592633</v>
      </c>
      <c r="D221" s="18">
        <f t="shared" ca="1" si="138"/>
        <v>0.94905092592592633</v>
      </c>
      <c r="E221" s="21">
        <f t="shared" ca="1" si="156"/>
        <v>0</v>
      </c>
      <c r="F221" s="18">
        <f t="shared" ca="1" si="157"/>
        <v>0.94905092592592633</v>
      </c>
      <c r="G221" s="17">
        <f t="shared" ca="1" si="141"/>
        <v>6</v>
      </c>
      <c r="H221" s="18">
        <f t="shared" ca="1" si="158"/>
        <v>6.9444444444444444E-5</v>
      </c>
      <c r="I221" s="18">
        <f t="shared" ca="1" si="159"/>
        <v>0.94912037037037078</v>
      </c>
      <c r="J221" s="16">
        <f t="shared" ca="1" si="160"/>
        <v>0.94912037037037078</v>
      </c>
      <c r="K221" s="23">
        <f t="shared" ca="1" si="161"/>
        <v>0</v>
      </c>
      <c r="L221" s="16">
        <f t="shared" ca="1" si="162"/>
        <v>0.94912037037037078</v>
      </c>
      <c r="M221" s="15">
        <f t="shared" ca="1" si="142"/>
        <v>29</v>
      </c>
      <c r="N221" s="16">
        <f t="shared" ca="1" si="143"/>
        <v>3.3564814814814812E-4</v>
      </c>
      <c r="O221" s="16">
        <f t="shared" ca="1" si="163"/>
        <v>0.94945601851851891</v>
      </c>
      <c r="P221" s="14">
        <f t="shared" ca="1" si="164"/>
        <v>0.94945601851851891</v>
      </c>
      <c r="Q221" s="23">
        <f t="shared" ca="1" si="165"/>
        <v>0</v>
      </c>
      <c r="R221" s="14">
        <f t="shared" ca="1" si="166"/>
        <v>0.94945601851851891</v>
      </c>
      <c r="S221" s="13">
        <f t="shared" ca="1" si="144"/>
        <v>28</v>
      </c>
      <c r="T221" s="14">
        <f t="shared" ca="1" si="145"/>
        <v>3.2407407407407406E-4</v>
      </c>
      <c r="U221" s="14">
        <f t="shared" ca="1" si="167"/>
        <v>0.94978009259259299</v>
      </c>
      <c r="V221" s="12">
        <f t="shared" ca="1" si="168"/>
        <v>0.94978009259259299</v>
      </c>
      <c r="W221" s="23">
        <f t="shared" ca="1" si="169"/>
        <v>0</v>
      </c>
      <c r="X221" s="12">
        <f t="shared" ca="1" si="170"/>
        <v>0.94978009259259299</v>
      </c>
      <c r="Y221" s="11">
        <f t="shared" ca="1" si="146"/>
        <v>41</v>
      </c>
      <c r="Z221" s="12">
        <f t="shared" ca="1" si="147"/>
        <v>4.7453703703703704E-4</v>
      </c>
      <c r="AA221" s="12">
        <f t="shared" ca="1" si="171"/>
        <v>0.95025462962963003</v>
      </c>
      <c r="AB221" s="10">
        <f t="shared" ca="1" si="172"/>
        <v>0.95025462962963003</v>
      </c>
      <c r="AC221" s="23">
        <f t="shared" ca="1" si="173"/>
        <v>0</v>
      </c>
      <c r="AD221" s="10">
        <f t="shared" ca="1" si="174"/>
        <v>0.95025462962963003</v>
      </c>
      <c r="AE221" s="9">
        <f t="shared" ca="1" si="148"/>
        <v>57</v>
      </c>
      <c r="AF221" s="10">
        <f t="shared" ca="1" si="149"/>
        <v>6.5972222222222224E-4</v>
      </c>
      <c r="AG221" s="10">
        <f t="shared" ca="1" si="175"/>
        <v>0.95091435185185225</v>
      </c>
      <c r="AH221" s="9" t="s">
        <v>69</v>
      </c>
      <c r="AI221" s="8">
        <f t="shared" ca="1" si="176"/>
        <v>0.95091435185185225</v>
      </c>
      <c r="AJ221" s="23">
        <f t="shared" ca="1" si="177"/>
        <v>0</v>
      </c>
      <c r="AK221" s="8">
        <f t="shared" ca="1" si="181"/>
        <v>0.95091435185185225</v>
      </c>
      <c r="AL221" s="7">
        <f t="shared" ca="1" si="150"/>
        <v>19</v>
      </c>
      <c r="AM221" s="8">
        <f t="shared" ca="1" si="151"/>
        <v>2.199074074074074E-4</v>
      </c>
      <c r="AN221" s="8">
        <f t="shared" ca="1" si="152"/>
        <v>0.95113425925925965</v>
      </c>
      <c r="AO221" s="7" t="s">
        <v>74</v>
      </c>
      <c r="AP221" s="1">
        <f t="shared" ca="1" si="178"/>
        <v>0</v>
      </c>
      <c r="AQ221" s="1">
        <f t="shared" ca="1" si="139"/>
        <v>2.0833333333333333E-3</v>
      </c>
      <c r="AR221">
        <f t="shared" ca="1" si="153"/>
        <v>0</v>
      </c>
      <c r="AS221" s="33">
        <f t="shared" ca="1" si="179"/>
        <v>0</v>
      </c>
      <c r="AT221" s="33">
        <f t="shared" ca="1" si="154"/>
        <v>0</v>
      </c>
      <c r="AX221">
        <f t="shared" si="180"/>
        <v>217</v>
      </c>
      <c r="AY221" s="34">
        <v>2.7825753214353615E-5</v>
      </c>
    </row>
    <row r="222" spans="1:51">
      <c r="A222" s="2">
        <f t="shared" ca="1" si="137"/>
        <v>229</v>
      </c>
      <c r="B222" s="1">
        <f t="shared" ca="1" si="140"/>
        <v>2.650462962962963E-3</v>
      </c>
      <c r="C222" s="5">
        <f t="shared" ca="1" si="155"/>
        <v>0.95170138888888933</v>
      </c>
      <c r="D222" s="18">
        <f t="shared" ca="1" si="138"/>
        <v>0.95170138888888933</v>
      </c>
      <c r="E222" s="21">
        <f t="shared" ca="1" si="156"/>
        <v>0</v>
      </c>
      <c r="F222" s="18">
        <f t="shared" ca="1" si="157"/>
        <v>0.95170138888888933</v>
      </c>
      <c r="G222" s="17">
        <f t="shared" ca="1" si="141"/>
        <v>18</v>
      </c>
      <c r="H222" s="18">
        <f t="shared" ca="1" si="158"/>
        <v>2.0833333333333335E-4</v>
      </c>
      <c r="I222" s="18">
        <f t="shared" ca="1" si="159"/>
        <v>0.9519097222222227</v>
      </c>
      <c r="J222" s="16">
        <f t="shared" ca="1" si="160"/>
        <v>0.9519097222222227</v>
      </c>
      <c r="K222" s="23">
        <f t="shared" ca="1" si="161"/>
        <v>0</v>
      </c>
      <c r="L222" s="16">
        <f t="shared" ca="1" si="162"/>
        <v>0.9519097222222227</v>
      </c>
      <c r="M222" s="15">
        <f t="shared" ca="1" si="142"/>
        <v>31</v>
      </c>
      <c r="N222" s="16">
        <f t="shared" ca="1" si="143"/>
        <v>3.5879629629629629E-4</v>
      </c>
      <c r="O222" s="16">
        <f t="shared" ca="1" si="163"/>
        <v>0.95226851851851901</v>
      </c>
      <c r="P222" s="14">
        <f t="shared" ca="1" si="164"/>
        <v>0.95226851851851901</v>
      </c>
      <c r="Q222" s="23">
        <f t="shared" ca="1" si="165"/>
        <v>0</v>
      </c>
      <c r="R222" s="14">
        <f t="shared" ca="1" si="166"/>
        <v>0.95226851851851901</v>
      </c>
      <c r="S222" s="13">
        <f t="shared" ca="1" si="144"/>
        <v>26</v>
      </c>
      <c r="T222" s="14">
        <f t="shared" ca="1" si="145"/>
        <v>3.0092592592592595E-4</v>
      </c>
      <c r="U222" s="14">
        <f t="shared" ca="1" si="167"/>
        <v>0.95256944444444491</v>
      </c>
      <c r="V222" s="12">
        <f t="shared" ca="1" si="168"/>
        <v>0.95256944444444491</v>
      </c>
      <c r="W222" s="23">
        <f t="shared" ca="1" si="169"/>
        <v>0</v>
      </c>
      <c r="X222" s="12">
        <f t="shared" ca="1" si="170"/>
        <v>0.95256944444444491</v>
      </c>
      <c r="Y222" s="11">
        <f t="shared" ca="1" si="146"/>
        <v>22</v>
      </c>
      <c r="Z222" s="12">
        <f t="shared" ca="1" si="147"/>
        <v>2.5462962962962961E-4</v>
      </c>
      <c r="AA222" s="12">
        <f t="shared" ca="1" si="171"/>
        <v>0.95282407407407455</v>
      </c>
      <c r="AB222" s="10">
        <f t="shared" ca="1" si="172"/>
        <v>0.95282407407407455</v>
      </c>
      <c r="AC222" s="23">
        <f t="shared" ca="1" si="173"/>
        <v>0</v>
      </c>
      <c r="AD222" s="10">
        <f t="shared" ca="1" si="174"/>
        <v>0.95282407407407455</v>
      </c>
      <c r="AE222" s="9">
        <f t="shared" ca="1" si="148"/>
        <v>47</v>
      </c>
      <c r="AF222" s="10">
        <f t="shared" ca="1" si="149"/>
        <v>5.4398148148148144E-4</v>
      </c>
      <c r="AG222" s="10">
        <f t="shared" ca="1" si="175"/>
        <v>0.95336805555555604</v>
      </c>
      <c r="AH222" s="9" t="s">
        <v>75</v>
      </c>
      <c r="AI222" s="8">
        <f t="shared" ca="1" si="176"/>
        <v>0.95336805555555604</v>
      </c>
      <c r="AJ222" s="23">
        <f t="shared" ca="1" si="177"/>
        <v>0</v>
      </c>
      <c r="AK222" s="8">
        <f t="shared" ca="1" si="181"/>
        <v>0.95336805555555604</v>
      </c>
      <c r="AL222" s="7">
        <f t="shared" ca="1" si="150"/>
        <v>26</v>
      </c>
      <c r="AM222" s="8">
        <f t="shared" ca="1" si="151"/>
        <v>3.0092592592592595E-4</v>
      </c>
      <c r="AN222" s="8">
        <f t="shared" ca="1" si="152"/>
        <v>0.95366898148148194</v>
      </c>
      <c r="AO222" s="7" t="s">
        <v>74</v>
      </c>
      <c r="AP222" s="1">
        <f t="shared" ca="1" si="178"/>
        <v>0</v>
      </c>
      <c r="AQ222" s="1">
        <f t="shared" ca="1" si="139"/>
        <v>1.9675925925925924E-3</v>
      </c>
      <c r="AR222">
        <f t="shared" ca="1" si="153"/>
        <v>0</v>
      </c>
      <c r="AS222" s="33">
        <f t="shared" ca="1" si="179"/>
        <v>0</v>
      </c>
      <c r="AT222" s="33">
        <f t="shared" ca="1" si="154"/>
        <v>0</v>
      </c>
      <c r="AX222">
        <f t="shared" si="180"/>
        <v>218</v>
      </c>
      <c r="AY222" s="34">
        <v>5.0154320987656656E-5</v>
      </c>
    </row>
    <row r="223" spans="1:51">
      <c r="A223" s="2">
        <f t="shared" ref="A223:A240" ca="1" si="182">RANDBETWEEN($B$249,$C$249)</f>
        <v>222</v>
      </c>
      <c r="B223" s="1">
        <f t="shared" ca="1" si="140"/>
        <v>2.5694444444444445E-3</v>
      </c>
      <c r="C223" s="5">
        <f t="shared" ca="1" si="155"/>
        <v>0.95427083333333373</v>
      </c>
      <c r="D223" s="18">
        <f t="shared" ca="1" si="138"/>
        <v>0.95427083333333373</v>
      </c>
      <c r="E223" s="21">
        <f t="shared" ca="1" si="156"/>
        <v>0</v>
      </c>
      <c r="F223" s="18">
        <f t="shared" ca="1" si="157"/>
        <v>0.95427083333333373</v>
      </c>
      <c r="G223" s="17">
        <f t="shared" ca="1" si="141"/>
        <v>6</v>
      </c>
      <c r="H223" s="18">
        <f t="shared" ca="1" si="158"/>
        <v>6.9444444444444444E-5</v>
      </c>
      <c r="I223" s="18">
        <f t="shared" ca="1" si="159"/>
        <v>0.95434027777777819</v>
      </c>
      <c r="J223" s="16">
        <f t="shared" ca="1" si="160"/>
        <v>0.95434027777777819</v>
      </c>
      <c r="K223" s="23">
        <f t="shared" ca="1" si="161"/>
        <v>0</v>
      </c>
      <c r="L223" s="16">
        <f t="shared" ca="1" si="162"/>
        <v>0.95434027777777819</v>
      </c>
      <c r="M223" s="15">
        <f t="shared" ca="1" si="142"/>
        <v>16</v>
      </c>
      <c r="N223" s="16">
        <f t="shared" ca="1" si="143"/>
        <v>1.8518518518518518E-4</v>
      </c>
      <c r="O223" s="16">
        <f t="shared" ca="1" si="163"/>
        <v>0.95452546296296337</v>
      </c>
      <c r="P223" s="14">
        <f t="shared" ca="1" si="164"/>
        <v>0.95452546296296337</v>
      </c>
      <c r="Q223" s="23">
        <f t="shared" ca="1" si="165"/>
        <v>0</v>
      </c>
      <c r="R223" s="14">
        <f t="shared" ca="1" si="166"/>
        <v>0.95452546296296337</v>
      </c>
      <c r="S223" s="13">
        <f t="shared" ca="1" si="144"/>
        <v>21</v>
      </c>
      <c r="T223" s="14">
        <f t="shared" ca="1" si="145"/>
        <v>2.4305555555555555E-4</v>
      </c>
      <c r="U223" s="14">
        <f t="shared" ca="1" si="167"/>
        <v>0.95476851851851896</v>
      </c>
      <c r="V223" s="12">
        <f t="shared" ca="1" si="168"/>
        <v>0.95476851851851896</v>
      </c>
      <c r="W223" s="23">
        <f t="shared" ca="1" si="169"/>
        <v>0</v>
      </c>
      <c r="X223" s="12">
        <f t="shared" ca="1" si="170"/>
        <v>0.95476851851851896</v>
      </c>
      <c r="Y223" s="11">
        <f t="shared" ca="1" si="146"/>
        <v>34</v>
      </c>
      <c r="Z223" s="12">
        <f t="shared" ca="1" si="147"/>
        <v>3.9351851851851852E-4</v>
      </c>
      <c r="AA223" s="12">
        <f t="shared" ca="1" si="171"/>
        <v>0.9551620370370375</v>
      </c>
      <c r="AB223" s="10">
        <f t="shared" ca="1" si="172"/>
        <v>0.9551620370370375</v>
      </c>
      <c r="AC223" s="23">
        <f t="shared" ca="1" si="173"/>
        <v>0</v>
      </c>
      <c r="AD223" s="10">
        <f t="shared" ca="1" si="174"/>
        <v>0.9551620370370375</v>
      </c>
      <c r="AE223" s="9">
        <f t="shared" ca="1" si="148"/>
        <v>53</v>
      </c>
      <c r="AF223" s="10">
        <f t="shared" ca="1" si="149"/>
        <v>6.134259259259259E-4</v>
      </c>
      <c r="AG223" s="10">
        <f t="shared" ca="1" si="175"/>
        <v>0.95577546296296345</v>
      </c>
      <c r="AH223" s="9" t="s">
        <v>69</v>
      </c>
      <c r="AI223" s="8">
        <f t="shared" ca="1" si="176"/>
        <v>0.95577546296296345</v>
      </c>
      <c r="AJ223" s="23">
        <f t="shared" ca="1" si="177"/>
        <v>0</v>
      </c>
      <c r="AK223" s="8">
        <f t="shared" ca="1" si="181"/>
        <v>0.95577546296296345</v>
      </c>
      <c r="AL223" s="7">
        <f t="shared" ca="1" si="150"/>
        <v>12</v>
      </c>
      <c r="AM223" s="8">
        <f t="shared" ca="1" si="151"/>
        <v>1.3888888888888889E-4</v>
      </c>
      <c r="AN223" s="8">
        <f t="shared" ca="1" si="152"/>
        <v>0.95591435185185236</v>
      </c>
      <c r="AO223" s="7" t="s">
        <v>74</v>
      </c>
      <c r="AP223" s="1">
        <f t="shared" ca="1" si="178"/>
        <v>0</v>
      </c>
      <c r="AQ223" s="1">
        <f t="shared" ca="1" si="139"/>
        <v>1.6435185185185185E-3</v>
      </c>
      <c r="AR223">
        <f t="shared" ca="1" si="153"/>
        <v>0</v>
      </c>
      <c r="AS223" s="33">
        <f t="shared" ca="1" si="179"/>
        <v>0</v>
      </c>
      <c r="AT223" s="33">
        <f t="shared" ca="1" si="154"/>
        <v>0</v>
      </c>
      <c r="AX223">
        <f t="shared" si="180"/>
        <v>219</v>
      </c>
      <c r="AY223" s="34">
        <v>3.5612535612537765E-5</v>
      </c>
    </row>
    <row r="224" spans="1:51">
      <c r="A224" s="2">
        <f t="shared" ca="1" si="182"/>
        <v>357</v>
      </c>
      <c r="B224" s="1">
        <f t="shared" ca="1" si="140"/>
        <v>4.1319444444444442E-3</v>
      </c>
      <c r="C224" s="5">
        <f t="shared" ca="1" si="155"/>
        <v>0.95840277777777816</v>
      </c>
      <c r="D224" s="18">
        <f t="shared" ca="1" si="138"/>
        <v>0.95840277777777816</v>
      </c>
      <c r="E224" s="21">
        <f t="shared" ca="1" si="156"/>
        <v>0</v>
      </c>
      <c r="F224" s="18">
        <f t="shared" ca="1" si="157"/>
        <v>0.95840277777777816</v>
      </c>
      <c r="G224" s="17">
        <f t="shared" ca="1" si="141"/>
        <v>11</v>
      </c>
      <c r="H224" s="18">
        <f t="shared" ca="1" si="158"/>
        <v>1.273148148148148E-4</v>
      </c>
      <c r="I224" s="18">
        <f t="shared" ca="1" si="159"/>
        <v>0.95853009259259292</v>
      </c>
      <c r="J224" s="16">
        <f t="shared" ca="1" si="160"/>
        <v>0.95853009259259292</v>
      </c>
      <c r="K224" s="23">
        <f t="shared" ca="1" si="161"/>
        <v>0</v>
      </c>
      <c r="L224" s="16">
        <f t="shared" ca="1" si="162"/>
        <v>0.95853009259259292</v>
      </c>
      <c r="M224" s="15">
        <f t="shared" ca="1" si="142"/>
        <v>10</v>
      </c>
      <c r="N224" s="16">
        <f t="shared" ca="1" si="143"/>
        <v>1.1574074074074075E-4</v>
      </c>
      <c r="O224" s="16">
        <f t="shared" ca="1" si="163"/>
        <v>0.95864583333333364</v>
      </c>
      <c r="P224" s="14">
        <f t="shared" ca="1" si="164"/>
        <v>0.95864583333333364</v>
      </c>
      <c r="Q224" s="23">
        <f t="shared" ca="1" si="165"/>
        <v>0</v>
      </c>
      <c r="R224" s="14">
        <f t="shared" ca="1" si="166"/>
        <v>0.95864583333333364</v>
      </c>
      <c r="S224" s="13">
        <f t="shared" ca="1" si="144"/>
        <v>15</v>
      </c>
      <c r="T224" s="14">
        <f t="shared" ca="1" si="145"/>
        <v>1.7361111111111112E-4</v>
      </c>
      <c r="U224" s="14">
        <f t="shared" ca="1" si="167"/>
        <v>0.95881944444444478</v>
      </c>
      <c r="V224" s="12">
        <f t="shared" ca="1" si="168"/>
        <v>0.95881944444444478</v>
      </c>
      <c r="W224" s="23">
        <f t="shared" ca="1" si="169"/>
        <v>0</v>
      </c>
      <c r="X224" s="12">
        <f t="shared" ca="1" si="170"/>
        <v>0.95881944444444478</v>
      </c>
      <c r="Y224" s="11">
        <f t="shared" ca="1" si="146"/>
        <v>22</v>
      </c>
      <c r="Z224" s="12">
        <f t="shared" ca="1" si="147"/>
        <v>2.5462962962962961E-4</v>
      </c>
      <c r="AA224" s="12">
        <f t="shared" ca="1" si="171"/>
        <v>0.95907407407407441</v>
      </c>
      <c r="AB224" s="10">
        <f t="shared" ca="1" si="172"/>
        <v>0.95907407407407441</v>
      </c>
      <c r="AC224" s="23">
        <f t="shared" ca="1" si="173"/>
        <v>0</v>
      </c>
      <c r="AD224" s="10">
        <f t="shared" ca="1" si="174"/>
        <v>0.95907407407407441</v>
      </c>
      <c r="AE224" s="9">
        <f t="shared" ca="1" si="148"/>
        <v>54</v>
      </c>
      <c r="AF224" s="10">
        <f t="shared" ca="1" si="149"/>
        <v>6.2500000000000001E-4</v>
      </c>
      <c r="AG224" s="10">
        <f t="shared" ca="1" si="175"/>
        <v>0.9596990740740744</v>
      </c>
      <c r="AH224" s="9" t="s">
        <v>69</v>
      </c>
      <c r="AI224" s="8">
        <f t="shared" ca="1" si="176"/>
        <v>0.9596990740740744</v>
      </c>
      <c r="AJ224" s="23">
        <f t="shared" ca="1" si="177"/>
        <v>0</v>
      </c>
      <c r="AK224" s="8">
        <f t="shared" ca="1" si="181"/>
        <v>0.9596990740740744</v>
      </c>
      <c r="AL224" s="7">
        <f t="shared" ca="1" si="150"/>
        <v>10</v>
      </c>
      <c r="AM224" s="8">
        <f t="shared" ca="1" si="151"/>
        <v>1.1574074074074075E-4</v>
      </c>
      <c r="AN224" s="8">
        <f t="shared" ca="1" si="152"/>
        <v>0.95981481481481512</v>
      </c>
      <c r="AO224" s="7" t="s">
        <v>74</v>
      </c>
      <c r="AP224" s="1">
        <f t="shared" ca="1" si="178"/>
        <v>0</v>
      </c>
      <c r="AQ224" s="1">
        <f t="shared" ca="1" si="139"/>
        <v>1.4120370370370372E-3</v>
      </c>
      <c r="AR224">
        <f t="shared" ca="1" si="153"/>
        <v>0</v>
      </c>
      <c r="AS224" s="33">
        <f t="shared" ca="1" si="179"/>
        <v>0</v>
      </c>
      <c r="AT224" s="33">
        <f t="shared" ca="1" si="154"/>
        <v>0</v>
      </c>
      <c r="AX224">
        <f t="shared" si="180"/>
        <v>220</v>
      </c>
      <c r="AY224" s="34">
        <v>3.783605940966225E-5</v>
      </c>
    </row>
    <row r="225" spans="1:51">
      <c r="A225" s="2">
        <f t="shared" ca="1" si="182"/>
        <v>296</v>
      </c>
      <c r="B225" s="1">
        <f t="shared" ca="1" si="140"/>
        <v>3.425925925925926E-3</v>
      </c>
      <c r="C225" s="5">
        <f t="shared" ca="1" si="155"/>
        <v>0.9618287037037041</v>
      </c>
      <c r="D225" s="18">
        <f t="shared" ca="1" si="138"/>
        <v>0.9618287037037041</v>
      </c>
      <c r="E225" s="21">
        <f t="shared" ca="1" si="156"/>
        <v>0</v>
      </c>
      <c r="F225" s="18">
        <f t="shared" ca="1" si="157"/>
        <v>0.9618287037037041</v>
      </c>
      <c r="G225" s="17">
        <f t="shared" ca="1" si="141"/>
        <v>18</v>
      </c>
      <c r="H225" s="18">
        <f t="shared" ca="1" si="158"/>
        <v>2.0833333333333335E-4</v>
      </c>
      <c r="I225" s="18">
        <f t="shared" ca="1" si="159"/>
        <v>0.96203703703703747</v>
      </c>
      <c r="J225" s="16">
        <f t="shared" ca="1" si="160"/>
        <v>0.96203703703703747</v>
      </c>
      <c r="K225" s="23">
        <f t="shared" ca="1" si="161"/>
        <v>0</v>
      </c>
      <c r="L225" s="16">
        <f t="shared" ca="1" si="162"/>
        <v>0.96203703703703747</v>
      </c>
      <c r="M225" s="15">
        <f t="shared" ca="1" si="142"/>
        <v>13</v>
      </c>
      <c r="N225" s="16">
        <f t="shared" ca="1" si="143"/>
        <v>1.5046296296296297E-4</v>
      </c>
      <c r="O225" s="16">
        <f t="shared" ca="1" si="163"/>
        <v>0.96218750000000042</v>
      </c>
      <c r="P225" s="14">
        <f t="shared" ca="1" si="164"/>
        <v>0.96218750000000042</v>
      </c>
      <c r="Q225" s="23">
        <f t="shared" ca="1" si="165"/>
        <v>0</v>
      </c>
      <c r="R225" s="14">
        <f t="shared" ca="1" si="166"/>
        <v>0.96218750000000042</v>
      </c>
      <c r="S225" s="13">
        <f t="shared" ca="1" si="144"/>
        <v>16</v>
      </c>
      <c r="T225" s="14">
        <f t="shared" ca="1" si="145"/>
        <v>1.8518518518518518E-4</v>
      </c>
      <c r="U225" s="14">
        <f t="shared" ca="1" si="167"/>
        <v>0.96237268518518559</v>
      </c>
      <c r="V225" s="12">
        <f t="shared" ca="1" si="168"/>
        <v>0.96237268518518559</v>
      </c>
      <c r="W225" s="23">
        <f t="shared" ca="1" si="169"/>
        <v>0</v>
      </c>
      <c r="X225" s="12">
        <f t="shared" ca="1" si="170"/>
        <v>0.96237268518518559</v>
      </c>
      <c r="Y225" s="11">
        <f t="shared" ca="1" si="146"/>
        <v>34</v>
      </c>
      <c r="Z225" s="12">
        <f t="shared" ca="1" si="147"/>
        <v>3.9351851851851852E-4</v>
      </c>
      <c r="AA225" s="12">
        <f t="shared" ca="1" si="171"/>
        <v>0.96276620370370414</v>
      </c>
      <c r="AB225" s="10">
        <f t="shared" ca="1" si="172"/>
        <v>0.96276620370370414</v>
      </c>
      <c r="AC225" s="23">
        <f t="shared" ca="1" si="173"/>
        <v>0</v>
      </c>
      <c r="AD225" s="10">
        <f t="shared" ca="1" si="174"/>
        <v>0.96276620370370414</v>
      </c>
      <c r="AE225" s="9">
        <f t="shared" ca="1" si="148"/>
        <v>32</v>
      </c>
      <c r="AF225" s="10">
        <f t="shared" ca="1" si="149"/>
        <v>3.7037037037037035E-4</v>
      </c>
      <c r="AG225" s="10">
        <f t="shared" ca="1" si="175"/>
        <v>0.96313657407407449</v>
      </c>
      <c r="AH225" s="9" t="s">
        <v>69</v>
      </c>
      <c r="AI225" s="8">
        <f t="shared" ca="1" si="176"/>
        <v>0.96313657407407449</v>
      </c>
      <c r="AJ225" s="23">
        <f t="shared" ca="1" si="177"/>
        <v>0</v>
      </c>
      <c r="AK225" s="8">
        <f t="shared" ca="1" si="181"/>
        <v>0.96313657407407449</v>
      </c>
      <c r="AL225" s="7">
        <f t="shared" ca="1" si="150"/>
        <v>20</v>
      </c>
      <c r="AM225" s="8">
        <f t="shared" ca="1" si="151"/>
        <v>2.3148148148148149E-4</v>
      </c>
      <c r="AN225" s="8">
        <f t="shared" ca="1" si="152"/>
        <v>0.96336805555555594</v>
      </c>
      <c r="AO225" s="7" t="s">
        <v>74</v>
      </c>
      <c r="AP225" s="1">
        <f t="shared" ca="1" si="178"/>
        <v>0</v>
      </c>
      <c r="AQ225" s="1">
        <f t="shared" ca="1" si="139"/>
        <v>1.5393518518518519E-3</v>
      </c>
      <c r="AR225">
        <f t="shared" ca="1" si="153"/>
        <v>0</v>
      </c>
      <c r="AS225" s="33">
        <f t="shared" ca="1" si="179"/>
        <v>0</v>
      </c>
      <c r="AT225" s="33">
        <f t="shared" ca="1" si="154"/>
        <v>0</v>
      </c>
      <c r="AX225">
        <f t="shared" si="180"/>
        <v>221</v>
      </c>
      <c r="AY225" s="34">
        <v>6.6229423868312918E-5</v>
      </c>
    </row>
    <row r="226" spans="1:51">
      <c r="A226" s="2">
        <f t="shared" ca="1" si="182"/>
        <v>309</v>
      </c>
      <c r="B226" s="1">
        <f t="shared" ca="1" si="140"/>
        <v>3.5763888888888889E-3</v>
      </c>
      <c r="C226" s="5">
        <f t="shared" ca="1" si="155"/>
        <v>0.96540509259259299</v>
      </c>
      <c r="D226" s="18">
        <f t="shared" ca="1" si="138"/>
        <v>0.96540509259259299</v>
      </c>
      <c r="E226" s="21">
        <f t="shared" ca="1" si="156"/>
        <v>0</v>
      </c>
      <c r="F226" s="18">
        <f t="shared" ca="1" si="157"/>
        <v>0.96540509259259299</v>
      </c>
      <c r="G226" s="17">
        <f t="shared" ca="1" si="141"/>
        <v>9</v>
      </c>
      <c r="H226" s="18">
        <f t="shared" ca="1" si="158"/>
        <v>1.0416666666666667E-4</v>
      </c>
      <c r="I226" s="18">
        <f t="shared" ca="1" si="159"/>
        <v>0.96550925925925968</v>
      </c>
      <c r="J226" s="16">
        <f t="shared" ca="1" si="160"/>
        <v>0.96550925925925968</v>
      </c>
      <c r="K226" s="23">
        <f t="shared" ca="1" si="161"/>
        <v>0</v>
      </c>
      <c r="L226" s="16">
        <f t="shared" ca="1" si="162"/>
        <v>0.96550925925925968</v>
      </c>
      <c r="M226" s="15">
        <f t="shared" ca="1" si="142"/>
        <v>25</v>
      </c>
      <c r="N226" s="16">
        <f t="shared" ca="1" si="143"/>
        <v>2.8935185185185184E-4</v>
      </c>
      <c r="O226" s="16">
        <f t="shared" ca="1" si="163"/>
        <v>0.96579861111111154</v>
      </c>
      <c r="P226" s="14">
        <f t="shared" ca="1" si="164"/>
        <v>0.96579861111111154</v>
      </c>
      <c r="Q226" s="23">
        <f t="shared" ca="1" si="165"/>
        <v>0</v>
      </c>
      <c r="R226" s="14">
        <f t="shared" ca="1" si="166"/>
        <v>0.96579861111111154</v>
      </c>
      <c r="S226" s="13">
        <f t="shared" ca="1" si="144"/>
        <v>28</v>
      </c>
      <c r="T226" s="14">
        <f t="shared" ca="1" si="145"/>
        <v>3.2407407407407406E-4</v>
      </c>
      <c r="U226" s="14">
        <f t="shared" ca="1" si="167"/>
        <v>0.96612268518518563</v>
      </c>
      <c r="V226" s="12">
        <f t="shared" ca="1" si="168"/>
        <v>0.96612268518518563</v>
      </c>
      <c r="W226" s="23">
        <f t="shared" ca="1" si="169"/>
        <v>0</v>
      </c>
      <c r="X226" s="12">
        <f t="shared" ca="1" si="170"/>
        <v>0.96612268518518563</v>
      </c>
      <c r="Y226" s="11">
        <f t="shared" ca="1" si="146"/>
        <v>26</v>
      </c>
      <c r="Z226" s="12">
        <f t="shared" ca="1" si="147"/>
        <v>3.0092592592592595E-4</v>
      </c>
      <c r="AA226" s="12">
        <f t="shared" ca="1" si="171"/>
        <v>0.96642361111111152</v>
      </c>
      <c r="AB226" s="10">
        <f t="shared" ca="1" si="172"/>
        <v>0.96642361111111152</v>
      </c>
      <c r="AC226" s="23">
        <f t="shared" ca="1" si="173"/>
        <v>0</v>
      </c>
      <c r="AD226" s="10">
        <f t="shared" ca="1" si="174"/>
        <v>0.96642361111111152</v>
      </c>
      <c r="AE226" s="9">
        <f t="shared" ca="1" si="148"/>
        <v>51</v>
      </c>
      <c r="AF226" s="10">
        <f t="shared" ca="1" si="149"/>
        <v>5.9027777777777778E-4</v>
      </c>
      <c r="AG226" s="10">
        <f t="shared" ca="1" si="175"/>
        <v>0.96701388888888928</v>
      </c>
      <c r="AH226" s="9" t="s">
        <v>69</v>
      </c>
      <c r="AI226" s="8">
        <f t="shared" ca="1" si="176"/>
        <v>0.96701388888888928</v>
      </c>
      <c r="AJ226" s="23">
        <f t="shared" ca="1" si="177"/>
        <v>0</v>
      </c>
      <c r="AK226" s="8">
        <f t="shared" ca="1" si="181"/>
        <v>0.96701388888888928</v>
      </c>
      <c r="AL226" s="7">
        <f t="shared" ca="1" si="150"/>
        <v>26</v>
      </c>
      <c r="AM226" s="8">
        <f t="shared" ca="1" si="151"/>
        <v>3.0092592592592595E-4</v>
      </c>
      <c r="AN226" s="8">
        <f t="shared" ca="1" si="152"/>
        <v>0.96731481481481518</v>
      </c>
      <c r="AO226" s="7" t="s">
        <v>74</v>
      </c>
      <c r="AP226" s="1">
        <f t="shared" ca="1" si="178"/>
        <v>0</v>
      </c>
      <c r="AQ226" s="1">
        <f t="shared" ca="1" si="139"/>
        <v>1.9097222222222224E-3</v>
      </c>
      <c r="AR226">
        <f t="shared" ca="1" si="153"/>
        <v>0</v>
      </c>
      <c r="AS226" s="33">
        <f t="shared" ca="1" si="179"/>
        <v>0</v>
      </c>
      <c r="AT226" s="33">
        <f t="shared" ca="1" si="154"/>
        <v>0</v>
      </c>
      <c r="AX226">
        <f t="shared" si="180"/>
        <v>222</v>
      </c>
      <c r="AY226" s="34">
        <v>2.9728332393308465E-5</v>
      </c>
    </row>
    <row r="227" spans="1:51">
      <c r="A227" s="2">
        <f t="shared" ca="1" si="182"/>
        <v>259</v>
      </c>
      <c r="B227" s="1">
        <f t="shared" ca="1" si="140"/>
        <v>2.9976851851851853E-3</v>
      </c>
      <c r="C227" s="5">
        <f t="shared" ca="1" si="155"/>
        <v>0.96840277777777817</v>
      </c>
      <c r="D227" s="18">
        <f t="shared" ca="1" si="138"/>
        <v>0.96840277777777817</v>
      </c>
      <c r="E227" s="21">
        <f t="shared" ca="1" si="156"/>
        <v>0</v>
      </c>
      <c r="F227" s="18">
        <f t="shared" ca="1" si="157"/>
        <v>0.96840277777777817</v>
      </c>
      <c r="G227" s="17">
        <f t="shared" ca="1" si="141"/>
        <v>6</v>
      </c>
      <c r="H227" s="18">
        <f t="shared" ca="1" si="158"/>
        <v>6.9444444444444444E-5</v>
      </c>
      <c r="I227" s="18">
        <f t="shared" ca="1" si="159"/>
        <v>0.96847222222222262</v>
      </c>
      <c r="J227" s="16">
        <f t="shared" ca="1" si="160"/>
        <v>0.96847222222222262</v>
      </c>
      <c r="K227" s="23">
        <f t="shared" ca="1" si="161"/>
        <v>0</v>
      </c>
      <c r="L227" s="16">
        <f t="shared" ca="1" si="162"/>
        <v>0.96847222222222262</v>
      </c>
      <c r="M227" s="15">
        <f t="shared" ca="1" si="142"/>
        <v>22</v>
      </c>
      <c r="N227" s="16">
        <f t="shared" ca="1" si="143"/>
        <v>2.5462962962962961E-4</v>
      </c>
      <c r="O227" s="16">
        <f t="shared" ca="1" si="163"/>
        <v>0.96872685185185226</v>
      </c>
      <c r="P227" s="14">
        <f t="shared" ca="1" si="164"/>
        <v>0.96872685185185226</v>
      </c>
      <c r="Q227" s="23">
        <f t="shared" ca="1" si="165"/>
        <v>0</v>
      </c>
      <c r="R227" s="14">
        <f t="shared" ca="1" si="166"/>
        <v>0.96872685185185226</v>
      </c>
      <c r="S227" s="13">
        <f t="shared" ca="1" si="144"/>
        <v>16</v>
      </c>
      <c r="T227" s="14">
        <f t="shared" ca="1" si="145"/>
        <v>1.8518518518518518E-4</v>
      </c>
      <c r="U227" s="14">
        <f t="shared" ca="1" si="167"/>
        <v>0.96891203703703743</v>
      </c>
      <c r="V227" s="12">
        <f t="shared" ca="1" si="168"/>
        <v>0.96891203703703743</v>
      </c>
      <c r="W227" s="23">
        <f t="shared" ca="1" si="169"/>
        <v>0</v>
      </c>
      <c r="X227" s="12">
        <f t="shared" ca="1" si="170"/>
        <v>0.96891203703703743</v>
      </c>
      <c r="Y227" s="11">
        <f t="shared" ca="1" si="146"/>
        <v>32</v>
      </c>
      <c r="Z227" s="12">
        <f t="shared" ca="1" si="147"/>
        <v>3.7037037037037035E-4</v>
      </c>
      <c r="AA227" s="12">
        <f t="shared" ca="1" si="171"/>
        <v>0.96928240740740779</v>
      </c>
      <c r="AB227" s="10">
        <f t="shared" ca="1" si="172"/>
        <v>0.96928240740740779</v>
      </c>
      <c r="AC227" s="23">
        <f t="shared" ca="1" si="173"/>
        <v>0</v>
      </c>
      <c r="AD227" s="10">
        <f t="shared" ca="1" si="174"/>
        <v>0.96928240740740779</v>
      </c>
      <c r="AE227" s="9">
        <f t="shared" ca="1" si="148"/>
        <v>38</v>
      </c>
      <c r="AF227" s="10">
        <f t="shared" ca="1" si="149"/>
        <v>4.3981481481481481E-4</v>
      </c>
      <c r="AG227" s="10">
        <f t="shared" ca="1" si="175"/>
        <v>0.9697222222222226</v>
      </c>
      <c r="AH227" s="9" t="s">
        <v>69</v>
      </c>
      <c r="AI227" s="8">
        <f t="shared" ca="1" si="176"/>
        <v>0.9697222222222226</v>
      </c>
      <c r="AJ227" s="23">
        <f t="shared" ca="1" si="177"/>
        <v>0</v>
      </c>
      <c r="AK227" s="8">
        <f t="shared" ca="1" si="181"/>
        <v>0.9697222222222226</v>
      </c>
      <c r="AL227" s="7">
        <f t="shared" ca="1" si="150"/>
        <v>16</v>
      </c>
      <c r="AM227" s="8">
        <f t="shared" ca="1" si="151"/>
        <v>1.8518518518518518E-4</v>
      </c>
      <c r="AN227" s="8">
        <f t="shared" ca="1" si="152"/>
        <v>0.96990740740740777</v>
      </c>
      <c r="AO227" s="7" t="s">
        <v>74</v>
      </c>
      <c r="AP227" s="1">
        <f t="shared" ca="1" si="178"/>
        <v>0</v>
      </c>
      <c r="AQ227" s="1">
        <f t="shared" ca="1" si="139"/>
        <v>1.5046296296296296E-3</v>
      </c>
      <c r="AR227">
        <f t="shared" ca="1" si="153"/>
        <v>0</v>
      </c>
      <c r="AS227" s="33">
        <f t="shared" ca="1" si="179"/>
        <v>0</v>
      </c>
      <c r="AT227" s="33">
        <f t="shared" ca="1" si="154"/>
        <v>0</v>
      </c>
      <c r="AX227">
        <f t="shared" si="180"/>
        <v>223</v>
      </c>
      <c r="AY227" s="34">
        <v>2.631518334254576E-5</v>
      </c>
    </row>
    <row r="228" spans="1:51">
      <c r="A228" s="2">
        <f t="shared" ca="1" si="182"/>
        <v>211</v>
      </c>
      <c r="B228" s="1">
        <f t="shared" ca="1" si="140"/>
        <v>2.4421296296296296E-3</v>
      </c>
      <c r="C228" s="5">
        <f t="shared" ca="1" si="155"/>
        <v>0.97084490740740781</v>
      </c>
      <c r="D228" s="18">
        <f t="shared" ca="1" si="138"/>
        <v>0.97084490740740781</v>
      </c>
      <c r="E228" s="21">
        <f t="shared" ca="1" si="156"/>
        <v>0</v>
      </c>
      <c r="F228" s="18">
        <f t="shared" ca="1" si="157"/>
        <v>0.97084490740740781</v>
      </c>
      <c r="G228" s="17">
        <f t="shared" ca="1" si="141"/>
        <v>16</v>
      </c>
      <c r="H228" s="18">
        <f t="shared" ca="1" si="158"/>
        <v>1.8518518518518518E-4</v>
      </c>
      <c r="I228" s="18">
        <f t="shared" ca="1" si="159"/>
        <v>0.97103009259259299</v>
      </c>
      <c r="J228" s="16">
        <f t="shared" ca="1" si="160"/>
        <v>0.97103009259259299</v>
      </c>
      <c r="K228" s="23">
        <f t="shared" ca="1" si="161"/>
        <v>0</v>
      </c>
      <c r="L228" s="16">
        <f t="shared" ca="1" si="162"/>
        <v>0.97103009259259299</v>
      </c>
      <c r="M228" s="15">
        <f t="shared" ca="1" si="142"/>
        <v>21</v>
      </c>
      <c r="N228" s="16">
        <f t="shared" ca="1" si="143"/>
        <v>2.4305555555555555E-4</v>
      </c>
      <c r="O228" s="16">
        <f t="shared" ca="1" si="163"/>
        <v>0.97127314814814858</v>
      </c>
      <c r="P228" s="14">
        <f t="shared" ca="1" si="164"/>
        <v>0.97127314814814858</v>
      </c>
      <c r="Q228" s="23">
        <f t="shared" ca="1" si="165"/>
        <v>0</v>
      </c>
      <c r="R228" s="14">
        <f t="shared" ca="1" si="166"/>
        <v>0.97127314814814858</v>
      </c>
      <c r="S228" s="13">
        <f t="shared" ca="1" si="144"/>
        <v>23</v>
      </c>
      <c r="T228" s="14">
        <f t="shared" ca="1" si="145"/>
        <v>2.6620370370370372E-4</v>
      </c>
      <c r="U228" s="14">
        <f t="shared" ca="1" si="167"/>
        <v>0.97153935185185225</v>
      </c>
      <c r="V228" s="12">
        <f t="shared" ca="1" si="168"/>
        <v>0.97153935185185225</v>
      </c>
      <c r="W228" s="23">
        <f t="shared" ca="1" si="169"/>
        <v>0</v>
      </c>
      <c r="X228" s="12">
        <f t="shared" ca="1" si="170"/>
        <v>0.97153935185185225</v>
      </c>
      <c r="Y228" s="11">
        <f t="shared" ca="1" si="146"/>
        <v>28</v>
      </c>
      <c r="Z228" s="12">
        <f t="shared" ca="1" si="147"/>
        <v>3.2407407407407406E-4</v>
      </c>
      <c r="AA228" s="12">
        <f t="shared" ca="1" si="171"/>
        <v>0.97186342592592634</v>
      </c>
      <c r="AB228" s="10">
        <f t="shared" ca="1" si="172"/>
        <v>0.97186342592592634</v>
      </c>
      <c r="AC228" s="23">
        <f t="shared" ca="1" si="173"/>
        <v>0</v>
      </c>
      <c r="AD228" s="10">
        <f t="shared" ca="1" si="174"/>
        <v>0.97186342592592634</v>
      </c>
      <c r="AE228" s="9">
        <f t="shared" ca="1" si="148"/>
        <v>35</v>
      </c>
      <c r="AF228" s="10">
        <f t="shared" ca="1" si="149"/>
        <v>4.0509259259259258E-4</v>
      </c>
      <c r="AG228" s="10">
        <f t="shared" ca="1" si="175"/>
        <v>0.97226851851851892</v>
      </c>
      <c r="AH228" s="9" t="s">
        <v>69</v>
      </c>
      <c r="AI228" s="8">
        <f t="shared" ca="1" si="176"/>
        <v>0.97226851851851892</v>
      </c>
      <c r="AJ228" s="23">
        <f t="shared" ca="1" si="177"/>
        <v>0</v>
      </c>
      <c r="AK228" s="8">
        <f t="shared" ca="1" si="181"/>
        <v>0.97226851851851892</v>
      </c>
      <c r="AL228" s="7">
        <f t="shared" ca="1" si="150"/>
        <v>21</v>
      </c>
      <c r="AM228" s="8">
        <f t="shared" ca="1" si="151"/>
        <v>2.4305555555555555E-4</v>
      </c>
      <c r="AN228" s="8">
        <f t="shared" ca="1" si="152"/>
        <v>0.97251157407407451</v>
      </c>
      <c r="AO228" s="7" t="s">
        <v>74</v>
      </c>
      <c r="AP228" s="1">
        <f t="shared" ca="1" si="178"/>
        <v>0</v>
      </c>
      <c r="AQ228" s="1">
        <f t="shared" ca="1" si="139"/>
        <v>1.6666666666666666E-3</v>
      </c>
      <c r="AR228">
        <f t="shared" ca="1" si="153"/>
        <v>0</v>
      </c>
      <c r="AS228" s="33">
        <f t="shared" ca="1" si="179"/>
        <v>0</v>
      </c>
      <c r="AT228" s="33">
        <f t="shared" ca="1" si="154"/>
        <v>0</v>
      </c>
      <c r="AX228">
        <f t="shared" si="180"/>
        <v>224</v>
      </c>
      <c r="AY228" s="34">
        <v>5.193494776828087E-5</v>
      </c>
    </row>
    <row r="229" spans="1:51">
      <c r="A229" s="2">
        <f t="shared" ca="1" si="182"/>
        <v>342</v>
      </c>
      <c r="B229" s="1">
        <f t="shared" ca="1" si="140"/>
        <v>3.9583333333333337E-3</v>
      </c>
      <c r="C229" s="5">
        <f t="shared" ca="1" si="155"/>
        <v>0.97480324074074109</v>
      </c>
      <c r="D229" s="18">
        <f t="shared" ca="1" si="138"/>
        <v>0.97480324074074109</v>
      </c>
      <c r="E229" s="21">
        <f t="shared" ca="1" si="156"/>
        <v>0</v>
      </c>
      <c r="F229" s="18">
        <f t="shared" ca="1" si="157"/>
        <v>0.97480324074074109</v>
      </c>
      <c r="G229" s="17">
        <f t="shared" ca="1" si="141"/>
        <v>12</v>
      </c>
      <c r="H229" s="18">
        <f t="shared" ca="1" si="158"/>
        <v>1.3888888888888889E-4</v>
      </c>
      <c r="I229" s="18">
        <f t="shared" ca="1" si="159"/>
        <v>0.97494212962963001</v>
      </c>
      <c r="J229" s="16">
        <f t="shared" ca="1" si="160"/>
        <v>0.97494212962963001</v>
      </c>
      <c r="K229" s="23">
        <f t="shared" ca="1" si="161"/>
        <v>0</v>
      </c>
      <c r="L229" s="16">
        <f t="shared" ca="1" si="162"/>
        <v>0.97494212962963001</v>
      </c>
      <c r="M229" s="15">
        <f t="shared" ca="1" si="142"/>
        <v>14</v>
      </c>
      <c r="N229" s="16">
        <f t="shared" ca="1" si="143"/>
        <v>1.6203703703703703E-4</v>
      </c>
      <c r="O229" s="16">
        <f t="shared" ca="1" si="163"/>
        <v>0.97510416666666699</v>
      </c>
      <c r="P229" s="14">
        <f t="shared" ca="1" si="164"/>
        <v>0.97510416666666699</v>
      </c>
      <c r="Q229" s="23">
        <f t="shared" ca="1" si="165"/>
        <v>0</v>
      </c>
      <c r="R229" s="14">
        <f t="shared" ca="1" si="166"/>
        <v>0.97510416666666699</v>
      </c>
      <c r="S229" s="13">
        <f t="shared" ca="1" si="144"/>
        <v>29</v>
      </c>
      <c r="T229" s="14">
        <f t="shared" ca="1" si="145"/>
        <v>3.3564814814814812E-4</v>
      </c>
      <c r="U229" s="14">
        <f t="shared" ca="1" si="167"/>
        <v>0.97543981481481512</v>
      </c>
      <c r="V229" s="12">
        <f t="shared" ca="1" si="168"/>
        <v>0.97543981481481512</v>
      </c>
      <c r="W229" s="23">
        <f t="shared" ca="1" si="169"/>
        <v>0</v>
      </c>
      <c r="X229" s="12">
        <f t="shared" ca="1" si="170"/>
        <v>0.97543981481481512</v>
      </c>
      <c r="Y229" s="11">
        <f t="shared" ca="1" si="146"/>
        <v>34</v>
      </c>
      <c r="Z229" s="12">
        <f t="shared" ca="1" si="147"/>
        <v>3.9351851851851852E-4</v>
      </c>
      <c r="AA229" s="12">
        <f t="shared" ca="1" si="171"/>
        <v>0.97583333333333366</v>
      </c>
      <c r="AB229" s="10">
        <f t="shared" ca="1" si="172"/>
        <v>0.97583333333333366</v>
      </c>
      <c r="AC229" s="23">
        <f t="shared" ca="1" si="173"/>
        <v>0</v>
      </c>
      <c r="AD229" s="10">
        <f t="shared" ca="1" si="174"/>
        <v>0.97583333333333366</v>
      </c>
      <c r="AE229" s="9">
        <f t="shared" ca="1" si="148"/>
        <v>43</v>
      </c>
      <c r="AF229" s="10">
        <f t="shared" ca="1" si="149"/>
        <v>4.9768518518518521E-4</v>
      </c>
      <c r="AG229" s="10">
        <f t="shared" ca="1" si="175"/>
        <v>0.97633101851851889</v>
      </c>
      <c r="AH229" s="9" t="s">
        <v>69</v>
      </c>
      <c r="AI229" s="8">
        <f t="shared" ca="1" si="176"/>
        <v>0.97633101851851889</v>
      </c>
      <c r="AJ229" s="23">
        <f t="shared" ca="1" si="177"/>
        <v>0</v>
      </c>
      <c r="AK229" s="8">
        <f t="shared" ca="1" si="181"/>
        <v>0.97633101851851889</v>
      </c>
      <c r="AL229" s="7">
        <f t="shared" ca="1" si="150"/>
        <v>51</v>
      </c>
      <c r="AM229" s="8">
        <f t="shared" ca="1" si="151"/>
        <v>5.9027777777777778E-4</v>
      </c>
      <c r="AN229" s="8">
        <f t="shared" ca="1" si="152"/>
        <v>0.97692129629629665</v>
      </c>
      <c r="AO229" s="7" t="s">
        <v>70</v>
      </c>
      <c r="AP229" s="1">
        <f t="shared" ca="1" si="178"/>
        <v>0</v>
      </c>
      <c r="AQ229" s="1">
        <f t="shared" ca="1" si="139"/>
        <v>2.1180555555555553E-3</v>
      </c>
      <c r="AR229">
        <f t="shared" ca="1" si="153"/>
        <v>0</v>
      </c>
      <c r="AS229" s="33">
        <f t="shared" ca="1" si="179"/>
        <v>0</v>
      </c>
      <c r="AT229" s="33">
        <f t="shared" ca="1" si="154"/>
        <v>0</v>
      </c>
      <c r="AX229">
        <f t="shared" si="180"/>
        <v>225</v>
      </c>
      <c r="AY229" s="34">
        <v>7.3457565605811873E-5</v>
      </c>
    </row>
    <row r="230" spans="1:51">
      <c r="A230" s="2">
        <f t="shared" ca="1" si="182"/>
        <v>347</v>
      </c>
      <c r="B230" s="1">
        <f t="shared" ca="1" si="140"/>
        <v>4.0162037037037041E-3</v>
      </c>
      <c r="C230" s="5">
        <f t="shared" ca="1" si="155"/>
        <v>0.9788194444444448</v>
      </c>
      <c r="D230" s="18">
        <f t="shared" ca="1" si="138"/>
        <v>0.9788194444444448</v>
      </c>
      <c r="E230" s="21">
        <f t="shared" ca="1" si="156"/>
        <v>0</v>
      </c>
      <c r="F230" s="18">
        <f t="shared" ca="1" si="157"/>
        <v>0.9788194444444448</v>
      </c>
      <c r="G230" s="17">
        <f t="shared" ca="1" si="141"/>
        <v>16</v>
      </c>
      <c r="H230" s="18">
        <f t="shared" ca="1" si="158"/>
        <v>1.8518518518518518E-4</v>
      </c>
      <c r="I230" s="18">
        <f t="shared" ca="1" si="159"/>
        <v>0.97900462962962997</v>
      </c>
      <c r="J230" s="16">
        <f t="shared" ca="1" si="160"/>
        <v>0.97900462962962997</v>
      </c>
      <c r="K230" s="23">
        <f t="shared" ca="1" si="161"/>
        <v>0</v>
      </c>
      <c r="L230" s="16">
        <f t="shared" ca="1" si="162"/>
        <v>0.97900462962962997</v>
      </c>
      <c r="M230" s="15">
        <f t="shared" ca="1" si="142"/>
        <v>24</v>
      </c>
      <c r="N230" s="16">
        <f t="shared" ca="1" si="143"/>
        <v>2.7777777777777778E-4</v>
      </c>
      <c r="O230" s="16">
        <f t="shared" ca="1" si="163"/>
        <v>0.9792824074074078</v>
      </c>
      <c r="P230" s="14">
        <f t="shared" ca="1" si="164"/>
        <v>0.9792824074074078</v>
      </c>
      <c r="Q230" s="23">
        <f t="shared" ca="1" si="165"/>
        <v>0</v>
      </c>
      <c r="R230" s="14">
        <f t="shared" ca="1" si="166"/>
        <v>0.9792824074074078</v>
      </c>
      <c r="S230" s="13">
        <f t="shared" ca="1" si="144"/>
        <v>13</v>
      </c>
      <c r="T230" s="14">
        <f t="shared" ca="1" si="145"/>
        <v>1.5046296296296297E-4</v>
      </c>
      <c r="U230" s="14">
        <f t="shared" ca="1" si="167"/>
        <v>0.97943287037037075</v>
      </c>
      <c r="V230" s="12">
        <f t="shared" ca="1" si="168"/>
        <v>0.97943287037037075</v>
      </c>
      <c r="W230" s="23">
        <f t="shared" ca="1" si="169"/>
        <v>0</v>
      </c>
      <c r="X230" s="12">
        <f t="shared" ca="1" si="170"/>
        <v>0.97943287037037075</v>
      </c>
      <c r="Y230" s="11">
        <f t="shared" ca="1" si="146"/>
        <v>24</v>
      </c>
      <c r="Z230" s="12">
        <f t="shared" ca="1" si="147"/>
        <v>2.7777777777777778E-4</v>
      </c>
      <c r="AA230" s="12">
        <f t="shared" ca="1" si="171"/>
        <v>0.97971064814814857</v>
      </c>
      <c r="AB230" s="10">
        <f t="shared" ca="1" si="172"/>
        <v>0.97971064814814857</v>
      </c>
      <c r="AC230" s="23">
        <f t="shared" ca="1" si="173"/>
        <v>0</v>
      </c>
      <c r="AD230" s="10">
        <f t="shared" ca="1" si="174"/>
        <v>0.97971064814814857</v>
      </c>
      <c r="AE230" s="9">
        <f t="shared" ca="1" si="148"/>
        <v>38</v>
      </c>
      <c r="AF230" s="10">
        <f t="shared" ca="1" si="149"/>
        <v>4.3981481481481481E-4</v>
      </c>
      <c r="AG230" s="10">
        <f t="shared" ca="1" si="175"/>
        <v>0.98015046296296338</v>
      </c>
      <c r="AH230" s="9" t="s">
        <v>69</v>
      </c>
      <c r="AI230" s="8">
        <f t="shared" ca="1" si="176"/>
        <v>0.98015046296296338</v>
      </c>
      <c r="AJ230" s="23">
        <f t="shared" ca="1" si="177"/>
        <v>0</v>
      </c>
      <c r="AK230" s="8">
        <f t="shared" ca="1" si="181"/>
        <v>0.98015046296296338</v>
      </c>
      <c r="AL230" s="7">
        <f t="shared" ca="1" si="150"/>
        <v>23</v>
      </c>
      <c r="AM230" s="8">
        <f t="shared" ca="1" si="151"/>
        <v>2.6620370370370372E-4</v>
      </c>
      <c r="AN230" s="8">
        <f t="shared" ca="1" si="152"/>
        <v>0.98041666666666705</v>
      </c>
      <c r="AO230" s="7" t="s">
        <v>74</v>
      </c>
      <c r="AP230" s="1">
        <f t="shared" ca="1" si="178"/>
        <v>0</v>
      </c>
      <c r="AQ230" s="1">
        <f t="shared" ca="1" si="139"/>
        <v>1.5972222222222223E-3</v>
      </c>
      <c r="AR230">
        <f t="shared" ca="1" si="153"/>
        <v>0</v>
      </c>
      <c r="AS230" s="33">
        <f t="shared" ca="1" si="179"/>
        <v>0</v>
      </c>
      <c r="AT230" s="33">
        <f t="shared" ca="1" si="154"/>
        <v>0</v>
      </c>
      <c r="AX230">
        <f t="shared" si="180"/>
        <v>226</v>
      </c>
      <c r="AY230" s="34">
        <v>4.7924809231344271E-5</v>
      </c>
    </row>
    <row r="231" spans="1:51">
      <c r="A231" s="2">
        <f t="shared" ca="1" si="182"/>
        <v>347</v>
      </c>
      <c r="B231" s="1">
        <f t="shared" ca="1" si="140"/>
        <v>4.0162037037037041E-3</v>
      </c>
      <c r="C231" s="5">
        <f t="shared" ca="1" si="155"/>
        <v>0.9828356481481485</v>
      </c>
      <c r="D231" s="18">
        <f t="shared" ca="1" si="138"/>
        <v>0.9828356481481485</v>
      </c>
      <c r="E231" s="21">
        <f t="shared" ca="1" si="156"/>
        <v>0</v>
      </c>
      <c r="F231" s="18">
        <f t="shared" ca="1" si="157"/>
        <v>0.9828356481481485</v>
      </c>
      <c r="G231" s="17">
        <f t="shared" ca="1" si="141"/>
        <v>11</v>
      </c>
      <c r="H231" s="18">
        <f t="shared" ca="1" si="158"/>
        <v>1.273148148148148E-4</v>
      </c>
      <c r="I231" s="18">
        <f t="shared" ca="1" si="159"/>
        <v>0.98296296296296326</v>
      </c>
      <c r="J231" s="16">
        <f t="shared" ca="1" si="160"/>
        <v>0.98296296296296326</v>
      </c>
      <c r="K231" s="23">
        <f t="shared" ca="1" si="161"/>
        <v>0</v>
      </c>
      <c r="L231" s="16">
        <f t="shared" ca="1" si="162"/>
        <v>0.98296296296296326</v>
      </c>
      <c r="M231" s="15">
        <f t="shared" ca="1" si="142"/>
        <v>29</v>
      </c>
      <c r="N231" s="16">
        <f t="shared" ca="1" si="143"/>
        <v>3.3564814814814812E-4</v>
      </c>
      <c r="O231" s="16">
        <f t="shared" ca="1" si="163"/>
        <v>0.98329861111111139</v>
      </c>
      <c r="P231" s="14">
        <f t="shared" ca="1" si="164"/>
        <v>0.98329861111111139</v>
      </c>
      <c r="Q231" s="23">
        <f t="shared" ca="1" si="165"/>
        <v>0</v>
      </c>
      <c r="R231" s="14">
        <f t="shared" ca="1" si="166"/>
        <v>0.98329861111111139</v>
      </c>
      <c r="S231" s="13">
        <f t="shared" ca="1" si="144"/>
        <v>36</v>
      </c>
      <c r="T231" s="14">
        <f t="shared" ca="1" si="145"/>
        <v>4.1666666666666669E-4</v>
      </c>
      <c r="U231" s="14">
        <f t="shared" ca="1" si="167"/>
        <v>0.98371527777777801</v>
      </c>
      <c r="V231" s="12">
        <f t="shared" ca="1" si="168"/>
        <v>0.98371527777777801</v>
      </c>
      <c r="W231" s="23">
        <f t="shared" ca="1" si="169"/>
        <v>0</v>
      </c>
      <c r="X231" s="12">
        <f t="shared" ca="1" si="170"/>
        <v>0.98371527777777801</v>
      </c>
      <c r="Y231" s="11">
        <f t="shared" ca="1" si="146"/>
        <v>26</v>
      </c>
      <c r="Z231" s="12">
        <f t="shared" ca="1" si="147"/>
        <v>3.0092592592592595E-4</v>
      </c>
      <c r="AA231" s="12">
        <f t="shared" ca="1" si="171"/>
        <v>0.98401620370370391</v>
      </c>
      <c r="AB231" s="10">
        <f t="shared" ca="1" si="172"/>
        <v>0.98401620370370391</v>
      </c>
      <c r="AC231" s="23">
        <f t="shared" ca="1" si="173"/>
        <v>0</v>
      </c>
      <c r="AD231" s="10">
        <f t="shared" ca="1" si="174"/>
        <v>0.98401620370370391</v>
      </c>
      <c r="AE231" s="9">
        <f t="shared" ca="1" si="148"/>
        <v>4</v>
      </c>
      <c r="AF231" s="10">
        <f t="shared" ca="1" si="149"/>
        <v>4.6296296296296294E-5</v>
      </c>
      <c r="AG231" s="10">
        <f t="shared" ca="1" si="175"/>
        <v>0.98406250000000017</v>
      </c>
      <c r="AH231" s="9" t="s">
        <v>73</v>
      </c>
      <c r="AI231" s="8">
        <f t="shared" ca="1" si="176"/>
        <v>0.98406250000000017</v>
      </c>
      <c r="AJ231" s="23">
        <f t="shared" ca="1" si="177"/>
        <v>0</v>
      </c>
      <c r="AK231" s="8">
        <f t="shared" ca="1" si="181"/>
        <v>0.98406250000000017</v>
      </c>
      <c r="AL231" s="7">
        <f t="shared" ca="1" si="150"/>
        <v>29</v>
      </c>
      <c r="AM231" s="8">
        <f t="shared" ca="1" si="151"/>
        <v>3.3564814814814812E-4</v>
      </c>
      <c r="AN231" s="8">
        <f t="shared" ca="1" si="152"/>
        <v>0.9843981481481483</v>
      </c>
      <c r="AO231" s="7" t="s">
        <v>74</v>
      </c>
      <c r="AP231" s="1">
        <f t="shared" ca="1" si="178"/>
        <v>0</v>
      </c>
      <c r="AQ231" s="1">
        <f t="shared" ca="1" si="139"/>
        <v>1.5625000000000001E-3</v>
      </c>
      <c r="AR231">
        <f t="shared" ca="1" si="153"/>
        <v>0</v>
      </c>
      <c r="AS231" s="33">
        <f t="shared" ca="1" si="179"/>
        <v>0</v>
      </c>
      <c r="AT231" s="33">
        <f t="shared" ca="1" si="154"/>
        <v>0</v>
      </c>
      <c r="AX231">
        <f t="shared" si="180"/>
        <v>227</v>
      </c>
      <c r="AY231" s="34">
        <v>6.4215548035342158E-5</v>
      </c>
    </row>
    <row r="232" spans="1:51">
      <c r="A232" s="2">
        <f t="shared" ca="1" si="182"/>
        <v>232</v>
      </c>
      <c r="B232" s="1">
        <f t="shared" ca="1" si="140"/>
        <v>2.685185185185185E-3</v>
      </c>
      <c r="C232" s="5">
        <f t="shared" ca="1" si="155"/>
        <v>0.98552083333333373</v>
      </c>
      <c r="D232" s="18">
        <f t="shared" ca="1" si="138"/>
        <v>0.98552083333333373</v>
      </c>
      <c r="E232" s="21">
        <f t="shared" ca="1" si="156"/>
        <v>0</v>
      </c>
      <c r="F232" s="18">
        <f t="shared" ca="1" si="157"/>
        <v>0.98552083333333373</v>
      </c>
      <c r="G232" s="17">
        <f t="shared" ca="1" si="141"/>
        <v>13</v>
      </c>
      <c r="H232" s="18">
        <f t="shared" ca="1" si="158"/>
        <v>1.5046296296296297E-4</v>
      </c>
      <c r="I232" s="18">
        <f t="shared" ca="1" si="159"/>
        <v>0.98567129629629668</v>
      </c>
      <c r="J232" s="16">
        <f t="shared" ca="1" si="160"/>
        <v>0.98567129629629668</v>
      </c>
      <c r="K232" s="23">
        <f t="shared" ca="1" si="161"/>
        <v>0</v>
      </c>
      <c r="L232" s="16">
        <f t="shared" ca="1" si="162"/>
        <v>0.98567129629629668</v>
      </c>
      <c r="M232" s="15">
        <f t="shared" ca="1" si="142"/>
        <v>17</v>
      </c>
      <c r="N232" s="16">
        <f t="shared" ca="1" si="143"/>
        <v>1.9675925925925926E-4</v>
      </c>
      <c r="O232" s="16">
        <f t="shared" ca="1" si="163"/>
        <v>0.9858680555555559</v>
      </c>
      <c r="P232" s="14">
        <f t="shared" ca="1" si="164"/>
        <v>0.9858680555555559</v>
      </c>
      <c r="Q232" s="23">
        <f t="shared" ca="1" si="165"/>
        <v>0</v>
      </c>
      <c r="R232" s="14">
        <f t="shared" ca="1" si="166"/>
        <v>0.9858680555555559</v>
      </c>
      <c r="S232" s="13">
        <f t="shared" ca="1" si="144"/>
        <v>27</v>
      </c>
      <c r="T232" s="14">
        <f t="shared" ca="1" si="145"/>
        <v>3.1250000000000001E-4</v>
      </c>
      <c r="U232" s="14">
        <f t="shared" ca="1" si="167"/>
        <v>0.98618055555555595</v>
      </c>
      <c r="V232" s="12">
        <f t="shared" ca="1" si="168"/>
        <v>0.98618055555555595</v>
      </c>
      <c r="W232" s="23">
        <f t="shared" ca="1" si="169"/>
        <v>0</v>
      </c>
      <c r="X232" s="12">
        <f t="shared" ca="1" si="170"/>
        <v>0.98618055555555595</v>
      </c>
      <c r="Y232" s="11">
        <f t="shared" ca="1" si="146"/>
        <v>30</v>
      </c>
      <c r="Z232" s="12">
        <f t="shared" ca="1" si="147"/>
        <v>3.4722222222222224E-4</v>
      </c>
      <c r="AA232" s="12">
        <f t="shared" ca="1" si="171"/>
        <v>0.98652777777777823</v>
      </c>
      <c r="AB232" s="10">
        <f t="shared" ca="1" si="172"/>
        <v>0.98652777777777823</v>
      </c>
      <c r="AC232" s="23">
        <f t="shared" ca="1" si="173"/>
        <v>0</v>
      </c>
      <c r="AD232" s="10">
        <f t="shared" ca="1" si="174"/>
        <v>0.98652777777777823</v>
      </c>
      <c r="AE232" s="9">
        <f t="shared" ca="1" si="148"/>
        <v>17</v>
      </c>
      <c r="AF232" s="10">
        <f t="shared" ca="1" si="149"/>
        <v>1.9675925925925926E-4</v>
      </c>
      <c r="AG232" s="10">
        <f t="shared" ca="1" si="175"/>
        <v>0.98672453703703744</v>
      </c>
      <c r="AH232" s="9" t="s">
        <v>73</v>
      </c>
      <c r="AI232" s="8">
        <f t="shared" ca="1" si="176"/>
        <v>0.98672453703703744</v>
      </c>
      <c r="AJ232" s="23">
        <f t="shared" ca="1" si="177"/>
        <v>0</v>
      </c>
      <c r="AK232" s="8">
        <f t="shared" ca="1" si="181"/>
        <v>0.98672453703703744</v>
      </c>
      <c r="AL232" s="7">
        <f t="shared" ca="1" si="150"/>
        <v>17</v>
      </c>
      <c r="AM232" s="8">
        <f t="shared" ca="1" si="151"/>
        <v>1.9675925925925926E-4</v>
      </c>
      <c r="AN232" s="8">
        <f t="shared" ca="1" si="152"/>
        <v>0.98692129629629666</v>
      </c>
      <c r="AO232" s="7" t="s">
        <v>74</v>
      </c>
      <c r="AP232" s="1">
        <f t="shared" ca="1" si="178"/>
        <v>0</v>
      </c>
      <c r="AQ232" s="1">
        <f t="shared" ca="1" si="139"/>
        <v>1.4004629629629632E-3</v>
      </c>
      <c r="AR232">
        <f t="shared" ca="1" si="153"/>
        <v>0</v>
      </c>
      <c r="AS232" s="33">
        <f t="shared" ca="1" si="179"/>
        <v>0</v>
      </c>
      <c r="AT232" s="33">
        <f t="shared" ca="1" si="154"/>
        <v>0</v>
      </c>
      <c r="AX232">
        <f t="shared" si="180"/>
        <v>228</v>
      </c>
      <c r="AY232" s="34">
        <v>4.6892898052693758E-5</v>
      </c>
    </row>
    <row r="233" spans="1:51">
      <c r="A233" s="2">
        <f ca="1">RANDBETWEEN($B$249,$C$249)</f>
        <v>320</v>
      </c>
      <c r="B233" s="1">
        <f t="shared" ca="1" si="140"/>
        <v>3.7037037037037038E-3</v>
      </c>
      <c r="C233" s="5">
        <f t="shared" ca="1" si="155"/>
        <v>0.98922453703703739</v>
      </c>
      <c r="D233" s="18">
        <f t="shared" ca="1" si="138"/>
        <v>0.98922453703703739</v>
      </c>
      <c r="E233" s="21">
        <f t="shared" ca="1" si="156"/>
        <v>0</v>
      </c>
      <c r="F233" s="18">
        <f t="shared" ca="1" si="157"/>
        <v>0.98922453703703739</v>
      </c>
      <c r="G233" s="17">
        <f t="shared" ca="1" si="141"/>
        <v>11</v>
      </c>
      <c r="H233" s="18">
        <f t="shared" ca="1" si="158"/>
        <v>1.273148148148148E-4</v>
      </c>
      <c r="I233" s="18">
        <f t="shared" ca="1" si="159"/>
        <v>0.98935185185185215</v>
      </c>
      <c r="J233" s="16">
        <f t="shared" ca="1" si="160"/>
        <v>0.98935185185185215</v>
      </c>
      <c r="K233" s="23">
        <f t="shared" ca="1" si="161"/>
        <v>0</v>
      </c>
      <c r="L233" s="16">
        <f t="shared" ca="1" si="162"/>
        <v>0.98935185185185215</v>
      </c>
      <c r="M233" s="15">
        <f t="shared" ca="1" si="142"/>
        <v>12</v>
      </c>
      <c r="N233" s="16">
        <f t="shared" ca="1" si="143"/>
        <v>1.3888888888888889E-4</v>
      </c>
      <c r="O233" s="16">
        <f t="shared" ca="1" si="163"/>
        <v>0.98949074074074106</v>
      </c>
      <c r="P233" s="14">
        <f t="shared" ca="1" si="164"/>
        <v>0.98949074074074106</v>
      </c>
      <c r="Q233" s="23">
        <f t="shared" ca="1" si="165"/>
        <v>0</v>
      </c>
      <c r="R233" s="14">
        <f t="shared" ca="1" si="166"/>
        <v>0.98949074074074106</v>
      </c>
      <c r="S233" s="13">
        <f t="shared" ca="1" si="144"/>
        <v>24</v>
      </c>
      <c r="T233" s="14">
        <f t="shared" ca="1" si="145"/>
        <v>2.7777777777777778E-4</v>
      </c>
      <c r="U233" s="14">
        <f t="shared" ca="1" si="167"/>
        <v>0.98976851851851888</v>
      </c>
      <c r="V233" s="12">
        <f t="shared" ca="1" si="168"/>
        <v>0.98976851851851888</v>
      </c>
      <c r="W233" s="23">
        <f t="shared" ca="1" si="169"/>
        <v>0</v>
      </c>
      <c r="X233" s="12">
        <f t="shared" ca="1" si="170"/>
        <v>0.98976851851851888</v>
      </c>
      <c r="Y233" s="11">
        <f t="shared" ca="1" si="146"/>
        <v>44</v>
      </c>
      <c r="Z233" s="12">
        <f t="shared" ca="1" si="147"/>
        <v>5.0925925925925921E-4</v>
      </c>
      <c r="AA233" s="12">
        <f t="shared" ca="1" si="171"/>
        <v>0.99027777777777815</v>
      </c>
      <c r="AB233" s="10">
        <f t="shared" ca="1" si="172"/>
        <v>0.99027777777777815</v>
      </c>
      <c r="AC233" s="23">
        <f t="shared" ca="1" si="173"/>
        <v>0</v>
      </c>
      <c r="AD233" s="10">
        <f t="shared" ca="1" si="174"/>
        <v>0.99027777777777815</v>
      </c>
      <c r="AE233" s="9">
        <f t="shared" ca="1" si="148"/>
        <v>39</v>
      </c>
      <c r="AF233" s="10">
        <f t="shared" ca="1" si="149"/>
        <v>4.5138888888888887E-4</v>
      </c>
      <c r="AG233" s="10">
        <f t="shared" ca="1" si="175"/>
        <v>0.99072916666666699</v>
      </c>
      <c r="AH233" s="9" t="s">
        <v>69</v>
      </c>
      <c r="AI233" s="8">
        <f t="shared" ca="1" si="176"/>
        <v>0.99072916666666699</v>
      </c>
      <c r="AJ233" s="23">
        <f t="shared" ca="1" si="177"/>
        <v>0</v>
      </c>
      <c r="AK233" s="8">
        <f t="shared" ca="1" si="181"/>
        <v>0.99072916666666699</v>
      </c>
      <c r="AL233" s="7">
        <f t="shared" ca="1" si="150"/>
        <v>18</v>
      </c>
      <c r="AM233" s="8">
        <f t="shared" ca="1" si="151"/>
        <v>2.0833333333333335E-4</v>
      </c>
      <c r="AN233" s="8">
        <f t="shared" ca="1" si="152"/>
        <v>0.99093750000000036</v>
      </c>
      <c r="AO233" s="7" t="s">
        <v>74</v>
      </c>
      <c r="AP233" s="1">
        <f t="shared" ca="1" si="178"/>
        <v>0</v>
      </c>
      <c r="AQ233" s="1">
        <f t="shared" ca="1" si="139"/>
        <v>1.712962962962963E-3</v>
      </c>
      <c r="AR233">
        <f t="shared" ca="1" si="153"/>
        <v>0</v>
      </c>
      <c r="AS233" s="33">
        <f t="shared" ca="1" si="179"/>
        <v>0</v>
      </c>
      <c r="AT233" s="33">
        <f t="shared" ca="1" si="154"/>
        <v>0</v>
      </c>
      <c r="AX233">
        <f t="shared" si="180"/>
        <v>229</v>
      </c>
      <c r="AY233" s="34">
        <v>3.8501511715796177E-5</v>
      </c>
    </row>
    <row r="234" spans="1:51">
      <c r="A234" s="2">
        <f t="shared" ca="1" si="182"/>
        <v>249</v>
      </c>
      <c r="B234" s="1">
        <f ca="1">A234/86400</f>
        <v>2.8819444444444444E-3</v>
      </c>
      <c r="C234" s="5">
        <f t="shared" ca="1" si="155"/>
        <v>0.99210648148148184</v>
      </c>
      <c r="D234" s="18">
        <f t="shared" ca="1" si="138"/>
        <v>0.99210648148148184</v>
      </c>
      <c r="E234" s="21">
        <f t="shared" ca="1" si="156"/>
        <v>0</v>
      </c>
      <c r="F234" s="18">
        <f t="shared" ca="1" si="157"/>
        <v>0.99210648148148184</v>
      </c>
      <c r="G234" s="17">
        <f t="shared" ca="1" si="141"/>
        <v>17</v>
      </c>
      <c r="H234" s="18">
        <f t="shared" ca="1" si="158"/>
        <v>1.9675925925925926E-4</v>
      </c>
      <c r="I234" s="18">
        <f t="shared" ca="1" si="159"/>
        <v>0.99230324074074105</v>
      </c>
      <c r="J234" s="16">
        <f t="shared" ca="1" si="160"/>
        <v>0.99230324074074105</v>
      </c>
      <c r="K234" s="23">
        <f t="shared" ca="1" si="161"/>
        <v>0</v>
      </c>
      <c r="L234" s="16">
        <f t="shared" ca="1" si="162"/>
        <v>0.99230324074074105</v>
      </c>
      <c r="M234" s="15">
        <f t="shared" ca="1" si="142"/>
        <v>20</v>
      </c>
      <c r="N234" s="16">
        <f t="shared" ca="1" si="143"/>
        <v>2.3148148148148149E-4</v>
      </c>
      <c r="O234" s="16">
        <f t="shared" ca="1" si="163"/>
        <v>0.9925347222222225</v>
      </c>
      <c r="P234" s="14">
        <f t="shared" ca="1" si="164"/>
        <v>0.9925347222222225</v>
      </c>
      <c r="Q234" s="23">
        <f t="shared" ca="1" si="165"/>
        <v>0</v>
      </c>
      <c r="R234" s="14">
        <f t="shared" ca="1" si="166"/>
        <v>0.9925347222222225</v>
      </c>
      <c r="S234" s="13">
        <f t="shared" ca="1" si="144"/>
        <v>25</v>
      </c>
      <c r="T234" s="14">
        <f t="shared" ca="1" si="145"/>
        <v>2.8935185185185184E-4</v>
      </c>
      <c r="U234" s="14">
        <f t="shared" ca="1" si="167"/>
        <v>0.99282407407407436</v>
      </c>
      <c r="V234" s="12">
        <f t="shared" ca="1" si="168"/>
        <v>0.99282407407407436</v>
      </c>
      <c r="W234" s="23">
        <f t="shared" ca="1" si="169"/>
        <v>0</v>
      </c>
      <c r="X234" s="12">
        <f t="shared" ca="1" si="170"/>
        <v>0.99282407407407436</v>
      </c>
      <c r="Y234" s="11">
        <f t="shared" ca="1" si="146"/>
        <v>42</v>
      </c>
      <c r="Z234" s="12">
        <f t="shared" ca="1" si="147"/>
        <v>4.861111111111111E-4</v>
      </c>
      <c r="AA234" s="12">
        <f t="shared" ca="1" si="171"/>
        <v>0.99331018518518543</v>
      </c>
      <c r="AB234" s="10">
        <f t="shared" ca="1" si="172"/>
        <v>0.99331018518518543</v>
      </c>
      <c r="AC234" s="23">
        <f t="shared" ca="1" si="173"/>
        <v>0</v>
      </c>
      <c r="AD234" s="10">
        <f t="shared" ca="1" si="174"/>
        <v>0.99331018518518543</v>
      </c>
      <c r="AE234" s="9">
        <f t="shared" ca="1" si="148"/>
        <v>30</v>
      </c>
      <c r="AF234" s="10">
        <f t="shared" ca="1" si="149"/>
        <v>3.4722222222222224E-4</v>
      </c>
      <c r="AG234" s="10">
        <f t="shared" ca="1" si="175"/>
        <v>0.99365740740740771</v>
      </c>
      <c r="AH234" s="9" t="s">
        <v>69</v>
      </c>
      <c r="AI234" s="8">
        <f t="shared" ca="1" si="176"/>
        <v>0.99365740740740771</v>
      </c>
      <c r="AJ234" s="23">
        <f t="shared" ca="1" si="177"/>
        <v>0</v>
      </c>
      <c r="AK234" s="8">
        <f t="shared" ca="1" si="181"/>
        <v>0.99365740740740771</v>
      </c>
      <c r="AL234" s="7">
        <f t="shared" ca="1" si="150"/>
        <v>13</v>
      </c>
      <c r="AM234" s="8">
        <f t="shared" ca="1" si="151"/>
        <v>1.5046296296296297E-4</v>
      </c>
      <c r="AN234" s="8">
        <f t="shared" ca="1" si="152"/>
        <v>0.99380787037037066</v>
      </c>
      <c r="AO234" s="7" t="s">
        <v>74</v>
      </c>
      <c r="AP234" s="1">
        <f t="shared" ca="1" si="178"/>
        <v>0</v>
      </c>
      <c r="AQ234" s="1">
        <f t="shared" ca="1" si="139"/>
        <v>1.701388888888889E-3</v>
      </c>
      <c r="AR234">
        <f t="shared" ca="1" si="153"/>
        <v>0</v>
      </c>
      <c r="AS234" s="33">
        <f t="shared" ca="1" si="179"/>
        <v>0</v>
      </c>
      <c r="AT234" s="33">
        <f t="shared" ca="1" si="154"/>
        <v>0</v>
      </c>
      <c r="AX234">
        <f t="shared" si="180"/>
        <v>230</v>
      </c>
      <c r="AY234" s="34">
        <v>3.0324074074072339E-5</v>
      </c>
    </row>
    <row r="235" spans="1:51">
      <c r="A235" s="2">
        <f t="shared" ca="1" si="182"/>
        <v>347</v>
      </c>
      <c r="B235" s="1">
        <f t="shared" ca="1" si="140"/>
        <v>4.0162037037037041E-3</v>
      </c>
      <c r="C235" s="5">
        <f t="shared" ca="1" si="155"/>
        <v>0.99612268518518554</v>
      </c>
      <c r="D235" s="18">
        <f t="shared" ca="1" si="138"/>
        <v>0.99612268518518554</v>
      </c>
      <c r="E235" s="21">
        <f t="shared" ca="1" si="156"/>
        <v>0</v>
      </c>
      <c r="F235" s="18">
        <f t="shared" ca="1" si="157"/>
        <v>0.99612268518518554</v>
      </c>
      <c r="G235" s="17">
        <f t="shared" ca="1" si="141"/>
        <v>17</v>
      </c>
      <c r="H235" s="18">
        <f t="shared" ca="1" si="158"/>
        <v>1.9675925925925926E-4</v>
      </c>
      <c r="I235" s="18">
        <f t="shared" ca="1" si="159"/>
        <v>0.99631944444444476</v>
      </c>
      <c r="J235" s="16">
        <f t="shared" ca="1" si="160"/>
        <v>0.99631944444444476</v>
      </c>
      <c r="K235" s="23">
        <f t="shared" ca="1" si="161"/>
        <v>0</v>
      </c>
      <c r="L235" s="16">
        <f t="shared" ca="1" si="162"/>
        <v>0.99631944444444476</v>
      </c>
      <c r="M235" s="15">
        <f t="shared" ca="1" si="142"/>
        <v>25</v>
      </c>
      <c r="N235" s="16">
        <f t="shared" ca="1" si="143"/>
        <v>2.8935185185185184E-4</v>
      </c>
      <c r="O235" s="16">
        <f t="shared" ca="1" si="163"/>
        <v>0.99660879629629662</v>
      </c>
      <c r="P235" s="14">
        <f t="shared" ca="1" si="164"/>
        <v>0.99660879629629662</v>
      </c>
      <c r="Q235" s="23">
        <f t="shared" ca="1" si="165"/>
        <v>0</v>
      </c>
      <c r="R235" s="14">
        <f t="shared" ca="1" si="166"/>
        <v>0.99660879629629662</v>
      </c>
      <c r="S235" s="13">
        <f t="shared" ca="1" si="144"/>
        <v>27</v>
      </c>
      <c r="T235" s="14">
        <f t="shared" ca="1" si="145"/>
        <v>3.1250000000000001E-4</v>
      </c>
      <c r="U235" s="14">
        <f t="shared" ca="1" si="167"/>
        <v>0.99692129629629667</v>
      </c>
      <c r="V235" s="12">
        <f t="shared" ca="1" si="168"/>
        <v>0.99692129629629667</v>
      </c>
      <c r="W235" s="23">
        <f t="shared" ca="1" si="169"/>
        <v>0</v>
      </c>
      <c r="X235" s="12">
        <f t="shared" ca="1" si="170"/>
        <v>0.99692129629629667</v>
      </c>
      <c r="Y235" s="11">
        <f t="shared" ca="1" si="146"/>
        <v>25</v>
      </c>
      <c r="Z235" s="12">
        <f t="shared" ca="1" si="147"/>
        <v>2.8935185185185184E-4</v>
      </c>
      <c r="AA235" s="12">
        <f t="shared" ca="1" si="171"/>
        <v>0.99721064814814853</v>
      </c>
      <c r="AB235" s="10">
        <f t="shared" ca="1" si="172"/>
        <v>0.99721064814814853</v>
      </c>
      <c r="AC235" s="23">
        <f t="shared" ca="1" si="173"/>
        <v>0</v>
      </c>
      <c r="AD235" s="10">
        <f t="shared" ca="1" si="174"/>
        <v>0.99721064814814853</v>
      </c>
      <c r="AE235" s="9">
        <f t="shared" ca="1" si="148"/>
        <v>32</v>
      </c>
      <c r="AF235" s="10">
        <f t="shared" ca="1" si="149"/>
        <v>3.7037037037037035E-4</v>
      </c>
      <c r="AG235" s="10">
        <f t="shared" ca="1" si="175"/>
        <v>0.99758101851851888</v>
      </c>
      <c r="AH235" s="9" t="s">
        <v>69</v>
      </c>
      <c r="AI235" s="8">
        <f t="shared" ca="1" si="176"/>
        <v>0.99758101851851888</v>
      </c>
      <c r="AJ235" s="23">
        <f t="shared" ca="1" si="177"/>
        <v>0</v>
      </c>
      <c r="AK235" s="8">
        <f t="shared" ca="1" si="181"/>
        <v>0.99758101851851888</v>
      </c>
      <c r="AL235" s="7">
        <f t="shared" ca="1" si="150"/>
        <v>16</v>
      </c>
      <c r="AM235" s="8">
        <f t="shared" ca="1" si="151"/>
        <v>1.8518518518518518E-4</v>
      </c>
      <c r="AN235" s="8">
        <f t="shared" ca="1" si="152"/>
        <v>0.99776620370370406</v>
      </c>
      <c r="AO235" s="7" t="s">
        <v>74</v>
      </c>
      <c r="AP235" s="1">
        <f t="shared" ca="1" si="178"/>
        <v>0</v>
      </c>
      <c r="AQ235" s="1">
        <f t="shared" ca="1" si="139"/>
        <v>1.6435185185185185E-3</v>
      </c>
      <c r="AR235">
        <f t="shared" ca="1" si="153"/>
        <v>0</v>
      </c>
      <c r="AS235" s="33">
        <f t="shared" ca="1" si="179"/>
        <v>0</v>
      </c>
      <c r="AT235" s="33">
        <f t="shared" ca="1" si="154"/>
        <v>0</v>
      </c>
      <c r="AX235">
        <f t="shared" si="180"/>
        <v>231</v>
      </c>
      <c r="AY235" s="34">
        <v>4.1713667982700923E-5</v>
      </c>
    </row>
    <row r="236" spans="1:51">
      <c r="A236" s="2">
        <f t="shared" ca="1" si="182"/>
        <v>254</v>
      </c>
      <c r="B236" s="1">
        <f t="shared" ca="1" si="140"/>
        <v>2.9398148148148148E-3</v>
      </c>
      <c r="C236" s="5">
        <f t="shared" ca="1" si="155"/>
        <v>0.99906250000000041</v>
      </c>
      <c r="D236" s="18">
        <f t="shared" ca="1" si="138"/>
        <v>0.99906250000000041</v>
      </c>
      <c r="E236" s="21">
        <f t="shared" ca="1" si="156"/>
        <v>0</v>
      </c>
      <c r="F236" s="18">
        <f t="shared" ca="1" si="157"/>
        <v>0.99906250000000041</v>
      </c>
      <c r="G236" s="17">
        <f t="shared" ca="1" si="141"/>
        <v>9</v>
      </c>
      <c r="H236" s="18">
        <f t="shared" ca="1" si="158"/>
        <v>1.0416666666666667E-4</v>
      </c>
      <c r="I236" s="18">
        <f t="shared" ca="1" si="159"/>
        <v>0.99916666666666709</v>
      </c>
      <c r="J236" s="16">
        <f t="shared" ca="1" si="160"/>
        <v>0.99916666666666709</v>
      </c>
      <c r="K236" s="23">
        <f t="shared" ca="1" si="161"/>
        <v>0</v>
      </c>
      <c r="L236" s="16">
        <f t="shared" ca="1" si="162"/>
        <v>0.99916666666666709</v>
      </c>
      <c r="M236" s="15">
        <f t="shared" ca="1" si="142"/>
        <v>22</v>
      </c>
      <c r="N236" s="16">
        <f t="shared" ca="1" si="143"/>
        <v>2.5462962962962961E-4</v>
      </c>
      <c r="O236" s="16">
        <f t="shared" ca="1" si="163"/>
        <v>0.99942129629629672</v>
      </c>
      <c r="P236" s="14">
        <f t="shared" ca="1" si="164"/>
        <v>0.99942129629629672</v>
      </c>
      <c r="Q236" s="23">
        <f t="shared" ca="1" si="165"/>
        <v>0</v>
      </c>
      <c r="R236" s="14">
        <f t="shared" ca="1" si="166"/>
        <v>0.99942129629629672</v>
      </c>
      <c r="S236" s="13">
        <f t="shared" ca="1" si="144"/>
        <v>31</v>
      </c>
      <c r="T236" s="14">
        <f t="shared" ca="1" si="145"/>
        <v>3.5879629629629629E-4</v>
      </c>
      <c r="U236" s="14">
        <f t="shared" ca="1" si="167"/>
        <v>0.99978009259259304</v>
      </c>
      <c r="V236" s="12">
        <f t="shared" ca="1" si="168"/>
        <v>0.99978009259259304</v>
      </c>
      <c r="W236" s="23">
        <f t="shared" ca="1" si="169"/>
        <v>0</v>
      </c>
      <c r="X236" s="12">
        <f t="shared" ca="1" si="170"/>
        <v>0.99978009259259304</v>
      </c>
      <c r="Y236" s="11">
        <f t="shared" ca="1" si="146"/>
        <v>23</v>
      </c>
      <c r="Z236" s="12">
        <f t="shared" ca="1" si="147"/>
        <v>2.6620370370370372E-4</v>
      </c>
      <c r="AA236" s="12">
        <f t="shared" ca="1" si="171"/>
        <v>1.0000462962962968</v>
      </c>
      <c r="AB236" s="10">
        <f t="shared" ca="1" si="172"/>
        <v>1.0000462962962968</v>
      </c>
      <c r="AC236" s="23">
        <f t="shared" ca="1" si="173"/>
        <v>0</v>
      </c>
      <c r="AD236" s="10">
        <f t="shared" ca="1" si="174"/>
        <v>1.0000462962962968</v>
      </c>
      <c r="AE236" s="9">
        <f t="shared" ca="1" si="148"/>
        <v>9</v>
      </c>
      <c r="AF236" s="10">
        <f t="shared" ca="1" si="149"/>
        <v>1.0416666666666667E-4</v>
      </c>
      <c r="AG236" s="10">
        <f t="shared" ca="1" si="175"/>
        <v>1.0001504629629634</v>
      </c>
      <c r="AH236" s="9" t="s">
        <v>73</v>
      </c>
      <c r="AI236" s="8">
        <f t="shared" ca="1" si="176"/>
        <v>1.0001504629629634</v>
      </c>
      <c r="AJ236" s="23">
        <f t="shared" ca="1" si="177"/>
        <v>0</v>
      </c>
      <c r="AK236" s="8">
        <f t="shared" ca="1" si="181"/>
        <v>1.0001504629629634</v>
      </c>
      <c r="AL236" s="7">
        <f t="shared" ca="1" si="150"/>
        <v>13</v>
      </c>
      <c r="AM236" s="8">
        <f t="shared" ca="1" si="151"/>
        <v>1.5046296296296297E-4</v>
      </c>
      <c r="AN236" s="8">
        <f t="shared" ca="1" si="152"/>
        <v>1.0003009259259263</v>
      </c>
      <c r="AO236" s="7" t="s">
        <v>74</v>
      </c>
      <c r="AP236" s="1">
        <f t="shared" ca="1" si="178"/>
        <v>0</v>
      </c>
      <c r="AQ236" s="1">
        <f t="shared" ca="1" si="139"/>
        <v>1.238425925925926E-3</v>
      </c>
      <c r="AR236">
        <f t="shared" ca="1" si="153"/>
        <v>0</v>
      </c>
      <c r="AS236" s="33">
        <f t="shared" ca="1" si="179"/>
        <v>0</v>
      </c>
      <c r="AT236" s="33">
        <f t="shared" ca="1" si="154"/>
        <v>0</v>
      </c>
      <c r="AX236">
        <f t="shared" si="180"/>
        <v>232</v>
      </c>
      <c r="AY236" s="34">
        <v>6.2915479582149631E-5</v>
      </c>
    </row>
    <row r="237" spans="1:51">
      <c r="A237" s="2">
        <f t="shared" ca="1" si="182"/>
        <v>311</v>
      </c>
      <c r="B237" s="1">
        <f t="shared" ca="1" si="140"/>
        <v>3.5995370370370369E-3</v>
      </c>
      <c r="C237" s="5">
        <f t="shared" ca="1" si="155"/>
        <v>1.0026620370370374</v>
      </c>
      <c r="D237" s="18">
        <f t="shared" ca="1" si="138"/>
        <v>1.0026620370370374</v>
      </c>
      <c r="E237" s="21">
        <f t="shared" ca="1" si="156"/>
        <v>0</v>
      </c>
      <c r="F237" s="18">
        <f t="shared" ca="1" si="157"/>
        <v>1.0026620370370374</v>
      </c>
      <c r="G237" s="17">
        <f t="shared" ca="1" si="141"/>
        <v>14</v>
      </c>
      <c r="H237" s="18">
        <f t="shared" ca="1" si="158"/>
        <v>1.6203703703703703E-4</v>
      </c>
      <c r="I237" s="18">
        <f t="shared" ca="1" si="159"/>
        <v>1.0028240740740744</v>
      </c>
      <c r="J237" s="16">
        <f t="shared" ca="1" si="160"/>
        <v>1.0028240740740744</v>
      </c>
      <c r="K237" s="23">
        <f t="shared" ca="1" si="161"/>
        <v>0</v>
      </c>
      <c r="L237" s="16">
        <f t="shared" ca="1" si="162"/>
        <v>1.0028240740740744</v>
      </c>
      <c r="M237" s="15">
        <f t="shared" ca="1" si="142"/>
        <v>24</v>
      </c>
      <c r="N237" s="16">
        <f t="shared" ca="1" si="143"/>
        <v>2.7777777777777778E-4</v>
      </c>
      <c r="O237" s="16">
        <f t="shared" ca="1" si="163"/>
        <v>1.0031018518518522</v>
      </c>
      <c r="P237" s="14">
        <f t="shared" ca="1" si="164"/>
        <v>1.0031018518518522</v>
      </c>
      <c r="Q237" s="23">
        <f t="shared" ca="1" si="165"/>
        <v>0</v>
      </c>
      <c r="R237" s="14">
        <f t="shared" ca="1" si="166"/>
        <v>1.0031018518518522</v>
      </c>
      <c r="S237" s="13">
        <f t="shared" ca="1" si="144"/>
        <v>16</v>
      </c>
      <c r="T237" s="14">
        <f t="shared" ca="1" si="145"/>
        <v>1.8518518518518518E-4</v>
      </c>
      <c r="U237" s="14">
        <f t="shared" ca="1" si="167"/>
        <v>1.0032870370370375</v>
      </c>
      <c r="V237" s="12">
        <f t="shared" ca="1" si="168"/>
        <v>1.0032870370370375</v>
      </c>
      <c r="W237" s="23">
        <f t="shared" ca="1" si="169"/>
        <v>0</v>
      </c>
      <c r="X237" s="12">
        <f t="shared" ca="1" si="170"/>
        <v>1.0032870370370375</v>
      </c>
      <c r="Y237" s="11">
        <f t="shared" ca="1" si="146"/>
        <v>22</v>
      </c>
      <c r="Z237" s="12">
        <f t="shared" ca="1" si="147"/>
        <v>2.5462962962962961E-4</v>
      </c>
      <c r="AA237" s="12">
        <f t="shared" ca="1" si="171"/>
        <v>1.003541666666667</v>
      </c>
      <c r="AB237" s="10">
        <f t="shared" ca="1" si="172"/>
        <v>1.003541666666667</v>
      </c>
      <c r="AC237" s="23">
        <f t="shared" ca="1" si="173"/>
        <v>0</v>
      </c>
      <c r="AD237" s="10">
        <f t="shared" ca="1" si="174"/>
        <v>1.003541666666667</v>
      </c>
      <c r="AE237" s="9">
        <f t="shared" ca="1" si="148"/>
        <v>28</v>
      </c>
      <c r="AF237" s="10">
        <f t="shared" ca="1" si="149"/>
        <v>3.2407407407407406E-4</v>
      </c>
      <c r="AG237" s="10">
        <f t="shared" ca="1" si="175"/>
        <v>1.003865740740741</v>
      </c>
      <c r="AH237" s="9" t="s">
        <v>69</v>
      </c>
      <c r="AI237" s="8">
        <f t="shared" ca="1" si="176"/>
        <v>1.003865740740741</v>
      </c>
      <c r="AJ237" s="23">
        <f t="shared" ca="1" si="177"/>
        <v>0</v>
      </c>
      <c r="AK237" s="8">
        <f t="shared" ca="1" si="181"/>
        <v>1.003865740740741</v>
      </c>
      <c r="AL237" s="7">
        <f t="shared" ca="1" si="150"/>
        <v>17</v>
      </c>
      <c r="AM237" s="8">
        <f t="shared" ca="1" si="151"/>
        <v>1.9675925925925926E-4</v>
      </c>
      <c r="AN237" s="8">
        <f t="shared" ca="1" si="152"/>
        <v>1.0040625000000003</v>
      </c>
      <c r="AO237" s="7" t="s">
        <v>74</v>
      </c>
      <c r="AP237" s="1">
        <f t="shared" ca="1" si="178"/>
        <v>0</v>
      </c>
      <c r="AQ237" s="1">
        <f t="shared" ca="1" si="139"/>
        <v>1.4004629629629627E-3</v>
      </c>
      <c r="AR237">
        <f t="shared" ca="1" si="153"/>
        <v>0</v>
      </c>
      <c r="AS237" s="33">
        <f t="shared" ca="1" si="179"/>
        <v>0</v>
      </c>
      <c r="AT237" s="33">
        <f t="shared" ca="1" si="154"/>
        <v>0</v>
      </c>
      <c r="AX237">
        <f t="shared" si="180"/>
        <v>233</v>
      </c>
      <c r="AY237" s="34">
        <v>5.1484674329503671E-5</v>
      </c>
    </row>
    <row r="238" spans="1:51">
      <c r="A238" s="2">
        <f t="shared" ca="1" si="182"/>
        <v>323</v>
      </c>
      <c r="B238" s="1">
        <f t="shared" ca="1" si="140"/>
        <v>3.7384259259259259E-3</v>
      </c>
      <c r="C238" s="5">
        <f t="shared" ca="1" si="155"/>
        <v>1.0064004629629633</v>
      </c>
      <c r="D238" s="18">
        <f t="shared" ca="1" si="138"/>
        <v>1.0064004629629633</v>
      </c>
      <c r="E238" s="21">
        <f t="shared" ca="1" si="156"/>
        <v>0</v>
      </c>
      <c r="F238" s="18">
        <f t="shared" ca="1" si="157"/>
        <v>1.0064004629629633</v>
      </c>
      <c r="G238" s="17">
        <f t="shared" ca="1" si="141"/>
        <v>15</v>
      </c>
      <c r="H238" s="18">
        <f t="shared" ca="1" si="158"/>
        <v>1.7361111111111112E-4</v>
      </c>
      <c r="I238" s="18">
        <f t="shared" ca="1" si="159"/>
        <v>1.0065740740740743</v>
      </c>
      <c r="J238" s="16">
        <f t="shared" ca="1" si="160"/>
        <v>1.0065740740740743</v>
      </c>
      <c r="K238" s="23">
        <f t="shared" ca="1" si="161"/>
        <v>0</v>
      </c>
      <c r="L238" s="16">
        <f t="shared" ca="1" si="162"/>
        <v>1.0065740740740743</v>
      </c>
      <c r="M238" s="15">
        <f t="shared" ca="1" si="142"/>
        <v>26</v>
      </c>
      <c r="N238" s="16">
        <f t="shared" ca="1" si="143"/>
        <v>3.0092592592592595E-4</v>
      </c>
      <c r="O238" s="16">
        <f t="shared" ca="1" si="163"/>
        <v>1.0068750000000002</v>
      </c>
      <c r="P238" s="14">
        <f t="shared" ca="1" si="164"/>
        <v>1.0068750000000002</v>
      </c>
      <c r="Q238" s="23">
        <f t="shared" ca="1" si="165"/>
        <v>0</v>
      </c>
      <c r="R238" s="14">
        <f t="shared" ca="1" si="166"/>
        <v>1.0068750000000002</v>
      </c>
      <c r="S238" s="13">
        <f t="shared" ca="1" si="144"/>
        <v>30</v>
      </c>
      <c r="T238" s="14">
        <f t="shared" ca="1" si="145"/>
        <v>3.4722222222222224E-4</v>
      </c>
      <c r="U238" s="14">
        <f t="shared" ca="1" si="167"/>
        <v>1.0072222222222225</v>
      </c>
      <c r="V238" s="12">
        <f t="shared" ca="1" si="168"/>
        <v>1.0072222222222225</v>
      </c>
      <c r="W238" s="23">
        <f t="shared" ca="1" si="169"/>
        <v>0</v>
      </c>
      <c r="X238" s="12">
        <f t="shared" ca="1" si="170"/>
        <v>1.0072222222222225</v>
      </c>
      <c r="Y238" s="11">
        <f t="shared" ca="1" si="146"/>
        <v>44</v>
      </c>
      <c r="Z238" s="12">
        <f t="shared" ca="1" si="147"/>
        <v>5.0925925925925921E-4</v>
      </c>
      <c r="AA238" s="12">
        <f t="shared" ca="1" si="171"/>
        <v>1.0077314814814817</v>
      </c>
      <c r="AB238" s="10">
        <f t="shared" ca="1" si="172"/>
        <v>1.0077314814814817</v>
      </c>
      <c r="AC238" s="23">
        <f t="shared" ca="1" si="173"/>
        <v>0</v>
      </c>
      <c r="AD238" s="10">
        <f t="shared" ca="1" si="174"/>
        <v>1.0077314814814817</v>
      </c>
      <c r="AE238" s="9">
        <f t="shared" ca="1" si="148"/>
        <v>10</v>
      </c>
      <c r="AF238" s="10">
        <f t="shared" ca="1" si="149"/>
        <v>1.1574074074074075E-4</v>
      </c>
      <c r="AG238" s="10">
        <f t="shared" ca="1" si="175"/>
        <v>1.0078472222222226</v>
      </c>
      <c r="AH238" s="9" t="s">
        <v>73</v>
      </c>
      <c r="AI238" s="8">
        <f t="shared" ca="1" si="176"/>
        <v>1.0078472222222226</v>
      </c>
      <c r="AJ238" s="23">
        <f t="shared" ca="1" si="177"/>
        <v>0</v>
      </c>
      <c r="AK238" s="8">
        <f t="shared" ca="1" si="181"/>
        <v>1.0078472222222226</v>
      </c>
      <c r="AL238" s="7">
        <f t="shared" ca="1" si="150"/>
        <v>44</v>
      </c>
      <c r="AM238" s="8">
        <f t="shared" ca="1" si="151"/>
        <v>5.0925925925925921E-4</v>
      </c>
      <c r="AN238" s="8">
        <f t="shared" ca="1" si="152"/>
        <v>1.0083564814814818</v>
      </c>
      <c r="AO238" s="7" t="s">
        <v>70</v>
      </c>
      <c r="AP238" s="1">
        <f t="shared" ca="1" si="178"/>
        <v>0</v>
      </c>
      <c r="AQ238" s="1">
        <f t="shared" ca="1" si="139"/>
        <v>1.9560185185185184E-3</v>
      </c>
      <c r="AR238">
        <f t="shared" ca="1" si="153"/>
        <v>0</v>
      </c>
      <c r="AS238" s="33">
        <f t="shared" ca="1" si="179"/>
        <v>0</v>
      </c>
      <c r="AT238" s="33">
        <f t="shared" ca="1" si="154"/>
        <v>0</v>
      </c>
      <c r="AX238">
        <f t="shared" si="180"/>
        <v>234</v>
      </c>
      <c r="AY238" s="34">
        <v>3.8658582440309675E-5</v>
      </c>
    </row>
    <row r="239" spans="1:51">
      <c r="A239" s="2">
        <f t="shared" ca="1" si="182"/>
        <v>267</v>
      </c>
      <c r="B239" s="1">
        <f t="shared" ca="1" si="140"/>
        <v>3.0902777777777777E-3</v>
      </c>
      <c r="C239" s="5">
        <f t="shared" ca="1" si="155"/>
        <v>1.009490740740741</v>
      </c>
      <c r="D239" s="18">
        <f t="shared" ca="1" si="138"/>
        <v>1.009490740740741</v>
      </c>
      <c r="E239" s="21">
        <f t="shared" ca="1" si="156"/>
        <v>0</v>
      </c>
      <c r="F239" s="18">
        <f t="shared" ca="1" si="157"/>
        <v>1.009490740740741</v>
      </c>
      <c r="G239" s="17">
        <f t="shared" ca="1" si="141"/>
        <v>17</v>
      </c>
      <c r="H239" s="18">
        <f t="shared" ca="1" si="158"/>
        <v>1.9675925925925926E-4</v>
      </c>
      <c r="I239" s="18">
        <f t="shared" ca="1" si="159"/>
        <v>1.0096875000000003</v>
      </c>
      <c r="J239" s="16">
        <f t="shared" ca="1" si="160"/>
        <v>1.0096875000000003</v>
      </c>
      <c r="K239" s="23">
        <f t="shared" ca="1" si="161"/>
        <v>0</v>
      </c>
      <c r="L239" s="16">
        <f t="shared" ca="1" si="162"/>
        <v>1.0096875000000003</v>
      </c>
      <c r="M239" s="15">
        <f t="shared" ca="1" si="142"/>
        <v>27</v>
      </c>
      <c r="N239" s="16">
        <f t="shared" ca="1" si="143"/>
        <v>3.1250000000000001E-4</v>
      </c>
      <c r="O239" s="16">
        <f t="shared" ca="1" si="163"/>
        <v>1.0100000000000002</v>
      </c>
      <c r="P239" s="14">
        <f t="shared" ca="1" si="164"/>
        <v>1.0100000000000002</v>
      </c>
      <c r="Q239" s="23">
        <f t="shared" ca="1" si="165"/>
        <v>0</v>
      </c>
      <c r="R239" s="14">
        <f t="shared" ca="1" si="166"/>
        <v>1.0100000000000002</v>
      </c>
      <c r="S239" s="13">
        <f t="shared" ca="1" si="144"/>
        <v>10</v>
      </c>
      <c r="T239" s="14">
        <f t="shared" ca="1" si="145"/>
        <v>1.1574074074074075E-4</v>
      </c>
      <c r="U239" s="14">
        <f t="shared" ca="1" si="167"/>
        <v>1.0101157407407411</v>
      </c>
      <c r="V239" s="12">
        <f t="shared" ca="1" si="168"/>
        <v>1.0101157407407411</v>
      </c>
      <c r="W239" s="23">
        <f t="shared" ca="1" si="169"/>
        <v>0</v>
      </c>
      <c r="X239" s="12">
        <f t="shared" ca="1" si="170"/>
        <v>1.0101157407407411</v>
      </c>
      <c r="Y239" s="11">
        <f t="shared" ca="1" si="146"/>
        <v>38</v>
      </c>
      <c r="Z239" s="12">
        <f t="shared" ca="1" si="147"/>
        <v>4.3981481481481481E-4</v>
      </c>
      <c r="AA239" s="12">
        <f t="shared" ca="1" si="171"/>
        <v>1.0105555555555559</v>
      </c>
      <c r="AB239" s="10">
        <f t="shared" ca="1" si="172"/>
        <v>1.0105555555555559</v>
      </c>
      <c r="AC239" s="23">
        <f t="shared" ca="1" si="173"/>
        <v>0</v>
      </c>
      <c r="AD239" s="10">
        <f t="shared" ca="1" si="174"/>
        <v>1.0105555555555559</v>
      </c>
      <c r="AE239" s="9">
        <f t="shared" ca="1" si="148"/>
        <v>48</v>
      </c>
      <c r="AF239" s="10">
        <f t="shared" ca="1" si="149"/>
        <v>5.5555555555555556E-4</v>
      </c>
      <c r="AG239" s="10">
        <f t="shared" ca="1" si="175"/>
        <v>1.0111111111111115</v>
      </c>
      <c r="AH239" s="9" t="s">
        <v>69</v>
      </c>
      <c r="AI239" s="8">
        <f t="shared" ca="1" si="176"/>
        <v>1.0111111111111115</v>
      </c>
      <c r="AJ239" s="23">
        <f t="shared" ca="1" si="177"/>
        <v>0</v>
      </c>
      <c r="AK239" s="8">
        <f t="shared" ca="1" si="181"/>
        <v>1.0111111111111115</v>
      </c>
      <c r="AL239" s="7">
        <f t="shared" ca="1" si="150"/>
        <v>45</v>
      </c>
      <c r="AM239" s="8">
        <f t="shared" ca="1" si="151"/>
        <v>5.2083333333333333E-4</v>
      </c>
      <c r="AN239" s="8">
        <f t="shared" ca="1" si="152"/>
        <v>1.0116319444444448</v>
      </c>
      <c r="AO239" s="7" t="s">
        <v>70</v>
      </c>
      <c r="AP239" s="1">
        <f t="shared" ca="1" si="178"/>
        <v>0</v>
      </c>
      <c r="AQ239" s="1">
        <f t="shared" ca="1" si="139"/>
        <v>2.1412037037037038E-3</v>
      </c>
      <c r="AR239">
        <f t="shared" ca="1" si="153"/>
        <v>0</v>
      </c>
      <c r="AS239" s="33">
        <f t="shared" ca="1" si="179"/>
        <v>0</v>
      </c>
      <c r="AT239" s="33">
        <f t="shared" ca="1" si="154"/>
        <v>0</v>
      </c>
      <c r="AU239" s="28"/>
      <c r="AX239">
        <f t="shared" si="180"/>
        <v>235</v>
      </c>
      <c r="AY239" s="34">
        <v>5.1701447640534224E-5</v>
      </c>
    </row>
    <row r="240" spans="1:51">
      <c r="A240" s="2">
        <f t="shared" ca="1" si="182"/>
        <v>324</v>
      </c>
      <c r="B240" s="1">
        <f t="shared" ca="1" si="140"/>
        <v>3.7499999999999999E-3</v>
      </c>
      <c r="C240" s="5">
        <f t="shared" ca="1" si="155"/>
        <v>1.0132407407407409</v>
      </c>
      <c r="D240" s="18">
        <f t="shared" ca="1" si="138"/>
        <v>1.0132407407407409</v>
      </c>
      <c r="E240" s="21">
        <f t="shared" ca="1" si="156"/>
        <v>0</v>
      </c>
      <c r="F240" s="18">
        <f t="shared" ca="1" si="157"/>
        <v>1.0132407407407409</v>
      </c>
      <c r="G240" s="17">
        <f t="shared" ca="1" si="141"/>
        <v>15</v>
      </c>
      <c r="H240" s="18">
        <f t="shared" ca="1" si="158"/>
        <v>1.7361111111111112E-4</v>
      </c>
      <c r="I240" s="18">
        <f t="shared" ca="1" si="159"/>
        <v>1.0134143518518519</v>
      </c>
      <c r="J240" s="16">
        <f t="shared" ca="1" si="160"/>
        <v>1.0134143518518519</v>
      </c>
      <c r="K240" s="23">
        <f t="shared" ca="1" si="161"/>
        <v>0</v>
      </c>
      <c r="L240" s="16">
        <f t="shared" ca="1" si="162"/>
        <v>1.0134143518518519</v>
      </c>
      <c r="M240" s="15">
        <f t="shared" ca="1" si="142"/>
        <v>15</v>
      </c>
      <c r="N240" s="16">
        <f t="shared" ca="1" si="143"/>
        <v>1.7361111111111112E-4</v>
      </c>
      <c r="O240" s="16">
        <f t="shared" ca="1" si="163"/>
        <v>1.0135879629629629</v>
      </c>
      <c r="P240" s="14">
        <f t="shared" ca="1" si="164"/>
        <v>1.0135879629629629</v>
      </c>
      <c r="Q240" s="23">
        <f t="shared" ca="1" si="165"/>
        <v>0</v>
      </c>
      <c r="R240" s="14">
        <f t="shared" ca="1" si="166"/>
        <v>1.0135879629629629</v>
      </c>
      <c r="S240" s="13">
        <f t="shared" ca="1" si="144"/>
        <v>34</v>
      </c>
      <c r="T240" s="14">
        <f t="shared" ca="1" si="145"/>
        <v>3.9351851851851852E-4</v>
      </c>
      <c r="U240" s="14">
        <f t="shared" ca="1" si="167"/>
        <v>1.0139814814814814</v>
      </c>
      <c r="V240" s="12">
        <f t="shared" ca="1" si="168"/>
        <v>1.0139814814814814</v>
      </c>
      <c r="W240" s="23">
        <f t="shared" ca="1" si="169"/>
        <v>0</v>
      </c>
      <c r="X240" s="12">
        <f t="shared" ca="1" si="170"/>
        <v>1.0139814814814814</v>
      </c>
      <c r="Y240" s="11">
        <f t="shared" ca="1" si="146"/>
        <v>39</v>
      </c>
      <c r="Z240" s="12">
        <f t="shared" ca="1" si="147"/>
        <v>4.5138888888888887E-4</v>
      </c>
      <c r="AA240" s="12">
        <f t="shared" ca="1" si="171"/>
        <v>1.0144328703703702</v>
      </c>
      <c r="AB240" s="10">
        <f t="shared" ca="1" si="172"/>
        <v>1.0144328703703702</v>
      </c>
      <c r="AC240" s="23">
        <f t="shared" ca="1" si="173"/>
        <v>0</v>
      </c>
      <c r="AD240" s="10">
        <f t="shared" ca="1" si="174"/>
        <v>1.0144328703703702</v>
      </c>
      <c r="AE240" s="9">
        <f t="shared" ca="1" si="148"/>
        <v>30</v>
      </c>
      <c r="AF240" s="10">
        <f t="shared" ca="1" si="149"/>
        <v>3.4722222222222224E-4</v>
      </c>
      <c r="AG240" s="10">
        <f t="shared" ca="1" si="175"/>
        <v>1.0147800925925925</v>
      </c>
      <c r="AH240" s="9" t="s">
        <v>69</v>
      </c>
      <c r="AI240" s="8">
        <f t="shared" ca="1" si="176"/>
        <v>1.0147800925925925</v>
      </c>
      <c r="AJ240" s="23">
        <f t="shared" ca="1" si="177"/>
        <v>0</v>
      </c>
      <c r="AK240" s="8">
        <f t="shared" ca="1" si="181"/>
        <v>1.0147800925925925</v>
      </c>
      <c r="AL240" s="7">
        <f t="shared" ca="1" si="150"/>
        <v>15</v>
      </c>
      <c r="AM240" s="8">
        <f t="shared" ca="1" si="151"/>
        <v>1.7361111111111112E-4</v>
      </c>
      <c r="AN240" s="8">
        <f t="shared" ca="1" si="152"/>
        <v>1.0149537037037035</v>
      </c>
      <c r="AO240" s="7" t="s">
        <v>74</v>
      </c>
      <c r="AP240" s="1">
        <f t="shared" ca="1" si="178"/>
        <v>0</v>
      </c>
      <c r="AQ240" s="1">
        <f t="shared" ca="1" si="139"/>
        <v>1.712962962962963E-3</v>
      </c>
      <c r="AR240">
        <f t="shared" ca="1" si="153"/>
        <v>0</v>
      </c>
      <c r="AS240" s="33">
        <f t="shared" ca="1" si="179"/>
        <v>0</v>
      </c>
      <c r="AT240" s="33">
        <f t="shared" ca="1" si="154"/>
        <v>0</v>
      </c>
      <c r="AU240" s="28"/>
      <c r="AX240">
        <f t="shared" si="180"/>
        <v>236</v>
      </c>
      <c r="AY240" s="34">
        <v>3.776489117983695E-5</v>
      </c>
    </row>
    <row r="241" spans="1:51">
      <c r="A241" s="2"/>
      <c r="B241" s="1"/>
      <c r="C241" s="5"/>
      <c r="D241" s="5"/>
      <c r="E241" s="27"/>
      <c r="F241" s="5"/>
      <c r="G241" s="5"/>
      <c r="H241" s="5"/>
      <c r="I241" s="5"/>
      <c r="J241" s="5"/>
      <c r="K241" s="5"/>
      <c r="L241" s="5"/>
      <c r="M241" s="4"/>
      <c r="N241" s="5"/>
      <c r="O241" s="5"/>
      <c r="P241" s="5"/>
      <c r="Q241" s="5"/>
      <c r="R241" s="5"/>
      <c r="S241" s="4"/>
      <c r="T241" s="5"/>
      <c r="U241" s="5"/>
      <c r="V241" s="5"/>
      <c r="W241" s="19"/>
      <c r="X241" s="5"/>
      <c r="Y241" s="4"/>
      <c r="Z241" s="5"/>
      <c r="AA241" s="5"/>
      <c r="AB241" s="5"/>
      <c r="AC241" s="5"/>
      <c r="AD241" s="5"/>
      <c r="AE241" s="4"/>
      <c r="AF241" s="5"/>
      <c r="AG241" s="5"/>
      <c r="AH241" s="4"/>
      <c r="AI241" s="5"/>
      <c r="AJ241" s="5"/>
      <c r="AK241" s="5"/>
      <c r="AL241" s="4"/>
      <c r="AM241" s="5"/>
      <c r="AN241" s="5"/>
      <c r="AO241" s="4"/>
      <c r="AP241" s="5"/>
      <c r="AQ241" s="5"/>
      <c r="AU241" s="28"/>
      <c r="AX241">
        <f t="shared" si="180"/>
        <v>237</v>
      </c>
      <c r="AY241" s="34">
        <v>3.0662206709326595E-5</v>
      </c>
    </row>
    <row r="242" spans="1:51">
      <c r="A242" s="2"/>
      <c r="B242" s="1"/>
      <c r="C242" s="5"/>
      <c r="D242" s="5"/>
      <c r="E242" s="29"/>
      <c r="F242" s="5" t="s">
        <v>58</v>
      </c>
      <c r="G242" s="4">
        <f ca="1">AVERAGE(G5:G241)</f>
        <v>11.766949152542374</v>
      </c>
      <c r="H242" s="5"/>
      <c r="I242" s="4"/>
      <c r="J242" s="5"/>
      <c r="K242" s="4"/>
      <c r="L242" s="4" t="s">
        <v>58</v>
      </c>
      <c r="M242" s="4">
        <f ca="1">AVERAGE(M5:M240)</f>
        <v>20.398305084745761</v>
      </c>
      <c r="N242" s="5"/>
      <c r="O242" s="4"/>
      <c r="P242" s="5"/>
      <c r="Q242" s="4"/>
      <c r="R242" s="4" t="s">
        <v>58</v>
      </c>
      <c r="S242" s="4">
        <f ca="1">AVERAGE(S5:S240)</f>
        <v>23.025423728813561</v>
      </c>
      <c r="T242" s="5"/>
      <c r="U242" s="4"/>
      <c r="V242" s="5"/>
      <c r="W242" s="19"/>
      <c r="X242" s="4" t="s">
        <v>58</v>
      </c>
      <c r="Y242" s="4">
        <f ca="1">AVERAGE(Y5:Y240)</f>
        <v>32.415254237288138</v>
      </c>
      <c r="Z242" s="5"/>
      <c r="AA242" s="4"/>
      <c r="AB242" s="5"/>
      <c r="AC242" s="4"/>
      <c r="AD242" s="4" t="s">
        <v>58</v>
      </c>
      <c r="AE242" s="4">
        <f ca="1">AVERAGE(AE5:AE240)</f>
        <v>32.262711864406782</v>
      </c>
      <c r="AF242" s="5"/>
      <c r="AG242" s="4"/>
      <c r="AH242" s="4"/>
      <c r="AI242" s="5"/>
      <c r="AJ242" s="4"/>
      <c r="AK242" s="4" t="s">
        <v>58</v>
      </c>
      <c r="AL242" s="4">
        <f ca="1">AVERAGE(AL5:AL240)</f>
        <v>22.033898305084747</v>
      </c>
      <c r="AM242" s="5"/>
      <c r="AN242" s="4"/>
      <c r="AO242" s="4"/>
      <c r="AP242" s="4"/>
      <c r="AQ242" s="5"/>
      <c r="AR242" s="4"/>
      <c r="AS242" s="4" t="s">
        <v>56</v>
      </c>
      <c r="AT242" s="5" t="s">
        <v>57</v>
      </c>
      <c r="AU242" s="28"/>
      <c r="AX242">
        <f t="shared" si="180"/>
        <v>238</v>
      </c>
      <c r="AY242" s="34">
        <v>4.3679043364970448E-5</v>
      </c>
    </row>
    <row r="243" spans="1:51">
      <c r="A243" s="2"/>
      <c r="B243" s="1"/>
      <c r="C243" s="5"/>
      <c r="D243" s="5"/>
      <c r="E243" s="27"/>
      <c r="F243" s="5" t="s">
        <v>54</v>
      </c>
      <c r="G243" s="4">
        <f ca="1">MIN(G5:G240)</f>
        <v>6</v>
      </c>
      <c r="H243" s="5"/>
      <c r="I243" s="4"/>
      <c r="J243" s="5"/>
      <c r="K243" s="5"/>
      <c r="L243" s="4" t="s">
        <v>54</v>
      </c>
      <c r="M243" s="4">
        <f ca="1">MIN(M5:M240)</f>
        <v>8</v>
      </c>
      <c r="N243" s="5"/>
      <c r="O243" s="4"/>
      <c r="P243" s="5"/>
      <c r="Q243" s="5"/>
      <c r="R243" s="4" t="s">
        <v>54</v>
      </c>
      <c r="S243" s="4">
        <f ca="1">MIN(S5:S240)</f>
        <v>10</v>
      </c>
      <c r="T243" s="5"/>
      <c r="U243" s="4"/>
      <c r="V243" s="5"/>
      <c r="W243" s="19"/>
      <c r="X243" s="4" t="s">
        <v>54</v>
      </c>
      <c r="Y243" s="4">
        <f ca="1">MIN(Y5:Y240)</f>
        <v>22</v>
      </c>
      <c r="Z243" s="5"/>
      <c r="AA243" s="4"/>
      <c r="AB243" s="5"/>
      <c r="AC243" s="5"/>
      <c r="AD243" s="4" t="s">
        <v>54</v>
      </c>
      <c r="AE243" s="4">
        <f ca="1">MIN(AE5:AE240)</f>
        <v>4</v>
      </c>
      <c r="AF243" s="5"/>
      <c r="AG243" s="4"/>
      <c r="AH243" s="4"/>
      <c r="AI243" s="5"/>
      <c r="AJ243" s="5"/>
      <c r="AK243" s="4" t="s">
        <v>54</v>
      </c>
      <c r="AL243" s="4">
        <f ca="1">MAX(AL5:AL240)</f>
        <v>52</v>
      </c>
      <c r="AM243" s="5"/>
      <c r="AN243" s="4"/>
      <c r="AO243" s="30" t="s">
        <v>58</v>
      </c>
      <c r="AP243" s="5"/>
      <c r="AQ243" s="5"/>
      <c r="AR243" s="30" t="s">
        <v>59</v>
      </c>
      <c r="AS243" s="5">
        <f ca="1">SUM(AS6:AS240)</f>
        <v>7.9050925925930882E-3</v>
      </c>
      <c r="AT243" s="5">
        <f ca="1">SUM(AT5:AT240)</f>
        <v>0.32109953703703709</v>
      </c>
      <c r="AX243">
        <f t="shared" si="180"/>
        <v>239</v>
      </c>
      <c r="AY243" s="34">
        <v>3.0805742611299243E-5</v>
      </c>
    </row>
    <row r="244" spans="1:51">
      <c r="A244" s="2"/>
      <c r="B244" s="1"/>
      <c r="C244" s="5"/>
      <c r="D244" s="4"/>
      <c r="E244" s="31"/>
      <c r="F244" s="5" t="s">
        <v>53</v>
      </c>
      <c r="G244" s="4">
        <f ca="1">MAX(G5:G240)</f>
        <v>18</v>
      </c>
      <c r="H244" s="5"/>
      <c r="I244" s="4"/>
      <c r="J244" s="5"/>
      <c r="K244" s="5"/>
      <c r="L244" s="4" t="s">
        <v>53</v>
      </c>
      <c r="M244" s="4">
        <f ca="1">MAX(M5:M240)</f>
        <v>32</v>
      </c>
      <c r="N244" s="5"/>
      <c r="O244" s="4"/>
      <c r="P244" s="5"/>
      <c r="Q244" s="4"/>
      <c r="R244" s="4" t="s">
        <v>53</v>
      </c>
      <c r="S244" s="4">
        <f ca="1">MAX(S5:S240)</f>
        <v>36</v>
      </c>
      <c r="T244" s="4"/>
      <c r="U244" s="4"/>
      <c r="V244" s="5"/>
      <c r="W244" s="19"/>
      <c r="X244" s="4" t="s">
        <v>53</v>
      </c>
      <c r="Y244" s="4">
        <f ca="1">MAX(Y5:Y240)</f>
        <v>44</v>
      </c>
      <c r="Z244" s="4"/>
      <c r="AA244" s="4"/>
      <c r="AB244" s="5"/>
      <c r="AC244" s="4"/>
      <c r="AD244" s="4" t="s">
        <v>53</v>
      </c>
      <c r="AE244" s="4">
        <f ca="1">MAX(AE5:AE240)</f>
        <v>57</v>
      </c>
      <c r="AF244" s="4"/>
      <c r="AG244" s="4"/>
      <c r="AH244" s="4"/>
      <c r="AI244" s="5"/>
      <c r="AJ244" s="4"/>
      <c r="AK244" s="4" t="s">
        <v>53</v>
      </c>
      <c r="AL244" s="4">
        <f ca="1">MIN(AL5:AL240)</f>
        <v>10</v>
      </c>
      <c r="AM244" s="4"/>
      <c r="AN244" s="4"/>
      <c r="AO244" s="30" t="s">
        <v>59</v>
      </c>
      <c r="AP244" s="5"/>
      <c r="AQ244" s="5"/>
      <c r="AR244" s="30" t="s">
        <v>58</v>
      </c>
      <c r="AS244" s="5">
        <f ca="1">AS243/COUNTIF(AR5:AR240, 1)</f>
        <v>4.0127373566462375E-5</v>
      </c>
      <c r="AT244" s="5">
        <f ca="1">AT243/COUNTIF(AR5:AR240, 1)</f>
        <v>1.6299468885128787E-3</v>
      </c>
      <c r="AX244">
        <f t="shared" si="180"/>
        <v>240</v>
      </c>
      <c r="AY244" s="34">
        <v>4.576753149088035E-5</v>
      </c>
    </row>
    <row r="245" spans="1:51">
      <c r="H245" s="28"/>
      <c r="K245" s="28"/>
      <c r="AX245">
        <f t="shared" si="180"/>
        <v>241</v>
      </c>
      <c r="AY245" s="34">
        <v>4.2262906846237815E-5</v>
      </c>
    </row>
    <row r="246" spans="1:51">
      <c r="A246" s="3"/>
      <c r="B246" s="3" t="s">
        <v>54</v>
      </c>
      <c r="C246" s="4" t="s">
        <v>53</v>
      </c>
      <c r="H246" s="28"/>
      <c r="K246" s="28"/>
      <c r="AD246" t="s">
        <v>66</v>
      </c>
      <c r="AK246" t="s">
        <v>66</v>
      </c>
      <c r="AX246">
        <f t="shared" si="180"/>
        <v>242</v>
      </c>
      <c r="AY246" s="34">
        <v>3.5557464681171185E-5</v>
      </c>
    </row>
    <row r="247" spans="1:51">
      <c r="A247" s="32" t="s">
        <v>62</v>
      </c>
      <c r="B247" s="3">
        <v>1</v>
      </c>
      <c r="C247">
        <v>205</v>
      </c>
      <c r="AD247" t="s">
        <v>69</v>
      </c>
      <c r="AE247">
        <v>25</v>
      </c>
      <c r="AF247">
        <v>57</v>
      </c>
      <c r="AK247" t="s">
        <v>70</v>
      </c>
      <c r="AL247">
        <v>25</v>
      </c>
      <c r="AM247">
        <v>52</v>
      </c>
      <c r="AX247">
        <f t="shared" si="180"/>
        <v>243</v>
      </c>
      <c r="AY247" s="34">
        <v>3.2676300037411301E-5</v>
      </c>
    </row>
    <row r="248" spans="1:51">
      <c r="A248" s="19" t="s">
        <v>67</v>
      </c>
      <c r="B248">
        <v>101</v>
      </c>
      <c r="C248">
        <v>350</v>
      </c>
      <c r="AD248" t="s">
        <v>73</v>
      </c>
      <c r="AE248">
        <v>4</v>
      </c>
      <c r="AF248">
        <v>20</v>
      </c>
      <c r="AK248" t="s">
        <v>74</v>
      </c>
      <c r="AL248">
        <v>10</v>
      </c>
      <c r="AM248">
        <v>30</v>
      </c>
      <c r="AX248">
        <f t="shared" si="180"/>
        <v>244</v>
      </c>
      <c r="AY248" s="34">
        <v>3.0139593908633309E-5</v>
      </c>
    </row>
    <row r="249" spans="1:51">
      <c r="A249" t="s">
        <v>71</v>
      </c>
      <c r="B249">
        <v>201</v>
      </c>
      <c r="C249">
        <f>440</f>
        <v>440</v>
      </c>
      <c r="AD249" t="s">
        <v>75</v>
      </c>
      <c r="AE249">
        <v>35</v>
      </c>
      <c r="AF249">
        <v>57</v>
      </c>
      <c r="AX249">
        <f t="shared" si="180"/>
        <v>245</v>
      </c>
      <c r="AY249" s="34">
        <v>3.3488437676256228E-5</v>
      </c>
    </row>
    <row r="250" spans="1:51">
      <c r="AX250">
        <f t="shared" si="180"/>
        <v>246</v>
      </c>
      <c r="AY250" s="34">
        <v>4.543683535020311E-5</v>
      </c>
    </row>
    <row r="251" spans="1:51">
      <c r="AX251">
        <f t="shared" si="180"/>
        <v>247</v>
      </c>
      <c r="AY251" s="34">
        <v>3.4663470577175849E-5</v>
      </c>
    </row>
    <row r="252" spans="1:51">
      <c r="AX252">
        <f t="shared" si="180"/>
        <v>248</v>
      </c>
      <c r="AY252" s="34">
        <v>3.2195901485239199E-5</v>
      </c>
    </row>
    <row r="253" spans="1:51">
      <c r="AX253">
        <f t="shared" si="180"/>
        <v>249</v>
      </c>
      <c r="AY253" s="34">
        <v>6.0721127531470915E-5</v>
      </c>
    </row>
    <row r="254" spans="1:51">
      <c r="AX254">
        <f t="shared" si="180"/>
        <v>250</v>
      </c>
      <c r="AY254" s="34">
        <v>5.2662037037042309E-5</v>
      </c>
    </row>
    <row r="255" spans="1:51">
      <c r="AX255">
        <f t="shared" si="180"/>
        <v>251</v>
      </c>
      <c r="AY255" s="34">
        <v>1.9723167044597942E-5</v>
      </c>
    </row>
    <row r="256" spans="1:51">
      <c r="AX256">
        <f t="shared" si="180"/>
        <v>252</v>
      </c>
      <c r="AY256" s="34">
        <v>3.9749345304903894E-5</v>
      </c>
    </row>
    <row r="257" spans="50:51">
      <c r="AX257">
        <f t="shared" si="180"/>
        <v>253</v>
      </c>
      <c r="AY257" s="34">
        <v>3.9930555555551248E-5</v>
      </c>
    </row>
    <row r="258" spans="50:51">
      <c r="AX258">
        <f t="shared" si="180"/>
        <v>254</v>
      </c>
      <c r="AY258" s="34">
        <v>4.3566001899333978E-5</v>
      </c>
    </row>
    <row r="259" spans="50:51">
      <c r="AX259">
        <f t="shared" si="180"/>
        <v>255</v>
      </c>
      <c r="AY259" s="34">
        <v>2.1054345803090209E-5</v>
      </c>
    </row>
    <row r="260" spans="50:51">
      <c r="AX260">
        <f t="shared" si="180"/>
        <v>256</v>
      </c>
      <c r="AY260" s="34">
        <v>6.5983569353665093E-5</v>
      </c>
    </row>
    <row r="261" spans="50:51">
      <c r="AX261">
        <f t="shared" si="180"/>
        <v>257</v>
      </c>
      <c r="AY261" s="34">
        <v>5.023034117861578E-5</v>
      </c>
    </row>
    <row r="262" spans="50:51">
      <c r="AX262">
        <f t="shared" si="180"/>
        <v>258</v>
      </c>
      <c r="AY262" s="34">
        <v>4.4834923307141793E-5</v>
      </c>
    </row>
    <row r="263" spans="50:51">
      <c r="AX263">
        <f t="shared" ref="AX263:AX326" si="183">AX262+1</f>
        <v>259</v>
      </c>
      <c r="AY263" s="34">
        <v>2.7384020618552971E-5</v>
      </c>
    </row>
    <row r="264" spans="50:51">
      <c r="AX264">
        <f t="shared" si="183"/>
        <v>260</v>
      </c>
      <c r="AY264" s="34">
        <v>2.833858342878899E-5</v>
      </c>
    </row>
    <row r="265" spans="50:51">
      <c r="AX265">
        <f t="shared" si="183"/>
        <v>261</v>
      </c>
      <c r="AY265" s="34">
        <v>3.2384025439585124E-5</v>
      </c>
    </row>
    <row r="266" spans="50:51">
      <c r="AX266">
        <f t="shared" si="183"/>
        <v>262</v>
      </c>
      <c r="AY266" s="34">
        <v>2.8964265773307715E-5</v>
      </c>
    </row>
    <row r="267" spans="50:51">
      <c r="AX267">
        <f t="shared" si="183"/>
        <v>263</v>
      </c>
      <c r="AY267" s="34">
        <v>2.8430674264009671E-5</v>
      </c>
    </row>
    <row r="268" spans="50:51">
      <c r="AX268">
        <f t="shared" si="183"/>
        <v>264</v>
      </c>
      <c r="AY268" s="34">
        <v>3.3319304152639331E-5</v>
      </c>
    </row>
    <row r="269" spans="50:51">
      <c r="AX269">
        <f t="shared" si="183"/>
        <v>265</v>
      </c>
      <c r="AY269" s="34">
        <v>2.9870463898242513E-5</v>
      </c>
    </row>
    <row r="270" spans="50:51">
      <c r="AX270">
        <f t="shared" si="183"/>
        <v>266</v>
      </c>
      <c r="AY270" s="34">
        <v>5.2231718898383289E-5</v>
      </c>
    </row>
    <row r="271" spans="50:51">
      <c r="AX271">
        <f t="shared" si="183"/>
        <v>267</v>
      </c>
      <c r="AY271" s="34">
        <v>5.0018611576404063E-5</v>
      </c>
    </row>
    <row r="272" spans="50:51">
      <c r="AX272">
        <f t="shared" si="183"/>
        <v>268</v>
      </c>
      <c r="AY272" s="34">
        <v>5.2604166666670448E-5</v>
      </c>
    </row>
    <row r="273" spans="50:51">
      <c r="AX273">
        <f t="shared" si="183"/>
        <v>269</v>
      </c>
      <c r="AY273" s="34">
        <v>4.0538635081782712E-5</v>
      </c>
    </row>
    <row r="274" spans="50:51">
      <c r="AX274">
        <f t="shared" si="183"/>
        <v>270</v>
      </c>
      <c r="AY274" s="34">
        <v>3.6273386788853994E-5</v>
      </c>
    </row>
    <row r="275" spans="50:51">
      <c r="AX275">
        <f t="shared" si="183"/>
        <v>271</v>
      </c>
      <c r="AY275" s="34">
        <v>4.8225308641975557E-5</v>
      </c>
    </row>
    <row r="276" spans="50:51">
      <c r="AX276">
        <f t="shared" si="183"/>
        <v>272</v>
      </c>
      <c r="AY276" s="34">
        <v>3.6213726613210898E-5</v>
      </c>
    </row>
    <row r="277" spans="50:51">
      <c r="AX277">
        <f t="shared" si="183"/>
        <v>273</v>
      </c>
      <c r="AY277" s="34">
        <v>4.7275198083661714E-5</v>
      </c>
    </row>
    <row r="278" spans="50:51">
      <c r="AX278">
        <f t="shared" si="183"/>
        <v>274</v>
      </c>
      <c r="AY278" s="34">
        <v>3.5139843451700705E-5</v>
      </c>
    </row>
    <row r="279" spans="50:51">
      <c r="AX279">
        <f t="shared" si="183"/>
        <v>275</v>
      </c>
      <c r="AY279" s="34">
        <v>3.12672747374217E-5</v>
      </c>
    </row>
    <row r="280" spans="50:51">
      <c r="AX280">
        <f t="shared" si="183"/>
        <v>276</v>
      </c>
      <c r="AY280" s="34">
        <v>4.5880816714152858E-5</v>
      </c>
    </row>
    <row r="281" spans="50:51">
      <c r="AX281">
        <f t="shared" si="183"/>
        <v>277</v>
      </c>
      <c r="AY281" s="34">
        <v>3.6265432098766733E-5</v>
      </c>
    </row>
    <row r="282" spans="50:51">
      <c r="AX282">
        <f t="shared" si="183"/>
        <v>278</v>
      </c>
      <c r="AY282" s="34">
        <v>3.8054152637483231E-5</v>
      </c>
    </row>
    <row r="283" spans="50:51">
      <c r="AX283">
        <f t="shared" si="183"/>
        <v>279</v>
      </c>
      <c r="AY283" s="34">
        <v>5.1478717523494231E-5</v>
      </c>
    </row>
    <row r="284" spans="50:51">
      <c r="AX284">
        <f t="shared" si="183"/>
        <v>280</v>
      </c>
      <c r="AY284" s="34">
        <v>2.8545384763000244E-5</v>
      </c>
    </row>
    <row r="285" spans="50:51">
      <c r="AX285">
        <f t="shared" si="183"/>
        <v>281</v>
      </c>
      <c r="AY285" s="34">
        <v>4.3460648148145873E-5</v>
      </c>
    </row>
    <row r="286" spans="50:51">
      <c r="AX286">
        <f t="shared" si="183"/>
        <v>282</v>
      </c>
      <c r="AY286" s="34">
        <v>3.2263481097680255E-5</v>
      </c>
    </row>
    <row r="287" spans="50:51">
      <c r="AX287">
        <f t="shared" si="183"/>
        <v>283</v>
      </c>
      <c r="AY287" s="34">
        <v>2.9429555183322399E-5</v>
      </c>
    </row>
    <row r="288" spans="50:51">
      <c r="AX288">
        <f t="shared" si="183"/>
        <v>284</v>
      </c>
      <c r="AY288" s="34">
        <v>6.1136321965530007E-5</v>
      </c>
    </row>
    <row r="289" spans="50:51">
      <c r="AX289">
        <f t="shared" si="183"/>
        <v>285</v>
      </c>
      <c r="AY289" s="34">
        <v>5.1729024943311379E-5</v>
      </c>
    </row>
    <row r="290" spans="50:51">
      <c r="AX290">
        <f t="shared" si="183"/>
        <v>286</v>
      </c>
      <c r="AY290" s="34">
        <v>4.6886810279669273E-5</v>
      </c>
    </row>
    <row r="291" spans="50:51">
      <c r="AX291">
        <f t="shared" si="183"/>
        <v>287</v>
      </c>
      <c r="AY291" s="34">
        <v>3.7469603441824697E-5</v>
      </c>
    </row>
    <row r="292" spans="50:51">
      <c r="AX292">
        <f t="shared" si="183"/>
        <v>288</v>
      </c>
      <c r="AY292" s="34">
        <v>4.132762813318781E-5</v>
      </c>
    </row>
    <row r="293" spans="50:51">
      <c r="AX293">
        <f t="shared" si="183"/>
        <v>289</v>
      </c>
      <c r="AY293" s="34">
        <v>3.9293981481482443E-5</v>
      </c>
    </row>
    <row r="294" spans="50:51">
      <c r="AX294">
        <f t="shared" si="183"/>
        <v>290</v>
      </c>
      <c r="AY294" s="34">
        <v>4.8998871968413192E-5</v>
      </c>
    </row>
    <row r="295" spans="50:51">
      <c r="AX295">
        <f t="shared" si="183"/>
        <v>291</v>
      </c>
      <c r="AY295" s="34">
        <v>5.8040577342048023E-5</v>
      </c>
    </row>
    <row r="296" spans="50:51">
      <c r="AX296">
        <f t="shared" si="183"/>
        <v>292</v>
      </c>
      <c r="AY296" s="34">
        <v>2.3565769377623486E-5</v>
      </c>
    </row>
    <row r="297" spans="50:51">
      <c r="AX297">
        <f t="shared" si="183"/>
        <v>293</v>
      </c>
      <c r="AY297" s="34">
        <v>5.0949789996181607E-5</v>
      </c>
    </row>
    <row r="298" spans="50:51">
      <c r="AX298">
        <f t="shared" si="183"/>
        <v>294</v>
      </c>
      <c r="AY298" s="34">
        <v>4.0625000000000798E-5</v>
      </c>
    </row>
    <row r="299" spans="50:51">
      <c r="AX299">
        <f t="shared" si="183"/>
        <v>295</v>
      </c>
      <c r="AY299" s="34">
        <v>3.8346427235314735E-5</v>
      </c>
    </row>
    <row r="300" spans="50:51">
      <c r="AX300">
        <f t="shared" si="183"/>
        <v>296</v>
      </c>
      <c r="AY300" s="34">
        <v>3.4431416340961188E-5</v>
      </c>
    </row>
    <row r="301" spans="50:51">
      <c r="AX301">
        <f t="shared" si="183"/>
        <v>297</v>
      </c>
      <c r="AY301" s="34">
        <v>4.372427983538638E-5</v>
      </c>
    </row>
    <row r="302" spans="50:51">
      <c r="AX302">
        <f t="shared" si="183"/>
        <v>298</v>
      </c>
      <c r="AY302" s="34">
        <v>2.8005661101517717E-5</v>
      </c>
    </row>
    <row r="303" spans="50:51">
      <c r="AX303">
        <f t="shared" si="183"/>
        <v>299</v>
      </c>
      <c r="AY303" s="34">
        <v>3.9047886270112821E-5</v>
      </c>
    </row>
    <row r="304" spans="50:51">
      <c r="AX304">
        <f t="shared" si="183"/>
        <v>300</v>
      </c>
      <c r="AY304" s="34">
        <v>4.5872115571066711E-5</v>
      </c>
    </row>
    <row r="305" spans="50:51">
      <c r="AX305">
        <f t="shared" si="183"/>
        <v>301</v>
      </c>
      <c r="AY305" s="34">
        <v>1.8955498866213283E-5</v>
      </c>
    </row>
    <row r="306" spans="50:51">
      <c r="AX306">
        <f t="shared" si="183"/>
        <v>302</v>
      </c>
      <c r="AY306" s="34">
        <v>4.1759724548669757E-5</v>
      </c>
    </row>
    <row r="307" spans="50:51">
      <c r="AX307">
        <f t="shared" si="183"/>
        <v>303</v>
      </c>
      <c r="AY307" s="34">
        <v>3.4781273620560899E-5</v>
      </c>
    </row>
    <row r="308" spans="50:51">
      <c r="AX308">
        <f t="shared" si="183"/>
        <v>304</v>
      </c>
      <c r="AY308" s="34">
        <v>5.9780092592588152E-5</v>
      </c>
    </row>
    <row r="309" spans="50:51">
      <c r="AX309">
        <f t="shared" si="183"/>
        <v>305</v>
      </c>
      <c r="AY309" s="34">
        <v>4.7882590712538326E-5</v>
      </c>
    </row>
    <row r="310" spans="50:51">
      <c r="AX310">
        <f t="shared" si="183"/>
        <v>306</v>
      </c>
      <c r="AY310" s="34">
        <v>5.2141203703705008E-5</v>
      </c>
    </row>
    <row r="311" spans="50:51">
      <c r="AX311">
        <f t="shared" si="183"/>
        <v>307</v>
      </c>
      <c r="AY311" s="34">
        <v>3.7746603387307601E-5</v>
      </c>
    </row>
    <row r="312" spans="50:51">
      <c r="AX312">
        <f t="shared" si="183"/>
        <v>308</v>
      </c>
      <c r="AY312" s="34">
        <v>2.0517676767678011E-5</v>
      </c>
    </row>
    <row r="313" spans="50:51">
      <c r="AX313">
        <f t="shared" si="183"/>
        <v>309</v>
      </c>
      <c r="AY313" s="34">
        <v>3.3827319587627575E-5</v>
      </c>
    </row>
    <row r="314" spans="50:51">
      <c r="AX314">
        <f t="shared" si="183"/>
        <v>310</v>
      </c>
      <c r="AY314" s="34">
        <v>2.7613273171651337E-5</v>
      </c>
    </row>
    <row r="315" spans="50:51">
      <c r="AX315">
        <f t="shared" si="183"/>
        <v>311</v>
      </c>
      <c r="AY315" s="34">
        <v>6.2041737168644497E-5</v>
      </c>
    </row>
    <row r="316" spans="50:51">
      <c r="AX316">
        <f t="shared" si="183"/>
        <v>312</v>
      </c>
      <c r="AY316" s="34">
        <v>6.5369897959181991E-5</v>
      </c>
    </row>
    <row r="317" spans="50:51">
      <c r="AX317">
        <f t="shared" si="183"/>
        <v>313</v>
      </c>
      <c r="AY317" s="34">
        <v>3.3409698358155665E-5</v>
      </c>
    </row>
    <row r="318" spans="50:51">
      <c r="AX318">
        <f t="shared" si="183"/>
        <v>314</v>
      </c>
      <c r="AY318" s="34">
        <v>2.8696544482627531E-5</v>
      </c>
    </row>
    <row r="319" spans="50:51">
      <c r="AX319">
        <f t="shared" si="183"/>
        <v>315</v>
      </c>
      <c r="AY319" s="34">
        <v>6.0325476992143838E-5</v>
      </c>
    </row>
    <row r="320" spans="50:51">
      <c r="AX320">
        <f t="shared" si="183"/>
        <v>316</v>
      </c>
      <c r="AY320" s="34">
        <v>5.0350159804475822E-5</v>
      </c>
    </row>
    <row r="321" spans="50:51">
      <c r="AX321">
        <f t="shared" si="183"/>
        <v>317</v>
      </c>
      <c r="AY321" s="34">
        <v>4.3490460157126614E-5</v>
      </c>
    </row>
    <row r="322" spans="50:51">
      <c r="AX322">
        <f t="shared" si="183"/>
        <v>318</v>
      </c>
      <c r="AY322" s="34">
        <v>3.1500572737683052E-5</v>
      </c>
    </row>
    <row r="323" spans="50:51">
      <c r="AX323">
        <f t="shared" si="183"/>
        <v>319</v>
      </c>
      <c r="AY323" s="34">
        <v>3.0805742611299243E-5</v>
      </c>
    </row>
    <row r="324" spans="50:51">
      <c r="AX324">
        <f t="shared" si="183"/>
        <v>320</v>
      </c>
      <c r="AY324" s="34">
        <v>4.0244876856552452E-5</v>
      </c>
    </row>
    <row r="325" spans="50:51">
      <c r="AX325">
        <f t="shared" si="183"/>
        <v>321</v>
      </c>
      <c r="AY325" s="34">
        <v>2.303004535147639E-5</v>
      </c>
    </row>
    <row r="326" spans="50:51">
      <c r="AX326">
        <f t="shared" si="183"/>
        <v>322</v>
      </c>
      <c r="AY326" s="34">
        <v>4.3229166666667598E-5</v>
      </c>
    </row>
    <row r="327" spans="50:51">
      <c r="AX327">
        <f t="shared" ref="AX327:AX390" si="184">AX326+1</f>
        <v>323</v>
      </c>
      <c r="AY327" s="34">
        <v>4.2007426207934281E-5</v>
      </c>
    </row>
    <row r="328" spans="50:51">
      <c r="AX328">
        <f t="shared" si="184"/>
        <v>324</v>
      </c>
      <c r="AY328" s="34">
        <v>5.8335659780386754E-5</v>
      </c>
    </row>
    <row r="329" spans="50:51">
      <c r="AX329">
        <f t="shared" si="184"/>
        <v>325</v>
      </c>
      <c r="AY329" s="34">
        <v>6.026500638569653E-5</v>
      </c>
    </row>
    <row r="330" spans="50:51">
      <c r="AX330">
        <f t="shared" si="184"/>
        <v>326</v>
      </c>
      <c r="AY330" s="34">
        <v>4.2341336311184271E-5</v>
      </c>
    </row>
    <row r="331" spans="50:51">
      <c r="AX331">
        <f t="shared" si="184"/>
        <v>327</v>
      </c>
      <c r="AY331" s="34">
        <v>6.8692129629624457E-5</v>
      </c>
    </row>
    <row r="332" spans="50:51">
      <c r="AX332">
        <f t="shared" si="184"/>
        <v>328</v>
      </c>
      <c r="AY332" s="34">
        <v>4.3241210753902328E-5</v>
      </c>
    </row>
    <row r="333" spans="50:51">
      <c r="AX333">
        <f t="shared" si="184"/>
        <v>329</v>
      </c>
      <c r="AY333" s="34">
        <v>4.1319444444441186E-5</v>
      </c>
    </row>
    <row r="334" spans="50:51">
      <c r="AX334">
        <f t="shared" si="184"/>
        <v>330</v>
      </c>
      <c r="AY334" s="34">
        <v>2.1768854346574506E-5</v>
      </c>
    </row>
    <row r="335" spans="50:51">
      <c r="AX335">
        <f t="shared" si="184"/>
        <v>331</v>
      </c>
      <c r="AY335" s="34">
        <v>3.643471277399984E-5</v>
      </c>
    </row>
    <row r="336" spans="50:51">
      <c r="AX336">
        <f t="shared" si="184"/>
        <v>332</v>
      </c>
      <c r="AY336" s="34">
        <v>2.4007609094242297E-5</v>
      </c>
    </row>
    <row r="337" spans="50:51">
      <c r="AX337">
        <f t="shared" si="184"/>
        <v>333</v>
      </c>
      <c r="AY337" s="34">
        <v>5.5062797946462041E-5</v>
      </c>
    </row>
    <row r="338" spans="50:51">
      <c r="AX338">
        <f t="shared" si="184"/>
        <v>334</v>
      </c>
      <c r="AY338" s="34">
        <v>4.4072705710637254E-5</v>
      </c>
    </row>
    <row r="339" spans="50:51">
      <c r="AX339">
        <f t="shared" si="184"/>
        <v>335</v>
      </c>
      <c r="AY339" s="34">
        <v>4.9468885128786456E-5</v>
      </c>
    </row>
    <row r="340" spans="50:51">
      <c r="AX340">
        <f t="shared" si="184"/>
        <v>336</v>
      </c>
      <c r="AY340" s="34">
        <v>4.8913549227616997E-5</v>
      </c>
    </row>
    <row r="341" spans="50:51">
      <c r="AX341">
        <f t="shared" si="184"/>
        <v>337</v>
      </c>
      <c r="AY341" s="34">
        <v>3.6641239685278424E-5</v>
      </c>
    </row>
    <row r="342" spans="50:51">
      <c r="AX342">
        <f t="shared" si="184"/>
        <v>338</v>
      </c>
      <c r="AY342" s="34">
        <v>2.8642910587356238E-5</v>
      </c>
    </row>
    <row r="343" spans="50:51">
      <c r="AX343">
        <f t="shared" si="184"/>
        <v>339</v>
      </c>
      <c r="AY343" s="34">
        <v>3.984040573236906E-5</v>
      </c>
    </row>
    <row r="344" spans="50:51">
      <c r="AX344">
        <f t="shared" si="184"/>
        <v>340</v>
      </c>
      <c r="AY344" s="34">
        <v>4.3862773029441241E-5</v>
      </c>
    </row>
    <row r="345" spans="50:51">
      <c r="AX345">
        <f t="shared" si="184"/>
        <v>341</v>
      </c>
      <c r="AY345" s="34">
        <v>3.7483549539386104E-5</v>
      </c>
    </row>
    <row r="346" spans="50:51">
      <c r="AX346">
        <f t="shared" si="184"/>
        <v>342</v>
      </c>
      <c r="AY346" s="34">
        <v>5.6089743589742966E-5</v>
      </c>
    </row>
    <row r="347" spans="50:51">
      <c r="AX347">
        <f t="shared" si="184"/>
        <v>343</v>
      </c>
      <c r="AY347" s="34">
        <v>4.7004913076342575E-5</v>
      </c>
    </row>
    <row r="348" spans="50:51">
      <c r="AX348">
        <f t="shared" si="184"/>
        <v>344</v>
      </c>
      <c r="AY348" s="34">
        <v>6.1053240740739084E-5</v>
      </c>
    </row>
    <row r="349" spans="50:51">
      <c r="AX349">
        <f t="shared" si="184"/>
        <v>345</v>
      </c>
      <c r="AY349" s="34">
        <v>4.7661443494771658E-5</v>
      </c>
    </row>
    <row r="350" spans="50:51">
      <c r="AX350">
        <f t="shared" si="184"/>
        <v>346</v>
      </c>
      <c r="AY350" s="34">
        <v>5.8449074074073402E-5</v>
      </c>
    </row>
    <row r="351" spans="50:51">
      <c r="AX351">
        <f t="shared" si="184"/>
        <v>347</v>
      </c>
      <c r="AY351" s="34">
        <v>3.560349689791251E-5</v>
      </c>
    </row>
    <row r="352" spans="50:51">
      <c r="AX352">
        <f t="shared" si="184"/>
        <v>348</v>
      </c>
      <c r="AY352" s="34">
        <v>5.2430555555555428E-5</v>
      </c>
    </row>
    <row r="353" spans="50:51">
      <c r="AX353">
        <f t="shared" si="184"/>
        <v>349</v>
      </c>
      <c r="AY353" s="34">
        <v>6.4156796390301918E-5</v>
      </c>
    </row>
    <row r="354" spans="50:51">
      <c r="AX354">
        <f t="shared" si="184"/>
        <v>350</v>
      </c>
      <c r="AY354" s="34">
        <v>3.8383408919126562E-5</v>
      </c>
    </row>
    <row r="355" spans="50:51">
      <c r="AX355">
        <f t="shared" si="184"/>
        <v>351</v>
      </c>
      <c r="AY355" s="34">
        <v>2.2911942554798559E-5</v>
      </c>
    </row>
    <row r="356" spans="50:51">
      <c r="AX356">
        <f t="shared" si="184"/>
        <v>352</v>
      </c>
      <c r="AY356" s="34">
        <v>3.4426965230546097E-5</v>
      </c>
    </row>
    <row r="357" spans="50:51">
      <c r="AX357">
        <f t="shared" si="184"/>
        <v>353</v>
      </c>
      <c r="AY357" s="34">
        <v>5.1620370370371596E-5</v>
      </c>
    </row>
    <row r="358" spans="50:51">
      <c r="AX358">
        <f t="shared" si="184"/>
        <v>354</v>
      </c>
      <c r="AY358" s="34">
        <v>5.1388888888892481E-5</v>
      </c>
    </row>
    <row r="359" spans="50:51">
      <c r="AX359">
        <f t="shared" si="184"/>
        <v>355</v>
      </c>
      <c r="AY359" s="34">
        <v>5.8165627362052095E-5</v>
      </c>
    </row>
    <row r="360" spans="50:51">
      <c r="AX360">
        <f t="shared" si="184"/>
        <v>356</v>
      </c>
      <c r="AY360" s="34">
        <v>3.6410108024690788E-5</v>
      </c>
    </row>
    <row r="361" spans="50:51">
      <c r="AX361">
        <f t="shared" si="184"/>
        <v>357</v>
      </c>
      <c r="AY361" s="34">
        <v>3.4431416340966487E-5</v>
      </c>
    </row>
    <row r="362" spans="50:51">
      <c r="AX362">
        <f t="shared" si="184"/>
        <v>358</v>
      </c>
      <c r="AY362" s="34">
        <v>6.7575713734565647E-5</v>
      </c>
    </row>
    <row r="363" spans="50:51">
      <c r="AX363">
        <f t="shared" si="184"/>
        <v>359</v>
      </c>
      <c r="AY363" s="34">
        <v>5.2488425925931449E-5</v>
      </c>
    </row>
    <row r="364" spans="50:51">
      <c r="AX364">
        <f t="shared" si="184"/>
        <v>360</v>
      </c>
      <c r="AY364" s="34">
        <v>2.442738791422819E-5</v>
      </c>
    </row>
    <row r="365" spans="50:51">
      <c r="AX365">
        <f t="shared" si="184"/>
        <v>361</v>
      </c>
      <c r="AY365" s="34">
        <v>4.8967236467236153E-5</v>
      </c>
    </row>
    <row r="366" spans="50:51">
      <c r="AX366">
        <f t="shared" si="184"/>
        <v>362</v>
      </c>
      <c r="AY366" s="34">
        <v>3.3622685185186188E-5</v>
      </c>
    </row>
    <row r="367" spans="50:51">
      <c r="AX367">
        <f t="shared" si="184"/>
        <v>363</v>
      </c>
      <c r="AY367" s="34">
        <v>3.2500935278714302E-5</v>
      </c>
    </row>
    <row r="368" spans="50:51">
      <c r="AX368">
        <f t="shared" si="184"/>
        <v>364</v>
      </c>
      <c r="AY368" s="34">
        <v>5.2910052910055142E-5</v>
      </c>
    </row>
    <row r="369" spans="50:51">
      <c r="AX369">
        <f t="shared" si="184"/>
        <v>365</v>
      </c>
      <c r="AY369" s="34">
        <v>4.3432005237555432E-5</v>
      </c>
    </row>
    <row r="370" spans="50:51">
      <c r="AX370">
        <f t="shared" si="184"/>
        <v>366</v>
      </c>
      <c r="AY370" s="34">
        <v>3.1152109821268733E-5</v>
      </c>
    </row>
    <row r="371" spans="50:51">
      <c r="AX371">
        <f t="shared" si="184"/>
        <v>367</v>
      </c>
      <c r="AY371" s="34">
        <v>2.2852891156461342E-5</v>
      </c>
    </row>
    <row r="372" spans="50:51">
      <c r="AX372">
        <f t="shared" si="184"/>
        <v>368</v>
      </c>
      <c r="AY372" s="34">
        <v>4.3107520786089985E-5</v>
      </c>
    </row>
    <row r="373" spans="50:51">
      <c r="AX373">
        <f t="shared" si="184"/>
        <v>369</v>
      </c>
      <c r="AY373" s="34">
        <v>4.0716999050334385E-5</v>
      </c>
    </row>
    <row r="374" spans="50:51">
      <c r="AX374">
        <f t="shared" si="184"/>
        <v>370</v>
      </c>
      <c r="AY374" s="34">
        <v>3.4781576448245513E-5</v>
      </c>
    </row>
    <row r="375" spans="50:51">
      <c r="AX375">
        <f t="shared" si="184"/>
        <v>371</v>
      </c>
      <c r="AY375" s="34">
        <v>6.4319605675331143E-5</v>
      </c>
    </row>
    <row r="376" spans="50:51">
      <c r="AX376">
        <f t="shared" si="184"/>
        <v>372</v>
      </c>
      <c r="AY376" s="34">
        <v>4.4484193789751441E-5</v>
      </c>
    </row>
    <row r="377" spans="50:51">
      <c r="AX377">
        <f t="shared" si="184"/>
        <v>373</v>
      </c>
      <c r="AY377" s="34">
        <v>2.7421652421653009E-5</v>
      </c>
    </row>
    <row r="378" spans="50:51">
      <c r="AX378">
        <f t="shared" si="184"/>
        <v>374</v>
      </c>
      <c r="AY378" s="34">
        <v>5.5213057445200907E-5</v>
      </c>
    </row>
    <row r="379" spans="50:51">
      <c r="AX379">
        <f t="shared" si="184"/>
        <v>375</v>
      </c>
      <c r="AY379" s="34">
        <v>3.9443983784781369E-5</v>
      </c>
    </row>
    <row r="380" spans="50:51">
      <c r="AX380">
        <f t="shared" si="184"/>
        <v>376</v>
      </c>
      <c r="AY380" s="34">
        <v>3.3966126930949576E-5</v>
      </c>
    </row>
    <row r="381" spans="50:51">
      <c r="AX381">
        <f t="shared" si="184"/>
        <v>377</v>
      </c>
      <c r="AY381" s="34">
        <v>4.275810784878255E-5</v>
      </c>
    </row>
    <row r="382" spans="50:51">
      <c r="AX382">
        <f t="shared" si="184"/>
        <v>378</v>
      </c>
      <c r="AY382" s="34">
        <v>2.9224537037039201E-5</v>
      </c>
    </row>
    <row r="383" spans="50:51">
      <c r="AX383">
        <f t="shared" si="184"/>
        <v>379</v>
      </c>
      <c r="AY383" s="34">
        <v>4.7106481481483941E-5</v>
      </c>
    </row>
    <row r="384" spans="50:51">
      <c r="AX384">
        <f t="shared" si="184"/>
        <v>380</v>
      </c>
      <c r="AY384" s="34">
        <v>5.5483963344787321E-5</v>
      </c>
    </row>
    <row r="385" spans="50:51">
      <c r="AX385">
        <f t="shared" si="184"/>
        <v>381</v>
      </c>
      <c r="AY385" s="34">
        <v>3.2941595441601728E-5</v>
      </c>
    </row>
    <row r="386" spans="50:51">
      <c r="AX386">
        <f t="shared" si="184"/>
        <v>382</v>
      </c>
      <c r="AY386" s="34">
        <v>1.7214231998496865E-5</v>
      </c>
    </row>
    <row r="387" spans="50:51">
      <c r="AX387">
        <f t="shared" si="184"/>
        <v>383</v>
      </c>
      <c r="AY387" s="34">
        <v>5.9039468761696196E-5</v>
      </c>
    </row>
    <row r="388" spans="50:51">
      <c r="AX388">
        <f t="shared" si="184"/>
        <v>384</v>
      </c>
      <c r="AY388" s="34">
        <v>5.6151448478184343E-5</v>
      </c>
    </row>
    <row r="389" spans="50:51">
      <c r="AX389">
        <f t="shared" si="184"/>
        <v>385</v>
      </c>
      <c r="AY389" s="34">
        <v>4.1948961156277383E-5</v>
      </c>
    </row>
    <row r="390" spans="50:51">
      <c r="AX390">
        <f t="shared" si="184"/>
        <v>386</v>
      </c>
      <c r="AY390" s="34">
        <v>3.2064909297054051E-5</v>
      </c>
    </row>
    <row r="391" spans="50:51">
      <c r="AX391">
        <f t="shared" ref="AX391:AX454" si="185">AX390+1</f>
        <v>387</v>
      </c>
      <c r="AY391" s="34">
        <v>4.5482039828775216E-5</v>
      </c>
    </row>
    <row r="392" spans="50:51">
      <c r="AX392">
        <f t="shared" si="185"/>
        <v>388</v>
      </c>
      <c r="AY392" s="34">
        <v>3.7189791314155565E-5</v>
      </c>
    </row>
    <row r="393" spans="50:51">
      <c r="AX393">
        <f t="shared" si="185"/>
        <v>389</v>
      </c>
      <c r="AY393" s="34">
        <v>4.5384054004742916E-5</v>
      </c>
    </row>
    <row r="394" spans="50:51">
      <c r="AX394">
        <f t="shared" si="185"/>
        <v>390</v>
      </c>
      <c r="AY394" s="34">
        <v>3.5194633408921412E-5</v>
      </c>
    </row>
    <row r="395" spans="50:51">
      <c r="AX395">
        <f t="shared" si="185"/>
        <v>391</v>
      </c>
      <c r="AY395" s="34">
        <v>4.2103647014355328E-5</v>
      </c>
    </row>
    <row r="396" spans="50:51">
      <c r="AX396">
        <f t="shared" si="185"/>
        <v>392</v>
      </c>
      <c r="AY396" s="34">
        <v>3.868019573977951E-5</v>
      </c>
    </row>
    <row r="397" spans="50:51">
      <c r="AX397">
        <f t="shared" si="185"/>
        <v>393</v>
      </c>
      <c r="AY397" s="34">
        <v>4.0363856318636591E-5</v>
      </c>
    </row>
    <row r="398" spans="50:51">
      <c r="AX398">
        <f t="shared" si="185"/>
        <v>394</v>
      </c>
      <c r="AY398" s="34">
        <v>3.930485053581579E-5</v>
      </c>
    </row>
    <row r="399" spans="50:51">
      <c r="AX399">
        <f t="shared" si="185"/>
        <v>395</v>
      </c>
      <c r="AY399" s="34">
        <v>3.2964902074848282E-5</v>
      </c>
    </row>
    <row r="400" spans="50:51">
      <c r="AX400">
        <f t="shared" si="185"/>
        <v>396</v>
      </c>
      <c r="AY400" s="34">
        <v>5.1968738540522888E-5</v>
      </c>
    </row>
    <row r="401" spans="50:51">
      <c r="AX401">
        <f t="shared" si="185"/>
        <v>397</v>
      </c>
      <c r="AY401" s="34">
        <v>8.5294654260173802E-5</v>
      </c>
    </row>
    <row r="402" spans="50:51">
      <c r="AX402">
        <f t="shared" si="185"/>
        <v>398</v>
      </c>
      <c r="AY402" s="34">
        <v>5.1478717523492578E-5</v>
      </c>
    </row>
    <row r="403" spans="50:51">
      <c r="AX403">
        <f t="shared" si="185"/>
        <v>399</v>
      </c>
      <c r="AY403" s="34">
        <v>3.1220322886987129E-5</v>
      </c>
    </row>
    <row r="404" spans="50:51">
      <c r="AX404">
        <f t="shared" si="185"/>
        <v>400</v>
      </c>
      <c r="AY404" s="34">
        <v>3.2744742229665462E-5</v>
      </c>
    </row>
    <row r="405" spans="50:51">
      <c r="AX405">
        <f t="shared" si="185"/>
        <v>401</v>
      </c>
      <c r="AY405" s="34">
        <v>5.1172682835122969E-5</v>
      </c>
    </row>
    <row r="406" spans="50:51">
      <c r="AX406">
        <f t="shared" si="185"/>
        <v>402</v>
      </c>
      <c r="AY406" s="34">
        <v>2.7970679012346195E-5</v>
      </c>
    </row>
    <row r="407" spans="50:51">
      <c r="AX407">
        <f t="shared" si="185"/>
        <v>403</v>
      </c>
      <c r="AY407" s="34">
        <v>3.003472222222553E-5</v>
      </c>
    </row>
    <row r="408" spans="50:51">
      <c r="AX408">
        <f t="shared" si="185"/>
        <v>404</v>
      </c>
      <c r="AY408" s="34">
        <v>5.8162644968196346E-5</v>
      </c>
    </row>
    <row r="409" spans="50:51">
      <c r="AX409">
        <f t="shared" si="185"/>
        <v>405</v>
      </c>
      <c r="AY409" s="34">
        <v>4.9474668969489607E-5</v>
      </c>
    </row>
    <row r="410" spans="50:51">
      <c r="AX410">
        <f t="shared" si="185"/>
        <v>406</v>
      </c>
      <c r="AY410" s="34">
        <v>4.8784722222224577E-5</v>
      </c>
    </row>
    <row r="411" spans="50:51">
      <c r="AX411">
        <f t="shared" si="185"/>
        <v>407</v>
      </c>
      <c r="AY411" s="34">
        <v>3.4369712351946157E-5</v>
      </c>
    </row>
    <row r="412" spans="50:51">
      <c r="AX412">
        <f t="shared" si="185"/>
        <v>408</v>
      </c>
      <c r="AY412" s="34">
        <v>3.9178240740738999E-5</v>
      </c>
    </row>
    <row r="413" spans="50:51">
      <c r="AX413">
        <f t="shared" si="185"/>
        <v>409</v>
      </c>
      <c r="AY413" s="34">
        <v>3.1932573599239943E-5</v>
      </c>
    </row>
    <row r="414" spans="50:51">
      <c r="AX414">
        <f t="shared" si="185"/>
        <v>410</v>
      </c>
      <c r="AY414" s="34">
        <v>2.6967005076141274E-5</v>
      </c>
    </row>
    <row r="415" spans="50:51">
      <c r="AX415">
        <f t="shared" si="185"/>
        <v>411</v>
      </c>
      <c r="AY415" s="34">
        <v>2.9963338973492841E-5</v>
      </c>
    </row>
    <row r="416" spans="50:51">
      <c r="AX416">
        <f t="shared" si="185"/>
        <v>412</v>
      </c>
      <c r="AY416" s="34">
        <v>3.6670918367343889E-5</v>
      </c>
    </row>
    <row r="417" spans="50:51">
      <c r="AX417">
        <f t="shared" si="185"/>
        <v>413</v>
      </c>
      <c r="AY417" s="34">
        <v>7.0876288659787727E-5</v>
      </c>
    </row>
    <row r="418" spans="50:51">
      <c r="AX418">
        <f t="shared" si="185"/>
        <v>414</v>
      </c>
      <c r="AY418" s="34">
        <v>4.5049857549854629E-5</v>
      </c>
    </row>
    <row r="419" spans="50:51">
      <c r="AX419">
        <f t="shared" si="185"/>
        <v>415</v>
      </c>
      <c r="AY419" s="34">
        <v>4.7765087422450221E-5</v>
      </c>
    </row>
    <row r="420" spans="50:51">
      <c r="AX420">
        <f t="shared" si="185"/>
        <v>416</v>
      </c>
      <c r="AY420" s="34">
        <v>2.4414062500000635E-5</v>
      </c>
    </row>
    <row r="421" spans="50:51">
      <c r="AX421">
        <f t="shared" si="185"/>
        <v>417</v>
      </c>
      <c r="AY421" s="34">
        <v>3.4842785493826148E-5</v>
      </c>
    </row>
    <row r="422" spans="50:51">
      <c r="AX422">
        <f t="shared" si="185"/>
        <v>418</v>
      </c>
      <c r="AY422" s="34">
        <v>3.9983164983170395E-5</v>
      </c>
    </row>
    <row r="423" spans="50:51">
      <c r="AX423">
        <f t="shared" si="185"/>
        <v>419</v>
      </c>
      <c r="AY423" s="34">
        <v>3.436971235195151E-5</v>
      </c>
    </row>
    <row r="424" spans="50:51">
      <c r="AX424">
        <f t="shared" si="185"/>
        <v>420</v>
      </c>
      <c r="AY424" s="34">
        <v>5.4012345679010478E-5</v>
      </c>
    </row>
    <row r="425" spans="50:51">
      <c r="AX425">
        <f t="shared" si="185"/>
        <v>421</v>
      </c>
      <c r="AY425" s="34">
        <v>3.4782191517943458E-5</v>
      </c>
    </row>
    <row r="426" spans="50:51">
      <c r="AX426">
        <f t="shared" si="185"/>
        <v>422</v>
      </c>
      <c r="AY426" s="34">
        <v>3.6467057509772038E-5</v>
      </c>
    </row>
    <row r="427" spans="50:51">
      <c r="AX427">
        <f t="shared" si="185"/>
        <v>423</v>
      </c>
      <c r="AY427" s="34">
        <v>2.7999906472129615E-5</v>
      </c>
    </row>
    <row r="428" spans="50:51">
      <c r="AX428">
        <f t="shared" si="185"/>
        <v>424</v>
      </c>
      <c r="AY428" s="34">
        <v>3.0352418745273929E-5</v>
      </c>
    </row>
    <row r="429" spans="50:51">
      <c r="AX429">
        <f t="shared" si="185"/>
        <v>425</v>
      </c>
      <c r="AY429" s="34">
        <v>5.2255225522555478E-5</v>
      </c>
    </row>
    <row r="430" spans="50:51">
      <c r="AX430">
        <f t="shared" si="185"/>
        <v>426</v>
      </c>
      <c r="AY430" s="34">
        <v>6.5411054994385091E-5</v>
      </c>
    </row>
    <row r="431" spans="50:51">
      <c r="AX431">
        <f t="shared" si="185"/>
        <v>427</v>
      </c>
      <c r="AY431" s="34">
        <v>4.2629262926292149E-5</v>
      </c>
    </row>
    <row r="432" spans="50:51">
      <c r="AX432">
        <f t="shared" si="185"/>
        <v>428</v>
      </c>
      <c r="AY432" s="34">
        <v>5.250095456281224E-5</v>
      </c>
    </row>
    <row r="433" spans="50:51">
      <c r="AX433">
        <f t="shared" si="185"/>
        <v>429</v>
      </c>
      <c r="AY433" s="34">
        <v>4.3374129079579573E-5</v>
      </c>
    </row>
    <row r="434" spans="50:51">
      <c r="AX434">
        <f t="shared" si="185"/>
        <v>430</v>
      </c>
      <c r="AY434" s="34">
        <v>3.8342830009500203E-5</v>
      </c>
    </row>
    <row r="435" spans="50:51">
      <c r="AX435">
        <f t="shared" si="185"/>
        <v>431</v>
      </c>
      <c r="AY435" s="34">
        <v>3.3217592592591768E-5</v>
      </c>
    </row>
    <row r="436" spans="50:51">
      <c r="AX436">
        <f t="shared" si="185"/>
        <v>432</v>
      </c>
      <c r="AY436" s="34">
        <v>4.9338965253916172E-5</v>
      </c>
    </row>
    <row r="437" spans="50:51">
      <c r="AX437">
        <f t="shared" si="185"/>
        <v>433</v>
      </c>
      <c r="AY437" s="34">
        <v>3.6691008018326757E-5</v>
      </c>
    </row>
    <row r="438" spans="50:51">
      <c r="AX438">
        <f t="shared" si="185"/>
        <v>434</v>
      </c>
      <c r="AY438" s="34">
        <v>2.7581997420306506E-5</v>
      </c>
    </row>
    <row r="439" spans="50:51">
      <c r="AX439">
        <f t="shared" si="185"/>
        <v>435</v>
      </c>
      <c r="AY439" s="34">
        <v>2.6946818613486455E-5</v>
      </c>
    </row>
    <row r="440" spans="50:51">
      <c r="AX440">
        <f t="shared" si="185"/>
        <v>436</v>
      </c>
      <c r="AY440" s="34">
        <v>4.2060423825888597E-5</v>
      </c>
    </row>
    <row r="441" spans="50:51">
      <c r="AX441">
        <f t="shared" si="185"/>
        <v>437</v>
      </c>
      <c r="AY441" s="34">
        <v>1.5988927071399601E-5</v>
      </c>
    </row>
    <row r="442" spans="50:51">
      <c r="AX442">
        <f t="shared" si="185"/>
        <v>438</v>
      </c>
      <c r="AY442" s="34">
        <v>4.3313287514317486E-5</v>
      </c>
    </row>
    <row r="443" spans="50:51">
      <c r="AX443">
        <f t="shared" si="185"/>
        <v>439</v>
      </c>
      <c r="AY443" s="34">
        <v>5.6192129629631939E-5</v>
      </c>
    </row>
    <row r="444" spans="50:51">
      <c r="AX444">
        <f t="shared" si="185"/>
        <v>440</v>
      </c>
      <c r="AY444" s="34">
        <v>4.5249395123766618E-5</v>
      </c>
    </row>
    <row r="445" spans="50:51">
      <c r="AX445">
        <f t="shared" si="185"/>
        <v>441</v>
      </c>
      <c r="AY445" s="34">
        <v>4.3652472269220687E-5</v>
      </c>
    </row>
    <row r="446" spans="50:51">
      <c r="AX446">
        <f t="shared" si="185"/>
        <v>442</v>
      </c>
      <c r="AY446" s="34">
        <v>3.3275462962964984E-5</v>
      </c>
    </row>
    <row r="447" spans="50:51">
      <c r="AX447">
        <f t="shared" si="185"/>
        <v>443</v>
      </c>
      <c r="AY447" s="34">
        <v>2.4572649572651135E-5</v>
      </c>
    </row>
    <row r="448" spans="50:51">
      <c r="AX448">
        <f t="shared" si="185"/>
        <v>444</v>
      </c>
      <c r="AY448" s="34">
        <v>3.9807800224466945E-5</v>
      </c>
    </row>
    <row r="449" spans="50:51">
      <c r="AX449">
        <f t="shared" si="185"/>
        <v>445</v>
      </c>
      <c r="AY449" s="34">
        <v>2.9493325813118737E-5</v>
      </c>
    </row>
    <row r="450" spans="50:51">
      <c r="AX450">
        <f t="shared" si="185"/>
        <v>446</v>
      </c>
      <c r="AY450" s="34">
        <v>4.4004982139503874E-5</v>
      </c>
    </row>
    <row r="451" spans="50:51">
      <c r="AX451">
        <f t="shared" si="185"/>
        <v>447</v>
      </c>
      <c r="AY451" s="34">
        <v>4.6701388888886194E-5</v>
      </c>
    </row>
    <row r="452" spans="50:51">
      <c r="AX452">
        <f t="shared" si="185"/>
        <v>448</v>
      </c>
      <c r="AY452" s="34">
        <v>5.624185743531999E-5</v>
      </c>
    </row>
    <row r="453" spans="50:51">
      <c r="AX453">
        <f t="shared" si="185"/>
        <v>449</v>
      </c>
      <c r="AY453" s="34">
        <v>6.7610927759446671E-5</v>
      </c>
    </row>
    <row r="454" spans="50:51">
      <c r="AX454">
        <f t="shared" si="185"/>
        <v>450</v>
      </c>
      <c r="AY454" s="34">
        <v>3.4839725512312089E-5</v>
      </c>
    </row>
    <row r="455" spans="50:51">
      <c r="AX455">
        <f t="shared" ref="AX455:AX518" si="186">AX454+1</f>
        <v>451</v>
      </c>
      <c r="AY455" s="34">
        <v>3.8941936728391413E-5</v>
      </c>
    </row>
    <row r="456" spans="50:51">
      <c r="AX456">
        <f t="shared" si="186"/>
        <v>452</v>
      </c>
      <c r="AY456" s="34">
        <v>3.0068728522337465E-5</v>
      </c>
    </row>
    <row r="457" spans="50:51">
      <c r="AX457">
        <f t="shared" si="186"/>
        <v>453</v>
      </c>
      <c r="AY457" s="34">
        <v>4.130240646738003E-5</v>
      </c>
    </row>
    <row r="458" spans="50:51">
      <c r="AX458">
        <f t="shared" si="186"/>
        <v>454</v>
      </c>
      <c r="AY458" s="34">
        <v>3.524831649831612E-5</v>
      </c>
    </row>
    <row r="459" spans="50:51">
      <c r="AX459">
        <f t="shared" si="186"/>
        <v>455</v>
      </c>
      <c r="AY459" s="34">
        <v>3.5779751833050722E-5</v>
      </c>
    </row>
    <row r="460" spans="50:51">
      <c r="AX460">
        <f t="shared" si="186"/>
        <v>456</v>
      </c>
      <c r="AY460" s="34">
        <v>6.9503798670466054E-5</v>
      </c>
    </row>
    <row r="461" spans="50:51">
      <c r="AX461">
        <f t="shared" si="186"/>
        <v>457</v>
      </c>
      <c r="AY461" s="34">
        <v>5.9390198279084861E-5</v>
      </c>
    </row>
    <row r="462" spans="50:51">
      <c r="AX462">
        <f t="shared" si="186"/>
        <v>458</v>
      </c>
      <c r="AY462" s="34">
        <v>5.0774706867673768E-5</v>
      </c>
    </row>
    <row r="463" spans="50:51">
      <c r="AX463">
        <f t="shared" si="186"/>
        <v>459</v>
      </c>
      <c r="AY463" s="34">
        <v>3.4249811035527085E-5</v>
      </c>
    </row>
    <row r="464" spans="50:51">
      <c r="AX464">
        <f t="shared" si="186"/>
        <v>460</v>
      </c>
      <c r="AY464" s="34">
        <v>5.2083333333332869E-5</v>
      </c>
    </row>
    <row r="465" spans="50:51">
      <c r="AX465">
        <f t="shared" si="186"/>
        <v>461</v>
      </c>
      <c r="AY465" s="34">
        <v>6.3252314814815909E-5</v>
      </c>
    </row>
    <row r="466" spans="50:51">
      <c r="AX466">
        <f t="shared" si="186"/>
        <v>462</v>
      </c>
      <c r="AY466" s="34">
        <v>3.172588832487242E-5</v>
      </c>
    </row>
    <row r="467" spans="50:51">
      <c r="AX467">
        <f t="shared" si="186"/>
        <v>463</v>
      </c>
      <c r="AY467" s="34">
        <v>3.9826685660019431E-5</v>
      </c>
    </row>
    <row r="468" spans="50:51">
      <c r="AX468">
        <f t="shared" si="186"/>
        <v>464</v>
      </c>
      <c r="AY468" s="34">
        <v>3.0293367346938414E-5</v>
      </c>
    </row>
    <row r="469" spans="50:51">
      <c r="AX469">
        <f t="shared" si="186"/>
        <v>465</v>
      </c>
      <c r="AY469" s="34">
        <v>4.2573981016192035E-5</v>
      </c>
    </row>
    <row r="470" spans="50:51">
      <c r="AX470">
        <f t="shared" si="186"/>
        <v>466</v>
      </c>
      <c r="AY470" s="34">
        <v>2.9112339380197771E-5</v>
      </c>
    </row>
    <row r="471" spans="50:51">
      <c r="AX471">
        <f t="shared" si="186"/>
        <v>467</v>
      </c>
      <c r="AY471" s="34">
        <v>5.9650997150998219E-5</v>
      </c>
    </row>
    <row r="472" spans="50:51">
      <c r="AX472">
        <f t="shared" si="186"/>
        <v>468</v>
      </c>
      <c r="AY472" s="34">
        <v>3.8851665736086292E-5</v>
      </c>
    </row>
    <row r="473" spans="50:51">
      <c r="AX473">
        <f t="shared" si="186"/>
        <v>469</v>
      </c>
      <c r="AY473" s="34">
        <v>4.4181237074641523E-5</v>
      </c>
    </row>
    <row r="474" spans="50:51">
      <c r="AX474">
        <f t="shared" si="186"/>
        <v>470</v>
      </c>
      <c r="AY474" s="34">
        <v>3.8229517396184994E-5</v>
      </c>
    </row>
    <row r="475" spans="50:51">
      <c r="AX475">
        <f t="shared" si="186"/>
        <v>471</v>
      </c>
      <c r="AY475" s="34">
        <v>4.1956018518519159E-5</v>
      </c>
    </row>
    <row r="476" spans="50:51">
      <c r="AX476">
        <f t="shared" si="186"/>
        <v>472</v>
      </c>
      <c r="AY476" s="34">
        <v>6.4641203703703638E-5</v>
      </c>
    </row>
    <row r="477" spans="50:51">
      <c r="AX477">
        <f t="shared" si="186"/>
        <v>473</v>
      </c>
      <c r="AY477" s="34">
        <v>2.8311965811967959E-5</v>
      </c>
    </row>
    <row r="478" spans="50:51">
      <c r="AX478">
        <f t="shared" si="186"/>
        <v>474</v>
      </c>
      <c r="AY478" s="34">
        <v>4.3006204173721334E-5</v>
      </c>
    </row>
    <row r="479" spans="50:51">
      <c r="AX479">
        <f t="shared" si="186"/>
        <v>475</v>
      </c>
      <c r="AY479" s="34">
        <v>4.6414399092970693E-5</v>
      </c>
    </row>
    <row r="480" spans="50:51">
      <c r="AX480">
        <f t="shared" si="186"/>
        <v>476</v>
      </c>
      <c r="AY480" s="34">
        <v>4.5885034780973524E-5</v>
      </c>
    </row>
    <row r="481" spans="50:51">
      <c r="AX481">
        <f t="shared" si="186"/>
        <v>477</v>
      </c>
      <c r="AY481" s="34">
        <v>2.9407596371884417E-5</v>
      </c>
    </row>
    <row r="482" spans="50:51">
      <c r="AX482">
        <f t="shared" si="186"/>
        <v>478</v>
      </c>
      <c r="AY482" s="34">
        <v>3.3605940966344889E-5</v>
      </c>
    </row>
    <row r="483" spans="50:51">
      <c r="AX483">
        <f t="shared" si="186"/>
        <v>479</v>
      </c>
      <c r="AY483" s="34">
        <v>2.6790750141004475E-5</v>
      </c>
    </row>
    <row r="484" spans="50:51">
      <c r="AX484">
        <f t="shared" si="186"/>
        <v>480</v>
      </c>
      <c r="AY484" s="34">
        <v>4.8473597359736954E-5</v>
      </c>
    </row>
    <row r="485" spans="50:51">
      <c r="AX485">
        <f t="shared" si="186"/>
        <v>481</v>
      </c>
      <c r="AY485" s="34">
        <v>3.2360166288740985E-5</v>
      </c>
    </row>
    <row r="486" spans="50:51">
      <c r="AX486">
        <f t="shared" si="186"/>
        <v>482</v>
      </c>
      <c r="AY486" s="34">
        <v>4.3193967163038735E-5</v>
      </c>
    </row>
    <row r="487" spans="50:51">
      <c r="AX487">
        <f t="shared" si="186"/>
        <v>483</v>
      </c>
      <c r="AY487" s="34">
        <v>5.2083333333336427E-5</v>
      </c>
    </row>
    <row r="488" spans="50:51">
      <c r="AX488">
        <f t="shared" si="186"/>
        <v>484</v>
      </c>
      <c r="AY488" s="34">
        <v>3.8904932159883054E-5</v>
      </c>
    </row>
    <row r="489" spans="50:51">
      <c r="AX489">
        <f t="shared" si="186"/>
        <v>485</v>
      </c>
      <c r="AY489" s="34">
        <v>3.5921608136639561E-5</v>
      </c>
    </row>
    <row r="490" spans="50:51">
      <c r="AX490">
        <f t="shared" si="186"/>
        <v>486</v>
      </c>
      <c r="AY490" s="34">
        <v>2.1367521367519867E-5</v>
      </c>
    </row>
    <row r="491" spans="50:51">
      <c r="AX491">
        <f t="shared" si="186"/>
        <v>487</v>
      </c>
      <c r="AY491" s="34">
        <v>4.8658352229778968E-5</v>
      </c>
    </row>
    <row r="492" spans="50:51">
      <c r="AX492">
        <f t="shared" si="186"/>
        <v>488</v>
      </c>
      <c r="AY492" s="34">
        <v>4.7793440206374622E-5</v>
      </c>
    </row>
    <row r="493" spans="50:51">
      <c r="AX493">
        <f t="shared" si="186"/>
        <v>489</v>
      </c>
      <c r="AY493" s="34">
        <v>4.6179386457163979E-5</v>
      </c>
    </row>
    <row r="494" spans="50:51">
      <c r="AX494">
        <f t="shared" si="186"/>
        <v>490</v>
      </c>
      <c r="AY494" s="34">
        <v>4.1785375118706917E-5</v>
      </c>
    </row>
    <row r="495" spans="50:51">
      <c r="AX495">
        <f t="shared" si="186"/>
        <v>491</v>
      </c>
      <c r="AY495" s="34">
        <v>3.4958427815570851E-5</v>
      </c>
    </row>
    <row r="496" spans="50:51">
      <c r="AX496">
        <f t="shared" si="186"/>
        <v>492</v>
      </c>
      <c r="AY496" s="34">
        <v>4.9130763416481797E-5</v>
      </c>
    </row>
    <row r="497" spans="50:51">
      <c r="AX497">
        <f t="shared" si="186"/>
        <v>493</v>
      </c>
      <c r="AY497" s="34">
        <v>4.4804791905305314E-5</v>
      </c>
    </row>
    <row r="498" spans="50:51">
      <c r="AX498">
        <f t="shared" si="186"/>
        <v>494</v>
      </c>
      <c r="AY498" s="34">
        <v>3.4892429193897345E-5</v>
      </c>
    </row>
    <row r="499" spans="50:51">
      <c r="AX499">
        <f t="shared" si="186"/>
        <v>495</v>
      </c>
      <c r="AY499" s="34">
        <v>2.9885295743502742E-5</v>
      </c>
    </row>
    <row r="500" spans="50:51">
      <c r="AX500">
        <f t="shared" si="186"/>
        <v>496</v>
      </c>
      <c r="AY500" s="34">
        <v>2.8409090909085817E-5</v>
      </c>
    </row>
    <row r="501" spans="50:51">
      <c r="AX501">
        <f t="shared" si="186"/>
        <v>497</v>
      </c>
      <c r="AY501" s="34">
        <v>4.350455983621916E-5</v>
      </c>
    </row>
    <row r="502" spans="50:51">
      <c r="AX502">
        <f t="shared" si="186"/>
        <v>498</v>
      </c>
      <c r="AY502" s="34">
        <v>2.4074074074078299E-5</v>
      </c>
    </row>
    <row r="503" spans="50:51">
      <c r="AX503">
        <f t="shared" si="186"/>
        <v>499</v>
      </c>
      <c r="AY503" s="34">
        <v>4.558767951624712E-5</v>
      </c>
    </row>
    <row r="504" spans="50:51">
      <c r="AX504">
        <f t="shared" si="186"/>
        <v>500</v>
      </c>
      <c r="AY504" s="34">
        <v>4.5428240740744972E-5</v>
      </c>
    </row>
    <row r="505" spans="50:51">
      <c r="AX505">
        <f t="shared" si="186"/>
        <v>501</v>
      </c>
      <c r="AY505" s="34">
        <v>3.9328231292518904E-5</v>
      </c>
    </row>
    <row r="506" spans="50:51">
      <c r="AX506">
        <f t="shared" si="186"/>
        <v>502</v>
      </c>
      <c r="AY506" s="34">
        <v>3.3664692611390212E-5</v>
      </c>
    </row>
    <row r="507" spans="50:51">
      <c r="AX507">
        <f t="shared" si="186"/>
        <v>503</v>
      </c>
      <c r="AY507" s="34">
        <v>6.6154352321866713E-5</v>
      </c>
    </row>
    <row r="508" spans="50:51">
      <c r="AX508">
        <f t="shared" si="186"/>
        <v>504</v>
      </c>
      <c r="AY508" s="34">
        <v>5.7121798415328823E-5</v>
      </c>
    </row>
    <row r="509" spans="50:51">
      <c r="AX509">
        <f t="shared" si="186"/>
        <v>505</v>
      </c>
      <c r="AY509" s="34">
        <v>2.656639800422388E-5</v>
      </c>
    </row>
    <row r="510" spans="50:51">
      <c r="AX510">
        <f t="shared" si="186"/>
        <v>506</v>
      </c>
      <c r="AY510" s="34">
        <v>4.6939300411522588E-5</v>
      </c>
    </row>
    <row r="511" spans="50:51">
      <c r="AX511">
        <f t="shared" si="186"/>
        <v>507</v>
      </c>
      <c r="AY511" s="34">
        <v>5.7227366255145786E-5</v>
      </c>
    </row>
    <row r="512" spans="50:51">
      <c r="AX512">
        <f t="shared" si="186"/>
        <v>508</v>
      </c>
      <c r="AY512" s="34">
        <v>5.7578095772539777E-5</v>
      </c>
    </row>
    <row r="513" spans="50:51">
      <c r="AX513">
        <f t="shared" si="186"/>
        <v>509</v>
      </c>
      <c r="AY513" s="34">
        <v>3.0824829931972513E-5</v>
      </c>
    </row>
    <row r="514" spans="50:51">
      <c r="AX514">
        <f t="shared" si="186"/>
        <v>510</v>
      </c>
      <c r="AY514" s="34">
        <v>6.3686783229930903E-5</v>
      </c>
    </row>
    <row r="515" spans="50:51">
      <c r="AX515">
        <f t="shared" si="186"/>
        <v>511</v>
      </c>
      <c r="AY515" s="34">
        <v>3.0389363722697441E-5</v>
      </c>
    </row>
    <row r="516" spans="50:51">
      <c r="AX516">
        <f t="shared" si="186"/>
        <v>512</v>
      </c>
      <c r="AY516" s="34">
        <v>3.0396558174340517E-5</v>
      </c>
    </row>
    <row r="517" spans="50:51">
      <c r="AX517">
        <f t="shared" si="186"/>
        <v>513</v>
      </c>
      <c r="AY517" s="34">
        <v>6.3310185185186943E-5</v>
      </c>
    </row>
    <row r="518" spans="50:51">
      <c r="AX518">
        <f t="shared" si="186"/>
        <v>514</v>
      </c>
      <c r="AY518" s="34">
        <v>4.8448259817605663E-5</v>
      </c>
    </row>
    <row r="519" spans="50:51">
      <c r="AX519">
        <f t="shared" ref="AX519:AX582" si="187">AX518+1</f>
        <v>515</v>
      </c>
      <c r="AY519" s="34">
        <v>4.2829949238576922E-5</v>
      </c>
    </row>
    <row r="520" spans="50:51">
      <c r="AX520">
        <f t="shared" si="187"/>
        <v>516</v>
      </c>
      <c r="AY520" s="34">
        <v>3.0592778708353944E-5</v>
      </c>
    </row>
    <row r="521" spans="50:51">
      <c r="AX521">
        <f t="shared" si="187"/>
        <v>517</v>
      </c>
      <c r="AY521" s="34">
        <v>4.321375395496358E-5</v>
      </c>
    </row>
    <row r="522" spans="50:51">
      <c r="AX522">
        <f t="shared" si="187"/>
        <v>518</v>
      </c>
      <c r="AY522" s="34">
        <v>4.3129261101897386E-5</v>
      </c>
    </row>
    <row r="523" spans="50:51">
      <c r="AX523">
        <f t="shared" si="187"/>
        <v>519</v>
      </c>
      <c r="AY523" s="34">
        <v>3.2395475372275117E-5</v>
      </c>
    </row>
    <row r="524" spans="50:51">
      <c r="AX524">
        <f t="shared" si="187"/>
        <v>520</v>
      </c>
      <c r="AY524" s="34">
        <v>6.3513451262211517E-5</v>
      </c>
    </row>
    <row r="525" spans="50:51">
      <c r="AX525">
        <f t="shared" si="187"/>
        <v>521</v>
      </c>
      <c r="AY525" s="34">
        <v>5.2868509212732164E-5</v>
      </c>
    </row>
    <row r="526" spans="50:51">
      <c r="AX526">
        <f t="shared" si="187"/>
        <v>522</v>
      </c>
      <c r="AY526" s="34">
        <v>5.0095866068082573E-5</v>
      </c>
    </row>
    <row r="527" spans="50:51">
      <c r="AX527">
        <f t="shared" si="187"/>
        <v>523</v>
      </c>
      <c r="AY527" s="34">
        <v>4.4288548752836859E-5</v>
      </c>
    </row>
    <row r="528" spans="50:51">
      <c r="AX528">
        <f t="shared" si="187"/>
        <v>524</v>
      </c>
      <c r="AY528" s="34">
        <v>5.4856288580248359E-5</v>
      </c>
    </row>
    <row r="529" spans="50:51">
      <c r="AX529">
        <f t="shared" si="187"/>
        <v>525</v>
      </c>
      <c r="AY529" s="34">
        <v>5.645197893972461E-5</v>
      </c>
    </row>
    <row r="530" spans="50:51">
      <c r="AX530">
        <f t="shared" si="187"/>
        <v>526</v>
      </c>
      <c r="AY530" s="34">
        <v>4.3671248568154885E-5</v>
      </c>
    </row>
    <row r="531" spans="50:51">
      <c r="AX531">
        <f t="shared" si="187"/>
        <v>527</v>
      </c>
      <c r="AY531" s="34">
        <v>3.8561147781444063E-5</v>
      </c>
    </row>
    <row r="532" spans="50:51">
      <c r="AX532">
        <f t="shared" si="187"/>
        <v>528</v>
      </c>
      <c r="AY532" s="34">
        <v>5.3170238766687486E-5</v>
      </c>
    </row>
    <row r="533" spans="50:51">
      <c r="AX533">
        <f t="shared" si="187"/>
        <v>529</v>
      </c>
      <c r="AY533" s="34">
        <v>4.3064955818763269E-5</v>
      </c>
    </row>
    <row r="534" spans="50:51">
      <c r="AX534">
        <f t="shared" si="187"/>
        <v>530</v>
      </c>
      <c r="AY534" s="34">
        <v>2.1961063627731829E-5</v>
      </c>
    </row>
    <row r="535" spans="50:51">
      <c r="AX535">
        <f t="shared" si="187"/>
        <v>531</v>
      </c>
      <c r="AY535" s="34">
        <v>4.4218898385563237E-5</v>
      </c>
    </row>
    <row r="536" spans="50:51">
      <c r="AX536">
        <f t="shared" si="187"/>
        <v>532</v>
      </c>
      <c r="AY536" s="34">
        <v>3.2946002933624338E-5</v>
      </c>
    </row>
    <row r="537" spans="50:51">
      <c r="AX537">
        <f t="shared" si="187"/>
        <v>533</v>
      </c>
      <c r="AY537" s="34">
        <v>5.7752867080280702E-5</v>
      </c>
    </row>
    <row r="538" spans="50:51">
      <c r="AX538">
        <f t="shared" si="187"/>
        <v>534</v>
      </c>
      <c r="AY538" s="34">
        <v>2.8935185185183289E-5</v>
      </c>
    </row>
    <row r="539" spans="50:51">
      <c r="AX539">
        <f t="shared" si="187"/>
        <v>535</v>
      </c>
      <c r="AY539" s="34">
        <v>3.3404382104877247E-5</v>
      </c>
    </row>
    <row r="540" spans="50:51">
      <c r="AX540">
        <f t="shared" si="187"/>
        <v>536</v>
      </c>
      <c r="AY540" s="34">
        <v>3.4085648148150239E-5</v>
      </c>
    </row>
    <row r="541" spans="50:51">
      <c r="AX541">
        <f t="shared" si="187"/>
        <v>537</v>
      </c>
      <c r="AY541" s="34">
        <v>4.4776468387584631E-5</v>
      </c>
    </row>
    <row r="542" spans="50:51">
      <c r="AX542">
        <f t="shared" si="187"/>
        <v>538</v>
      </c>
      <c r="AY542" s="34">
        <v>3.8301832760599917E-5</v>
      </c>
    </row>
    <row r="543" spans="50:51">
      <c r="AX543">
        <f t="shared" si="187"/>
        <v>539</v>
      </c>
      <c r="AY543" s="34">
        <v>2.460952113729781E-5</v>
      </c>
    </row>
    <row r="544" spans="50:51">
      <c r="AX544">
        <f t="shared" si="187"/>
        <v>540</v>
      </c>
      <c r="AY544" s="34">
        <v>3.4128679962013983E-5</v>
      </c>
    </row>
    <row r="545" spans="50:51">
      <c r="AX545">
        <f t="shared" si="187"/>
        <v>541</v>
      </c>
      <c r="AY545" s="34">
        <v>3.6689814814816199E-5</v>
      </c>
    </row>
    <row r="546" spans="50:51">
      <c r="AX546">
        <f t="shared" si="187"/>
        <v>542</v>
      </c>
      <c r="AY546" s="34">
        <v>4.1429249762584352E-5</v>
      </c>
    </row>
    <row r="547" spans="50:51">
      <c r="AX547">
        <f t="shared" si="187"/>
        <v>543</v>
      </c>
      <c r="AY547" s="34">
        <v>3.3370934386167839E-5</v>
      </c>
    </row>
    <row r="548" spans="50:51">
      <c r="AX548">
        <f t="shared" si="187"/>
        <v>544</v>
      </c>
      <c r="AY548" s="34">
        <v>3.068335262345484E-5</v>
      </c>
    </row>
    <row r="549" spans="50:51">
      <c r="AX549">
        <f t="shared" si="187"/>
        <v>545</v>
      </c>
      <c r="AY549" s="34">
        <v>5.8672533920060789E-5</v>
      </c>
    </row>
    <row r="550" spans="50:51">
      <c r="AX550">
        <f t="shared" si="187"/>
        <v>546</v>
      </c>
      <c r="AY550" s="34">
        <v>5.5402801278436942E-5</v>
      </c>
    </row>
    <row r="551" spans="50:51">
      <c r="AX551">
        <f t="shared" si="187"/>
        <v>547</v>
      </c>
      <c r="AY551" s="34">
        <v>4.2092776856457753E-5</v>
      </c>
    </row>
    <row r="552" spans="50:51">
      <c r="AX552">
        <f t="shared" si="187"/>
        <v>548</v>
      </c>
      <c r="AY552" s="34">
        <v>4.5428240740740534E-5</v>
      </c>
    </row>
    <row r="553" spans="50:51">
      <c r="AX553">
        <f t="shared" si="187"/>
        <v>549</v>
      </c>
      <c r="AY553" s="34">
        <v>3.6443494776831149E-5</v>
      </c>
    </row>
    <row r="554" spans="50:51">
      <c r="AX554">
        <f t="shared" si="187"/>
        <v>550</v>
      </c>
      <c r="AY554" s="34">
        <v>2.9025139128768979E-5</v>
      </c>
    </row>
    <row r="555" spans="50:51">
      <c r="AX555">
        <f t="shared" si="187"/>
        <v>551</v>
      </c>
      <c r="AY555" s="34">
        <v>3.9457070707072106E-5</v>
      </c>
    </row>
    <row r="556" spans="50:51">
      <c r="AX556">
        <f t="shared" si="187"/>
        <v>552</v>
      </c>
      <c r="AY556" s="34">
        <v>4.5887111859329663E-5</v>
      </c>
    </row>
    <row r="557" spans="50:51">
      <c r="AX557">
        <f t="shared" si="187"/>
        <v>553</v>
      </c>
      <c r="AY557" s="34">
        <v>4.7828159041390114E-5</v>
      </c>
    </row>
    <row r="558" spans="50:51">
      <c r="AX558">
        <f t="shared" si="187"/>
        <v>554</v>
      </c>
      <c r="AY558" s="34">
        <v>4.2573981016187847E-5</v>
      </c>
    </row>
    <row r="559" spans="50:51">
      <c r="AX559">
        <f t="shared" si="187"/>
        <v>555</v>
      </c>
      <c r="AY559" s="34">
        <v>4.897171040387598E-5</v>
      </c>
    </row>
    <row r="560" spans="50:51">
      <c r="AX560">
        <f t="shared" si="187"/>
        <v>556</v>
      </c>
      <c r="AY560" s="34">
        <v>5.2893518518515867E-5</v>
      </c>
    </row>
    <row r="561" spans="50:51">
      <c r="AX561">
        <f t="shared" si="187"/>
        <v>557</v>
      </c>
      <c r="AY561" s="34">
        <v>4.1152263374482402E-5</v>
      </c>
    </row>
    <row r="562" spans="50:51">
      <c r="AX562">
        <f t="shared" si="187"/>
        <v>558</v>
      </c>
      <c r="AY562" s="34">
        <v>1.549333725259727E-5</v>
      </c>
    </row>
    <row r="563" spans="50:51">
      <c r="AX563">
        <f t="shared" si="187"/>
        <v>559</v>
      </c>
      <c r="AY563" s="34">
        <v>4.2145997007109193E-5</v>
      </c>
    </row>
    <row r="564" spans="50:51">
      <c r="AX564">
        <f t="shared" si="187"/>
        <v>560</v>
      </c>
      <c r="AY564" s="34">
        <v>3.9011092310582155E-5</v>
      </c>
    </row>
    <row r="565" spans="50:51">
      <c r="AX565">
        <f t="shared" si="187"/>
        <v>561</v>
      </c>
      <c r="AY565" s="34">
        <v>2.6797117314359237E-5</v>
      </c>
    </row>
    <row r="566" spans="50:51">
      <c r="AX566">
        <f t="shared" si="187"/>
        <v>562</v>
      </c>
      <c r="AY566" s="34">
        <v>8.1303594234626204E-5</v>
      </c>
    </row>
    <row r="567" spans="50:51">
      <c r="AX567">
        <f t="shared" si="187"/>
        <v>563</v>
      </c>
      <c r="AY567" s="34">
        <v>4.9116375258501575E-5</v>
      </c>
    </row>
    <row r="568" spans="50:51">
      <c r="AX568">
        <f t="shared" si="187"/>
        <v>564</v>
      </c>
      <c r="AY568" s="34">
        <v>4.2537705230999882E-5</v>
      </c>
    </row>
    <row r="569" spans="50:51">
      <c r="AX569">
        <f t="shared" si="187"/>
        <v>565</v>
      </c>
      <c r="AY569" s="34">
        <v>3.2130111882717798E-5</v>
      </c>
    </row>
    <row r="570" spans="50:51">
      <c r="AX570">
        <f t="shared" si="187"/>
        <v>566</v>
      </c>
      <c r="AY570" s="34">
        <v>5.5390211640211991E-5</v>
      </c>
    </row>
    <row r="571" spans="50:51">
      <c r="AX571">
        <f t="shared" si="187"/>
        <v>567</v>
      </c>
      <c r="AY571" s="34">
        <v>6.256875687568966E-5</v>
      </c>
    </row>
    <row r="572" spans="50:51">
      <c r="AX572">
        <f t="shared" si="187"/>
        <v>568</v>
      </c>
      <c r="AY572" s="34">
        <v>3.292824074074191E-5</v>
      </c>
    </row>
    <row r="573" spans="50:51">
      <c r="AX573">
        <f t="shared" si="187"/>
        <v>569</v>
      </c>
      <c r="AY573" s="34">
        <v>4.3911688069980997E-5</v>
      </c>
    </row>
    <row r="574" spans="50:51">
      <c r="AX574">
        <f t="shared" si="187"/>
        <v>570</v>
      </c>
      <c r="AY574" s="34">
        <v>3.3051737304316836E-5</v>
      </c>
    </row>
    <row r="575" spans="50:51">
      <c r="AX575">
        <f t="shared" si="187"/>
        <v>571</v>
      </c>
      <c r="AY575" s="34">
        <v>1.6637731481480324E-5</v>
      </c>
    </row>
    <row r="576" spans="50:51">
      <c r="AX576">
        <f t="shared" si="187"/>
        <v>572</v>
      </c>
      <c r="AY576" s="34">
        <v>3.3068783068783613E-5</v>
      </c>
    </row>
    <row r="577" spans="50:51">
      <c r="AX577">
        <f t="shared" si="187"/>
        <v>573</v>
      </c>
      <c r="AY577" s="34">
        <v>4.2056288962225044E-5</v>
      </c>
    </row>
    <row r="578" spans="50:51">
      <c r="AX578">
        <f t="shared" si="187"/>
        <v>574</v>
      </c>
      <c r="AY578" s="34">
        <v>5.0291408159427687E-5</v>
      </c>
    </row>
    <row r="579" spans="50:51">
      <c r="AX579">
        <f t="shared" si="187"/>
        <v>575</v>
      </c>
      <c r="AY579" s="34">
        <v>5.9057454890789391E-5</v>
      </c>
    </row>
    <row r="580" spans="50:51">
      <c r="AX580">
        <f t="shared" si="187"/>
        <v>576</v>
      </c>
      <c r="AY580" s="34">
        <v>5.7812500000000158E-5</v>
      </c>
    </row>
    <row r="581" spans="50:51">
      <c r="AX581">
        <f t="shared" si="187"/>
        <v>577</v>
      </c>
      <c r="AY581" s="34">
        <v>3.9859693877553572E-5</v>
      </c>
    </row>
    <row r="582" spans="50:51">
      <c r="AX582">
        <f t="shared" si="187"/>
        <v>578</v>
      </c>
      <c r="AY582" s="34">
        <v>3.9293981481482443E-5</v>
      </c>
    </row>
    <row r="583" spans="50:51">
      <c r="AX583">
        <f t="shared" ref="AX583:AX646" si="188">AX582+1</f>
        <v>579</v>
      </c>
      <c r="AY583" s="34">
        <v>3.9092025699165226E-5</v>
      </c>
    </row>
    <row r="584" spans="50:51">
      <c r="AX584">
        <f t="shared" si="188"/>
        <v>580</v>
      </c>
      <c r="AY584" s="34">
        <v>4.8157453936348966E-5</v>
      </c>
    </row>
    <row r="585" spans="50:51">
      <c r="AX585">
        <f t="shared" si="188"/>
        <v>581</v>
      </c>
      <c r="AY585" s="34">
        <v>5.2635864507723851E-5</v>
      </c>
    </row>
    <row r="586" spans="50:51">
      <c r="AX586">
        <f t="shared" si="188"/>
        <v>582</v>
      </c>
      <c r="AY586" s="34">
        <v>4.8881368678325941E-5</v>
      </c>
    </row>
    <row r="587" spans="50:51">
      <c r="AX587">
        <f t="shared" si="188"/>
        <v>583</v>
      </c>
      <c r="AY587" s="34">
        <v>6.0358796296300085E-5</v>
      </c>
    </row>
    <row r="588" spans="50:51">
      <c r="AX588">
        <f t="shared" si="188"/>
        <v>584</v>
      </c>
      <c r="AY588" s="34">
        <v>4.0595632946376999E-5</v>
      </c>
    </row>
    <row r="589" spans="50:51">
      <c r="AX589">
        <f t="shared" si="188"/>
        <v>585</v>
      </c>
      <c r="AY589" s="34">
        <v>3.5361995160989431E-5</v>
      </c>
    </row>
    <row r="590" spans="50:51">
      <c r="AX590">
        <f t="shared" si="188"/>
        <v>586</v>
      </c>
      <c r="AY590" s="34">
        <v>2.9023312652752802E-5</v>
      </c>
    </row>
    <row r="591" spans="50:51">
      <c r="AX591">
        <f t="shared" si="188"/>
        <v>587</v>
      </c>
      <c r="AY591" s="34">
        <v>5.7224102274866913E-5</v>
      </c>
    </row>
    <row r="592" spans="50:51">
      <c r="AX592">
        <f t="shared" si="188"/>
        <v>588</v>
      </c>
      <c r="AY592" s="34">
        <v>3.1974841002617423E-5</v>
      </c>
    </row>
    <row r="593" spans="50:51">
      <c r="AX593">
        <f t="shared" si="188"/>
        <v>589</v>
      </c>
      <c r="AY593" s="34">
        <v>2.9320987654318075E-5</v>
      </c>
    </row>
    <row r="594" spans="50:51">
      <c r="AX594">
        <f t="shared" si="188"/>
        <v>590</v>
      </c>
      <c r="AY594" s="34">
        <v>3.3707999236349108E-5</v>
      </c>
    </row>
    <row r="595" spans="50:51">
      <c r="AX595">
        <f t="shared" si="188"/>
        <v>591</v>
      </c>
      <c r="AY595" s="34">
        <v>3.4780973867272966E-5</v>
      </c>
    </row>
    <row r="596" spans="50:51">
      <c r="AX596">
        <f t="shared" si="188"/>
        <v>592</v>
      </c>
      <c r="AY596" s="34">
        <v>3.6641239685279E-5</v>
      </c>
    </row>
    <row r="597" spans="50:51">
      <c r="AX597">
        <f t="shared" si="188"/>
        <v>593</v>
      </c>
      <c r="AY597" s="34">
        <v>3.5648148148151314E-5</v>
      </c>
    </row>
    <row r="598" spans="50:51">
      <c r="AX598">
        <f t="shared" si="188"/>
        <v>594</v>
      </c>
      <c r="AY598" s="34">
        <v>3.8958094692632765E-5</v>
      </c>
    </row>
    <row r="599" spans="50:51">
      <c r="AX599">
        <f t="shared" si="188"/>
        <v>595</v>
      </c>
      <c r="AY599" s="34">
        <v>3.5603496897913635E-5</v>
      </c>
    </row>
    <row r="600" spans="50:51">
      <c r="AX600">
        <f t="shared" si="188"/>
        <v>596</v>
      </c>
      <c r="AY600" s="34">
        <v>6.3199028236158219E-5</v>
      </c>
    </row>
    <row r="601" spans="50:51">
      <c r="AX601">
        <f t="shared" si="188"/>
        <v>597</v>
      </c>
      <c r="AY601" s="34">
        <v>2.0869314910768374E-5</v>
      </c>
    </row>
    <row r="602" spans="50:51">
      <c r="AX602">
        <f t="shared" si="188"/>
        <v>598</v>
      </c>
      <c r="AY602" s="34">
        <v>3.9601488743642456E-5</v>
      </c>
    </row>
    <row r="603" spans="50:51">
      <c r="AX603">
        <f t="shared" si="188"/>
        <v>599</v>
      </c>
      <c r="AY603" s="34">
        <v>3.1581518704631969E-5</v>
      </c>
    </row>
    <row r="604" spans="50:51">
      <c r="AX604">
        <f t="shared" si="188"/>
        <v>600</v>
      </c>
      <c r="AY604" s="34">
        <v>6.6271855611957915E-5</v>
      </c>
    </row>
    <row r="605" spans="50:51">
      <c r="AX605">
        <f t="shared" si="188"/>
        <v>601</v>
      </c>
      <c r="AY605" s="34">
        <v>2.741535727646856E-5</v>
      </c>
    </row>
    <row r="606" spans="50:51">
      <c r="AX606">
        <f t="shared" si="188"/>
        <v>602</v>
      </c>
      <c r="AY606" s="34">
        <v>3.5127314814816235E-5</v>
      </c>
    </row>
    <row r="607" spans="50:51">
      <c r="AX607">
        <f t="shared" si="188"/>
        <v>603</v>
      </c>
      <c r="AY607" s="34">
        <v>5.4187710437709375E-5</v>
      </c>
    </row>
    <row r="608" spans="50:51">
      <c r="AX608">
        <f t="shared" si="188"/>
        <v>604</v>
      </c>
      <c r="AY608" s="34">
        <v>4.6594597174496025E-5</v>
      </c>
    </row>
    <row r="609" spans="50:51">
      <c r="AX609">
        <f t="shared" si="188"/>
        <v>605</v>
      </c>
      <c r="AY609" s="34">
        <v>3.3822682786409439E-5</v>
      </c>
    </row>
    <row r="610" spans="50:51">
      <c r="AX610">
        <f t="shared" si="188"/>
        <v>606</v>
      </c>
      <c r="AY610" s="34">
        <v>3.8389255592224565E-5</v>
      </c>
    </row>
    <row r="611" spans="50:51">
      <c r="AX611">
        <f t="shared" si="188"/>
        <v>607</v>
      </c>
      <c r="AY611" s="34">
        <v>5.8964437073893598E-5</v>
      </c>
    </row>
    <row r="612" spans="50:51">
      <c r="AX612">
        <f t="shared" si="188"/>
        <v>608</v>
      </c>
      <c r="AY612" s="34">
        <v>3.8071065989848875E-5</v>
      </c>
    </row>
    <row r="613" spans="50:51">
      <c r="AX613">
        <f t="shared" si="188"/>
        <v>609</v>
      </c>
      <c r="AY613" s="34">
        <v>2.8673459892051573E-5</v>
      </c>
    </row>
    <row r="614" spans="50:51">
      <c r="AX614">
        <f t="shared" si="188"/>
        <v>610</v>
      </c>
      <c r="AY614" s="34">
        <v>3.4548611111110407E-5</v>
      </c>
    </row>
    <row r="615" spans="50:51">
      <c r="AX615">
        <f t="shared" si="188"/>
        <v>611</v>
      </c>
      <c r="AY615" s="34">
        <v>1.9070236039146337E-5</v>
      </c>
    </row>
    <row r="616" spans="50:51">
      <c r="AX616">
        <f t="shared" si="188"/>
        <v>612</v>
      </c>
      <c r="AY616" s="34">
        <v>4.9942129629629571E-5</v>
      </c>
    </row>
    <row r="617" spans="50:51">
      <c r="AX617">
        <f t="shared" si="188"/>
        <v>613</v>
      </c>
      <c r="AY617" s="34">
        <v>4.3750000000002398E-5</v>
      </c>
    </row>
    <row r="618" spans="50:51">
      <c r="AX618">
        <f t="shared" si="188"/>
        <v>614</v>
      </c>
      <c r="AY618" s="34">
        <v>3.4604119425548968E-5</v>
      </c>
    </row>
    <row r="619" spans="50:51">
      <c r="AX619">
        <f t="shared" si="188"/>
        <v>615</v>
      </c>
      <c r="AY619" s="34">
        <v>1.9328703703703211E-5</v>
      </c>
    </row>
    <row r="620" spans="50:51">
      <c r="AX620">
        <f t="shared" si="188"/>
        <v>616</v>
      </c>
      <c r="AY620" s="34">
        <v>4.5947329238783757E-5</v>
      </c>
    </row>
    <row r="621" spans="50:51">
      <c r="AX621">
        <f t="shared" si="188"/>
        <v>617</v>
      </c>
      <c r="AY621" s="34">
        <v>4.4396961063626224E-5</v>
      </c>
    </row>
    <row r="622" spans="50:51">
      <c r="AX622">
        <f t="shared" si="188"/>
        <v>618</v>
      </c>
      <c r="AY622" s="34">
        <v>4.8283763561541128E-5</v>
      </c>
    </row>
    <row r="623" spans="50:51">
      <c r="AX623">
        <f t="shared" si="188"/>
        <v>619</v>
      </c>
      <c r="AY623" s="34">
        <v>3.7571225071224966E-5</v>
      </c>
    </row>
    <row r="624" spans="50:51">
      <c r="AX624">
        <f t="shared" si="188"/>
        <v>620</v>
      </c>
      <c r="AY624" s="34">
        <v>4.6181701503482016E-5</v>
      </c>
    </row>
    <row r="625" spans="50:51">
      <c r="AX625">
        <f t="shared" si="188"/>
        <v>621</v>
      </c>
      <c r="AY625" s="34">
        <v>4.6817129629632416E-5</v>
      </c>
    </row>
    <row r="626" spans="50:51">
      <c r="AX626">
        <f t="shared" si="188"/>
        <v>622</v>
      </c>
      <c r="AY626" s="34">
        <v>4.6581372012408949E-5</v>
      </c>
    </row>
    <row r="627" spans="50:51">
      <c r="AX627">
        <f t="shared" si="188"/>
        <v>623</v>
      </c>
      <c r="AY627" s="34">
        <v>4.5598362181278396E-5</v>
      </c>
    </row>
    <row r="628" spans="50:51">
      <c r="AX628">
        <f t="shared" si="188"/>
        <v>624</v>
      </c>
      <c r="AY628" s="34">
        <v>2.9880007558579032E-5</v>
      </c>
    </row>
    <row r="629" spans="50:51">
      <c r="AX629">
        <f t="shared" si="188"/>
        <v>625</v>
      </c>
      <c r="AY629" s="34">
        <v>3.3009731670446962E-5</v>
      </c>
    </row>
    <row r="630" spans="50:51">
      <c r="AX630">
        <f t="shared" si="188"/>
        <v>626</v>
      </c>
      <c r="AY630" s="34">
        <v>4.5068742985409968E-5</v>
      </c>
    </row>
    <row r="631" spans="50:51">
      <c r="AX631">
        <f t="shared" si="188"/>
        <v>627</v>
      </c>
      <c r="AY631" s="34">
        <v>2.0312500000000399E-5</v>
      </c>
    </row>
    <row r="632" spans="50:51">
      <c r="AX632">
        <f t="shared" si="188"/>
        <v>628</v>
      </c>
      <c r="AY632" s="34">
        <v>4.047958214624869E-5</v>
      </c>
    </row>
    <row r="633" spans="50:51">
      <c r="AX633">
        <f t="shared" si="188"/>
        <v>629</v>
      </c>
      <c r="AY633" s="34">
        <v>3.1873219373219234E-5</v>
      </c>
    </row>
    <row r="634" spans="50:51">
      <c r="AX634">
        <f t="shared" si="188"/>
        <v>630</v>
      </c>
      <c r="AY634" s="34">
        <v>5.4445389266818511E-5</v>
      </c>
    </row>
    <row r="635" spans="50:51">
      <c r="AX635">
        <f t="shared" si="188"/>
        <v>631</v>
      </c>
      <c r="AY635" s="34">
        <v>2.8430674264006821E-5</v>
      </c>
    </row>
    <row r="636" spans="50:51">
      <c r="AX636">
        <f t="shared" si="188"/>
        <v>632</v>
      </c>
      <c r="AY636" s="34">
        <v>3.6461331798120366E-5</v>
      </c>
    </row>
    <row r="637" spans="50:51">
      <c r="AX637">
        <f t="shared" si="188"/>
        <v>633</v>
      </c>
      <c r="AY637" s="34">
        <v>4.5941987906273252E-5</v>
      </c>
    </row>
    <row r="638" spans="50:51">
      <c r="AX638">
        <f t="shared" si="188"/>
        <v>634</v>
      </c>
      <c r="AY638" s="34">
        <v>4.7907121038565435E-5</v>
      </c>
    </row>
    <row r="639" spans="50:51">
      <c r="AX639">
        <f t="shared" si="188"/>
        <v>635</v>
      </c>
      <c r="AY639" s="34">
        <v>3.110532407407518E-5</v>
      </c>
    </row>
    <row r="640" spans="50:51">
      <c r="AX640">
        <f t="shared" si="188"/>
        <v>636</v>
      </c>
      <c r="AY640" s="34">
        <v>4.3620882188718722E-5</v>
      </c>
    </row>
    <row r="641" spans="50:51">
      <c r="AX641">
        <f t="shared" si="188"/>
        <v>637</v>
      </c>
      <c r="AY641" s="34">
        <v>3.8847634763474723E-5</v>
      </c>
    </row>
    <row r="642" spans="50:51">
      <c r="AX642">
        <f t="shared" si="188"/>
        <v>638</v>
      </c>
      <c r="AY642" s="34">
        <v>3.7777307764621155E-5</v>
      </c>
    </row>
    <row r="643" spans="50:51">
      <c r="AX643">
        <f t="shared" si="188"/>
        <v>639</v>
      </c>
      <c r="AY643" s="34">
        <v>5.5427600967806358E-5</v>
      </c>
    </row>
    <row r="644" spans="50:51">
      <c r="AX644">
        <f t="shared" si="188"/>
        <v>640</v>
      </c>
      <c r="AY644" s="34">
        <v>3.4722222222221511E-5</v>
      </c>
    </row>
    <row r="645" spans="50:51">
      <c r="AX645">
        <f t="shared" si="188"/>
        <v>641</v>
      </c>
      <c r="AY645" s="34">
        <v>4.3593720624177343E-5</v>
      </c>
    </row>
    <row r="646" spans="50:51">
      <c r="AX646">
        <f t="shared" si="188"/>
        <v>642</v>
      </c>
      <c r="AY646" s="34">
        <v>6.1805555555559112E-5</v>
      </c>
    </row>
    <row r="647" spans="50:51">
      <c r="AX647">
        <f t="shared" ref="AX647:AX710" si="189">AX646+1</f>
        <v>643</v>
      </c>
      <c r="AY647" s="34">
        <v>5.0446595585483856E-5</v>
      </c>
    </row>
    <row r="648" spans="50:51">
      <c r="AX648">
        <f t="shared" si="189"/>
        <v>644</v>
      </c>
      <c r="AY648" s="34">
        <v>4.4186439043209076E-5</v>
      </c>
    </row>
    <row r="649" spans="50:51">
      <c r="AX649">
        <f t="shared" si="189"/>
        <v>645</v>
      </c>
      <c r="AY649" s="34">
        <v>4.4052343159488846E-5</v>
      </c>
    </row>
    <row r="650" spans="50:51">
      <c r="AX650">
        <f t="shared" si="189"/>
        <v>646</v>
      </c>
      <c r="AY650" s="34">
        <v>2.8266331658292528E-5</v>
      </c>
    </row>
    <row r="651" spans="50:51">
      <c r="AX651">
        <f t="shared" si="189"/>
        <v>647</v>
      </c>
      <c r="AY651" s="34">
        <v>3.666102650874206E-5</v>
      </c>
    </row>
    <row r="652" spans="50:51">
      <c r="AX652">
        <f t="shared" si="189"/>
        <v>648</v>
      </c>
      <c r="AY652" s="34">
        <v>5.0787728026536687E-5</v>
      </c>
    </row>
    <row r="653" spans="50:51">
      <c r="AX653">
        <f t="shared" si="189"/>
        <v>649</v>
      </c>
      <c r="AY653" s="34">
        <v>6.0080495067938949E-5</v>
      </c>
    </row>
    <row r="654" spans="50:51">
      <c r="AX654">
        <f t="shared" si="189"/>
        <v>650</v>
      </c>
      <c r="AY654" s="34">
        <v>5.7240099009895098E-5</v>
      </c>
    </row>
    <row r="655" spans="50:51">
      <c r="AX655">
        <f t="shared" si="189"/>
        <v>651</v>
      </c>
      <c r="AY655" s="34">
        <v>3.0080842263580946E-5</v>
      </c>
    </row>
    <row r="656" spans="50:51">
      <c r="AX656">
        <f t="shared" si="189"/>
        <v>652</v>
      </c>
      <c r="AY656" s="34">
        <v>3.6475869809204642E-5</v>
      </c>
    </row>
    <row r="657" spans="50:51">
      <c r="AX657">
        <f t="shared" si="189"/>
        <v>653</v>
      </c>
      <c r="AY657" s="34">
        <v>3.5365226337449506E-5</v>
      </c>
    </row>
    <row r="658" spans="50:51">
      <c r="AX658">
        <f t="shared" si="189"/>
        <v>654</v>
      </c>
      <c r="AY658" s="34">
        <v>6.8986065273192497E-5</v>
      </c>
    </row>
    <row r="659" spans="50:51">
      <c r="AX659">
        <f t="shared" si="189"/>
        <v>655</v>
      </c>
      <c r="AY659" s="34">
        <v>3.1756002233388834E-5</v>
      </c>
    </row>
    <row r="660" spans="50:51">
      <c r="AX660">
        <f t="shared" si="189"/>
        <v>656</v>
      </c>
      <c r="AY660" s="34">
        <v>3.5427241962772326E-5</v>
      </c>
    </row>
    <row r="661" spans="50:51">
      <c r="AX661">
        <f t="shared" si="189"/>
        <v>657</v>
      </c>
      <c r="AY661" s="34">
        <v>4.1963437796770764E-5</v>
      </c>
    </row>
    <row r="662" spans="50:51">
      <c r="AX662">
        <f t="shared" si="189"/>
        <v>658</v>
      </c>
      <c r="AY662" s="34">
        <v>4.0480178671132243E-5</v>
      </c>
    </row>
    <row r="663" spans="50:51">
      <c r="AX663">
        <f t="shared" si="189"/>
        <v>659</v>
      </c>
      <c r="AY663" s="34">
        <v>3.7804764563559327E-5</v>
      </c>
    </row>
    <row r="664" spans="50:51">
      <c r="AX664">
        <f t="shared" si="189"/>
        <v>660</v>
      </c>
      <c r="AY664" s="34">
        <v>5.3333798622746011E-5</v>
      </c>
    </row>
    <row r="665" spans="50:51">
      <c r="AX665">
        <f t="shared" si="189"/>
        <v>661</v>
      </c>
      <c r="AY665" s="34">
        <v>4.0712823376140278E-5</v>
      </c>
    </row>
    <row r="666" spans="50:51">
      <c r="AX666">
        <f t="shared" si="189"/>
        <v>662</v>
      </c>
      <c r="AY666" s="34">
        <v>4.4965277777777316E-5</v>
      </c>
    </row>
    <row r="667" spans="50:51">
      <c r="AX667">
        <f t="shared" si="189"/>
        <v>663</v>
      </c>
      <c r="AY667" s="34">
        <v>1.7448352875487934E-5</v>
      </c>
    </row>
    <row r="668" spans="50:51">
      <c r="AX668">
        <f t="shared" si="189"/>
        <v>664</v>
      </c>
      <c r="AY668" s="34">
        <v>2.4660338730688021E-5</v>
      </c>
    </row>
    <row r="669" spans="50:51">
      <c r="AX669">
        <f t="shared" si="189"/>
        <v>665</v>
      </c>
      <c r="AY669" s="34">
        <v>2.7124881291544891E-5</v>
      </c>
    </row>
    <row r="670" spans="50:51">
      <c r="AX670">
        <f t="shared" si="189"/>
        <v>666</v>
      </c>
      <c r="AY670" s="34">
        <v>5.0212775907219042E-5</v>
      </c>
    </row>
    <row r="671" spans="50:51">
      <c r="AX671">
        <f t="shared" si="189"/>
        <v>667</v>
      </c>
      <c r="AY671" s="34">
        <v>5.936187476135875E-5</v>
      </c>
    </row>
    <row r="672" spans="50:51">
      <c r="AX672">
        <f t="shared" si="189"/>
        <v>668</v>
      </c>
      <c r="AY672" s="34">
        <v>3.5988136574075943E-5</v>
      </c>
    </row>
    <row r="673" spans="50:51">
      <c r="AX673">
        <f t="shared" si="189"/>
        <v>669</v>
      </c>
      <c r="AY673" s="34">
        <v>4.4886256815190421E-5</v>
      </c>
    </row>
    <row r="674" spans="50:51">
      <c r="AX674">
        <f t="shared" si="189"/>
        <v>670</v>
      </c>
      <c r="AY674" s="34">
        <v>2.5451152683293476E-5</v>
      </c>
    </row>
    <row r="675" spans="50:51">
      <c r="AX675">
        <f t="shared" si="189"/>
        <v>671</v>
      </c>
      <c r="AY675" s="34">
        <v>3.9200632793596403E-5</v>
      </c>
    </row>
    <row r="676" spans="50:51">
      <c r="AX676">
        <f t="shared" si="189"/>
        <v>672</v>
      </c>
      <c r="AY676" s="34">
        <v>4.4945008460239688E-5</v>
      </c>
    </row>
    <row r="677" spans="50:51">
      <c r="AX677">
        <f t="shared" si="189"/>
        <v>673</v>
      </c>
      <c r="AY677" s="34">
        <v>3.1916386083053532E-5</v>
      </c>
    </row>
    <row r="678" spans="50:51">
      <c r="AX678">
        <f t="shared" si="189"/>
        <v>674</v>
      </c>
      <c r="AY678" s="34">
        <v>3.8265306122448449E-5</v>
      </c>
    </row>
    <row r="679" spans="50:51">
      <c r="AX679">
        <f t="shared" si="189"/>
        <v>675</v>
      </c>
      <c r="AY679" s="34">
        <v>4.676393565282727E-5</v>
      </c>
    </row>
    <row r="680" spans="50:51">
      <c r="AX680">
        <f t="shared" si="189"/>
        <v>676</v>
      </c>
      <c r="AY680" s="34">
        <v>8.6306166572666166E-5</v>
      </c>
    </row>
    <row r="681" spans="50:51">
      <c r="AX681">
        <f t="shared" si="189"/>
        <v>677</v>
      </c>
      <c r="AY681" s="34">
        <v>4.8809857837634931E-5</v>
      </c>
    </row>
    <row r="682" spans="50:51">
      <c r="AX682">
        <f t="shared" si="189"/>
        <v>678</v>
      </c>
      <c r="AY682" s="34">
        <v>2.8817082388511404E-5</v>
      </c>
    </row>
    <row r="683" spans="50:51">
      <c r="AX683">
        <f t="shared" si="189"/>
        <v>679</v>
      </c>
      <c r="AY683" s="34">
        <v>4.8868312757201621E-5</v>
      </c>
    </row>
    <row r="684" spans="50:51">
      <c r="AX684">
        <f t="shared" si="189"/>
        <v>680</v>
      </c>
      <c r="AY684" s="34">
        <v>3.1887755102042405E-5</v>
      </c>
    </row>
    <row r="685" spans="50:51">
      <c r="AX685">
        <f t="shared" si="189"/>
        <v>681</v>
      </c>
      <c r="AY685" s="34">
        <v>3.6852773171180629E-5</v>
      </c>
    </row>
    <row r="686" spans="50:51">
      <c r="AX686">
        <f t="shared" si="189"/>
        <v>682</v>
      </c>
      <c r="AY686" s="34">
        <v>4.9517945780824575E-5</v>
      </c>
    </row>
    <row r="687" spans="50:51">
      <c r="AX687">
        <f t="shared" si="189"/>
        <v>683</v>
      </c>
      <c r="AY687" s="34">
        <v>3.0301972827100868E-5</v>
      </c>
    </row>
    <row r="688" spans="50:51">
      <c r="AX688">
        <f t="shared" si="189"/>
        <v>684</v>
      </c>
      <c r="AY688" s="34">
        <v>4.3749999999996571E-5</v>
      </c>
    </row>
    <row r="689" spans="50:51">
      <c r="AX689">
        <f t="shared" si="189"/>
        <v>685</v>
      </c>
      <c r="AY689" s="34">
        <v>4.0147569444444357E-5</v>
      </c>
    </row>
    <row r="690" spans="50:51">
      <c r="AX690">
        <f t="shared" si="189"/>
        <v>686</v>
      </c>
      <c r="AY690" s="34">
        <v>5.0347222222223984E-5</v>
      </c>
    </row>
    <row r="691" spans="50:51">
      <c r="AX691">
        <f t="shared" si="189"/>
        <v>687</v>
      </c>
      <c r="AY691" s="34">
        <v>3.5309738672686193E-5</v>
      </c>
    </row>
    <row r="692" spans="50:51">
      <c r="AX692">
        <f t="shared" si="189"/>
        <v>688</v>
      </c>
      <c r="AY692" s="34">
        <v>2.0225402169847345E-5</v>
      </c>
    </row>
    <row r="693" spans="50:51">
      <c r="AX693">
        <f t="shared" si="189"/>
        <v>689</v>
      </c>
      <c r="AY693" s="34">
        <v>4.1585241019917073E-5</v>
      </c>
    </row>
    <row r="694" spans="50:51">
      <c r="AX694">
        <f t="shared" si="189"/>
        <v>690</v>
      </c>
      <c r="AY694" s="34">
        <v>2.9265016311643712E-5</v>
      </c>
    </row>
    <row r="695" spans="50:51">
      <c r="AX695">
        <f t="shared" si="189"/>
        <v>691</v>
      </c>
      <c r="AY695" s="34">
        <v>4.9217907227615576E-5</v>
      </c>
    </row>
    <row r="696" spans="50:51">
      <c r="AX696">
        <f t="shared" si="189"/>
        <v>692</v>
      </c>
      <c r="AY696" s="34">
        <v>4.0986540664377259E-5</v>
      </c>
    </row>
    <row r="697" spans="50:51">
      <c r="AX697">
        <f t="shared" si="189"/>
        <v>693</v>
      </c>
      <c r="AY697" s="34">
        <v>6.6407682434912931E-5</v>
      </c>
    </row>
    <row r="698" spans="50:51">
      <c r="AX698">
        <f t="shared" si="189"/>
        <v>694</v>
      </c>
      <c r="AY698" s="34">
        <v>4.2812263794406454E-5</v>
      </c>
    </row>
    <row r="699" spans="50:51">
      <c r="AX699">
        <f t="shared" si="189"/>
        <v>695</v>
      </c>
      <c r="AY699" s="34">
        <v>4.8622743346367827E-5</v>
      </c>
    </row>
    <row r="700" spans="50:51">
      <c r="AX700">
        <f t="shared" si="189"/>
        <v>696</v>
      </c>
      <c r="AY700" s="34">
        <v>5.7578095772540618E-5</v>
      </c>
    </row>
    <row r="701" spans="50:51">
      <c r="AX701">
        <f t="shared" si="189"/>
        <v>697</v>
      </c>
      <c r="AY701" s="34">
        <v>4.3862773029437535E-5</v>
      </c>
    </row>
    <row r="702" spans="50:51">
      <c r="AX702">
        <f t="shared" si="189"/>
        <v>698</v>
      </c>
      <c r="AY702" s="34">
        <v>3.0057161753591248E-5</v>
      </c>
    </row>
    <row r="703" spans="50:51">
      <c r="AX703">
        <f t="shared" si="189"/>
        <v>699</v>
      </c>
      <c r="AY703" s="34">
        <v>4.8900462962959692E-5</v>
      </c>
    </row>
    <row r="704" spans="50:51">
      <c r="AX704">
        <f t="shared" si="189"/>
        <v>700</v>
      </c>
      <c r="AY704" s="34">
        <v>5.02498166483345E-5</v>
      </c>
    </row>
    <row r="705" spans="50:51">
      <c r="AX705">
        <f t="shared" si="189"/>
        <v>701</v>
      </c>
      <c r="AY705" s="34">
        <v>3.9446334089185978E-5</v>
      </c>
    </row>
    <row r="706" spans="50:51">
      <c r="AX706">
        <f t="shared" si="189"/>
        <v>702</v>
      </c>
      <c r="AY706" s="34">
        <v>3.0984760802469452E-5</v>
      </c>
    </row>
    <row r="707" spans="50:51">
      <c r="AX707">
        <f t="shared" si="189"/>
        <v>703</v>
      </c>
      <c r="AY707" s="34">
        <v>3.6242050130940384E-5</v>
      </c>
    </row>
    <row r="708" spans="50:51">
      <c r="AX708">
        <f t="shared" si="189"/>
        <v>704</v>
      </c>
      <c r="AY708" s="34">
        <v>2.2085222978076964E-5</v>
      </c>
    </row>
    <row r="709" spans="50:51">
      <c r="AX709">
        <f t="shared" si="189"/>
        <v>705</v>
      </c>
      <c r="AY709" s="34">
        <v>3.8719453990072972E-5</v>
      </c>
    </row>
    <row r="710" spans="50:51">
      <c r="AX710">
        <f t="shared" si="189"/>
        <v>706</v>
      </c>
      <c r="AY710" s="34">
        <v>5.3401173450676767E-5</v>
      </c>
    </row>
    <row r="711" spans="50:51">
      <c r="AX711">
        <f t="shared" ref="AX711:AX774" si="190">AX710+1</f>
        <v>707</v>
      </c>
      <c r="AY711" s="34">
        <v>3.8421153111875809E-5</v>
      </c>
    </row>
    <row r="712" spans="50:51">
      <c r="AX712">
        <f t="shared" si="190"/>
        <v>708</v>
      </c>
      <c r="AY712" s="34">
        <v>6.1728395061736758E-5</v>
      </c>
    </row>
    <row r="713" spans="50:51">
      <c r="AX713">
        <f t="shared" si="190"/>
        <v>709</v>
      </c>
      <c r="AY713" s="34">
        <v>2.9998110355257714E-5</v>
      </c>
    </row>
    <row r="714" spans="50:51">
      <c r="AX714">
        <f t="shared" si="190"/>
        <v>710</v>
      </c>
      <c r="AY714" s="34">
        <v>9.241810906384397E-5</v>
      </c>
    </row>
    <row r="715" spans="50:51">
      <c r="AX715">
        <f t="shared" si="190"/>
        <v>711</v>
      </c>
      <c r="AY715" s="34">
        <v>5.7154448262701571E-5</v>
      </c>
    </row>
    <row r="716" spans="50:51">
      <c r="AX716">
        <f t="shared" si="190"/>
        <v>712</v>
      </c>
      <c r="AY716" s="34">
        <v>2.9023312652758439E-5</v>
      </c>
    </row>
    <row r="717" spans="50:51">
      <c r="AX717">
        <f t="shared" si="190"/>
        <v>713</v>
      </c>
      <c r="AY717" s="34">
        <v>2.8150009305788229E-5</v>
      </c>
    </row>
    <row r="718" spans="50:51">
      <c r="AX718">
        <f t="shared" si="190"/>
        <v>714</v>
      </c>
      <c r="AY718" s="34">
        <v>5.7461185933402468E-5</v>
      </c>
    </row>
    <row r="719" spans="50:51">
      <c r="AX719">
        <f t="shared" si="190"/>
        <v>715</v>
      </c>
      <c r="AY719" s="34">
        <v>4.9880146644105377E-5</v>
      </c>
    </row>
    <row r="720" spans="50:51">
      <c r="AX720">
        <f t="shared" si="190"/>
        <v>716</v>
      </c>
      <c r="AY720" s="34">
        <v>2.4776661083194552E-5</v>
      </c>
    </row>
    <row r="721" spans="50:51">
      <c r="AX721">
        <f t="shared" si="190"/>
        <v>717</v>
      </c>
      <c r="AY721" s="34">
        <v>3.8078703703703087E-5</v>
      </c>
    </row>
    <row r="722" spans="50:51">
      <c r="AX722">
        <f t="shared" si="190"/>
        <v>718</v>
      </c>
      <c r="AY722" s="34">
        <v>3.9363602180861113E-5</v>
      </c>
    </row>
    <row r="723" spans="50:51">
      <c r="AX723">
        <f t="shared" si="190"/>
        <v>719</v>
      </c>
      <c r="AY723" s="34">
        <v>3.4781576448247789E-5</v>
      </c>
    </row>
    <row r="724" spans="50:51">
      <c r="AX724">
        <f t="shared" si="190"/>
        <v>720</v>
      </c>
      <c r="AY724" s="34">
        <v>6.9327534605311255E-5</v>
      </c>
    </row>
    <row r="725" spans="50:51">
      <c r="AX725">
        <f t="shared" si="190"/>
        <v>721</v>
      </c>
      <c r="AY725" s="34">
        <v>5.6597222222221358E-5</v>
      </c>
    </row>
    <row r="726" spans="50:51">
      <c r="AX726">
        <f t="shared" si="190"/>
        <v>722</v>
      </c>
      <c r="AY726" s="34">
        <v>3.7572979383323707E-5</v>
      </c>
    </row>
    <row r="727" spans="50:51">
      <c r="AX727">
        <f t="shared" si="190"/>
        <v>723</v>
      </c>
      <c r="AY727" s="34">
        <v>5.3310886644222143E-5</v>
      </c>
    </row>
    <row r="728" spans="50:51">
      <c r="AX728">
        <f t="shared" si="190"/>
        <v>724</v>
      </c>
      <c r="AY728" s="34">
        <v>6.2290619765489094E-5</v>
      </c>
    </row>
    <row r="729" spans="50:51">
      <c r="AX729">
        <f t="shared" si="190"/>
        <v>725</v>
      </c>
      <c r="AY729" s="34">
        <v>2.9636644219973213E-5</v>
      </c>
    </row>
    <row r="730" spans="50:51">
      <c r="AX730">
        <f t="shared" si="190"/>
        <v>726</v>
      </c>
      <c r="AY730" s="34">
        <v>5.810537695055346E-5</v>
      </c>
    </row>
    <row r="731" spans="50:51">
      <c r="AX731">
        <f t="shared" si="190"/>
        <v>727</v>
      </c>
      <c r="AY731" s="34">
        <v>5.2171460800905509E-5</v>
      </c>
    </row>
    <row r="732" spans="50:51">
      <c r="AX732">
        <f t="shared" si="190"/>
        <v>728</v>
      </c>
      <c r="AY732" s="34">
        <v>2.8577224131348495E-5</v>
      </c>
    </row>
    <row r="733" spans="50:51">
      <c r="AX733">
        <f t="shared" si="190"/>
        <v>729</v>
      </c>
      <c r="AY733" s="34">
        <v>3.8758309591641769E-5</v>
      </c>
    </row>
    <row r="734" spans="50:51">
      <c r="AX734">
        <f t="shared" si="190"/>
        <v>730</v>
      </c>
      <c r="AY734" s="34">
        <v>4.1184903177288544E-5</v>
      </c>
    </row>
    <row r="735" spans="50:51">
      <c r="AX735">
        <f t="shared" si="190"/>
        <v>731</v>
      </c>
      <c r="AY735" s="34">
        <v>3.9226418536763847E-5</v>
      </c>
    </row>
    <row r="736" spans="50:51">
      <c r="AX736">
        <f t="shared" si="190"/>
        <v>732</v>
      </c>
      <c r="AY736" s="34">
        <v>5.7811618725323769E-5</v>
      </c>
    </row>
    <row r="737" spans="50:51">
      <c r="AX737">
        <f t="shared" si="190"/>
        <v>733</v>
      </c>
      <c r="AY737" s="34">
        <v>4.0716999050334385E-5</v>
      </c>
    </row>
    <row r="738" spans="50:51">
      <c r="AX738">
        <f t="shared" si="190"/>
        <v>734</v>
      </c>
      <c r="AY738" s="34">
        <v>2.6157407407407239E-5</v>
      </c>
    </row>
    <row r="739" spans="50:51">
      <c r="AX739">
        <f t="shared" si="190"/>
        <v>735</v>
      </c>
      <c r="AY739" s="34">
        <v>4.2359936078207608E-5</v>
      </c>
    </row>
    <row r="740" spans="50:51">
      <c r="AX740">
        <f t="shared" si="190"/>
        <v>736</v>
      </c>
      <c r="AY740" s="34">
        <v>3.1902143260014576E-5</v>
      </c>
    </row>
    <row r="741" spans="50:51">
      <c r="AX741">
        <f t="shared" si="190"/>
        <v>737</v>
      </c>
      <c r="AY741" s="34">
        <v>3.206490929705235E-5</v>
      </c>
    </row>
    <row r="742" spans="50:51">
      <c r="AX742">
        <f t="shared" si="190"/>
        <v>738</v>
      </c>
      <c r="AY742" s="34">
        <v>5.3609268472454671E-5</v>
      </c>
    </row>
    <row r="743" spans="50:51">
      <c r="AX743">
        <f t="shared" si="190"/>
        <v>739</v>
      </c>
      <c r="AY743" s="34">
        <v>3.901775486827042E-5</v>
      </c>
    </row>
    <row r="744" spans="50:51">
      <c r="AX744">
        <f t="shared" si="190"/>
        <v>740</v>
      </c>
      <c r="AY744" s="34">
        <v>5.5154006046862278E-5</v>
      </c>
    </row>
    <row r="745" spans="50:51">
      <c r="AX745">
        <f t="shared" si="190"/>
        <v>741</v>
      </c>
      <c r="AY745" s="34">
        <v>4.2783766353420549E-5</v>
      </c>
    </row>
    <row r="746" spans="50:51">
      <c r="AX746">
        <f t="shared" si="190"/>
        <v>742</v>
      </c>
      <c r="AY746" s="34">
        <v>5.3469810956787399E-5</v>
      </c>
    </row>
    <row r="747" spans="50:51">
      <c r="AX747">
        <f t="shared" si="190"/>
        <v>743</v>
      </c>
      <c r="AY747" s="34">
        <v>4.5598362181277841E-5</v>
      </c>
    </row>
    <row r="748" spans="50:51">
      <c r="AX748">
        <f t="shared" si="190"/>
        <v>744</v>
      </c>
      <c r="AY748" s="34">
        <v>3.4143518518521266E-5</v>
      </c>
    </row>
    <row r="749" spans="50:51">
      <c r="AX749">
        <f t="shared" si="190"/>
        <v>745</v>
      </c>
      <c r="AY749" s="34">
        <v>2.6828110161443892E-5</v>
      </c>
    </row>
    <row r="750" spans="50:51">
      <c r="AX750">
        <f t="shared" si="190"/>
        <v>746</v>
      </c>
      <c r="AY750" s="34">
        <v>5.2142384731672176E-5</v>
      </c>
    </row>
    <row r="751" spans="50:51">
      <c r="AX751">
        <f t="shared" si="190"/>
        <v>747</v>
      </c>
      <c r="AY751" s="34">
        <v>3.7424797894342475E-5</v>
      </c>
    </row>
    <row r="752" spans="50:51">
      <c r="AX752">
        <f t="shared" si="190"/>
        <v>748</v>
      </c>
      <c r="AY752" s="34">
        <v>3.5131406659184977E-5</v>
      </c>
    </row>
    <row r="753" spans="50:51">
      <c r="AX753">
        <f t="shared" si="190"/>
        <v>749</v>
      </c>
      <c r="AY753" s="34">
        <v>7.9738972640985386E-5</v>
      </c>
    </row>
    <row r="754" spans="50:51">
      <c r="AX754">
        <f t="shared" si="190"/>
        <v>750</v>
      </c>
      <c r="AY754" s="34">
        <v>3.5385320216052507E-5</v>
      </c>
    </row>
    <row r="755" spans="50:51">
      <c r="AX755">
        <f t="shared" si="190"/>
        <v>751</v>
      </c>
      <c r="AY755" s="34">
        <v>5.5163994840616326E-5</v>
      </c>
    </row>
    <row r="756" spans="50:51">
      <c r="AX756">
        <f t="shared" si="190"/>
        <v>752</v>
      </c>
      <c r="AY756" s="34">
        <v>2.6026978755407154E-5</v>
      </c>
    </row>
    <row r="757" spans="50:51">
      <c r="AX757">
        <f t="shared" si="190"/>
        <v>753</v>
      </c>
      <c r="AY757" s="34">
        <v>5.401234567901182E-5</v>
      </c>
    </row>
    <row r="758" spans="50:51">
      <c r="AX758">
        <f t="shared" si="190"/>
        <v>754</v>
      </c>
      <c r="AY758" s="34">
        <v>3.38869797632638E-5</v>
      </c>
    </row>
    <row r="759" spans="50:51">
      <c r="AX759">
        <f t="shared" si="190"/>
        <v>755</v>
      </c>
      <c r="AY759" s="34">
        <v>6.541105499438566E-5</v>
      </c>
    </row>
    <row r="760" spans="50:51">
      <c r="AX760">
        <f t="shared" si="190"/>
        <v>756</v>
      </c>
      <c r="AY760" s="34">
        <v>4.8448259817610129E-5</v>
      </c>
    </row>
    <row r="761" spans="50:51">
      <c r="AX761">
        <f t="shared" si="190"/>
        <v>757</v>
      </c>
      <c r="AY761" s="34">
        <v>2.708571974036067E-5</v>
      </c>
    </row>
    <row r="762" spans="50:51">
      <c r="AX762">
        <f t="shared" si="190"/>
        <v>758</v>
      </c>
      <c r="AY762" s="34">
        <v>2.2212869435092514E-5</v>
      </c>
    </row>
    <row r="763" spans="50:51">
      <c r="AX763">
        <f t="shared" si="190"/>
        <v>759</v>
      </c>
      <c r="AY763" s="34">
        <v>4.1003629257403115E-5</v>
      </c>
    </row>
    <row r="764" spans="50:51">
      <c r="AX764">
        <f t="shared" si="190"/>
        <v>760</v>
      </c>
      <c r="AY764" s="34">
        <v>5.4069928137090275E-5</v>
      </c>
    </row>
    <row r="765" spans="50:51">
      <c r="AX765">
        <f t="shared" si="190"/>
        <v>761</v>
      </c>
      <c r="AY765" s="34">
        <v>6.6956018518528888E-5</v>
      </c>
    </row>
    <row r="766" spans="50:51">
      <c r="AX766">
        <f t="shared" si="190"/>
        <v>762</v>
      </c>
      <c r="AY766" s="34">
        <v>4.3782734754955034E-5</v>
      </c>
    </row>
    <row r="767" spans="50:51">
      <c r="AX767">
        <f t="shared" si="190"/>
        <v>763</v>
      </c>
      <c r="AY767" s="34">
        <v>3.6090585659546428E-5</v>
      </c>
    </row>
    <row r="768" spans="50:51">
      <c r="AX768">
        <f t="shared" si="190"/>
        <v>764</v>
      </c>
      <c r="AY768" s="34">
        <v>5.1818950930626266E-5</v>
      </c>
    </row>
    <row r="769" spans="50:51">
      <c r="AX769">
        <f t="shared" si="190"/>
        <v>765</v>
      </c>
      <c r="AY769" s="34">
        <v>4.3546021268795223E-5</v>
      </c>
    </row>
    <row r="770" spans="50:51">
      <c r="AX770">
        <f t="shared" si="190"/>
        <v>766</v>
      </c>
      <c r="AY770" s="34">
        <v>3.1476582402508939E-5</v>
      </c>
    </row>
    <row r="771" spans="50:51">
      <c r="AX771">
        <f t="shared" si="190"/>
        <v>767</v>
      </c>
      <c r="AY771" s="34">
        <v>5.7928531546621848E-5</v>
      </c>
    </row>
    <row r="772" spans="50:51">
      <c r="AX772">
        <f t="shared" si="190"/>
        <v>768</v>
      </c>
      <c r="AY772" s="34">
        <v>4.1269173213615794E-5</v>
      </c>
    </row>
    <row r="773" spans="50:51">
      <c r="AX773">
        <f t="shared" si="190"/>
        <v>769</v>
      </c>
      <c r="AY773" s="34">
        <v>2.4281691485302862E-5</v>
      </c>
    </row>
    <row r="774" spans="50:51">
      <c r="AX774">
        <f t="shared" si="190"/>
        <v>770</v>
      </c>
      <c r="AY774" s="34">
        <v>4.7305318138647101E-5</v>
      </c>
    </row>
    <row r="775" spans="50:51">
      <c r="AX775">
        <f t="shared" ref="AX775:AX838" si="191">AX774+1</f>
        <v>771</v>
      </c>
      <c r="AY775" s="34">
        <v>3.3664692611393593E-5</v>
      </c>
    </row>
    <row r="776" spans="50:51">
      <c r="AX776">
        <f t="shared" si="191"/>
        <v>772</v>
      </c>
      <c r="AY776" s="34">
        <v>4.8067838246412467E-5</v>
      </c>
    </row>
    <row r="777" spans="50:51">
      <c r="AX777">
        <f t="shared" si="191"/>
        <v>773</v>
      </c>
      <c r="AY777" s="34">
        <v>4.3620882188718438E-5</v>
      </c>
    </row>
    <row r="778" spans="50:51">
      <c r="AX778">
        <f t="shared" si="191"/>
        <v>774</v>
      </c>
      <c r="AY778" s="34">
        <v>4.3014986636119178E-5</v>
      </c>
    </row>
    <row r="779" spans="50:51">
      <c r="AX779">
        <f t="shared" si="191"/>
        <v>775</v>
      </c>
      <c r="AY779" s="34">
        <v>4.2753212396070934E-5</v>
      </c>
    </row>
    <row r="780" spans="50:51">
      <c r="AX780">
        <f t="shared" si="191"/>
        <v>776</v>
      </c>
      <c r="AY780" s="34">
        <v>2.6833425465266404E-5</v>
      </c>
    </row>
    <row r="781" spans="50:51">
      <c r="AX781">
        <f t="shared" si="191"/>
        <v>777</v>
      </c>
      <c r="AY781" s="34">
        <v>3.5135582010583067E-5</v>
      </c>
    </row>
    <row r="782" spans="50:51">
      <c r="AX782">
        <f t="shared" si="191"/>
        <v>778</v>
      </c>
      <c r="AY782" s="34">
        <v>3.6461331798119215E-5</v>
      </c>
    </row>
    <row r="783" spans="50:51">
      <c r="AX783">
        <f t="shared" si="191"/>
        <v>779</v>
      </c>
      <c r="AY783" s="34">
        <v>4.4745131729663364E-5</v>
      </c>
    </row>
    <row r="784" spans="50:51">
      <c r="AX784">
        <f t="shared" si="191"/>
        <v>780</v>
      </c>
      <c r="AY784" s="34">
        <v>4.4551461008748639E-5</v>
      </c>
    </row>
    <row r="785" spans="50:51">
      <c r="AX785">
        <f t="shared" si="191"/>
        <v>781</v>
      </c>
      <c r="AY785" s="34">
        <v>3.495722880240611E-5</v>
      </c>
    </row>
    <row r="786" spans="50:51">
      <c r="AX786">
        <f t="shared" si="191"/>
        <v>782</v>
      </c>
      <c r="AY786" s="34">
        <v>4.2141500474840588E-5</v>
      </c>
    </row>
    <row r="787" spans="50:51">
      <c r="AX787">
        <f t="shared" si="191"/>
        <v>783</v>
      </c>
      <c r="AY787" s="34">
        <v>3.7483549539386666E-5</v>
      </c>
    </row>
    <row r="788" spans="50:51">
      <c r="AX788">
        <f t="shared" si="191"/>
        <v>784</v>
      </c>
      <c r="AY788" s="34">
        <v>3.5018993352324376E-5</v>
      </c>
    </row>
    <row r="789" spans="50:51">
      <c r="AX789">
        <f t="shared" si="191"/>
        <v>785</v>
      </c>
      <c r="AY789" s="34">
        <v>2.5166191832858544E-5</v>
      </c>
    </row>
    <row r="790" spans="50:51">
      <c r="AX790">
        <f t="shared" si="191"/>
        <v>786</v>
      </c>
      <c r="AY790" s="34">
        <v>3.6449695964625106E-5</v>
      </c>
    </row>
    <row r="791" spans="50:51">
      <c r="AX791">
        <f t="shared" si="191"/>
        <v>787</v>
      </c>
      <c r="AY791" s="34">
        <v>4.1361158112427603E-5</v>
      </c>
    </row>
    <row r="792" spans="50:51">
      <c r="AX792">
        <f t="shared" si="191"/>
        <v>788</v>
      </c>
      <c r="AY792" s="34">
        <v>5.8214154748807053E-5</v>
      </c>
    </row>
    <row r="793" spans="50:51">
      <c r="AX793">
        <f t="shared" si="191"/>
        <v>789</v>
      </c>
      <c r="AY793" s="34">
        <v>4.5889168062533983E-5</v>
      </c>
    </row>
    <row r="794" spans="50:51">
      <c r="AX794">
        <f t="shared" si="191"/>
        <v>790</v>
      </c>
      <c r="AY794" s="34">
        <v>4.2964365881034777E-5</v>
      </c>
    </row>
    <row r="795" spans="50:51">
      <c r="AX795">
        <f t="shared" si="191"/>
        <v>791</v>
      </c>
      <c r="AY795" s="34">
        <v>4.7186609686609377E-5</v>
      </c>
    </row>
    <row r="796" spans="50:51">
      <c r="AX796">
        <f t="shared" si="191"/>
        <v>792</v>
      </c>
      <c r="AY796" s="34">
        <v>5.8734107241574687E-5</v>
      </c>
    </row>
    <row r="797" spans="50:51">
      <c r="AX797">
        <f t="shared" si="191"/>
        <v>793</v>
      </c>
      <c r="AY797" s="34">
        <v>3.8171062476616617E-5</v>
      </c>
    </row>
    <row r="798" spans="50:51">
      <c r="AX798">
        <f t="shared" si="191"/>
        <v>794</v>
      </c>
      <c r="AY798" s="34">
        <v>3.5832865693976612E-5</v>
      </c>
    </row>
    <row r="799" spans="50:51">
      <c r="AX799">
        <f t="shared" si="191"/>
        <v>795</v>
      </c>
      <c r="AY799" s="34">
        <v>3.7615740740742187E-5</v>
      </c>
    </row>
    <row r="800" spans="50:51">
      <c r="AX800">
        <f t="shared" si="191"/>
        <v>796</v>
      </c>
      <c r="AY800" s="34">
        <v>4.2399497487436837E-5</v>
      </c>
    </row>
    <row r="801" spans="50:51">
      <c r="AX801">
        <f t="shared" si="191"/>
        <v>797</v>
      </c>
      <c r="AY801" s="34">
        <v>5.7579564489117043E-5</v>
      </c>
    </row>
    <row r="802" spans="50:51">
      <c r="AX802">
        <f t="shared" si="191"/>
        <v>798</v>
      </c>
      <c r="AY802" s="34">
        <v>3.9011092310586383E-5</v>
      </c>
    </row>
    <row r="803" spans="50:51">
      <c r="AX803">
        <f t="shared" si="191"/>
        <v>799</v>
      </c>
      <c r="AY803" s="34">
        <v>4.9960450400149261E-5</v>
      </c>
    </row>
    <row r="804" spans="50:51">
      <c r="AX804">
        <f t="shared" si="191"/>
        <v>800</v>
      </c>
      <c r="AY804" s="34">
        <v>5.6430808918372932E-5</v>
      </c>
    </row>
    <row r="805" spans="50:51">
      <c r="AX805">
        <f t="shared" si="191"/>
        <v>801</v>
      </c>
      <c r="AY805" s="34">
        <v>4.0247533966130619E-5</v>
      </c>
    </row>
    <row r="806" spans="50:51">
      <c r="AX806">
        <f t="shared" si="191"/>
        <v>802</v>
      </c>
      <c r="AY806" s="34">
        <v>4.2245370370372629E-5</v>
      </c>
    </row>
    <row r="807" spans="50:51">
      <c r="AX807">
        <f t="shared" si="191"/>
        <v>803</v>
      </c>
      <c r="AY807" s="34">
        <v>3.8698955365621345E-5</v>
      </c>
    </row>
    <row r="808" spans="50:51">
      <c r="AX808">
        <f t="shared" si="191"/>
        <v>804</v>
      </c>
      <c r="AY808" s="34">
        <v>2.881586483390657E-5</v>
      </c>
    </row>
    <row r="809" spans="50:51">
      <c r="AX809">
        <f t="shared" si="191"/>
        <v>805</v>
      </c>
      <c r="AY809" s="34">
        <v>4.1369895536560791E-5</v>
      </c>
    </row>
    <row r="810" spans="50:51">
      <c r="AX810">
        <f t="shared" si="191"/>
        <v>806</v>
      </c>
      <c r="AY810" s="34">
        <v>3.4085648148153011E-5</v>
      </c>
    </row>
    <row r="811" spans="50:51">
      <c r="AX811">
        <f t="shared" si="191"/>
        <v>807</v>
      </c>
      <c r="AY811" s="34">
        <v>1.7602237654322967E-5</v>
      </c>
    </row>
    <row r="812" spans="50:51">
      <c r="AX812">
        <f t="shared" si="191"/>
        <v>808</v>
      </c>
      <c r="AY812" s="34">
        <v>6.0968481107364576E-5</v>
      </c>
    </row>
    <row r="813" spans="50:51">
      <c r="AX813">
        <f t="shared" si="191"/>
        <v>809</v>
      </c>
      <c r="AY813" s="34">
        <v>3.4722222222220433E-5</v>
      </c>
    </row>
    <row r="814" spans="50:51">
      <c r="AX814">
        <f t="shared" si="191"/>
        <v>810</v>
      </c>
      <c r="AY814" s="34">
        <v>3.50189933523221E-5</v>
      </c>
    </row>
    <row r="815" spans="50:51">
      <c r="AX815">
        <f t="shared" si="191"/>
        <v>811</v>
      </c>
      <c r="AY815" s="34">
        <v>4.6178793006207166E-5</v>
      </c>
    </row>
    <row r="816" spans="50:51">
      <c r="AX816">
        <f t="shared" si="191"/>
        <v>812</v>
      </c>
      <c r="AY816" s="34">
        <v>5.0680415263746705E-5</v>
      </c>
    </row>
    <row r="817" spans="50:51">
      <c r="AX817">
        <f t="shared" si="191"/>
        <v>813</v>
      </c>
      <c r="AY817" s="34">
        <v>3.3194679451018358E-5</v>
      </c>
    </row>
    <row r="818" spans="50:51">
      <c r="AX818">
        <f t="shared" si="191"/>
        <v>814</v>
      </c>
      <c r="AY818" s="34">
        <v>2.6071496754484415E-5</v>
      </c>
    </row>
    <row r="819" spans="50:51">
      <c r="AX819">
        <f t="shared" si="191"/>
        <v>815</v>
      </c>
      <c r="AY819" s="34">
        <v>5.0442233278048804E-5</v>
      </c>
    </row>
    <row r="820" spans="50:51">
      <c r="AX820">
        <f t="shared" si="191"/>
        <v>816</v>
      </c>
      <c r="AY820" s="34">
        <v>3.0824829931973929E-5</v>
      </c>
    </row>
    <row r="821" spans="50:51">
      <c r="AX821">
        <f t="shared" si="191"/>
        <v>817</v>
      </c>
      <c r="AY821" s="34">
        <v>3.3119658119653899E-5</v>
      </c>
    </row>
    <row r="822" spans="50:51">
      <c r="AX822">
        <f t="shared" si="191"/>
        <v>818</v>
      </c>
      <c r="AY822" s="34">
        <v>4.5356269975555513E-5</v>
      </c>
    </row>
    <row r="823" spans="50:51">
      <c r="AX823">
        <f t="shared" si="191"/>
        <v>819</v>
      </c>
      <c r="AY823" s="34">
        <v>2.7399848828417649E-5</v>
      </c>
    </row>
    <row r="824" spans="50:51">
      <c r="AX824">
        <f t="shared" si="191"/>
        <v>820</v>
      </c>
      <c r="AY824" s="34">
        <v>4.6237244897959616E-5</v>
      </c>
    </row>
    <row r="825" spans="50:51">
      <c r="AX825">
        <f t="shared" si="191"/>
        <v>821</v>
      </c>
      <c r="AY825" s="34">
        <v>2.1091840571536951E-5</v>
      </c>
    </row>
    <row r="826" spans="50:51">
      <c r="AX826">
        <f t="shared" si="191"/>
        <v>822</v>
      </c>
      <c r="AY826" s="34">
        <v>5.7344276094269075E-5</v>
      </c>
    </row>
    <row r="827" spans="50:51">
      <c r="AX827">
        <f t="shared" si="191"/>
        <v>823</v>
      </c>
      <c r="AY827" s="34">
        <v>4.8784722222221243E-5</v>
      </c>
    </row>
    <row r="828" spans="50:51">
      <c r="AX828">
        <f t="shared" si="191"/>
        <v>824</v>
      </c>
      <c r="AY828" s="34">
        <v>4.9335952113729005E-5</v>
      </c>
    </row>
    <row r="829" spans="50:51">
      <c r="AX829">
        <f t="shared" si="191"/>
        <v>825</v>
      </c>
      <c r="AY829" s="34">
        <v>3.6631944444445727E-5</v>
      </c>
    </row>
    <row r="830" spans="50:51">
      <c r="AX830">
        <f t="shared" si="191"/>
        <v>826</v>
      </c>
      <c r="AY830" s="34">
        <v>3.9387282690848195E-5</v>
      </c>
    </row>
    <row r="831" spans="50:51">
      <c r="AX831">
        <f t="shared" si="191"/>
        <v>827</v>
      </c>
      <c r="AY831" s="34">
        <v>4.6412618648801785E-5</v>
      </c>
    </row>
    <row r="832" spans="50:51">
      <c r="AX832">
        <f t="shared" si="191"/>
        <v>828</v>
      </c>
      <c r="AY832" s="34">
        <v>2.8580876795162256E-5</v>
      </c>
    </row>
    <row r="833" spans="50:51">
      <c r="AX833">
        <f t="shared" si="191"/>
        <v>829</v>
      </c>
      <c r="AY833" s="34">
        <v>3.3449680046540426E-5</v>
      </c>
    </row>
    <row r="834" spans="50:51">
      <c r="AX834">
        <f t="shared" si="191"/>
        <v>830</v>
      </c>
      <c r="AY834" s="34">
        <v>6.625566893424477E-5</v>
      </c>
    </row>
    <row r="835" spans="50:51">
      <c r="AX835">
        <f t="shared" si="191"/>
        <v>831</v>
      </c>
      <c r="AY835" s="34">
        <v>4.3911688069976816E-5</v>
      </c>
    </row>
    <row r="836" spans="50:51">
      <c r="AX836">
        <f t="shared" si="191"/>
        <v>832</v>
      </c>
      <c r="AY836" s="34">
        <v>4.8953609221467596E-5</v>
      </c>
    </row>
    <row r="837" spans="50:51">
      <c r="AX837">
        <f t="shared" si="191"/>
        <v>833</v>
      </c>
      <c r="AY837" s="34">
        <v>4.1152263374484089E-5</v>
      </c>
    </row>
    <row r="838" spans="50:51">
      <c r="AX838">
        <f t="shared" si="191"/>
        <v>834</v>
      </c>
      <c r="AY838" s="34">
        <v>5.0408911449521423E-5</v>
      </c>
    </row>
    <row r="839" spans="50:51">
      <c r="AX839">
        <f t="shared" ref="AX839:AX902" si="192">AX838+1</f>
        <v>835</v>
      </c>
      <c r="AY839" s="34">
        <v>5.5979556288964566E-5</v>
      </c>
    </row>
    <row r="840" spans="50:51">
      <c r="AX840">
        <f t="shared" si="192"/>
        <v>836</v>
      </c>
      <c r="AY840" s="34">
        <v>5.5194956262791629E-5</v>
      </c>
    </row>
    <row r="841" spans="50:51">
      <c r="AX841">
        <f t="shared" si="192"/>
        <v>837</v>
      </c>
      <c r="AY841" s="34">
        <v>3.752979464613174E-5</v>
      </c>
    </row>
    <row r="842" spans="50:51">
      <c r="AX842">
        <f t="shared" si="192"/>
        <v>838</v>
      </c>
      <c r="AY842" s="34">
        <v>4.6353878754373936E-5</v>
      </c>
    </row>
    <row r="843" spans="50:51">
      <c r="AX843">
        <f t="shared" si="192"/>
        <v>839</v>
      </c>
      <c r="AY843" s="34">
        <v>1.5698877068559487E-5</v>
      </c>
    </row>
    <row r="844" spans="50:51">
      <c r="AX844">
        <f t="shared" si="192"/>
        <v>840</v>
      </c>
      <c r="AY844" s="34">
        <v>3.4840325018895287E-5</v>
      </c>
    </row>
    <row r="845" spans="50:51">
      <c r="AX845">
        <f t="shared" si="192"/>
        <v>841</v>
      </c>
      <c r="AY845" s="34">
        <v>4.050925925925692E-5</v>
      </c>
    </row>
    <row r="846" spans="50:51">
      <c r="AX846">
        <f t="shared" si="192"/>
        <v>842</v>
      </c>
      <c r="AY846" s="34">
        <v>7.2956974387320881E-5</v>
      </c>
    </row>
    <row r="847" spans="50:51">
      <c r="AX847">
        <f t="shared" si="192"/>
        <v>843</v>
      </c>
      <c r="AY847" s="34">
        <v>6.3260257806820448E-5</v>
      </c>
    </row>
    <row r="848" spans="50:51">
      <c r="AX848">
        <f t="shared" si="192"/>
        <v>844</v>
      </c>
      <c r="AY848" s="34">
        <v>3.2591671273265001E-5</v>
      </c>
    </row>
    <row r="849" spans="50:51">
      <c r="AX849">
        <f t="shared" si="192"/>
        <v>845</v>
      </c>
      <c r="AY849" s="34">
        <v>4.6883812746754376E-5</v>
      </c>
    </row>
    <row r="850" spans="50:51">
      <c r="AX850">
        <f t="shared" si="192"/>
        <v>846</v>
      </c>
      <c r="AY850" s="34">
        <v>2.7298447437336576E-5</v>
      </c>
    </row>
    <row r="851" spans="50:51">
      <c r="AX851">
        <f t="shared" si="192"/>
        <v>847</v>
      </c>
      <c r="AY851" s="34">
        <v>5.1567656765673912E-5</v>
      </c>
    </row>
    <row r="852" spans="50:51">
      <c r="AX852">
        <f t="shared" si="192"/>
        <v>848</v>
      </c>
      <c r="AY852" s="34">
        <v>3.0139593908629081E-5</v>
      </c>
    </row>
    <row r="853" spans="50:51">
      <c r="AX853">
        <f t="shared" si="192"/>
        <v>849</v>
      </c>
      <c r="AY853" s="34">
        <v>2.9112339380198618E-5</v>
      </c>
    </row>
    <row r="854" spans="50:51">
      <c r="AX854">
        <f t="shared" si="192"/>
        <v>850</v>
      </c>
      <c r="AY854" s="34">
        <v>4.4650962236748723E-5</v>
      </c>
    </row>
    <row r="855" spans="50:51">
      <c r="AX855">
        <f t="shared" si="192"/>
        <v>851</v>
      </c>
      <c r="AY855" s="34">
        <v>4.193329455109595E-5</v>
      </c>
    </row>
    <row r="856" spans="50:51">
      <c r="AX856">
        <f t="shared" si="192"/>
        <v>852</v>
      </c>
      <c r="AY856" s="34">
        <v>5.1133222775012149E-5</v>
      </c>
    </row>
    <row r="857" spans="50:51">
      <c r="AX857">
        <f t="shared" si="192"/>
        <v>853</v>
      </c>
      <c r="AY857" s="34">
        <v>6.0677942794274347E-5</v>
      </c>
    </row>
    <row r="858" spans="50:51">
      <c r="AX858">
        <f t="shared" si="192"/>
        <v>854</v>
      </c>
      <c r="AY858" s="34">
        <v>2.9973884140550465E-5</v>
      </c>
    </row>
    <row r="859" spans="50:51">
      <c r="AX859">
        <f t="shared" si="192"/>
        <v>855</v>
      </c>
      <c r="AY859" s="34">
        <v>5.7344276094273846E-5</v>
      </c>
    </row>
    <row r="860" spans="50:51">
      <c r="AX860">
        <f t="shared" si="192"/>
        <v>856</v>
      </c>
      <c r="AY860" s="34">
        <v>3.5403050108932011E-5</v>
      </c>
    </row>
    <row r="861" spans="50:51">
      <c r="AX861">
        <f t="shared" si="192"/>
        <v>857</v>
      </c>
      <c r="AY861" s="34">
        <v>4.6123548922058346E-5</v>
      </c>
    </row>
    <row r="862" spans="50:51">
      <c r="AX862">
        <f t="shared" si="192"/>
        <v>858</v>
      </c>
      <c r="AY862" s="34">
        <v>3.1098017209131031E-5</v>
      </c>
    </row>
    <row r="863" spans="50:51">
      <c r="AX863">
        <f t="shared" si="192"/>
        <v>859</v>
      </c>
      <c r="AY863" s="34">
        <v>4.0538050488297757E-5</v>
      </c>
    </row>
    <row r="864" spans="50:51">
      <c r="AX864">
        <f t="shared" si="192"/>
        <v>860</v>
      </c>
      <c r="AY864" s="34">
        <v>3.5861638840918291E-5</v>
      </c>
    </row>
    <row r="865" spans="50:51">
      <c r="AX865">
        <f t="shared" si="192"/>
        <v>861</v>
      </c>
      <c r="AY865" s="34">
        <v>3.4188034188031277E-5</v>
      </c>
    </row>
    <row r="866" spans="50:51">
      <c r="AX866">
        <f t="shared" si="192"/>
        <v>862</v>
      </c>
      <c r="AY866" s="34">
        <v>3.4900284900282668E-5</v>
      </c>
    </row>
    <row r="867" spans="50:51">
      <c r="AX867">
        <f t="shared" si="192"/>
        <v>863</v>
      </c>
      <c r="AY867" s="34">
        <v>3.2465277777775359E-5</v>
      </c>
    </row>
    <row r="868" spans="50:51">
      <c r="AX868">
        <f t="shared" si="192"/>
        <v>864</v>
      </c>
      <c r="AY868" s="34">
        <v>7.2022827282728266E-5</v>
      </c>
    </row>
    <row r="869" spans="50:51">
      <c r="AX869">
        <f t="shared" si="192"/>
        <v>865</v>
      </c>
      <c r="AY869" s="34">
        <v>3.3494668911333802E-5</v>
      </c>
    </row>
    <row r="870" spans="50:51">
      <c r="AX870">
        <f t="shared" si="192"/>
        <v>866</v>
      </c>
      <c r="AY870" s="34">
        <v>5.2667882528997759E-5</v>
      </c>
    </row>
    <row r="871" spans="50:51">
      <c r="AX871">
        <f t="shared" si="192"/>
        <v>867</v>
      </c>
      <c r="AY871" s="34">
        <v>2.2432226040477637E-5</v>
      </c>
    </row>
    <row r="872" spans="50:51">
      <c r="AX872">
        <f t="shared" si="192"/>
        <v>868</v>
      </c>
      <c r="AY872" s="34">
        <v>3.2661915842544473E-5</v>
      </c>
    </row>
    <row r="873" spans="50:51">
      <c r="AX873">
        <f t="shared" si="192"/>
        <v>869</v>
      </c>
      <c r="AY873" s="34">
        <v>6.0866704267714171E-5</v>
      </c>
    </row>
    <row r="874" spans="50:51">
      <c r="AX874">
        <f t="shared" si="192"/>
        <v>870</v>
      </c>
      <c r="AY874" s="34">
        <v>3.8211892797317816E-5</v>
      </c>
    </row>
    <row r="875" spans="50:51">
      <c r="AX875">
        <f t="shared" si="192"/>
        <v>871</v>
      </c>
      <c r="AY875" s="34">
        <v>6.7129629629627258E-5</v>
      </c>
    </row>
    <row r="876" spans="50:51">
      <c r="AX876">
        <f t="shared" si="192"/>
        <v>872</v>
      </c>
      <c r="AY876" s="34">
        <v>3.8194444444446253E-5</v>
      </c>
    </row>
    <row r="877" spans="50:51">
      <c r="AX877">
        <f t="shared" si="192"/>
        <v>873</v>
      </c>
      <c r="AY877" s="34">
        <v>5.9780092592591485E-5</v>
      </c>
    </row>
    <row r="878" spans="50:51">
      <c r="AX878">
        <f t="shared" si="192"/>
        <v>874</v>
      </c>
      <c r="AY878" s="34">
        <v>4.0656138371874192E-5</v>
      </c>
    </row>
    <row r="879" spans="50:51">
      <c r="AX879">
        <f t="shared" si="192"/>
        <v>875</v>
      </c>
      <c r="AY879" s="34">
        <v>3.8620226444061981E-5</v>
      </c>
    </row>
    <row r="880" spans="50:51">
      <c r="AX880">
        <f t="shared" si="192"/>
        <v>876</v>
      </c>
      <c r="AY880" s="34">
        <v>3.7406930126004131E-5</v>
      </c>
    </row>
    <row r="881" spans="50:51">
      <c r="AX881">
        <f t="shared" si="192"/>
        <v>877</v>
      </c>
      <c r="AY881" s="34">
        <v>2.3804410080183279E-5</v>
      </c>
    </row>
    <row r="882" spans="50:51">
      <c r="AX882">
        <f t="shared" si="192"/>
        <v>878</v>
      </c>
      <c r="AY882" s="34">
        <v>7.8240740740743994E-5</v>
      </c>
    </row>
    <row r="883" spans="50:51">
      <c r="AX883">
        <f t="shared" si="192"/>
        <v>879</v>
      </c>
      <c r="AY883" s="34">
        <v>3.676814440703727E-5</v>
      </c>
    </row>
    <row r="884" spans="50:51">
      <c r="AX884">
        <f t="shared" si="192"/>
        <v>880</v>
      </c>
      <c r="AY884" s="34">
        <v>4.0887306904892962E-5</v>
      </c>
    </row>
    <row r="885" spans="50:51">
      <c r="AX885">
        <f t="shared" si="192"/>
        <v>881</v>
      </c>
      <c r="AY885" s="34">
        <v>2.7389955400426722E-5</v>
      </c>
    </row>
    <row r="886" spans="50:51">
      <c r="AX886">
        <f t="shared" si="192"/>
        <v>882</v>
      </c>
      <c r="AY886" s="34">
        <v>7.3945473251029061E-5</v>
      </c>
    </row>
    <row r="887" spans="50:51">
      <c r="AX887">
        <f t="shared" si="192"/>
        <v>883</v>
      </c>
      <c r="AY887" s="34">
        <v>4.4017463058913719E-5</v>
      </c>
    </row>
    <row r="888" spans="50:51">
      <c r="AX888">
        <f t="shared" si="192"/>
        <v>884</v>
      </c>
      <c r="AY888" s="34">
        <v>5.20548257617207E-5</v>
      </c>
    </row>
    <row r="889" spans="50:51">
      <c r="AX889">
        <f t="shared" si="192"/>
        <v>885</v>
      </c>
      <c r="AY889" s="34">
        <v>4.2726183895342134E-5</v>
      </c>
    </row>
    <row r="890" spans="50:51">
      <c r="AX890">
        <f t="shared" si="192"/>
        <v>886</v>
      </c>
      <c r="AY890" s="34">
        <v>4.2038476300136206E-5</v>
      </c>
    </row>
    <row r="891" spans="50:51">
      <c r="AX891">
        <f t="shared" si="192"/>
        <v>887</v>
      </c>
      <c r="AY891" s="34">
        <v>2.5892516227568293E-5</v>
      </c>
    </row>
    <row r="892" spans="50:51">
      <c r="AX892">
        <f t="shared" si="192"/>
        <v>888</v>
      </c>
      <c r="AY892" s="34">
        <v>3.9641203703697779E-5</v>
      </c>
    </row>
    <row r="893" spans="50:51">
      <c r="AX893">
        <f t="shared" si="192"/>
        <v>889</v>
      </c>
      <c r="AY893" s="34">
        <v>2.8435796202294259E-5</v>
      </c>
    </row>
    <row r="894" spans="50:51">
      <c r="AX894">
        <f t="shared" si="192"/>
        <v>890</v>
      </c>
      <c r="AY894" s="34">
        <v>3.3494668911336892E-5</v>
      </c>
    </row>
    <row r="895" spans="50:51">
      <c r="AX895">
        <f t="shared" si="192"/>
        <v>891</v>
      </c>
      <c r="AY895" s="34">
        <v>2.6146612934175555E-5</v>
      </c>
    </row>
    <row r="896" spans="50:51">
      <c r="AX896">
        <f t="shared" si="192"/>
        <v>892</v>
      </c>
      <c r="AY896" s="34">
        <v>3.1576448243113963E-5</v>
      </c>
    </row>
    <row r="897" spans="50:51">
      <c r="AX897">
        <f t="shared" si="192"/>
        <v>893</v>
      </c>
      <c r="AY897" s="34">
        <v>4.9473493100946826E-5</v>
      </c>
    </row>
    <row r="898" spans="50:51">
      <c r="AX898">
        <f t="shared" si="192"/>
        <v>894</v>
      </c>
      <c r="AY898" s="34">
        <v>1.3770180436846505E-5</v>
      </c>
    </row>
    <row r="899" spans="50:51">
      <c r="AX899">
        <f t="shared" si="192"/>
        <v>895</v>
      </c>
      <c r="AY899" s="34">
        <v>3.9539857115999325E-5</v>
      </c>
    </row>
    <row r="900" spans="50:51">
      <c r="AX900">
        <f t="shared" si="192"/>
        <v>896</v>
      </c>
      <c r="AY900" s="34">
        <v>2.9196910478315754E-5</v>
      </c>
    </row>
    <row r="901" spans="50:51">
      <c r="AX901">
        <f t="shared" si="192"/>
        <v>897</v>
      </c>
      <c r="AY901" s="34">
        <v>3.2242063492060317E-5</v>
      </c>
    </row>
    <row r="902" spans="50:51">
      <c r="AX902">
        <f t="shared" si="192"/>
        <v>898</v>
      </c>
      <c r="AY902" s="34">
        <v>4.2806625721201188E-5</v>
      </c>
    </row>
    <row r="903" spans="50:51">
      <c r="AX903">
        <f t="shared" ref="AX903:AX966" si="193">AX902+1</f>
        <v>899</v>
      </c>
      <c r="AY903" s="34">
        <v>3.9026149264843997E-5</v>
      </c>
    </row>
    <row r="904" spans="50:51">
      <c r="AX904">
        <f t="shared" si="193"/>
        <v>900</v>
      </c>
      <c r="AY904" s="34">
        <v>2.546296296296182E-5</v>
      </c>
    </row>
    <row r="905" spans="50:51">
      <c r="AX905">
        <f t="shared" si="193"/>
        <v>901</v>
      </c>
      <c r="AY905" s="34">
        <v>2.9398148148152558E-5</v>
      </c>
    </row>
    <row r="906" spans="50:51">
      <c r="AX906">
        <f t="shared" si="193"/>
        <v>902</v>
      </c>
      <c r="AY906" s="34">
        <v>2.4836033950616346E-5</v>
      </c>
    </row>
    <row r="907" spans="50:51">
      <c r="AX907">
        <f t="shared" si="193"/>
        <v>903</v>
      </c>
      <c r="AY907" s="34">
        <v>3.891487150416434E-5</v>
      </c>
    </row>
    <row r="908" spans="50:51">
      <c r="AX908">
        <f t="shared" si="193"/>
        <v>904</v>
      </c>
      <c r="AY908" s="34">
        <v>2.4353780864198062E-5</v>
      </c>
    </row>
    <row r="909" spans="50:51">
      <c r="AX909">
        <f t="shared" si="193"/>
        <v>905</v>
      </c>
      <c r="AY909" s="34">
        <v>4.7536375661373841E-5</v>
      </c>
    </row>
    <row r="910" spans="50:51">
      <c r="AX910">
        <f t="shared" si="193"/>
        <v>906</v>
      </c>
      <c r="AY910" s="34">
        <v>2.9939058956915399E-5</v>
      </c>
    </row>
    <row r="911" spans="50:51">
      <c r="AX911">
        <f t="shared" si="193"/>
        <v>907</v>
      </c>
      <c r="AY911" s="34">
        <v>2.8639928193497206E-5</v>
      </c>
    </row>
    <row r="912" spans="50:51">
      <c r="AX912">
        <f t="shared" si="193"/>
        <v>908</v>
      </c>
      <c r="AY912" s="34">
        <v>3.0092592592595019E-5</v>
      </c>
    </row>
    <row r="913" spans="50:51">
      <c r="AX913">
        <f t="shared" si="193"/>
        <v>909</v>
      </c>
      <c r="AY913" s="34">
        <v>2.5720164609051258E-5</v>
      </c>
    </row>
    <row r="914" spans="50:51">
      <c r="AX914">
        <f t="shared" si="193"/>
        <v>910</v>
      </c>
      <c r="AY914" s="34">
        <v>5.2284871936615787E-5</v>
      </c>
    </row>
    <row r="915" spans="50:51">
      <c r="AX915">
        <f t="shared" si="193"/>
        <v>911</v>
      </c>
      <c r="AY915" s="34">
        <v>3.4247388414051416E-5</v>
      </c>
    </row>
    <row r="916" spans="50:51">
      <c r="AX916">
        <f t="shared" si="193"/>
        <v>912</v>
      </c>
      <c r="AY916" s="34">
        <v>1.4992323930149341E-5</v>
      </c>
    </row>
    <row r="917" spans="50:51">
      <c r="AX917">
        <f t="shared" si="193"/>
        <v>913</v>
      </c>
      <c r="AY917" s="34">
        <v>3.0338103254769057E-5</v>
      </c>
    </row>
    <row r="918" spans="50:51">
      <c r="AX918">
        <f t="shared" si="193"/>
        <v>914</v>
      </c>
      <c r="AY918" s="34">
        <v>2.7955840455840271E-5</v>
      </c>
    </row>
    <row r="919" spans="50:51">
      <c r="AX919">
        <f t="shared" si="193"/>
        <v>915</v>
      </c>
      <c r="AY919" s="34">
        <v>4.8540249433106236E-5</v>
      </c>
    </row>
    <row r="920" spans="50:51">
      <c r="AX920">
        <f t="shared" si="193"/>
        <v>916</v>
      </c>
      <c r="AY920" s="34">
        <v>2.9745370370370116E-5</v>
      </c>
    </row>
    <row r="921" spans="50:51">
      <c r="AX921">
        <f t="shared" si="193"/>
        <v>917</v>
      </c>
      <c r="AY921" s="34">
        <v>3.3215181327162412E-5</v>
      </c>
    </row>
    <row r="922" spans="50:51">
      <c r="AX922">
        <f t="shared" si="193"/>
        <v>918</v>
      </c>
      <c r="AY922" s="34">
        <v>3.7716510042380051E-5</v>
      </c>
    </row>
    <row r="923" spans="50:51">
      <c r="AX923">
        <f t="shared" si="193"/>
        <v>919</v>
      </c>
      <c r="AY923" s="34">
        <v>4.6064814814813506E-5</v>
      </c>
    </row>
    <row r="924" spans="50:51">
      <c r="AX924">
        <f t="shared" si="193"/>
        <v>920</v>
      </c>
      <c r="AY924" s="34">
        <v>4.9898431594862207E-5</v>
      </c>
    </row>
    <row r="925" spans="50:51">
      <c r="AX925">
        <f t="shared" si="193"/>
        <v>921</v>
      </c>
      <c r="AY925" s="34">
        <v>3.2842169580745315E-5</v>
      </c>
    </row>
    <row r="926" spans="50:51">
      <c r="AX926">
        <f t="shared" si="193"/>
        <v>922</v>
      </c>
      <c r="AY926" s="34">
        <v>3.6816024567281302E-5</v>
      </c>
    </row>
    <row r="927" spans="50:51">
      <c r="AX927">
        <f t="shared" si="193"/>
        <v>923</v>
      </c>
      <c r="AY927" s="34">
        <v>3.2104969290898382E-5</v>
      </c>
    </row>
    <row r="928" spans="50:51">
      <c r="AX928">
        <f t="shared" si="193"/>
        <v>924</v>
      </c>
      <c r="AY928" s="34">
        <v>2.7166090961423944E-5</v>
      </c>
    </row>
    <row r="929" spans="50:51">
      <c r="AX929">
        <f t="shared" si="193"/>
        <v>925</v>
      </c>
      <c r="AY929" s="34">
        <v>3.688505424616533E-5</v>
      </c>
    </row>
    <row r="930" spans="50:51">
      <c r="AX930">
        <f t="shared" si="193"/>
        <v>926</v>
      </c>
      <c r="AY930" s="34">
        <v>2.947771990740768E-5</v>
      </c>
    </row>
    <row r="931" spans="50:51">
      <c r="AX931">
        <f t="shared" si="193"/>
        <v>927</v>
      </c>
      <c r="AY931" s="34">
        <v>4.2457091237579358E-5</v>
      </c>
    </row>
    <row r="932" spans="50:51">
      <c r="AX932">
        <f t="shared" si="193"/>
        <v>928</v>
      </c>
      <c r="AY932" s="34">
        <v>4.3620882188726251E-5</v>
      </c>
    </row>
    <row r="933" spans="50:51">
      <c r="AX933">
        <f t="shared" si="193"/>
        <v>929</v>
      </c>
      <c r="AY933" s="34">
        <v>4.0087287808642652E-5</v>
      </c>
    </row>
    <row r="934" spans="50:51">
      <c r="AX934">
        <f t="shared" si="193"/>
        <v>930</v>
      </c>
      <c r="AY934" s="34">
        <v>2.7437018236510872E-5</v>
      </c>
    </row>
    <row r="935" spans="50:51">
      <c r="AX935">
        <f t="shared" si="193"/>
        <v>931</v>
      </c>
      <c r="AY935" s="34">
        <v>3.5135582010582782E-5</v>
      </c>
    </row>
    <row r="936" spans="50:51">
      <c r="AX936">
        <f t="shared" si="193"/>
        <v>932</v>
      </c>
      <c r="AY936" s="34">
        <v>3.7862925739808552E-5</v>
      </c>
    </row>
    <row r="937" spans="50:51">
      <c r="AX937">
        <f t="shared" si="193"/>
        <v>933</v>
      </c>
      <c r="AY937" s="34">
        <v>4.5068742985408287E-5</v>
      </c>
    </row>
    <row r="938" spans="50:51">
      <c r="AX938">
        <f t="shared" si="193"/>
        <v>934</v>
      </c>
      <c r="AY938" s="34">
        <v>4.5826283135927923E-5</v>
      </c>
    </row>
    <row r="939" spans="50:51">
      <c r="AX939">
        <f t="shared" si="193"/>
        <v>935</v>
      </c>
      <c r="AY939" s="34">
        <v>4.7406939768051375E-5</v>
      </c>
    </row>
    <row r="940" spans="50:51">
      <c r="AX940">
        <f t="shared" si="193"/>
        <v>936</v>
      </c>
      <c r="AY940" s="34">
        <v>4.2129629629626129E-5</v>
      </c>
    </row>
    <row r="941" spans="50:51">
      <c r="AX941">
        <f t="shared" si="193"/>
        <v>937</v>
      </c>
      <c r="AY941" s="34">
        <v>2.7163643235068502E-5</v>
      </c>
    </row>
    <row r="942" spans="50:51">
      <c r="AX942">
        <f t="shared" si="193"/>
        <v>938</v>
      </c>
      <c r="AY942" s="34">
        <v>3.3051737304312255E-5</v>
      </c>
    </row>
    <row r="943" spans="50:51">
      <c r="AX943">
        <f t="shared" si="193"/>
        <v>939</v>
      </c>
      <c r="AY943" s="34">
        <v>4.5036941086163831E-5</v>
      </c>
    </row>
    <row r="944" spans="50:51">
      <c r="AX944">
        <f t="shared" si="193"/>
        <v>940</v>
      </c>
      <c r="AY944" s="34">
        <v>3.0162738496076263E-5</v>
      </c>
    </row>
    <row r="945" spans="50:51">
      <c r="AX945">
        <f t="shared" si="193"/>
        <v>941</v>
      </c>
      <c r="AY945" s="34">
        <v>5.5136795086549105E-5</v>
      </c>
    </row>
    <row r="946" spans="50:51">
      <c r="AX946">
        <f t="shared" si="193"/>
        <v>942</v>
      </c>
      <c r="AY946" s="34">
        <v>3.9281705948369781E-5</v>
      </c>
    </row>
    <row r="947" spans="50:51">
      <c r="AX947">
        <f t="shared" si="193"/>
        <v>943</v>
      </c>
      <c r="AY947" s="34">
        <v>3.641010802468847E-5</v>
      </c>
    </row>
    <row r="948" spans="50:51">
      <c r="AX948">
        <f t="shared" si="193"/>
        <v>944</v>
      </c>
      <c r="AY948" s="34">
        <v>3.3232489915661048E-5</v>
      </c>
    </row>
    <row r="949" spans="50:51">
      <c r="AX949">
        <f t="shared" si="193"/>
        <v>945</v>
      </c>
      <c r="AY949" s="34">
        <v>3.6242050130938425E-5</v>
      </c>
    </row>
    <row r="950" spans="50:51">
      <c r="AX950">
        <f t="shared" si="193"/>
        <v>946</v>
      </c>
      <c r="AY950" s="34">
        <v>3.4607627429410438E-5</v>
      </c>
    </row>
    <row r="951" spans="50:51">
      <c r="AX951">
        <f t="shared" si="193"/>
        <v>947</v>
      </c>
      <c r="AY951" s="34">
        <v>2.5047483380818258E-5</v>
      </c>
    </row>
    <row r="952" spans="50:51">
      <c r="AX952">
        <f t="shared" si="193"/>
        <v>948</v>
      </c>
      <c r="AY952" s="34">
        <v>2.1452955480731658E-5</v>
      </c>
    </row>
    <row r="953" spans="50:51">
      <c r="AX953">
        <f t="shared" si="193"/>
        <v>949</v>
      </c>
      <c r="AY953" s="34">
        <v>3.3304988662134458E-5</v>
      </c>
    </row>
    <row r="954" spans="50:51">
      <c r="AX954">
        <f t="shared" si="193"/>
        <v>950</v>
      </c>
      <c r="AY954" s="34">
        <v>3.7824551355480337E-5</v>
      </c>
    </row>
    <row r="955" spans="50:51">
      <c r="AX955">
        <f t="shared" si="193"/>
        <v>951</v>
      </c>
      <c r="AY955" s="34">
        <v>2.1305509489590582E-5</v>
      </c>
    </row>
    <row r="956" spans="50:51">
      <c r="AX956">
        <f t="shared" si="193"/>
        <v>952</v>
      </c>
      <c r="AY956" s="34">
        <v>3.4488402543955267E-5</v>
      </c>
    </row>
    <row r="957" spans="50:51">
      <c r="AX957">
        <f t="shared" si="193"/>
        <v>953</v>
      </c>
      <c r="AY957" s="34">
        <v>3.8914871504157544E-5</v>
      </c>
    </row>
    <row r="958" spans="50:51">
      <c r="AX958">
        <f t="shared" si="193"/>
        <v>954</v>
      </c>
      <c r="AY958" s="34">
        <v>6.625159642401273E-5</v>
      </c>
    </row>
    <row r="959" spans="50:51">
      <c r="AX959">
        <f t="shared" si="193"/>
        <v>955</v>
      </c>
      <c r="AY959" s="34">
        <v>2.01054791905314E-5</v>
      </c>
    </row>
    <row r="960" spans="50:51">
      <c r="AX960">
        <f t="shared" si="193"/>
        <v>956</v>
      </c>
      <c r="AY960" s="34">
        <v>3.2764418647504941E-5</v>
      </c>
    </row>
    <row r="961" spans="50:51">
      <c r="AX961">
        <f t="shared" si="193"/>
        <v>957</v>
      </c>
      <c r="AY961" s="34">
        <v>3.9924710063600053E-5</v>
      </c>
    </row>
    <row r="962" spans="50:51">
      <c r="AX962">
        <f t="shared" si="193"/>
        <v>958</v>
      </c>
      <c r="AY962" s="34">
        <v>2.9434574168074827E-5</v>
      </c>
    </row>
    <row r="963" spans="50:51">
      <c r="AX963">
        <f t="shared" si="193"/>
        <v>959</v>
      </c>
      <c r="AY963" s="34">
        <v>5.1847127739987513E-5</v>
      </c>
    </row>
    <row r="964" spans="50:51">
      <c r="AX964">
        <f t="shared" si="193"/>
        <v>960</v>
      </c>
      <c r="AY964" s="34">
        <v>2.7945691805796732E-5</v>
      </c>
    </row>
    <row r="965" spans="50:51">
      <c r="AX965">
        <f t="shared" si="193"/>
        <v>961</v>
      </c>
      <c r="AY965" s="34">
        <v>4.8926767676766637E-5</v>
      </c>
    </row>
    <row r="966" spans="50:51">
      <c r="AX966">
        <f t="shared" si="193"/>
        <v>962</v>
      </c>
      <c r="AY966" s="34">
        <v>4.0273053665910968E-5</v>
      </c>
    </row>
    <row r="967" spans="50:51">
      <c r="AX967">
        <f t="shared" ref="AX967:AX1030" si="194">AX966+1</f>
        <v>963</v>
      </c>
      <c r="AY967" s="34">
        <v>3.3436213991771314E-5</v>
      </c>
    </row>
    <row r="968" spans="50:51">
      <c r="AX968">
        <f t="shared" si="194"/>
        <v>964</v>
      </c>
      <c r="AY968" s="34">
        <v>3.7268518518519255E-5</v>
      </c>
    </row>
    <row r="969" spans="50:51">
      <c r="AX969">
        <f t="shared" si="194"/>
        <v>965</v>
      </c>
      <c r="AY969" s="34">
        <v>1.7656368102797923E-5</v>
      </c>
    </row>
    <row r="970" spans="50:51">
      <c r="AX970">
        <f t="shared" si="194"/>
        <v>966</v>
      </c>
      <c r="AY970" s="34">
        <v>3.2607163000563196E-5</v>
      </c>
    </row>
    <row r="971" spans="50:51">
      <c r="AX971">
        <f t="shared" si="194"/>
        <v>967</v>
      </c>
      <c r="AY971" s="34">
        <v>2.7378266591461608E-5</v>
      </c>
    </row>
    <row r="972" spans="50:51">
      <c r="AX972">
        <f t="shared" si="194"/>
        <v>968</v>
      </c>
      <c r="AY972" s="34">
        <v>4.3388237483714584E-5</v>
      </c>
    </row>
    <row r="973" spans="50:51">
      <c r="AX973">
        <f t="shared" si="194"/>
        <v>969</v>
      </c>
      <c r="AY973" s="34">
        <v>3.7497637944065199E-5</v>
      </c>
    </row>
    <row r="974" spans="50:51">
      <c r="AX974">
        <f t="shared" si="194"/>
        <v>970</v>
      </c>
      <c r="AY974" s="34">
        <v>3.7820332959223744E-5</v>
      </c>
    </row>
    <row r="975" spans="50:51">
      <c r="AX975">
        <f t="shared" si="194"/>
        <v>971</v>
      </c>
      <c r="AY975" s="34">
        <v>3.9598608761047745E-5</v>
      </c>
    </row>
    <row r="976" spans="50:51">
      <c r="AX976">
        <f t="shared" si="194"/>
        <v>972</v>
      </c>
      <c r="AY976" s="34">
        <v>3.0704279408945026E-5</v>
      </c>
    </row>
    <row r="977" spans="50:51">
      <c r="AX977">
        <f t="shared" si="194"/>
        <v>973</v>
      </c>
      <c r="AY977" s="34">
        <v>5.0730145568453576E-5</v>
      </c>
    </row>
    <row r="978" spans="50:51">
      <c r="AX978">
        <f t="shared" si="194"/>
        <v>974</v>
      </c>
      <c r="AY978" s="34">
        <v>4.6119142101289432E-5</v>
      </c>
    </row>
    <row r="979" spans="50:51">
      <c r="AX979">
        <f t="shared" si="194"/>
        <v>975</v>
      </c>
      <c r="AY979" s="34">
        <v>3.5423681257015924E-5</v>
      </c>
    </row>
    <row r="980" spans="50:51">
      <c r="AX980">
        <f t="shared" si="194"/>
        <v>976</v>
      </c>
      <c r="AY980" s="34">
        <v>2.5176594119890062E-5</v>
      </c>
    </row>
    <row r="981" spans="50:51">
      <c r="AX981">
        <f t="shared" si="194"/>
        <v>977</v>
      </c>
      <c r="AY981" s="34">
        <v>5.9941520467838614E-5</v>
      </c>
    </row>
    <row r="982" spans="50:51">
      <c r="AX982">
        <f t="shared" si="194"/>
        <v>978</v>
      </c>
      <c r="AY982" s="34">
        <v>5.6881630374095438E-5</v>
      </c>
    </row>
    <row r="983" spans="50:51">
      <c r="AX983">
        <f t="shared" si="194"/>
        <v>979</v>
      </c>
      <c r="AY983" s="34">
        <v>5.5076628352491098E-5</v>
      </c>
    </row>
    <row r="984" spans="50:51">
      <c r="AX984">
        <f t="shared" si="194"/>
        <v>980</v>
      </c>
      <c r="AY984" s="34">
        <v>6.5856481481479104E-5</v>
      </c>
    </row>
    <row r="985" spans="50:51">
      <c r="AX985">
        <f t="shared" si="194"/>
        <v>981</v>
      </c>
      <c r="AY985" s="34">
        <v>4.3213753954962462E-5</v>
      </c>
    </row>
    <row r="986" spans="50:51">
      <c r="AX986">
        <f t="shared" si="194"/>
        <v>982</v>
      </c>
      <c r="AY986" s="34">
        <v>3.9084310441097403E-5</v>
      </c>
    </row>
    <row r="987" spans="50:51">
      <c r="AX987">
        <f t="shared" si="194"/>
        <v>983</v>
      </c>
      <c r="AY987" s="34">
        <v>4.5168566001900891E-5</v>
      </c>
    </row>
    <row r="988" spans="50:51">
      <c r="AX988">
        <f t="shared" si="194"/>
        <v>984</v>
      </c>
      <c r="AY988" s="34">
        <v>4.9102132435464754E-5</v>
      </c>
    </row>
    <row r="989" spans="50:51">
      <c r="AX989">
        <f t="shared" si="194"/>
        <v>985</v>
      </c>
      <c r="AY989" s="34">
        <v>5.7102702191990416E-5</v>
      </c>
    </row>
    <row r="990" spans="50:51">
      <c r="AX990">
        <f t="shared" si="194"/>
        <v>986</v>
      </c>
      <c r="AY990" s="34">
        <v>3.7223152801044257E-5</v>
      </c>
    </row>
    <row r="991" spans="50:51">
      <c r="AX991">
        <f t="shared" si="194"/>
        <v>987</v>
      </c>
      <c r="AY991" s="34">
        <v>5.1620370370371318E-5</v>
      </c>
    </row>
    <row r="992" spans="50:51">
      <c r="AX992">
        <f t="shared" si="194"/>
        <v>988</v>
      </c>
      <c r="AY992" s="34">
        <v>4.8587610453094833E-5</v>
      </c>
    </row>
    <row r="993" spans="50:51">
      <c r="AX993">
        <f t="shared" si="194"/>
        <v>989</v>
      </c>
      <c r="AY993" s="34">
        <v>3.555746468117662E-5</v>
      </c>
    </row>
    <row r="994" spans="50:51">
      <c r="AX994">
        <f t="shared" si="194"/>
        <v>990</v>
      </c>
      <c r="AY994" s="34">
        <v>4.705621025066046E-5</v>
      </c>
    </row>
    <row r="995" spans="50:51">
      <c r="AX995">
        <f t="shared" si="194"/>
        <v>991</v>
      </c>
      <c r="AY995" s="34">
        <v>4.2438271604941502E-5</v>
      </c>
    </row>
    <row r="996" spans="50:51">
      <c r="AX996">
        <f t="shared" si="194"/>
        <v>992</v>
      </c>
      <c r="AY996" s="34">
        <v>3.5827284571000486E-5</v>
      </c>
    </row>
    <row r="997" spans="50:51">
      <c r="AX997">
        <f t="shared" si="194"/>
        <v>993</v>
      </c>
      <c r="AY997" s="34">
        <v>3.4488402543952184E-5</v>
      </c>
    </row>
    <row r="998" spans="50:51">
      <c r="AX998">
        <f t="shared" si="194"/>
        <v>994</v>
      </c>
      <c r="AY998" s="34">
        <v>4.3911688069978768E-5</v>
      </c>
    </row>
    <row r="999" spans="50:51">
      <c r="AX999">
        <f t="shared" si="194"/>
        <v>995</v>
      </c>
      <c r="AY999" s="34">
        <v>4.1377314814814714E-5</v>
      </c>
    </row>
    <row r="1000" spans="50:51">
      <c r="AX1000">
        <f t="shared" si="194"/>
        <v>996</v>
      </c>
      <c r="AY1000" s="34">
        <v>5.4815284827971351E-5</v>
      </c>
    </row>
    <row r="1001" spans="50:51">
      <c r="AX1001">
        <f t="shared" si="194"/>
        <v>997</v>
      </c>
      <c r="AY1001" s="34">
        <v>4.1386083052753104E-5</v>
      </c>
    </row>
    <row r="1002" spans="50:51">
      <c r="AX1002">
        <f t="shared" si="194"/>
        <v>998</v>
      </c>
      <c r="AY1002" s="34">
        <v>3.0982905982903996E-5</v>
      </c>
    </row>
    <row r="1003" spans="50:51">
      <c r="AX1003">
        <f t="shared" si="194"/>
        <v>999</v>
      </c>
      <c r="AY1003" s="34">
        <v>3.2526115859449909E-5</v>
      </c>
    </row>
    <row r="1004" spans="50:51">
      <c r="AX1004">
        <f t="shared" si="194"/>
        <v>1000</v>
      </c>
      <c r="AY1004" s="34">
        <v>4.8363095238088917E-5</v>
      </c>
    </row>
    <row r="1005" spans="50:51">
      <c r="AX1005">
        <f t="shared" si="194"/>
        <v>1001</v>
      </c>
      <c r="AY1005" s="34">
        <v>3.4959639126305091E-5</v>
      </c>
    </row>
    <row r="1006" spans="50:51">
      <c r="AX1006">
        <f t="shared" si="194"/>
        <v>1002</v>
      </c>
      <c r="AY1006" s="34">
        <v>4.9734140080667764E-5</v>
      </c>
    </row>
    <row r="1007" spans="50:51">
      <c r="AX1007">
        <f t="shared" si="194"/>
        <v>1003</v>
      </c>
      <c r="AY1007" s="34">
        <v>4.4934640522873314E-5</v>
      </c>
    </row>
    <row r="1008" spans="50:51">
      <c r="AX1008">
        <f t="shared" si="194"/>
        <v>1004</v>
      </c>
      <c r="AY1008" s="34">
        <v>4.9862046389823364E-5</v>
      </c>
    </row>
    <row r="1009" spans="50:51">
      <c r="AX1009">
        <f t="shared" si="194"/>
        <v>1005</v>
      </c>
      <c r="AY1009" s="34">
        <v>3.8779114165714062E-5</v>
      </c>
    </row>
    <row r="1010" spans="50:51">
      <c r="AX1010">
        <f t="shared" si="194"/>
        <v>1006</v>
      </c>
      <c r="AY1010" s="34">
        <v>3.0492103778904377E-5</v>
      </c>
    </row>
    <row r="1011" spans="50:51">
      <c r="AX1011">
        <f t="shared" si="194"/>
        <v>1007</v>
      </c>
      <c r="AY1011" s="34">
        <v>6.5820239431357285E-5</v>
      </c>
    </row>
    <row r="1012" spans="50:51">
      <c r="AX1012">
        <f t="shared" si="194"/>
        <v>1008</v>
      </c>
      <c r="AY1012" s="34">
        <v>2.2026171579743715E-5</v>
      </c>
    </row>
    <row r="1013" spans="50:51">
      <c r="AX1013">
        <f t="shared" si="194"/>
        <v>1009</v>
      </c>
      <c r="AY1013" s="34">
        <v>2.9525699168555452E-5</v>
      </c>
    </row>
    <row r="1014" spans="50:51">
      <c r="AX1014">
        <f t="shared" si="194"/>
        <v>1010</v>
      </c>
      <c r="AY1014" s="34">
        <v>3.9977796674218091E-5</v>
      </c>
    </row>
    <row r="1015" spans="50:51">
      <c r="AX1015">
        <f t="shared" si="194"/>
        <v>1011</v>
      </c>
      <c r="AY1015" s="34">
        <v>4.7106481481481996E-5</v>
      </c>
    </row>
    <row r="1016" spans="50:51">
      <c r="AX1016">
        <f t="shared" si="194"/>
        <v>1012</v>
      </c>
      <c r="AY1016" s="34">
        <v>4.9485071806499994E-5</v>
      </c>
    </row>
    <row r="1017" spans="50:51">
      <c r="AX1017">
        <f t="shared" si="194"/>
        <v>1013</v>
      </c>
      <c r="AY1017" s="34">
        <v>3.0724990454374027E-5</v>
      </c>
    </row>
    <row r="1018" spans="50:51">
      <c r="AX1018">
        <f t="shared" si="194"/>
        <v>1014</v>
      </c>
      <c r="AY1018" s="34">
        <v>4.2361111111103299E-5</v>
      </c>
    </row>
    <row r="1019" spans="50:51">
      <c r="AX1019">
        <f t="shared" si="194"/>
        <v>1015</v>
      </c>
      <c r="AY1019" s="34">
        <v>3.4428463996990349E-5</v>
      </c>
    </row>
    <row r="1020" spans="50:51">
      <c r="AX1020">
        <f t="shared" si="194"/>
        <v>1016</v>
      </c>
      <c r="AY1020" s="34">
        <v>3.2644824311489626E-5</v>
      </c>
    </row>
    <row r="1021" spans="50:51">
      <c r="AX1021">
        <f t="shared" si="194"/>
        <v>1017</v>
      </c>
      <c r="AY1021" s="34">
        <v>4.7720797720794081E-5</v>
      </c>
    </row>
    <row r="1022" spans="50:51">
      <c r="AX1022">
        <f t="shared" si="194"/>
        <v>1018</v>
      </c>
      <c r="AY1022" s="34">
        <v>1.7566741868773286E-5</v>
      </c>
    </row>
    <row r="1023" spans="50:51">
      <c r="AX1023">
        <f t="shared" si="194"/>
        <v>1019</v>
      </c>
      <c r="AY1023" s="34">
        <v>4.3039270426207549E-5</v>
      </c>
    </row>
    <row r="1024" spans="50:51">
      <c r="AX1024">
        <f t="shared" si="194"/>
        <v>1020</v>
      </c>
      <c r="AY1024" s="34">
        <v>4.857603815937236E-5</v>
      </c>
    </row>
    <row r="1025" spans="50:51">
      <c r="AX1025">
        <f t="shared" si="194"/>
        <v>1021</v>
      </c>
      <c r="AY1025" s="34">
        <v>3.4137673026558748E-5</v>
      </c>
    </row>
    <row r="1026" spans="50:51">
      <c r="AX1026">
        <f t="shared" si="194"/>
        <v>1022</v>
      </c>
      <c r="AY1026" s="34">
        <v>5.3551686014370184E-5</v>
      </c>
    </row>
    <row r="1027" spans="50:51">
      <c r="AX1027">
        <f t="shared" si="194"/>
        <v>1023</v>
      </c>
      <c r="AY1027" s="34">
        <v>6.3125944822372307E-5</v>
      </c>
    </row>
    <row r="1028" spans="50:51">
      <c r="AX1028">
        <f t="shared" si="194"/>
        <v>1024</v>
      </c>
      <c r="AY1028" s="34">
        <v>3.1457739791073677E-5</v>
      </c>
    </row>
    <row r="1029" spans="50:51">
      <c r="AX1029">
        <f t="shared" si="194"/>
        <v>1025</v>
      </c>
      <c r="AY1029" s="34">
        <v>4.4921158782544065E-5</v>
      </c>
    </row>
    <row r="1030" spans="50:51">
      <c r="AX1030">
        <f t="shared" si="194"/>
        <v>1026</v>
      </c>
      <c r="AY1030" s="34">
        <v>4.5016750418759417E-5</v>
      </c>
    </row>
    <row r="1031" spans="50:51">
      <c r="AX1031">
        <f t="shared" ref="AX1031:AX1094" si="195">AX1030+1</f>
        <v>1027</v>
      </c>
      <c r="AY1031" s="34">
        <v>3.4486016628872556E-5</v>
      </c>
    </row>
    <row r="1032" spans="50:51">
      <c r="AX1032">
        <f t="shared" si="195"/>
        <v>1028</v>
      </c>
      <c r="AY1032" s="34">
        <v>3.3605940966344327E-5</v>
      </c>
    </row>
    <row r="1033" spans="50:51">
      <c r="AX1033">
        <f t="shared" si="195"/>
        <v>1029</v>
      </c>
      <c r="AY1033" s="34">
        <v>4.6593067426401687E-5</v>
      </c>
    </row>
    <row r="1034" spans="50:51">
      <c r="AX1034">
        <f t="shared" si="195"/>
        <v>1030</v>
      </c>
      <c r="AY1034" s="34">
        <v>5.2960157126827026E-5</v>
      </c>
    </row>
    <row r="1035" spans="50:51">
      <c r="AX1035">
        <f t="shared" si="195"/>
        <v>1031</v>
      </c>
      <c r="AY1035" s="34">
        <v>3.3600245653816858E-5</v>
      </c>
    </row>
    <row r="1036" spans="50:51">
      <c r="AX1036">
        <f t="shared" si="195"/>
        <v>1032</v>
      </c>
      <c r="AY1036" s="34">
        <v>5.4340277777774339E-5</v>
      </c>
    </row>
    <row r="1037" spans="50:51">
      <c r="AX1037">
        <f t="shared" si="195"/>
        <v>1033</v>
      </c>
      <c r="AY1037" s="34">
        <v>3.0175264550264546E-5</v>
      </c>
    </row>
    <row r="1038" spans="50:51">
      <c r="AX1038">
        <f t="shared" si="195"/>
        <v>1034</v>
      </c>
      <c r="AY1038" s="34">
        <v>4.6469043670539331E-5</v>
      </c>
    </row>
    <row r="1039" spans="50:51">
      <c r="AX1039">
        <f t="shared" si="195"/>
        <v>1035</v>
      </c>
      <c r="AY1039" s="34">
        <v>4.047958214624926E-5</v>
      </c>
    </row>
    <row r="1040" spans="50:51">
      <c r="AX1040">
        <f t="shared" si="195"/>
        <v>1036</v>
      </c>
      <c r="AY1040" s="34">
        <v>3.6101516023795036E-5</v>
      </c>
    </row>
    <row r="1041" spans="50:51">
      <c r="AX1041">
        <f t="shared" si="195"/>
        <v>1037</v>
      </c>
      <c r="AY1041" s="34">
        <v>4.2534722222226098E-5</v>
      </c>
    </row>
    <row r="1042" spans="50:51">
      <c r="AX1042">
        <f t="shared" si="195"/>
        <v>1038</v>
      </c>
      <c r="AY1042" s="34">
        <v>3.8619614512469763E-5</v>
      </c>
    </row>
    <row r="1043" spans="50:51">
      <c r="AX1043">
        <f t="shared" si="195"/>
        <v>1039</v>
      </c>
      <c r="AY1043" s="34">
        <v>3.0374600488814303E-5</v>
      </c>
    </row>
    <row r="1044" spans="50:51">
      <c r="AX1044">
        <f t="shared" si="195"/>
        <v>1040</v>
      </c>
      <c r="AY1044" s="34">
        <v>4.5941987906273252E-5</v>
      </c>
    </row>
    <row r="1045" spans="50:51">
      <c r="AX1045">
        <f t="shared" si="195"/>
        <v>1041</v>
      </c>
      <c r="AY1045" s="34">
        <v>6.7505640157925961E-5</v>
      </c>
    </row>
    <row r="1046" spans="50:51">
      <c r="AX1046">
        <f t="shared" si="195"/>
        <v>1042</v>
      </c>
      <c r="AY1046" s="34">
        <v>4.5202229592776098E-5</v>
      </c>
    </row>
    <row r="1047" spans="50:51">
      <c r="AX1047">
        <f t="shared" si="195"/>
        <v>1043</v>
      </c>
      <c r="AY1047" s="34">
        <v>3.3093709287178636E-5</v>
      </c>
    </row>
    <row r="1048" spans="50:51">
      <c r="AX1048">
        <f t="shared" si="195"/>
        <v>1044</v>
      </c>
      <c r="AY1048" s="34">
        <v>2.6909722222221433E-5</v>
      </c>
    </row>
    <row r="1049" spans="50:51">
      <c r="AX1049">
        <f t="shared" si="195"/>
        <v>1045</v>
      </c>
      <c r="AY1049" s="34">
        <v>5.5285297988343206E-5</v>
      </c>
    </row>
    <row r="1050" spans="50:51">
      <c r="AX1050">
        <f t="shared" si="195"/>
        <v>1046</v>
      </c>
      <c r="AY1050" s="34">
        <v>5.5662943871709161E-5</v>
      </c>
    </row>
    <row r="1051" spans="50:51">
      <c r="AX1051">
        <f t="shared" si="195"/>
        <v>1047</v>
      </c>
      <c r="AY1051" s="34">
        <v>2.7163643235072747E-5</v>
      </c>
    </row>
    <row r="1052" spans="50:51">
      <c r="AX1052">
        <f t="shared" si="195"/>
        <v>1048</v>
      </c>
      <c r="AY1052" s="34">
        <v>3.7528058361392234E-5</v>
      </c>
    </row>
    <row r="1053" spans="50:51">
      <c r="AX1053">
        <f t="shared" si="195"/>
        <v>1049</v>
      </c>
      <c r="AY1053" s="34">
        <v>2.7104591836734965E-5</v>
      </c>
    </row>
    <row r="1054" spans="50:51">
      <c r="AX1054">
        <f t="shared" si="195"/>
        <v>1050</v>
      </c>
      <c r="AY1054" s="34">
        <v>5.1996959646210182E-5</v>
      </c>
    </row>
    <row r="1055" spans="50:51">
      <c r="AX1055">
        <f t="shared" si="195"/>
        <v>1051</v>
      </c>
      <c r="AY1055" s="34">
        <v>3.1448746726523064E-5</v>
      </c>
    </row>
    <row r="1056" spans="50:51">
      <c r="AX1056">
        <f t="shared" si="195"/>
        <v>1052</v>
      </c>
      <c r="AY1056" s="34">
        <v>4.1779584462510149E-5</v>
      </c>
    </row>
    <row r="1057" spans="50:51">
      <c r="AX1057">
        <f t="shared" si="195"/>
        <v>1053</v>
      </c>
      <c r="AY1057" s="34">
        <v>7.2468825609534133E-5</v>
      </c>
    </row>
    <row r="1058" spans="50:51">
      <c r="AX1058">
        <f t="shared" si="195"/>
        <v>1054</v>
      </c>
      <c r="AY1058" s="34">
        <v>4.3490460157124934E-5</v>
      </c>
    </row>
    <row r="1059" spans="50:51">
      <c r="AX1059">
        <f t="shared" si="195"/>
        <v>1055</v>
      </c>
      <c r="AY1059" s="34">
        <v>4.6588570894130277E-5</v>
      </c>
    </row>
    <row r="1060" spans="50:51">
      <c r="AX1060">
        <f t="shared" si="195"/>
        <v>1056</v>
      </c>
      <c r="AY1060" s="34">
        <v>4.1690287225997641E-5</v>
      </c>
    </row>
    <row r="1061" spans="50:51">
      <c r="AX1061">
        <f t="shared" si="195"/>
        <v>1057</v>
      </c>
      <c r="AY1061" s="34">
        <v>3.0550855423948849E-5</v>
      </c>
    </row>
    <row r="1062" spans="50:51">
      <c r="AX1062">
        <f t="shared" si="195"/>
        <v>1058</v>
      </c>
      <c r="AY1062" s="34">
        <v>3.7900594895411327E-5</v>
      </c>
    </row>
    <row r="1063" spans="50:51">
      <c r="AX1063">
        <f t="shared" si="195"/>
        <v>1059</v>
      </c>
      <c r="AY1063" s="34">
        <v>5.0658384515166962E-5</v>
      </c>
    </row>
    <row r="1064" spans="50:51">
      <c r="AX1064">
        <f t="shared" si="195"/>
        <v>1060</v>
      </c>
      <c r="AY1064" s="34">
        <v>5.5402801278437504E-5</v>
      </c>
    </row>
    <row r="1065" spans="50:51">
      <c r="AX1065">
        <f t="shared" si="195"/>
        <v>1061</v>
      </c>
      <c r="AY1065" s="34">
        <v>6.1863425925924034E-5</v>
      </c>
    </row>
    <row r="1066" spans="50:51">
      <c r="AX1066">
        <f t="shared" si="195"/>
        <v>1062</v>
      </c>
      <c r="AY1066" s="34">
        <v>1.7599751813668465E-5</v>
      </c>
    </row>
    <row r="1067" spans="50:51">
      <c r="AX1067">
        <f t="shared" si="195"/>
        <v>1063</v>
      </c>
      <c r="AY1067" s="34">
        <v>6.5147139713967559E-5</v>
      </c>
    </row>
    <row r="1068" spans="50:51">
      <c r="AX1068">
        <f t="shared" si="195"/>
        <v>1064</v>
      </c>
      <c r="AY1068" s="34">
        <v>3.162411148522623E-5</v>
      </c>
    </row>
    <row r="1069" spans="50:51">
      <c r="AX1069">
        <f t="shared" si="195"/>
        <v>1065</v>
      </c>
      <c r="AY1069" s="34">
        <v>2.8905508072173944E-5</v>
      </c>
    </row>
    <row r="1070" spans="50:51">
      <c r="AX1070">
        <f t="shared" si="195"/>
        <v>1066</v>
      </c>
      <c r="AY1070" s="34">
        <v>3.8540473463153415E-5</v>
      </c>
    </row>
    <row r="1071" spans="50:51">
      <c r="AX1071">
        <f t="shared" si="195"/>
        <v>1067</v>
      </c>
      <c r="AY1071" s="34">
        <v>3.5536478689742115E-5</v>
      </c>
    </row>
    <row r="1072" spans="50:51">
      <c r="AX1072">
        <f t="shared" si="195"/>
        <v>1068</v>
      </c>
      <c r="AY1072" s="34">
        <v>2.9053287981858854E-5</v>
      </c>
    </row>
    <row r="1073" spans="50:51">
      <c r="AX1073">
        <f t="shared" si="195"/>
        <v>1069</v>
      </c>
      <c r="AY1073" s="34">
        <v>5.7220804988662864E-5</v>
      </c>
    </row>
    <row r="1074" spans="50:51">
      <c r="AX1074">
        <f t="shared" si="195"/>
        <v>1070</v>
      </c>
      <c r="AY1074" s="34">
        <v>3.6408896333520028E-5</v>
      </c>
    </row>
    <row r="1075" spans="50:51">
      <c r="AX1075">
        <f t="shared" si="195"/>
        <v>1071</v>
      </c>
      <c r="AY1075" s="34">
        <v>3.3333333333337712E-5</v>
      </c>
    </row>
    <row r="1076" spans="50:51">
      <c r="AX1076">
        <f t="shared" si="195"/>
        <v>1072</v>
      </c>
      <c r="AY1076" s="34">
        <v>5.4538439955105054E-5</v>
      </c>
    </row>
    <row r="1077" spans="50:51">
      <c r="AX1077">
        <f t="shared" si="195"/>
        <v>1073</v>
      </c>
      <c r="AY1077" s="34">
        <v>3.895234066554247E-5</v>
      </c>
    </row>
    <row r="1078" spans="50:51">
      <c r="AX1078">
        <f t="shared" si="195"/>
        <v>1074</v>
      </c>
      <c r="AY1078" s="34">
        <v>1.7182130584191405E-5</v>
      </c>
    </row>
    <row r="1079" spans="50:51">
      <c r="AX1079">
        <f t="shared" si="195"/>
        <v>1075</v>
      </c>
      <c r="AY1079" s="34">
        <v>5.2582722316223868E-5</v>
      </c>
    </row>
    <row r="1080" spans="50:51">
      <c r="AX1080">
        <f t="shared" si="195"/>
        <v>1076</v>
      </c>
      <c r="AY1080" s="34">
        <v>2.8545384762995067E-5</v>
      </c>
    </row>
    <row r="1081" spans="50:51">
      <c r="AX1081">
        <f t="shared" si="195"/>
        <v>1077</v>
      </c>
      <c r="AY1081" s="34">
        <v>3.7106830448535493E-5</v>
      </c>
    </row>
    <row r="1082" spans="50:51">
      <c r="AX1082">
        <f t="shared" si="195"/>
        <v>1078</v>
      </c>
      <c r="AY1082" s="34">
        <v>4.2801155115508077E-5</v>
      </c>
    </row>
    <row r="1083" spans="50:51">
      <c r="AX1083">
        <f t="shared" si="195"/>
        <v>1079</v>
      </c>
      <c r="AY1083" s="34">
        <v>4.2285478547855625E-5</v>
      </c>
    </row>
    <row r="1084" spans="50:51">
      <c r="AX1084">
        <f t="shared" si="195"/>
        <v>1080</v>
      </c>
      <c r="AY1084" s="34">
        <v>5.7753460531243228E-5</v>
      </c>
    </row>
    <row r="1085" spans="50:51">
      <c r="AX1085">
        <f t="shared" si="195"/>
        <v>1081</v>
      </c>
      <c r="AY1085" s="34">
        <v>5.5921674225239009E-5</v>
      </c>
    </row>
    <row r="1086" spans="50:51">
      <c r="AX1086">
        <f t="shared" si="195"/>
        <v>1082</v>
      </c>
      <c r="AY1086" s="34">
        <v>6.6401775486824539E-5</v>
      </c>
    </row>
    <row r="1087" spans="50:51">
      <c r="AX1087">
        <f t="shared" si="195"/>
        <v>1083</v>
      </c>
      <c r="AY1087" s="34">
        <v>4.2248221127534794E-5</v>
      </c>
    </row>
    <row r="1088" spans="50:51">
      <c r="AX1088">
        <f t="shared" si="195"/>
        <v>1084</v>
      </c>
      <c r="AY1088" s="34">
        <v>5.4398148148151749E-5</v>
      </c>
    </row>
    <row r="1089" spans="50:51">
      <c r="AX1089">
        <f t="shared" si="195"/>
        <v>1085</v>
      </c>
      <c r="AY1089" s="34">
        <v>4.4075009352785142E-5</v>
      </c>
    </row>
    <row r="1090" spans="50:51">
      <c r="AX1090">
        <f t="shared" si="195"/>
        <v>1086</v>
      </c>
      <c r="AY1090" s="34">
        <v>5.3596866096867361E-5</v>
      </c>
    </row>
    <row r="1091" spans="50:51">
      <c r="AX1091">
        <f t="shared" si="195"/>
        <v>1087</v>
      </c>
      <c r="AY1091" s="34">
        <v>3.741114852225632E-5</v>
      </c>
    </row>
    <row r="1092" spans="50:51">
      <c r="AX1092">
        <f t="shared" si="195"/>
        <v>1088</v>
      </c>
      <c r="AY1092" s="34">
        <v>3.834642723531754E-5</v>
      </c>
    </row>
    <row r="1093" spans="50:51">
      <c r="AX1093">
        <f t="shared" si="195"/>
        <v>1089</v>
      </c>
      <c r="AY1093" s="34">
        <v>4.0004748338081564E-5</v>
      </c>
    </row>
    <row r="1094" spans="50:51">
      <c r="AX1094">
        <f t="shared" si="195"/>
        <v>1090</v>
      </c>
      <c r="AY1094" s="34">
        <v>4.4202493951238257E-5</v>
      </c>
    </row>
    <row r="1095" spans="50:51">
      <c r="AX1095">
        <f t="shared" ref="AX1095:AX1158" si="196">AX1094+1</f>
        <v>1091</v>
      </c>
      <c r="AY1095" s="34">
        <v>3.9866255144033641E-5</v>
      </c>
    </row>
    <row r="1096" spans="50:51">
      <c r="AX1096">
        <f t="shared" si="196"/>
        <v>1092</v>
      </c>
      <c r="AY1096" s="34">
        <v>4.6118233618233999E-5</v>
      </c>
    </row>
    <row r="1097" spans="50:51">
      <c r="AX1097">
        <f t="shared" si="196"/>
        <v>1093</v>
      </c>
      <c r="AY1097" s="34">
        <v>6.1134852801519155E-5</v>
      </c>
    </row>
    <row r="1098" spans="50:51">
      <c r="AX1098">
        <f t="shared" si="196"/>
        <v>1094</v>
      </c>
      <c r="AY1098" s="34">
        <v>4.4997165532882319E-5</v>
      </c>
    </row>
    <row r="1099" spans="50:51">
      <c r="AX1099">
        <f t="shared" si="196"/>
        <v>1095</v>
      </c>
      <c r="AY1099" s="34">
        <v>3.9398615787505132E-5</v>
      </c>
    </row>
    <row r="1100" spans="50:51">
      <c r="AX1100">
        <f t="shared" si="196"/>
        <v>1096</v>
      </c>
      <c r="AY1100" s="34">
        <v>2.054398148148423E-5</v>
      </c>
    </row>
    <row r="1101" spans="50:51">
      <c r="AX1101">
        <f t="shared" si="196"/>
        <v>1097</v>
      </c>
      <c r="AY1101" s="34">
        <v>5.5221577298693088E-5</v>
      </c>
    </row>
    <row r="1102" spans="50:51">
      <c r="AX1102">
        <f t="shared" si="196"/>
        <v>1098</v>
      </c>
      <c r="AY1102" s="34">
        <v>4.7549159984730042E-5</v>
      </c>
    </row>
    <row r="1103" spans="50:51">
      <c r="AX1103">
        <f t="shared" si="196"/>
        <v>1099</v>
      </c>
      <c r="AY1103" s="34">
        <v>4.2477439368298248E-5</v>
      </c>
    </row>
    <row r="1104" spans="50:51">
      <c r="AX1104">
        <f t="shared" si="196"/>
        <v>1100</v>
      </c>
      <c r="AY1104" s="34">
        <v>5.2732898715042926E-5</v>
      </c>
    </row>
    <row r="1105" spans="50:51">
      <c r="AX1105">
        <f t="shared" si="196"/>
        <v>1101</v>
      </c>
      <c r="AY1105" s="34">
        <v>4.7348484848489165E-5</v>
      </c>
    </row>
    <row r="1106" spans="50:51">
      <c r="AX1106">
        <f t="shared" si="196"/>
        <v>1102</v>
      </c>
      <c r="AY1106" s="34">
        <v>3.3127834467118848E-5</v>
      </c>
    </row>
    <row r="1107" spans="50:51">
      <c r="AX1107">
        <f t="shared" si="196"/>
        <v>1103</v>
      </c>
      <c r="AY1107" s="34">
        <v>7.0674539273574033E-5</v>
      </c>
    </row>
    <row r="1108" spans="50:51">
      <c r="AX1108">
        <f t="shared" si="196"/>
        <v>1104</v>
      </c>
      <c r="AY1108" s="34">
        <v>2.8788306072570117E-5</v>
      </c>
    </row>
    <row r="1109" spans="50:51">
      <c r="AX1109">
        <f t="shared" si="196"/>
        <v>1105</v>
      </c>
      <c r="AY1109" s="34">
        <v>3.7900594895413339E-5</v>
      </c>
    </row>
    <row r="1110" spans="50:51">
      <c r="AX1110">
        <f t="shared" si="196"/>
        <v>1106</v>
      </c>
      <c r="AY1110" s="34">
        <v>4.501675041876025E-5</v>
      </c>
    </row>
    <row r="1111" spans="50:51">
      <c r="AX1111">
        <f t="shared" si="196"/>
        <v>1107</v>
      </c>
      <c r="AY1111" s="34">
        <v>4.88355064247926E-5</v>
      </c>
    </row>
    <row r="1112" spans="50:51">
      <c r="AX1112">
        <f t="shared" si="196"/>
        <v>1108</v>
      </c>
      <c r="AY1112" s="34">
        <v>4.5591276555740451E-5</v>
      </c>
    </row>
    <row r="1113" spans="50:51">
      <c r="AX1113">
        <f t="shared" si="196"/>
        <v>1109</v>
      </c>
      <c r="AY1113" s="34">
        <v>6.2174297412990657E-5</v>
      </c>
    </row>
    <row r="1114" spans="50:51">
      <c r="AX1114">
        <f t="shared" si="196"/>
        <v>1110</v>
      </c>
      <c r="AY1114" s="34">
        <v>3.222934472934436E-5</v>
      </c>
    </row>
    <row r="1115" spans="50:51">
      <c r="AX1115">
        <f t="shared" si="196"/>
        <v>1111</v>
      </c>
      <c r="AY1115" s="34">
        <v>3.6943509165732026E-5</v>
      </c>
    </row>
    <row r="1116" spans="50:51">
      <c r="AX1116">
        <f t="shared" si="196"/>
        <v>1112</v>
      </c>
      <c r="AY1116" s="34">
        <v>5.0607048374910785E-5</v>
      </c>
    </row>
    <row r="1117" spans="50:51">
      <c r="AX1117">
        <f t="shared" si="196"/>
        <v>1113</v>
      </c>
      <c r="AY1117" s="34">
        <v>4.5096910381879349E-5</v>
      </c>
    </row>
    <row r="1118" spans="50:51">
      <c r="AX1118">
        <f t="shared" si="196"/>
        <v>1114</v>
      </c>
      <c r="AY1118" s="34">
        <v>3.9782244556113424E-5</v>
      </c>
    </row>
    <row r="1119" spans="50:51">
      <c r="AX1119">
        <f t="shared" si="196"/>
        <v>1115</v>
      </c>
      <c r="AY1119" s="34">
        <v>3.8520892687560913E-5</v>
      </c>
    </row>
    <row r="1120" spans="50:51">
      <c r="AX1120">
        <f t="shared" si="196"/>
        <v>1116</v>
      </c>
      <c r="AY1120" s="34">
        <v>4.1702462772050052E-5</v>
      </c>
    </row>
    <row r="1121" spans="50:51">
      <c r="AX1121">
        <f t="shared" si="196"/>
        <v>1117</v>
      </c>
      <c r="AY1121" s="34">
        <v>3.917378917378818E-5</v>
      </c>
    </row>
    <row r="1122" spans="50:51">
      <c r="AX1122">
        <f t="shared" si="196"/>
        <v>1118</v>
      </c>
      <c r="AY1122" s="34">
        <v>2.0209652657840714E-5</v>
      </c>
    </row>
    <row r="1123" spans="50:51">
      <c r="AX1123">
        <f t="shared" si="196"/>
        <v>1119</v>
      </c>
      <c r="AY1123" s="34">
        <v>5.8338009726900074E-5</v>
      </c>
    </row>
    <row r="1124" spans="50:51">
      <c r="AX1124">
        <f t="shared" si="196"/>
        <v>1120</v>
      </c>
      <c r="AY1124" s="34">
        <v>2.6691232048378985E-5</v>
      </c>
    </row>
    <row r="1125" spans="50:51">
      <c r="AX1125">
        <f t="shared" si="196"/>
        <v>1121</v>
      </c>
      <c r="AY1125" s="34">
        <v>4.2108691606184042E-5</v>
      </c>
    </row>
    <row r="1126" spans="50:51">
      <c r="AX1126">
        <f t="shared" si="196"/>
        <v>1122</v>
      </c>
      <c r="AY1126" s="34">
        <v>3.6631347842684807E-5</v>
      </c>
    </row>
    <row r="1127" spans="50:51">
      <c r="AX1127">
        <f t="shared" si="196"/>
        <v>1123</v>
      </c>
      <c r="AY1127" s="34">
        <v>3.2221291643400167E-5</v>
      </c>
    </row>
    <row r="1128" spans="50:51">
      <c r="AX1128">
        <f t="shared" si="196"/>
        <v>1124</v>
      </c>
      <c r="AY1128" s="34">
        <v>3.7164991624790573E-5</v>
      </c>
    </row>
    <row r="1129" spans="50:51">
      <c r="AX1129">
        <f t="shared" si="196"/>
        <v>1125</v>
      </c>
      <c r="AY1129" s="34">
        <v>5.1875593542258163E-5</v>
      </c>
    </row>
    <row r="1130" spans="50:51">
      <c r="AX1130">
        <f t="shared" si="196"/>
        <v>1126</v>
      </c>
      <c r="AY1130" s="34">
        <v>1.4588155864195667E-5</v>
      </c>
    </row>
    <row r="1131" spans="50:51">
      <c r="AX1131">
        <f t="shared" si="196"/>
        <v>1127</v>
      </c>
      <c r="AY1131" s="34">
        <v>2.5310980172094212E-5</v>
      </c>
    </row>
    <row r="1132" spans="50:51">
      <c r="AX1132">
        <f t="shared" si="196"/>
        <v>1128</v>
      </c>
      <c r="AY1132" s="34">
        <v>4.4834923307145995E-5</v>
      </c>
    </row>
    <row r="1133" spans="50:51">
      <c r="AX1133">
        <f t="shared" si="196"/>
        <v>1129</v>
      </c>
      <c r="AY1133" s="34">
        <v>2.8252611585944401E-5</v>
      </c>
    </row>
    <row r="1134" spans="50:51">
      <c r="AX1134">
        <f t="shared" si="196"/>
        <v>1130</v>
      </c>
      <c r="AY1134" s="34">
        <v>4.5708779845837006E-5</v>
      </c>
    </row>
    <row r="1135" spans="50:51">
      <c r="AX1135">
        <f t="shared" si="196"/>
        <v>1131</v>
      </c>
      <c r="AY1135" s="34">
        <v>3.8105413105411378E-5</v>
      </c>
    </row>
    <row r="1136" spans="50:51">
      <c r="AX1136">
        <f t="shared" si="196"/>
        <v>1132</v>
      </c>
      <c r="AY1136" s="34">
        <v>4.9686681631128052E-5</v>
      </c>
    </row>
    <row r="1137" spans="50:51">
      <c r="AX1137">
        <f t="shared" si="196"/>
        <v>1133</v>
      </c>
      <c r="AY1137" s="34">
        <v>5.9110449735448401E-5</v>
      </c>
    </row>
    <row r="1138" spans="50:51">
      <c r="AX1138">
        <f t="shared" si="196"/>
        <v>1134</v>
      </c>
      <c r="AY1138" s="34">
        <v>2.4675690919346499E-5</v>
      </c>
    </row>
    <row r="1139" spans="50:51">
      <c r="AX1139">
        <f t="shared" si="196"/>
        <v>1135</v>
      </c>
      <c r="AY1139" s="34">
        <v>4.5469576719578351E-5</v>
      </c>
    </row>
    <row r="1140" spans="50:51">
      <c r="AX1140">
        <f t="shared" si="196"/>
        <v>1136</v>
      </c>
      <c r="AY1140" s="34">
        <v>3.5617124856815135E-5</v>
      </c>
    </row>
    <row r="1141" spans="50:51">
      <c r="AX1141">
        <f t="shared" si="196"/>
        <v>1137</v>
      </c>
      <c r="AY1141" s="34">
        <v>3.1120086923661425E-5</v>
      </c>
    </row>
    <row r="1142" spans="50:51">
      <c r="AX1142">
        <f t="shared" si="196"/>
        <v>1138</v>
      </c>
      <c r="AY1142" s="34">
        <v>2.4222031309663486E-5</v>
      </c>
    </row>
    <row r="1143" spans="50:51">
      <c r="AX1143">
        <f t="shared" si="196"/>
        <v>1139</v>
      </c>
      <c r="AY1143" s="34">
        <v>6.4031693384925808E-5</v>
      </c>
    </row>
    <row r="1144" spans="50:51">
      <c r="AX1144">
        <f t="shared" si="196"/>
        <v>1140</v>
      </c>
      <c r="AY1144" s="34">
        <v>3.1872324585889222E-5</v>
      </c>
    </row>
    <row r="1145" spans="50:51">
      <c r="AX1145">
        <f t="shared" si="196"/>
        <v>1141</v>
      </c>
      <c r="AY1145" s="34">
        <v>4.3461829176111584E-5</v>
      </c>
    </row>
    <row r="1146" spans="50:51">
      <c r="AX1146">
        <f t="shared" si="196"/>
        <v>1142</v>
      </c>
      <c r="AY1146" s="34">
        <v>4.0422885572134579E-5</v>
      </c>
    </row>
    <row r="1147" spans="50:51">
      <c r="AX1147">
        <f t="shared" si="196"/>
        <v>1143</v>
      </c>
      <c r="AY1147" s="34">
        <v>3.0902777777775944E-5</v>
      </c>
    </row>
    <row r="1148" spans="50:51">
      <c r="AX1148">
        <f t="shared" si="196"/>
        <v>1144</v>
      </c>
      <c r="AY1148" s="34">
        <v>2.5007196315486927E-5</v>
      </c>
    </row>
    <row r="1149" spans="50:51">
      <c r="AX1149">
        <f t="shared" si="196"/>
        <v>1145</v>
      </c>
      <c r="AY1149" s="34">
        <v>5.4848567779603912E-5</v>
      </c>
    </row>
    <row r="1150" spans="50:51">
      <c r="AX1150">
        <f t="shared" si="196"/>
        <v>1146</v>
      </c>
      <c r="AY1150" s="34">
        <v>4.0041619902726995E-5</v>
      </c>
    </row>
    <row r="1151" spans="50:51">
      <c r="AX1151">
        <f t="shared" si="196"/>
        <v>1147</v>
      </c>
      <c r="AY1151" s="34">
        <v>3.3907965754698955E-5</v>
      </c>
    </row>
    <row r="1152" spans="50:51">
      <c r="AX1152">
        <f t="shared" si="196"/>
        <v>1148</v>
      </c>
      <c r="AY1152" s="34">
        <v>3.3942621377850258E-5</v>
      </c>
    </row>
    <row r="1153" spans="50:51">
      <c r="AX1153">
        <f t="shared" si="196"/>
        <v>1149</v>
      </c>
      <c r="AY1153" s="34">
        <v>4.5762108262104027E-5</v>
      </c>
    </row>
    <row r="1154" spans="50:51">
      <c r="AX1154">
        <f t="shared" si="196"/>
        <v>1150</v>
      </c>
      <c r="AY1154" s="34">
        <v>3.7499999999996703E-5</v>
      </c>
    </row>
    <row r="1155" spans="50:51">
      <c r="AX1155">
        <f t="shared" si="196"/>
        <v>1151</v>
      </c>
      <c r="AY1155" s="34">
        <v>4.8373694207028741E-5</v>
      </c>
    </row>
    <row r="1156" spans="50:51">
      <c r="AX1156">
        <f t="shared" si="196"/>
        <v>1152</v>
      </c>
      <c r="AY1156" s="34">
        <v>3.5891320613546392E-5</v>
      </c>
    </row>
    <row r="1157" spans="50:51">
      <c r="AX1157">
        <f t="shared" si="196"/>
        <v>1153</v>
      </c>
      <c r="AY1157" s="34">
        <v>3.617625162851366E-5</v>
      </c>
    </row>
    <row r="1158" spans="50:51">
      <c r="AX1158">
        <f t="shared" si="196"/>
        <v>1154</v>
      </c>
      <c r="AY1158" s="34">
        <v>2.4513295346628716E-5</v>
      </c>
    </row>
    <row r="1159" spans="50:51">
      <c r="AX1159">
        <f t="shared" ref="AX1159:AX1222" si="197">AX1158+1</f>
        <v>1155</v>
      </c>
      <c r="AY1159" s="34">
        <v>3.8425925925924528E-5</v>
      </c>
    </row>
    <row r="1160" spans="50:51">
      <c r="AX1160">
        <f t="shared" si="197"/>
        <v>1156</v>
      </c>
      <c r="AY1160" s="34">
        <v>2.6673246850908482E-5</v>
      </c>
    </row>
    <row r="1161" spans="50:51">
      <c r="AX1161">
        <f t="shared" si="197"/>
        <v>1157</v>
      </c>
      <c r="AY1161" s="34">
        <v>3.4951411807848887E-5</v>
      </c>
    </row>
    <row r="1162" spans="50:51">
      <c r="AX1162">
        <f t="shared" si="197"/>
        <v>1158</v>
      </c>
      <c r="AY1162" s="34">
        <v>4.9862046389821398E-5</v>
      </c>
    </row>
    <row r="1163" spans="50:51">
      <c r="AX1163">
        <f t="shared" si="197"/>
        <v>1159</v>
      </c>
      <c r="AY1163" s="34">
        <v>4.5826283135932436E-5</v>
      </c>
    </row>
    <row r="1164" spans="50:51">
      <c r="AX1164">
        <f t="shared" si="197"/>
        <v>1160</v>
      </c>
      <c r="AY1164" s="34">
        <v>4.0134973281739191E-5</v>
      </c>
    </row>
    <row r="1165" spans="50:51">
      <c r="AX1165">
        <f t="shared" si="197"/>
        <v>1161</v>
      </c>
      <c r="AY1165" s="34">
        <v>4.9102132435469518E-5</v>
      </c>
    </row>
    <row r="1166" spans="50:51">
      <c r="AX1166">
        <f t="shared" si="197"/>
        <v>1162</v>
      </c>
      <c r="AY1166" s="34">
        <v>3.4252209061854955E-5</v>
      </c>
    </row>
    <row r="1167" spans="50:51">
      <c r="AX1167">
        <f t="shared" si="197"/>
        <v>1163</v>
      </c>
      <c r="AY1167" s="34">
        <v>2.3030045351475825E-5</v>
      </c>
    </row>
    <row r="1168" spans="50:51">
      <c r="AX1168">
        <f t="shared" si="197"/>
        <v>1164</v>
      </c>
      <c r="AY1168" s="34">
        <v>4.8565722585325322E-5</v>
      </c>
    </row>
    <row r="1169" spans="50:51">
      <c r="AX1169">
        <f t="shared" si="197"/>
        <v>1165</v>
      </c>
      <c r="AY1169" s="34">
        <v>3.6721931355441171E-5</v>
      </c>
    </row>
    <row r="1170" spans="50:51">
      <c r="AX1170">
        <f t="shared" si="197"/>
        <v>1166</v>
      </c>
      <c r="AY1170" s="34">
        <v>3.5017479213910335E-5</v>
      </c>
    </row>
    <row r="1171" spans="50:51">
      <c r="AX1171">
        <f t="shared" si="197"/>
        <v>1167</v>
      </c>
      <c r="AY1171" s="34">
        <v>4.6296296296297243E-5</v>
      </c>
    </row>
    <row r="1172" spans="50:51">
      <c r="AX1172">
        <f t="shared" si="197"/>
        <v>1168</v>
      </c>
      <c r="AY1172" s="34">
        <v>3.3541194255485873E-5</v>
      </c>
    </row>
    <row r="1173" spans="50:51">
      <c r="AX1173">
        <f t="shared" si="197"/>
        <v>1169</v>
      </c>
      <c r="AY1173" s="34">
        <v>5.4185093053252072E-5</v>
      </c>
    </row>
    <row r="1174" spans="50:51">
      <c r="AX1174">
        <f t="shared" si="197"/>
        <v>1170</v>
      </c>
      <c r="AY1174" s="34">
        <v>3.5420156337242559E-5</v>
      </c>
    </row>
    <row r="1175" spans="50:51">
      <c r="AX1175">
        <f t="shared" si="197"/>
        <v>1171</v>
      </c>
      <c r="AY1175" s="34">
        <v>2.7141203703702489E-5</v>
      </c>
    </row>
    <row r="1176" spans="50:51">
      <c r="AX1176">
        <f t="shared" si="197"/>
        <v>1172</v>
      </c>
      <c r="AY1176" s="34">
        <v>7.1014796203238914E-5</v>
      </c>
    </row>
    <row r="1177" spans="50:51">
      <c r="AX1177">
        <f t="shared" si="197"/>
        <v>1173</v>
      </c>
      <c r="AY1177" s="34">
        <v>6.6550925925923653E-5</v>
      </c>
    </row>
    <row r="1178" spans="50:51">
      <c r="AX1178">
        <f t="shared" si="197"/>
        <v>1174</v>
      </c>
      <c r="AY1178" s="34">
        <v>4.8874679134577961E-5</v>
      </c>
    </row>
    <row r="1179" spans="50:51">
      <c r="AX1179">
        <f t="shared" si="197"/>
        <v>1175</v>
      </c>
      <c r="AY1179" s="34">
        <v>5.0425739810163664E-5</v>
      </c>
    </row>
    <row r="1180" spans="50:51">
      <c r="AX1180">
        <f t="shared" si="197"/>
        <v>1176</v>
      </c>
      <c r="AY1180" s="34">
        <v>5.7175925925928297E-5</v>
      </c>
    </row>
    <row r="1181" spans="50:51">
      <c r="AX1181">
        <f t="shared" si="197"/>
        <v>1177</v>
      </c>
      <c r="AY1181" s="34">
        <v>5.7636550692103391E-5</v>
      </c>
    </row>
    <row r="1182" spans="50:51">
      <c r="AX1182">
        <f t="shared" si="197"/>
        <v>1178</v>
      </c>
      <c r="AY1182" s="34">
        <v>3.8328215149824622E-5</v>
      </c>
    </row>
    <row r="1183" spans="50:51">
      <c r="AX1183">
        <f t="shared" si="197"/>
        <v>1179</v>
      </c>
      <c r="AY1183" s="34">
        <v>3.7177328843995437E-5</v>
      </c>
    </row>
    <row r="1184" spans="50:51">
      <c r="AX1184">
        <f t="shared" si="197"/>
        <v>1180</v>
      </c>
      <c r="AY1184" s="34">
        <v>3.0999906942122192E-5</v>
      </c>
    </row>
    <row r="1185" spans="50:51">
      <c r="AX1185">
        <f t="shared" si="197"/>
        <v>1181</v>
      </c>
      <c r="AY1185" s="34">
        <v>4.920465337132697E-5</v>
      </c>
    </row>
    <row r="1186" spans="50:51">
      <c r="AX1186">
        <f t="shared" si="197"/>
        <v>1182</v>
      </c>
      <c r="AY1186" s="34">
        <v>3.9454479109652402E-5</v>
      </c>
    </row>
    <row r="1187" spans="50:51">
      <c r="AX1187">
        <f t="shared" si="197"/>
        <v>1183</v>
      </c>
      <c r="AY1187" s="34">
        <v>4.0050880088010665E-5</v>
      </c>
    </row>
    <row r="1188" spans="50:51">
      <c r="AX1188">
        <f t="shared" si="197"/>
        <v>1184</v>
      </c>
      <c r="AY1188" s="34">
        <v>4.3031813865150412E-5</v>
      </c>
    </row>
    <row r="1189" spans="50:51">
      <c r="AX1189">
        <f t="shared" si="197"/>
        <v>1185</v>
      </c>
      <c r="AY1189" s="34">
        <v>4.2930366591083435E-5</v>
      </c>
    </row>
    <row r="1190" spans="50:51">
      <c r="AX1190">
        <f t="shared" si="197"/>
        <v>1186</v>
      </c>
      <c r="AY1190" s="34">
        <v>4.4718013468015414E-5</v>
      </c>
    </row>
    <row r="1191" spans="50:51">
      <c r="AX1191">
        <f t="shared" si="197"/>
        <v>1187</v>
      </c>
      <c r="AY1191" s="34">
        <v>2.0536562203228759E-5</v>
      </c>
    </row>
    <row r="1192" spans="50:51">
      <c r="AX1192">
        <f t="shared" si="197"/>
        <v>1188</v>
      </c>
      <c r="AY1192" s="34">
        <v>1.4020141275295912E-5</v>
      </c>
    </row>
    <row r="1193" spans="50:51">
      <c r="AX1193">
        <f t="shared" si="197"/>
        <v>1189</v>
      </c>
      <c r="AY1193" s="34">
        <v>2.3322631676904077E-5</v>
      </c>
    </row>
    <row r="1194" spans="50:51">
      <c r="AX1194">
        <f t="shared" si="197"/>
        <v>1190</v>
      </c>
      <c r="AY1194" s="34">
        <v>5.4340277777774894E-5</v>
      </c>
    </row>
    <row r="1195" spans="50:51">
      <c r="AX1195">
        <f t="shared" si="197"/>
        <v>1191</v>
      </c>
      <c r="AY1195" s="34">
        <v>1.393613000756038E-5</v>
      </c>
    </row>
    <row r="1196" spans="50:51">
      <c r="AX1196">
        <f t="shared" si="197"/>
        <v>1192</v>
      </c>
      <c r="AY1196" s="34">
        <v>2.6847079037796872E-5</v>
      </c>
    </row>
    <row r="1197" spans="50:51">
      <c r="AX1197">
        <f t="shared" si="197"/>
        <v>1193</v>
      </c>
      <c r="AY1197" s="34">
        <v>2.9265016311647161E-5</v>
      </c>
    </row>
    <row r="1198" spans="50:51">
      <c r="AX1198">
        <f t="shared" si="197"/>
        <v>1194</v>
      </c>
      <c r="AY1198" s="34">
        <v>6.802721088435107E-5</v>
      </c>
    </row>
    <row r="1199" spans="50:51">
      <c r="AX1199">
        <f t="shared" si="197"/>
        <v>1195</v>
      </c>
      <c r="AY1199" s="34">
        <v>3.7248542959200881E-5</v>
      </c>
    </row>
    <row r="1200" spans="50:51">
      <c r="AX1200">
        <f t="shared" si="197"/>
        <v>1196</v>
      </c>
      <c r="AY1200" s="34">
        <v>3.4780383398475195E-5</v>
      </c>
    </row>
    <row r="1201" spans="50:51">
      <c r="AX1201">
        <f t="shared" si="197"/>
        <v>1197</v>
      </c>
      <c r="AY1201" s="34">
        <v>3.3767659411989914E-5</v>
      </c>
    </row>
    <row r="1202" spans="50:51">
      <c r="AX1202">
        <f t="shared" si="197"/>
        <v>1198</v>
      </c>
      <c r="AY1202" s="34">
        <v>3.836805555555489E-5</v>
      </c>
    </row>
    <row r="1203" spans="50:51">
      <c r="AX1203">
        <f t="shared" si="197"/>
        <v>1199</v>
      </c>
      <c r="AY1203" s="34">
        <v>2.923044217687192E-5</v>
      </c>
    </row>
    <row r="1204" spans="50:51">
      <c r="AX1204">
        <f t="shared" si="197"/>
        <v>1200</v>
      </c>
      <c r="AY1204" s="34">
        <v>3.2714474678759182E-5</v>
      </c>
    </row>
    <row r="1205" spans="50:51">
      <c r="AX1205">
        <f t="shared" si="197"/>
        <v>1201</v>
      </c>
      <c r="AY1205" s="34">
        <v>2.3441906373378174E-5</v>
      </c>
    </row>
    <row r="1206" spans="50:51">
      <c r="AX1206">
        <f t="shared" si="197"/>
        <v>1202</v>
      </c>
      <c r="AY1206" s="34">
        <v>3.1432130099644416E-5</v>
      </c>
    </row>
    <row r="1207" spans="50:51">
      <c r="AX1207">
        <f t="shared" si="197"/>
        <v>1203</v>
      </c>
      <c r="AY1207" s="34">
        <v>4.430882903105108E-5</v>
      </c>
    </row>
    <row r="1208" spans="50:51">
      <c r="AX1208">
        <f t="shared" si="197"/>
        <v>1204</v>
      </c>
      <c r="AY1208" s="34">
        <v>3.030736922489468E-5</v>
      </c>
    </row>
    <row r="1209" spans="50:51">
      <c r="AX1209">
        <f t="shared" si="197"/>
        <v>1205</v>
      </c>
      <c r="AY1209" s="34">
        <v>3.3541194255481061E-5</v>
      </c>
    </row>
    <row r="1210" spans="50:51">
      <c r="AX1210">
        <f t="shared" si="197"/>
        <v>1206</v>
      </c>
      <c r="AY1210" s="34">
        <v>4.0138660828317537E-5</v>
      </c>
    </row>
    <row r="1211" spans="50:51">
      <c r="AX1211">
        <f t="shared" si="197"/>
        <v>1207</v>
      </c>
      <c r="AY1211" s="34">
        <v>4.9458285605192924E-5</v>
      </c>
    </row>
    <row r="1212" spans="50:51">
      <c r="AX1212">
        <f t="shared" si="197"/>
        <v>1208</v>
      </c>
      <c r="AY1212" s="34">
        <v>2.1376606198036033E-5</v>
      </c>
    </row>
    <row r="1213" spans="50:51">
      <c r="AX1213">
        <f t="shared" si="197"/>
        <v>1209</v>
      </c>
      <c r="AY1213" s="34">
        <v>3.9800642479213235E-5</v>
      </c>
    </row>
    <row r="1214" spans="50:51">
      <c r="AX1214">
        <f t="shared" si="197"/>
        <v>1210</v>
      </c>
      <c r="AY1214" s="34">
        <v>4.2418687723254619E-5</v>
      </c>
    </row>
    <row r="1215" spans="50:51">
      <c r="AX1215">
        <f t="shared" si="197"/>
        <v>1211</v>
      </c>
      <c r="AY1215" s="34">
        <v>8.2500912242296066E-5</v>
      </c>
    </row>
    <row r="1216" spans="50:51">
      <c r="AX1216">
        <f t="shared" si="197"/>
        <v>1212</v>
      </c>
      <c r="AY1216" s="34">
        <v>3.7155745489082255E-5</v>
      </c>
    </row>
    <row r="1217" spans="50:51">
      <c r="AX1217">
        <f t="shared" si="197"/>
        <v>1213</v>
      </c>
      <c r="AY1217" s="34">
        <v>4.629629629629357E-5</v>
      </c>
    </row>
    <row r="1218" spans="50:51">
      <c r="AX1218">
        <f t="shared" si="197"/>
        <v>1214</v>
      </c>
      <c r="AY1218" s="34">
        <v>3.8380349261171432E-5</v>
      </c>
    </row>
    <row r="1219" spans="50:51">
      <c r="AX1219">
        <f t="shared" si="197"/>
        <v>1215</v>
      </c>
      <c r="AY1219" s="34">
        <v>3.6324786324782325E-5</v>
      </c>
    </row>
    <row r="1220" spans="50:51">
      <c r="AX1220">
        <f t="shared" si="197"/>
        <v>1216</v>
      </c>
      <c r="AY1220" s="34">
        <v>2.0224799541811296E-5</v>
      </c>
    </row>
    <row r="1221" spans="50:51">
      <c r="AX1221">
        <f t="shared" si="197"/>
        <v>1217</v>
      </c>
      <c r="AY1221" s="34">
        <v>5.0035612535613524E-5</v>
      </c>
    </row>
    <row r="1222" spans="50:51">
      <c r="AX1222">
        <f t="shared" si="197"/>
        <v>1218</v>
      </c>
      <c r="AY1222" s="34">
        <v>5.2345058626464639E-5</v>
      </c>
    </row>
    <row r="1223" spans="50:51">
      <c r="AX1223">
        <f t="shared" ref="AX1223:AX1286" si="198">AX1222+1</f>
        <v>1219</v>
      </c>
      <c r="AY1223" s="34">
        <v>4.2864786897448455E-5</v>
      </c>
    </row>
    <row r="1224" spans="50:51">
      <c r="AX1224">
        <f t="shared" si="198"/>
        <v>1220</v>
      </c>
      <c r="AY1224" s="34">
        <v>3.3831908831909566E-5</v>
      </c>
    </row>
    <row r="1225" spans="50:51">
      <c r="AX1225">
        <f t="shared" si="198"/>
        <v>1221</v>
      </c>
      <c r="AY1225" s="34">
        <v>4.3342496141975918E-5</v>
      </c>
    </row>
    <row r="1226" spans="50:51">
      <c r="AX1226">
        <f t="shared" si="198"/>
        <v>1222</v>
      </c>
      <c r="AY1226" s="34">
        <v>2.2380479969764179E-5</v>
      </c>
    </row>
    <row r="1227" spans="50:51">
      <c r="AX1227">
        <f t="shared" si="198"/>
        <v>1223</v>
      </c>
      <c r="AY1227" s="34">
        <v>5.0370842781555692E-5</v>
      </c>
    </row>
    <row r="1228" spans="50:51">
      <c r="AX1228">
        <f t="shared" si="198"/>
        <v>1224</v>
      </c>
      <c r="AY1228" s="34">
        <v>4.139503023431581E-5</v>
      </c>
    </row>
    <row r="1229" spans="50:51">
      <c r="AX1229">
        <f t="shared" si="198"/>
        <v>1225</v>
      </c>
      <c r="AY1229" s="34">
        <v>6.3343824119690167E-5</v>
      </c>
    </row>
    <row r="1230" spans="50:51">
      <c r="AX1230">
        <f t="shared" si="198"/>
        <v>1226</v>
      </c>
      <c r="AY1230" s="34">
        <v>3.9281705948369781E-5</v>
      </c>
    </row>
    <row r="1231" spans="50:51">
      <c r="AX1231">
        <f t="shared" si="198"/>
        <v>1227</v>
      </c>
      <c r="AY1231" s="34">
        <v>2.1612811791383199E-5</v>
      </c>
    </row>
    <row r="1232" spans="50:51">
      <c r="AX1232">
        <f t="shared" si="198"/>
        <v>1228</v>
      </c>
      <c r="AY1232" s="34">
        <v>4.9821394999058652E-5</v>
      </c>
    </row>
    <row r="1233" spans="50:51">
      <c r="AX1233">
        <f t="shared" si="198"/>
        <v>1229</v>
      </c>
      <c r="AY1233" s="34">
        <v>4.9826388888891962E-5</v>
      </c>
    </row>
    <row r="1234" spans="50:51">
      <c r="AX1234">
        <f t="shared" si="198"/>
        <v>1230</v>
      </c>
      <c r="AY1234" s="34">
        <v>3.1667136679825125E-5</v>
      </c>
    </row>
    <row r="1235" spans="50:51">
      <c r="AX1235">
        <f t="shared" si="198"/>
        <v>1231</v>
      </c>
      <c r="AY1235" s="34">
        <v>8.3564814814815204E-5</v>
      </c>
    </row>
    <row r="1236" spans="50:51">
      <c r="AX1236">
        <f t="shared" si="198"/>
        <v>1232</v>
      </c>
      <c r="AY1236" s="34">
        <v>3.4259259259259431E-5</v>
      </c>
    </row>
    <row r="1237" spans="50:51">
      <c r="AX1237">
        <f t="shared" si="198"/>
        <v>1233</v>
      </c>
      <c r="AY1237" s="34">
        <v>3.5080183276057609E-5</v>
      </c>
    </row>
    <row r="1238" spans="50:51">
      <c r="AX1238">
        <f t="shared" si="198"/>
        <v>1234</v>
      </c>
      <c r="AY1238" s="34">
        <v>2.3148148148147781E-5</v>
      </c>
    </row>
    <row r="1239" spans="50:51">
      <c r="AX1239">
        <f t="shared" si="198"/>
        <v>1235</v>
      </c>
      <c r="AY1239" s="34">
        <v>2.5067466964452646E-5</v>
      </c>
    </row>
    <row r="1240" spans="50:51">
      <c r="AX1240">
        <f t="shared" si="198"/>
        <v>1236</v>
      </c>
      <c r="AY1240" s="34">
        <v>3.5648148148146598E-5</v>
      </c>
    </row>
    <row r="1241" spans="50:51">
      <c r="AX1241">
        <f t="shared" si="198"/>
        <v>1237</v>
      </c>
      <c r="AY1241" s="34">
        <v>4.0914351851852878E-5</v>
      </c>
    </row>
    <row r="1242" spans="50:51">
      <c r="AX1242">
        <f t="shared" si="198"/>
        <v>1238</v>
      </c>
      <c r="AY1242" s="34">
        <v>4.5819014891180421E-5</v>
      </c>
    </row>
    <row r="1243" spans="50:51">
      <c r="AX1243">
        <f t="shared" si="198"/>
        <v>1239</v>
      </c>
      <c r="AY1243" s="34">
        <v>1.5332665139363036E-5</v>
      </c>
    </row>
    <row r="1244" spans="50:51">
      <c r="AX1244">
        <f t="shared" si="198"/>
        <v>1240</v>
      </c>
      <c r="AY1244" s="34">
        <v>4.1502992891879483E-5</v>
      </c>
    </row>
    <row r="1245" spans="50:51">
      <c r="AX1245">
        <f t="shared" si="198"/>
        <v>1241</v>
      </c>
      <c r="AY1245" s="34">
        <v>6.9560185185183192E-5</v>
      </c>
    </row>
    <row r="1246" spans="50:51">
      <c r="AX1246">
        <f t="shared" si="198"/>
        <v>1242</v>
      </c>
      <c r="AY1246" s="34">
        <v>4.1191832858499796E-5</v>
      </c>
    </row>
    <row r="1247" spans="50:51">
      <c r="AX1247">
        <f t="shared" si="198"/>
        <v>1243</v>
      </c>
      <c r="AY1247" s="34">
        <v>4.3551928216881569E-5</v>
      </c>
    </row>
    <row r="1248" spans="50:51">
      <c r="AX1248">
        <f t="shared" si="198"/>
        <v>1244</v>
      </c>
      <c r="AY1248" s="34">
        <v>4.2650462962960936E-5</v>
      </c>
    </row>
    <row r="1249" spans="50:51">
      <c r="AX1249">
        <f t="shared" si="198"/>
        <v>1245</v>
      </c>
      <c r="AY1249" s="34">
        <v>5.5194956262793858E-5</v>
      </c>
    </row>
    <row r="1250" spans="50:51">
      <c r="AX1250">
        <f t="shared" si="198"/>
        <v>1246</v>
      </c>
      <c r="AY1250" s="34">
        <v>6.091002618779872E-5</v>
      </c>
    </row>
    <row r="1251" spans="50:51">
      <c r="AX1251">
        <f t="shared" si="198"/>
        <v>1247</v>
      </c>
      <c r="AY1251" s="34">
        <v>3.767602237653879E-5</v>
      </c>
    </row>
    <row r="1252" spans="50:51">
      <c r="AX1252">
        <f t="shared" si="198"/>
        <v>1248</v>
      </c>
      <c r="AY1252" s="34">
        <v>4.0154950869235687E-5</v>
      </c>
    </row>
    <row r="1253" spans="50:51">
      <c r="AX1253">
        <f t="shared" si="198"/>
        <v>1249</v>
      </c>
      <c r="AY1253" s="34">
        <v>4.1210718294050216E-5</v>
      </c>
    </row>
    <row r="1254" spans="50:51">
      <c r="AX1254">
        <f t="shared" si="198"/>
        <v>1250</v>
      </c>
      <c r="AY1254" s="34">
        <v>4.4367283950616367E-5</v>
      </c>
    </row>
    <row r="1255" spans="50:51">
      <c r="AX1255">
        <f t="shared" si="198"/>
        <v>1251</v>
      </c>
      <c r="AY1255" s="34">
        <v>3.4722222222221849E-5</v>
      </c>
    </row>
    <row r="1256" spans="50:51">
      <c r="AX1256">
        <f t="shared" si="198"/>
        <v>1252</v>
      </c>
      <c r="AY1256" s="34">
        <v>4.3566001899336824E-5</v>
      </c>
    </row>
    <row r="1257" spans="50:51">
      <c r="AX1257">
        <f t="shared" si="198"/>
        <v>1253</v>
      </c>
      <c r="AY1257" s="34">
        <v>5.2726337448553519E-5</v>
      </c>
    </row>
    <row r="1258" spans="50:51">
      <c r="AX1258">
        <f t="shared" si="198"/>
        <v>1254</v>
      </c>
      <c r="AY1258" s="34">
        <v>4.5043432607865677E-5</v>
      </c>
    </row>
    <row r="1259" spans="50:51">
      <c r="AX1259">
        <f t="shared" si="198"/>
        <v>1255</v>
      </c>
      <c r="AY1259" s="34">
        <v>4.6532501889645411E-5</v>
      </c>
    </row>
    <row r="1260" spans="50:51">
      <c r="AX1260">
        <f t="shared" si="198"/>
        <v>1256</v>
      </c>
      <c r="AY1260" s="34">
        <v>5.0115153224292009E-5</v>
      </c>
    </row>
    <row r="1261" spans="50:51">
      <c r="AX1261">
        <f t="shared" si="198"/>
        <v>1257</v>
      </c>
      <c r="AY1261" s="34">
        <v>2.6548778159606004E-5</v>
      </c>
    </row>
    <row r="1262" spans="50:51">
      <c r="AX1262">
        <f t="shared" si="198"/>
        <v>1258</v>
      </c>
      <c r="AY1262" s="34">
        <v>3.9707095709573592E-5</v>
      </c>
    </row>
    <row r="1263" spans="50:51">
      <c r="AX1263">
        <f t="shared" si="198"/>
        <v>1259</v>
      </c>
      <c r="AY1263" s="34">
        <v>4.6183378500448508E-5</v>
      </c>
    </row>
    <row r="1264" spans="50:51">
      <c r="AX1264">
        <f t="shared" si="198"/>
        <v>1260</v>
      </c>
      <c r="AY1264" s="34">
        <v>3.4722222222223212E-5</v>
      </c>
    </row>
    <row r="1265" spans="50:51">
      <c r="AX1265">
        <f t="shared" si="198"/>
        <v>1261</v>
      </c>
      <c r="AY1265" s="34">
        <v>3.8752994287818851E-5</v>
      </c>
    </row>
    <row r="1266" spans="50:51">
      <c r="AX1266">
        <f t="shared" si="198"/>
        <v>1262</v>
      </c>
      <c r="AY1266" s="34">
        <v>5.6039777021918538E-5</v>
      </c>
    </row>
    <row r="1267" spans="50:51">
      <c r="AX1267">
        <f t="shared" si="198"/>
        <v>1263</v>
      </c>
      <c r="AY1267" s="34">
        <v>3.7674792139074867E-5</v>
      </c>
    </row>
    <row r="1268" spans="50:51">
      <c r="AX1268">
        <f t="shared" si="198"/>
        <v>1264</v>
      </c>
      <c r="AY1268" s="34">
        <v>4.0770984552393962E-5</v>
      </c>
    </row>
    <row r="1269" spans="50:51">
      <c r="AX1269">
        <f t="shared" si="198"/>
        <v>1265</v>
      </c>
      <c r="AY1269" s="34">
        <v>4.003684807256097E-5</v>
      </c>
    </row>
    <row r="1270" spans="50:51">
      <c r="AX1270">
        <f t="shared" si="198"/>
        <v>1266</v>
      </c>
      <c r="AY1270" s="34">
        <v>3.2802903405921098E-5</v>
      </c>
    </row>
    <row r="1271" spans="50:51">
      <c r="AX1271">
        <f t="shared" si="198"/>
        <v>1267</v>
      </c>
      <c r="AY1271" s="34">
        <v>2.5258005401234084E-5</v>
      </c>
    </row>
    <row r="1272" spans="50:51">
      <c r="AX1272">
        <f t="shared" si="198"/>
        <v>1268</v>
      </c>
      <c r="AY1272" s="34">
        <v>3.9495036273389146E-5</v>
      </c>
    </row>
    <row r="1273" spans="50:51">
      <c r="AX1273">
        <f t="shared" si="198"/>
        <v>1269</v>
      </c>
      <c r="AY1273" s="34">
        <v>4.3039270426206153E-5</v>
      </c>
    </row>
    <row r="1274" spans="50:51">
      <c r="AX1274">
        <f t="shared" si="198"/>
        <v>1270</v>
      </c>
      <c r="AY1274" s="34">
        <v>4.3402777777779291E-5</v>
      </c>
    </row>
    <row r="1275" spans="50:51">
      <c r="AX1275">
        <f t="shared" si="198"/>
        <v>1271</v>
      </c>
      <c r="AY1275" s="34">
        <v>4.28819444444406E-5</v>
      </c>
    </row>
    <row r="1276" spans="50:51">
      <c r="AX1276">
        <f t="shared" si="198"/>
        <v>1272</v>
      </c>
      <c r="AY1276" s="34">
        <v>2.3269342641070831E-5</v>
      </c>
    </row>
    <row r="1277" spans="50:51">
      <c r="AX1277">
        <f t="shared" si="198"/>
        <v>1273</v>
      </c>
      <c r="AY1277" s="34">
        <v>3.9340160867940401E-5</v>
      </c>
    </row>
    <row r="1278" spans="50:51">
      <c r="AX1278">
        <f t="shared" si="198"/>
        <v>1274</v>
      </c>
      <c r="AY1278" s="34">
        <v>4.5302562663672261E-5</v>
      </c>
    </row>
    <row r="1279" spans="50:51">
      <c r="AX1279">
        <f t="shared" si="198"/>
        <v>1275</v>
      </c>
      <c r="AY1279" s="34">
        <v>4.2007426207934281E-5</v>
      </c>
    </row>
    <row r="1280" spans="50:51">
      <c r="AX1280">
        <f t="shared" si="198"/>
        <v>1276</v>
      </c>
      <c r="AY1280" s="34">
        <v>6.2830687830687935E-5</v>
      </c>
    </row>
    <row r="1281" spans="50:51">
      <c r="AX1281">
        <f t="shared" si="198"/>
        <v>1277</v>
      </c>
      <c r="AY1281" s="34">
        <v>4.1858568412971237E-5</v>
      </c>
    </row>
    <row r="1282" spans="50:51">
      <c r="AX1282">
        <f t="shared" si="198"/>
        <v>1278</v>
      </c>
      <c r="AY1282" s="34">
        <v>4.7890684051400251E-5</v>
      </c>
    </row>
    <row r="1283" spans="50:51">
      <c r="AX1283">
        <f t="shared" si="198"/>
        <v>1279</v>
      </c>
      <c r="AY1283" s="34">
        <v>6.2907791210899111E-5</v>
      </c>
    </row>
    <row r="1284" spans="50:51">
      <c r="AX1284">
        <f t="shared" si="198"/>
        <v>1280</v>
      </c>
      <c r="AY1284" s="34">
        <v>5.2572784227010348E-5</v>
      </c>
    </row>
    <row r="1285" spans="50:51">
      <c r="AX1285">
        <f t="shared" si="198"/>
        <v>1281</v>
      </c>
      <c r="AY1285" s="34">
        <v>3.7235783763559884E-5</v>
      </c>
    </row>
    <row r="1286" spans="50:51">
      <c r="AX1286">
        <f t="shared" si="198"/>
        <v>1282</v>
      </c>
      <c r="AY1286" s="34">
        <v>2.0857445987652184E-5</v>
      </c>
    </row>
    <row r="1287" spans="50:51">
      <c r="AX1287">
        <f t="shared" ref="AX1287:AX1350" si="199">AX1286+1</f>
        <v>1283</v>
      </c>
      <c r="AY1287" s="34">
        <v>5.5311278615302338E-5</v>
      </c>
    </row>
    <row r="1288" spans="50:51">
      <c r="AX1288">
        <f t="shared" si="199"/>
        <v>1284</v>
      </c>
      <c r="AY1288" s="34">
        <v>2.1249755046051628E-5</v>
      </c>
    </row>
    <row r="1289" spans="50:51">
      <c r="AX1289">
        <f t="shared" si="199"/>
        <v>1285</v>
      </c>
      <c r="AY1289" s="34">
        <v>5.2375607931161486E-5</v>
      </c>
    </row>
    <row r="1290" spans="50:51">
      <c r="AX1290">
        <f t="shared" si="199"/>
        <v>1286</v>
      </c>
      <c r="AY1290" s="34">
        <v>2.3148148148150576E-5</v>
      </c>
    </row>
    <row r="1291" spans="50:51">
      <c r="AX1291">
        <f t="shared" si="199"/>
        <v>1287</v>
      </c>
      <c r="AY1291" s="34">
        <v>2.9230442176873051E-5</v>
      </c>
    </row>
    <row r="1292" spans="50:51">
      <c r="AX1292">
        <f t="shared" si="199"/>
        <v>1288</v>
      </c>
      <c r="AY1292" s="34">
        <v>3.4722222222220494E-5</v>
      </c>
    </row>
    <row r="1293" spans="50:51">
      <c r="AX1293">
        <f t="shared" si="199"/>
        <v>1289</v>
      </c>
      <c r="AY1293" s="34">
        <v>5.5567072047171856E-5</v>
      </c>
    </row>
    <row r="1294" spans="50:51">
      <c r="AX1294">
        <f t="shared" si="199"/>
        <v>1290</v>
      </c>
      <c r="AY1294" s="34">
        <v>2.9584750566897198E-5</v>
      </c>
    </row>
    <row r="1295" spans="50:51">
      <c r="AX1295">
        <f t="shared" si="199"/>
        <v>1291</v>
      </c>
      <c r="AY1295" s="34">
        <v>4.7523849607189247E-5</v>
      </c>
    </row>
    <row r="1296" spans="50:51">
      <c r="AX1296">
        <f t="shared" si="199"/>
        <v>1292</v>
      </c>
      <c r="AY1296" s="34">
        <v>2.92859147025795E-5</v>
      </c>
    </row>
    <row r="1297" spans="50:51">
      <c r="AX1297">
        <f t="shared" si="199"/>
        <v>1293</v>
      </c>
      <c r="AY1297" s="34">
        <v>2.6100718065002574E-5</v>
      </c>
    </row>
    <row r="1298" spans="50:51">
      <c r="AX1298">
        <f t="shared" si="199"/>
        <v>1294</v>
      </c>
      <c r="AY1298" s="34">
        <v>5.1573594319705343E-5</v>
      </c>
    </row>
    <row r="1299" spans="50:51">
      <c r="AX1299">
        <f t="shared" si="199"/>
        <v>1295</v>
      </c>
      <c r="AY1299" s="34">
        <v>2.7405968144309892E-5</v>
      </c>
    </row>
    <row r="1300" spans="50:51">
      <c r="AX1300">
        <f t="shared" si="199"/>
        <v>1296</v>
      </c>
      <c r="AY1300" s="34">
        <v>4.3887478849407881E-5</v>
      </c>
    </row>
    <row r="1301" spans="50:51">
      <c r="AX1301">
        <f t="shared" si="199"/>
        <v>1297</v>
      </c>
      <c r="AY1301" s="34">
        <v>5.1148054620274929E-5</v>
      </c>
    </row>
    <row r="1302" spans="50:51">
      <c r="AX1302">
        <f t="shared" si="199"/>
        <v>1298</v>
      </c>
      <c r="AY1302" s="34">
        <v>4.7982970407593212E-5</v>
      </c>
    </row>
    <row r="1303" spans="50:51">
      <c r="AX1303">
        <f t="shared" si="199"/>
        <v>1299</v>
      </c>
      <c r="AY1303" s="34">
        <v>2.1345151684343562E-5</v>
      </c>
    </row>
    <row r="1304" spans="50:51">
      <c r="AX1304">
        <f t="shared" si="199"/>
        <v>1300</v>
      </c>
      <c r="AY1304" s="34">
        <v>4.8506420993856E-5</v>
      </c>
    </row>
    <row r="1305" spans="50:51">
      <c r="AX1305">
        <f t="shared" si="199"/>
        <v>1301</v>
      </c>
      <c r="AY1305" s="34">
        <v>4.4444444444448336E-5</v>
      </c>
    </row>
    <row r="1306" spans="50:51">
      <c r="AX1306">
        <f t="shared" si="199"/>
        <v>1302</v>
      </c>
      <c r="AY1306" s="34">
        <v>4.2087542087540816E-5</v>
      </c>
    </row>
    <row r="1307" spans="50:51">
      <c r="AX1307">
        <f t="shared" si="199"/>
        <v>1303</v>
      </c>
      <c r="AY1307" s="34">
        <v>4.9844128047645802E-5</v>
      </c>
    </row>
    <row r="1308" spans="50:51">
      <c r="AX1308">
        <f t="shared" si="199"/>
        <v>1304</v>
      </c>
      <c r="AY1308" s="34">
        <v>3.3068783068781343E-5</v>
      </c>
    </row>
    <row r="1309" spans="50:51">
      <c r="AX1309">
        <f t="shared" si="199"/>
        <v>1305</v>
      </c>
      <c r="AY1309" s="34">
        <v>5.2791950113383819E-5</v>
      </c>
    </row>
    <row r="1310" spans="50:51">
      <c r="AX1310">
        <f t="shared" si="199"/>
        <v>1306</v>
      </c>
      <c r="AY1310" s="34">
        <v>5.3323412698411121E-5</v>
      </c>
    </row>
    <row r="1311" spans="50:51">
      <c r="AX1311">
        <f t="shared" si="199"/>
        <v>1307</v>
      </c>
      <c r="AY1311" s="34">
        <v>2.7801641848036326E-5</v>
      </c>
    </row>
    <row r="1312" spans="50:51">
      <c r="AX1312">
        <f t="shared" si="199"/>
        <v>1308</v>
      </c>
      <c r="AY1312" s="34">
        <v>5.3522748636959967E-5</v>
      </c>
    </row>
    <row r="1313" spans="50:51">
      <c r="AX1313">
        <f t="shared" si="199"/>
        <v>1309</v>
      </c>
      <c r="AY1313" s="34">
        <v>3.306030389363746E-5</v>
      </c>
    </row>
    <row r="1314" spans="50:51">
      <c r="AX1314">
        <f t="shared" si="199"/>
        <v>1310</v>
      </c>
      <c r="AY1314" s="34">
        <v>4.9721277399845743E-5</v>
      </c>
    </row>
    <row r="1315" spans="50:51">
      <c r="AX1315">
        <f t="shared" si="199"/>
        <v>1311</v>
      </c>
      <c r="AY1315" s="34">
        <v>3.5201976587988331E-5</v>
      </c>
    </row>
    <row r="1316" spans="50:51">
      <c r="AX1316">
        <f t="shared" si="199"/>
        <v>1312</v>
      </c>
      <c r="AY1316" s="34">
        <v>4.3660616061601444E-5</v>
      </c>
    </row>
    <row r="1317" spans="50:51">
      <c r="AX1317">
        <f t="shared" si="199"/>
        <v>1313</v>
      </c>
      <c r="AY1317" s="34">
        <v>5.030941745765965E-5</v>
      </c>
    </row>
    <row r="1318" spans="50:51">
      <c r="AX1318">
        <f t="shared" si="199"/>
        <v>1314</v>
      </c>
      <c r="AY1318" s="34">
        <v>3.9956728084870011E-5</v>
      </c>
    </row>
    <row r="1319" spans="50:51">
      <c r="AX1319">
        <f t="shared" si="199"/>
        <v>1315</v>
      </c>
      <c r="AY1319" s="34">
        <v>4.1534047067900114E-5</v>
      </c>
    </row>
    <row r="1320" spans="50:51">
      <c r="AX1320">
        <f t="shared" si="199"/>
        <v>1316</v>
      </c>
      <c r="AY1320" s="34">
        <v>7.2893284698839504E-5</v>
      </c>
    </row>
    <row r="1321" spans="50:51">
      <c r="AX1321">
        <f t="shared" si="199"/>
        <v>1317</v>
      </c>
      <c r="AY1321" s="34">
        <v>3.6826599326600036E-5</v>
      </c>
    </row>
    <row r="1322" spans="50:51">
      <c r="AX1322">
        <f t="shared" si="199"/>
        <v>1318</v>
      </c>
      <c r="AY1322" s="34">
        <v>5.0115153224285809E-5</v>
      </c>
    </row>
    <row r="1323" spans="50:51">
      <c r="AX1323">
        <f t="shared" si="199"/>
        <v>1319</v>
      </c>
      <c r="AY1323" s="34">
        <v>4.3081275720163121E-5</v>
      </c>
    </row>
    <row r="1324" spans="50:51">
      <c r="AX1324">
        <f t="shared" si="199"/>
        <v>1320</v>
      </c>
      <c r="AY1324" s="34">
        <v>4.4842266890006455E-5</v>
      </c>
    </row>
    <row r="1325" spans="50:51">
      <c r="AX1325">
        <f t="shared" si="199"/>
        <v>1321</v>
      </c>
      <c r="AY1325" s="34">
        <v>3.5638980564723582E-5</v>
      </c>
    </row>
    <row r="1326" spans="50:51">
      <c r="AX1326">
        <f t="shared" si="199"/>
        <v>1322</v>
      </c>
      <c r="AY1326" s="34">
        <v>4.9029871580126594E-5</v>
      </c>
    </row>
    <row r="1327" spans="50:51">
      <c r="AX1327">
        <f t="shared" si="199"/>
        <v>1323</v>
      </c>
      <c r="AY1327" s="34">
        <v>4.2597365406642118E-5</v>
      </c>
    </row>
    <row r="1328" spans="50:51">
      <c r="AX1328">
        <f t="shared" si="199"/>
        <v>1324</v>
      </c>
      <c r="AY1328" s="34">
        <v>4.5714684533778792E-5</v>
      </c>
    </row>
    <row r="1329" spans="50:51">
      <c r="AX1329">
        <f t="shared" si="199"/>
        <v>1325</v>
      </c>
      <c r="AY1329" s="34">
        <v>5.7330646708885291E-5</v>
      </c>
    </row>
    <row r="1330" spans="50:51">
      <c r="AX1330">
        <f t="shared" si="199"/>
        <v>1326</v>
      </c>
      <c r="AY1330" s="34">
        <v>3.3707999236348532E-5</v>
      </c>
    </row>
    <row r="1331" spans="50:51">
      <c r="AX1331">
        <f t="shared" si="199"/>
        <v>1327</v>
      </c>
      <c r="AY1331" s="34">
        <v>3.7037037037038758E-5</v>
      </c>
    </row>
    <row r="1332" spans="50:51">
      <c r="AX1332">
        <f t="shared" si="199"/>
        <v>1328</v>
      </c>
      <c r="AY1332" s="34">
        <v>4.4551461008751431E-5</v>
      </c>
    </row>
    <row r="1333" spans="50:51">
      <c r="AX1333">
        <f t="shared" si="199"/>
        <v>1329</v>
      </c>
      <c r="AY1333" s="34">
        <v>2.2380479969769278E-5</v>
      </c>
    </row>
    <row r="1334" spans="50:51">
      <c r="AX1334">
        <f t="shared" si="199"/>
        <v>1330</v>
      </c>
      <c r="AY1334" s="34">
        <v>5.0057870370369403E-5</v>
      </c>
    </row>
    <row r="1335" spans="50:51">
      <c r="AX1335">
        <f t="shared" si="199"/>
        <v>1331</v>
      </c>
      <c r="AY1335" s="34">
        <v>2.7104591836734399E-5</v>
      </c>
    </row>
    <row r="1336" spans="50:51">
      <c r="AX1336">
        <f t="shared" si="199"/>
        <v>1332</v>
      </c>
      <c r="AY1336" s="34">
        <v>3.226348109767709E-5</v>
      </c>
    </row>
    <row r="1337" spans="50:51">
      <c r="AX1337">
        <f t="shared" si="199"/>
        <v>1333</v>
      </c>
      <c r="AY1337" s="34">
        <v>2.1656643757157743E-5</v>
      </c>
    </row>
    <row r="1338" spans="50:51">
      <c r="AX1338">
        <f t="shared" si="199"/>
        <v>1334</v>
      </c>
      <c r="AY1338" s="34">
        <v>5.2171460800913397E-5</v>
      </c>
    </row>
    <row r="1339" spans="50:51">
      <c r="AX1339">
        <f t="shared" si="199"/>
        <v>1335</v>
      </c>
      <c r="AY1339" s="34">
        <v>3.6989308896523636E-5</v>
      </c>
    </row>
    <row r="1340" spans="50:51">
      <c r="AX1340">
        <f t="shared" si="199"/>
        <v>1336</v>
      </c>
      <c r="AY1340" s="34">
        <v>3.7339475153549945E-5</v>
      </c>
    </row>
    <row r="1341" spans="50:51">
      <c r="AX1341">
        <f t="shared" si="199"/>
        <v>1337</v>
      </c>
      <c r="AY1341" s="34">
        <v>4.0189372789876657E-5</v>
      </c>
    </row>
    <row r="1342" spans="50:51">
      <c r="AX1342">
        <f t="shared" si="199"/>
        <v>1338</v>
      </c>
      <c r="AY1342" s="34">
        <v>4.5441069147966969E-5</v>
      </c>
    </row>
    <row r="1343" spans="50:51">
      <c r="AX1343">
        <f t="shared" si="199"/>
        <v>1339</v>
      </c>
      <c r="AY1343" s="34">
        <v>4.1377314814817214E-5</v>
      </c>
    </row>
    <row r="1344" spans="50:51">
      <c r="AX1344">
        <f t="shared" si="199"/>
        <v>1340</v>
      </c>
      <c r="AY1344" s="34">
        <v>2.8125599692955944E-5</v>
      </c>
    </row>
    <row r="1345" spans="50:51">
      <c r="AX1345">
        <f t="shared" si="199"/>
        <v>1341</v>
      </c>
      <c r="AY1345" s="34">
        <v>6.2716657544242255E-5</v>
      </c>
    </row>
    <row r="1346" spans="50:51">
      <c r="AX1346">
        <f t="shared" si="199"/>
        <v>1342</v>
      </c>
      <c r="AY1346" s="34">
        <v>3.854166666666686E-5</v>
      </c>
    </row>
    <row r="1347" spans="50:51">
      <c r="AX1347">
        <f t="shared" si="199"/>
        <v>1343</v>
      </c>
      <c r="AY1347" s="34">
        <v>2.666278844289519E-5</v>
      </c>
    </row>
    <row r="1348" spans="50:51">
      <c r="AX1348">
        <f t="shared" si="199"/>
        <v>1344</v>
      </c>
      <c r="AY1348" s="34">
        <v>4.4701908541194539E-5</v>
      </c>
    </row>
    <row r="1349" spans="50:51">
      <c r="AX1349">
        <f t="shared" si="199"/>
        <v>1345</v>
      </c>
      <c r="AY1349" s="34">
        <v>3.931605574646902E-5</v>
      </c>
    </row>
    <row r="1350" spans="50:51">
      <c r="AX1350">
        <f t="shared" si="199"/>
        <v>1346</v>
      </c>
      <c r="AY1350" s="34">
        <v>3.7013536379016228E-5</v>
      </c>
    </row>
    <row r="1351" spans="50:51">
      <c r="AX1351">
        <f t="shared" ref="AX1351:AX1414" si="200">AX1350+1</f>
        <v>1347</v>
      </c>
      <c r="AY1351" s="34">
        <v>3.9491438674857004E-5</v>
      </c>
    </row>
    <row r="1352" spans="50:51">
      <c r="AX1352">
        <f t="shared" si="200"/>
        <v>1348</v>
      </c>
      <c r="AY1352" s="34">
        <v>2.7124881291544322E-5</v>
      </c>
    </row>
    <row r="1353" spans="50:51">
      <c r="AX1353">
        <f t="shared" si="200"/>
        <v>1349</v>
      </c>
      <c r="AY1353" s="34">
        <v>3.7177328843994034E-5</v>
      </c>
    </row>
    <row r="1354" spans="50:51">
      <c r="AX1354">
        <f t="shared" si="200"/>
        <v>1350</v>
      </c>
      <c r="AY1354" s="34">
        <v>5.3472222222225585E-5</v>
      </c>
    </row>
    <row r="1355" spans="50:51">
      <c r="AX1355">
        <f t="shared" si="200"/>
        <v>1351</v>
      </c>
      <c r="AY1355" s="34">
        <v>4.2005420054199799E-5</v>
      </c>
    </row>
    <row r="1356" spans="50:51">
      <c r="AX1356">
        <f t="shared" si="200"/>
        <v>1352</v>
      </c>
      <c r="AY1356" s="34">
        <v>3.3600245653817712E-5</v>
      </c>
    </row>
    <row r="1357" spans="50:51">
      <c r="AX1357">
        <f t="shared" si="200"/>
        <v>1353</v>
      </c>
      <c r="AY1357" s="34">
        <v>3.3027029554810064E-5</v>
      </c>
    </row>
    <row r="1358" spans="50:51">
      <c r="AX1358">
        <f t="shared" si="200"/>
        <v>1354</v>
      </c>
      <c r="AY1358" s="34">
        <v>4.5943786426021096E-5</v>
      </c>
    </row>
    <row r="1359" spans="50:51">
      <c r="AX1359">
        <f t="shared" si="200"/>
        <v>1355</v>
      </c>
      <c r="AY1359" s="34">
        <v>3.6458333333334034E-5</v>
      </c>
    </row>
    <row r="1360" spans="50:51">
      <c r="AX1360">
        <f t="shared" si="200"/>
        <v>1356</v>
      </c>
      <c r="AY1360" s="34">
        <v>3.0960648148150028E-5</v>
      </c>
    </row>
    <row r="1361" spans="50:51">
      <c r="AX1361">
        <f t="shared" si="200"/>
        <v>1357</v>
      </c>
      <c r="AY1361" s="34">
        <v>2.0915585636400149E-5</v>
      </c>
    </row>
    <row r="1362" spans="50:51">
      <c r="AX1362">
        <f t="shared" si="200"/>
        <v>1358</v>
      </c>
      <c r="AY1362" s="34">
        <v>3.17106009070333E-5</v>
      </c>
    </row>
    <row r="1363" spans="50:51">
      <c r="AX1363">
        <f t="shared" si="200"/>
        <v>1359</v>
      </c>
      <c r="AY1363" s="34">
        <v>3.8407499539339527E-5</v>
      </c>
    </row>
    <row r="1364" spans="50:51">
      <c r="AX1364">
        <f t="shared" si="200"/>
        <v>1360</v>
      </c>
      <c r="AY1364" s="34">
        <v>4.4308829031051358E-5</v>
      </c>
    </row>
    <row r="1365" spans="50:51">
      <c r="AX1365">
        <f t="shared" si="200"/>
        <v>1361</v>
      </c>
      <c r="AY1365" s="34">
        <v>3.9529914529915014E-5</v>
      </c>
    </row>
    <row r="1366" spans="50:51">
      <c r="AX1366">
        <f t="shared" si="200"/>
        <v>1362</v>
      </c>
      <c r="AY1366" s="34">
        <v>3.0806615072782504E-5</v>
      </c>
    </row>
    <row r="1367" spans="50:51">
      <c r="AX1367">
        <f t="shared" si="200"/>
        <v>1363</v>
      </c>
      <c r="AY1367" s="34">
        <v>2.1577796389352438E-5</v>
      </c>
    </row>
    <row r="1368" spans="50:51">
      <c r="AX1368">
        <f t="shared" si="200"/>
        <v>1364</v>
      </c>
      <c r="AY1368" s="34">
        <v>5.8917271542894295E-5</v>
      </c>
    </row>
    <row r="1369" spans="50:51">
      <c r="AX1369">
        <f t="shared" si="200"/>
        <v>1365</v>
      </c>
      <c r="AY1369" s="34">
        <v>6.0706018518524033E-5</v>
      </c>
    </row>
    <row r="1370" spans="50:51">
      <c r="AX1370">
        <f t="shared" si="200"/>
        <v>1366</v>
      </c>
      <c r="AY1370" s="34">
        <v>2.495114461194807E-5</v>
      </c>
    </row>
    <row r="1371" spans="50:51">
      <c r="AX1371">
        <f t="shared" si="200"/>
        <v>1367</v>
      </c>
      <c r="AY1371" s="34">
        <v>4.0189372789871635E-5</v>
      </c>
    </row>
    <row r="1372" spans="50:51">
      <c r="AX1372">
        <f t="shared" si="200"/>
        <v>1368</v>
      </c>
      <c r="AY1372" s="34">
        <v>3.9387282690857255E-5</v>
      </c>
    </row>
    <row r="1373" spans="50:51">
      <c r="AX1373">
        <f t="shared" si="200"/>
        <v>1369</v>
      </c>
      <c r="AY1373" s="34">
        <v>4.641203703703717E-5</v>
      </c>
    </row>
    <row r="1374" spans="50:51">
      <c r="AX1374">
        <f t="shared" si="200"/>
        <v>1370</v>
      </c>
      <c r="AY1374" s="34">
        <v>3.5264756944446196E-5</v>
      </c>
    </row>
    <row r="1375" spans="50:51">
      <c r="AX1375">
        <f t="shared" si="200"/>
        <v>1371</v>
      </c>
      <c r="AY1375" s="34">
        <v>4.1119951609900719E-5</v>
      </c>
    </row>
    <row r="1376" spans="50:51">
      <c r="AX1376">
        <f t="shared" si="200"/>
        <v>1372</v>
      </c>
      <c r="AY1376" s="34">
        <v>4.1429249762589191E-5</v>
      </c>
    </row>
    <row r="1377" spans="50:51">
      <c r="AX1377">
        <f t="shared" si="200"/>
        <v>1373</v>
      </c>
      <c r="AY1377" s="34">
        <v>5.6655092592594323E-5</v>
      </c>
    </row>
    <row r="1378" spans="50:51">
      <c r="AX1378">
        <f t="shared" si="200"/>
        <v>1374</v>
      </c>
      <c r="AY1378" s="34">
        <v>3.1523357528386375E-5</v>
      </c>
    </row>
    <row r="1379" spans="50:51">
      <c r="AX1379">
        <f t="shared" si="200"/>
        <v>1375</v>
      </c>
      <c r="AY1379" s="34">
        <v>4.6766309456664022E-5</v>
      </c>
    </row>
    <row r="1380" spans="50:51">
      <c r="AX1380">
        <f t="shared" si="200"/>
        <v>1376</v>
      </c>
      <c r="AY1380" s="34">
        <v>3.4483581519666712E-5</v>
      </c>
    </row>
    <row r="1381" spans="50:51">
      <c r="AX1381">
        <f t="shared" si="200"/>
        <v>1377</v>
      </c>
      <c r="AY1381" s="34">
        <v>5.2112413921463015E-5</v>
      </c>
    </row>
    <row r="1382" spans="50:51">
      <c r="AX1382">
        <f t="shared" si="200"/>
        <v>1378</v>
      </c>
      <c r="AY1382" s="34">
        <v>4.2166852782433823E-5</v>
      </c>
    </row>
    <row r="1383" spans="50:51">
      <c r="AX1383">
        <f t="shared" si="200"/>
        <v>1379</v>
      </c>
      <c r="AY1383" s="34">
        <v>3.9912657502862201E-5</v>
      </c>
    </row>
    <row r="1384" spans="50:51">
      <c r="AX1384">
        <f t="shared" si="200"/>
        <v>1380</v>
      </c>
      <c r="AY1384" s="34">
        <v>3.5532407407407599E-5</v>
      </c>
    </row>
    <row r="1385" spans="50:51">
      <c r="AX1385">
        <f t="shared" si="200"/>
        <v>1381</v>
      </c>
      <c r="AY1385" s="34">
        <v>3.3886979763270095E-5</v>
      </c>
    </row>
    <row r="1386" spans="50:51">
      <c r="AX1386">
        <f t="shared" si="200"/>
        <v>1382</v>
      </c>
      <c r="AY1386" s="34">
        <v>3.9639704471311226E-5</v>
      </c>
    </row>
    <row r="1387" spans="50:51">
      <c r="AX1387">
        <f t="shared" si="200"/>
        <v>1383</v>
      </c>
      <c r="AY1387" s="34">
        <v>4.1587236746554612E-5</v>
      </c>
    </row>
    <row r="1388" spans="50:51">
      <c r="AX1388">
        <f t="shared" si="200"/>
        <v>1384</v>
      </c>
      <c r="AY1388" s="34">
        <v>4.5528628117916703E-5</v>
      </c>
    </row>
    <row r="1389" spans="50:51">
      <c r="AX1389">
        <f t="shared" si="200"/>
        <v>1385</v>
      </c>
      <c r="AY1389" s="34">
        <v>5.9367514280453824E-5</v>
      </c>
    </row>
    <row r="1390" spans="50:51">
      <c r="AX1390">
        <f t="shared" si="200"/>
        <v>1386</v>
      </c>
      <c r="AY1390" s="34">
        <v>7.5640665918447203E-5</v>
      </c>
    </row>
    <row r="1391" spans="50:51">
      <c r="AX1391">
        <f t="shared" si="200"/>
        <v>1387</v>
      </c>
      <c r="AY1391" s="34">
        <v>4.5711747100634351E-5</v>
      </c>
    </row>
    <row r="1392" spans="50:51">
      <c r="AX1392">
        <f t="shared" si="200"/>
        <v>1388</v>
      </c>
      <c r="AY1392" s="34">
        <v>2.5462962962963527E-5</v>
      </c>
    </row>
    <row r="1393" spans="50:51">
      <c r="AX1393">
        <f t="shared" si="200"/>
        <v>1389</v>
      </c>
      <c r="AY1393" s="34">
        <v>6.6213103966915126E-5</v>
      </c>
    </row>
    <row r="1394" spans="50:51">
      <c r="AX1394">
        <f t="shared" si="200"/>
        <v>1390</v>
      </c>
      <c r="AY1394" s="34">
        <v>3.6213726613215187E-5</v>
      </c>
    </row>
    <row r="1395" spans="50:51">
      <c r="AX1395">
        <f t="shared" si="200"/>
        <v>1391</v>
      </c>
      <c r="AY1395" s="34">
        <v>4.094546808114748E-5</v>
      </c>
    </row>
    <row r="1396" spans="50:51">
      <c r="AX1396">
        <f t="shared" si="200"/>
        <v>1392</v>
      </c>
      <c r="AY1396" s="34">
        <v>3.4188034188031846E-5</v>
      </c>
    </row>
    <row r="1397" spans="50:51">
      <c r="AX1397">
        <f t="shared" si="200"/>
        <v>1393</v>
      </c>
      <c r="AY1397" s="34">
        <v>2.8754340277775913E-5</v>
      </c>
    </row>
    <row r="1398" spans="50:51">
      <c r="AX1398">
        <f t="shared" si="200"/>
        <v>1394</v>
      </c>
      <c r="AY1398" s="34">
        <v>3.6449695964622063E-5</v>
      </c>
    </row>
    <row r="1399" spans="50:51">
      <c r="AX1399">
        <f t="shared" si="200"/>
        <v>1395</v>
      </c>
      <c r="AY1399" s="34">
        <v>2.7443680794192347E-5</v>
      </c>
    </row>
    <row r="1400" spans="50:51">
      <c r="AX1400">
        <f t="shared" si="200"/>
        <v>1396</v>
      </c>
      <c r="AY1400" s="34">
        <v>4.0219907407407774E-5</v>
      </c>
    </row>
    <row r="1401" spans="50:51">
      <c r="AX1401">
        <f t="shared" si="200"/>
        <v>1397</v>
      </c>
      <c r="AY1401" s="34">
        <v>3.236016628873532E-5</v>
      </c>
    </row>
    <row r="1402" spans="50:51">
      <c r="AX1402">
        <f t="shared" si="200"/>
        <v>1398</v>
      </c>
      <c r="AY1402" s="34">
        <v>3.2086541987531512E-5</v>
      </c>
    </row>
    <row r="1403" spans="50:51">
      <c r="AX1403">
        <f t="shared" si="200"/>
        <v>1399</v>
      </c>
      <c r="AY1403" s="34">
        <v>5.1588963335195212E-5</v>
      </c>
    </row>
    <row r="1404" spans="50:51">
      <c r="AX1404">
        <f t="shared" si="200"/>
        <v>1400</v>
      </c>
      <c r="AY1404" s="34">
        <v>3.4780973867269585E-5</v>
      </c>
    </row>
    <row r="1405" spans="50:51">
      <c r="AX1405">
        <f t="shared" si="200"/>
        <v>1401</v>
      </c>
      <c r="AY1405" s="34">
        <v>2.3781555187028134E-5</v>
      </c>
    </row>
    <row r="1406" spans="50:51">
      <c r="AX1406">
        <f t="shared" si="200"/>
        <v>1402</v>
      </c>
      <c r="AY1406" s="34">
        <v>5.9309633467663664E-5</v>
      </c>
    </row>
    <row r="1407" spans="50:51">
      <c r="AX1407">
        <f t="shared" si="200"/>
        <v>1403</v>
      </c>
      <c r="AY1407" s="34">
        <v>4.0151298205423424E-5</v>
      </c>
    </row>
    <row r="1408" spans="50:51">
      <c r="AX1408">
        <f t="shared" si="200"/>
        <v>1404</v>
      </c>
      <c r="AY1408" s="34">
        <v>6.2579429920118818E-5</v>
      </c>
    </row>
    <row r="1409" spans="50:51">
      <c r="AX1409">
        <f t="shared" si="200"/>
        <v>1405</v>
      </c>
      <c r="AY1409" s="34">
        <v>4.1853722409281328E-5</v>
      </c>
    </row>
    <row r="1410" spans="50:51">
      <c r="AX1410">
        <f t="shared" si="200"/>
        <v>1406</v>
      </c>
      <c r="AY1410" s="34">
        <v>5.0855780022444544E-5</v>
      </c>
    </row>
    <row r="1411" spans="50:51">
      <c r="AX1411">
        <f t="shared" si="200"/>
        <v>1407</v>
      </c>
      <c r="AY1411" s="34">
        <v>4.0162037037040352E-5</v>
      </c>
    </row>
    <row r="1412" spans="50:51">
      <c r="AX1412">
        <f t="shared" si="200"/>
        <v>1408</v>
      </c>
      <c r="AY1412" s="34">
        <v>3.407265684051657E-5</v>
      </c>
    </row>
    <row r="1413" spans="50:51">
      <c r="AX1413">
        <f t="shared" si="200"/>
        <v>1409</v>
      </c>
      <c r="AY1413" s="34">
        <v>3.3275462962960356E-5</v>
      </c>
    </row>
    <row r="1414" spans="50:51">
      <c r="AX1414">
        <f t="shared" si="200"/>
        <v>1410</v>
      </c>
      <c r="AY1414" s="34">
        <v>3.3916067809100571E-5</v>
      </c>
    </row>
    <row r="1415" spans="50:51">
      <c r="AX1415">
        <f t="shared" ref="AX1415:AX1478" si="201">AX1414+1</f>
        <v>1411</v>
      </c>
      <c r="AY1415" s="34">
        <v>2.4793194209437138E-5</v>
      </c>
    </row>
    <row r="1416" spans="50:51">
      <c r="AX1416">
        <f t="shared" si="201"/>
        <v>1412</v>
      </c>
      <c r="AY1416" s="34">
        <v>3.9951118631320503E-5</v>
      </c>
    </row>
    <row r="1417" spans="50:51">
      <c r="AX1417">
        <f t="shared" si="201"/>
        <v>1413</v>
      </c>
      <c r="AY1417" s="34">
        <v>3.6502849002849019E-5</v>
      </c>
    </row>
    <row r="1418" spans="50:51">
      <c r="AX1418">
        <f t="shared" si="201"/>
        <v>1414</v>
      </c>
      <c r="AY1418" s="34">
        <v>2.3029439696105788E-5</v>
      </c>
    </row>
    <row r="1419" spans="50:51">
      <c r="AX1419">
        <f t="shared" si="201"/>
        <v>1415</v>
      </c>
      <c r="AY1419" s="34">
        <v>4.9489144316731512E-5</v>
      </c>
    </row>
    <row r="1420" spans="50:51">
      <c r="AX1420">
        <f t="shared" si="201"/>
        <v>1416</v>
      </c>
      <c r="AY1420" s="34">
        <v>2.1022297808012452E-5</v>
      </c>
    </row>
    <row r="1421" spans="50:51">
      <c r="AX1421">
        <f t="shared" si="201"/>
        <v>1417</v>
      </c>
      <c r="AY1421" s="34">
        <v>3.2552083333334661E-5</v>
      </c>
    </row>
    <row r="1422" spans="50:51">
      <c r="AX1422">
        <f t="shared" si="201"/>
        <v>1418</v>
      </c>
      <c r="AY1422" s="34">
        <v>2.3320040337367602E-5</v>
      </c>
    </row>
    <row r="1423" spans="50:51">
      <c r="AX1423">
        <f t="shared" si="201"/>
        <v>1419</v>
      </c>
      <c r="AY1423" s="34">
        <v>2.2795638277869802E-5</v>
      </c>
    </row>
    <row r="1424" spans="50:51">
      <c r="AX1424">
        <f t="shared" si="201"/>
        <v>1420</v>
      </c>
      <c r="AY1424" s="34">
        <v>4.8176348937771683E-5</v>
      </c>
    </row>
    <row r="1425" spans="50:51">
      <c r="AX1425">
        <f t="shared" si="201"/>
        <v>1421</v>
      </c>
      <c r="AY1425" s="34">
        <v>3.1517094017094962E-5</v>
      </c>
    </row>
    <row r="1426" spans="50:51">
      <c r="AX1426">
        <f t="shared" si="201"/>
        <v>1422</v>
      </c>
      <c r="AY1426" s="34">
        <v>3.3522836307809695E-5</v>
      </c>
    </row>
    <row r="1427" spans="50:51">
      <c r="AX1427">
        <f t="shared" si="201"/>
        <v>1423</v>
      </c>
      <c r="AY1427" s="34">
        <v>5.5406582324896092E-5</v>
      </c>
    </row>
    <row r="1428" spans="50:51">
      <c r="AX1428">
        <f t="shared" si="201"/>
        <v>1424</v>
      </c>
      <c r="AY1428" s="34">
        <v>3.106103552532081E-5</v>
      </c>
    </row>
    <row r="1429" spans="50:51">
      <c r="AX1429">
        <f t="shared" si="201"/>
        <v>1425</v>
      </c>
      <c r="AY1429" s="34">
        <v>3.7480809825370188E-5</v>
      </c>
    </row>
    <row r="1430" spans="50:51">
      <c r="AX1430">
        <f t="shared" si="201"/>
        <v>1426</v>
      </c>
      <c r="AY1430" s="34">
        <v>5.4206216266522806E-5</v>
      </c>
    </row>
    <row r="1431" spans="50:51">
      <c r="AX1431">
        <f t="shared" si="201"/>
        <v>1427</v>
      </c>
      <c r="AY1431" s="34">
        <v>2.5800540123459281E-5</v>
      </c>
    </row>
    <row r="1432" spans="50:51">
      <c r="AX1432">
        <f t="shared" si="201"/>
        <v>1428</v>
      </c>
      <c r="AY1432" s="34">
        <v>3.8020833333335116E-5</v>
      </c>
    </row>
    <row r="1433" spans="50:51">
      <c r="AX1433">
        <f t="shared" si="201"/>
        <v>1429</v>
      </c>
      <c r="AY1433" s="34">
        <v>4.9303286129266519E-5</v>
      </c>
    </row>
    <row r="1434" spans="50:51">
      <c r="AX1434">
        <f t="shared" si="201"/>
        <v>1430</v>
      </c>
      <c r="AY1434" s="34">
        <v>2.6315789473686865E-5</v>
      </c>
    </row>
    <row r="1435" spans="50:51">
      <c r="AX1435">
        <f t="shared" si="201"/>
        <v>1431</v>
      </c>
      <c r="AY1435" s="34">
        <v>3.6213726613214333E-5</v>
      </c>
    </row>
    <row r="1436" spans="50:51">
      <c r="AX1436">
        <f t="shared" si="201"/>
        <v>1432</v>
      </c>
      <c r="AY1436" s="34">
        <v>3.2686581053417361E-5</v>
      </c>
    </row>
    <row r="1437" spans="50:51">
      <c r="AX1437">
        <f t="shared" si="201"/>
        <v>1433</v>
      </c>
      <c r="AY1437" s="34">
        <v>4.3361244019139158E-5</v>
      </c>
    </row>
    <row r="1438" spans="50:51">
      <c r="AX1438">
        <f t="shared" si="201"/>
        <v>1434</v>
      </c>
      <c r="AY1438" s="34">
        <v>4.8913549227622858E-5</v>
      </c>
    </row>
    <row r="1439" spans="50:51">
      <c r="AX1439">
        <f t="shared" si="201"/>
        <v>1435</v>
      </c>
      <c r="AY1439" s="34">
        <v>8.3228643216079191E-5</v>
      </c>
    </row>
    <row r="1440" spans="50:51">
      <c r="AX1440">
        <f t="shared" si="201"/>
        <v>1436</v>
      </c>
      <c r="AY1440" s="34">
        <v>3.6795190713101943E-5</v>
      </c>
    </row>
    <row r="1441" spans="50:51">
      <c r="AX1441">
        <f t="shared" si="201"/>
        <v>1437</v>
      </c>
      <c r="AY1441" s="34">
        <v>3.7037037037042641E-5</v>
      </c>
    </row>
    <row r="1442" spans="50:51">
      <c r="AX1442">
        <f t="shared" si="201"/>
        <v>1438</v>
      </c>
      <c r="AY1442" s="34">
        <v>3.989236698627518E-5</v>
      </c>
    </row>
    <row r="1443" spans="50:51">
      <c r="AX1443">
        <f t="shared" si="201"/>
        <v>1439</v>
      </c>
      <c r="AY1443" s="34">
        <v>2.1209343861628153E-5</v>
      </c>
    </row>
    <row r="1444" spans="50:51">
      <c r="AX1444">
        <f t="shared" si="201"/>
        <v>1440</v>
      </c>
      <c r="AY1444" s="34">
        <v>4.4155092592591539E-5</v>
      </c>
    </row>
    <row r="1445" spans="50:51">
      <c r="AX1445">
        <f t="shared" si="201"/>
        <v>1441</v>
      </c>
      <c r="AY1445" s="34">
        <v>2.6632180650039217E-5</v>
      </c>
    </row>
    <row r="1446" spans="50:51">
      <c r="AX1446">
        <f t="shared" si="201"/>
        <v>1442</v>
      </c>
      <c r="AY1446" s="34">
        <v>2.1835624284081593E-5</v>
      </c>
    </row>
    <row r="1447" spans="50:51">
      <c r="AX1447">
        <f t="shared" si="201"/>
        <v>1443</v>
      </c>
      <c r="AY1447" s="34">
        <v>3.4017202481676211E-5</v>
      </c>
    </row>
    <row r="1448" spans="50:51">
      <c r="AX1448">
        <f t="shared" si="201"/>
        <v>1444</v>
      </c>
      <c r="AY1448" s="34">
        <v>3.0448717948716446E-5</v>
      </c>
    </row>
    <row r="1449" spans="50:51">
      <c r="AX1449">
        <f t="shared" si="201"/>
        <v>1445</v>
      </c>
      <c r="AY1449" s="34">
        <v>3.3111397479953921E-5</v>
      </c>
    </row>
    <row r="1450" spans="50:51">
      <c r="AX1450">
        <f t="shared" si="201"/>
        <v>1446</v>
      </c>
      <c r="AY1450" s="34">
        <v>5.7695005611672323E-5</v>
      </c>
    </row>
    <row r="1451" spans="50:51">
      <c r="AX1451">
        <f t="shared" si="201"/>
        <v>1447</v>
      </c>
      <c r="AY1451" s="34">
        <v>5.1298157453939348E-5</v>
      </c>
    </row>
    <row r="1452" spans="50:51">
      <c r="AX1452">
        <f t="shared" si="201"/>
        <v>1448</v>
      </c>
      <c r="AY1452" s="34">
        <v>7.2278911564622425E-5</v>
      </c>
    </row>
    <row r="1453" spans="50:51">
      <c r="AX1453">
        <f t="shared" si="201"/>
        <v>1449</v>
      </c>
      <c r="AY1453" s="34">
        <v>4.4983772432226586E-5</v>
      </c>
    </row>
    <row r="1454" spans="50:51">
      <c r="AX1454">
        <f t="shared" si="201"/>
        <v>1450</v>
      </c>
      <c r="AY1454" s="34">
        <v>2.3384353741494872E-5</v>
      </c>
    </row>
    <row r="1455" spans="50:51">
      <c r="AX1455">
        <f t="shared" si="201"/>
        <v>1451</v>
      </c>
      <c r="AY1455" s="34">
        <v>3.4137673026562109E-5</v>
      </c>
    </row>
    <row r="1456" spans="50:51">
      <c r="AX1456">
        <f t="shared" si="201"/>
        <v>1452</v>
      </c>
      <c r="AY1456" s="34">
        <v>3.2644824311488203E-5</v>
      </c>
    </row>
    <row r="1457" spans="50:51">
      <c r="AX1457">
        <f t="shared" si="201"/>
        <v>1453</v>
      </c>
      <c r="AY1457" s="34">
        <v>3.8697156752711538E-5</v>
      </c>
    </row>
    <row r="1458" spans="50:51">
      <c r="AX1458">
        <f t="shared" si="201"/>
        <v>1454</v>
      </c>
      <c r="AY1458" s="34">
        <v>6.493055555556099E-5</v>
      </c>
    </row>
    <row r="1459" spans="50:51">
      <c r="AX1459">
        <f t="shared" si="201"/>
        <v>1455</v>
      </c>
      <c r="AY1459" s="34">
        <v>4.2242432788118656E-5</v>
      </c>
    </row>
    <row r="1460" spans="50:51">
      <c r="AX1460">
        <f t="shared" si="201"/>
        <v>1456</v>
      </c>
      <c r="AY1460" s="34">
        <v>3.2233796296295139E-5</v>
      </c>
    </row>
    <row r="1461" spans="50:51">
      <c r="AX1461">
        <f t="shared" si="201"/>
        <v>1457</v>
      </c>
      <c r="AY1461" s="34">
        <v>5.3405245346866509E-5</v>
      </c>
    </row>
    <row r="1462" spans="50:51">
      <c r="AX1462">
        <f t="shared" si="201"/>
        <v>1458</v>
      </c>
      <c r="AY1462" s="34">
        <v>3.2950680272106063E-5</v>
      </c>
    </row>
    <row r="1463" spans="50:51">
      <c r="AX1463">
        <f t="shared" si="201"/>
        <v>1459</v>
      </c>
      <c r="AY1463" s="34">
        <v>6.5954773869345882E-5</v>
      </c>
    </row>
    <row r="1464" spans="50:51">
      <c r="AX1464">
        <f t="shared" si="201"/>
        <v>1460</v>
      </c>
      <c r="AY1464" s="34">
        <v>5.3037896143566906E-5</v>
      </c>
    </row>
    <row r="1465" spans="50:51">
      <c r="AX1465">
        <f t="shared" si="201"/>
        <v>1461</v>
      </c>
      <c r="AY1465" s="34">
        <v>4.8244407774109673E-5</v>
      </c>
    </row>
    <row r="1466" spans="50:51">
      <c r="AX1466">
        <f t="shared" si="201"/>
        <v>1462</v>
      </c>
      <c r="AY1466" s="34">
        <v>4.5653292181063732E-5</v>
      </c>
    </row>
    <row r="1467" spans="50:51">
      <c r="AX1467">
        <f t="shared" si="201"/>
        <v>1463</v>
      </c>
      <c r="AY1467" s="34">
        <v>4.4634671800515601E-5</v>
      </c>
    </row>
    <row r="1468" spans="50:51">
      <c r="AX1468">
        <f t="shared" si="201"/>
        <v>1464</v>
      </c>
      <c r="AY1468" s="34">
        <v>2.3627902513910915E-5</v>
      </c>
    </row>
    <row r="1469" spans="50:51">
      <c r="AX1469">
        <f t="shared" si="201"/>
        <v>1465</v>
      </c>
      <c r="AY1469" s="34">
        <v>3.6226851851852148E-5</v>
      </c>
    </row>
    <row r="1470" spans="50:51">
      <c r="AX1470">
        <f t="shared" si="201"/>
        <v>1466</v>
      </c>
      <c r="AY1470" s="34">
        <v>4.0360873694205843E-5</v>
      </c>
    </row>
    <row r="1471" spans="50:51">
      <c r="AX1471">
        <f t="shared" si="201"/>
        <v>1467</v>
      </c>
      <c r="AY1471" s="34">
        <v>3.2959672870840461E-5</v>
      </c>
    </row>
    <row r="1472" spans="50:51">
      <c r="AX1472">
        <f t="shared" si="201"/>
        <v>1468</v>
      </c>
      <c r="AY1472" s="34">
        <v>4.1035353535351536E-5</v>
      </c>
    </row>
    <row r="1473" spans="50:51">
      <c r="AX1473">
        <f t="shared" si="201"/>
        <v>1469</v>
      </c>
      <c r="AY1473" s="34">
        <v>4.0596501023634028E-5</v>
      </c>
    </row>
    <row r="1474" spans="50:51">
      <c r="AX1474">
        <f t="shared" si="201"/>
        <v>1470</v>
      </c>
      <c r="AY1474" s="34">
        <v>3.856056311413396E-5</v>
      </c>
    </row>
    <row r="1475" spans="50:51">
      <c r="AX1475">
        <f t="shared" si="201"/>
        <v>1471</v>
      </c>
      <c r="AY1475" s="34">
        <v>3.9632435465769106E-5</v>
      </c>
    </row>
    <row r="1476" spans="50:51">
      <c r="AX1476">
        <f t="shared" si="201"/>
        <v>1472</v>
      </c>
      <c r="AY1476" s="34">
        <v>3.7177328843993194E-5</v>
      </c>
    </row>
    <row r="1477" spans="50:51">
      <c r="AX1477">
        <f t="shared" si="201"/>
        <v>1473</v>
      </c>
      <c r="AY1477" s="34">
        <v>6.7153130287652627E-5</v>
      </c>
    </row>
    <row r="1478" spans="50:51">
      <c r="AX1478">
        <f t="shared" si="201"/>
        <v>1474</v>
      </c>
      <c r="AY1478" s="34">
        <v>2.8200789622104811E-5</v>
      </c>
    </row>
    <row r="1479" spans="50:51">
      <c r="AX1479">
        <f t="shared" ref="AX1479:AX1542" si="202">AX1478+1</f>
        <v>1475</v>
      </c>
      <c r="AY1479" s="34">
        <v>2.9827713285420736E-5</v>
      </c>
    </row>
    <row r="1480" spans="50:51">
      <c r="AX1480">
        <f t="shared" si="202"/>
        <v>1476</v>
      </c>
      <c r="AY1480" s="34">
        <v>4.2478045055361361E-5</v>
      </c>
    </row>
    <row r="1481" spans="50:51">
      <c r="AX1481">
        <f t="shared" si="202"/>
        <v>1477</v>
      </c>
      <c r="AY1481" s="34">
        <v>5.0778413217148914E-5</v>
      </c>
    </row>
    <row r="1482" spans="50:51">
      <c r="AX1482">
        <f t="shared" si="202"/>
        <v>1478</v>
      </c>
      <c r="AY1482" s="34">
        <v>2.8024534686974771E-5</v>
      </c>
    </row>
    <row r="1483" spans="50:51">
      <c r="AX1483">
        <f t="shared" si="202"/>
        <v>1479</v>
      </c>
      <c r="AY1483" s="34">
        <v>5.7411991199114875E-5</v>
      </c>
    </row>
    <row r="1484" spans="50:51">
      <c r="AX1484">
        <f t="shared" si="202"/>
        <v>1480</v>
      </c>
      <c r="AY1484" s="34">
        <v>2.9552077458167438E-5</v>
      </c>
    </row>
    <row r="1485" spans="50:51">
      <c r="AX1485">
        <f t="shared" si="202"/>
        <v>1481</v>
      </c>
      <c r="AY1485" s="34">
        <v>5.428240740740775E-5</v>
      </c>
    </row>
    <row r="1486" spans="50:51">
      <c r="AX1486">
        <f t="shared" si="202"/>
        <v>1482</v>
      </c>
      <c r="AY1486" s="34">
        <v>3.7428597751984109E-5</v>
      </c>
    </row>
    <row r="1487" spans="50:51">
      <c r="AX1487">
        <f t="shared" si="202"/>
        <v>1483</v>
      </c>
      <c r="AY1487" s="34">
        <v>3.5361995160990549E-5</v>
      </c>
    </row>
    <row r="1488" spans="50:51">
      <c r="AX1488">
        <f t="shared" si="202"/>
        <v>1484</v>
      </c>
      <c r="AY1488" s="34">
        <v>3.1001984126984722E-5</v>
      </c>
    </row>
    <row r="1489" spans="50:51">
      <c r="AX1489">
        <f t="shared" si="202"/>
        <v>1485</v>
      </c>
      <c r="AY1489" s="34">
        <v>3.9716112051137538E-5</v>
      </c>
    </row>
    <row r="1490" spans="50:51">
      <c r="AX1490">
        <f t="shared" si="202"/>
        <v>1486</v>
      </c>
      <c r="AY1490" s="34">
        <v>3.7615740740737647E-5</v>
      </c>
    </row>
    <row r="1491" spans="50:51">
      <c r="AX1491">
        <f t="shared" si="202"/>
        <v>1487</v>
      </c>
      <c r="AY1491" s="34">
        <v>5.0769368402219248E-5</v>
      </c>
    </row>
    <row r="1492" spans="50:51">
      <c r="AX1492">
        <f t="shared" si="202"/>
        <v>1488</v>
      </c>
      <c r="AY1492" s="34">
        <v>2.3613437558159104E-5</v>
      </c>
    </row>
    <row r="1493" spans="50:51">
      <c r="AX1493">
        <f t="shared" si="202"/>
        <v>1489</v>
      </c>
      <c r="AY1493" s="34">
        <v>3.2455135547918498E-5</v>
      </c>
    </row>
    <row r="1494" spans="50:51">
      <c r="AX1494">
        <f t="shared" si="202"/>
        <v>1490</v>
      </c>
      <c r="AY1494" s="34">
        <v>4.0598290598290114E-5</v>
      </c>
    </row>
    <row r="1495" spans="50:51">
      <c r="AX1495">
        <f t="shared" si="202"/>
        <v>1491</v>
      </c>
      <c r="AY1495" s="34">
        <v>5.6250000000002689E-5</v>
      </c>
    </row>
    <row r="1496" spans="50:51">
      <c r="AX1496">
        <f t="shared" si="202"/>
        <v>1492</v>
      </c>
      <c r="AY1496" s="34">
        <v>3.2442480359146772E-5</v>
      </c>
    </row>
    <row r="1497" spans="50:51">
      <c r="AX1497">
        <f t="shared" si="202"/>
        <v>1493</v>
      </c>
      <c r="AY1497" s="34">
        <v>2.2068700825179136E-5</v>
      </c>
    </row>
    <row r="1498" spans="50:51">
      <c r="AX1498">
        <f t="shared" si="202"/>
        <v>1494</v>
      </c>
      <c r="AY1498" s="34">
        <v>4.4938114134544537E-5</v>
      </c>
    </row>
    <row r="1499" spans="50:51">
      <c r="AX1499">
        <f t="shared" si="202"/>
        <v>1495</v>
      </c>
      <c r="AY1499" s="34">
        <v>1.5371817129630875E-5</v>
      </c>
    </row>
    <row r="1500" spans="50:51">
      <c r="AX1500">
        <f t="shared" si="202"/>
        <v>1496</v>
      </c>
      <c r="AY1500" s="34">
        <v>3.6729969765683941E-5</v>
      </c>
    </row>
    <row r="1501" spans="50:51">
      <c r="AX1501">
        <f t="shared" si="202"/>
        <v>1497</v>
      </c>
      <c r="AY1501" s="34">
        <v>4.4052343159482049E-5</v>
      </c>
    </row>
    <row r="1502" spans="50:51">
      <c r="AX1502">
        <f t="shared" si="202"/>
        <v>1498</v>
      </c>
      <c r="AY1502" s="34">
        <v>2.2517876787675966E-5</v>
      </c>
    </row>
    <row r="1503" spans="50:51">
      <c r="AX1503">
        <f t="shared" si="202"/>
        <v>1499</v>
      </c>
      <c r="AY1503" s="34">
        <v>3.0243811650844952E-5</v>
      </c>
    </row>
    <row r="1504" spans="50:51">
      <c r="AX1504">
        <f t="shared" si="202"/>
        <v>1500</v>
      </c>
      <c r="AY1504" s="34">
        <v>4.7916666666666939E-5</v>
      </c>
    </row>
    <row r="1505" spans="50:51">
      <c r="AX1505">
        <f t="shared" si="202"/>
        <v>1501</v>
      </c>
      <c r="AY1505" s="34">
        <v>4.6645263353805084E-5</v>
      </c>
    </row>
    <row r="1506" spans="50:51">
      <c r="AX1506">
        <f t="shared" si="202"/>
        <v>1502</v>
      </c>
      <c r="AY1506" s="34">
        <v>4.0686413454270633E-5</v>
      </c>
    </row>
    <row r="1507" spans="50:51">
      <c r="AX1507">
        <f t="shared" si="202"/>
        <v>1503</v>
      </c>
      <c r="AY1507" s="34">
        <v>4.9426020408163343E-5</v>
      </c>
    </row>
    <row r="1508" spans="50:51">
      <c r="AX1508">
        <f t="shared" si="202"/>
        <v>1504</v>
      </c>
      <c r="AY1508" s="34">
        <v>2.8633777006173654E-5</v>
      </c>
    </row>
    <row r="1509" spans="50:51">
      <c r="AX1509">
        <f t="shared" si="202"/>
        <v>1505</v>
      </c>
      <c r="AY1509" s="34">
        <v>4.9264007597342272E-5</v>
      </c>
    </row>
    <row r="1510" spans="50:51">
      <c r="AX1510">
        <f t="shared" si="202"/>
        <v>1506</v>
      </c>
      <c r="AY1510" s="34">
        <v>2.504748338082025E-5</v>
      </c>
    </row>
    <row r="1511" spans="50:51">
      <c r="AX1511">
        <f t="shared" si="202"/>
        <v>1507</v>
      </c>
      <c r="AY1511" s="34">
        <v>2.8817082388513955E-5</v>
      </c>
    </row>
    <row r="1512" spans="50:51">
      <c r="AX1512">
        <f t="shared" si="202"/>
        <v>1508</v>
      </c>
      <c r="AY1512" s="34">
        <v>5.9974747474748437E-5</v>
      </c>
    </row>
    <row r="1513" spans="50:51">
      <c r="AX1513">
        <f t="shared" si="202"/>
        <v>1509</v>
      </c>
      <c r="AY1513" s="34">
        <v>3.6206077872743463E-5</v>
      </c>
    </row>
    <row r="1514" spans="50:51">
      <c r="AX1514">
        <f t="shared" si="202"/>
        <v>1510</v>
      </c>
      <c r="AY1514" s="34">
        <v>2.9998110355257145E-5</v>
      </c>
    </row>
    <row r="1515" spans="50:51">
      <c r="AX1515">
        <f t="shared" si="202"/>
        <v>1511</v>
      </c>
      <c r="AY1515" s="34">
        <v>5.5814062793754461E-5</v>
      </c>
    </row>
    <row r="1516" spans="50:51">
      <c r="AX1516">
        <f t="shared" si="202"/>
        <v>1512</v>
      </c>
      <c r="AY1516" s="34">
        <v>4.3031813865144435E-5</v>
      </c>
    </row>
    <row r="1517" spans="50:51">
      <c r="AX1517">
        <f t="shared" si="202"/>
        <v>1513</v>
      </c>
      <c r="AY1517" s="34">
        <v>4.6412618648802348E-5</v>
      </c>
    </row>
    <row r="1518" spans="50:51">
      <c r="AX1518">
        <f t="shared" si="202"/>
        <v>1514</v>
      </c>
      <c r="AY1518" s="34">
        <v>2.5952176403209384E-5</v>
      </c>
    </row>
    <row r="1519" spans="50:51">
      <c r="AX1519">
        <f t="shared" si="202"/>
        <v>1515</v>
      </c>
      <c r="AY1519" s="34">
        <v>2.1656643757158028E-5</v>
      </c>
    </row>
    <row r="1520" spans="50:51">
      <c r="AX1520">
        <f t="shared" si="202"/>
        <v>1516</v>
      </c>
      <c r="AY1520" s="34">
        <v>5.6335034013607735E-5</v>
      </c>
    </row>
    <row r="1521" spans="50:51">
      <c r="AX1521">
        <f t="shared" si="202"/>
        <v>1517</v>
      </c>
      <c r="AY1521" s="34">
        <v>6.6330607257002953E-5</v>
      </c>
    </row>
    <row r="1522" spans="50:51">
      <c r="AX1522">
        <f t="shared" si="202"/>
        <v>1518</v>
      </c>
      <c r="AY1522" s="34">
        <v>1.8325617283951264E-5</v>
      </c>
    </row>
    <row r="1523" spans="50:51">
      <c r="AX1523">
        <f t="shared" si="202"/>
        <v>1519</v>
      </c>
      <c r="AY1523" s="34">
        <v>3.6966175359036487E-5</v>
      </c>
    </row>
    <row r="1524" spans="50:51">
      <c r="AX1524">
        <f t="shared" si="202"/>
        <v>1520</v>
      </c>
      <c r="AY1524" s="34">
        <v>5.966017563955878E-5</v>
      </c>
    </row>
    <row r="1525" spans="50:51">
      <c r="AX1525">
        <f t="shared" si="202"/>
        <v>1521</v>
      </c>
      <c r="AY1525" s="34">
        <v>3.8252314814814224E-5</v>
      </c>
    </row>
    <row r="1526" spans="50:51">
      <c r="AX1526">
        <f t="shared" si="202"/>
        <v>1522</v>
      </c>
      <c r="AY1526" s="34">
        <v>4.3958099513653999E-5</v>
      </c>
    </row>
    <row r="1527" spans="50:51">
      <c r="AX1527">
        <f t="shared" si="202"/>
        <v>1523</v>
      </c>
      <c r="AY1527" s="34">
        <v>4.3328584995248568E-5</v>
      </c>
    </row>
    <row r="1528" spans="50:51">
      <c r="AX1528">
        <f t="shared" si="202"/>
        <v>1524</v>
      </c>
      <c r="AY1528" s="34">
        <v>3.3622685185184521E-5</v>
      </c>
    </row>
    <row r="1529" spans="50:51">
      <c r="AX1529">
        <f t="shared" si="202"/>
        <v>1525</v>
      </c>
      <c r="AY1529" s="34">
        <v>6.5949303263666351E-5</v>
      </c>
    </row>
    <row r="1530" spans="50:51">
      <c r="AX1530">
        <f t="shared" si="202"/>
        <v>1526</v>
      </c>
      <c r="AY1530" s="34">
        <v>4.222174981103401E-5</v>
      </c>
    </row>
    <row r="1531" spans="50:51">
      <c r="AX1531">
        <f t="shared" si="202"/>
        <v>1527</v>
      </c>
      <c r="AY1531" s="34">
        <v>4.7890684051399689E-5</v>
      </c>
    </row>
    <row r="1532" spans="50:51">
      <c r="AX1532">
        <f t="shared" si="202"/>
        <v>1528</v>
      </c>
      <c r="AY1532" s="34">
        <v>3.8080502782575137E-5</v>
      </c>
    </row>
    <row r="1533" spans="50:51">
      <c r="AX1533">
        <f t="shared" si="202"/>
        <v>1529</v>
      </c>
      <c r="AY1533" s="34">
        <v>4.006862192141424E-5</v>
      </c>
    </row>
    <row r="1534" spans="50:51">
      <c r="AX1534">
        <f t="shared" si="202"/>
        <v>1530</v>
      </c>
      <c r="AY1534" s="34">
        <v>3.1928480204343618E-5</v>
      </c>
    </row>
    <row r="1535" spans="50:51">
      <c r="AX1535">
        <f t="shared" si="202"/>
        <v>1531</v>
      </c>
      <c r="AY1535" s="34">
        <v>4.033564814815094E-5</v>
      </c>
    </row>
    <row r="1536" spans="50:51">
      <c r="AX1536">
        <f t="shared" si="202"/>
        <v>1532</v>
      </c>
      <c r="AY1536" s="34">
        <v>4.4376977479992893E-5</v>
      </c>
    </row>
    <row r="1537" spans="50:51">
      <c r="AX1537">
        <f t="shared" si="202"/>
        <v>1533</v>
      </c>
      <c r="AY1537" s="34">
        <v>4.5536382341940158E-5</v>
      </c>
    </row>
    <row r="1538" spans="50:51">
      <c r="AX1538">
        <f t="shared" si="202"/>
        <v>1534</v>
      </c>
      <c r="AY1538" s="34">
        <v>2.5106837606841816E-5</v>
      </c>
    </row>
    <row r="1539" spans="50:51">
      <c r="AX1539">
        <f t="shared" si="202"/>
        <v>1535</v>
      </c>
      <c r="AY1539" s="34">
        <v>5.6975467735779432E-5</v>
      </c>
    </row>
    <row r="1540" spans="50:51">
      <c r="AX1540">
        <f t="shared" si="202"/>
        <v>1536</v>
      </c>
      <c r="AY1540" s="34">
        <v>5.2803114059332843E-5</v>
      </c>
    </row>
    <row r="1541" spans="50:51">
      <c r="AX1541">
        <f t="shared" si="202"/>
        <v>1537</v>
      </c>
      <c r="AY1541" s="34">
        <v>2.7789834104936448E-5</v>
      </c>
    </row>
    <row r="1542" spans="50:51">
      <c r="AX1542">
        <f t="shared" si="202"/>
        <v>1538</v>
      </c>
      <c r="AY1542" s="34">
        <v>5.4504440665152045E-5</v>
      </c>
    </row>
    <row r="1543" spans="50:51">
      <c r="AX1543">
        <f t="shared" ref="AX1543:AX1606" si="203">AX1542+1</f>
        <v>1539</v>
      </c>
      <c r="AY1543" s="34">
        <v>4.3534968979131179E-5</v>
      </c>
    </row>
    <row r="1544" spans="50:51">
      <c r="AX1544">
        <f t="shared" si="203"/>
        <v>1540</v>
      </c>
      <c r="AY1544" s="34">
        <v>2.0481869303861357E-5</v>
      </c>
    </row>
    <row r="1545" spans="50:51">
      <c r="AX1545">
        <f t="shared" si="203"/>
        <v>1541</v>
      </c>
      <c r="AY1545" s="34">
        <v>2.0151814250795503E-5</v>
      </c>
    </row>
    <row r="1546" spans="50:51">
      <c r="AX1546">
        <f t="shared" si="203"/>
        <v>1542</v>
      </c>
      <c r="AY1546" s="34">
        <v>6.56055188852257E-5</v>
      </c>
    </row>
    <row r="1547" spans="50:51">
      <c r="AX1547">
        <f t="shared" si="203"/>
        <v>1543</v>
      </c>
      <c r="AY1547" s="34">
        <v>6.0442386831271335E-5</v>
      </c>
    </row>
    <row r="1548" spans="50:51">
      <c r="AX1548">
        <f t="shared" si="203"/>
        <v>1544</v>
      </c>
      <c r="AY1548" s="34">
        <v>6.0559296670410054E-5</v>
      </c>
    </row>
    <row r="1549" spans="50:51">
      <c r="AX1549">
        <f t="shared" si="203"/>
        <v>1545</v>
      </c>
      <c r="AY1549" s="34">
        <v>5.1051980198017062E-5</v>
      </c>
    </row>
    <row r="1550" spans="50:51">
      <c r="AX1550">
        <f t="shared" si="203"/>
        <v>1546</v>
      </c>
      <c r="AY1550" s="34">
        <v>5.6532663316581709E-5</v>
      </c>
    </row>
    <row r="1551" spans="50:51">
      <c r="AX1551">
        <f t="shared" si="203"/>
        <v>1547</v>
      </c>
      <c r="AY1551" s="34">
        <v>3.337775907220518E-5</v>
      </c>
    </row>
    <row r="1552" spans="50:51">
      <c r="AX1552">
        <f t="shared" si="203"/>
        <v>1548</v>
      </c>
      <c r="AY1552" s="34">
        <v>4.0095899470899321E-5</v>
      </c>
    </row>
    <row r="1553" spans="50:51">
      <c r="AX1553">
        <f t="shared" si="203"/>
        <v>1549</v>
      </c>
      <c r="AY1553" s="34">
        <v>2.9552077458170253E-5</v>
      </c>
    </row>
    <row r="1554" spans="50:51">
      <c r="AX1554">
        <f t="shared" si="203"/>
        <v>1550</v>
      </c>
      <c r="AY1554" s="34">
        <v>3.7320483749054684E-5</v>
      </c>
    </row>
    <row r="1555" spans="50:51">
      <c r="AX1555">
        <f t="shared" si="203"/>
        <v>1551</v>
      </c>
      <c r="AY1555" s="34">
        <v>3.3547189321299288E-5</v>
      </c>
    </row>
    <row r="1556" spans="50:51">
      <c r="AX1556">
        <f t="shared" si="203"/>
        <v>1552</v>
      </c>
      <c r="AY1556" s="34">
        <v>3.2714474678761445E-5</v>
      </c>
    </row>
    <row r="1557" spans="50:51">
      <c r="AX1557">
        <f t="shared" si="203"/>
        <v>1553</v>
      </c>
      <c r="AY1557" s="34">
        <v>6.3487200435729426E-5</v>
      </c>
    </row>
    <row r="1558" spans="50:51">
      <c r="AX1558">
        <f t="shared" si="203"/>
        <v>1554</v>
      </c>
      <c r="AY1558" s="34">
        <v>2.8467545828658398E-5</v>
      </c>
    </row>
    <row r="1559" spans="50:51">
      <c r="AX1559">
        <f t="shared" si="203"/>
        <v>1555</v>
      </c>
      <c r="AY1559" s="34">
        <v>3.4781576448245797E-5</v>
      </c>
    </row>
    <row r="1560" spans="50:51">
      <c r="AX1560">
        <f t="shared" si="203"/>
        <v>1556</v>
      </c>
      <c r="AY1560" s="34">
        <v>3.5197056030390216E-5</v>
      </c>
    </row>
    <row r="1561" spans="50:51">
      <c r="AX1561">
        <f t="shared" si="203"/>
        <v>1557</v>
      </c>
      <c r="AY1561" s="34">
        <v>4.7661443494778489E-5</v>
      </c>
    </row>
    <row r="1562" spans="50:51">
      <c r="AX1562">
        <f t="shared" si="203"/>
        <v>1558</v>
      </c>
      <c r="AY1562" s="34">
        <v>6.9093714927047844E-5</v>
      </c>
    </row>
    <row r="1563" spans="50:51">
      <c r="AX1563">
        <f t="shared" si="203"/>
        <v>1559</v>
      </c>
      <c r="AY1563" s="34">
        <v>2.2514741109266009E-5</v>
      </c>
    </row>
    <row r="1564" spans="50:51">
      <c r="AX1564">
        <f t="shared" si="203"/>
        <v>1560</v>
      </c>
      <c r="AY1564" s="34">
        <v>4.5419472502802564E-5</v>
      </c>
    </row>
    <row r="1565" spans="50:51">
      <c r="AX1565">
        <f t="shared" si="203"/>
        <v>1561</v>
      </c>
      <c r="AY1565" s="34">
        <v>2.3030045351475825E-5</v>
      </c>
    </row>
    <row r="1566" spans="50:51">
      <c r="AX1566">
        <f t="shared" si="203"/>
        <v>1562</v>
      </c>
      <c r="AY1566" s="34">
        <v>4.9088032756377209E-5</v>
      </c>
    </row>
    <row r="1567" spans="50:51">
      <c r="AX1567">
        <f t="shared" si="203"/>
        <v>1563</v>
      </c>
      <c r="AY1567" s="34">
        <v>5.2409781576444005E-5</v>
      </c>
    </row>
    <row r="1568" spans="50:51">
      <c r="AX1568">
        <f t="shared" si="203"/>
        <v>1564</v>
      </c>
      <c r="AY1568" s="34">
        <v>5.1256613756612799E-5</v>
      </c>
    </row>
    <row r="1569" spans="50:51">
      <c r="AX1569">
        <f t="shared" si="203"/>
        <v>1565</v>
      </c>
      <c r="AY1569" s="34">
        <v>3.3680555555556937E-5</v>
      </c>
    </row>
    <row r="1570" spans="50:51">
      <c r="AX1570">
        <f t="shared" si="203"/>
        <v>1566</v>
      </c>
      <c r="AY1570" s="34">
        <v>6.1553030303026742E-5</v>
      </c>
    </row>
    <row r="1571" spans="50:51">
      <c r="AX1571">
        <f t="shared" si="203"/>
        <v>1567</v>
      </c>
      <c r="AY1571" s="34">
        <v>3.4375000000002597E-5</v>
      </c>
    </row>
    <row r="1572" spans="50:51">
      <c r="AX1572">
        <f t="shared" si="203"/>
        <v>1568</v>
      </c>
      <c r="AY1572" s="34">
        <v>2.9173825887744254E-5</v>
      </c>
    </row>
    <row r="1573" spans="50:51">
      <c r="AX1573">
        <f t="shared" si="203"/>
        <v>1569</v>
      </c>
      <c r="AY1573" s="34">
        <v>4.5035753575360727E-5</v>
      </c>
    </row>
    <row r="1574" spans="50:51">
      <c r="AX1574">
        <f t="shared" si="203"/>
        <v>1570</v>
      </c>
      <c r="AY1574" s="34">
        <v>5.3157216494843367E-5</v>
      </c>
    </row>
    <row r="1575" spans="50:51">
      <c r="AX1575">
        <f t="shared" si="203"/>
        <v>1571</v>
      </c>
      <c r="AY1575" s="34">
        <v>3.1533446712020521E-5</v>
      </c>
    </row>
    <row r="1576" spans="50:51">
      <c r="AX1576">
        <f t="shared" si="203"/>
        <v>1572</v>
      </c>
      <c r="AY1576" s="34">
        <v>2.2446689113355363E-5</v>
      </c>
    </row>
    <row r="1577" spans="50:51">
      <c r="AX1577">
        <f t="shared" si="203"/>
        <v>1573</v>
      </c>
      <c r="AY1577" s="34">
        <v>2.7335752838265677E-5</v>
      </c>
    </row>
    <row r="1578" spans="50:51">
      <c r="AX1578">
        <f t="shared" si="203"/>
        <v>1574</v>
      </c>
      <c r="AY1578" s="34">
        <v>3.2644824311488203E-5</v>
      </c>
    </row>
    <row r="1579" spans="50:51">
      <c r="AX1579">
        <f t="shared" si="203"/>
        <v>1575</v>
      </c>
      <c r="AY1579" s="34">
        <v>5.0115740740747647E-5</v>
      </c>
    </row>
    <row r="1580" spans="50:51">
      <c r="AX1580">
        <f t="shared" si="203"/>
        <v>1576</v>
      </c>
      <c r="AY1580" s="34">
        <v>5.2112709155856811E-5</v>
      </c>
    </row>
    <row r="1581" spans="50:51">
      <c r="AX1581">
        <f t="shared" si="203"/>
        <v>1577</v>
      </c>
      <c r="AY1581" s="34">
        <v>5.0154320987648687E-5</v>
      </c>
    </row>
    <row r="1582" spans="50:51">
      <c r="AX1582">
        <f t="shared" si="203"/>
        <v>1578</v>
      </c>
      <c r="AY1582" s="34">
        <v>6.5777411074440252E-5</v>
      </c>
    </row>
    <row r="1583" spans="50:51">
      <c r="AX1583">
        <f t="shared" si="203"/>
        <v>1579</v>
      </c>
      <c r="AY1583" s="34">
        <v>3.5736445208097606E-5</v>
      </c>
    </row>
    <row r="1584" spans="50:51">
      <c r="AX1584">
        <f t="shared" si="203"/>
        <v>1580</v>
      </c>
      <c r="AY1584" s="34">
        <v>3.4193457416810479E-5</v>
      </c>
    </row>
    <row r="1585" spans="50:51">
      <c r="AX1585">
        <f t="shared" si="203"/>
        <v>1581</v>
      </c>
      <c r="AY1585" s="34">
        <v>4.1294435138657862E-5</v>
      </c>
    </row>
    <row r="1586" spans="50:51">
      <c r="AX1586">
        <f t="shared" si="203"/>
        <v>1582</v>
      </c>
      <c r="AY1586" s="34">
        <v>2.8311965811967959E-5</v>
      </c>
    </row>
    <row r="1587" spans="50:51">
      <c r="AX1587">
        <f t="shared" si="203"/>
        <v>1583</v>
      </c>
      <c r="AY1587" s="34">
        <v>2.7672024816694403E-5</v>
      </c>
    </row>
    <row r="1588" spans="50:51">
      <c r="AX1588">
        <f t="shared" si="203"/>
        <v>1584</v>
      </c>
      <c r="AY1588" s="34">
        <v>3.2221291643400722E-5</v>
      </c>
    </row>
    <row r="1589" spans="50:51">
      <c r="AX1589">
        <f t="shared" si="203"/>
        <v>1585</v>
      </c>
      <c r="AY1589" s="34">
        <v>5.9532288698958787E-5</v>
      </c>
    </row>
    <row r="1590" spans="50:51">
      <c r="AX1590">
        <f t="shared" si="203"/>
        <v>1586</v>
      </c>
      <c r="AY1590" s="34">
        <v>3.0729166666664807E-5</v>
      </c>
    </row>
    <row r="1591" spans="50:51">
      <c r="AX1591">
        <f t="shared" si="203"/>
        <v>1587</v>
      </c>
      <c r="AY1591" s="34">
        <v>2.4043050782741351E-5</v>
      </c>
    </row>
    <row r="1592" spans="50:51">
      <c r="AX1592">
        <f t="shared" si="203"/>
        <v>1588</v>
      </c>
      <c r="AY1592" s="34">
        <v>4.6703424530058768E-5</v>
      </c>
    </row>
    <row r="1593" spans="50:51">
      <c r="AX1593">
        <f t="shared" si="203"/>
        <v>1589</v>
      </c>
      <c r="AY1593" s="34">
        <v>4.4642857142853924E-5</v>
      </c>
    </row>
    <row r="1594" spans="50:51">
      <c r="AX1594">
        <f t="shared" si="203"/>
        <v>1590</v>
      </c>
      <c r="AY1594" s="34">
        <v>4.6238425925929082E-5</v>
      </c>
    </row>
    <row r="1595" spans="50:51">
      <c r="AX1595">
        <f t="shared" si="203"/>
        <v>1591</v>
      </c>
      <c r="AY1595" s="34">
        <v>3.8719453990074402E-5</v>
      </c>
    </row>
    <row r="1596" spans="50:51">
      <c r="AX1596">
        <f t="shared" si="203"/>
        <v>1592</v>
      </c>
      <c r="AY1596" s="34">
        <v>6.8333800972693442E-5</v>
      </c>
    </row>
    <row r="1597" spans="50:51">
      <c r="AX1597">
        <f t="shared" si="203"/>
        <v>1593</v>
      </c>
      <c r="AY1597" s="34">
        <v>3.5962301587298997E-5</v>
      </c>
    </row>
    <row r="1598" spans="50:51">
      <c r="AX1598">
        <f t="shared" si="203"/>
        <v>1594</v>
      </c>
      <c r="AY1598" s="34">
        <v>2.6026674342739053E-5</v>
      </c>
    </row>
    <row r="1599" spans="50:51">
      <c r="AX1599">
        <f t="shared" si="203"/>
        <v>1595</v>
      </c>
      <c r="AY1599" s="34">
        <v>2.2911942554799409E-5</v>
      </c>
    </row>
    <row r="1600" spans="50:51">
      <c r="AX1600">
        <f t="shared" si="203"/>
        <v>1596</v>
      </c>
      <c r="AY1600" s="34">
        <v>3.4782191517941154E-5</v>
      </c>
    </row>
    <row r="1601" spans="50:51">
      <c r="AX1601">
        <f t="shared" si="203"/>
        <v>1597</v>
      </c>
      <c r="AY1601" s="34">
        <v>5.1620370370376868E-5</v>
      </c>
    </row>
    <row r="1602" spans="50:51">
      <c r="AX1602">
        <f t="shared" si="203"/>
        <v>1598</v>
      </c>
      <c r="AY1602" s="34">
        <v>4.2457658663687736E-5</v>
      </c>
    </row>
    <row r="1603" spans="50:51">
      <c r="AX1603">
        <f t="shared" si="203"/>
        <v>1599</v>
      </c>
      <c r="AY1603" s="34">
        <v>6.1250916758341453E-5</v>
      </c>
    </row>
    <row r="1604" spans="50:51">
      <c r="AX1604">
        <f t="shared" si="203"/>
        <v>1600</v>
      </c>
      <c r="AY1604" s="34">
        <v>5.4904150381532417E-5</v>
      </c>
    </row>
    <row r="1605" spans="50:51">
      <c r="AX1605">
        <f t="shared" si="203"/>
        <v>1601</v>
      </c>
      <c r="AY1605" s="34">
        <v>3.8274660799414766E-5</v>
      </c>
    </row>
    <row r="1606" spans="50:51">
      <c r="AX1606">
        <f t="shared" si="203"/>
        <v>1602</v>
      </c>
      <c r="AY1606" s="34">
        <v>5.8510143309128277E-5</v>
      </c>
    </row>
    <row r="1607" spans="50:51">
      <c r="AX1607">
        <f t="shared" ref="AX1607:AX1670" si="204">AX1606+1</f>
        <v>1603</v>
      </c>
      <c r="AY1607" s="34">
        <v>3.4315093988458007E-5</v>
      </c>
    </row>
    <row r="1608" spans="50:51">
      <c r="AX1608">
        <f t="shared" si="204"/>
        <v>1604</v>
      </c>
      <c r="AY1608" s="34">
        <v>3.8502698678580653E-5</v>
      </c>
    </row>
    <row r="1609" spans="50:51">
      <c r="AX1609">
        <f t="shared" si="204"/>
        <v>1605</v>
      </c>
      <c r="AY1609" s="34">
        <v>5.0076772752654678E-5</v>
      </c>
    </row>
    <row r="1610" spans="50:51">
      <c r="AX1610">
        <f t="shared" si="204"/>
        <v>1606</v>
      </c>
      <c r="AY1610" s="34">
        <v>2.3561507936509636E-5</v>
      </c>
    </row>
    <row r="1611" spans="50:51">
      <c r="AX1611">
        <f t="shared" si="204"/>
        <v>1607</v>
      </c>
      <c r="AY1611" s="34">
        <v>4.4278252611584515E-5</v>
      </c>
    </row>
    <row r="1612" spans="50:51">
      <c r="AX1612">
        <f t="shared" si="204"/>
        <v>1608</v>
      </c>
      <c r="AY1612" s="34">
        <v>2.7126736111111303E-5</v>
      </c>
    </row>
    <row r="1613" spans="50:51">
      <c r="AX1613">
        <f t="shared" si="204"/>
        <v>1609</v>
      </c>
      <c r="AY1613" s="34">
        <v>3.5748494800220698E-5</v>
      </c>
    </row>
    <row r="1614" spans="50:51">
      <c r="AX1614">
        <f t="shared" si="204"/>
        <v>1610</v>
      </c>
      <c r="AY1614" s="34">
        <v>3.5603496897917579E-5</v>
      </c>
    </row>
    <row r="1615" spans="50:51">
      <c r="AX1615">
        <f t="shared" si="204"/>
        <v>1611</v>
      </c>
      <c r="AY1615" s="34">
        <v>3.0104283576503962E-5</v>
      </c>
    </row>
    <row r="1616" spans="50:51">
      <c r="AX1616">
        <f t="shared" si="204"/>
        <v>1612</v>
      </c>
      <c r="AY1616" s="34">
        <v>4.9870642701523053E-5</v>
      </c>
    </row>
    <row r="1617" spans="50:51">
      <c r="AX1617">
        <f t="shared" si="204"/>
        <v>1613</v>
      </c>
      <c r="AY1617" s="34">
        <v>3.8698955365622483E-5</v>
      </c>
    </row>
    <row r="1618" spans="50:51">
      <c r="AX1618">
        <f t="shared" si="204"/>
        <v>1614</v>
      </c>
      <c r="AY1618" s="34">
        <v>4.0899059681442686E-5</v>
      </c>
    </row>
    <row r="1619" spans="50:51">
      <c r="AX1619">
        <f t="shared" si="204"/>
        <v>1615</v>
      </c>
      <c r="AY1619" s="34">
        <v>3.8560859854827087E-5</v>
      </c>
    </row>
    <row r="1620" spans="50:51">
      <c r="AX1620">
        <f t="shared" si="204"/>
        <v>1616</v>
      </c>
      <c r="AY1620" s="34">
        <v>5.9828173945089978E-5</v>
      </c>
    </row>
    <row r="1621" spans="50:51">
      <c r="AX1621">
        <f t="shared" si="204"/>
        <v>1617</v>
      </c>
      <c r="AY1621" s="34">
        <v>4.9594907407408964E-5</v>
      </c>
    </row>
    <row r="1622" spans="50:51">
      <c r="AX1622">
        <f t="shared" si="204"/>
        <v>1618</v>
      </c>
      <c r="AY1622" s="34">
        <v>2.812559969295652E-5</v>
      </c>
    </row>
    <row r="1623" spans="50:51">
      <c r="AX1623">
        <f t="shared" si="204"/>
        <v>1619</v>
      </c>
      <c r="AY1623" s="34">
        <v>4.3166572184430316E-5</v>
      </c>
    </row>
    <row r="1624" spans="50:51">
      <c r="AX1624">
        <f t="shared" si="204"/>
        <v>1620</v>
      </c>
      <c r="AY1624" s="34">
        <v>4.7706335777397857E-5</v>
      </c>
    </row>
    <row r="1625" spans="50:51">
      <c r="AX1625">
        <f t="shared" si="204"/>
        <v>1621</v>
      </c>
      <c r="AY1625" s="34">
        <v>3.0743634259259731E-5</v>
      </c>
    </row>
    <row r="1626" spans="50:51">
      <c r="AX1626">
        <f t="shared" si="204"/>
        <v>1622</v>
      </c>
      <c r="AY1626" s="34">
        <v>3.7227949599085435E-5</v>
      </c>
    </row>
    <row r="1627" spans="50:51">
      <c r="AX1627">
        <f t="shared" si="204"/>
        <v>1623</v>
      </c>
      <c r="AY1627" s="34">
        <v>4.2556980056979877E-5</v>
      </c>
    </row>
    <row r="1628" spans="50:51">
      <c r="AX1628">
        <f t="shared" si="204"/>
        <v>1624</v>
      </c>
      <c r="AY1628" s="34">
        <v>3.0529572940288696E-5</v>
      </c>
    </row>
    <row r="1629" spans="50:51">
      <c r="AX1629">
        <f t="shared" si="204"/>
        <v>1625</v>
      </c>
      <c r="AY1629" s="34">
        <v>1.6466208476522332E-5</v>
      </c>
    </row>
    <row r="1630" spans="50:51">
      <c r="AX1630">
        <f t="shared" si="204"/>
        <v>1626</v>
      </c>
      <c r="AY1630" s="34">
        <v>3.6367268283507856E-5</v>
      </c>
    </row>
    <row r="1631" spans="50:51">
      <c r="AX1631">
        <f t="shared" si="204"/>
        <v>1627</v>
      </c>
      <c r="AY1631" s="34">
        <v>6.8791547958215504E-5</v>
      </c>
    </row>
    <row r="1632" spans="50:51">
      <c r="AX1632">
        <f t="shared" si="204"/>
        <v>1628</v>
      </c>
      <c r="AY1632" s="34">
        <v>4.7102450709420114E-5</v>
      </c>
    </row>
    <row r="1633" spans="50:51">
      <c r="AX1633">
        <f t="shared" si="204"/>
        <v>1629</v>
      </c>
      <c r="AY1633" s="34">
        <v>4.4551461008745848E-5</v>
      </c>
    </row>
    <row r="1634" spans="50:51">
      <c r="AX1634">
        <f t="shared" si="204"/>
        <v>1630</v>
      </c>
      <c r="AY1634" s="34">
        <v>3.818856927993698E-5</v>
      </c>
    </row>
    <row r="1635" spans="50:51">
      <c r="AX1635">
        <f t="shared" si="204"/>
        <v>1631</v>
      </c>
      <c r="AY1635" s="34">
        <v>4.0686413454273466E-5</v>
      </c>
    </row>
    <row r="1636" spans="50:51">
      <c r="AX1636">
        <f t="shared" si="204"/>
        <v>1632</v>
      </c>
      <c r="AY1636" s="34">
        <v>4.3328584995257675E-5</v>
      </c>
    </row>
    <row r="1637" spans="50:51">
      <c r="AX1637">
        <f t="shared" si="204"/>
        <v>1633</v>
      </c>
      <c r="AY1637" s="34">
        <v>5.0983796296292241E-5</v>
      </c>
    </row>
    <row r="1638" spans="50:51">
      <c r="AX1638">
        <f t="shared" si="204"/>
        <v>1634</v>
      </c>
      <c r="AY1638" s="34">
        <v>2.9147275547801435E-5</v>
      </c>
    </row>
    <row r="1639" spans="50:51">
      <c r="AX1639">
        <f t="shared" si="204"/>
        <v>1635</v>
      </c>
      <c r="AY1639" s="34">
        <v>3.9505385487527155E-5</v>
      </c>
    </row>
    <row r="1640" spans="50:51">
      <c r="AX1640">
        <f t="shared" si="204"/>
        <v>1636</v>
      </c>
      <c r="AY1640" s="34">
        <v>3.7096391263058701E-5</v>
      </c>
    </row>
    <row r="1641" spans="50:51">
      <c r="AX1641">
        <f t="shared" si="204"/>
        <v>1637</v>
      </c>
      <c r="AY1641" s="34">
        <v>4.8705113743189979E-5</v>
      </c>
    </row>
    <row r="1642" spans="50:51">
      <c r="AX1642">
        <f t="shared" si="204"/>
        <v>1638</v>
      </c>
      <c r="AY1642" s="34">
        <v>2.5878442545109935E-5</v>
      </c>
    </row>
    <row r="1643" spans="50:51">
      <c r="AX1643">
        <f t="shared" si="204"/>
        <v>1639</v>
      </c>
      <c r="AY1643" s="34">
        <v>2.6555743560819252E-5</v>
      </c>
    </row>
    <row r="1644" spans="50:51">
      <c r="AX1644">
        <f t="shared" si="204"/>
        <v>1640</v>
      </c>
      <c r="AY1644" s="34">
        <v>3.5903250188964894E-5</v>
      </c>
    </row>
    <row r="1645" spans="50:51">
      <c r="AX1645">
        <f t="shared" si="204"/>
        <v>1641</v>
      </c>
      <c r="AY1645" s="34">
        <v>5.7273768613978601E-5</v>
      </c>
    </row>
    <row r="1646" spans="50:51">
      <c r="AX1646">
        <f t="shared" si="204"/>
        <v>1642</v>
      </c>
      <c r="AY1646" s="34">
        <v>5.5381944444448663E-5</v>
      </c>
    </row>
    <row r="1647" spans="50:51">
      <c r="AX1647">
        <f t="shared" si="204"/>
        <v>1643</v>
      </c>
      <c r="AY1647" s="34">
        <v>4.4528826856415468E-5</v>
      </c>
    </row>
    <row r="1648" spans="50:51">
      <c r="AX1648">
        <f t="shared" si="204"/>
        <v>1644</v>
      </c>
      <c r="AY1648" s="34">
        <v>5.4639029892843853E-5</v>
      </c>
    </row>
    <row r="1649" spans="50:51">
      <c r="AX1649">
        <f t="shared" si="204"/>
        <v>1645</v>
      </c>
      <c r="AY1649" s="34">
        <v>6.0822940287230505E-5</v>
      </c>
    </row>
    <row r="1650" spans="50:51">
      <c r="AX1650">
        <f t="shared" si="204"/>
        <v>1646</v>
      </c>
      <c r="AY1650" s="34">
        <v>3.3350038182514284E-5</v>
      </c>
    </row>
    <row r="1651" spans="50:51">
      <c r="AX1651">
        <f t="shared" si="204"/>
        <v>1647</v>
      </c>
      <c r="AY1651" s="34">
        <v>5.1367411225660957E-5</v>
      </c>
    </row>
    <row r="1652" spans="50:51">
      <c r="AX1652">
        <f t="shared" si="204"/>
        <v>1648</v>
      </c>
      <c r="AY1652" s="34">
        <v>5.310115391773658E-5</v>
      </c>
    </row>
    <row r="1653" spans="50:51">
      <c r="AX1653">
        <f t="shared" si="204"/>
        <v>1649</v>
      </c>
      <c r="AY1653" s="34">
        <v>3.7366046249295464E-5</v>
      </c>
    </row>
    <row r="1654" spans="50:51">
      <c r="AX1654">
        <f t="shared" si="204"/>
        <v>1650</v>
      </c>
      <c r="AY1654" s="34">
        <v>3.5927854938271053E-5</v>
      </c>
    </row>
    <row r="1655" spans="50:51">
      <c r="AX1655">
        <f t="shared" si="204"/>
        <v>1651</v>
      </c>
      <c r="AY1655" s="34">
        <v>4.6296296296301573E-5</v>
      </c>
    </row>
    <row r="1656" spans="50:51">
      <c r="AX1656">
        <f t="shared" si="204"/>
        <v>1652</v>
      </c>
      <c r="AY1656" s="34">
        <v>2.7824541713433456E-5</v>
      </c>
    </row>
    <row r="1657" spans="50:51">
      <c r="AX1657">
        <f t="shared" si="204"/>
        <v>1653</v>
      </c>
      <c r="AY1657" s="34">
        <v>6.819625998547264E-5</v>
      </c>
    </row>
    <row r="1658" spans="50:51">
      <c r="AX1658">
        <f t="shared" si="204"/>
        <v>1654</v>
      </c>
      <c r="AY1658" s="34">
        <v>3.9304850535812409E-5</v>
      </c>
    </row>
    <row r="1659" spans="50:51">
      <c r="AX1659">
        <f t="shared" si="204"/>
        <v>1655</v>
      </c>
      <c r="AY1659" s="34">
        <v>3.5599046015714604E-5</v>
      </c>
    </row>
    <row r="1660" spans="50:51">
      <c r="AX1660">
        <f t="shared" si="204"/>
        <v>1656</v>
      </c>
      <c r="AY1660" s="34">
        <v>3.4781273620559767E-5</v>
      </c>
    </row>
    <row r="1661" spans="50:51">
      <c r="AX1661">
        <f t="shared" si="204"/>
        <v>1657</v>
      </c>
      <c r="AY1661" s="34">
        <v>6.8926202321723608E-5</v>
      </c>
    </row>
    <row r="1662" spans="50:51">
      <c r="AX1662">
        <f t="shared" si="204"/>
        <v>1658</v>
      </c>
      <c r="AY1662" s="34">
        <v>5.8103015075377039E-5</v>
      </c>
    </row>
    <row r="1663" spans="50:51">
      <c r="AX1663">
        <f t="shared" si="204"/>
        <v>1659</v>
      </c>
      <c r="AY1663" s="34">
        <v>3.4369712351950101E-5</v>
      </c>
    </row>
    <row r="1664" spans="50:51">
      <c r="AX1664">
        <f t="shared" si="204"/>
        <v>1660</v>
      </c>
      <c r="AY1664" s="34">
        <v>2.0283857089413197E-5</v>
      </c>
    </row>
    <row r="1665" spans="50:51">
      <c r="AX1665">
        <f t="shared" si="204"/>
        <v>1661</v>
      </c>
      <c r="AY1665" s="34">
        <v>5.8516638465879145E-5</v>
      </c>
    </row>
    <row r="1666" spans="50:51">
      <c r="AX1666">
        <f t="shared" si="204"/>
        <v>1662</v>
      </c>
      <c r="AY1666" s="34">
        <v>3.454685746352729E-5</v>
      </c>
    </row>
    <row r="1667" spans="50:51">
      <c r="AX1667">
        <f t="shared" si="204"/>
        <v>1663</v>
      </c>
      <c r="AY1667" s="34">
        <v>5.0600223338918299E-5</v>
      </c>
    </row>
    <row r="1668" spans="50:51">
      <c r="AX1668">
        <f t="shared" si="204"/>
        <v>1664</v>
      </c>
      <c r="AY1668" s="34">
        <v>3.9649798313168283E-5</v>
      </c>
    </row>
    <row r="1669" spans="50:51">
      <c r="AX1669">
        <f t="shared" si="204"/>
        <v>1665</v>
      </c>
      <c r="AY1669" s="34">
        <v>3.1481481481481223E-5</v>
      </c>
    </row>
    <row r="1670" spans="50:51">
      <c r="AX1670">
        <f t="shared" si="204"/>
        <v>1666</v>
      </c>
      <c r="AY1670" s="34">
        <v>5.5980725623585289E-5</v>
      </c>
    </row>
    <row r="1671" spans="50:51">
      <c r="AX1671">
        <f t="shared" ref="AX1671:AX1734" si="205">AX1670+1</f>
        <v>1667</v>
      </c>
      <c r="AY1671" s="34">
        <v>2.6727758686524415E-5</v>
      </c>
    </row>
    <row r="1672" spans="50:51">
      <c r="AX1672">
        <f t="shared" si="205"/>
        <v>1668</v>
      </c>
      <c r="AY1672" s="34">
        <v>2.5581671415003244E-5</v>
      </c>
    </row>
    <row r="1673" spans="50:51">
      <c r="AX1673">
        <f t="shared" si="205"/>
        <v>1669</v>
      </c>
      <c r="AY1673" s="34">
        <v>4.954412320483863E-5</v>
      </c>
    </row>
    <row r="1674" spans="50:51">
      <c r="AX1674">
        <f t="shared" si="205"/>
        <v>1670</v>
      </c>
      <c r="AY1674" s="34">
        <v>4.4444444444451392E-5</v>
      </c>
    </row>
    <row r="1675" spans="50:51">
      <c r="AX1675">
        <f t="shared" si="205"/>
        <v>1671</v>
      </c>
      <c r="AY1675" s="34">
        <v>2.0929284206487347E-5</v>
      </c>
    </row>
    <row r="1676" spans="50:51">
      <c r="AX1676">
        <f t="shared" si="205"/>
        <v>1672</v>
      </c>
      <c r="AY1676" s="34">
        <v>4.1419909757476585E-5</v>
      </c>
    </row>
    <row r="1677" spans="50:51">
      <c r="AX1677">
        <f t="shared" si="205"/>
        <v>1673</v>
      </c>
      <c r="AY1677" s="34">
        <v>4.6237544651247129E-5</v>
      </c>
    </row>
    <row r="1678" spans="50:51">
      <c r="AX1678">
        <f t="shared" si="205"/>
        <v>1674</v>
      </c>
      <c r="AY1678" s="34">
        <v>4.1294435138657306E-5</v>
      </c>
    </row>
    <row r="1679" spans="50:51">
      <c r="AX1679">
        <f t="shared" si="205"/>
        <v>1675</v>
      </c>
      <c r="AY1679" s="34">
        <v>4.2853751187082018E-5</v>
      </c>
    </row>
    <row r="1680" spans="50:51">
      <c r="AX1680">
        <f t="shared" si="205"/>
        <v>1676</v>
      </c>
      <c r="AY1680" s="34">
        <v>4.6926567656770267E-5</v>
      </c>
    </row>
    <row r="1681" spans="50:51">
      <c r="AX1681">
        <f t="shared" si="205"/>
        <v>1677</v>
      </c>
      <c r="AY1681" s="34">
        <v>3.7072288024063516E-5</v>
      </c>
    </row>
    <row r="1682" spans="50:51">
      <c r="AX1682">
        <f t="shared" si="205"/>
        <v>1678</v>
      </c>
      <c r="AY1682" s="34">
        <v>3.8973922902494195E-5</v>
      </c>
    </row>
    <row r="1683" spans="50:51">
      <c r="AX1683">
        <f t="shared" si="205"/>
        <v>1679</v>
      </c>
      <c r="AY1683" s="34">
        <v>3.7048669272284879E-5</v>
      </c>
    </row>
    <row r="1684" spans="50:51">
      <c r="AX1684">
        <f t="shared" si="205"/>
        <v>1680</v>
      </c>
      <c r="AY1684" s="34">
        <v>2.9258319232941124E-5</v>
      </c>
    </row>
    <row r="1685" spans="50:51">
      <c r="AX1685">
        <f t="shared" si="205"/>
        <v>1681</v>
      </c>
      <c r="AY1685" s="34">
        <v>5.9073615694902073E-5</v>
      </c>
    </row>
    <row r="1686" spans="50:51">
      <c r="AX1686">
        <f t="shared" si="205"/>
        <v>1682</v>
      </c>
      <c r="AY1686" s="34">
        <v>2.367424242424136E-5</v>
      </c>
    </row>
    <row r="1687" spans="50:51">
      <c r="AX1687">
        <f t="shared" si="205"/>
        <v>1683</v>
      </c>
      <c r="AY1687" s="34">
        <v>4.1294435138653958E-5</v>
      </c>
    </row>
    <row r="1688" spans="50:51">
      <c r="AX1688">
        <f t="shared" si="205"/>
        <v>1684</v>
      </c>
      <c r="AY1688" s="34">
        <v>5.67244224422443E-5</v>
      </c>
    </row>
    <row r="1689" spans="50:51">
      <c r="AX1689">
        <f t="shared" si="205"/>
        <v>1685</v>
      </c>
      <c r="AY1689" s="34">
        <v>3.2137149840196133E-5</v>
      </c>
    </row>
    <row r="1690" spans="50:51">
      <c r="AX1690">
        <f t="shared" si="205"/>
        <v>1686</v>
      </c>
      <c r="AY1690" s="34">
        <v>3.1624111485218939E-5</v>
      </c>
    </row>
    <row r="1691" spans="50:51">
      <c r="AX1691">
        <f t="shared" si="205"/>
        <v>1687</v>
      </c>
      <c r="AY1691" s="34">
        <v>3.138125238639915E-5</v>
      </c>
    </row>
    <row r="1692" spans="50:51">
      <c r="AX1692">
        <f t="shared" si="205"/>
        <v>1688</v>
      </c>
      <c r="AY1692" s="34">
        <v>4.6355047941338893E-5</v>
      </c>
    </row>
    <row r="1693" spans="50:51">
      <c r="AX1693">
        <f t="shared" si="205"/>
        <v>1689</v>
      </c>
      <c r="AY1693" s="34">
        <v>3.8502698678576188E-5</v>
      </c>
    </row>
    <row r="1694" spans="50:51">
      <c r="AX1694">
        <f t="shared" si="205"/>
        <v>1690</v>
      </c>
      <c r="AY1694" s="34">
        <v>6.5118780396563122E-5</v>
      </c>
    </row>
    <row r="1695" spans="50:51">
      <c r="AX1695">
        <f t="shared" si="205"/>
        <v>1691</v>
      </c>
      <c r="AY1695" s="34">
        <v>4.9686681631124684E-5</v>
      </c>
    </row>
    <row r="1696" spans="50:51">
      <c r="AX1696">
        <f t="shared" si="205"/>
        <v>1692</v>
      </c>
      <c r="AY1696" s="34">
        <v>5.100735157267958E-5</v>
      </c>
    </row>
    <row r="1697" spans="50:51">
      <c r="AX1697">
        <f t="shared" si="205"/>
        <v>1693</v>
      </c>
      <c r="AY1697" s="34">
        <v>3.5927854938271629E-5</v>
      </c>
    </row>
    <row r="1698" spans="50:51">
      <c r="AX1698">
        <f t="shared" si="205"/>
        <v>1694</v>
      </c>
      <c r="AY1698" s="34">
        <v>3.2743235463441796E-5</v>
      </c>
    </row>
    <row r="1699" spans="50:51">
      <c r="AX1699">
        <f t="shared" si="205"/>
        <v>1695</v>
      </c>
      <c r="AY1699" s="34">
        <v>5.4729666852778899E-5</v>
      </c>
    </row>
    <row r="1700" spans="50:51">
      <c r="AX1700">
        <f t="shared" si="205"/>
        <v>1696</v>
      </c>
      <c r="AY1700" s="34">
        <v>3.8136574074076615E-5</v>
      </c>
    </row>
    <row r="1701" spans="50:51">
      <c r="AX1701">
        <f t="shared" si="205"/>
        <v>1697</v>
      </c>
      <c r="AY1701" s="34">
        <v>2.6455026455024738E-5</v>
      </c>
    </row>
    <row r="1702" spans="50:51">
      <c r="AX1702">
        <f t="shared" si="205"/>
        <v>1698</v>
      </c>
      <c r="AY1702" s="34">
        <v>4.918981481481306E-5</v>
      </c>
    </row>
    <row r="1703" spans="50:51">
      <c r="AX1703">
        <f t="shared" si="205"/>
        <v>1699</v>
      </c>
      <c r="AY1703" s="34">
        <v>2.9050925925926397E-5</v>
      </c>
    </row>
    <row r="1704" spans="50:51">
      <c r="AX1704">
        <f t="shared" si="205"/>
        <v>1700</v>
      </c>
      <c r="AY1704" s="34">
        <v>5.1020408163269597E-5</v>
      </c>
    </row>
    <row r="1705" spans="50:51">
      <c r="AX1705">
        <f t="shared" si="205"/>
        <v>1701</v>
      </c>
      <c r="AY1705" s="34">
        <v>4.670548073325974E-5</v>
      </c>
    </row>
    <row r="1706" spans="50:51">
      <c r="AX1706">
        <f t="shared" si="205"/>
        <v>1702</v>
      </c>
      <c r="AY1706" s="34">
        <v>3.3950617283951559E-5</v>
      </c>
    </row>
    <row r="1707" spans="50:51">
      <c r="AX1707">
        <f t="shared" si="205"/>
        <v>1703</v>
      </c>
      <c r="AY1707" s="34">
        <v>6.1319210624768657E-5</v>
      </c>
    </row>
    <row r="1708" spans="50:51">
      <c r="AX1708">
        <f t="shared" si="205"/>
        <v>1704</v>
      </c>
      <c r="AY1708" s="34">
        <v>3.1174390470873202E-5</v>
      </c>
    </row>
    <row r="1709" spans="50:51">
      <c r="AX1709">
        <f t="shared" si="205"/>
        <v>1705</v>
      </c>
      <c r="AY1709" s="34">
        <v>7.0549506793227587E-5</v>
      </c>
    </row>
    <row r="1710" spans="50:51">
      <c r="AX1710">
        <f t="shared" si="205"/>
        <v>1706</v>
      </c>
      <c r="AY1710" s="34">
        <v>2.9963338973492278E-5</v>
      </c>
    </row>
    <row r="1711" spans="50:51">
      <c r="AX1711">
        <f t="shared" si="205"/>
        <v>1707</v>
      </c>
      <c r="AY1711" s="34">
        <v>4.8331937465109178E-5</v>
      </c>
    </row>
    <row r="1712" spans="50:51">
      <c r="AX1712">
        <f t="shared" si="205"/>
        <v>1708</v>
      </c>
      <c r="AY1712" s="34">
        <v>2.781320861678666E-5</v>
      </c>
    </row>
    <row r="1713" spans="50:51">
      <c r="AX1713">
        <f t="shared" si="205"/>
        <v>1709</v>
      </c>
      <c r="AY1713" s="34">
        <v>2.7999906472130174E-5</v>
      </c>
    </row>
    <row r="1714" spans="50:51">
      <c r="AX1714">
        <f t="shared" si="205"/>
        <v>1710</v>
      </c>
      <c r="AY1714" s="34">
        <v>2.6266551525618099E-5</v>
      </c>
    </row>
    <row r="1715" spans="50:51">
      <c r="AX1715">
        <f t="shared" si="205"/>
        <v>1711</v>
      </c>
      <c r="AY1715" s="34">
        <v>3.0045828656937828E-5</v>
      </c>
    </row>
    <row r="1716" spans="50:51">
      <c r="AX1716">
        <f t="shared" si="205"/>
        <v>1712</v>
      </c>
      <c r="AY1716" s="34">
        <v>2.8219263077513386E-5</v>
      </c>
    </row>
    <row r="1717" spans="50:51">
      <c r="AX1717">
        <f t="shared" si="205"/>
        <v>1713</v>
      </c>
      <c r="AY1717" s="34">
        <v>5.4012345679009855E-5</v>
      </c>
    </row>
    <row r="1718" spans="50:51">
      <c r="AX1718">
        <f t="shared" si="205"/>
        <v>1714</v>
      </c>
      <c r="AY1718" s="34">
        <v>3.1179138321993542E-5</v>
      </c>
    </row>
    <row r="1719" spans="50:51">
      <c r="AX1719">
        <f t="shared" si="205"/>
        <v>1715</v>
      </c>
      <c r="AY1719" s="34">
        <v>6.2073889810207518E-5</v>
      </c>
    </row>
    <row r="1720" spans="50:51">
      <c r="AX1720">
        <f t="shared" si="205"/>
        <v>1716</v>
      </c>
      <c r="AY1720" s="34">
        <v>1.3865388230872538E-5</v>
      </c>
    </row>
    <row r="1721" spans="50:51">
      <c r="AX1721">
        <f t="shared" si="205"/>
        <v>1717</v>
      </c>
      <c r="AY1721" s="34">
        <v>4.942602040816108E-5</v>
      </c>
    </row>
    <row r="1722" spans="50:51">
      <c r="AX1722">
        <f t="shared" si="205"/>
        <v>1718</v>
      </c>
      <c r="AY1722" s="34">
        <v>4.2753212396069518E-5</v>
      </c>
    </row>
    <row r="1723" spans="50:51">
      <c r="AX1723">
        <f t="shared" si="205"/>
        <v>1719</v>
      </c>
      <c r="AY1723" s="34">
        <v>3.8755611672282436E-5</v>
      </c>
    </row>
    <row r="1724" spans="50:51">
      <c r="AX1724">
        <f t="shared" si="205"/>
        <v>1720</v>
      </c>
      <c r="AY1724" s="34">
        <v>6.8638290031325185E-5</v>
      </c>
    </row>
    <row r="1725" spans="50:51">
      <c r="AX1725">
        <f t="shared" si="205"/>
        <v>1721</v>
      </c>
      <c r="AY1725" s="34">
        <v>3.0127489298345674E-5</v>
      </c>
    </row>
    <row r="1726" spans="50:51">
      <c r="AX1726">
        <f t="shared" si="205"/>
        <v>1722</v>
      </c>
      <c r="AY1726" s="34">
        <v>4.8492402659069027E-5</v>
      </c>
    </row>
    <row r="1727" spans="50:51">
      <c r="AX1727">
        <f t="shared" si="205"/>
        <v>1723</v>
      </c>
      <c r="AY1727" s="34">
        <v>4.0480178671129729E-5</v>
      </c>
    </row>
    <row r="1728" spans="50:51">
      <c r="AX1728">
        <f t="shared" si="205"/>
        <v>1724</v>
      </c>
      <c r="AY1728" s="34">
        <v>7.0782151498232553E-5</v>
      </c>
    </row>
    <row r="1729" spans="50:51">
      <c r="AX1729">
        <f t="shared" si="205"/>
        <v>1725</v>
      </c>
      <c r="AY1729" s="34">
        <v>3.5312736205594714E-5</v>
      </c>
    </row>
    <row r="1730" spans="50:51">
      <c r="AX1730">
        <f t="shared" si="205"/>
        <v>1726</v>
      </c>
      <c r="AY1730" s="34">
        <v>3.4722222222221321E-5</v>
      </c>
    </row>
    <row r="1731" spans="50:51">
      <c r="AX1731">
        <f t="shared" si="205"/>
        <v>1727</v>
      </c>
      <c r="AY1731" s="34">
        <v>6.0185185185185898E-5</v>
      </c>
    </row>
    <row r="1732" spans="50:51">
      <c r="AX1732">
        <f t="shared" si="205"/>
        <v>1728</v>
      </c>
      <c r="AY1732" s="34">
        <v>6.3831018518515639E-5</v>
      </c>
    </row>
    <row r="1733" spans="50:51">
      <c r="AX1733">
        <f t="shared" si="205"/>
        <v>1729</v>
      </c>
      <c r="AY1733" s="34">
        <v>2.9049779977996845E-5</v>
      </c>
    </row>
    <row r="1734" spans="50:51">
      <c r="AX1734">
        <f t="shared" si="205"/>
        <v>1730</v>
      </c>
      <c r="AY1734" s="34">
        <v>2.8409090909094788E-5</v>
      </c>
    </row>
    <row r="1735" spans="50:51">
      <c r="AX1735">
        <f t="shared" ref="AX1735:AX1798" si="206">AX1734+1</f>
        <v>1731</v>
      </c>
      <c r="AY1735" s="34">
        <v>5.4345271667609363E-5</v>
      </c>
    </row>
    <row r="1736" spans="50:51">
      <c r="AX1736">
        <f t="shared" si="206"/>
        <v>1732</v>
      </c>
      <c r="AY1736" s="34">
        <v>9.5353919909748426E-5</v>
      </c>
    </row>
    <row r="1737" spans="50:51">
      <c r="AX1737">
        <f t="shared" si="206"/>
        <v>1733</v>
      </c>
      <c r="AY1737" s="34">
        <v>2.4460672012220417E-5</v>
      </c>
    </row>
    <row r="1738" spans="50:51">
      <c r="AX1738">
        <f t="shared" si="206"/>
        <v>1734</v>
      </c>
      <c r="AY1738" s="34">
        <v>3.1214927048262174E-5</v>
      </c>
    </row>
    <row r="1739" spans="50:51">
      <c r="AX1739">
        <f t="shared" si="206"/>
        <v>1735</v>
      </c>
      <c r="AY1739" s="34">
        <v>5.9402233115462458E-5</v>
      </c>
    </row>
    <row r="1740" spans="50:51">
      <c r="AX1740">
        <f t="shared" si="206"/>
        <v>1736</v>
      </c>
      <c r="AY1740" s="34">
        <v>4.8575129533681458E-5</v>
      </c>
    </row>
    <row r="1741" spans="50:51">
      <c r="AX1741">
        <f t="shared" si="206"/>
        <v>1737</v>
      </c>
      <c r="AY1741" s="34">
        <v>3.1960894905056796E-5</v>
      </c>
    </row>
    <row r="1742" spans="50:51">
      <c r="AX1742">
        <f t="shared" si="206"/>
        <v>1738</v>
      </c>
      <c r="AY1742" s="34">
        <v>7.781965382467773E-5</v>
      </c>
    </row>
    <row r="1743" spans="50:51">
      <c r="AX1743">
        <f t="shared" si="206"/>
        <v>1739</v>
      </c>
      <c r="AY1743" s="34">
        <v>3.3342928420651638E-5</v>
      </c>
    </row>
    <row r="1744" spans="50:51">
      <c r="AX1744">
        <f t="shared" si="206"/>
        <v>1740</v>
      </c>
      <c r="AY1744" s="34">
        <v>2.9953005769594112E-5</v>
      </c>
    </row>
    <row r="1745" spans="50:51">
      <c r="AX1745">
        <f t="shared" si="206"/>
        <v>1741</v>
      </c>
      <c r="AY1745" s="34">
        <v>2.8049414210128726E-5</v>
      </c>
    </row>
    <row r="1746" spans="50:51">
      <c r="AX1746">
        <f t="shared" si="206"/>
        <v>1742</v>
      </c>
      <c r="AY1746" s="34">
        <v>4.2536191013348633E-5</v>
      </c>
    </row>
    <row r="1747" spans="50:51">
      <c r="AX1747">
        <f t="shared" si="206"/>
        <v>1743</v>
      </c>
      <c r="AY1747" s="34">
        <v>2.7178920213743519E-5</v>
      </c>
    </row>
    <row r="1748" spans="50:51">
      <c r="AX1748">
        <f t="shared" si="206"/>
        <v>1744</v>
      </c>
      <c r="AY1748" s="34">
        <v>4.7098459845985368E-5</v>
      </c>
    </row>
    <row r="1749" spans="50:51">
      <c r="AX1749">
        <f t="shared" si="206"/>
        <v>1745</v>
      </c>
      <c r="AY1749" s="34">
        <v>3.5821759259259679E-5</v>
      </c>
    </row>
    <row r="1750" spans="50:51">
      <c r="AX1750">
        <f t="shared" si="206"/>
        <v>1746</v>
      </c>
      <c r="AY1750" s="34">
        <v>5.6776303666852534E-5</v>
      </c>
    </row>
    <row r="1751" spans="50:51">
      <c r="AX1751">
        <f t="shared" si="206"/>
        <v>1747</v>
      </c>
      <c r="AY1751" s="34">
        <v>5.1593882439652165E-5</v>
      </c>
    </row>
    <row r="1752" spans="50:51">
      <c r="AX1752">
        <f t="shared" si="206"/>
        <v>1748</v>
      </c>
      <c r="AY1752" s="34">
        <v>3.2051282051278805E-5</v>
      </c>
    </row>
    <row r="1753" spans="50:51">
      <c r="AX1753">
        <f t="shared" si="206"/>
        <v>1749</v>
      </c>
      <c r="AY1753" s="34">
        <v>5.3170238766688611E-5</v>
      </c>
    </row>
    <row r="1754" spans="50:51">
      <c r="AX1754">
        <f t="shared" si="206"/>
        <v>1750</v>
      </c>
      <c r="AY1754" s="34">
        <v>3.7455797506050063E-5</v>
      </c>
    </row>
    <row r="1755" spans="50:51">
      <c r="AX1755">
        <f t="shared" si="206"/>
        <v>1751</v>
      </c>
      <c r="AY1755" s="34">
        <v>2.3449556327159438E-5</v>
      </c>
    </row>
    <row r="1756" spans="50:51">
      <c r="AX1756">
        <f t="shared" si="206"/>
        <v>1752</v>
      </c>
      <c r="AY1756" s="34">
        <v>3.6375661375662905E-5</v>
      </c>
    </row>
    <row r="1757" spans="50:51">
      <c r="AX1757">
        <f t="shared" si="206"/>
        <v>1753</v>
      </c>
      <c r="AY1757" s="34">
        <v>2.951973438084207E-5</v>
      </c>
    </row>
    <row r="1758" spans="50:51">
      <c r="AX1758">
        <f t="shared" si="206"/>
        <v>1754</v>
      </c>
      <c r="AY1758" s="34">
        <v>1.6967229009112796E-5</v>
      </c>
    </row>
    <row r="1759" spans="50:51">
      <c r="AX1759">
        <f t="shared" si="206"/>
        <v>1755</v>
      </c>
      <c r="AY1759" s="34">
        <v>3.6651234567899953E-5</v>
      </c>
    </row>
    <row r="1760" spans="50:51">
      <c r="AX1760">
        <f t="shared" si="206"/>
        <v>1756</v>
      </c>
      <c r="AY1760" s="34">
        <v>2.4978741496599429E-5</v>
      </c>
    </row>
    <row r="1761" spans="50:51">
      <c r="AX1761">
        <f t="shared" si="206"/>
        <v>1757</v>
      </c>
      <c r="AY1761" s="34">
        <v>6.8470388705534828E-5</v>
      </c>
    </row>
    <row r="1762" spans="50:51">
      <c r="AX1762">
        <f t="shared" si="206"/>
        <v>1758</v>
      </c>
      <c r="AY1762" s="34">
        <v>3.8893589020496306E-5</v>
      </c>
    </row>
    <row r="1763" spans="50:51">
      <c r="AX1763">
        <f t="shared" si="206"/>
        <v>1759</v>
      </c>
      <c r="AY1763" s="34">
        <v>2.6446459412778176E-5</v>
      </c>
    </row>
    <row r="1764" spans="50:51">
      <c r="AX1764">
        <f t="shared" si="206"/>
        <v>1760</v>
      </c>
      <c r="AY1764" s="34">
        <v>5.4415422885572087E-5</v>
      </c>
    </row>
    <row r="1765" spans="50:51">
      <c r="AX1765">
        <f t="shared" si="206"/>
        <v>1761</v>
      </c>
      <c r="AY1765" s="34">
        <v>3.1635802469134102E-5</v>
      </c>
    </row>
    <row r="1766" spans="50:51">
      <c r="AX1766">
        <f t="shared" si="206"/>
        <v>1762</v>
      </c>
      <c r="AY1766" s="34">
        <v>5.0173904869340707E-5</v>
      </c>
    </row>
    <row r="1767" spans="50:51">
      <c r="AX1767">
        <f t="shared" si="206"/>
        <v>1763</v>
      </c>
      <c r="AY1767" s="34">
        <v>2.5909475465312571E-5</v>
      </c>
    </row>
    <row r="1768" spans="50:51">
      <c r="AX1768">
        <f t="shared" si="206"/>
        <v>1764</v>
      </c>
      <c r="AY1768" s="34">
        <v>8.7582918739634489E-5</v>
      </c>
    </row>
    <row r="1769" spans="50:51">
      <c r="AX1769">
        <f t="shared" si="206"/>
        <v>1765</v>
      </c>
      <c r="AY1769" s="34">
        <v>3.4662252926492285E-5</v>
      </c>
    </row>
    <row r="1770" spans="50:51">
      <c r="AX1770">
        <f t="shared" si="206"/>
        <v>1766</v>
      </c>
      <c r="AY1770" s="34">
        <v>2.6129349046016713E-5</v>
      </c>
    </row>
    <row r="1771" spans="50:51">
      <c r="AX1771">
        <f t="shared" si="206"/>
        <v>1767</v>
      </c>
      <c r="AY1771" s="34">
        <v>3.1710600907031321E-5</v>
      </c>
    </row>
    <row r="1772" spans="50:51">
      <c r="AX1772">
        <f t="shared" si="206"/>
        <v>1768</v>
      </c>
      <c r="AY1772" s="34">
        <v>5.4427825261156476E-5</v>
      </c>
    </row>
    <row r="1773" spans="50:51">
      <c r="AX1773">
        <f t="shared" si="206"/>
        <v>1769</v>
      </c>
      <c r="AY1773" s="34">
        <v>5.2620274914090706E-5</v>
      </c>
    </row>
    <row r="1774" spans="50:51">
      <c r="AX1774">
        <f t="shared" si="206"/>
        <v>1770</v>
      </c>
      <c r="AY1774" s="34">
        <v>4.0326510721247343E-5</v>
      </c>
    </row>
    <row r="1775" spans="50:51">
      <c r="AX1775">
        <f t="shared" si="206"/>
        <v>1771</v>
      </c>
      <c r="AY1775" s="34">
        <v>4.4667783361249591E-5</v>
      </c>
    </row>
    <row r="1776" spans="50:51">
      <c r="AX1776">
        <f t="shared" si="206"/>
        <v>1772</v>
      </c>
      <c r="AY1776" s="34">
        <v>3.2968574635242534E-5</v>
      </c>
    </row>
    <row r="1777" spans="50:51">
      <c r="AX1777">
        <f t="shared" si="206"/>
        <v>1773</v>
      </c>
      <c r="AY1777" s="34">
        <v>4.2536191013345536E-5</v>
      </c>
    </row>
    <row r="1778" spans="50:51">
      <c r="AX1778">
        <f t="shared" si="206"/>
        <v>1774</v>
      </c>
      <c r="AY1778" s="34">
        <v>1.575028636884181E-5</v>
      </c>
    </row>
    <row r="1779" spans="50:51">
      <c r="AX1779">
        <f t="shared" si="206"/>
        <v>1775</v>
      </c>
      <c r="AY1779" s="34">
        <v>2.7777777777776427E-5</v>
      </c>
    </row>
    <row r="1780" spans="50:51">
      <c r="AX1780">
        <f t="shared" si="206"/>
        <v>1776</v>
      </c>
      <c r="AY1780" s="34">
        <v>5.4976851851852637E-5</v>
      </c>
    </row>
    <row r="1781" spans="50:51">
      <c r="AX1781">
        <f t="shared" si="206"/>
        <v>1777</v>
      </c>
      <c r="AY1781" s="34">
        <v>4.4159544159547075E-5</v>
      </c>
    </row>
    <row r="1782" spans="50:51">
      <c r="AX1782">
        <f t="shared" si="206"/>
        <v>1778</v>
      </c>
      <c r="AY1782" s="34">
        <v>3.524831649831696E-5</v>
      </c>
    </row>
    <row r="1783" spans="50:51">
      <c r="AX1783">
        <f t="shared" si="206"/>
        <v>1779</v>
      </c>
      <c r="AY1783" s="34">
        <v>3.2060185185186496E-5</v>
      </c>
    </row>
    <row r="1784" spans="50:51">
      <c r="AX1784">
        <f t="shared" si="206"/>
        <v>1780</v>
      </c>
      <c r="AY1784" s="34">
        <v>5.1197562358278703E-5</v>
      </c>
    </row>
    <row r="1785" spans="50:51">
      <c r="AX1785">
        <f t="shared" si="206"/>
        <v>1781</v>
      </c>
      <c r="AY1785" s="34">
        <v>4.4583805744517843E-5</v>
      </c>
    </row>
    <row r="1786" spans="50:51">
      <c r="AX1786">
        <f t="shared" si="206"/>
        <v>1782</v>
      </c>
      <c r="AY1786" s="34">
        <v>7.0749364560641599E-5</v>
      </c>
    </row>
    <row r="1787" spans="50:51">
      <c r="AX1787">
        <f t="shared" si="206"/>
        <v>1783</v>
      </c>
      <c r="AY1787" s="34">
        <v>2.5624193845587941E-5</v>
      </c>
    </row>
    <row r="1788" spans="50:51">
      <c r="AX1788">
        <f t="shared" si="206"/>
        <v>1784</v>
      </c>
      <c r="AY1788" s="34">
        <v>3.0630377852596356E-5</v>
      </c>
    </row>
    <row r="1789" spans="50:51">
      <c r="AX1789">
        <f t="shared" si="206"/>
        <v>1785</v>
      </c>
      <c r="AY1789" s="34">
        <v>4.3006204173717668E-5</v>
      </c>
    </row>
    <row r="1790" spans="50:51">
      <c r="AX1790">
        <f t="shared" si="206"/>
        <v>1786</v>
      </c>
      <c r="AY1790" s="34">
        <v>4.0740740740743686E-5</v>
      </c>
    </row>
    <row r="1791" spans="50:51">
      <c r="AX1791">
        <f t="shared" si="206"/>
        <v>1787</v>
      </c>
      <c r="AY1791" s="34">
        <v>2.9998110355255729E-5</v>
      </c>
    </row>
    <row r="1792" spans="50:51">
      <c r="AX1792">
        <f t="shared" si="206"/>
        <v>1788</v>
      </c>
      <c r="AY1792" s="34">
        <v>4.9016203703704241E-5</v>
      </c>
    </row>
    <row r="1793" spans="50:51">
      <c r="AX1793">
        <f t="shared" si="206"/>
        <v>1789</v>
      </c>
      <c r="AY1793" s="34">
        <v>4.5775462962961419E-5</v>
      </c>
    </row>
    <row r="1794" spans="50:51">
      <c r="AX1794">
        <f t="shared" si="206"/>
        <v>1790</v>
      </c>
      <c r="AY1794" s="34">
        <v>3.3275462962961969E-5</v>
      </c>
    </row>
    <row r="1795" spans="50:51">
      <c r="AX1795">
        <f t="shared" si="206"/>
        <v>1791</v>
      </c>
      <c r="AY1795" s="34">
        <v>2.7503340969833437E-5</v>
      </c>
    </row>
    <row r="1796" spans="50:51">
      <c r="AX1796">
        <f t="shared" si="206"/>
        <v>1792</v>
      </c>
      <c r="AY1796" s="34">
        <v>4.8117597292725798E-5</v>
      </c>
    </row>
    <row r="1797" spans="50:51">
      <c r="AX1797">
        <f t="shared" si="206"/>
        <v>1793</v>
      </c>
      <c r="AY1797" s="34">
        <v>2.0809345615044227E-5</v>
      </c>
    </row>
    <row r="1798" spans="50:51">
      <c r="AX1798">
        <f t="shared" si="206"/>
        <v>1794</v>
      </c>
      <c r="AY1798" s="34">
        <v>6.6255668934242506E-5</v>
      </c>
    </row>
    <row r="1799" spans="50:51">
      <c r="AX1799">
        <f t="shared" ref="AX1799:AX1862" si="207">AX1798+1</f>
        <v>1795</v>
      </c>
      <c r="AY1799" s="34">
        <v>2.0833333333332428E-5</v>
      </c>
    </row>
    <row r="1800" spans="50:51">
      <c r="AX1800">
        <f t="shared" si="207"/>
        <v>1796</v>
      </c>
      <c r="AY1800" s="34">
        <v>5.1904352806412763E-5</v>
      </c>
    </row>
    <row r="1801" spans="50:51">
      <c r="AX1801">
        <f t="shared" si="207"/>
        <v>1797</v>
      </c>
      <c r="AY1801" s="34">
        <v>3.0923551756882142E-5</v>
      </c>
    </row>
    <row r="1802" spans="50:51">
      <c r="AX1802">
        <f t="shared" si="207"/>
        <v>1798</v>
      </c>
      <c r="AY1802" s="34">
        <v>3.2861064582167253E-5</v>
      </c>
    </row>
    <row r="1803" spans="50:51">
      <c r="AX1803">
        <f t="shared" si="207"/>
        <v>1799</v>
      </c>
      <c r="AY1803" s="34">
        <v>7.0365763773727879E-5</v>
      </c>
    </row>
    <row r="1804" spans="50:51">
      <c r="AX1804">
        <f t="shared" si="207"/>
        <v>1800</v>
      </c>
      <c r="AY1804" s="34">
        <v>3.2617845117839841E-5</v>
      </c>
    </row>
    <row r="1805" spans="50:51">
      <c r="AX1805">
        <f t="shared" si="207"/>
        <v>1801</v>
      </c>
      <c r="AY1805" s="34">
        <v>2.9578189300407361E-5</v>
      </c>
    </row>
    <row r="1806" spans="50:51">
      <c r="AX1806">
        <f t="shared" si="207"/>
        <v>1802</v>
      </c>
      <c r="AY1806" s="34">
        <v>3.1655092592595139E-5</v>
      </c>
    </row>
    <row r="1807" spans="50:51">
      <c r="AX1807">
        <f t="shared" si="207"/>
        <v>1803</v>
      </c>
      <c r="AY1807" s="34">
        <v>3.4072656840512043E-5</v>
      </c>
    </row>
    <row r="1808" spans="50:51">
      <c r="AX1808">
        <f t="shared" si="207"/>
        <v>1804</v>
      </c>
      <c r="AY1808" s="34">
        <v>4.4592498589962701E-5</v>
      </c>
    </row>
    <row r="1809" spans="50:51">
      <c r="AX1809">
        <f t="shared" si="207"/>
        <v>1805</v>
      </c>
      <c r="AY1809" s="34">
        <v>3.472222222222042E-5</v>
      </c>
    </row>
    <row r="1810" spans="50:51">
      <c r="AX1810">
        <f t="shared" si="207"/>
        <v>1806</v>
      </c>
      <c r="AY1810" s="34">
        <v>4.3737204541228598E-5</v>
      </c>
    </row>
    <row r="1811" spans="50:51">
      <c r="AX1811">
        <f t="shared" si="207"/>
        <v>1807</v>
      </c>
      <c r="AY1811" s="34">
        <v>4.3762668140775689E-5</v>
      </c>
    </row>
    <row r="1812" spans="50:51">
      <c r="AX1812">
        <f t="shared" si="207"/>
        <v>1808</v>
      </c>
      <c r="AY1812" s="34">
        <v>3.3728488589599741E-5</v>
      </c>
    </row>
    <row r="1813" spans="50:51">
      <c r="AX1813">
        <f t="shared" si="207"/>
        <v>1809</v>
      </c>
      <c r="AY1813" s="34">
        <v>3.7995697717921299E-5</v>
      </c>
    </row>
    <row r="1814" spans="50:51">
      <c r="AX1814">
        <f t="shared" si="207"/>
        <v>1810</v>
      </c>
      <c r="AY1814" s="34">
        <v>5.3240740740741754E-5</v>
      </c>
    </row>
    <row r="1815" spans="50:51">
      <c r="AX1815">
        <f t="shared" si="207"/>
        <v>1811</v>
      </c>
      <c r="AY1815" s="34">
        <v>2.8817082388513389E-5</v>
      </c>
    </row>
    <row r="1816" spans="50:51">
      <c r="AX1816">
        <f t="shared" si="207"/>
        <v>1812</v>
      </c>
      <c r="AY1816" s="34">
        <v>4.7835705163288362E-5</v>
      </c>
    </row>
    <row r="1817" spans="50:51">
      <c r="AX1817">
        <f t="shared" si="207"/>
        <v>1813</v>
      </c>
      <c r="AY1817" s="34">
        <v>5.3240740740740805E-5</v>
      </c>
    </row>
    <row r="1818" spans="50:51">
      <c r="AX1818">
        <f t="shared" si="207"/>
        <v>1814</v>
      </c>
      <c r="AY1818" s="34">
        <v>3.0609607068998116E-5</v>
      </c>
    </row>
    <row r="1819" spans="50:51">
      <c r="AX1819">
        <f t="shared" si="207"/>
        <v>1815</v>
      </c>
      <c r="AY1819" s="34">
        <v>3.3786943509168673E-5</v>
      </c>
    </row>
    <row r="1820" spans="50:51">
      <c r="AX1820">
        <f t="shared" si="207"/>
        <v>1816</v>
      </c>
      <c r="AY1820" s="34">
        <v>4.118490317729221E-5</v>
      </c>
    </row>
    <row r="1821" spans="50:51">
      <c r="AX1821">
        <f t="shared" si="207"/>
        <v>1817</v>
      </c>
      <c r="AY1821" s="34">
        <v>6.8770821085636474E-5</v>
      </c>
    </row>
    <row r="1822" spans="50:51">
      <c r="AX1822">
        <f t="shared" si="207"/>
        <v>1818</v>
      </c>
      <c r="AY1822" s="34">
        <v>1.9388042865199029E-5</v>
      </c>
    </row>
    <row r="1823" spans="50:51">
      <c r="AX1823">
        <f t="shared" si="207"/>
        <v>1819</v>
      </c>
      <c r="AY1823" s="34">
        <v>3.8218557098766301E-5</v>
      </c>
    </row>
    <row r="1824" spans="50:51">
      <c r="AX1824">
        <f t="shared" si="207"/>
        <v>1820</v>
      </c>
      <c r="AY1824" s="34">
        <v>4.5770202020208617E-5</v>
      </c>
    </row>
    <row r="1825" spans="50:51">
      <c r="AX1825">
        <f t="shared" si="207"/>
        <v>1821</v>
      </c>
      <c r="AY1825" s="34">
        <v>2.1716303932797976E-5</v>
      </c>
    </row>
    <row r="1826" spans="50:51">
      <c r="AX1826">
        <f t="shared" si="207"/>
        <v>1822</v>
      </c>
      <c r="AY1826" s="34">
        <v>4.1889922917845051E-5</v>
      </c>
    </row>
    <row r="1827" spans="50:51">
      <c r="AX1827">
        <f t="shared" si="207"/>
        <v>1823</v>
      </c>
      <c r="AY1827" s="34">
        <v>3.8364824215084489E-5</v>
      </c>
    </row>
    <row r="1828" spans="50:51">
      <c r="AX1828">
        <f t="shared" si="207"/>
        <v>1824</v>
      </c>
      <c r="AY1828" s="34">
        <v>1.7241790759831926E-5</v>
      </c>
    </row>
    <row r="1829" spans="50:51">
      <c r="AX1829">
        <f t="shared" si="207"/>
        <v>1825</v>
      </c>
      <c r="AY1829" s="34">
        <v>3.1079620229365742E-5</v>
      </c>
    </row>
    <row r="1830" spans="50:51">
      <c r="AX1830">
        <f t="shared" si="207"/>
        <v>1826</v>
      </c>
      <c r="AY1830" s="34">
        <v>3.7025226757368035E-5</v>
      </c>
    </row>
    <row r="1831" spans="50:51">
      <c r="AX1831">
        <f t="shared" si="207"/>
        <v>1827</v>
      </c>
      <c r="AY1831" s="34">
        <v>5.0680415263750635E-5</v>
      </c>
    </row>
    <row r="1832" spans="50:51">
      <c r="AX1832">
        <f t="shared" si="207"/>
        <v>1828</v>
      </c>
      <c r="AY1832" s="34">
        <v>3.3101851851851381E-5</v>
      </c>
    </row>
    <row r="1833" spans="50:51">
      <c r="AX1833">
        <f t="shared" si="207"/>
        <v>1829</v>
      </c>
      <c r="AY1833" s="34">
        <v>2.1219135802468529E-5</v>
      </c>
    </row>
    <row r="1834" spans="50:51">
      <c r="AX1834">
        <f t="shared" si="207"/>
        <v>1830</v>
      </c>
      <c r="AY1834" s="34">
        <v>2.1258503401359618E-5</v>
      </c>
    </row>
    <row r="1835" spans="50:51">
      <c r="AX1835">
        <f t="shared" si="207"/>
        <v>1831</v>
      </c>
      <c r="AY1835" s="34">
        <v>4.6827758881334323E-5</v>
      </c>
    </row>
    <row r="1836" spans="50:51">
      <c r="AX1836">
        <f t="shared" si="207"/>
        <v>1832</v>
      </c>
      <c r="AY1836" s="34">
        <v>3.7894811054708413E-5</v>
      </c>
    </row>
    <row r="1837" spans="50:51">
      <c r="AX1837">
        <f t="shared" si="207"/>
        <v>1833</v>
      </c>
      <c r="AY1837" s="34">
        <v>3.9062499999994831E-5</v>
      </c>
    </row>
    <row r="1838" spans="50:51">
      <c r="AX1838">
        <f t="shared" si="207"/>
        <v>1834</v>
      </c>
      <c r="AY1838" s="34">
        <v>2.9591447117209297E-5</v>
      </c>
    </row>
    <row r="1839" spans="50:51">
      <c r="AX1839">
        <f t="shared" si="207"/>
        <v>1835</v>
      </c>
      <c r="AY1839" s="34">
        <v>3.8995726495726332E-5</v>
      </c>
    </row>
    <row r="1840" spans="50:51">
      <c r="AX1840">
        <f t="shared" si="207"/>
        <v>1836</v>
      </c>
      <c r="AY1840" s="34">
        <v>3.6183595211373409E-5</v>
      </c>
    </row>
    <row r="1841" spans="50:51">
      <c r="AX1841">
        <f t="shared" si="207"/>
        <v>1837</v>
      </c>
      <c r="AY1841" s="34">
        <v>3.4839132061354029E-5</v>
      </c>
    </row>
    <row r="1842" spans="50:51">
      <c r="AX1842">
        <f t="shared" si="207"/>
        <v>1838</v>
      </c>
      <c r="AY1842" s="34">
        <v>3.2919225758417028E-5</v>
      </c>
    </row>
    <row r="1843" spans="50:51">
      <c r="AX1843">
        <f t="shared" si="207"/>
        <v>1839</v>
      </c>
      <c r="AY1843" s="34">
        <v>3.3085484474371712E-5</v>
      </c>
    </row>
    <row r="1844" spans="50:51">
      <c r="AX1844">
        <f t="shared" si="207"/>
        <v>1840</v>
      </c>
      <c r="AY1844" s="34">
        <v>4.6531302876479646E-5</v>
      </c>
    </row>
    <row r="1845" spans="50:51">
      <c r="AX1845">
        <f t="shared" si="207"/>
        <v>1841</v>
      </c>
      <c r="AY1845" s="34">
        <v>4.5211226851844755E-5</v>
      </c>
    </row>
    <row r="1846" spans="50:51">
      <c r="AX1846">
        <f t="shared" si="207"/>
        <v>1842</v>
      </c>
      <c r="AY1846" s="34">
        <v>3.2959672870844974E-5</v>
      </c>
    </row>
    <row r="1847" spans="50:51">
      <c r="AX1847">
        <f t="shared" si="207"/>
        <v>1843</v>
      </c>
      <c r="AY1847" s="34">
        <v>8.6377941981387359E-5</v>
      </c>
    </row>
    <row r="1848" spans="50:51">
      <c r="AX1848">
        <f t="shared" si="207"/>
        <v>1844</v>
      </c>
      <c r="AY1848" s="34">
        <v>5.9615205657922039E-5</v>
      </c>
    </row>
    <row r="1849" spans="50:51">
      <c r="AX1849">
        <f t="shared" si="207"/>
        <v>1845</v>
      </c>
      <c r="AY1849" s="34">
        <v>5.3973571561510306E-5</v>
      </c>
    </row>
    <row r="1850" spans="50:51">
      <c r="AX1850">
        <f t="shared" si="207"/>
        <v>1846</v>
      </c>
      <c r="AY1850" s="34">
        <v>3.425458286569578E-5</v>
      </c>
    </row>
    <row r="1851" spans="50:51">
      <c r="AX1851">
        <f t="shared" si="207"/>
        <v>1847</v>
      </c>
      <c r="AY1851" s="34">
        <v>3.4431416340964257E-5</v>
      </c>
    </row>
    <row r="1852" spans="50:51">
      <c r="AX1852">
        <f t="shared" si="207"/>
        <v>1848</v>
      </c>
      <c r="AY1852" s="34">
        <v>4.9693661323010636E-5</v>
      </c>
    </row>
    <row r="1853" spans="50:51">
      <c r="AX1853">
        <f t="shared" si="207"/>
        <v>1849</v>
      </c>
      <c r="AY1853" s="34">
        <v>3.7177328843994312E-5</v>
      </c>
    </row>
    <row r="1854" spans="50:51">
      <c r="AX1854">
        <f t="shared" si="207"/>
        <v>1850</v>
      </c>
      <c r="AY1854" s="34">
        <v>4.6648806166571126E-5</v>
      </c>
    </row>
    <row r="1855" spans="50:51">
      <c r="AX1855">
        <f t="shared" si="207"/>
        <v>1851</v>
      </c>
      <c r="AY1855" s="34">
        <v>5.3972366148532335E-5</v>
      </c>
    </row>
    <row r="1856" spans="50:51">
      <c r="AX1856">
        <f t="shared" si="207"/>
        <v>1852</v>
      </c>
      <c r="AY1856" s="34">
        <v>3.0555555555557282E-5</v>
      </c>
    </row>
    <row r="1857" spans="50:51">
      <c r="AX1857">
        <f t="shared" si="207"/>
        <v>1853</v>
      </c>
      <c r="AY1857" s="34">
        <v>5.8386046938028754E-5</v>
      </c>
    </row>
    <row r="1858" spans="50:51">
      <c r="AX1858">
        <f t="shared" si="207"/>
        <v>1854</v>
      </c>
      <c r="AY1858" s="34">
        <v>7.5146793134600736E-5</v>
      </c>
    </row>
    <row r="1859" spans="50:51">
      <c r="AX1859">
        <f t="shared" si="207"/>
        <v>1855</v>
      </c>
      <c r="AY1859" s="34">
        <v>2.7861302023674841E-5</v>
      </c>
    </row>
    <row r="1860" spans="50:51">
      <c r="AX1860">
        <f t="shared" si="207"/>
        <v>1856</v>
      </c>
      <c r="AY1860" s="34">
        <v>3.9019526952692297E-5</v>
      </c>
    </row>
    <row r="1861" spans="50:51">
      <c r="AX1861">
        <f t="shared" si="207"/>
        <v>1857</v>
      </c>
      <c r="AY1861" s="34">
        <v>4.1537413047564683E-5</v>
      </c>
    </row>
    <row r="1862" spans="50:51">
      <c r="AX1862">
        <f t="shared" si="207"/>
        <v>1858</v>
      </c>
      <c r="AY1862" s="34">
        <v>3.1570865419877692E-5</v>
      </c>
    </row>
    <row r="1863" spans="50:51">
      <c r="AX1863">
        <f t="shared" ref="AX1863:AX1926" si="208">AX1862+1</f>
        <v>1859</v>
      </c>
      <c r="AY1863" s="34">
        <v>4.4710001880052772E-5</v>
      </c>
    </row>
    <row r="1864" spans="50:51">
      <c r="AX1864">
        <f t="shared" si="208"/>
        <v>1860</v>
      </c>
      <c r="AY1864" s="34">
        <v>1.0703209277238972E-4</v>
      </c>
    </row>
    <row r="1865" spans="50:51">
      <c r="AX1865">
        <f t="shared" si="208"/>
        <v>1861</v>
      </c>
      <c r="AY1865" s="34">
        <v>4.3171296296294626E-5</v>
      </c>
    </row>
    <row r="1866" spans="50:51">
      <c r="AX1866">
        <f t="shared" si="208"/>
        <v>1862</v>
      </c>
      <c r="AY1866" s="34">
        <v>4.4465702947846526E-5</v>
      </c>
    </row>
    <row r="1867" spans="50:51">
      <c r="AX1867">
        <f t="shared" si="208"/>
        <v>1863</v>
      </c>
      <c r="AY1867" s="34">
        <v>4.6709656084652531E-5</v>
      </c>
    </row>
    <row r="1868" spans="50:51">
      <c r="AX1868">
        <f t="shared" si="208"/>
        <v>1864</v>
      </c>
      <c r="AY1868" s="34">
        <v>5.9582860922148397E-5</v>
      </c>
    </row>
    <row r="1869" spans="50:51">
      <c r="AX1869">
        <f t="shared" si="208"/>
        <v>1865</v>
      </c>
      <c r="AY1869" s="34">
        <v>3.1608385034785162E-5</v>
      </c>
    </row>
    <row r="1870" spans="50:51">
      <c r="AX1870">
        <f t="shared" si="208"/>
        <v>1866</v>
      </c>
      <c r="AY1870" s="34">
        <v>3.4546857463523082E-5</v>
      </c>
    </row>
    <row r="1871" spans="50:51">
      <c r="AX1871">
        <f t="shared" si="208"/>
        <v>1867</v>
      </c>
      <c r="AY1871" s="34">
        <v>3.9819612358470442E-5</v>
      </c>
    </row>
    <row r="1872" spans="50:51">
      <c r="AX1872">
        <f t="shared" si="208"/>
        <v>1868</v>
      </c>
      <c r="AY1872" s="34">
        <v>4.7858796296298968E-5</v>
      </c>
    </row>
    <row r="1873" spans="50:51">
      <c r="AX1873">
        <f t="shared" si="208"/>
        <v>1869</v>
      </c>
      <c r="AY1873" s="34">
        <v>4.9204068600619995E-5</v>
      </c>
    </row>
    <row r="1874" spans="50:51">
      <c r="AX1874">
        <f t="shared" si="208"/>
        <v>1870</v>
      </c>
      <c r="AY1874" s="34">
        <v>5.0542062162665733E-5</v>
      </c>
    </row>
    <row r="1875" spans="50:51">
      <c r="AX1875">
        <f t="shared" si="208"/>
        <v>1871</v>
      </c>
      <c r="AY1875" s="34">
        <v>5.5941358024696456E-5</v>
      </c>
    </row>
    <row r="1876" spans="50:51">
      <c r="AX1876">
        <f t="shared" si="208"/>
        <v>1872</v>
      </c>
      <c r="AY1876" s="34">
        <v>6.3657407407410343E-5</v>
      </c>
    </row>
    <row r="1877" spans="50:51">
      <c r="AX1877">
        <f t="shared" si="208"/>
        <v>1873</v>
      </c>
      <c r="AY1877" s="34">
        <v>3.6276948590382956E-5</v>
      </c>
    </row>
    <row r="1878" spans="50:51">
      <c r="AX1878">
        <f t="shared" si="208"/>
        <v>1874</v>
      </c>
      <c r="AY1878" s="34">
        <v>2.7367862654325361E-5</v>
      </c>
    </row>
    <row r="1879" spans="50:51">
      <c r="AX1879">
        <f t="shared" si="208"/>
        <v>1875</v>
      </c>
      <c r="AY1879" s="34">
        <v>3.5879629629630429E-5</v>
      </c>
    </row>
    <row r="1880" spans="50:51">
      <c r="AX1880">
        <f t="shared" si="208"/>
        <v>1876</v>
      </c>
      <c r="AY1880" s="34">
        <v>5.8523266856600133E-5</v>
      </c>
    </row>
    <row r="1881" spans="50:51">
      <c r="AX1881">
        <f t="shared" si="208"/>
        <v>1877</v>
      </c>
      <c r="AY1881" s="34">
        <v>2.4919690098264479E-5</v>
      </c>
    </row>
    <row r="1882" spans="50:51">
      <c r="AX1882">
        <f t="shared" si="208"/>
        <v>1878</v>
      </c>
      <c r="AY1882" s="34">
        <v>4.4004982139497674E-5</v>
      </c>
    </row>
    <row r="1883" spans="50:51">
      <c r="AX1883">
        <f t="shared" si="208"/>
        <v>1879</v>
      </c>
      <c r="AY1883" s="34">
        <v>2.4323181049073175E-5</v>
      </c>
    </row>
    <row r="1884" spans="50:51">
      <c r="AX1884">
        <f t="shared" si="208"/>
        <v>1880</v>
      </c>
      <c r="AY1884" s="34">
        <v>4.2888700883624216E-5</v>
      </c>
    </row>
    <row r="1885" spans="50:51">
      <c r="AX1885">
        <f t="shared" si="208"/>
        <v>1881</v>
      </c>
      <c r="AY1885" s="34">
        <v>3.9236111111112805E-5</v>
      </c>
    </row>
    <row r="1886" spans="50:51">
      <c r="AX1886">
        <f t="shared" si="208"/>
        <v>1882</v>
      </c>
      <c r="AY1886" s="34">
        <v>4.8729819563155582E-5</v>
      </c>
    </row>
    <row r="1887" spans="50:51">
      <c r="AX1887">
        <f t="shared" si="208"/>
        <v>1883</v>
      </c>
      <c r="AY1887" s="34">
        <v>1.8599133959832741E-5</v>
      </c>
    </row>
    <row r="1888" spans="50:51">
      <c r="AX1888">
        <f t="shared" si="208"/>
        <v>1884</v>
      </c>
      <c r="AY1888" s="34">
        <v>3.2946002933626811E-5</v>
      </c>
    </row>
    <row r="1889" spans="50:51">
      <c r="AX1889">
        <f t="shared" si="208"/>
        <v>1885</v>
      </c>
      <c r="AY1889" s="34">
        <v>7.723804206215791E-5</v>
      </c>
    </row>
    <row r="1890" spans="50:51">
      <c r="AX1890">
        <f t="shared" si="208"/>
        <v>1886</v>
      </c>
      <c r="AY1890" s="34">
        <v>2.4351393472679644E-5</v>
      </c>
    </row>
    <row r="1891" spans="50:51">
      <c r="AX1891">
        <f t="shared" si="208"/>
        <v>1887</v>
      </c>
      <c r="AY1891" s="34">
        <v>3.9716112051130775E-5</v>
      </c>
    </row>
    <row r="1892" spans="50:51">
      <c r="AX1892">
        <f t="shared" si="208"/>
        <v>1888</v>
      </c>
      <c r="AY1892" s="34">
        <v>2.6463335194494737E-5</v>
      </c>
    </row>
    <row r="1893" spans="50:51">
      <c r="AX1893">
        <f t="shared" si="208"/>
        <v>1889</v>
      </c>
      <c r="AY1893" s="34">
        <v>2.2095959595960528E-5</v>
      </c>
    </row>
    <row r="1894" spans="50:51">
      <c r="AX1894">
        <f t="shared" si="208"/>
        <v>1890</v>
      </c>
      <c r="AY1894" s="34">
        <v>2.436953284942909E-5</v>
      </c>
    </row>
    <row r="1895" spans="50:51">
      <c r="AX1895">
        <f t="shared" si="208"/>
        <v>1891</v>
      </c>
      <c r="AY1895" s="34">
        <v>5.0347222222219824E-5</v>
      </c>
    </row>
    <row r="1896" spans="50:51">
      <c r="AX1896">
        <f t="shared" si="208"/>
        <v>1892</v>
      </c>
      <c r="AY1896" s="34">
        <v>3.1490881744691989E-5</v>
      </c>
    </row>
    <row r="1897" spans="50:51">
      <c r="AX1897">
        <f t="shared" si="208"/>
        <v>1893</v>
      </c>
      <c r="AY1897" s="34">
        <v>3.0592778708359243E-5</v>
      </c>
    </row>
    <row r="1898" spans="50:51">
      <c r="AX1898">
        <f t="shared" si="208"/>
        <v>1894</v>
      </c>
      <c r="AY1898" s="34">
        <v>6.6435185185188266E-5</v>
      </c>
    </row>
    <row r="1899" spans="50:51">
      <c r="AX1899">
        <f t="shared" si="208"/>
        <v>1895</v>
      </c>
      <c r="AY1899" s="34">
        <v>5.6812840759541507E-5</v>
      </c>
    </row>
    <row r="1900" spans="50:51">
      <c r="AX1900">
        <f t="shared" si="208"/>
        <v>1896</v>
      </c>
      <c r="AY1900" s="34">
        <v>7.2951739618406478E-5</v>
      </c>
    </row>
    <row r="1901" spans="50:51">
      <c r="AX1901">
        <f t="shared" si="208"/>
        <v>1897</v>
      </c>
      <c r="AY1901" s="34">
        <v>4.7182067271353943E-5</v>
      </c>
    </row>
    <row r="1902" spans="50:51">
      <c r="AX1902">
        <f t="shared" si="208"/>
        <v>1898</v>
      </c>
      <c r="AY1902" s="34">
        <v>3.6990508096033708E-5</v>
      </c>
    </row>
    <row r="1903" spans="50:51">
      <c r="AX1903">
        <f t="shared" si="208"/>
        <v>1899</v>
      </c>
      <c r="AY1903" s="34">
        <v>5.5509489589096206E-5</v>
      </c>
    </row>
    <row r="1904" spans="50:51">
      <c r="AX1904">
        <f t="shared" si="208"/>
        <v>1900</v>
      </c>
      <c r="AY1904" s="34">
        <v>3.3194679451022302E-5</v>
      </c>
    </row>
    <row r="1905" spans="50:51">
      <c r="AX1905">
        <f t="shared" si="208"/>
        <v>1901</v>
      </c>
      <c r="AY1905" s="34">
        <v>4.5831006886285042E-5</v>
      </c>
    </row>
    <row r="1906" spans="50:51">
      <c r="AX1906">
        <f t="shared" si="208"/>
        <v>1902</v>
      </c>
      <c r="AY1906" s="34">
        <v>2.0389560545000503E-5</v>
      </c>
    </row>
    <row r="1907" spans="50:51">
      <c r="AX1907">
        <f t="shared" si="208"/>
        <v>1903</v>
      </c>
      <c r="AY1907" s="34">
        <v>3.7438586545729402E-5</v>
      </c>
    </row>
    <row r="1908" spans="50:51">
      <c r="AX1908">
        <f t="shared" si="208"/>
        <v>1904</v>
      </c>
      <c r="AY1908" s="34">
        <v>3.9409722222223109E-5</v>
      </c>
    </row>
    <row r="1909" spans="50:51">
      <c r="AX1909">
        <f t="shared" si="208"/>
        <v>1905</v>
      </c>
      <c r="AY1909" s="34">
        <v>2.4088174468885137E-5</v>
      </c>
    </row>
    <row r="1910" spans="50:51">
      <c r="AX1910">
        <f t="shared" si="208"/>
        <v>1906</v>
      </c>
      <c r="AY1910" s="34">
        <v>6.2217992103781022E-5</v>
      </c>
    </row>
    <row r="1911" spans="50:51">
      <c r="AX1911">
        <f t="shared" si="208"/>
        <v>1907</v>
      </c>
      <c r="AY1911" s="34">
        <v>5.7060185185179304E-5</v>
      </c>
    </row>
    <row r="1912" spans="50:51">
      <c r="AX1912">
        <f t="shared" si="208"/>
        <v>1908</v>
      </c>
      <c r="AY1912" s="34">
        <v>5.9214833520385626E-5</v>
      </c>
    </row>
    <row r="1913" spans="50:51">
      <c r="AX1913">
        <f t="shared" si="208"/>
        <v>1909</v>
      </c>
      <c r="AY1913" s="34">
        <v>5.7230597431601084E-5</v>
      </c>
    </row>
    <row r="1914" spans="50:51">
      <c r="AX1914">
        <f t="shared" si="208"/>
        <v>1910</v>
      </c>
      <c r="AY1914" s="34">
        <v>4.2905910961468087E-5</v>
      </c>
    </row>
    <row r="1915" spans="50:51">
      <c r="AX1915">
        <f t="shared" si="208"/>
        <v>1911</v>
      </c>
      <c r="AY1915" s="34">
        <v>3.5838503478100545E-5</v>
      </c>
    </row>
    <row r="1916" spans="50:51">
      <c r="AX1916">
        <f t="shared" si="208"/>
        <v>1912</v>
      </c>
      <c r="AY1916" s="34">
        <v>4.1056292611020058E-5</v>
      </c>
    </row>
    <row r="1917" spans="50:51">
      <c r="AX1917">
        <f t="shared" si="208"/>
        <v>1913</v>
      </c>
      <c r="AY1917" s="34">
        <v>2.605620696073067E-5</v>
      </c>
    </row>
    <row r="1918" spans="50:51">
      <c r="AX1918">
        <f t="shared" si="208"/>
        <v>1914</v>
      </c>
      <c r="AY1918" s="34">
        <v>4.5636634043375686E-5</v>
      </c>
    </row>
    <row r="1919" spans="50:51">
      <c r="AX1919">
        <f t="shared" si="208"/>
        <v>1915</v>
      </c>
      <c r="AY1919" s="34">
        <v>2.3493642896629159E-5</v>
      </c>
    </row>
    <row r="1920" spans="50:51">
      <c r="AX1920">
        <f t="shared" si="208"/>
        <v>1916</v>
      </c>
      <c r="AY1920" s="34">
        <v>4.8331937465104434E-5</v>
      </c>
    </row>
    <row r="1921" spans="50:51">
      <c r="AX1921">
        <f t="shared" si="208"/>
        <v>1917</v>
      </c>
      <c r="AY1921" s="34">
        <v>6.9853628881405051E-5</v>
      </c>
    </row>
    <row r="1922" spans="50:51">
      <c r="AX1922">
        <f t="shared" si="208"/>
        <v>1918</v>
      </c>
      <c r="AY1922" s="34">
        <v>3.6821441539578925E-5</v>
      </c>
    </row>
    <row r="1923" spans="50:51">
      <c r="AX1923">
        <f t="shared" si="208"/>
        <v>1919</v>
      </c>
      <c r="AY1923" s="34">
        <v>3.1202271859487034E-5</v>
      </c>
    </row>
    <row r="1924" spans="50:51">
      <c r="AX1924">
        <f t="shared" si="208"/>
        <v>1920</v>
      </c>
      <c r="AY1924" s="34">
        <v>3.8755611672281311E-5</v>
      </c>
    </row>
    <row r="1925" spans="50:51">
      <c r="AX1925">
        <f t="shared" si="208"/>
        <v>1921</v>
      </c>
      <c r="AY1925" s="34">
        <v>2.9199567587892704E-5</v>
      </c>
    </row>
    <row r="1926" spans="50:51">
      <c r="AX1926">
        <f t="shared" si="208"/>
        <v>1922</v>
      </c>
      <c r="AY1926" s="34">
        <v>3.0360134003346462E-5</v>
      </c>
    </row>
    <row r="1927" spans="50:51">
      <c r="AX1927">
        <f t="shared" ref="AX1927:AX1990" si="209">AX1926+1</f>
        <v>1923</v>
      </c>
      <c r="AY1927" s="34">
        <v>3.2928240740738299E-5</v>
      </c>
    </row>
    <row r="1928" spans="50:51">
      <c r="AX1928">
        <f t="shared" si="209"/>
        <v>1924</v>
      </c>
      <c r="AY1928" s="34">
        <v>3.3085484474373114E-5</v>
      </c>
    </row>
    <row r="1929" spans="50:51">
      <c r="AX1929">
        <f t="shared" si="209"/>
        <v>1925</v>
      </c>
      <c r="AY1929" s="34">
        <v>2.0714624881293457E-5</v>
      </c>
    </row>
    <row r="1930" spans="50:51">
      <c r="AX1930">
        <f t="shared" si="209"/>
        <v>1926</v>
      </c>
      <c r="AY1930" s="34">
        <v>3.9739554825762285E-5</v>
      </c>
    </row>
    <row r="1931" spans="50:51">
      <c r="AX1931">
        <f t="shared" si="209"/>
        <v>1927</v>
      </c>
      <c r="AY1931" s="34">
        <v>3.5638980564723582E-5</v>
      </c>
    </row>
    <row r="1932" spans="50:51">
      <c r="AX1932">
        <f t="shared" si="209"/>
        <v>1928</v>
      </c>
      <c r="AY1932" s="34">
        <v>3.8160066006603877E-5</v>
      </c>
    </row>
    <row r="1933" spans="50:51">
      <c r="AX1933">
        <f t="shared" si="209"/>
        <v>1929</v>
      </c>
      <c r="AY1933" s="34">
        <v>4.1853722409275162E-5</v>
      </c>
    </row>
    <row r="1934" spans="50:51">
      <c r="AX1934">
        <f t="shared" si="209"/>
        <v>1930</v>
      </c>
      <c r="AY1934" s="34">
        <v>5.5834729201565403E-5</v>
      </c>
    </row>
    <row r="1935" spans="50:51">
      <c r="AX1935">
        <f t="shared" si="209"/>
        <v>1931</v>
      </c>
      <c r="AY1935" s="34">
        <v>3.7953562699761902E-5</v>
      </c>
    </row>
    <row r="1936" spans="50:51">
      <c r="AX1936">
        <f t="shared" si="209"/>
        <v>1932</v>
      </c>
      <c r="AY1936" s="34">
        <v>5.2314814814813373E-5</v>
      </c>
    </row>
    <row r="1937" spans="50:51">
      <c r="AX1937">
        <f t="shared" si="209"/>
        <v>1933</v>
      </c>
      <c r="AY1937" s="34">
        <v>4.8797226875112976E-5</v>
      </c>
    </row>
    <row r="1938" spans="50:51">
      <c r="AX1938">
        <f t="shared" si="209"/>
        <v>1934</v>
      </c>
      <c r="AY1938" s="34">
        <v>4.0922619047620916E-5</v>
      </c>
    </row>
    <row r="1939" spans="50:51">
      <c r="AX1939">
        <f t="shared" si="209"/>
        <v>1935</v>
      </c>
      <c r="AY1939" s="34">
        <v>2.9265016311646876E-5</v>
      </c>
    </row>
    <row r="1940" spans="50:51">
      <c r="AX1940">
        <f t="shared" si="209"/>
        <v>1936</v>
      </c>
      <c r="AY1940" s="34">
        <v>4.1225181366939912E-5</v>
      </c>
    </row>
    <row r="1941" spans="50:51">
      <c r="AX1941">
        <f t="shared" si="209"/>
        <v>1937</v>
      </c>
      <c r="AY1941" s="34">
        <v>2.1000381825125468E-5</v>
      </c>
    </row>
    <row r="1942" spans="50:51">
      <c r="AX1942">
        <f t="shared" si="209"/>
        <v>1938</v>
      </c>
      <c r="AY1942" s="34">
        <v>3.8834837375447324E-5</v>
      </c>
    </row>
    <row r="1943" spans="50:51">
      <c r="AX1943">
        <f t="shared" si="209"/>
        <v>1939</v>
      </c>
      <c r="AY1943" s="34">
        <v>3.2430908065425269E-5</v>
      </c>
    </row>
    <row r="1944" spans="50:51">
      <c r="AX1944">
        <f t="shared" si="209"/>
        <v>1940</v>
      </c>
      <c r="AY1944" s="34">
        <v>4.0716999050332108E-5</v>
      </c>
    </row>
    <row r="1945" spans="50:51">
      <c r="AX1945">
        <f t="shared" si="209"/>
        <v>1941</v>
      </c>
      <c r="AY1945" s="34">
        <v>4.7067901234572507E-5</v>
      </c>
    </row>
    <row r="1946" spans="50:51">
      <c r="AX1946">
        <f t="shared" si="209"/>
        <v>1942</v>
      </c>
      <c r="AY1946" s="34">
        <v>4.0773641661963137E-5</v>
      </c>
    </row>
    <row r="1947" spans="50:51">
      <c r="AX1947">
        <f t="shared" si="209"/>
        <v>1943</v>
      </c>
      <c r="AY1947" s="34">
        <v>4.3402777777776919E-5</v>
      </c>
    </row>
    <row r="1948" spans="50:51">
      <c r="AX1948">
        <f t="shared" si="209"/>
        <v>1944</v>
      </c>
      <c r="AY1948" s="34">
        <v>4.1093808454919635E-5</v>
      </c>
    </row>
    <row r="1949" spans="50:51">
      <c r="AX1949">
        <f t="shared" si="209"/>
        <v>1945</v>
      </c>
      <c r="AY1949" s="34">
        <v>3.301842451588888E-5</v>
      </c>
    </row>
    <row r="1950" spans="50:51">
      <c r="AX1950">
        <f t="shared" si="209"/>
        <v>1946</v>
      </c>
      <c r="AY1950" s="34">
        <v>3.6101516023797625E-5</v>
      </c>
    </row>
    <row r="1951" spans="50:51">
      <c r="AX1951">
        <f t="shared" si="209"/>
        <v>1947</v>
      </c>
      <c r="AY1951" s="34">
        <v>3.364277489925109E-5</v>
      </c>
    </row>
    <row r="1952" spans="50:51">
      <c r="AX1952">
        <f t="shared" si="209"/>
        <v>1948</v>
      </c>
      <c r="AY1952" s="34">
        <v>4.3402777777779182E-5</v>
      </c>
    </row>
    <row r="1953" spans="50:51">
      <c r="AX1953">
        <f t="shared" si="209"/>
        <v>1949</v>
      </c>
      <c r="AY1953" s="34">
        <v>4.2141500474833466E-5</v>
      </c>
    </row>
    <row r="1954" spans="50:51">
      <c r="AX1954">
        <f t="shared" si="209"/>
        <v>1950</v>
      </c>
      <c r="AY1954" s="34">
        <v>3.7287903667214101E-5</v>
      </c>
    </row>
    <row r="1955" spans="50:51">
      <c r="AX1955">
        <f t="shared" si="209"/>
        <v>1951</v>
      </c>
      <c r="AY1955" s="34">
        <v>3.2208660680883917E-5</v>
      </c>
    </row>
    <row r="1956" spans="50:51">
      <c r="AX1956">
        <f t="shared" si="209"/>
        <v>1952</v>
      </c>
      <c r="AY1956" s="34">
        <v>2.8553299492388842E-5</v>
      </c>
    </row>
    <row r="1957" spans="50:51">
      <c r="AX1957">
        <f t="shared" si="209"/>
        <v>1953</v>
      </c>
      <c r="AY1957" s="34">
        <v>4.0684624017963989E-5</v>
      </c>
    </row>
    <row r="1958" spans="50:51">
      <c r="AX1958">
        <f t="shared" si="209"/>
        <v>1954</v>
      </c>
      <c r="AY1958" s="34">
        <v>4.1608796296294384E-5</v>
      </c>
    </row>
    <row r="1959" spans="50:51">
      <c r="AX1959">
        <f t="shared" si="209"/>
        <v>1955</v>
      </c>
      <c r="AY1959" s="34">
        <v>2.6870463428251274E-5</v>
      </c>
    </row>
    <row r="1960" spans="50:51">
      <c r="AX1960">
        <f t="shared" si="209"/>
        <v>1956</v>
      </c>
      <c r="AY1960" s="34">
        <v>2.5415234822454433E-5</v>
      </c>
    </row>
    <row r="1961" spans="50:51">
      <c r="AX1961">
        <f t="shared" si="209"/>
        <v>1957</v>
      </c>
      <c r="AY1961" s="34">
        <v>3.9833615341230989E-5</v>
      </c>
    </row>
    <row r="1962" spans="50:51">
      <c r="AX1962">
        <f t="shared" si="209"/>
        <v>1958</v>
      </c>
      <c r="AY1962" s="34">
        <v>4.7429839633444995E-5</v>
      </c>
    </row>
    <row r="1963" spans="50:51">
      <c r="AX1963">
        <f t="shared" si="209"/>
        <v>1959</v>
      </c>
      <c r="AY1963" s="34">
        <v>4.4129720853858576E-5</v>
      </c>
    </row>
    <row r="1964" spans="50:51">
      <c r="AX1964">
        <f t="shared" si="209"/>
        <v>1960</v>
      </c>
      <c r="AY1964" s="34">
        <v>2.9669580748258921E-5</v>
      </c>
    </row>
    <row r="1965" spans="50:51">
      <c r="AX1965">
        <f t="shared" si="209"/>
        <v>1961</v>
      </c>
      <c r="AY1965" s="34">
        <v>3.7320483749054122E-5</v>
      </c>
    </row>
    <row r="1966" spans="50:51">
      <c r="AX1966">
        <f t="shared" si="209"/>
        <v>1962</v>
      </c>
      <c r="AY1966" s="34">
        <v>4.700131603684614E-5</v>
      </c>
    </row>
    <row r="1967" spans="50:51">
      <c r="AX1967">
        <f t="shared" si="209"/>
        <v>1963</v>
      </c>
      <c r="AY1967" s="34">
        <v>5.2141788252901158E-5</v>
      </c>
    </row>
    <row r="1968" spans="50:51">
      <c r="AX1968">
        <f t="shared" si="209"/>
        <v>1964</v>
      </c>
      <c r="AY1968" s="34">
        <v>5.2367011619466072E-5</v>
      </c>
    </row>
    <row r="1969" spans="50:51">
      <c r="AX1969">
        <f t="shared" si="209"/>
        <v>1965</v>
      </c>
      <c r="AY1969" s="34">
        <v>3.436791383220124E-5</v>
      </c>
    </row>
    <row r="1970" spans="50:51">
      <c r="AX1970">
        <f t="shared" si="209"/>
        <v>1966</v>
      </c>
      <c r="AY1970" s="34">
        <v>5.738811728395072E-5</v>
      </c>
    </row>
    <row r="1971" spans="50:51">
      <c r="AX1971">
        <f t="shared" si="209"/>
        <v>1967</v>
      </c>
      <c r="AY1971" s="34">
        <v>2.5534555173728031E-5</v>
      </c>
    </row>
    <row r="1972" spans="50:51">
      <c r="AX1972">
        <f t="shared" si="209"/>
        <v>1968</v>
      </c>
      <c r="AY1972" s="34">
        <v>4.0131211613626042E-5</v>
      </c>
    </row>
    <row r="1973" spans="50:51">
      <c r="AX1973">
        <f t="shared" si="209"/>
        <v>1969</v>
      </c>
      <c r="AY1973" s="34">
        <v>2.7861302023670552E-5</v>
      </c>
    </row>
    <row r="1974" spans="50:51">
      <c r="AX1974">
        <f t="shared" si="209"/>
        <v>1970</v>
      </c>
      <c r="AY1974" s="34">
        <v>3.6670333700042492E-5</v>
      </c>
    </row>
    <row r="1975" spans="50:51">
      <c r="AX1975">
        <f t="shared" si="209"/>
        <v>1971</v>
      </c>
      <c r="AY1975" s="34">
        <v>4.6413206135429355E-5</v>
      </c>
    </row>
    <row r="1976" spans="50:51">
      <c r="AX1976">
        <f t="shared" si="209"/>
        <v>1972</v>
      </c>
      <c r="AY1976" s="34">
        <v>4.6647025813695009E-5</v>
      </c>
    </row>
    <row r="1977" spans="50:51">
      <c r="AX1977">
        <f t="shared" si="209"/>
        <v>1973</v>
      </c>
      <c r="AY1977" s="34">
        <v>2.5510204081633244E-5</v>
      </c>
    </row>
    <row r="1978" spans="50:51">
      <c r="AX1978">
        <f t="shared" si="209"/>
        <v>1974</v>
      </c>
      <c r="AY1978" s="34">
        <v>2.4216524216523732E-5</v>
      </c>
    </row>
    <row r="1979" spans="50:51">
      <c r="AX1979">
        <f t="shared" si="209"/>
        <v>1975</v>
      </c>
      <c r="AY1979" s="34">
        <v>3.0979362447027695E-5</v>
      </c>
    </row>
    <row r="1980" spans="50:51">
      <c r="AX1980">
        <f t="shared" si="209"/>
        <v>1976</v>
      </c>
      <c r="AY1980" s="34">
        <v>3.8697156752712656E-5</v>
      </c>
    </row>
    <row r="1981" spans="50:51">
      <c r="AX1981">
        <f t="shared" si="209"/>
        <v>1977</v>
      </c>
      <c r="AY1981" s="34">
        <v>5.0154320987654664E-5</v>
      </c>
    </row>
    <row r="1982" spans="50:51">
      <c r="AX1982">
        <f t="shared" si="209"/>
        <v>1978</v>
      </c>
      <c r="AY1982" s="34">
        <v>4.5705782312926086E-5</v>
      </c>
    </row>
    <row r="1983" spans="50:51">
      <c r="AX1983">
        <f t="shared" si="209"/>
        <v>1979</v>
      </c>
      <c r="AY1983" s="34">
        <v>5.4386337868478181E-5</v>
      </c>
    </row>
    <row r="1984" spans="50:51">
      <c r="AX1984">
        <f t="shared" si="209"/>
        <v>1980</v>
      </c>
      <c r="AY1984" s="34">
        <v>4.6238998899892272E-5</v>
      </c>
    </row>
    <row r="1985" spans="50:51">
      <c r="AX1985">
        <f t="shared" si="209"/>
        <v>1981</v>
      </c>
      <c r="AY1985" s="34">
        <v>3.6810328369603225E-5</v>
      </c>
    </row>
    <row r="1986" spans="50:51">
      <c r="AX1986">
        <f t="shared" si="209"/>
        <v>1982</v>
      </c>
      <c r="AY1986" s="34">
        <v>4.618055555555056E-5</v>
      </c>
    </row>
    <row r="1987" spans="50:51">
      <c r="AX1987">
        <f t="shared" si="209"/>
        <v>1983</v>
      </c>
      <c r="AY1987" s="34">
        <v>3.5736445208097606E-5</v>
      </c>
    </row>
    <row r="1988" spans="50:51">
      <c r="AX1988">
        <f t="shared" si="209"/>
        <v>1984</v>
      </c>
      <c r="AY1988" s="34">
        <v>3.0981107369995118E-5</v>
      </c>
    </row>
    <row r="1989" spans="50:51">
      <c r="AX1989">
        <f t="shared" si="209"/>
        <v>1985</v>
      </c>
      <c r="AY1989" s="34">
        <v>6.3152896486239025E-5</v>
      </c>
    </row>
    <row r="1990" spans="50:51">
      <c r="AX1990">
        <f t="shared" si="209"/>
        <v>1986</v>
      </c>
      <c r="AY1990" s="34">
        <v>4.3769975559313583E-5</v>
      </c>
    </row>
    <row r="1991" spans="50:51">
      <c r="AX1991">
        <f t="shared" ref="AX1991:AX2001" si="210">AX1990+1</f>
        <v>1987</v>
      </c>
      <c r="AY1991" s="34">
        <v>3.2246176524785677E-5</v>
      </c>
    </row>
    <row r="1992" spans="50:51">
      <c r="AX1992">
        <f t="shared" si="210"/>
        <v>1988</v>
      </c>
      <c r="AY1992" s="34">
        <v>3.6729969765683941E-5</v>
      </c>
    </row>
    <row r="1993" spans="50:51">
      <c r="AX1993">
        <f t="shared" si="210"/>
        <v>1989</v>
      </c>
      <c r="AY1993" s="34">
        <v>2.5909475465311723E-5</v>
      </c>
    </row>
    <row r="1994" spans="50:51">
      <c r="AX1994">
        <f t="shared" si="210"/>
        <v>1990</v>
      </c>
      <c r="AY1994" s="34">
        <v>3.4062559969293665E-5</v>
      </c>
    </row>
    <row r="1995" spans="50:51">
      <c r="AX1995">
        <f t="shared" si="210"/>
        <v>1991</v>
      </c>
      <c r="AY1995" s="34">
        <v>3.3942621377849966E-5</v>
      </c>
    </row>
    <row r="1996" spans="50:51">
      <c r="AX1996">
        <f t="shared" si="210"/>
        <v>1992</v>
      </c>
      <c r="AY1996" s="34">
        <v>5.4268235071809128E-5</v>
      </c>
    </row>
    <row r="1997" spans="50:51">
      <c r="AX1997">
        <f t="shared" si="210"/>
        <v>1993</v>
      </c>
      <c r="AY1997" s="34">
        <v>2.0149683362119156E-5</v>
      </c>
    </row>
    <row r="1998" spans="50:51">
      <c r="AX1998">
        <f t="shared" si="210"/>
        <v>1994</v>
      </c>
      <c r="AY1998" s="34">
        <v>3.4664061045971174E-5</v>
      </c>
    </row>
    <row r="1999" spans="50:51">
      <c r="AX1999">
        <f t="shared" si="210"/>
        <v>1995</v>
      </c>
      <c r="AY1999" s="34">
        <v>3.4308862433862041E-5</v>
      </c>
    </row>
    <row r="2000" spans="50:51">
      <c r="AX2000">
        <f t="shared" si="210"/>
        <v>1996</v>
      </c>
      <c r="AY2000" s="34">
        <v>5.2951388888891062E-5</v>
      </c>
    </row>
    <row r="2001" spans="50:51">
      <c r="AX2001">
        <f t="shared" si="210"/>
        <v>1997</v>
      </c>
      <c r="AY2001" s="34">
        <v>3.7366046249293777E-5</v>
      </c>
    </row>
    <row r="2002" spans="50:51">
      <c r="AX2002">
        <f>AX2001+1</f>
        <v>1998</v>
      </c>
      <c r="AY2002" s="34">
        <v>3.8877018043689177E-5</v>
      </c>
    </row>
    <row r="2003" spans="50:51">
      <c r="AX2003">
        <f t="shared" ref="AX2003:AX2004" si="211">AX2002+1</f>
        <v>1999</v>
      </c>
      <c r="AY2003" s="34">
        <v>3.8860103626943903E-5</v>
      </c>
    </row>
    <row r="2004" spans="50:51">
      <c r="AX2004">
        <f t="shared" si="211"/>
        <v>2000</v>
      </c>
      <c r="AY2004" s="34">
        <v>3.4954866927225649E-5</v>
      </c>
    </row>
  </sheetData>
  <mergeCells count="6">
    <mergeCell ref="AI3:AO3"/>
    <mergeCell ref="D3:I3"/>
    <mergeCell ref="J3:O3"/>
    <mergeCell ref="P3:U3"/>
    <mergeCell ref="V3:AA3"/>
    <mergeCell ref="AB3:AH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8CF0E4C124224FA093151D6A2E8690" ma:contentTypeVersion="5" ma:contentTypeDescription="Create a new document." ma:contentTypeScope="" ma:versionID="7638538b8e3f7ca2f9348f3794440e65">
  <xsd:schema xmlns:xsd="http://www.w3.org/2001/XMLSchema" xmlns:xs="http://www.w3.org/2001/XMLSchema" xmlns:p="http://schemas.microsoft.com/office/2006/metadata/properties" xmlns:ns2="7238ab18-936f-4031-bbca-badf6912cff6" targetNamespace="http://schemas.microsoft.com/office/2006/metadata/properties" ma:root="true" ma:fieldsID="b54ce75dc2e22c157be9a85fb4c74bcc" ns2:_="">
    <xsd:import namespace="7238ab18-936f-4031-bbca-badf6912cf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38ab18-936f-4031-bbca-badf6912cf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05E3C2-976F-442A-8803-52E079D24E1A}"/>
</file>

<file path=customXml/itemProps2.xml><?xml version="1.0" encoding="utf-8"?>
<ds:datastoreItem xmlns:ds="http://schemas.openxmlformats.org/officeDocument/2006/customXml" ds:itemID="{B4776874-2C98-4341-894E-D2CC0E87299B}"/>
</file>

<file path=customXml/itemProps3.xml><?xml version="1.0" encoding="utf-8"?>
<ds:datastoreItem xmlns:ds="http://schemas.openxmlformats.org/officeDocument/2006/customXml" ds:itemID="{0F127EB0-CFAC-4DAB-B794-D46E6962A5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 Xu</dc:creator>
  <cp:keywords/>
  <dc:description/>
  <cp:lastModifiedBy>Noss, Joe</cp:lastModifiedBy>
  <cp:revision/>
  <dcterms:created xsi:type="dcterms:W3CDTF">2018-03-13T06:50:37Z</dcterms:created>
  <dcterms:modified xsi:type="dcterms:W3CDTF">2020-12-16T19:26:36Z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0x010100BA8CF0E4C124224FA093151D6A2E8690</vt:lpwstr>
  </property>
</Properties>
</file>